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0730" windowHeight="1176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4"/>
  <c r="L72"/>
  <c r="K72"/>
  <c r="C72"/>
  <c r="D72"/>
  <c r="A25" i="2"/>
  <c r="AD25"/>
  <c r="AC25"/>
  <c r="AB25"/>
  <c r="AA25"/>
  <c r="Z25"/>
  <c r="Y25"/>
  <c r="W25"/>
  <c r="V25"/>
  <c r="U25"/>
  <c r="T25"/>
  <c r="S25"/>
  <c r="R25"/>
  <c r="P25"/>
  <c r="O25"/>
  <c r="N25"/>
  <c r="M25"/>
  <c r="L25"/>
  <c r="K25"/>
  <c r="D85"/>
  <c r="E85"/>
  <c r="F85"/>
  <c r="G85"/>
  <c r="H85"/>
  <c r="I85"/>
  <c r="K85"/>
  <c r="L85"/>
  <c r="M85"/>
  <c r="P85" s="1"/>
  <c r="N85"/>
  <c r="O85"/>
  <c r="R85"/>
  <c r="S85"/>
  <c r="T85"/>
  <c r="W85" s="1"/>
  <c r="U85"/>
  <c r="V85"/>
  <c r="Y85"/>
  <c r="Z85"/>
  <c r="AA85"/>
  <c r="AD85" s="1"/>
  <c r="AB85"/>
  <c r="AC85"/>
  <c r="A19" i="3"/>
  <c r="A79" l="1"/>
  <c r="AD13" i="2"/>
  <c r="AD15"/>
  <c r="M64" i="4" s="1"/>
  <c r="AD17" i="2"/>
  <c r="AD20"/>
  <c r="M57" i="4" s="1"/>
  <c r="AD37" i="2"/>
  <c r="M58" i="4" s="1"/>
  <c r="AD41" i="2"/>
  <c r="M74" i="4" s="1"/>
  <c r="AD44" i="2"/>
  <c r="M43" i="4" s="1"/>
  <c r="AD45" i="2"/>
  <c r="M73" i="4" s="1"/>
  <c r="AD70" i="2"/>
  <c r="AD78"/>
  <c r="M60" i="4" s="1"/>
  <c r="AD86" i="2"/>
  <c r="AD87"/>
  <c r="AD88"/>
  <c r="AD89"/>
  <c r="AD90"/>
  <c r="AC13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6"/>
  <c r="AC87"/>
  <c r="AC88"/>
  <c r="AC89"/>
  <c r="AC90"/>
  <c r="AB13"/>
  <c r="AB14"/>
  <c r="AB15"/>
  <c r="AB16"/>
  <c r="AB17"/>
  <c r="AB18"/>
  <c r="AB19"/>
  <c r="AB20"/>
  <c r="AB21"/>
  <c r="AB22"/>
  <c r="AB23"/>
  <c r="AB24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6"/>
  <c r="AB87"/>
  <c r="AB88"/>
  <c r="AB89"/>
  <c r="AB90"/>
  <c r="AA13"/>
  <c r="AA14"/>
  <c r="AA15"/>
  <c r="AA16"/>
  <c r="AA17"/>
  <c r="AA18"/>
  <c r="AA19"/>
  <c r="AA20"/>
  <c r="AA21"/>
  <c r="AA22"/>
  <c r="AA23"/>
  <c r="AA24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6"/>
  <c r="AA87"/>
  <c r="AA88"/>
  <c r="AA89"/>
  <c r="AA90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6"/>
  <c r="Z87"/>
  <c r="Z88"/>
  <c r="Z89"/>
  <c r="Z90"/>
  <c r="Y13"/>
  <c r="Y14"/>
  <c r="Y15"/>
  <c r="Y16"/>
  <c r="Y17"/>
  <c r="Y18"/>
  <c r="AD18" s="1"/>
  <c r="M3" i="4" s="1"/>
  <c r="Y19" i="2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6"/>
  <c r="Y87"/>
  <c r="Y88"/>
  <c r="Y89"/>
  <c r="Y90"/>
  <c r="M75" i="4"/>
  <c r="M65"/>
  <c r="M42"/>
  <c r="L77"/>
  <c r="L78"/>
  <c r="L79"/>
  <c r="L80"/>
  <c r="W86" i="2"/>
  <c r="W87"/>
  <c r="W88"/>
  <c r="W89"/>
  <c r="W90"/>
  <c r="I86"/>
  <c r="I87"/>
  <c r="I88"/>
  <c r="I89"/>
  <c r="I90"/>
  <c r="H83"/>
  <c r="H84"/>
  <c r="H86"/>
  <c r="H87"/>
  <c r="H88"/>
  <c r="H89"/>
  <c r="H90"/>
  <c r="G83"/>
  <c r="G84"/>
  <c r="G86"/>
  <c r="G87"/>
  <c r="G88"/>
  <c r="G89"/>
  <c r="G90"/>
  <c r="F83"/>
  <c r="F84"/>
  <c r="F86"/>
  <c r="F87"/>
  <c r="F88"/>
  <c r="F89"/>
  <c r="F90"/>
  <c r="E83"/>
  <c r="E84"/>
  <c r="E86"/>
  <c r="E87"/>
  <c r="E88"/>
  <c r="E89"/>
  <c r="E90"/>
  <c r="D83"/>
  <c r="I83" s="1"/>
  <c r="D84"/>
  <c r="I84" s="1"/>
  <c r="D86"/>
  <c r="D87"/>
  <c r="D88"/>
  <c r="D89"/>
  <c r="D90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9" i="4" s="1"/>
  <c r="I57" i="2"/>
  <c r="I58"/>
  <c r="I59"/>
  <c r="I60"/>
  <c r="I61"/>
  <c r="I62"/>
  <c r="J62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1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2" i="4"/>
  <c r="D69"/>
  <c r="D61"/>
  <c r="W41" i="2"/>
  <c r="L74" i="4" s="1"/>
  <c r="W44" i="2"/>
  <c r="L43" i="4" s="1"/>
  <c r="W45" i="2"/>
  <c r="L73" i="4" s="1"/>
  <c r="W49" i="2"/>
  <c r="L66" i="4" s="1"/>
  <c r="W56" i="2"/>
  <c r="L69" i="4" s="1"/>
  <c r="W63" i="2"/>
  <c r="L62" i="4" s="1"/>
  <c r="W67" i="2"/>
  <c r="L67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2" i="4" s="1"/>
  <c r="P56" i="2"/>
  <c r="K69" i="4" s="1"/>
  <c r="P39" i="2"/>
  <c r="K61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2" i="4" s="1"/>
  <c r="A50" i="3"/>
  <c r="A56" i="2" s="1"/>
  <c r="A33" i="3"/>
  <c r="A39" i="2" s="1"/>
  <c r="J54" i="4" l="1"/>
  <c r="AD28" i="2"/>
  <c r="M21" i="4" s="1"/>
  <c r="P51" i="2"/>
  <c r="K70" i="4" s="1"/>
  <c r="W47" i="2"/>
  <c r="L50" i="4" s="1"/>
  <c r="W46" i="2"/>
  <c r="L11" i="4" s="1"/>
  <c r="P58" i="2"/>
  <c r="K28" i="4" s="1"/>
  <c r="W54" i="2"/>
  <c r="L38" i="4" s="1"/>
  <c r="W42" i="2"/>
  <c r="L29" i="4" s="1"/>
  <c r="W59" i="2"/>
  <c r="L6" i="4" s="1"/>
  <c r="P59" i="2"/>
  <c r="K6" i="4" s="1"/>
  <c r="P47" i="2"/>
  <c r="K50" i="4" s="1"/>
  <c r="W55" i="2"/>
  <c r="L25" i="4" s="1"/>
  <c r="W43" i="2"/>
  <c r="L34" i="4" s="1"/>
  <c r="P55" i="2"/>
  <c r="K25" i="4" s="1"/>
  <c r="P43" i="2"/>
  <c r="K34" i="4" s="1"/>
  <c r="P57" i="2"/>
  <c r="K36" i="4" s="1"/>
  <c r="P45" i="2"/>
  <c r="K73" i="4" s="1"/>
  <c r="P61" i="2"/>
  <c r="K56" i="4" s="1"/>
  <c r="P49" i="2"/>
  <c r="K66" i="4" s="1"/>
  <c r="W51" i="2"/>
  <c r="L70" i="4" s="1"/>
  <c r="W39" i="2"/>
  <c r="L61" i="4" s="1"/>
  <c r="W57" i="2"/>
  <c r="L36" i="4" s="1"/>
  <c r="W50" i="2"/>
  <c r="L14" i="4" s="1"/>
  <c r="W53" i="2"/>
  <c r="L44" i="4" s="1"/>
  <c r="W62" i="2"/>
  <c r="L37" i="4" s="1"/>
  <c r="W65" i="2"/>
  <c r="L9" i="4" s="1"/>
  <c r="P65" i="2"/>
  <c r="P53"/>
  <c r="K44" i="4" s="1"/>
  <c r="P41" i="2"/>
  <c r="K74" i="4" s="1"/>
  <c r="W61" i="2"/>
  <c r="L56" i="4" s="1"/>
  <c r="P54" i="2"/>
  <c r="K38" i="4" s="1"/>
  <c r="P42" i="2"/>
  <c r="K29" i="4" s="1"/>
  <c r="P64" i="2"/>
  <c r="K54" i="4" s="1"/>
  <c r="P52" i="2"/>
  <c r="K40" i="4" s="1"/>
  <c r="P40" i="2"/>
  <c r="K33" i="4" s="1"/>
  <c r="P60" i="2"/>
  <c r="K30" i="4" s="1"/>
  <c r="P48" i="2"/>
  <c r="K5" i="4" s="1"/>
  <c r="P46" i="2"/>
  <c r="K11" i="4" s="1"/>
  <c r="W60" i="2"/>
  <c r="L30" i="4" s="1"/>
  <c r="W48" i="2"/>
  <c r="L5" i="4" s="1"/>
  <c r="W52" i="2"/>
  <c r="L40" i="4" s="1"/>
  <c r="W40" i="2"/>
  <c r="L33" i="4" s="1"/>
  <c r="P44" i="2"/>
  <c r="K43" i="4" s="1"/>
  <c r="P62" i="2"/>
  <c r="K37" i="4" s="1"/>
  <c r="P50" i="2"/>
  <c r="K14" i="4" s="1"/>
  <c r="W58" i="2"/>
  <c r="L28" i="4" s="1"/>
  <c r="W64" i="2"/>
  <c r="L54" i="4" s="1"/>
  <c r="AD42" i="2"/>
  <c r="M29" i="4" s="1"/>
  <c r="AD77" i="2"/>
  <c r="M71" i="4" s="1"/>
  <c r="A63" i="2"/>
  <c r="C61" i="4"/>
  <c r="C69"/>
  <c r="AD84" i="2"/>
  <c r="M31" i="4" s="1"/>
  <c r="AD83" i="2"/>
  <c r="M16" i="4" s="1"/>
  <c r="AD82" i="2"/>
  <c r="M63" i="4" s="1"/>
  <c r="AD81" i="2"/>
  <c r="M24" i="4" s="1"/>
  <c r="AD80" i="2"/>
  <c r="M8" i="4" s="1"/>
  <c r="AD79" i="2"/>
  <c r="M47" i="4" s="1"/>
  <c r="AD76" i="2"/>
  <c r="M39" i="4" s="1"/>
  <c r="AD75" i="2"/>
  <c r="M23" i="4" s="1"/>
  <c r="AD74" i="2"/>
  <c r="M35" i="4" s="1"/>
  <c r="AD73" i="2"/>
  <c r="M68" i="4" s="1"/>
  <c r="AD72" i="2"/>
  <c r="M59" i="4" s="1"/>
  <c r="AD71" i="2"/>
  <c r="M4" i="4" s="1"/>
  <c r="AD69" i="2"/>
  <c r="M32" i="4" s="1"/>
  <c r="AD68" i="2"/>
  <c r="M17" i="4" s="1"/>
  <c r="AD67" i="2"/>
  <c r="M67" i="4" s="1"/>
  <c r="AD66" i="2"/>
  <c r="M48" i="4" s="1"/>
  <c r="AD65" i="2"/>
  <c r="M9" i="4" s="1"/>
  <c r="AD63" i="2"/>
  <c r="M62" i="4" s="1"/>
  <c r="AD64" i="2"/>
  <c r="M54" i="4" s="1"/>
  <c r="AD62" i="2"/>
  <c r="M37" i="4" s="1"/>
  <c r="AD61" i="2"/>
  <c r="M56" i="4" s="1"/>
  <c r="AD60" i="2"/>
  <c r="M30" i="4" s="1"/>
  <c r="AD59" i="2"/>
  <c r="M6" i="4" s="1"/>
  <c r="AD58" i="2"/>
  <c r="M28" i="4" s="1"/>
  <c r="AD57" i="2"/>
  <c r="M36" i="4" s="1"/>
  <c r="AD56" i="2"/>
  <c r="M69" i="4" s="1"/>
  <c r="AD55" i="2"/>
  <c r="M25" i="4" s="1"/>
  <c r="AD54" i="2"/>
  <c r="M38" i="4" s="1"/>
  <c r="AD53" i="2"/>
  <c r="M44" i="4" s="1"/>
  <c r="AD52" i="2"/>
  <c r="M40" i="4" s="1"/>
  <c r="AD51" i="2"/>
  <c r="M70" i="4" s="1"/>
  <c r="AD50" i="2"/>
  <c r="M14" i="4" s="1"/>
  <c r="AD49" i="2"/>
  <c r="M66" i="4" s="1"/>
  <c r="AD48" i="2"/>
  <c r="M5" i="4" s="1"/>
  <c r="AD47" i="2"/>
  <c r="M50" i="4" s="1"/>
  <c r="AD46" i="2"/>
  <c r="M11" i="4" s="1"/>
  <c r="AD43" i="2"/>
  <c r="M34" i="4" s="1"/>
  <c r="AD40" i="2"/>
  <c r="M33" i="4" s="1"/>
  <c r="AD39" i="2"/>
  <c r="M61" i="4" s="1"/>
  <c r="AD38" i="2"/>
  <c r="M10" i="4" s="1"/>
  <c r="AD36" i="2"/>
  <c r="M46" i="4" s="1"/>
  <c r="AD35" i="2"/>
  <c r="M12" i="4" s="1"/>
  <c r="AD34" i="2"/>
  <c r="M41" i="4" s="1"/>
  <c r="AD33" i="2"/>
  <c r="M13" i="4" s="1"/>
  <c r="AD32" i="2"/>
  <c r="M26" i="4" s="1"/>
  <c r="AD31" i="2"/>
  <c r="M49" i="4" s="1"/>
  <c r="AD30" i="2"/>
  <c r="M20" i="4" s="1"/>
  <c r="AD29" i="2"/>
  <c r="M55" i="4" s="1"/>
  <c r="AD27" i="2"/>
  <c r="M22" i="4" s="1"/>
  <c r="AD26" i="2"/>
  <c r="M53" i="4" s="1"/>
  <c r="AD24" i="2"/>
  <c r="M52" i="4" s="1"/>
  <c r="AD23" i="2"/>
  <c r="M7" i="4" s="1"/>
  <c r="AD22" i="2"/>
  <c r="M18" i="4" s="1"/>
  <c r="AD21" i="2"/>
  <c r="M15" i="4" s="1"/>
  <c r="AD19" i="2"/>
  <c r="M19" i="4" s="1"/>
  <c r="AD16" i="2"/>
  <c r="M51" i="4" s="1"/>
  <c r="AD14" i="2"/>
  <c r="M27" i="4" s="1"/>
  <c r="AB12" i="2"/>
  <c r="AA12"/>
  <c r="AU97" l="1"/>
  <c r="AU98"/>
  <c r="AU96"/>
  <c r="AW98"/>
  <c r="AW97"/>
  <c r="AW96"/>
  <c r="AV97"/>
  <c r="AV98"/>
  <c r="AV96"/>
  <c r="W13"/>
  <c r="L75" i="4" s="1"/>
  <c r="W36" i="2"/>
  <c r="L46" i="4" s="1"/>
  <c r="W78" i="2"/>
  <c r="L60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6"/>
  <c r="V87"/>
  <c r="V88"/>
  <c r="V89"/>
  <c r="U13"/>
  <c r="U14"/>
  <c r="U15"/>
  <c r="U16"/>
  <c r="U17"/>
  <c r="U18"/>
  <c r="U19"/>
  <c r="U20"/>
  <c r="U21"/>
  <c r="U22"/>
  <c r="U23"/>
  <c r="U24"/>
  <c r="U26"/>
  <c r="U27"/>
  <c r="U28"/>
  <c r="U29"/>
  <c r="U30"/>
  <c r="U31"/>
  <c r="U32"/>
  <c r="U33"/>
  <c r="U34"/>
  <c r="U35"/>
  <c r="U36"/>
  <c r="U37"/>
  <c r="U38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6"/>
  <c r="U87"/>
  <c r="U88"/>
  <c r="T13"/>
  <c r="T14"/>
  <c r="T15"/>
  <c r="T16"/>
  <c r="T17"/>
  <c r="T18"/>
  <c r="T19"/>
  <c r="T20"/>
  <c r="T21"/>
  <c r="T22"/>
  <c r="T23"/>
  <c r="T24"/>
  <c r="T26"/>
  <c r="T27"/>
  <c r="T28"/>
  <c r="T29"/>
  <c r="T30"/>
  <c r="T31"/>
  <c r="T32"/>
  <c r="T33"/>
  <c r="T34"/>
  <c r="T35"/>
  <c r="T36"/>
  <c r="T37"/>
  <c r="T38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6"/>
  <c r="T87"/>
  <c r="T88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6"/>
  <c r="R87"/>
  <c r="R88"/>
  <c r="R89"/>
  <c r="R90"/>
  <c r="J33" i="4"/>
  <c r="J74"/>
  <c r="J29"/>
  <c r="J34"/>
  <c r="J43"/>
  <c r="J73"/>
  <c r="J11"/>
  <c r="J50"/>
  <c r="J5"/>
  <c r="J66"/>
  <c r="J14"/>
  <c r="J70"/>
  <c r="J40"/>
  <c r="J44"/>
  <c r="J38"/>
  <c r="J25"/>
  <c r="J36"/>
  <c r="J28"/>
  <c r="J6"/>
  <c r="J37"/>
  <c r="J68"/>
  <c r="I74" i="2"/>
  <c r="J51" i="4"/>
  <c r="D68"/>
  <c r="D51"/>
  <c r="O73" i="2"/>
  <c r="N73"/>
  <c r="M73"/>
  <c r="L73"/>
  <c r="O16"/>
  <c r="N16"/>
  <c r="M16"/>
  <c r="L16"/>
  <c r="K16"/>
  <c r="A67" i="3"/>
  <c r="A73" i="2" s="1"/>
  <c r="A10" i="3"/>
  <c r="C51" i="4" s="1"/>
  <c r="W66" i="2" l="1"/>
  <c r="L48" i="4" s="1"/>
  <c r="J30"/>
  <c r="J56"/>
  <c r="W37" i="2"/>
  <c r="L58" i="4" s="1"/>
  <c r="W75" i="2"/>
  <c r="L23" i="4" s="1"/>
  <c r="W29" i="2"/>
  <c r="L55" i="4" s="1"/>
  <c r="W16" i="2"/>
  <c r="L51" i="4" s="1"/>
  <c r="W79" i="2"/>
  <c r="L47" i="4" s="1"/>
  <c r="W28" i="2"/>
  <c r="L21" i="4" s="1"/>
  <c r="W15" i="2"/>
  <c r="L64" i="4" s="1"/>
  <c r="W24" i="2"/>
  <c r="L52" i="4" s="1"/>
  <c r="W33" i="2"/>
  <c r="L13" i="4" s="1"/>
  <c r="W20" i="2"/>
  <c r="L57" i="4" s="1"/>
  <c r="W77" i="2"/>
  <c r="L71" i="4" s="1"/>
  <c r="W38" i="2"/>
  <c r="L10" i="4" s="1"/>
  <c r="W26" i="2"/>
  <c r="L53" i="4" s="1"/>
  <c r="A16" i="2"/>
  <c r="W23"/>
  <c r="L7" i="4" s="1"/>
  <c r="C68"/>
  <c r="W73" i="2"/>
  <c r="L68" i="4" s="1"/>
  <c r="W34" i="2"/>
  <c r="L41" i="4" s="1"/>
  <c r="W21" i="2"/>
  <c r="L15" i="4" s="1"/>
  <c r="W83" i="2"/>
  <c r="L16" i="4" s="1"/>
  <c r="W71" i="2"/>
  <c r="L4" i="4" s="1"/>
  <c r="W32" i="2"/>
  <c r="L26" i="4" s="1"/>
  <c r="W19" i="2"/>
  <c r="L19" i="4" s="1"/>
  <c r="W81" i="2"/>
  <c r="L24" i="4" s="1"/>
  <c r="W69" i="2"/>
  <c r="L32" i="4" s="1"/>
  <c r="W30" i="2"/>
  <c r="L20" i="4" s="1"/>
  <c r="W17" i="2"/>
  <c r="L65" i="4" s="1"/>
  <c r="P73" i="2"/>
  <c r="K68" i="4" s="1"/>
  <c r="P16" i="2"/>
  <c r="K51" i="4" s="1"/>
  <c r="W84" i="2"/>
  <c r="L31" i="4" s="1"/>
  <c r="W80" i="2"/>
  <c r="L8" i="4" s="1"/>
  <c r="W76" i="2"/>
  <c r="L39" i="4" s="1"/>
  <c r="W72" i="2"/>
  <c r="L59" i="4" s="1"/>
  <c r="W68" i="2"/>
  <c r="L17" i="4" s="1"/>
  <c r="W82" i="2"/>
  <c r="L63" i="4" s="1"/>
  <c r="W70" i="2"/>
  <c r="L42" i="4" s="1"/>
  <c r="W35" i="2"/>
  <c r="L12" i="4" s="1"/>
  <c r="W31" i="2"/>
  <c r="L49" i="4" s="1"/>
  <c r="W27" i="2"/>
  <c r="L22" i="4" s="1"/>
  <c r="W22" i="2"/>
  <c r="L18" i="4" s="1"/>
  <c r="W18" i="2"/>
  <c r="L3" i="4" s="1"/>
  <c r="W14" i="2"/>
  <c r="L27" i="4" s="1"/>
  <c r="W74" i="2"/>
  <c r="L35" i="4" s="1"/>
  <c r="U89" i="2"/>
  <c r="U90"/>
  <c r="U12"/>
  <c r="T89"/>
  <c r="T90"/>
  <c r="T12"/>
  <c r="H81"/>
  <c r="I81"/>
  <c r="J24" i="4" s="1"/>
  <c r="E81" i="2"/>
  <c r="D81"/>
  <c r="J15" i="4"/>
  <c r="D15"/>
  <c r="D24"/>
  <c r="O81" i="2"/>
  <c r="N81"/>
  <c r="M81"/>
  <c r="L81"/>
  <c r="K81"/>
  <c r="O21"/>
  <c r="N21"/>
  <c r="M21"/>
  <c r="L21"/>
  <c r="K21"/>
  <c r="A15" i="3"/>
  <c r="A21" i="2" s="1"/>
  <c r="A75" i="3"/>
  <c r="A81" i="2" s="1"/>
  <c r="N75" i="4"/>
  <c r="N27"/>
  <c r="N64"/>
  <c r="N65"/>
  <c r="N3"/>
  <c r="N19"/>
  <c r="N57"/>
  <c r="N18"/>
  <c r="N7"/>
  <c r="N52"/>
  <c r="N53"/>
  <c r="N22"/>
  <c r="N21"/>
  <c r="N55"/>
  <c r="N20"/>
  <c r="N49"/>
  <c r="N26"/>
  <c r="N13"/>
  <c r="N41"/>
  <c r="N12"/>
  <c r="N46"/>
  <c r="N58"/>
  <c r="N10"/>
  <c r="N33"/>
  <c r="N74"/>
  <c r="N29"/>
  <c r="N34"/>
  <c r="N43"/>
  <c r="N73"/>
  <c r="N11"/>
  <c r="N50"/>
  <c r="N5"/>
  <c r="N66"/>
  <c r="N14"/>
  <c r="N70"/>
  <c r="N40"/>
  <c r="N44"/>
  <c r="N38"/>
  <c r="N25"/>
  <c r="N36"/>
  <c r="N28"/>
  <c r="N6"/>
  <c r="N30"/>
  <c r="N56"/>
  <c r="N37"/>
  <c r="N54"/>
  <c r="N9"/>
  <c r="N48"/>
  <c r="N67"/>
  <c r="N17"/>
  <c r="N32"/>
  <c r="N42"/>
  <c r="N4"/>
  <c r="N59"/>
  <c r="N35"/>
  <c r="N23"/>
  <c r="N39"/>
  <c r="N71"/>
  <c r="N60"/>
  <c r="N47"/>
  <c r="N8"/>
  <c r="N63"/>
  <c r="N16"/>
  <c r="N31"/>
  <c r="O75"/>
  <c r="O27"/>
  <c r="O64"/>
  <c r="O65"/>
  <c r="O3"/>
  <c r="O19"/>
  <c r="O57"/>
  <c r="O18"/>
  <c r="O7"/>
  <c r="O52"/>
  <c r="O53"/>
  <c r="O22"/>
  <c r="O21"/>
  <c r="O55"/>
  <c r="O20"/>
  <c r="O49"/>
  <c r="O26"/>
  <c r="O13"/>
  <c r="O41"/>
  <c r="O12"/>
  <c r="O46"/>
  <c r="O58"/>
  <c r="O10"/>
  <c r="O33"/>
  <c r="O74"/>
  <c r="O29"/>
  <c r="O34"/>
  <c r="O43"/>
  <c r="O73"/>
  <c r="O11"/>
  <c r="O50"/>
  <c r="O5"/>
  <c r="O66"/>
  <c r="O14"/>
  <c r="O70"/>
  <c r="O40"/>
  <c r="O44"/>
  <c r="O38"/>
  <c r="O25"/>
  <c r="O36"/>
  <c r="O28"/>
  <c r="O6"/>
  <c r="O30"/>
  <c r="O56"/>
  <c r="O37"/>
  <c r="O54"/>
  <c r="O9"/>
  <c r="O48"/>
  <c r="O67"/>
  <c r="O17"/>
  <c r="O32"/>
  <c r="O42"/>
  <c r="O4"/>
  <c r="O59"/>
  <c r="O35"/>
  <c r="O23"/>
  <c r="O39"/>
  <c r="O71"/>
  <c r="O60"/>
  <c r="O47"/>
  <c r="O8"/>
  <c r="O63"/>
  <c r="O16"/>
  <c r="O31"/>
  <c r="P75"/>
  <c r="P27"/>
  <c r="P64"/>
  <c r="P65"/>
  <c r="P3"/>
  <c r="P19"/>
  <c r="P57"/>
  <c r="P18"/>
  <c r="P7"/>
  <c r="P52"/>
  <c r="P53"/>
  <c r="P22"/>
  <c r="P21"/>
  <c r="P55"/>
  <c r="P20"/>
  <c r="P49"/>
  <c r="P26"/>
  <c r="P13"/>
  <c r="P41"/>
  <c r="P12"/>
  <c r="P46"/>
  <c r="P58"/>
  <c r="P10"/>
  <c r="P33"/>
  <c r="P74"/>
  <c r="P29"/>
  <c r="P34"/>
  <c r="P43"/>
  <c r="P73"/>
  <c r="P11"/>
  <c r="P50"/>
  <c r="P5"/>
  <c r="P66"/>
  <c r="P14"/>
  <c r="P70"/>
  <c r="P40"/>
  <c r="P44"/>
  <c r="P38"/>
  <c r="P25"/>
  <c r="P36"/>
  <c r="P28"/>
  <c r="P6"/>
  <c r="P30"/>
  <c r="P56"/>
  <c r="P37"/>
  <c r="P54"/>
  <c r="P9"/>
  <c r="P48"/>
  <c r="P67"/>
  <c r="P17"/>
  <c r="P32"/>
  <c r="P42"/>
  <c r="P4"/>
  <c r="P59"/>
  <c r="P35"/>
  <c r="P23"/>
  <c r="P39"/>
  <c r="P71"/>
  <c r="P60"/>
  <c r="P47"/>
  <c r="P8"/>
  <c r="P63"/>
  <c r="P16"/>
  <c r="P31"/>
  <c r="Q75"/>
  <c r="Q27"/>
  <c r="Q64"/>
  <c r="Q65"/>
  <c r="Q3"/>
  <c r="Q19"/>
  <c r="Q57"/>
  <c r="Q18"/>
  <c r="Q7"/>
  <c r="Q52"/>
  <c r="Q53"/>
  <c r="Q22"/>
  <c r="Q21"/>
  <c r="Q55"/>
  <c r="Q20"/>
  <c r="Q49"/>
  <c r="Q26"/>
  <c r="Q13"/>
  <c r="Q41"/>
  <c r="Q12"/>
  <c r="Q46"/>
  <c r="Q58"/>
  <c r="Q10"/>
  <c r="Q33"/>
  <c r="Q74"/>
  <c r="Q29"/>
  <c r="Q34"/>
  <c r="Q43"/>
  <c r="Q73"/>
  <c r="Q11"/>
  <c r="Q50"/>
  <c r="Q5"/>
  <c r="Q66"/>
  <c r="Q14"/>
  <c r="Q70"/>
  <c r="Q40"/>
  <c r="Q44"/>
  <c r="Q38"/>
  <c r="Q25"/>
  <c r="Q36"/>
  <c r="Q28"/>
  <c r="Q6"/>
  <c r="Q30"/>
  <c r="Q56"/>
  <c r="Q37"/>
  <c r="Q54"/>
  <c r="Q9"/>
  <c r="Q48"/>
  <c r="Q67"/>
  <c r="Q17"/>
  <c r="Q32"/>
  <c r="Q42"/>
  <c r="Q4"/>
  <c r="Q59"/>
  <c r="Q35"/>
  <c r="Q23"/>
  <c r="Q39"/>
  <c r="Q71"/>
  <c r="Q60"/>
  <c r="Q47"/>
  <c r="Q8"/>
  <c r="Q63"/>
  <c r="Q16"/>
  <c r="Q31"/>
  <c r="R75"/>
  <c r="R27"/>
  <c r="R64"/>
  <c r="R65"/>
  <c r="R3"/>
  <c r="R19"/>
  <c r="R57"/>
  <c r="R18"/>
  <c r="R7"/>
  <c r="R52"/>
  <c r="R53"/>
  <c r="R22"/>
  <c r="R21"/>
  <c r="R55"/>
  <c r="R20"/>
  <c r="R49"/>
  <c r="R26"/>
  <c r="R13"/>
  <c r="R41"/>
  <c r="R12"/>
  <c r="R46"/>
  <c r="R58"/>
  <c r="R10"/>
  <c r="R33"/>
  <c r="R74"/>
  <c r="R29"/>
  <c r="R34"/>
  <c r="R43"/>
  <c r="R73"/>
  <c r="R11"/>
  <c r="R50"/>
  <c r="R5"/>
  <c r="R66"/>
  <c r="R14"/>
  <c r="R70"/>
  <c r="R40"/>
  <c r="R44"/>
  <c r="R38"/>
  <c r="R25"/>
  <c r="R36"/>
  <c r="R28"/>
  <c r="R6"/>
  <c r="R30"/>
  <c r="R56"/>
  <c r="R37"/>
  <c r="R54"/>
  <c r="R9"/>
  <c r="R48"/>
  <c r="R67"/>
  <c r="R17"/>
  <c r="R32"/>
  <c r="R42"/>
  <c r="R4"/>
  <c r="R59"/>
  <c r="R35"/>
  <c r="R23"/>
  <c r="R39"/>
  <c r="R71"/>
  <c r="R60"/>
  <c r="R47"/>
  <c r="R8"/>
  <c r="R63"/>
  <c r="R16"/>
  <c r="R31"/>
  <c r="S75"/>
  <c r="S27"/>
  <c r="S64"/>
  <c r="S65"/>
  <c r="S3"/>
  <c r="S19"/>
  <c r="S57"/>
  <c r="S18"/>
  <c r="S7"/>
  <c r="S52"/>
  <c r="S53"/>
  <c r="S22"/>
  <c r="S21"/>
  <c r="S55"/>
  <c r="S20"/>
  <c r="S49"/>
  <c r="S26"/>
  <c r="S13"/>
  <c r="S41"/>
  <c r="S12"/>
  <c r="S46"/>
  <c r="S58"/>
  <c r="S10"/>
  <c r="S33"/>
  <c r="S74"/>
  <c r="S29"/>
  <c r="S34"/>
  <c r="S43"/>
  <c r="S73"/>
  <c r="S11"/>
  <c r="S50"/>
  <c r="S5"/>
  <c r="S66"/>
  <c r="S14"/>
  <c r="S70"/>
  <c r="S40"/>
  <c r="S44"/>
  <c r="S38"/>
  <c r="S25"/>
  <c r="S36"/>
  <c r="S28"/>
  <c r="S6"/>
  <c r="S30"/>
  <c r="S56"/>
  <c r="S37"/>
  <c r="S54"/>
  <c r="S9"/>
  <c r="S48"/>
  <c r="S67"/>
  <c r="S17"/>
  <c r="S32"/>
  <c r="S42"/>
  <c r="S4"/>
  <c r="S59"/>
  <c r="S35"/>
  <c r="S23"/>
  <c r="S39"/>
  <c r="S71"/>
  <c r="S60"/>
  <c r="S47"/>
  <c r="S8"/>
  <c r="S63"/>
  <c r="S16"/>
  <c r="S31"/>
  <c r="T75"/>
  <c r="T27"/>
  <c r="T64"/>
  <c r="T65"/>
  <c r="T3"/>
  <c r="T19"/>
  <c r="T57"/>
  <c r="T18"/>
  <c r="T7"/>
  <c r="T52"/>
  <c r="T53"/>
  <c r="T22"/>
  <c r="T21"/>
  <c r="T55"/>
  <c r="T20"/>
  <c r="T49"/>
  <c r="T26"/>
  <c r="T13"/>
  <c r="T41"/>
  <c r="T12"/>
  <c r="T46"/>
  <c r="T58"/>
  <c r="T10"/>
  <c r="T33"/>
  <c r="T74"/>
  <c r="T29"/>
  <c r="T34"/>
  <c r="T43"/>
  <c r="T73"/>
  <c r="T11"/>
  <c r="T50"/>
  <c r="T5"/>
  <c r="T66"/>
  <c r="T14"/>
  <c r="T70"/>
  <c r="T40"/>
  <c r="T44"/>
  <c r="T38"/>
  <c r="T25"/>
  <c r="T36"/>
  <c r="T28"/>
  <c r="T6"/>
  <c r="T30"/>
  <c r="T56"/>
  <c r="T37"/>
  <c r="T54"/>
  <c r="T9"/>
  <c r="T48"/>
  <c r="T67"/>
  <c r="T17"/>
  <c r="T32"/>
  <c r="T42"/>
  <c r="T4"/>
  <c r="T59"/>
  <c r="T35"/>
  <c r="T23"/>
  <c r="T39"/>
  <c r="T71"/>
  <c r="T60"/>
  <c r="T47"/>
  <c r="T8"/>
  <c r="T63"/>
  <c r="T16"/>
  <c r="T31"/>
  <c r="U75"/>
  <c r="U27"/>
  <c r="U64"/>
  <c r="U65"/>
  <c r="U3"/>
  <c r="U19"/>
  <c r="U57"/>
  <c r="U18"/>
  <c r="U7"/>
  <c r="U52"/>
  <c r="U53"/>
  <c r="U22"/>
  <c r="U21"/>
  <c r="U55"/>
  <c r="U20"/>
  <c r="U49"/>
  <c r="U26"/>
  <c r="U13"/>
  <c r="U41"/>
  <c r="U12"/>
  <c r="U46"/>
  <c r="U58"/>
  <c r="U10"/>
  <c r="U33"/>
  <c r="U74"/>
  <c r="U29"/>
  <c r="U34"/>
  <c r="U43"/>
  <c r="U73"/>
  <c r="U11"/>
  <c r="U50"/>
  <c r="U5"/>
  <c r="U66"/>
  <c r="U14"/>
  <c r="U70"/>
  <c r="U40"/>
  <c r="U44"/>
  <c r="U38"/>
  <c r="U25"/>
  <c r="U36"/>
  <c r="U28"/>
  <c r="U6"/>
  <c r="U30"/>
  <c r="U56"/>
  <c r="U37"/>
  <c r="U54"/>
  <c r="U9"/>
  <c r="U48"/>
  <c r="U67"/>
  <c r="U17"/>
  <c r="U32"/>
  <c r="U42"/>
  <c r="U4"/>
  <c r="U59"/>
  <c r="U35"/>
  <c r="U23"/>
  <c r="U39"/>
  <c r="U71"/>
  <c r="U60"/>
  <c r="U47"/>
  <c r="U8"/>
  <c r="U63"/>
  <c r="U16"/>
  <c r="U31"/>
  <c r="V75"/>
  <c r="V27"/>
  <c r="V64"/>
  <c r="V65"/>
  <c r="V3"/>
  <c r="V19"/>
  <c r="V57"/>
  <c r="V18"/>
  <c r="V7"/>
  <c r="V52"/>
  <c r="V53"/>
  <c r="V22"/>
  <c r="V21"/>
  <c r="V55"/>
  <c r="V20"/>
  <c r="V49"/>
  <c r="V26"/>
  <c r="V13"/>
  <c r="V41"/>
  <c r="V12"/>
  <c r="V46"/>
  <c r="V58"/>
  <c r="V10"/>
  <c r="V33"/>
  <c r="V74"/>
  <c r="V29"/>
  <c r="V34"/>
  <c r="V43"/>
  <c r="V73"/>
  <c r="V11"/>
  <c r="V50"/>
  <c r="V5"/>
  <c r="V66"/>
  <c r="V14"/>
  <c r="V70"/>
  <c r="V40"/>
  <c r="V44"/>
  <c r="V38"/>
  <c r="V25"/>
  <c r="V36"/>
  <c r="V28"/>
  <c r="V6"/>
  <c r="V30"/>
  <c r="V56"/>
  <c r="V37"/>
  <c r="V54"/>
  <c r="V9"/>
  <c r="V48"/>
  <c r="V67"/>
  <c r="V17"/>
  <c r="V32"/>
  <c r="V42"/>
  <c r="V4"/>
  <c r="V59"/>
  <c r="V35"/>
  <c r="V23"/>
  <c r="V39"/>
  <c r="V71"/>
  <c r="V60"/>
  <c r="V47"/>
  <c r="V8"/>
  <c r="V63"/>
  <c r="V16"/>
  <c r="V31"/>
  <c r="W75"/>
  <c r="W27"/>
  <c r="W64"/>
  <c r="W65"/>
  <c r="W3"/>
  <c r="W19"/>
  <c r="W57"/>
  <c r="W18"/>
  <c r="W7"/>
  <c r="W52"/>
  <c r="W53"/>
  <c r="W22"/>
  <c r="W21"/>
  <c r="W55"/>
  <c r="W20"/>
  <c r="W49"/>
  <c r="W26"/>
  <c r="W13"/>
  <c r="W41"/>
  <c r="W12"/>
  <c r="W46"/>
  <c r="W58"/>
  <c r="W10"/>
  <c r="W33"/>
  <c r="W74"/>
  <c r="W29"/>
  <c r="W34"/>
  <c r="W43"/>
  <c r="W73"/>
  <c r="W11"/>
  <c r="W50"/>
  <c r="W5"/>
  <c r="W66"/>
  <c r="W14"/>
  <c r="W70"/>
  <c r="W40"/>
  <c r="W44"/>
  <c r="W38"/>
  <c r="W25"/>
  <c r="W36"/>
  <c r="W28"/>
  <c r="W6"/>
  <c r="W30"/>
  <c r="W56"/>
  <c r="W37"/>
  <c r="W54"/>
  <c r="W9"/>
  <c r="W48"/>
  <c r="W67"/>
  <c r="W17"/>
  <c r="W32"/>
  <c r="W42"/>
  <c r="W4"/>
  <c r="W59"/>
  <c r="W35"/>
  <c r="W23"/>
  <c r="W39"/>
  <c r="W71"/>
  <c r="W60"/>
  <c r="W47"/>
  <c r="W8"/>
  <c r="W63"/>
  <c r="W16"/>
  <c r="W31"/>
  <c r="X75"/>
  <c r="X27"/>
  <c r="X64"/>
  <c r="X65"/>
  <c r="X3"/>
  <c r="X19"/>
  <c r="X57"/>
  <c r="X18"/>
  <c r="X7"/>
  <c r="X52"/>
  <c r="X53"/>
  <c r="X22"/>
  <c r="X21"/>
  <c r="X55"/>
  <c r="X20"/>
  <c r="X49"/>
  <c r="X26"/>
  <c r="X13"/>
  <c r="X41"/>
  <c r="X12"/>
  <c r="X46"/>
  <c r="X58"/>
  <c r="X10"/>
  <c r="X33"/>
  <c r="X74"/>
  <c r="X29"/>
  <c r="X34"/>
  <c r="X43"/>
  <c r="X73"/>
  <c r="X11"/>
  <c r="X50"/>
  <c r="X5"/>
  <c r="X66"/>
  <c r="X14"/>
  <c r="X70"/>
  <c r="X40"/>
  <c r="X44"/>
  <c r="X38"/>
  <c r="X25"/>
  <c r="X36"/>
  <c r="X28"/>
  <c r="X6"/>
  <c r="X30"/>
  <c r="X56"/>
  <c r="X37"/>
  <c r="X54"/>
  <c r="X9"/>
  <c r="X48"/>
  <c r="X67"/>
  <c r="X17"/>
  <c r="X32"/>
  <c r="X42"/>
  <c r="X4"/>
  <c r="X59"/>
  <c r="X35"/>
  <c r="X23"/>
  <c r="X39"/>
  <c r="X71"/>
  <c r="X60"/>
  <c r="X47"/>
  <c r="X8"/>
  <c r="X63"/>
  <c r="X16"/>
  <c r="X31"/>
  <c r="Y75"/>
  <c r="Y27"/>
  <c r="Y64"/>
  <c r="Y65"/>
  <c r="Y3"/>
  <c r="Y19"/>
  <c r="Y57"/>
  <c r="Y18"/>
  <c r="Y7"/>
  <c r="Y52"/>
  <c r="Y53"/>
  <c r="Y22"/>
  <c r="Y21"/>
  <c r="Y55"/>
  <c r="Y20"/>
  <c r="Y49"/>
  <c r="Y26"/>
  <c r="Y13"/>
  <c r="Y41"/>
  <c r="Y12"/>
  <c r="Y46"/>
  <c r="Y58"/>
  <c r="Y10"/>
  <c r="Y33"/>
  <c r="Y74"/>
  <c r="Y29"/>
  <c r="Y34"/>
  <c r="Y43"/>
  <c r="Y73"/>
  <c r="Y11"/>
  <c r="Y50"/>
  <c r="Y5"/>
  <c r="Y66"/>
  <c r="Y14"/>
  <c r="Y70"/>
  <c r="Y40"/>
  <c r="Y44"/>
  <c r="Y38"/>
  <c r="Y25"/>
  <c r="Y36"/>
  <c r="Y28"/>
  <c r="Y6"/>
  <c r="Y30"/>
  <c r="Y56"/>
  <c r="Y37"/>
  <c r="Y54"/>
  <c r="Y9"/>
  <c r="Y48"/>
  <c r="Y67"/>
  <c r="Y17"/>
  <c r="Y32"/>
  <c r="Y42"/>
  <c r="Y4"/>
  <c r="Y59"/>
  <c r="Y35"/>
  <c r="Y23"/>
  <c r="Y39"/>
  <c r="Y71"/>
  <c r="Y60"/>
  <c r="Y47"/>
  <c r="Y8"/>
  <c r="Y63"/>
  <c r="Y16"/>
  <c r="Y31"/>
  <c r="Z75"/>
  <c r="Z27"/>
  <c r="Z64"/>
  <c r="Z65"/>
  <c r="Z3"/>
  <c r="Z19"/>
  <c r="Z57"/>
  <c r="Z18"/>
  <c r="Z7"/>
  <c r="Z52"/>
  <c r="Z53"/>
  <c r="Z22"/>
  <c r="Z21"/>
  <c r="Z55"/>
  <c r="Z20"/>
  <c r="Z49"/>
  <c r="Z26"/>
  <c r="Z13"/>
  <c r="Z41"/>
  <c r="Z12"/>
  <c r="Z46"/>
  <c r="Z58"/>
  <c r="Z10"/>
  <c r="Z33"/>
  <c r="Z74"/>
  <c r="Z29"/>
  <c r="Z34"/>
  <c r="Z43"/>
  <c r="Z73"/>
  <c r="Z11"/>
  <c r="Z50"/>
  <c r="Z5"/>
  <c r="Z66"/>
  <c r="Z14"/>
  <c r="Z70"/>
  <c r="Z40"/>
  <c r="Z44"/>
  <c r="Z38"/>
  <c r="Z25"/>
  <c r="Z36"/>
  <c r="Z28"/>
  <c r="Z6"/>
  <c r="Z30"/>
  <c r="Z56"/>
  <c r="Z37"/>
  <c r="Z54"/>
  <c r="Z9"/>
  <c r="Z48"/>
  <c r="Z67"/>
  <c r="Z17"/>
  <c r="Z32"/>
  <c r="Z42"/>
  <c r="Z4"/>
  <c r="Z59"/>
  <c r="Z35"/>
  <c r="Z23"/>
  <c r="Z39"/>
  <c r="Z71"/>
  <c r="Z60"/>
  <c r="Z47"/>
  <c r="Z8"/>
  <c r="Z63"/>
  <c r="Z16"/>
  <c r="Z31"/>
  <c r="AA75"/>
  <c r="AA27"/>
  <c r="AA64"/>
  <c r="AA65"/>
  <c r="AA3"/>
  <c r="AA19"/>
  <c r="AA57"/>
  <c r="AA18"/>
  <c r="AA7"/>
  <c r="AA52"/>
  <c r="AA53"/>
  <c r="AA22"/>
  <c r="AA21"/>
  <c r="AA55"/>
  <c r="AA20"/>
  <c r="AA49"/>
  <c r="AA26"/>
  <c r="AA13"/>
  <c r="AA41"/>
  <c r="AA12"/>
  <c r="AA46"/>
  <c r="AA58"/>
  <c r="AA10"/>
  <c r="AA33"/>
  <c r="AA74"/>
  <c r="AA29"/>
  <c r="AA34"/>
  <c r="AA43"/>
  <c r="AA73"/>
  <c r="AA11"/>
  <c r="AA50"/>
  <c r="AA5"/>
  <c r="AA66"/>
  <c r="AA14"/>
  <c r="AA70"/>
  <c r="AA40"/>
  <c r="AA44"/>
  <c r="AA38"/>
  <c r="AA25"/>
  <c r="AA36"/>
  <c r="AA28"/>
  <c r="AA6"/>
  <c r="AA30"/>
  <c r="AA56"/>
  <c r="AA37"/>
  <c r="AA54"/>
  <c r="AA9"/>
  <c r="AA48"/>
  <c r="AA67"/>
  <c r="AA17"/>
  <c r="AA32"/>
  <c r="AA42"/>
  <c r="AA4"/>
  <c r="AA59"/>
  <c r="AA35"/>
  <c r="AA23"/>
  <c r="AA39"/>
  <c r="AA71"/>
  <c r="AA60"/>
  <c r="AA47"/>
  <c r="AA8"/>
  <c r="AA63"/>
  <c r="AA16"/>
  <c r="AA31"/>
  <c r="AB75"/>
  <c r="AB27"/>
  <c r="AB64"/>
  <c r="AB65"/>
  <c r="AB3"/>
  <c r="AB19"/>
  <c r="AB57"/>
  <c r="AB18"/>
  <c r="AB7"/>
  <c r="AB52"/>
  <c r="AB53"/>
  <c r="AB22"/>
  <c r="AB21"/>
  <c r="AB55"/>
  <c r="AB20"/>
  <c r="AB49"/>
  <c r="AB26"/>
  <c r="AB13"/>
  <c r="AB41"/>
  <c r="AB12"/>
  <c r="AB46"/>
  <c r="AB58"/>
  <c r="AB10"/>
  <c r="AB33"/>
  <c r="AB74"/>
  <c r="AB29"/>
  <c r="AB34"/>
  <c r="AB43"/>
  <c r="AB73"/>
  <c r="AB11"/>
  <c r="AB50"/>
  <c r="AB5"/>
  <c r="AB66"/>
  <c r="AB14"/>
  <c r="AB70"/>
  <c r="AB40"/>
  <c r="AB44"/>
  <c r="AB38"/>
  <c r="AB25"/>
  <c r="AB36"/>
  <c r="AB28"/>
  <c r="AB6"/>
  <c r="AB30"/>
  <c r="AB56"/>
  <c r="AB37"/>
  <c r="AB54"/>
  <c r="AB9"/>
  <c r="AB48"/>
  <c r="AB67"/>
  <c r="AB17"/>
  <c r="AB32"/>
  <c r="AB42"/>
  <c r="AB4"/>
  <c r="AB59"/>
  <c r="AB35"/>
  <c r="AB23"/>
  <c r="AB39"/>
  <c r="AB71"/>
  <c r="AB60"/>
  <c r="AB47"/>
  <c r="AB8"/>
  <c r="AB63"/>
  <c r="AB16"/>
  <c r="AB31"/>
  <c r="AC75"/>
  <c r="AC27"/>
  <c r="AC64"/>
  <c r="AC65"/>
  <c r="AC3"/>
  <c r="AC19"/>
  <c r="AC57"/>
  <c r="AC18"/>
  <c r="AC7"/>
  <c r="AC52"/>
  <c r="AC53"/>
  <c r="AC22"/>
  <c r="AC21"/>
  <c r="AC55"/>
  <c r="AC20"/>
  <c r="AC49"/>
  <c r="AC26"/>
  <c r="AC13"/>
  <c r="AC41"/>
  <c r="AC12"/>
  <c r="AC46"/>
  <c r="AC58"/>
  <c r="AC10"/>
  <c r="AC33"/>
  <c r="AC74"/>
  <c r="AC29"/>
  <c r="AC34"/>
  <c r="AC43"/>
  <c r="AC73"/>
  <c r="AC11"/>
  <c r="AC50"/>
  <c r="AC5"/>
  <c r="AC66"/>
  <c r="AC14"/>
  <c r="AC70"/>
  <c r="AC40"/>
  <c r="AC44"/>
  <c r="AC38"/>
  <c r="AC25"/>
  <c r="AC36"/>
  <c r="AC28"/>
  <c r="AC6"/>
  <c r="AC30"/>
  <c r="AC56"/>
  <c r="AC37"/>
  <c r="AC54"/>
  <c r="AC9"/>
  <c r="AC48"/>
  <c r="AC67"/>
  <c r="AC17"/>
  <c r="AC32"/>
  <c r="AC42"/>
  <c r="AC4"/>
  <c r="AC59"/>
  <c r="AC35"/>
  <c r="AC23"/>
  <c r="AC39"/>
  <c r="AC71"/>
  <c r="AC60"/>
  <c r="AC47"/>
  <c r="AC8"/>
  <c r="AC63"/>
  <c r="AC16"/>
  <c r="AC31"/>
  <c r="AD75"/>
  <c r="AD27"/>
  <c r="AD64"/>
  <c r="AD65"/>
  <c r="AD3"/>
  <c r="AD19"/>
  <c r="AD57"/>
  <c r="AD18"/>
  <c r="AD7"/>
  <c r="AD52"/>
  <c r="AD53"/>
  <c r="AD22"/>
  <c r="AD21"/>
  <c r="AD55"/>
  <c r="AD20"/>
  <c r="AD49"/>
  <c r="AD26"/>
  <c r="AD13"/>
  <c r="AD41"/>
  <c r="AD12"/>
  <c r="AD46"/>
  <c r="AD58"/>
  <c r="AD10"/>
  <c r="AD33"/>
  <c r="AD74"/>
  <c r="AD29"/>
  <c r="AD34"/>
  <c r="AD43"/>
  <c r="AD73"/>
  <c r="AD11"/>
  <c r="AD50"/>
  <c r="AD5"/>
  <c r="AD66"/>
  <c r="AD14"/>
  <c r="AD70"/>
  <c r="AD40"/>
  <c r="AD44"/>
  <c r="AD38"/>
  <c r="AD25"/>
  <c r="AD36"/>
  <c r="AD28"/>
  <c r="AD6"/>
  <c r="AD30"/>
  <c r="AD56"/>
  <c r="AD37"/>
  <c r="AD54"/>
  <c r="AD9"/>
  <c r="AD48"/>
  <c r="AD67"/>
  <c r="AD17"/>
  <c r="AD32"/>
  <c r="AD42"/>
  <c r="AD4"/>
  <c r="AD59"/>
  <c r="AD35"/>
  <c r="AD23"/>
  <c r="AD39"/>
  <c r="AD71"/>
  <c r="AD60"/>
  <c r="AD47"/>
  <c r="AD8"/>
  <c r="AD63"/>
  <c r="AD16"/>
  <c r="AD31"/>
  <c r="AE75"/>
  <c r="AE27"/>
  <c r="AE64"/>
  <c r="AE65"/>
  <c r="AE3"/>
  <c r="AE19"/>
  <c r="AE57"/>
  <c r="AE18"/>
  <c r="AE7"/>
  <c r="AE52"/>
  <c r="AE53"/>
  <c r="AE22"/>
  <c r="AE21"/>
  <c r="AE55"/>
  <c r="AE20"/>
  <c r="AE49"/>
  <c r="AE26"/>
  <c r="AE13"/>
  <c r="AE41"/>
  <c r="AE12"/>
  <c r="AE46"/>
  <c r="AE58"/>
  <c r="AE10"/>
  <c r="AE33"/>
  <c r="AE74"/>
  <c r="AE29"/>
  <c r="AE34"/>
  <c r="AE43"/>
  <c r="AE73"/>
  <c r="AE11"/>
  <c r="AE50"/>
  <c r="AE5"/>
  <c r="AE66"/>
  <c r="AE14"/>
  <c r="AE70"/>
  <c r="AE40"/>
  <c r="AE44"/>
  <c r="AE38"/>
  <c r="AE25"/>
  <c r="AE36"/>
  <c r="AE28"/>
  <c r="AE6"/>
  <c r="AE30"/>
  <c r="AE56"/>
  <c r="AE37"/>
  <c r="AE54"/>
  <c r="AE9"/>
  <c r="AE48"/>
  <c r="AE67"/>
  <c r="AE17"/>
  <c r="AE32"/>
  <c r="AE42"/>
  <c r="AE4"/>
  <c r="AE59"/>
  <c r="AE35"/>
  <c r="AE23"/>
  <c r="AE39"/>
  <c r="AE71"/>
  <c r="AE60"/>
  <c r="AE47"/>
  <c r="AE8"/>
  <c r="AE63"/>
  <c r="AE16"/>
  <c r="AE31"/>
  <c r="AF75"/>
  <c r="AF27"/>
  <c r="AF64"/>
  <c r="AF65"/>
  <c r="AF3"/>
  <c r="AF19"/>
  <c r="AF57"/>
  <c r="AF18"/>
  <c r="AF7"/>
  <c r="AF52"/>
  <c r="AF53"/>
  <c r="AF22"/>
  <c r="AF21"/>
  <c r="AF55"/>
  <c r="AF20"/>
  <c r="AF49"/>
  <c r="AF26"/>
  <c r="AF13"/>
  <c r="AF41"/>
  <c r="AF12"/>
  <c r="AF46"/>
  <c r="AF58"/>
  <c r="AF10"/>
  <c r="AF33"/>
  <c r="AF74"/>
  <c r="AF29"/>
  <c r="AF34"/>
  <c r="AF43"/>
  <c r="AF73"/>
  <c r="AF11"/>
  <c r="AF50"/>
  <c r="AF5"/>
  <c r="AF66"/>
  <c r="AF14"/>
  <c r="AF70"/>
  <c r="AF40"/>
  <c r="AF44"/>
  <c r="AF38"/>
  <c r="AF25"/>
  <c r="AF36"/>
  <c r="AF28"/>
  <c r="AF6"/>
  <c r="AF30"/>
  <c r="AF56"/>
  <c r="AF37"/>
  <c r="AF54"/>
  <c r="AF9"/>
  <c r="AF48"/>
  <c r="AF67"/>
  <c r="AF17"/>
  <c r="AF32"/>
  <c r="AF42"/>
  <c r="AF4"/>
  <c r="AF59"/>
  <c r="AF35"/>
  <c r="AF23"/>
  <c r="AF39"/>
  <c r="AF71"/>
  <c r="AF60"/>
  <c r="AF47"/>
  <c r="AF8"/>
  <c r="AF63"/>
  <c r="AF16"/>
  <c r="AF31"/>
  <c r="AG75"/>
  <c r="AG27"/>
  <c r="AG64"/>
  <c r="AG65"/>
  <c r="AG3"/>
  <c r="AG19"/>
  <c r="AG57"/>
  <c r="AG18"/>
  <c r="AG7"/>
  <c r="AG52"/>
  <c r="AG53"/>
  <c r="AG22"/>
  <c r="AG21"/>
  <c r="AG55"/>
  <c r="AG20"/>
  <c r="AG49"/>
  <c r="AG26"/>
  <c r="AG13"/>
  <c r="AG41"/>
  <c r="AG12"/>
  <c r="AG46"/>
  <c r="AG58"/>
  <c r="AG10"/>
  <c r="AG33"/>
  <c r="AG74"/>
  <c r="AG29"/>
  <c r="AG34"/>
  <c r="AG43"/>
  <c r="AG73"/>
  <c r="AG11"/>
  <c r="AG50"/>
  <c r="AG5"/>
  <c r="AG66"/>
  <c r="AG14"/>
  <c r="AG70"/>
  <c r="AG40"/>
  <c r="AG44"/>
  <c r="AG38"/>
  <c r="AG25"/>
  <c r="AG36"/>
  <c r="AG28"/>
  <c r="AG6"/>
  <c r="AG30"/>
  <c r="AG56"/>
  <c r="AG37"/>
  <c r="AG54"/>
  <c r="AG9"/>
  <c r="AG48"/>
  <c r="AG67"/>
  <c r="AG17"/>
  <c r="AG32"/>
  <c r="AG42"/>
  <c r="AG4"/>
  <c r="AG59"/>
  <c r="AG35"/>
  <c r="AG23"/>
  <c r="AG39"/>
  <c r="AG71"/>
  <c r="AG60"/>
  <c r="AG47"/>
  <c r="AG8"/>
  <c r="AG63"/>
  <c r="AG16"/>
  <c r="AG31"/>
  <c r="AH75"/>
  <c r="AH27"/>
  <c r="AH64"/>
  <c r="AH65"/>
  <c r="AH3"/>
  <c r="AH19"/>
  <c r="AH57"/>
  <c r="AH18"/>
  <c r="AH7"/>
  <c r="AH52"/>
  <c r="AH53"/>
  <c r="AH22"/>
  <c r="AH21"/>
  <c r="AH55"/>
  <c r="AH20"/>
  <c r="AH49"/>
  <c r="AH26"/>
  <c r="AH13"/>
  <c r="AH41"/>
  <c r="AH12"/>
  <c r="AH46"/>
  <c r="AH58"/>
  <c r="AH10"/>
  <c r="AH33"/>
  <c r="AH74"/>
  <c r="AH29"/>
  <c r="AH34"/>
  <c r="AH43"/>
  <c r="AH73"/>
  <c r="AH11"/>
  <c r="AH50"/>
  <c r="AH5"/>
  <c r="AH66"/>
  <c r="AH14"/>
  <c r="AH70"/>
  <c r="AH40"/>
  <c r="AH44"/>
  <c r="AH38"/>
  <c r="AH25"/>
  <c r="AH36"/>
  <c r="AH28"/>
  <c r="AH6"/>
  <c r="AH30"/>
  <c r="AH56"/>
  <c r="AH37"/>
  <c r="AH54"/>
  <c r="AH9"/>
  <c r="AH48"/>
  <c r="AH67"/>
  <c r="AH17"/>
  <c r="AH32"/>
  <c r="AH42"/>
  <c r="AH4"/>
  <c r="AH59"/>
  <c r="AH35"/>
  <c r="AH23"/>
  <c r="AH39"/>
  <c r="AH71"/>
  <c r="AH60"/>
  <c r="AH47"/>
  <c r="AH8"/>
  <c r="AH63"/>
  <c r="AH16"/>
  <c r="AH31"/>
  <c r="AI75"/>
  <c r="AI27"/>
  <c r="AI64"/>
  <c r="AI65"/>
  <c r="AI3"/>
  <c r="AI19"/>
  <c r="AI57"/>
  <c r="AI18"/>
  <c r="AI7"/>
  <c r="AI52"/>
  <c r="AI53"/>
  <c r="AI22"/>
  <c r="AI21"/>
  <c r="AI55"/>
  <c r="AI20"/>
  <c r="AI49"/>
  <c r="AI26"/>
  <c r="AI13"/>
  <c r="AI41"/>
  <c r="AI12"/>
  <c r="AI46"/>
  <c r="AI58"/>
  <c r="AI10"/>
  <c r="AI33"/>
  <c r="AI74"/>
  <c r="AI29"/>
  <c r="AI34"/>
  <c r="AI43"/>
  <c r="AI73"/>
  <c r="AI11"/>
  <c r="AI50"/>
  <c r="AI5"/>
  <c r="AI66"/>
  <c r="AI14"/>
  <c r="AI70"/>
  <c r="AI40"/>
  <c r="AI44"/>
  <c r="AI38"/>
  <c r="AI25"/>
  <c r="AI36"/>
  <c r="AI28"/>
  <c r="AI6"/>
  <c r="AI30"/>
  <c r="AI56"/>
  <c r="AI37"/>
  <c r="AI54"/>
  <c r="AI9"/>
  <c r="AI48"/>
  <c r="AI67"/>
  <c r="AI17"/>
  <c r="AI32"/>
  <c r="AI42"/>
  <c r="AI4"/>
  <c r="AI59"/>
  <c r="AI35"/>
  <c r="AI23"/>
  <c r="AI39"/>
  <c r="AI71"/>
  <c r="AI60"/>
  <c r="AI47"/>
  <c r="AI8"/>
  <c r="AI63"/>
  <c r="AI16"/>
  <c r="AI31"/>
  <c r="AJ75"/>
  <c r="AJ27"/>
  <c r="AJ64"/>
  <c r="AJ65"/>
  <c r="AJ3"/>
  <c r="AJ19"/>
  <c r="AJ57"/>
  <c r="AJ18"/>
  <c r="AJ7"/>
  <c r="AJ52"/>
  <c r="AJ53"/>
  <c r="AJ22"/>
  <c r="AJ21"/>
  <c r="AJ55"/>
  <c r="AJ20"/>
  <c r="AJ49"/>
  <c r="AJ26"/>
  <c r="AJ13"/>
  <c r="AJ41"/>
  <c r="AJ12"/>
  <c r="AJ46"/>
  <c r="AJ58"/>
  <c r="AJ10"/>
  <c r="AJ33"/>
  <c r="AJ74"/>
  <c r="AJ29"/>
  <c r="AJ34"/>
  <c r="AJ43"/>
  <c r="AJ73"/>
  <c r="AJ11"/>
  <c r="AJ50"/>
  <c r="AJ5"/>
  <c r="AJ66"/>
  <c r="AJ14"/>
  <c r="AJ70"/>
  <c r="AJ40"/>
  <c r="AJ44"/>
  <c r="AJ38"/>
  <c r="AJ25"/>
  <c r="AJ36"/>
  <c r="AJ28"/>
  <c r="AJ6"/>
  <c r="AJ30"/>
  <c r="AJ56"/>
  <c r="AJ37"/>
  <c r="AJ54"/>
  <c r="AJ9"/>
  <c r="AJ48"/>
  <c r="AJ67"/>
  <c r="AJ17"/>
  <c r="AJ32"/>
  <c r="AJ42"/>
  <c r="AJ4"/>
  <c r="AJ59"/>
  <c r="AJ35"/>
  <c r="AJ23"/>
  <c r="AJ39"/>
  <c r="AJ71"/>
  <c r="AJ60"/>
  <c r="AJ47"/>
  <c r="AJ8"/>
  <c r="AJ63"/>
  <c r="AJ16"/>
  <c r="AJ31"/>
  <c r="AK75"/>
  <c r="AK27"/>
  <c r="AK64"/>
  <c r="AK65"/>
  <c r="AK3"/>
  <c r="AK19"/>
  <c r="AK57"/>
  <c r="AK18"/>
  <c r="AK7"/>
  <c r="AK52"/>
  <c r="AK53"/>
  <c r="AK22"/>
  <c r="AK21"/>
  <c r="AK55"/>
  <c r="AK20"/>
  <c r="AK49"/>
  <c r="AK26"/>
  <c r="AK13"/>
  <c r="AK41"/>
  <c r="AK12"/>
  <c r="AK46"/>
  <c r="AK58"/>
  <c r="AK10"/>
  <c r="AK33"/>
  <c r="AK74"/>
  <c r="AK29"/>
  <c r="AK34"/>
  <c r="AK43"/>
  <c r="AK73"/>
  <c r="AK11"/>
  <c r="AK50"/>
  <c r="AK5"/>
  <c r="AK66"/>
  <c r="AK14"/>
  <c r="AK70"/>
  <c r="AK40"/>
  <c r="AK44"/>
  <c r="AK38"/>
  <c r="AK25"/>
  <c r="AK36"/>
  <c r="AK28"/>
  <c r="AK6"/>
  <c r="AK30"/>
  <c r="AK56"/>
  <c r="AK37"/>
  <c r="AK54"/>
  <c r="AK9"/>
  <c r="AK48"/>
  <c r="AK67"/>
  <c r="AK17"/>
  <c r="AK32"/>
  <c r="AK42"/>
  <c r="AK4"/>
  <c r="AK59"/>
  <c r="AK35"/>
  <c r="AK23"/>
  <c r="AK39"/>
  <c r="AK71"/>
  <c r="AK60"/>
  <c r="AK47"/>
  <c r="AK8"/>
  <c r="AK63"/>
  <c r="AK16"/>
  <c r="AK31"/>
  <c r="AL75"/>
  <c r="AL27"/>
  <c r="AL64"/>
  <c r="AL65"/>
  <c r="AL3"/>
  <c r="AL19"/>
  <c r="AL57"/>
  <c r="AL18"/>
  <c r="AL7"/>
  <c r="AL52"/>
  <c r="AL53"/>
  <c r="AL22"/>
  <c r="AL21"/>
  <c r="AL55"/>
  <c r="AL20"/>
  <c r="AL49"/>
  <c r="AL26"/>
  <c r="AL13"/>
  <c r="AL41"/>
  <c r="AL12"/>
  <c r="AL46"/>
  <c r="AL58"/>
  <c r="AL10"/>
  <c r="AL33"/>
  <c r="AL74"/>
  <c r="AL29"/>
  <c r="AL34"/>
  <c r="AL43"/>
  <c r="AL73"/>
  <c r="AL11"/>
  <c r="AL50"/>
  <c r="AL5"/>
  <c r="AL66"/>
  <c r="AL14"/>
  <c r="AL70"/>
  <c r="AL40"/>
  <c r="AL44"/>
  <c r="AL38"/>
  <c r="AL25"/>
  <c r="AL36"/>
  <c r="AL28"/>
  <c r="AL6"/>
  <c r="AL30"/>
  <c r="AL56"/>
  <c r="AL37"/>
  <c r="AL54"/>
  <c r="AL9"/>
  <c r="AL48"/>
  <c r="AL67"/>
  <c r="AL17"/>
  <c r="AL32"/>
  <c r="AL42"/>
  <c r="AL4"/>
  <c r="AL59"/>
  <c r="AL35"/>
  <c r="AL23"/>
  <c r="AL39"/>
  <c r="AL71"/>
  <c r="AL60"/>
  <c r="AL47"/>
  <c r="AL8"/>
  <c r="AL63"/>
  <c r="AL16"/>
  <c r="AL31"/>
  <c r="AM75"/>
  <c r="AM27"/>
  <c r="AM64"/>
  <c r="AM65"/>
  <c r="AM3"/>
  <c r="AM19"/>
  <c r="AM57"/>
  <c r="AM18"/>
  <c r="AM7"/>
  <c r="AM52"/>
  <c r="AM53"/>
  <c r="AM22"/>
  <c r="AM21"/>
  <c r="AM55"/>
  <c r="AM20"/>
  <c r="AM49"/>
  <c r="AM26"/>
  <c r="AM13"/>
  <c r="AM41"/>
  <c r="AM12"/>
  <c r="AM46"/>
  <c r="AM58"/>
  <c r="AM10"/>
  <c r="AM33"/>
  <c r="AM74"/>
  <c r="AM29"/>
  <c r="AM34"/>
  <c r="AM43"/>
  <c r="AM73"/>
  <c r="AM11"/>
  <c r="AM50"/>
  <c r="AM5"/>
  <c r="AM66"/>
  <c r="AM14"/>
  <c r="AM70"/>
  <c r="AM40"/>
  <c r="AM44"/>
  <c r="AM38"/>
  <c r="AM25"/>
  <c r="AM36"/>
  <c r="AM28"/>
  <c r="AM6"/>
  <c r="AM30"/>
  <c r="AM56"/>
  <c r="AM37"/>
  <c r="AM54"/>
  <c r="AM9"/>
  <c r="AM48"/>
  <c r="AM67"/>
  <c r="AM17"/>
  <c r="AM32"/>
  <c r="AM42"/>
  <c r="AM4"/>
  <c r="AM59"/>
  <c r="AM35"/>
  <c r="AM23"/>
  <c r="AM39"/>
  <c r="AM71"/>
  <c r="AM60"/>
  <c r="AM47"/>
  <c r="AM8"/>
  <c r="AM63"/>
  <c r="AM16"/>
  <c r="AM31"/>
  <c r="AN75"/>
  <c r="AN27"/>
  <c r="AN64"/>
  <c r="AN65"/>
  <c r="AN3"/>
  <c r="AN19"/>
  <c r="AN57"/>
  <c r="AN18"/>
  <c r="AN7"/>
  <c r="AN52"/>
  <c r="AN53"/>
  <c r="AN22"/>
  <c r="AN21"/>
  <c r="AN55"/>
  <c r="AN20"/>
  <c r="AN49"/>
  <c r="AN26"/>
  <c r="AN13"/>
  <c r="AN41"/>
  <c r="AN12"/>
  <c r="AN46"/>
  <c r="AN58"/>
  <c r="AN10"/>
  <c r="AN33"/>
  <c r="AN74"/>
  <c r="AN29"/>
  <c r="AN34"/>
  <c r="AN43"/>
  <c r="AN73"/>
  <c r="AN11"/>
  <c r="AN50"/>
  <c r="AN5"/>
  <c r="AN66"/>
  <c r="AN14"/>
  <c r="AN70"/>
  <c r="AN40"/>
  <c r="AN44"/>
  <c r="AN38"/>
  <c r="AN25"/>
  <c r="AN36"/>
  <c r="AN28"/>
  <c r="AN6"/>
  <c r="AN30"/>
  <c r="AN56"/>
  <c r="AN37"/>
  <c r="AN54"/>
  <c r="AN9"/>
  <c r="AN48"/>
  <c r="AN67"/>
  <c r="AN17"/>
  <c r="AN32"/>
  <c r="AN42"/>
  <c r="AN4"/>
  <c r="AN59"/>
  <c r="AN35"/>
  <c r="AN23"/>
  <c r="AN39"/>
  <c r="AN71"/>
  <c r="AN60"/>
  <c r="AN47"/>
  <c r="AN8"/>
  <c r="AN63"/>
  <c r="AN16"/>
  <c r="AN31"/>
  <c r="AO75"/>
  <c r="AO27"/>
  <c r="AO64"/>
  <c r="AO65"/>
  <c r="AO3"/>
  <c r="AO19"/>
  <c r="AO57"/>
  <c r="AO18"/>
  <c r="AO7"/>
  <c r="AO52"/>
  <c r="AO53"/>
  <c r="AO22"/>
  <c r="AO21"/>
  <c r="AO55"/>
  <c r="AO20"/>
  <c r="AO49"/>
  <c r="AO26"/>
  <c r="AO13"/>
  <c r="AO41"/>
  <c r="AO12"/>
  <c r="AO46"/>
  <c r="AO58"/>
  <c r="AO10"/>
  <c r="AO33"/>
  <c r="AO74"/>
  <c r="AO29"/>
  <c r="AO34"/>
  <c r="AO43"/>
  <c r="AO73"/>
  <c r="AO11"/>
  <c r="AO50"/>
  <c r="AO5"/>
  <c r="AO66"/>
  <c r="AO14"/>
  <c r="AO70"/>
  <c r="AO40"/>
  <c r="AO44"/>
  <c r="AO38"/>
  <c r="AO25"/>
  <c r="AO36"/>
  <c r="AO28"/>
  <c r="AO6"/>
  <c r="AO30"/>
  <c r="AO56"/>
  <c r="AO37"/>
  <c r="AO54"/>
  <c r="AO9"/>
  <c r="AO48"/>
  <c r="AO67"/>
  <c r="AO17"/>
  <c r="AO32"/>
  <c r="AO42"/>
  <c r="AO4"/>
  <c r="AO59"/>
  <c r="AO35"/>
  <c r="AO23"/>
  <c r="AO39"/>
  <c r="AO71"/>
  <c r="AO60"/>
  <c r="AO47"/>
  <c r="AO8"/>
  <c r="AO63"/>
  <c r="AO16"/>
  <c r="AO31"/>
  <c r="AP75"/>
  <c r="AP27"/>
  <c r="AP64"/>
  <c r="AP65"/>
  <c r="AP3"/>
  <c r="AP19"/>
  <c r="AP57"/>
  <c r="AP18"/>
  <c r="AP7"/>
  <c r="AP52"/>
  <c r="AP53"/>
  <c r="AP22"/>
  <c r="AP21"/>
  <c r="AP55"/>
  <c r="AP20"/>
  <c r="AP49"/>
  <c r="AP26"/>
  <c r="AP13"/>
  <c r="AP41"/>
  <c r="AP12"/>
  <c r="AP46"/>
  <c r="AP58"/>
  <c r="AP10"/>
  <c r="AP33"/>
  <c r="AP74"/>
  <c r="AP29"/>
  <c r="AP34"/>
  <c r="AP43"/>
  <c r="AP73"/>
  <c r="AP11"/>
  <c r="AP50"/>
  <c r="AP5"/>
  <c r="AP66"/>
  <c r="AP14"/>
  <c r="AP70"/>
  <c r="AP40"/>
  <c r="AP44"/>
  <c r="AP38"/>
  <c r="AP25"/>
  <c r="AP36"/>
  <c r="AP28"/>
  <c r="AP6"/>
  <c r="AP30"/>
  <c r="AP56"/>
  <c r="AP37"/>
  <c r="AP54"/>
  <c r="AP9"/>
  <c r="AP48"/>
  <c r="AP67"/>
  <c r="AP17"/>
  <c r="AP32"/>
  <c r="AP42"/>
  <c r="AP4"/>
  <c r="AP59"/>
  <c r="AP35"/>
  <c r="AP23"/>
  <c r="AP39"/>
  <c r="AP71"/>
  <c r="AP60"/>
  <c r="AP47"/>
  <c r="AP8"/>
  <c r="AP63"/>
  <c r="AP16"/>
  <c r="AP31"/>
  <c r="AQ75"/>
  <c r="AQ27"/>
  <c r="AQ64"/>
  <c r="AQ65"/>
  <c r="AQ3"/>
  <c r="AQ19"/>
  <c r="AQ57"/>
  <c r="AQ18"/>
  <c r="AQ7"/>
  <c r="AQ52"/>
  <c r="AQ53"/>
  <c r="AQ22"/>
  <c r="AQ21"/>
  <c r="AQ55"/>
  <c r="AQ20"/>
  <c r="AQ49"/>
  <c r="AQ26"/>
  <c r="AQ13"/>
  <c r="AQ41"/>
  <c r="AQ12"/>
  <c r="AQ46"/>
  <c r="AQ58"/>
  <c r="AQ10"/>
  <c r="AQ33"/>
  <c r="AQ74"/>
  <c r="AQ29"/>
  <c r="AQ34"/>
  <c r="AQ43"/>
  <c r="AQ73"/>
  <c r="AQ11"/>
  <c r="AQ50"/>
  <c r="AQ5"/>
  <c r="AQ66"/>
  <c r="AQ14"/>
  <c r="AQ70"/>
  <c r="AQ40"/>
  <c r="AQ44"/>
  <c r="AQ38"/>
  <c r="AQ25"/>
  <c r="AQ36"/>
  <c r="AQ28"/>
  <c r="AQ6"/>
  <c r="AQ30"/>
  <c r="AQ56"/>
  <c r="AQ37"/>
  <c r="AQ54"/>
  <c r="AQ9"/>
  <c r="AQ48"/>
  <c r="AQ67"/>
  <c r="AQ17"/>
  <c r="AQ32"/>
  <c r="AQ42"/>
  <c r="AQ4"/>
  <c r="AQ59"/>
  <c r="AQ35"/>
  <c r="AQ23"/>
  <c r="AQ39"/>
  <c r="AQ71"/>
  <c r="AQ60"/>
  <c r="AQ47"/>
  <c r="AQ8"/>
  <c r="AQ63"/>
  <c r="AQ16"/>
  <c r="AQ31"/>
  <c r="AR75"/>
  <c r="AR27"/>
  <c r="AR64"/>
  <c r="AR65"/>
  <c r="AR3"/>
  <c r="AR19"/>
  <c r="AR57"/>
  <c r="AR18"/>
  <c r="AR7"/>
  <c r="AR52"/>
  <c r="AR53"/>
  <c r="AR22"/>
  <c r="AR21"/>
  <c r="AR55"/>
  <c r="AR20"/>
  <c r="AR49"/>
  <c r="AR26"/>
  <c r="AR13"/>
  <c r="AR41"/>
  <c r="AR12"/>
  <c r="AR46"/>
  <c r="AR58"/>
  <c r="AR10"/>
  <c r="AR33"/>
  <c r="AR74"/>
  <c r="AR29"/>
  <c r="AR34"/>
  <c r="AR43"/>
  <c r="AR73"/>
  <c r="AR11"/>
  <c r="AR50"/>
  <c r="AR5"/>
  <c r="AR66"/>
  <c r="AR14"/>
  <c r="AR70"/>
  <c r="AR40"/>
  <c r="AR44"/>
  <c r="AR38"/>
  <c r="AR25"/>
  <c r="AR36"/>
  <c r="AR28"/>
  <c r="AR6"/>
  <c r="AR30"/>
  <c r="AR56"/>
  <c r="AR37"/>
  <c r="AR54"/>
  <c r="AR9"/>
  <c r="AR48"/>
  <c r="AR67"/>
  <c r="AR17"/>
  <c r="AR32"/>
  <c r="AR42"/>
  <c r="AR4"/>
  <c r="AR59"/>
  <c r="AR35"/>
  <c r="AR23"/>
  <c r="AR39"/>
  <c r="AR71"/>
  <c r="AR60"/>
  <c r="AR47"/>
  <c r="AR8"/>
  <c r="AR63"/>
  <c r="AR16"/>
  <c r="AR31"/>
  <c r="AS75"/>
  <c r="AS27"/>
  <c r="AS64"/>
  <c r="AS65"/>
  <c r="AS3"/>
  <c r="AS19"/>
  <c r="AS57"/>
  <c r="AS18"/>
  <c r="AS7"/>
  <c r="AS52"/>
  <c r="AS53"/>
  <c r="AS22"/>
  <c r="AS21"/>
  <c r="AS55"/>
  <c r="AS20"/>
  <c r="AS49"/>
  <c r="AS26"/>
  <c r="AS13"/>
  <c r="AS41"/>
  <c r="AS12"/>
  <c r="AS46"/>
  <c r="AS58"/>
  <c r="AS10"/>
  <c r="AS33"/>
  <c r="AS74"/>
  <c r="AS29"/>
  <c r="AS34"/>
  <c r="AS43"/>
  <c r="AS73"/>
  <c r="AS11"/>
  <c r="AS50"/>
  <c r="AS5"/>
  <c r="AS66"/>
  <c r="AS14"/>
  <c r="AS70"/>
  <c r="AS40"/>
  <c r="AS44"/>
  <c r="AS38"/>
  <c r="AS25"/>
  <c r="AS36"/>
  <c r="AS28"/>
  <c r="AS6"/>
  <c r="AS30"/>
  <c r="AS56"/>
  <c r="AS37"/>
  <c r="AS54"/>
  <c r="AS9"/>
  <c r="AS48"/>
  <c r="AS67"/>
  <c r="AS17"/>
  <c r="AS32"/>
  <c r="AS42"/>
  <c r="AS4"/>
  <c r="AS59"/>
  <c r="AS35"/>
  <c r="AS23"/>
  <c r="AS39"/>
  <c r="AS71"/>
  <c r="AS60"/>
  <c r="AS47"/>
  <c r="AS8"/>
  <c r="AS63"/>
  <c r="AS16"/>
  <c r="AS31"/>
  <c r="AT75"/>
  <c r="AT27"/>
  <c r="AT64"/>
  <c r="AT65"/>
  <c r="AT3"/>
  <c r="AT19"/>
  <c r="AT57"/>
  <c r="AT18"/>
  <c r="AT7"/>
  <c r="AT52"/>
  <c r="AT53"/>
  <c r="AT22"/>
  <c r="AT21"/>
  <c r="AT55"/>
  <c r="AT20"/>
  <c r="AT49"/>
  <c r="AT26"/>
  <c r="AT13"/>
  <c r="AT41"/>
  <c r="AT12"/>
  <c r="AT46"/>
  <c r="AT58"/>
  <c r="AT10"/>
  <c r="AT33"/>
  <c r="AT74"/>
  <c r="AT29"/>
  <c r="AT34"/>
  <c r="AT43"/>
  <c r="AT73"/>
  <c r="AT11"/>
  <c r="AT50"/>
  <c r="AT5"/>
  <c r="AT66"/>
  <c r="AT14"/>
  <c r="AT70"/>
  <c r="AT40"/>
  <c r="AT44"/>
  <c r="AT38"/>
  <c r="AT25"/>
  <c r="AT36"/>
  <c r="AT28"/>
  <c r="AT6"/>
  <c r="AT30"/>
  <c r="AT56"/>
  <c r="AT37"/>
  <c r="AT54"/>
  <c r="AT9"/>
  <c r="AT48"/>
  <c r="AT67"/>
  <c r="AT17"/>
  <c r="AT32"/>
  <c r="AT42"/>
  <c r="AT4"/>
  <c r="AT59"/>
  <c r="AT35"/>
  <c r="AT23"/>
  <c r="AT39"/>
  <c r="AT71"/>
  <c r="AT60"/>
  <c r="AT47"/>
  <c r="AT8"/>
  <c r="AT63"/>
  <c r="AT16"/>
  <c r="AT31"/>
  <c r="AU75"/>
  <c r="AU27"/>
  <c r="AU64"/>
  <c r="AU65"/>
  <c r="AU3"/>
  <c r="AU19"/>
  <c r="AU57"/>
  <c r="AU18"/>
  <c r="AU7"/>
  <c r="AU52"/>
  <c r="AU53"/>
  <c r="AU22"/>
  <c r="AU21"/>
  <c r="AU55"/>
  <c r="AU20"/>
  <c r="AU49"/>
  <c r="AU26"/>
  <c r="AU13"/>
  <c r="AU41"/>
  <c r="AU12"/>
  <c r="AU46"/>
  <c r="AU58"/>
  <c r="AU10"/>
  <c r="AU33"/>
  <c r="AU74"/>
  <c r="AU29"/>
  <c r="AU34"/>
  <c r="AU43"/>
  <c r="AU73"/>
  <c r="AU11"/>
  <c r="AU50"/>
  <c r="AU5"/>
  <c r="AU66"/>
  <c r="AU14"/>
  <c r="AU70"/>
  <c r="AU40"/>
  <c r="AU44"/>
  <c r="AU38"/>
  <c r="AU25"/>
  <c r="AU36"/>
  <c r="AU28"/>
  <c r="AU6"/>
  <c r="AU30"/>
  <c r="AU56"/>
  <c r="AU37"/>
  <c r="AU54"/>
  <c r="AU9"/>
  <c r="AU48"/>
  <c r="AU67"/>
  <c r="AU17"/>
  <c r="AU32"/>
  <c r="AU42"/>
  <c r="AU4"/>
  <c r="AU59"/>
  <c r="AU35"/>
  <c r="AU23"/>
  <c r="AU39"/>
  <c r="AU71"/>
  <c r="AU60"/>
  <c r="AU47"/>
  <c r="AU8"/>
  <c r="AU63"/>
  <c r="AU16"/>
  <c r="AU31"/>
  <c r="AV75"/>
  <c r="AV27"/>
  <c r="AV64"/>
  <c r="AV65"/>
  <c r="AV3"/>
  <c r="AV19"/>
  <c r="AV57"/>
  <c r="AV18"/>
  <c r="AV7"/>
  <c r="AV52"/>
  <c r="AV53"/>
  <c r="AV22"/>
  <c r="AV21"/>
  <c r="AV55"/>
  <c r="AV20"/>
  <c r="AV49"/>
  <c r="AV26"/>
  <c r="AV13"/>
  <c r="AV41"/>
  <c r="AV12"/>
  <c r="AV46"/>
  <c r="AV58"/>
  <c r="AV10"/>
  <c r="AV33"/>
  <c r="AV74"/>
  <c r="AV29"/>
  <c r="AV34"/>
  <c r="AV43"/>
  <c r="AV73"/>
  <c r="AV11"/>
  <c r="AV50"/>
  <c r="AV5"/>
  <c r="AV66"/>
  <c r="AV14"/>
  <c r="AV70"/>
  <c r="AV40"/>
  <c r="AV44"/>
  <c r="AV38"/>
  <c r="AV25"/>
  <c r="AV36"/>
  <c r="AV28"/>
  <c r="AV6"/>
  <c r="AV30"/>
  <c r="AV56"/>
  <c r="AV37"/>
  <c r="AV54"/>
  <c r="AV9"/>
  <c r="AV48"/>
  <c r="AV67"/>
  <c r="AV17"/>
  <c r="AV32"/>
  <c r="AV42"/>
  <c r="AV4"/>
  <c r="AV59"/>
  <c r="AV35"/>
  <c r="AV23"/>
  <c r="AV39"/>
  <c r="AV71"/>
  <c r="AV60"/>
  <c r="AV47"/>
  <c r="AV8"/>
  <c r="AV63"/>
  <c r="AV16"/>
  <c r="AV31"/>
  <c r="AW75"/>
  <c r="AW27"/>
  <c r="AW64"/>
  <c r="AW65"/>
  <c r="AW3"/>
  <c r="AW19"/>
  <c r="AW57"/>
  <c r="AW18"/>
  <c r="AW7"/>
  <c r="AW52"/>
  <c r="AW53"/>
  <c r="AW22"/>
  <c r="AW21"/>
  <c r="AW55"/>
  <c r="AW20"/>
  <c r="AW49"/>
  <c r="AW26"/>
  <c r="AW13"/>
  <c r="AW41"/>
  <c r="AW12"/>
  <c r="AW46"/>
  <c r="AW58"/>
  <c r="AW10"/>
  <c r="AW33"/>
  <c r="AW74"/>
  <c r="AW29"/>
  <c r="AW34"/>
  <c r="AW43"/>
  <c r="AW73"/>
  <c r="AW11"/>
  <c r="AW50"/>
  <c r="AW5"/>
  <c r="AW66"/>
  <c r="AW14"/>
  <c r="AW70"/>
  <c r="AW40"/>
  <c r="AW44"/>
  <c r="AW38"/>
  <c r="AW25"/>
  <c r="AW36"/>
  <c r="AW28"/>
  <c r="AW6"/>
  <c r="AW30"/>
  <c r="AW56"/>
  <c r="AW37"/>
  <c r="AW54"/>
  <c r="AW9"/>
  <c r="AW48"/>
  <c r="AW67"/>
  <c r="AW17"/>
  <c r="AW32"/>
  <c r="AW42"/>
  <c r="AW4"/>
  <c r="AW59"/>
  <c r="AW35"/>
  <c r="AW23"/>
  <c r="AW39"/>
  <c r="AW71"/>
  <c r="AW60"/>
  <c r="AW47"/>
  <c r="AW8"/>
  <c r="AW63"/>
  <c r="AW16"/>
  <c r="AW31"/>
  <c r="AX75"/>
  <c r="AX27"/>
  <c r="AX64"/>
  <c r="AX65"/>
  <c r="AX3"/>
  <c r="AX19"/>
  <c r="AX57"/>
  <c r="AX18"/>
  <c r="AX7"/>
  <c r="AX52"/>
  <c r="AX53"/>
  <c r="AX22"/>
  <c r="AX21"/>
  <c r="AX55"/>
  <c r="AX20"/>
  <c r="AX49"/>
  <c r="AX26"/>
  <c r="AX13"/>
  <c r="AX41"/>
  <c r="AX12"/>
  <c r="AX46"/>
  <c r="AX58"/>
  <c r="AX10"/>
  <c r="AX33"/>
  <c r="AX74"/>
  <c r="AX29"/>
  <c r="AX34"/>
  <c r="AX43"/>
  <c r="AX73"/>
  <c r="AX11"/>
  <c r="AX50"/>
  <c r="AX5"/>
  <c r="AX66"/>
  <c r="AX14"/>
  <c r="AX70"/>
  <c r="AX40"/>
  <c r="AX44"/>
  <c r="AX38"/>
  <c r="AX25"/>
  <c r="AX36"/>
  <c r="AX28"/>
  <c r="AX6"/>
  <c r="AX30"/>
  <c r="AX56"/>
  <c r="AX37"/>
  <c r="AX54"/>
  <c r="AX9"/>
  <c r="AX48"/>
  <c r="AX67"/>
  <c r="AX17"/>
  <c r="AX32"/>
  <c r="AX42"/>
  <c r="AX4"/>
  <c r="AX59"/>
  <c r="AX35"/>
  <c r="AX23"/>
  <c r="AX39"/>
  <c r="AX71"/>
  <c r="AX60"/>
  <c r="AX47"/>
  <c r="AX8"/>
  <c r="AX63"/>
  <c r="AX16"/>
  <c r="AX31"/>
  <c r="AY75"/>
  <c r="AY27"/>
  <c r="AY64"/>
  <c r="AY65"/>
  <c r="AY3"/>
  <c r="AY19"/>
  <c r="AY57"/>
  <c r="AY18"/>
  <c r="AY7"/>
  <c r="AY52"/>
  <c r="AY53"/>
  <c r="AY22"/>
  <c r="AY21"/>
  <c r="AY55"/>
  <c r="AY20"/>
  <c r="AY49"/>
  <c r="AY26"/>
  <c r="AY13"/>
  <c r="AY41"/>
  <c r="AY12"/>
  <c r="AY46"/>
  <c r="AY58"/>
  <c r="AY10"/>
  <c r="AY33"/>
  <c r="AY74"/>
  <c r="AY29"/>
  <c r="AY34"/>
  <c r="AY43"/>
  <c r="AY73"/>
  <c r="AY11"/>
  <c r="AY50"/>
  <c r="AY5"/>
  <c r="AY66"/>
  <c r="AY14"/>
  <c r="AY70"/>
  <c r="AY40"/>
  <c r="AY44"/>
  <c r="AY38"/>
  <c r="AY25"/>
  <c r="AY36"/>
  <c r="AY28"/>
  <c r="AY6"/>
  <c r="AY30"/>
  <c r="AY56"/>
  <c r="AY37"/>
  <c r="AY54"/>
  <c r="AY9"/>
  <c r="AY48"/>
  <c r="AY67"/>
  <c r="AY17"/>
  <c r="AY32"/>
  <c r="AY42"/>
  <c r="AY4"/>
  <c r="AY59"/>
  <c r="AY35"/>
  <c r="AY23"/>
  <c r="AY39"/>
  <c r="AY71"/>
  <c r="AY60"/>
  <c r="AY47"/>
  <c r="AY8"/>
  <c r="AY63"/>
  <c r="AY16"/>
  <c r="AY31"/>
  <c r="AZ75"/>
  <c r="AZ27"/>
  <c r="AZ64"/>
  <c r="AZ65"/>
  <c r="AZ3"/>
  <c r="AZ19"/>
  <c r="AZ57"/>
  <c r="AZ18"/>
  <c r="AZ7"/>
  <c r="AZ52"/>
  <c r="AZ53"/>
  <c r="AZ22"/>
  <c r="AZ21"/>
  <c r="AZ55"/>
  <c r="AZ20"/>
  <c r="AZ49"/>
  <c r="AZ26"/>
  <c r="AZ13"/>
  <c r="AZ41"/>
  <c r="AZ12"/>
  <c r="AZ46"/>
  <c r="AZ58"/>
  <c r="AZ10"/>
  <c r="AZ33"/>
  <c r="AZ74"/>
  <c r="AZ29"/>
  <c r="AZ34"/>
  <c r="AZ43"/>
  <c r="AZ73"/>
  <c r="AZ11"/>
  <c r="AZ50"/>
  <c r="AZ5"/>
  <c r="AZ66"/>
  <c r="AZ14"/>
  <c r="AZ70"/>
  <c r="AZ40"/>
  <c r="AZ44"/>
  <c r="AZ38"/>
  <c r="AZ25"/>
  <c r="AZ36"/>
  <c r="AZ28"/>
  <c r="AZ6"/>
  <c r="AZ30"/>
  <c r="AZ56"/>
  <c r="AZ37"/>
  <c r="AZ54"/>
  <c r="AZ9"/>
  <c r="AZ48"/>
  <c r="AZ67"/>
  <c r="AZ17"/>
  <c r="AZ32"/>
  <c r="AZ42"/>
  <c r="AZ4"/>
  <c r="AZ59"/>
  <c r="AZ35"/>
  <c r="AZ23"/>
  <c r="AZ39"/>
  <c r="AZ71"/>
  <c r="AZ60"/>
  <c r="AZ47"/>
  <c r="AZ8"/>
  <c r="AZ63"/>
  <c r="AZ16"/>
  <c r="AZ31"/>
  <c r="BA75"/>
  <c r="BA27"/>
  <c r="BA64"/>
  <c r="BA65"/>
  <c r="BA3"/>
  <c r="BA19"/>
  <c r="BA57"/>
  <c r="BA18"/>
  <c r="BA7"/>
  <c r="BA52"/>
  <c r="BA53"/>
  <c r="BA22"/>
  <c r="BA21"/>
  <c r="BA55"/>
  <c r="BA20"/>
  <c r="BA49"/>
  <c r="BA26"/>
  <c r="BA13"/>
  <c r="BA41"/>
  <c r="BA12"/>
  <c r="BA46"/>
  <c r="BA58"/>
  <c r="BA10"/>
  <c r="BA33"/>
  <c r="BA74"/>
  <c r="BA29"/>
  <c r="BA34"/>
  <c r="BA43"/>
  <c r="BA73"/>
  <c r="BA11"/>
  <c r="BA50"/>
  <c r="BA5"/>
  <c r="BA66"/>
  <c r="BA14"/>
  <c r="BA70"/>
  <c r="BA40"/>
  <c r="BA44"/>
  <c r="BA38"/>
  <c r="BA25"/>
  <c r="BA36"/>
  <c r="BA28"/>
  <c r="BA6"/>
  <c r="BA30"/>
  <c r="BA56"/>
  <c r="BA37"/>
  <c r="BA54"/>
  <c r="BA9"/>
  <c r="BA48"/>
  <c r="BA67"/>
  <c r="BA17"/>
  <c r="BA32"/>
  <c r="BA42"/>
  <c r="BA4"/>
  <c r="BA59"/>
  <c r="BA35"/>
  <c r="BA23"/>
  <c r="BA39"/>
  <c r="BA71"/>
  <c r="BA60"/>
  <c r="BA47"/>
  <c r="BA8"/>
  <c r="BA63"/>
  <c r="BA16"/>
  <c r="BA31"/>
  <c r="BB75"/>
  <c r="BB27"/>
  <c r="BB64"/>
  <c r="BB65"/>
  <c r="BB3"/>
  <c r="BB19"/>
  <c r="BB57"/>
  <c r="BB18"/>
  <c r="BB7"/>
  <c r="BB52"/>
  <c r="BB53"/>
  <c r="BB22"/>
  <c r="BB21"/>
  <c r="BB55"/>
  <c r="BB20"/>
  <c r="BB49"/>
  <c r="BB26"/>
  <c r="BB13"/>
  <c r="BB41"/>
  <c r="BB12"/>
  <c r="BB46"/>
  <c r="BB58"/>
  <c r="BB10"/>
  <c r="BB33"/>
  <c r="BB74"/>
  <c r="BB29"/>
  <c r="BB34"/>
  <c r="BB43"/>
  <c r="BB73"/>
  <c r="BB11"/>
  <c r="BB50"/>
  <c r="BB5"/>
  <c r="BB66"/>
  <c r="BB14"/>
  <c r="BB70"/>
  <c r="BB40"/>
  <c r="BB44"/>
  <c r="BB38"/>
  <c r="BB25"/>
  <c r="BB36"/>
  <c r="BB28"/>
  <c r="BB6"/>
  <c r="BB30"/>
  <c r="BB56"/>
  <c r="BB37"/>
  <c r="BB54"/>
  <c r="BB9"/>
  <c r="BB48"/>
  <c r="BB67"/>
  <c r="BB17"/>
  <c r="BB32"/>
  <c r="BB42"/>
  <c r="BB4"/>
  <c r="BB59"/>
  <c r="BB35"/>
  <c r="BB23"/>
  <c r="BB39"/>
  <c r="BB71"/>
  <c r="BB60"/>
  <c r="BB47"/>
  <c r="BB8"/>
  <c r="BB63"/>
  <c r="BB16"/>
  <c r="BB31"/>
  <c r="BC75"/>
  <c r="BC27"/>
  <c r="BC64"/>
  <c r="BC65"/>
  <c r="BC3"/>
  <c r="BC19"/>
  <c r="BC57"/>
  <c r="BC18"/>
  <c r="BC7"/>
  <c r="BC52"/>
  <c r="BC53"/>
  <c r="BC22"/>
  <c r="BC21"/>
  <c r="BC55"/>
  <c r="BC20"/>
  <c r="BC49"/>
  <c r="BC26"/>
  <c r="BC13"/>
  <c r="BC41"/>
  <c r="BC12"/>
  <c r="BC46"/>
  <c r="BC58"/>
  <c r="BC10"/>
  <c r="BC33"/>
  <c r="BC74"/>
  <c r="BC29"/>
  <c r="BC34"/>
  <c r="BC43"/>
  <c r="BC73"/>
  <c r="BC11"/>
  <c r="BC50"/>
  <c r="BC5"/>
  <c r="BC66"/>
  <c r="BC14"/>
  <c r="BC70"/>
  <c r="BC40"/>
  <c r="BC44"/>
  <c r="BC38"/>
  <c r="BC25"/>
  <c r="BC36"/>
  <c r="BC28"/>
  <c r="BC6"/>
  <c r="BC30"/>
  <c r="BC56"/>
  <c r="BC37"/>
  <c r="BC54"/>
  <c r="BC9"/>
  <c r="BC48"/>
  <c r="BC67"/>
  <c r="BC17"/>
  <c r="BC32"/>
  <c r="BC42"/>
  <c r="BC4"/>
  <c r="BC59"/>
  <c r="BC35"/>
  <c r="BC23"/>
  <c r="BC39"/>
  <c r="BC71"/>
  <c r="BC60"/>
  <c r="BC47"/>
  <c r="BC8"/>
  <c r="BC63"/>
  <c r="BC16"/>
  <c r="BC31"/>
  <c r="BD75"/>
  <c r="BD27"/>
  <c r="BD64"/>
  <c r="BD65"/>
  <c r="BD3"/>
  <c r="BD19"/>
  <c r="BD57"/>
  <c r="BD18"/>
  <c r="BD7"/>
  <c r="BD52"/>
  <c r="BD53"/>
  <c r="BD22"/>
  <c r="BD21"/>
  <c r="BD55"/>
  <c r="BD20"/>
  <c r="BD49"/>
  <c r="BD26"/>
  <c r="BD13"/>
  <c r="BD41"/>
  <c r="BD12"/>
  <c r="BD46"/>
  <c r="BD58"/>
  <c r="BD10"/>
  <c r="BD33"/>
  <c r="BD74"/>
  <c r="BD29"/>
  <c r="BD34"/>
  <c r="BD43"/>
  <c r="BD73"/>
  <c r="BD11"/>
  <c r="BD50"/>
  <c r="BD5"/>
  <c r="BD66"/>
  <c r="BD14"/>
  <c r="BD70"/>
  <c r="BD40"/>
  <c r="BD44"/>
  <c r="BD38"/>
  <c r="BD25"/>
  <c r="BD36"/>
  <c r="BD28"/>
  <c r="BD6"/>
  <c r="BD30"/>
  <c r="BD56"/>
  <c r="BD37"/>
  <c r="BD54"/>
  <c r="BD9"/>
  <c r="BD48"/>
  <c r="BD67"/>
  <c r="BD17"/>
  <c r="BD32"/>
  <c r="BD42"/>
  <c r="BD4"/>
  <c r="BD59"/>
  <c r="BD35"/>
  <c r="BD23"/>
  <c r="BD39"/>
  <c r="BD71"/>
  <c r="BD60"/>
  <c r="BD47"/>
  <c r="BD8"/>
  <c r="BD63"/>
  <c r="BD16"/>
  <c r="BD31"/>
  <c r="BE75"/>
  <c r="BE27"/>
  <c r="BE64"/>
  <c r="BE65"/>
  <c r="BE3"/>
  <c r="BE19"/>
  <c r="BE57"/>
  <c r="BE18"/>
  <c r="BE7"/>
  <c r="BE52"/>
  <c r="BE53"/>
  <c r="BE22"/>
  <c r="BE21"/>
  <c r="BE55"/>
  <c r="BE20"/>
  <c r="BE49"/>
  <c r="BE26"/>
  <c r="BE13"/>
  <c r="BE41"/>
  <c r="BE12"/>
  <c r="BE46"/>
  <c r="BE58"/>
  <c r="BE10"/>
  <c r="BE33"/>
  <c r="BE74"/>
  <c r="BE29"/>
  <c r="BE34"/>
  <c r="BE43"/>
  <c r="BE73"/>
  <c r="BE11"/>
  <c r="BE50"/>
  <c r="BE5"/>
  <c r="BE66"/>
  <c r="BE14"/>
  <c r="BE70"/>
  <c r="BE40"/>
  <c r="BE44"/>
  <c r="BE38"/>
  <c r="BE25"/>
  <c r="BE36"/>
  <c r="BE28"/>
  <c r="BE6"/>
  <c r="BE30"/>
  <c r="BE56"/>
  <c r="BE37"/>
  <c r="BE54"/>
  <c r="BE9"/>
  <c r="BE48"/>
  <c r="BE67"/>
  <c r="BE17"/>
  <c r="BE32"/>
  <c r="BE42"/>
  <c r="BE4"/>
  <c r="BE59"/>
  <c r="BE35"/>
  <c r="BE23"/>
  <c r="BE39"/>
  <c r="BE71"/>
  <c r="BE60"/>
  <c r="BE47"/>
  <c r="BE8"/>
  <c r="BE63"/>
  <c r="BE16"/>
  <c r="BE31"/>
  <c r="BF75"/>
  <c r="BF27"/>
  <c r="BF64"/>
  <c r="BF65"/>
  <c r="BF3"/>
  <c r="BF19"/>
  <c r="BF57"/>
  <c r="BF18"/>
  <c r="BF7"/>
  <c r="BF52"/>
  <c r="BF53"/>
  <c r="BF22"/>
  <c r="BF21"/>
  <c r="BF55"/>
  <c r="BF20"/>
  <c r="BF49"/>
  <c r="BF26"/>
  <c r="BF13"/>
  <c r="BF41"/>
  <c r="BF12"/>
  <c r="BF46"/>
  <c r="BF58"/>
  <c r="BF10"/>
  <c r="BF33"/>
  <c r="BF74"/>
  <c r="BF29"/>
  <c r="BF34"/>
  <c r="BF43"/>
  <c r="BF73"/>
  <c r="BF11"/>
  <c r="BF50"/>
  <c r="BF5"/>
  <c r="BF66"/>
  <c r="BF14"/>
  <c r="BF70"/>
  <c r="BF40"/>
  <c r="BF44"/>
  <c r="BF38"/>
  <c r="BF25"/>
  <c r="BF36"/>
  <c r="BF28"/>
  <c r="BF6"/>
  <c r="BF30"/>
  <c r="BF56"/>
  <c r="BF37"/>
  <c r="BF54"/>
  <c r="BF9"/>
  <c r="BF48"/>
  <c r="BF67"/>
  <c r="BF17"/>
  <c r="BF32"/>
  <c r="BF42"/>
  <c r="BF4"/>
  <c r="BF59"/>
  <c r="BF35"/>
  <c r="BF23"/>
  <c r="BF39"/>
  <c r="BF71"/>
  <c r="BF60"/>
  <c r="BF47"/>
  <c r="BF8"/>
  <c r="BF63"/>
  <c r="BF16"/>
  <c r="BF31"/>
  <c r="BG75"/>
  <c r="BG27"/>
  <c r="BG64"/>
  <c r="BG65"/>
  <c r="BG3"/>
  <c r="BG19"/>
  <c r="BG57"/>
  <c r="BG18"/>
  <c r="BG7"/>
  <c r="BG52"/>
  <c r="BG53"/>
  <c r="BG22"/>
  <c r="BG21"/>
  <c r="BG55"/>
  <c r="BG20"/>
  <c r="BG49"/>
  <c r="BG26"/>
  <c r="BG13"/>
  <c r="BG41"/>
  <c r="BG12"/>
  <c r="BG46"/>
  <c r="BG58"/>
  <c r="BG10"/>
  <c r="BG33"/>
  <c r="BG74"/>
  <c r="BG29"/>
  <c r="BG34"/>
  <c r="BG43"/>
  <c r="BG73"/>
  <c r="BG11"/>
  <c r="BG50"/>
  <c r="BG5"/>
  <c r="BG66"/>
  <c r="BG14"/>
  <c r="BG70"/>
  <c r="BG40"/>
  <c r="BG44"/>
  <c r="BG38"/>
  <c r="BG25"/>
  <c r="BG36"/>
  <c r="BG28"/>
  <c r="BG6"/>
  <c r="BG30"/>
  <c r="BG56"/>
  <c r="BG37"/>
  <c r="BG54"/>
  <c r="BG9"/>
  <c r="BG48"/>
  <c r="BG67"/>
  <c r="BG17"/>
  <c r="BG32"/>
  <c r="BG42"/>
  <c r="BG4"/>
  <c r="BG59"/>
  <c r="BG35"/>
  <c r="BG23"/>
  <c r="BG39"/>
  <c r="BG71"/>
  <c r="BG60"/>
  <c r="BG47"/>
  <c r="BG8"/>
  <c r="BG63"/>
  <c r="BG16"/>
  <c r="BG31"/>
  <c r="BH75"/>
  <c r="BH27"/>
  <c r="BH64"/>
  <c r="BH65"/>
  <c r="BH3"/>
  <c r="BH19"/>
  <c r="BH57"/>
  <c r="BH18"/>
  <c r="BH7"/>
  <c r="BH52"/>
  <c r="BH53"/>
  <c r="BH22"/>
  <c r="BH21"/>
  <c r="BH55"/>
  <c r="BH20"/>
  <c r="BH49"/>
  <c r="BH26"/>
  <c r="BH13"/>
  <c r="BH41"/>
  <c r="BH12"/>
  <c r="BH46"/>
  <c r="BH58"/>
  <c r="BH10"/>
  <c r="BH33"/>
  <c r="BH74"/>
  <c r="BH29"/>
  <c r="BH34"/>
  <c r="BH43"/>
  <c r="BH73"/>
  <c r="BH11"/>
  <c r="BH50"/>
  <c r="BH5"/>
  <c r="BH66"/>
  <c r="BH14"/>
  <c r="BH70"/>
  <c r="BH40"/>
  <c r="BH44"/>
  <c r="BH38"/>
  <c r="BH25"/>
  <c r="BH36"/>
  <c r="BH28"/>
  <c r="BH6"/>
  <c r="BH30"/>
  <c r="BH56"/>
  <c r="BH37"/>
  <c r="BH54"/>
  <c r="BH9"/>
  <c r="BH48"/>
  <c r="BH67"/>
  <c r="BH17"/>
  <c r="BH32"/>
  <c r="BH42"/>
  <c r="BH4"/>
  <c r="BH59"/>
  <c r="BH35"/>
  <c r="BH23"/>
  <c r="BH39"/>
  <c r="BH71"/>
  <c r="BH60"/>
  <c r="BH47"/>
  <c r="BH8"/>
  <c r="BH63"/>
  <c r="BH16"/>
  <c r="BH31"/>
  <c r="BI75"/>
  <c r="BI27"/>
  <c r="BI64"/>
  <c r="BI65"/>
  <c r="BI3"/>
  <c r="BI19"/>
  <c r="BI57"/>
  <c r="BI18"/>
  <c r="BI7"/>
  <c r="BI52"/>
  <c r="BI53"/>
  <c r="BI22"/>
  <c r="BI21"/>
  <c r="BI55"/>
  <c r="BI20"/>
  <c r="BI49"/>
  <c r="BI26"/>
  <c r="BI13"/>
  <c r="BI41"/>
  <c r="BI12"/>
  <c r="BI46"/>
  <c r="BI58"/>
  <c r="BI10"/>
  <c r="BI33"/>
  <c r="BI74"/>
  <c r="BI29"/>
  <c r="BI34"/>
  <c r="BI43"/>
  <c r="BI73"/>
  <c r="BI11"/>
  <c r="BI50"/>
  <c r="BI5"/>
  <c r="BI66"/>
  <c r="BI14"/>
  <c r="BI70"/>
  <c r="BI40"/>
  <c r="BI44"/>
  <c r="BI38"/>
  <c r="BI25"/>
  <c r="BI36"/>
  <c r="BI28"/>
  <c r="BI6"/>
  <c r="BI30"/>
  <c r="BI56"/>
  <c r="BI37"/>
  <c r="BI54"/>
  <c r="BI9"/>
  <c r="BI48"/>
  <c r="BI67"/>
  <c r="BI17"/>
  <c r="BI32"/>
  <c r="BI42"/>
  <c r="BI4"/>
  <c r="BI59"/>
  <c r="BI35"/>
  <c r="BI23"/>
  <c r="BI39"/>
  <c r="BI71"/>
  <c r="BI60"/>
  <c r="BI47"/>
  <c r="BI8"/>
  <c r="BI63"/>
  <c r="BI16"/>
  <c r="BI31"/>
  <c r="BJ75"/>
  <c r="BJ27"/>
  <c r="BJ64"/>
  <c r="BJ65"/>
  <c r="BJ3"/>
  <c r="BJ19"/>
  <c r="BJ57"/>
  <c r="BJ18"/>
  <c r="BJ7"/>
  <c r="BJ52"/>
  <c r="BJ53"/>
  <c r="BJ22"/>
  <c r="BJ21"/>
  <c r="BJ55"/>
  <c r="BJ20"/>
  <c r="BJ49"/>
  <c r="BJ26"/>
  <c r="BJ13"/>
  <c r="BJ41"/>
  <c r="BJ12"/>
  <c r="BJ46"/>
  <c r="BJ58"/>
  <c r="BJ10"/>
  <c r="BJ33"/>
  <c r="BJ74"/>
  <c r="BJ29"/>
  <c r="BJ34"/>
  <c r="BJ43"/>
  <c r="BJ73"/>
  <c r="BJ11"/>
  <c r="BJ50"/>
  <c r="BJ5"/>
  <c r="BJ66"/>
  <c r="BJ14"/>
  <c r="BJ70"/>
  <c r="BJ40"/>
  <c r="BJ44"/>
  <c r="BJ38"/>
  <c r="BJ25"/>
  <c r="BJ36"/>
  <c r="BJ28"/>
  <c r="BJ6"/>
  <c r="BJ30"/>
  <c r="BJ56"/>
  <c r="BJ37"/>
  <c r="BJ54"/>
  <c r="BJ9"/>
  <c r="BJ48"/>
  <c r="BJ67"/>
  <c r="BJ17"/>
  <c r="BJ32"/>
  <c r="BJ42"/>
  <c r="BJ4"/>
  <c r="BJ59"/>
  <c r="BJ35"/>
  <c r="BJ23"/>
  <c r="BJ39"/>
  <c r="BJ71"/>
  <c r="BJ60"/>
  <c r="BJ47"/>
  <c r="BJ8"/>
  <c r="BJ63"/>
  <c r="BJ16"/>
  <c r="BJ31"/>
  <c r="BK75"/>
  <c r="BK27"/>
  <c r="BK64"/>
  <c r="BK65"/>
  <c r="BK3"/>
  <c r="BK19"/>
  <c r="BK57"/>
  <c r="BK18"/>
  <c r="BK7"/>
  <c r="BK52"/>
  <c r="BK53"/>
  <c r="BK22"/>
  <c r="BK21"/>
  <c r="BK55"/>
  <c r="BK20"/>
  <c r="BK49"/>
  <c r="BK26"/>
  <c r="BK13"/>
  <c r="BK41"/>
  <c r="BK12"/>
  <c r="BK46"/>
  <c r="BK58"/>
  <c r="BK10"/>
  <c r="BK33"/>
  <c r="BK74"/>
  <c r="BK29"/>
  <c r="BK34"/>
  <c r="BK43"/>
  <c r="BK73"/>
  <c r="BK11"/>
  <c r="BK50"/>
  <c r="BK5"/>
  <c r="BK66"/>
  <c r="BK14"/>
  <c r="BK70"/>
  <c r="BK40"/>
  <c r="BK44"/>
  <c r="BK38"/>
  <c r="BK25"/>
  <c r="BK36"/>
  <c r="BK28"/>
  <c r="BK6"/>
  <c r="BK30"/>
  <c r="BK56"/>
  <c r="BK37"/>
  <c r="BK54"/>
  <c r="BK9"/>
  <c r="BK48"/>
  <c r="BK67"/>
  <c r="BK17"/>
  <c r="BK32"/>
  <c r="BK42"/>
  <c r="BK4"/>
  <c r="BK59"/>
  <c r="BK35"/>
  <c r="BK23"/>
  <c r="BK39"/>
  <c r="BK71"/>
  <c r="BK60"/>
  <c r="BK47"/>
  <c r="BK8"/>
  <c r="BK63"/>
  <c r="BK16"/>
  <c r="BK31"/>
  <c r="BL75"/>
  <c r="BL27"/>
  <c r="BL64"/>
  <c r="BL65"/>
  <c r="BL3"/>
  <c r="BL19"/>
  <c r="BL57"/>
  <c r="BL18"/>
  <c r="BL7"/>
  <c r="BL52"/>
  <c r="BL53"/>
  <c r="BL22"/>
  <c r="BL21"/>
  <c r="BL55"/>
  <c r="BL20"/>
  <c r="BL49"/>
  <c r="BL26"/>
  <c r="BL13"/>
  <c r="BL41"/>
  <c r="BL12"/>
  <c r="BL46"/>
  <c r="BL58"/>
  <c r="BL10"/>
  <c r="BL33"/>
  <c r="BL74"/>
  <c r="BL29"/>
  <c r="BL34"/>
  <c r="BL43"/>
  <c r="BL73"/>
  <c r="BL11"/>
  <c r="BL50"/>
  <c r="BL5"/>
  <c r="BL66"/>
  <c r="BL14"/>
  <c r="BL70"/>
  <c r="BL40"/>
  <c r="BL44"/>
  <c r="BL38"/>
  <c r="BL25"/>
  <c r="BL36"/>
  <c r="BL28"/>
  <c r="BL6"/>
  <c r="BL30"/>
  <c r="BL56"/>
  <c r="BL37"/>
  <c r="BL54"/>
  <c r="BL9"/>
  <c r="BL48"/>
  <c r="BL67"/>
  <c r="BL17"/>
  <c r="BL32"/>
  <c r="BL42"/>
  <c r="BL4"/>
  <c r="BL59"/>
  <c r="BL35"/>
  <c r="BL23"/>
  <c r="BL39"/>
  <c r="BL71"/>
  <c r="BL60"/>
  <c r="BL47"/>
  <c r="BL8"/>
  <c r="BL63"/>
  <c r="BL16"/>
  <c r="BL31"/>
  <c r="BM75"/>
  <c r="BM27"/>
  <c r="BM64"/>
  <c r="BM65"/>
  <c r="BM3"/>
  <c r="BM19"/>
  <c r="BM57"/>
  <c r="BM18"/>
  <c r="BM7"/>
  <c r="BM52"/>
  <c r="BM53"/>
  <c r="BM22"/>
  <c r="BM21"/>
  <c r="BM55"/>
  <c r="BM20"/>
  <c r="BM49"/>
  <c r="BM26"/>
  <c r="BM13"/>
  <c r="BM41"/>
  <c r="BM12"/>
  <c r="BM46"/>
  <c r="BM58"/>
  <c r="BM10"/>
  <c r="BM33"/>
  <c r="BM74"/>
  <c r="BM29"/>
  <c r="BM34"/>
  <c r="BM43"/>
  <c r="BM73"/>
  <c r="BM11"/>
  <c r="BM50"/>
  <c r="BM5"/>
  <c r="BM66"/>
  <c r="BM14"/>
  <c r="BM70"/>
  <c r="BM40"/>
  <c r="BM44"/>
  <c r="BM38"/>
  <c r="BM25"/>
  <c r="BM36"/>
  <c r="BM28"/>
  <c r="BM6"/>
  <c r="BM30"/>
  <c r="BM56"/>
  <c r="BM37"/>
  <c r="BM54"/>
  <c r="BM9"/>
  <c r="BM48"/>
  <c r="BM67"/>
  <c r="BM17"/>
  <c r="BM32"/>
  <c r="BM42"/>
  <c r="BM4"/>
  <c r="BM59"/>
  <c r="BM35"/>
  <c r="BM23"/>
  <c r="BM39"/>
  <c r="BM71"/>
  <c r="BM60"/>
  <c r="BM47"/>
  <c r="BM8"/>
  <c r="BM63"/>
  <c r="BM16"/>
  <c r="BM31"/>
  <c r="BN75"/>
  <c r="BN27"/>
  <c r="BN64"/>
  <c r="BN65"/>
  <c r="BN3"/>
  <c r="BN19"/>
  <c r="BN57"/>
  <c r="BN18"/>
  <c r="BN7"/>
  <c r="BN52"/>
  <c r="BN53"/>
  <c r="BN22"/>
  <c r="BN21"/>
  <c r="BN55"/>
  <c r="BN20"/>
  <c r="BN49"/>
  <c r="BN26"/>
  <c r="BN13"/>
  <c r="BN41"/>
  <c r="BN12"/>
  <c r="BN46"/>
  <c r="BN58"/>
  <c r="BN10"/>
  <c r="BN33"/>
  <c r="BN74"/>
  <c r="BN29"/>
  <c r="BN34"/>
  <c r="BN43"/>
  <c r="BN73"/>
  <c r="BN11"/>
  <c r="BN50"/>
  <c r="BN5"/>
  <c r="BN66"/>
  <c r="BN14"/>
  <c r="BN70"/>
  <c r="BN40"/>
  <c r="BN44"/>
  <c r="BN38"/>
  <c r="BN25"/>
  <c r="BN36"/>
  <c r="BN28"/>
  <c r="BN6"/>
  <c r="BN30"/>
  <c r="BN56"/>
  <c r="BN37"/>
  <c r="BN54"/>
  <c r="BN9"/>
  <c r="BN48"/>
  <c r="BN67"/>
  <c r="BN17"/>
  <c r="BN32"/>
  <c r="BN42"/>
  <c r="BN4"/>
  <c r="BN59"/>
  <c r="BN35"/>
  <c r="BN23"/>
  <c r="BN39"/>
  <c r="BN71"/>
  <c r="BN60"/>
  <c r="BN47"/>
  <c r="BN8"/>
  <c r="BN63"/>
  <c r="BN16"/>
  <c r="BN31"/>
  <c r="BO75"/>
  <c r="BO27"/>
  <c r="BO64"/>
  <c r="BO65"/>
  <c r="BO3"/>
  <c r="BO19"/>
  <c r="BO57"/>
  <c r="BO18"/>
  <c r="BO7"/>
  <c r="BO52"/>
  <c r="BO53"/>
  <c r="BO22"/>
  <c r="BO21"/>
  <c r="BO55"/>
  <c r="BO20"/>
  <c r="BO49"/>
  <c r="BO26"/>
  <c r="BO13"/>
  <c r="BO41"/>
  <c r="BO12"/>
  <c r="BO46"/>
  <c r="BO58"/>
  <c r="BO10"/>
  <c r="BO33"/>
  <c r="BO74"/>
  <c r="BO29"/>
  <c r="BO34"/>
  <c r="BO43"/>
  <c r="BO73"/>
  <c r="BO11"/>
  <c r="BO50"/>
  <c r="BO5"/>
  <c r="BO66"/>
  <c r="BO14"/>
  <c r="BO70"/>
  <c r="BO40"/>
  <c r="BO44"/>
  <c r="BO38"/>
  <c r="BO25"/>
  <c r="BO36"/>
  <c r="BO28"/>
  <c r="BO6"/>
  <c r="BO30"/>
  <c r="BO56"/>
  <c r="BO37"/>
  <c r="BO54"/>
  <c r="BO9"/>
  <c r="BO48"/>
  <c r="BO67"/>
  <c r="BO17"/>
  <c r="BO32"/>
  <c r="BO42"/>
  <c r="BO4"/>
  <c r="BO59"/>
  <c r="BO35"/>
  <c r="BO23"/>
  <c r="BO39"/>
  <c r="BO71"/>
  <c r="BO60"/>
  <c r="BO47"/>
  <c r="BO8"/>
  <c r="BO63"/>
  <c r="BO16"/>
  <c r="BO31"/>
  <c r="BP75"/>
  <c r="BP27"/>
  <c r="BP64"/>
  <c r="BP65"/>
  <c r="BP3"/>
  <c r="BP19"/>
  <c r="BP57"/>
  <c r="BP18"/>
  <c r="BP7"/>
  <c r="BP52"/>
  <c r="BP53"/>
  <c r="BP22"/>
  <c r="BP21"/>
  <c r="BP55"/>
  <c r="BP20"/>
  <c r="BP49"/>
  <c r="BP26"/>
  <c r="BP13"/>
  <c r="BP41"/>
  <c r="BP12"/>
  <c r="BP46"/>
  <c r="BP58"/>
  <c r="BP10"/>
  <c r="BP33"/>
  <c r="BP74"/>
  <c r="BP29"/>
  <c r="BP34"/>
  <c r="BP43"/>
  <c r="BP73"/>
  <c r="BP11"/>
  <c r="BP50"/>
  <c r="BP5"/>
  <c r="BP66"/>
  <c r="BP14"/>
  <c r="BP70"/>
  <c r="BP40"/>
  <c r="BP44"/>
  <c r="BP38"/>
  <c r="BP25"/>
  <c r="BP36"/>
  <c r="BP28"/>
  <c r="BP6"/>
  <c r="BP30"/>
  <c r="BP56"/>
  <c r="BP37"/>
  <c r="BP54"/>
  <c r="BP9"/>
  <c r="BP48"/>
  <c r="BP67"/>
  <c r="BP17"/>
  <c r="BP32"/>
  <c r="BP42"/>
  <c r="BP4"/>
  <c r="BP59"/>
  <c r="BP35"/>
  <c r="BP23"/>
  <c r="BP39"/>
  <c r="BP71"/>
  <c r="BP60"/>
  <c r="BP47"/>
  <c r="BP8"/>
  <c r="BP63"/>
  <c r="BP16"/>
  <c r="BP31"/>
  <c r="BQ75"/>
  <c r="BQ27"/>
  <c r="BQ64"/>
  <c r="BQ65"/>
  <c r="BQ3"/>
  <c r="BQ19"/>
  <c r="BQ57"/>
  <c r="BQ18"/>
  <c r="BQ7"/>
  <c r="BQ52"/>
  <c r="BQ53"/>
  <c r="BQ22"/>
  <c r="BQ21"/>
  <c r="BQ55"/>
  <c r="BQ20"/>
  <c r="BQ49"/>
  <c r="BQ26"/>
  <c r="BQ13"/>
  <c r="BQ41"/>
  <c r="BQ12"/>
  <c r="BQ46"/>
  <c r="BQ58"/>
  <c r="BQ10"/>
  <c r="BQ33"/>
  <c r="BQ74"/>
  <c r="BQ29"/>
  <c r="BQ34"/>
  <c r="BQ43"/>
  <c r="BQ73"/>
  <c r="BQ11"/>
  <c r="BQ50"/>
  <c r="BQ5"/>
  <c r="BQ66"/>
  <c r="BQ14"/>
  <c r="BQ70"/>
  <c r="BQ40"/>
  <c r="BQ44"/>
  <c r="BQ38"/>
  <c r="BQ25"/>
  <c r="BQ36"/>
  <c r="BQ28"/>
  <c r="BQ6"/>
  <c r="BQ30"/>
  <c r="BQ56"/>
  <c r="BQ37"/>
  <c r="BQ54"/>
  <c r="BQ9"/>
  <c r="BQ48"/>
  <c r="BQ67"/>
  <c r="BQ17"/>
  <c r="BQ32"/>
  <c r="BQ42"/>
  <c r="BQ4"/>
  <c r="BQ59"/>
  <c r="BQ35"/>
  <c r="BQ23"/>
  <c r="BQ39"/>
  <c r="BQ71"/>
  <c r="BQ60"/>
  <c r="BQ47"/>
  <c r="BQ8"/>
  <c r="BQ63"/>
  <c r="BQ16"/>
  <c r="BQ31"/>
  <c r="BR75"/>
  <c r="BR27"/>
  <c r="BR64"/>
  <c r="BR65"/>
  <c r="BR3"/>
  <c r="BR19"/>
  <c r="BR57"/>
  <c r="BR18"/>
  <c r="BR7"/>
  <c r="BR52"/>
  <c r="BR53"/>
  <c r="BR22"/>
  <c r="BR21"/>
  <c r="BR55"/>
  <c r="BR20"/>
  <c r="BR49"/>
  <c r="BR26"/>
  <c r="BR13"/>
  <c r="BR41"/>
  <c r="BR12"/>
  <c r="BR46"/>
  <c r="BR58"/>
  <c r="BR10"/>
  <c r="BR33"/>
  <c r="BR74"/>
  <c r="BR29"/>
  <c r="BR34"/>
  <c r="BR43"/>
  <c r="BR73"/>
  <c r="BR11"/>
  <c r="BR50"/>
  <c r="BR5"/>
  <c r="BR66"/>
  <c r="BR14"/>
  <c r="BR70"/>
  <c r="BR40"/>
  <c r="BR44"/>
  <c r="BR38"/>
  <c r="BR25"/>
  <c r="BR36"/>
  <c r="BR28"/>
  <c r="BR6"/>
  <c r="BR30"/>
  <c r="BR56"/>
  <c r="BR37"/>
  <c r="BR54"/>
  <c r="BR9"/>
  <c r="BR48"/>
  <c r="BR67"/>
  <c r="BR17"/>
  <c r="BR32"/>
  <c r="BR42"/>
  <c r="BR4"/>
  <c r="BR59"/>
  <c r="BR35"/>
  <c r="BR23"/>
  <c r="BR39"/>
  <c r="BR71"/>
  <c r="BR60"/>
  <c r="BR47"/>
  <c r="BR8"/>
  <c r="BR63"/>
  <c r="BR16"/>
  <c r="BR31"/>
  <c r="BS75"/>
  <c r="BS27"/>
  <c r="BS64"/>
  <c r="BS65"/>
  <c r="BS3"/>
  <c r="BS19"/>
  <c r="BS57"/>
  <c r="BS18"/>
  <c r="BS7"/>
  <c r="BS52"/>
  <c r="BS53"/>
  <c r="BS22"/>
  <c r="BS21"/>
  <c r="BS55"/>
  <c r="BS20"/>
  <c r="BS49"/>
  <c r="BS26"/>
  <c r="BS13"/>
  <c r="BS41"/>
  <c r="BS12"/>
  <c r="BS46"/>
  <c r="BS58"/>
  <c r="BS10"/>
  <c r="BS33"/>
  <c r="BS74"/>
  <c r="BS29"/>
  <c r="BS34"/>
  <c r="BS43"/>
  <c r="BS73"/>
  <c r="BS11"/>
  <c r="BS50"/>
  <c r="BS5"/>
  <c r="BS66"/>
  <c r="BS14"/>
  <c r="BS70"/>
  <c r="BS40"/>
  <c r="BS44"/>
  <c r="BS38"/>
  <c r="BS25"/>
  <c r="BS36"/>
  <c r="BS28"/>
  <c r="BS6"/>
  <c r="BS30"/>
  <c r="BS56"/>
  <c r="BS37"/>
  <c r="BS54"/>
  <c r="BS9"/>
  <c r="BS48"/>
  <c r="BS67"/>
  <c r="BS17"/>
  <c r="BS32"/>
  <c r="BS42"/>
  <c r="BS4"/>
  <c r="BS59"/>
  <c r="BS35"/>
  <c r="BS23"/>
  <c r="BS39"/>
  <c r="BS71"/>
  <c r="BS60"/>
  <c r="BS47"/>
  <c r="BS8"/>
  <c r="BS63"/>
  <c r="BS16"/>
  <c r="BS31"/>
  <c r="BT75"/>
  <c r="BT27"/>
  <c r="BT64"/>
  <c r="BT65"/>
  <c r="BT3"/>
  <c r="BT19"/>
  <c r="BT57"/>
  <c r="BT18"/>
  <c r="BT7"/>
  <c r="BT52"/>
  <c r="BT53"/>
  <c r="BT22"/>
  <c r="BT21"/>
  <c r="BT55"/>
  <c r="BT20"/>
  <c r="BT49"/>
  <c r="BT26"/>
  <c r="BT13"/>
  <c r="BT41"/>
  <c r="BT12"/>
  <c r="BT46"/>
  <c r="BT58"/>
  <c r="BT10"/>
  <c r="BT33"/>
  <c r="BT74"/>
  <c r="BT29"/>
  <c r="BT34"/>
  <c r="BT43"/>
  <c r="BT73"/>
  <c r="BT11"/>
  <c r="BT50"/>
  <c r="BT5"/>
  <c r="BT66"/>
  <c r="BT14"/>
  <c r="BT70"/>
  <c r="BT40"/>
  <c r="BT44"/>
  <c r="BT38"/>
  <c r="BT25"/>
  <c r="BT36"/>
  <c r="BT28"/>
  <c r="BT6"/>
  <c r="BT30"/>
  <c r="BT56"/>
  <c r="BT37"/>
  <c r="BT54"/>
  <c r="BT9"/>
  <c r="BT48"/>
  <c r="BT67"/>
  <c r="BT17"/>
  <c r="BT32"/>
  <c r="BT42"/>
  <c r="BT4"/>
  <c r="BT59"/>
  <c r="BT35"/>
  <c r="BT23"/>
  <c r="BT39"/>
  <c r="BT71"/>
  <c r="BT60"/>
  <c r="BT47"/>
  <c r="BT8"/>
  <c r="BT63"/>
  <c r="BT16"/>
  <c r="BT31"/>
  <c r="BU75"/>
  <c r="BU27"/>
  <c r="BU64"/>
  <c r="BU65"/>
  <c r="BU3"/>
  <c r="BU19"/>
  <c r="BU57"/>
  <c r="BU18"/>
  <c r="BU7"/>
  <c r="BU52"/>
  <c r="BU53"/>
  <c r="BU22"/>
  <c r="BU21"/>
  <c r="BU55"/>
  <c r="BU20"/>
  <c r="BU49"/>
  <c r="BU26"/>
  <c r="BU13"/>
  <c r="BU41"/>
  <c r="BU12"/>
  <c r="BU46"/>
  <c r="BU58"/>
  <c r="BU10"/>
  <c r="BU33"/>
  <c r="BU74"/>
  <c r="BU29"/>
  <c r="BU34"/>
  <c r="BU43"/>
  <c r="BU73"/>
  <c r="BU11"/>
  <c r="BU50"/>
  <c r="BU5"/>
  <c r="BU66"/>
  <c r="BU14"/>
  <c r="BU70"/>
  <c r="BU40"/>
  <c r="BU44"/>
  <c r="BU38"/>
  <c r="BU25"/>
  <c r="BU36"/>
  <c r="BU28"/>
  <c r="BU6"/>
  <c r="BU30"/>
  <c r="BU56"/>
  <c r="BU37"/>
  <c r="BU54"/>
  <c r="BU9"/>
  <c r="BU48"/>
  <c r="BU67"/>
  <c r="BU17"/>
  <c r="BU32"/>
  <c r="BU42"/>
  <c r="BU4"/>
  <c r="BU59"/>
  <c r="BU35"/>
  <c r="BU23"/>
  <c r="BU39"/>
  <c r="BU71"/>
  <c r="BU60"/>
  <c r="BU47"/>
  <c r="BU8"/>
  <c r="BU63"/>
  <c r="BU16"/>
  <c r="BU31"/>
  <c r="BV75"/>
  <c r="BV27"/>
  <c r="BV64"/>
  <c r="BV65"/>
  <c r="BV3"/>
  <c r="BV19"/>
  <c r="BV57"/>
  <c r="BV18"/>
  <c r="BV7"/>
  <c r="BV52"/>
  <c r="BV53"/>
  <c r="BV22"/>
  <c r="BV21"/>
  <c r="BV55"/>
  <c r="BV20"/>
  <c r="BV49"/>
  <c r="BV26"/>
  <c r="BV13"/>
  <c r="BV41"/>
  <c r="BV12"/>
  <c r="BV46"/>
  <c r="BV58"/>
  <c r="BV10"/>
  <c r="BV33"/>
  <c r="BV74"/>
  <c r="BV29"/>
  <c r="BV34"/>
  <c r="BV43"/>
  <c r="BV73"/>
  <c r="BV11"/>
  <c r="BV50"/>
  <c r="BV5"/>
  <c r="BV66"/>
  <c r="BV14"/>
  <c r="BV70"/>
  <c r="BV40"/>
  <c r="BV44"/>
  <c r="BV38"/>
  <c r="BV25"/>
  <c r="BV36"/>
  <c r="BV28"/>
  <c r="BV6"/>
  <c r="BV30"/>
  <c r="BV56"/>
  <c r="BV37"/>
  <c r="BV54"/>
  <c r="BV9"/>
  <c r="BV48"/>
  <c r="BV67"/>
  <c r="BV17"/>
  <c r="BV32"/>
  <c r="BV42"/>
  <c r="BV4"/>
  <c r="BV59"/>
  <c r="BV35"/>
  <c r="BV23"/>
  <c r="BV39"/>
  <c r="BV71"/>
  <c r="BV60"/>
  <c r="BV47"/>
  <c r="BV8"/>
  <c r="BV63"/>
  <c r="BV16"/>
  <c r="BV31"/>
  <c r="BW75"/>
  <c r="BW27"/>
  <c r="BW64"/>
  <c r="BW65"/>
  <c r="BW3"/>
  <c r="BW19"/>
  <c r="BW57"/>
  <c r="BW18"/>
  <c r="BW7"/>
  <c r="BW52"/>
  <c r="BW53"/>
  <c r="BW22"/>
  <c r="BW21"/>
  <c r="BW55"/>
  <c r="BW20"/>
  <c r="BW49"/>
  <c r="BW26"/>
  <c r="BW13"/>
  <c r="BW41"/>
  <c r="BW12"/>
  <c r="BW46"/>
  <c r="BW58"/>
  <c r="BW10"/>
  <c r="BW33"/>
  <c r="BW74"/>
  <c r="BW29"/>
  <c r="BW34"/>
  <c r="BW43"/>
  <c r="BW73"/>
  <c r="BW11"/>
  <c r="BW50"/>
  <c r="BW5"/>
  <c r="BW66"/>
  <c r="BW14"/>
  <c r="BW70"/>
  <c r="BW40"/>
  <c r="BW44"/>
  <c r="BW38"/>
  <c r="BW25"/>
  <c r="BW36"/>
  <c r="BW28"/>
  <c r="BW6"/>
  <c r="BW30"/>
  <c r="BW56"/>
  <c r="BW37"/>
  <c r="BW54"/>
  <c r="BW9"/>
  <c r="BW48"/>
  <c r="BW67"/>
  <c r="BW17"/>
  <c r="BW32"/>
  <c r="BW42"/>
  <c r="BW4"/>
  <c r="BW59"/>
  <c r="BW35"/>
  <c r="BW23"/>
  <c r="BW39"/>
  <c r="BW71"/>
  <c r="BW60"/>
  <c r="BW47"/>
  <c r="BW8"/>
  <c r="BW63"/>
  <c r="BW16"/>
  <c r="BW31"/>
  <c r="BW45"/>
  <c r="BV45"/>
  <c r="BU45"/>
  <c r="BT45"/>
  <c r="BS45"/>
  <c r="BR45"/>
  <c r="BQ45"/>
  <c r="BP45"/>
  <c r="BO45"/>
  <c r="BN45"/>
  <c r="BM45"/>
  <c r="BA45"/>
  <c r="AZ45"/>
  <c r="AY45"/>
  <c r="AX45"/>
  <c r="AV45"/>
  <c r="AU45"/>
  <c r="AR45"/>
  <c r="AQ45"/>
  <c r="AP45"/>
  <c r="AO45"/>
  <c r="AN45"/>
  <c r="AM45"/>
  <c r="AL45"/>
  <c r="AK45"/>
  <c r="AJ45"/>
  <c r="AH45"/>
  <c r="AF45"/>
  <c r="AE45"/>
  <c r="AD45"/>
  <c r="AC45"/>
  <c r="AB45"/>
  <c r="AA45"/>
  <c r="Z45"/>
  <c r="Y45"/>
  <c r="X45"/>
  <c r="W45"/>
  <c r="V45"/>
  <c r="U45"/>
  <c r="T45"/>
  <c r="S45"/>
  <c r="R45"/>
  <c r="Q45"/>
  <c r="P45"/>
  <c r="BL45"/>
  <c r="BK45"/>
  <c r="BJ45"/>
  <c r="BI45"/>
  <c r="BH45"/>
  <c r="BG45"/>
  <c r="BF45"/>
  <c r="BE45"/>
  <c r="BD45"/>
  <c r="BC45"/>
  <c r="BB45"/>
  <c r="P21" i="2" l="1"/>
  <c r="K15" i="4" s="1"/>
  <c r="P81" i="2"/>
  <c r="K24" i="4" s="1"/>
  <c r="C24"/>
  <c r="C15"/>
  <c r="N45"/>
  <c r="O45"/>
  <c r="D71" l="1"/>
  <c r="G71"/>
  <c r="H71"/>
  <c r="I71"/>
  <c r="O77" i="2"/>
  <c r="O78"/>
  <c r="O79"/>
  <c r="O80"/>
  <c r="O82"/>
  <c r="O83"/>
  <c r="O84"/>
  <c r="N77"/>
  <c r="N78"/>
  <c r="N79"/>
  <c r="N80"/>
  <c r="N82"/>
  <c r="N83"/>
  <c r="N84"/>
  <c r="M77"/>
  <c r="M78"/>
  <c r="M79"/>
  <c r="M80"/>
  <c r="M82"/>
  <c r="M83"/>
  <c r="M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59" i="4" s="1"/>
  <c r="C71" l="1"/>
  <c r="A77" i="2"/>
  <c r="I30" i="4"/>
  <c r="O76" i="2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30" i="4"/>
  <c r="D52"/>
  <c r="D42"/>
  <c r="D25"/>
  <c r="D19"/>
  <c r="D36"/>
  <c r="D6"/>
  <c r="D16"/>
  <c r="D4"/>
  <c r="D53"/>
  <c r="D31"/>
  <c r="D65"/>
  <c r="D43"/>
  <c r="D13"/>
  <c r="D20"/>
  <c r="D21"/>
  <c r="D70"/>
  <c r="D44"/>
  <c r="D54"/>
  <c r="D55"/>
  <c r="D14"/>
  <c r="D63"/>
  <c r="D48"/>
  <c r="D75"/>
  <c r="D49"/>
  <c r="D17"/>
  <c r="D32"/>
  <c r="D37"/>
  <c r="D33"/>
  <c r="D40"/>
  <c r="D45"/>
  <c r="D26"/>
  <c r="D41"/>
  <c r="D56"/>
  <c r="D22"/>
  <c r="D57"/>
  <c r="D27"/>
  <c r="D66"/>
  <c r="D46"/>
  <c r="D28"/>
  <c r="D73"/>
  <c r="D47"/>
  <c r="D5"/>
  <c r="D50"/>
  <c r="D34"/>
  <c r="D9"/>
  <c r="D64"/>
  <c r="D23"/>
  <c r="D3"/>
  <c r="D38"/>
  <c r="D67"/>
  <c r="D58"/>
  <c r="D7"/>
  <c r="D8"/>
  <c r="D59"/>
  <c r="D11"/>
  <c r="D39"/>
  <c r="D10"/>
  <c r="D74"/>
  <c r="D60"/>
  <c r="D35"/>
  <c r="D29"/>
  <c r="D12"/>
  <c r="D18"/>
  <c r="M13" i="2"/>
  <c r="M14"/>
  <c r="M15"/>
  <c r="M17"/>
  <c r="M18"/>
  <c r="M19"/>
  <c r="M20"/>
  <c r="M22"/>
  <c r="M23"/>
  <c r="M24"/>
  <c r="M26"/>
  <c r="M27"/>
  <c r="M28"/>
  <c r="M29"/>
  <c r="M30"/>
  <c r="M31"/>
  <c r="M32"/>
  <c r="M33"/>
  <c r="M34"/>
  <c r="M35"/>
  <c r="M36"/>
  <c r="M37"/>
  <c r="M68"/>
  <c r="M69"/>
  <c r="M70"/>
  <c r="M71"/>
  <c r="M72"/>
  <c r="M74"/>
  <c r="M75"/>
  <c r="M76"/>
  <c r="N13"/>
  <c r="N14"/>
  <c r="N15"/>
  <c r="N17"/>
  <c r="N18"/>
  <c r="N19"/>
  <c r="N20"/>
  <c r="N22"/>
  <c r="N23"/>
  <c r="N24"/>
  <c r="N26"/>
  <c r="N27"/>
  <c r="N28"/>
  <c r="N29"/>
  <c r="N30"/>
  <c r="N31"/>
  <c r="N32"/>
  <c r="N33"/>
  <c r="N34"/>
  <c r="N35"/>
  <c r="N36"/>
  <c r="N37"/>
  <c r="N70"/>
  <c r="N71"/>
  <c r="N72"/>
  <c r="N74"/>
  <c r="N75"/>
  <c r="N76"/>
  <c r="K13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8" i="4" s="1"/>
  <c r="A54" i="3"/>
  <c r="P26" i="2" l="1"/>
  <c r="K53" i="4" s="1"/>
  <c r="A60" i="2"/>
  <c r="C30" i="4"/>
  <c r="P15" i="2"/>
  <c r="K64" i="4" s="1"/>
  <c r="P37" i="2"/>
  <c r="K58" i="4" s="1"/>
  <c r="P24" i="2"/>
  <c r="K52" i="4" s="1"/>
  <c r="P30" i="2"/>
  <c r="K20" i="4" s="1"/>
  <c r="P19" i="2"/>
  <c r="K19" i="4" s="1"/>
  <c r="P33" i="2"/>
  <c r="K13" i="4" s="1"/>
  <c r="P67" i="2"/>
  <c r="K67" i="4" s="1"/>
  <c r="P20" i="2"/>
  <c r="K57" i="4" s="1"/>
  <c r="P34" i="2"/>
  <c r="K41" i="4" s="1"/>
  <c r="P28" i="2"/>
  <c r="K21" i="4" s="1"/>
  <c r="P27" i="2"/>
  <c r="K22" i="4" s="1"/>
  <c r="P78" i="2"/>
  <c r="K60" i="4" s="1"/>
  <c r="K9"/>
  <c r="P38" i="2"/>
  <c r="K10" i="4" s="1"/>
  <c r="P75" i="2"/>
  <c r="K23" i="4" s="1"/>
  <c r="P35" i="2"/>
  <c r="K12" i="4" s="1"/>
  <c r="P22" i="2"/>
  <c r="K18" i="4" s="1"/>
  <c r="P71" i="2"/>
  <c r="K4" i="4" s="1"/>
  <c r="P32" i="2"/>
  <c r="K26" i="4" s="1"/>
  <c r="P18" i="2"/>
  <c r="K3" i="4" s="1"/>
  <c r="P77" i="2"/>
  <c r="K71" i="4" s="1"/>
  <c r="P76" i="2"/>
  <c r="K39" i="4" s="1"/>
  <c r="P36" i="2"/>
  <c r="K46" i="4" s="1"/>
  <c r="P23" i="2"/>
  <c r="K7" i="4" s="1"/>
  <c r="P70" i="2"/>
  <c r="K42" i="4" s="1"/>
  <c r="P31" i="2"/>
  <c r="K49" i="4" s="1"/>
  <c r="P17" i="2"/>
  <c r="K65" i="4" s="1"/>
  <c r="P74" i="2"/>
  <c r="K35" i="4" s="1"/>
  <c r="P69" i="2"/>
  <c r="K32" i="4" s="1"/>
  <c r="P68" i="2"/>
  <c r="K17" i="4" s="1"/>
  <c r="P29" i="2"/>
  <c r="K55" i="4" s="1"/>
  <c r="P14" i="2"/>
  <c r="K27" i="4" s="1"/>
  <c r="P83" i="2"/>
  <c r="K16" i="4" s="1"/>
  <c r="P82" i="2"/>
  <c r="K63" i="4" s="1"/>
  <c r="P79" i="2"/>
  <c r="K47" i="4" s="1"/>
  <c r="P66" i="2"/>
  <c r="K48" i="4" s="1"/>
  <c r="D76"/>
  <c r="D77"/>
  <c r="D78"/>
  <c r="D79"/>
  <c r="D80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33" i="4" s="1"/>
  <c r="A35" i="3"/>
  <c r="C74" i="4" s="1"/>
  <c r="A36" i="3"/>
  <c r="C29" i="4" s="1"/>
  <c r="A37" i="3"/>
  <c r="C34" i="4" s="1"/>
  <c r="A38" i="3"/>
  <c r="C43" i="4" s="1"/>
  <c r="A39" i="3"/>
  <c r="C73" i="4" s="1"/>
  <c r="A40" i="3"/>
  <c r="C11" i="4" s="1"/>
  <c r="A41" i="3"/>
  <c r="C50" i="4" s="1"/>
  <c r="A42" i="3"/>
  <c r="C5" i="4" s="1"/>
  <c r="A43" i="3"/>
  <c r="C66" i="4" s="1"/>
  <c r="A44" i="3"/>
  <c r="C14" i="4" s="1"/>
  <c r="A45" i="3"/>
  <c r="C70" i="4" s="1"/>
  <c r="A46" i="3"/>
  <c r="C40" i="4" s="1"/>
  <c r="A47" i="3"/>
  <c r="C44" i="4" s="1"/>
  <c r="A48" i="3"/>
  <c r="C38" i="4" s="1"/>
  <c r="A49" i="3"/>
  <c r="C25" i="4" s="1"/>
  <c r="A51" i="3"/>
  <c r="C36" i="4" s="1"/>
  <c r="A52" i="3"/>
  <c r="C28" i="4" s="1"/>
  <c r="A53" i="3"/>
  <c r="C6" i="4" s="1"/>
  <c r="A55" i="3"/>
  <c r="C56" i="4" s="1"/>
  <c r="A56" i="3"/>
  <c r="C37" i="4" s="1"/>
  <c r="A57" i="3"/>
  <c r="C54" i="4" s="1"/>
  <c r="A59" i="3"/>
  <c r="C9" i="4" s="1"/>
  <c r="A60" i="3"/>
  <c r="C48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G75" i="4"/>
  <c r="G27"/>
  <c r="G64"/>
  <c r="G65"/>
  <c r="G3"/>
  <c r="G19"/>
  <c r="G57"/>
  <c r="G18"/>
  <c r="G7"/>
  <c r="G52"/>
  <c r="G53"/>
  <c r="G22"/>
  <c r="G21"/>
  <c r="G55"/>
  <c r="G20"/>
  <c r="G49"/>
  <c r="G26"/>
  <c r="G13"/>
  <c r="G41"/>
  <c r="G46"/>
  <c r="G58"/>
  <c r="G10"/>
  <c r="G33"/>
  <c r="G74"/>
  <c r="G29"/>
  <c r="G34"/>
  <c r="G43"/>
  <c r="G73"/>
  <c r="G11"/>
  <c r="G50"/>
  <c r="G5"/>
  <c r="G66"/>
  <c r="G14"/>
  <c r="G70"/>
  <c r="G40"/>
  <c r="G44"/>
  <c r="G38"/>
  <c r="G25"/>
  <c r="G36"/>
  <c r="G28"/>
  <c r="G6"/>
  <c r="G56"/>
  <c r="G37"/>
  <c r="G54"/>
  <c r="G9"/>
  <c r="G48"/>
  <c r="G67"/>
  <c r="G17"/>
  <c r="G32"/>
  <c r="G42"/>
  <c r="G4"/>
  <c r="G59"/>
  <c r="G35"/>
  <c r="G23"/>
  <c r="G24"/>
  <c r="G39"/>
  <c r="G76"/>
  <c r="G61"/>
  <c r="G60"/>
  <c r="G47"/>
  <c r="G15"/>
  <c r="G8"/>
  <c r="G77"/>
  <c r="G31"/>
  <c r="G69"/>
  <c r="G51"/>
  <c r="G78"/>
  <c r="G68"/>
  <c r="G79"/>
  <c r="G80"/>
  <c r="G12"/>
  <c r="G16"/>
  <c r="G62"/>
  <c r="G30"/>
  <c r="G63"/>
  <c r="G45"/>
  <c r="A58" i="2" l="1"/>
  <c r="A45"/>
  <c r="C49" i="4"/>
  <c r="A31" i="2"/>
  <c r="C65" i="4"/>
  <c r="A17" i="2"/>
  <c r="C4" i="4"/>
  <c r="A71" i="2"/>
  <c r="A57"/>
  <c r="A44"/>
  <c r="C20" i="4"/>
  <c r="A30" i="2"/>
  <c r="C64" i="4"/>
  <c r="A15" i="2"/>
  <c r="C59" i="4"/>
  <c r="A72" i="2"/>
  <c r="C42" i="4"/>
  <c r="A70" i="2"/>
  <c r="A55"/>
  <c r="A43"/>
  <c r="C55" i="4"/>
  <c r="A29" i="2"/>
  <c r="C27" i="4"/>
  <c r="A14" i="2"/>
  <c r="A42"/>
  <c r="C21" i="4"/>
  <c r="A28" i="2"/>
  <c r="C75" i="4"/>
  <c r="A13" i="2"/>
  <c r="C17" i="4"/>
  <c r="A68" i="2"/>
  <c r="A53"/>
  <c r="A41"/>
  <c r="C22" i="4"/>
  <c r="A27" i="2"/>
  <c r="C45" i="4"/>
  <c r="A12" i="2"/>
  <c r="A54"/>
  <c r="C16" i="4"/>
  <c r="A83" i="2"/>
  <c r="C63" i="4"/>
  <c r="A82" i="2"/>
  <c r="C67" i="4"/>
  <c r="A67" i="2"/>
  <c r="A52"/>
  <c r="A40"/>
  <c r="C53" i="4"/>
  <c r="A26" i="2"/>
  <c r="C31" i="4"/>
  <c r="A84" i="2"/>
  <c r="C8" i="4"/>
  <c r="A80" i="2"/>
  <c r="A66"/>
  <c r="A51"/>
  <c r="C10" i="4"/>
  <c r="A38" i="2"/>
  <c r="C52" i="4"/>
  <c r="A24" i="2"/>
  <c r="C47" i="4"/>
  <c r="A79" i="2"/>
  <c r="A65"/>
  <c r="A50"/>
  <c r="C58" i="4"/>
  <c r="A37" i="2"/>
  <c r="C7" i="4"/>
  <c r="A23" i="2"/>
  <c r="A49"/>
  <c r="C46" i="4"/>
  <c r="A36" i="2"/>
  <c r="C18" i="4"/>
  <c r="A22" i="2"/>
  <c r="C39" i="4"/>
  <c r="A76" i="2"/>
  <c r="A48"/>
  <c r="C41" i="4"/>
  <c r="A34" i="2"/>
  <c r="C57" i="4"/>
  <c r="A20" i="2"/>
  <c r="C32" i="4"/>
  <c r="A69" i="2"/>
  <c r="A64"/>
  <c r="A62"/>
  <c r="C23" i="4"/>
  <c r="A75" i="2"/>
  <c r="A61"/>
  <c r="A47"/>
  <c r="C13" i="4"/>
  <c r="A33" i="2"/>
  <c r="C19" i="4"/>
  <c r="A19" i="2"/>
  <c r="C35" i="4"/>
  <c r="A74" i="2"/>
  <c r="A59"/>
  <c r="A46"/>
  <c r="C26" i="4"/>
  <c r="A32" i="2"/>
  <c r="C3" i="4"/>
  <c r="A18" i="2"/>
  <c r="C60" i="4"/>
  <c r="C12"/>
  <c r="I75"/>
  <c r="I27"/>
  <c r="I64"/>
  <c r="I65"/>
  <c r="I3"/>
  <c r="I19"/>
  <c r="I57"/>
  <c r="I18"/>
  <c r="I7"/>
  <c r="I52"/>
  <c r="I53"/>
  <c r="I22"/>
  <c r="I21"/>
  <c r="I55"/>
  <c r="I20"/>
  <c r="I49"/>
  <c r="I26"/>
  <c r="I13"/>
  <c r="I41"/>
  <c r="I46"/>
  <c r="I58"/>
  <c r="I10"/>
  <c r="I33"/>
  <c r="I74"/>
  <c r="I29"/>
  <c r="I34"/>
  <c r="I43"/>
  <c r="I73"/>
  <c r="I11"/>
  <c r="I50"/>
  <c r="I5"/>
  <c r="I66"/>
  <c r="I14"/>
  <c r="I70"/>
  <c r="I40"/>
  <c r="I44"/>
  <c r="I38"/>
  <c r="I25"/>
  <c r="I36"/>
  <c r="I28"/>
  <c r="I6"/>
  <c r="I56"/>
  <c r="I37"/>
  <c r="I54"/>
  <c r="I9"/>
  <c r="I48"/>
  <c r="I67"/>
  <c r="I17"/>
  <c r="I32"/>
  <c r="I42"/>
  <c r="I4"/>
  <c r="I59"/>
  <c r="I35"/>
  <c r="I23"/>
  <c r="I24"/>
  <c r="I39"/>
  <c r="I76"/>
  <c r="I61"/>
  <c r="I60"/>
  <c r="I47"/>
  <c r="I15"/>
  <c r="I8"/>
  <c r="I77"/>
  <c r="I31"/>
  <c r="I69"/>
  <c r="I51"/>
  <c r="I78"/>
  <c r="I68"/>
  <c r="I79"/>
  <c r="I80"/>
  <c r="I12"/>
  <c r="I16"/>
  <c r="I62"/>
  <c r="I63"/>
  <c r="I45"/>
  <c r="H75"/>
  <c r="H27"/>
  <c r="H64"/>
  <c r="H65"/>
  <c r="H3"/>
  <c r="H19"/>
  <c r="H57"/>
  <c r="H18"/>
  <c r="H7"/>
  <c r="H52"/>
  <c r="H53"/>
  <c r="H22"/>
  <c r="H21"/>
  <c r="H55"/>
  <c r="H20"/>
  <c r="H49"/>
  <c r="H26"/>
  <c r="H13"/>
  <c r="H41"/>
  <c r="H46"/>
  <c r="H58"/>
  <c r="H10"/>
  <c r="H33"/>
  <c r="H74"/>
  <c r="H29"/>
  <c r="H34"/>
  <c r="H43"/>
  <c r="H73"/>
  <c r="H11"/>
  <c r="H50"/>
  <c r="H5"/>
  <c r="H66"/>
  <c r="H14"/>
  <c r="H70"/>
  <c r="H40"/>
  <c r="H44"/>
  <c r="H38"/>
  <c r="H25"/>
  <c r="H36"/>
  <c r="H28"/>
  <c r="H6"/>
  <c r="H56"/>
  <c r="H37"/>
  <c r="H54"/>
  <c r="H9"/>
  <c r="H48"/>
  <c r="H67"/>
  <c r="H17"/>
  <c r="H32"/>
  <c r="H42"/>
  <c r="H4"/>
  <c r="H59"/>
  <c r="H35"/>
  <c r="H23"/>
  <c r="H24"/>
  <c r="H39"/>
  <c r="H76"/>
  <c r="H61"/>
  <c r="H60"/>
  <c r="H47"/>
  <c r="H15"/>
  <c r="H8"/>
  <c r="H77"/>
  <c r="H31"/>
  <c r="H69"/>
  <c r="H51"/>
  <c r="H78"/>
  <c r="H68"/>
  <c r="H79"/>
  <c r="H80"/>
  <c r="H12"/>
  <c r="H16"/>
  <c r="H62"/>
  <c r="H30"/>
  <c r="H63"/>
  <c r="H45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P2"/>
  <c r="AN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X103"/>
  <c r="LV103" s="1"/>
  <c r="LX102"/>
  <c r="LV102" s="1"/>
  <c r="LX101"/>
  <c r="LV101" s="1"/>
  <c r="LW100"/>
  <c r="LU100"/>
  <c r="LX99"/>
  <c r="LW99"/>
  <c r="LV99"/>
  <c r="LX98"/>
  <c r="LV98" s="1"/>
  <c r="LX97"/>
  <c r="LV97" s="1"/>
  <c r="LX96"/>
  <c r="LV96"/>
  <c r="LW95"/>
  <c r="LU95"/>
  <c r="LW94"/>
  <c r="LU94"/>
  <c r="LY93"/>
  <c r="LW93"/>
  <c r="LU93"/>
  <c r="LW92"/>
  <c r="LU92"/>
  <c r="LZ90"/>
  <c r="LY90"/>
  <c r="LX90"/>
  <c r="LW90"/>
  <c r="LV90"/>
  <c r="LU90"/>
  <c r="LZ89"/>
  <c r="LY89"/>
  <c r="LX89"/>
  <c r="LW89"/>
  <c r="LV89"/>
  <c r="LU89"/>
  <c r="LZ88"/>
  <c r="LY88"/>
  <c r="LX88"/>
  <c r="LW88"/>
  <c r="LV88"/>
  <c r="LU88"/>
  <c r="LZ87"/>
  <c r="LY87"/>
  <c r="LX87"/>
  <c r="LW87"/>
  <c r="LV87"/>
  <c r="LU87"/>
  <c r="LZ86"/>
  <c r="LY86"/>
  <c r="LX86"/>
  <c r="LW86"/>
  <c r="LV86"/>
  <c r="LU86"/>
  <c r="LZ85"/>
  <c r="LY85"/>
  <c r="LX85"/>
  <c r="LW85"/>
  <c r="LV85"/>
  <c r="LU85"/>
  <c r="LZ84"/>
  <c r="LY84"/>
  <c r="LX84"/>
  <c r="LW84"/>
  <c r="LV84"/>
  <c r="LU84"/>
  <c r="LZ83"/>
  <c r="LY83"/>
  <c r="LX83"/>
  <c r="LW83"/>
  <c r="LV83"/>
  <c r="LU83"/>
  <c r="LZ82"/>
  <c r="LY82"/>
  <c r="LX82"/>
  <c r="LW82"/>
  <c r="LV82"/>
  <c r="LU82"/>
  <c r="LZ81"/>
  <c r="LY81"/>
  <c r="LX81"/>
  <c r="LW81"/>
  <c r="LV81"/>
  <c r="LU81"/>
  <c r="LZ80"/>
  <c r="LY80"/>
  <c r="LX80"/>
  <c r="LW80"/>
  <c r="LV80"/>
  <c r="LU80"/>
  <c r="LZ79"/>
  <c r="LY79"/>
  <c r="LX79"/>
  <c r="LW79"/>
  <c r="LV79"/>
  <c r="LU79"/>
  <c r="LZ78"/>
  <c r="LY78"/>
  <c r="LX78"/>
  <c r="LW78"/>
  <c r="LV78"/>
  <c r="LU78"/>
  <c r="LZ77"/>
  <c r="LY77"/>
  <c r="LX77"/>
  <c r="LW77"/>
  <c r="LV77"/>
  <c r="LU77"/>
  <c r="LZ76"/>
  <c r="LY76"/>
  <c r="LX76"/>
  <c r="LW76"/>
  <c r="LV76"/>
  <c r="LU76"/>
  <c r="LZ75"/>
  <c r="LY75"/>
  <c r="LX75"/>
  <c r="LW75"/>
  <c r="LV75"/>
  <c r="LU75"/>
  <c r="LZ74"/>
  <c r="LY74"/>
  <c r="LX74"/>
  <c r="LW74"/>
  <c r="LV74"/>
  <c r="LU74"/>
  <c r="LZ73"/>
  <c r="LY73"/>
  <c r="LX73"/>
  <c r="LW73"/>
  <c r="LV73"/>
  <c r="LU73"/>
  <c r="LZ72"/>
  <c r="LY72"/>
  <c r="LX72"/>
  <c r="LW72"/>
  <c r="LV72"/>
  <c r="LU72"/>
  <c r="LZ71"/>
  <c r="LY71"/>
  <c r="LX71"/>
  <c r="LW71"/>
  <c r="LV71"/>
  <c r="LU71"/>
  <c r="LZ70"/>
  <c r="LY70"/>
  <c r="LX70"/>
  <c r="LW70"/>
  <c r="LV70"/>
  <c r="LU70"/>
  <c r="LZ69"/>
  <c r="LY69"/>
  <c r="LX69"/>
  <c r="LW69"/>
  <c r="LV69"/>
  <c r="LU69"/>
  <c r="LZ68"/>
  <c r="LY68"/>
  <c r="LX68"/>
  <c r="LW68"/>
  <c r="LV68"/>
  <c r="LU68"/>
  <c r="LZ67"/>
  <c r="LY67"/>
  <c r="LX67"/>
  <c r="LW67"/>
  <c r="LV67"/>
  <c r="LU67"/>
  <c r="LZ66"/>
  <c r="LY66"/>
  <c r="LX66"/>
  <c r="LW66"/>
  <c r="LV66"/>
  <c r="LU66"/>
  <c r="LZ65"/>
  <c r="LY65"/>
  <c r="LX65"/>
  <c r="LW65"/>
  <c r="LV65"/>
  <c r="LU65"/>
  <c r="LZ64"/>
  <c r="LY64"/>
  <c r="LX64"/>
  <c r="LW64"/>
  <c r="LV64"/>
  <c r="LU64"/>
  <c r="LZ63"/>
  <c r="LY63"/>
  <c r="LX63"/>
  <c r="LW63"/>
  <c r="LV63"/>
  <c r="LU63"/>
  <c r="LZ62"/>
  <c r="LY62"/>
  <c r="LX62"/>
  <c r="LW62"/>
  <c r="LV62"/>
  <c r="LU62"/>
  <c r="LZ61"/>
  <c r="LY61"/>
  <c r="LX61"/>
  <c r="LW61"/>
  <c r="LV61"/>
  <c r="LU61"/>
  <c r="LZ60"/>
  <c r="LY60"/>
  <c r="LX60"/>
  <c r="LW60"/>
  <c r="LV60"/>
  <c r="LU60"/>
  <c r="LZ59"/>
  <c r="LY59"/>
  <c r="LX59"/>
  <c r="LW59"/>
  <c r="LV59"/>
  <c r="LU59"/>
  <c r="LZ58"/>
  <c r="LY58"/>
  <c r="LX58"/>
  <c r="LW58"/>
  <c r="LV58"/>
  <c r="LU58"/>
  <c r="LZ57"/>
  <c r="LY57"/>
  <c r="LX57"/>
  <c r="LW57"/>
  <c r="LV57"/>
  <c r="LU57"/>
  <c r="LZ56"/>
  <c r="LY56"/>
  <c r="LX56"/>
  <c r="LW56"/>
  <c r="LV56"/>
  <c r="LU56"/>
  <c r="LZ55"/>
  <c r="LY55"/>
  <c r="LX55"/>
  <c r="LW55"/>
  <c r="LV55"/>
  <c r="LU55"/>
  <c r="LZ54"/>
  <c r="LY54"/>
  <c r="LX54"/>
  <c r="LW54"/>
  <c r="LV54"/>
  <c r="LU54"/>
  <c r="LZ53"/>
  <c r="LY53"/>
  <c r="LX53"/>
  <c r="LW53"/>
  <c r="LV53"/>
  <c r="LU53"/>
  <c r="LZ52"/>
  <c r="LY52"/>
  <c r="LX52"/>
  <c r="LW52"/>
  <c r="LV52"/>
  <c r="LU52"/>
  <c r="LZ51"/>
  <c r="LY51"/>
  <c r="LX51"/>
  <c r="LW51"/>
  <c r="LV51"/>
  <c r="LU51"/>
  <c r="LZ50"/>
  <c r="LY50"/>
  <c r="LX50"/>
  <c r="LW50"/>
  <c r="LV50"/>
  <c r="LU50"/>
  <c r="LZ49"/>
  <c r="LY49"/>
  <c r="LX49"/>
  <c r="LW49"/>
  <c r="LV49"/>
  <c r="LU49"/>
  <c r="LZ48"/>
  <c r="LY48"/>
  <c r="LX48"/>
  <c r="LW48"/>
  <c r="LV48"/>
  <c r="LU48"/>
  <c r="LZ47"/>
  <c r="LY47"/>
  <c r="LX47"/>
  <c r="LW47"/>
  <c r="LV47"/>
  <c r="LU47"/>
  <c r="LZ46"/>
  <c r="LY46"/>
  <c r="LX46"/>
  <c r="LW46"/>
  <c r="LV46"/>
  <c r="LU46"/>
  <c r="LZ45"/>
  <c r="LY45"/>
  <c r="LX45"/>
  <c r="LW45"/>
  <c r="LV45"/>
  <c r="LU45"/>
  <c r="LZ44"/>
  <c r="LY44"/>
  <c r="LX44"/>
  <c r="LW44"/>
  <c r="LV44"/>
  <c r="LU44"/>
  <c r="LZ43"/>
  <c r="LY43"/>
  <c r="LX43"/>
  <c r="LW43"/>
  <c r="LV43"/>
  <c r="LU43"/>
  <c r="LZ42"/>
  <c r="LY42"/>
  <c r="LX42"/>
  <c r="LW42"/>
  <c r="LV42"/>
  <c r="LU42"/>
  <c r="LZ41"/>
  <c r="LY41"/>
  <c r="LX41"/>
  <c r="LW41"/>
  <c r="LV41"/>
  <c r="LU41"/>
  <c r="LZ40"/>
  <c r="LY40"/>
  <c r="LX40"/>
  <c r="LW40"/>
  <c r="LV40"/>
  <c r="LU40"/>
  <c r="LZ39"/>
  <c r="LY39"/>
  <c r="LX39"/>
  <c r="LW39"/>
  <c r="LV39"/>
  <c r="LU39"/>
  <c r="LZ38"/>
  <c r="LY38"/>
  <c r="LX38"/>
  <c r="LW38"/>
  <c r="LV38"/>
  <c r="LU38"/>
  <c r="LZ37"/>
  <c r="LY37"/>
  <c r="LX37"/>
  <c r="LW37"/>
  <c r="LV37"/>
  <c r="LU37"/>
  <c r="LZ36"/>
  <c r="LY36"/>
  <c r="LX36"/>
  <c r="LW36"/>
  <c r="LV36"/>
  <c r="LU36"/>
  <c r="LZ35"/>
  <c r="LY35"/>
  <c r="LX35"/>
  <c r="LW35"/>
  <c r="LV35"/>
  <c r="LU35"/>
  <c r="LZ34"/>
  <c r="LY34"/>
  <c r="LX34"/>
  <c r="LW34"/>
  <c r="LV34"/>
  <c r="LU34"/>
  <c r="LZ33"/>
  <c r="LY33"/>
  <c r="LX33"/>
  <c r="LW33"/>
  <c r="LV33"/>
  <c r="LU33"/>
  <c r="LZ32"/>
  <c r="LY32"/>
  <c r="LX32"/>
  <c r="LW32"/>
  <c r="LV32"/>
  <c r="LU32"/>
  <c r="LZ31"/>
  <c r="LY31"/>
  <c r="LX31"/>
  <c r="LW31"/>
  <c r="LV31"/>
  <c r="LU31"/>
  <c r="LZ30"/>
  <c r="LY30"/>
  <c r="LX30"/>
  <c r="LW30"/>
  <c r="LV30"/>
  <c r="LU30"/>
  <c r="LZ29"/>
  <c r="LY29"/>
  <c r="LX29"/>
  <c r="LW29"/>
  <c r="LV29"/>
  <c r="LU29"/>
  <c r="LZ28"/>
  <c r="LY28"/>
  <c r="LX28"/>
  <c r="LW28"/>
  <c r="LV28"/>
  <c r="LU28"/>
  <c r="LZ27"/>
  <c r="LY27"/>
  <c r="LX27"/>
  <c r="LW27"/>
  <c r="LV27"/>
  <c r="LU27"/>
  <c r="LZ26"/>
  <c r="LY26"/>
  <c r="LX26"/>
  <c r="LW26"/>
  <c r="LV26"/>
  <c r="LU26"/>
  <c r="LZ25"/>
  <c r="LY25"/>
  <c r="LX25"/>
  <c r="LW25"/>
  <c r="LV25"/>
  <c r="LU25"/>
  <c r="LZ24"/>
  <c r="LY24"/>
  <c r="LX24"/>
  <c r="LW24"/>
  <c r="LV24"/>
  <c r="LU24"/>
  <c r="LZ23"/>
  <c r="LY23"/>
  <c r="LX23"/>
  <c r="LW23"/>
  <c r="LV23"/>
  <c r="LU23"/>
  <c r="LZ22"/>
  <c r="LY22"/>
  <c r="LX22"/>
  <c r="LW22"/>
  <c r="LV22"/>
  <c r="LU22"/>
  <c r="LZ21"/>
  <c r="LY21"/>
  <c r="LX21"/>
  <c r="LW21"/>
  <c r="LV21"/>
  <c r="LU21"/>
  <c r="LZ20"/>
  <c r="LY20"/>
  <c r="LX20"/>
  <c r="LW20"/>
  <c r="LV20"/>
  <c r="LU20"/>
  <c r="LZ19"/>
  <c r="LY19"/>
  <c r="LX19"/>
  <c r="LW19"/>
  <c r="LV19"/>
  <c r="LU19"/>
  <c r="LZ18"/>
  <c r="LY18"/>
  <c r="LX18"/>
  <c r="LW18"/>
  <c r="LV18"/>
  <c r="LU18"/>
  <c r="LZ17"/>
  <c r="LY17"/>
  <c r="LX17"/>
  <c r="LW17"/>
  <c r="LV17"/>
  <c r="LU17"/>
  <c r="LZ16"/>
  <c r="LY16"/>
  <c r="LX16"/>
  <c r="LW16"/>
  <c r="LV16"/>
  <c r="LU16"/>
  <c r="LZ15"/>
  <c r="LY15"/>
  <c r="LX15"/>
  <c r="LW15"/>
  <c r="LV15"/>
  <c r="LU15"/>
  <c r="LZ14"/>
  <c r="LY14"/>
  <c r="LX14"/>
  <c r="LW14"/>
  <c r="LV14"/>
  <c r="LU14"/>
  <c r="LZ13"/>
  <c r="LY13"/>
  <c r="LX13"/>
  <c r="LW13"/>
  <c r="LV13"/>
  <c r="LU13"/>
  <c r="LZ12"/>
  <c r="LY12"/>
  <c r="LX12"/>
  <c r="LW12"/>
  <c r="LV12"/>
  <c r="LU12"/>
  <c r="LG108"/>
  <c r="LI107"/>
  <c r="LG107"/>
  <c r="LI106"/>
  <c r="LG106"/>
  <c r="LI105"/>
  <c r="LG105"/>
  <c r="LJ104"/>
  <c r="LI104"/>
  <c r="LH104"/>
  <c r="LJ103"/>
  <c r="LH103" s="1"/>
  <c r="LJ102"/>
  <c r="LH102" s="1"/>
  <c r="LJ101"/>
  <c r="LH101"/>
  <c r="LI100"/>
  <c r="LG100"/>
  <c r="LJ99"/>
  <c r="LI99"/>
  <c r="LH99"/>
  <c r="LJ98"/>
  <c r="LH98" s="1"/>
  <c r="LJ97"/>
  <c r="LH97" s="1"/>
  <c r="LJ96"/>
  <c r="LH96"/>
  <c r="LI95"/>
  <c r="LG95"/>
  <c r="LI94"/>
  <c r="LG94"/>
  <c r="LK93"/>
  <c r="LI93"/>
  <c r="LG93"/>
  <c r="LI92"/>
  <c r="LG92"/>
  <c r="LL90"/>
  <c r="LK90"/>
  <c r="LJ90"/>
  <c r="LI90"/>
  <c r="LH90"/>
  <c r="LG90"/>
  <c r="LL89"/>
  <c r="LK89"/>
  <c r="LJ89"/>
  <c r="LI89"/>
  <c r="LH89"/>
  <c r="LG89"/>
  <c r="LL88"/>
  <c r="LK88"/>
  <c r="LJ88"/>
  <c r="LI88"/>
  <c r="LH88"/>
  <c r="LG88"/>
  <c r="LL87"/>
  <c r="LK87"/>
  <c r="LJ87"/>
  <c r="LI87"/>
  <c r="LH87"/>
  <c r="LG87"/>
  <c r="LL86"/>
  <c r="LK86"/>
  <c r="LJ86"/>
  <c r="LI86"/>
  <c r="LH86"/>
  <c r="LG86"/>
  <c r="LL85"/>
  <c r="LK85"/>
  <c r="LJ85"/>
  <c r="LI85"/>
  <c r="LH85"/>
  <c r="LG85"/>
  <c r="LL84"/>
  <c r="LK84"/>
  <c r="LJ84"/>
  <c r="LI84"/>
  <c r="LH84"/>
  <c r="LG84"/>
  <c r="LL83"/>
  <c r="LK83"/>
  <c r="LJ83"/>
  <c r="LI83"/>
  <c r="LH83"/>
  <c r="LG83"/>
  <c r="LL82"/>
  <c r="LK82"/>
  <c r="LJ82"/>
  <c r="LI82"/>
  <c r="LH82"/>
  <c r="LG82"/>
  <c r="LL81"/>
  <c r="LK81"/>
  <c r="LJ81"/>
  <c r="LI81"/>
  <c r="LH81"/>
  <c r="LG81"/>
  <c r="LL80"/>
  <c r="LK80"/>
  <c r="LJ80"/>
  <c r="LI80"/>
  <c r="LH80"/>
  <c r="LG80"/>
  <c r="LL79"/>
  <c r="LK79"/>
  <c r="LJ79"/>
  <c r="LI79"/>
  <c r="LH79"/>
  <c r="LG79"/>
  <c r="LL78"/>
  <c r="LK78"/>
  <c r="LJ78"/>
  <c r="LI78"/>
  <c r="LH78"/>
  <c r="LG78"/>
  <c r="LL77"/>
  <c r="LK77"/>
  <c r="LJ77"/>
  <c r="LI77"/>
  <c r="LH77"/>
  <c r="LG77"/>
  <c r="LL76"/>
  <c r="LK76"/>
  <c r="LJ76"/>
  <c r="LI76"/>
  <c r="LH76"/>
  <c r="LG76"/>
  <c r="LL75"/>
  <c r="LK75"/>
  <c r="LJ75"/>
  <c r="LI75"/>
  <c r="LH75"/>
  <c r="LG75"/>
  <c r="LL74"/>
  <c r="LK74"/>
  <c r="LJ74"/>
  <c r="LI74"/>
  <c r="LH74"/>
  <c r="LG74"/>
  <c r="LL73"/>
  <c r="LK73"/>
  <c r="LJ73"/>
  <c r="LI73"/>
  <c r="LH73"/>
  <c r="LG73"/>
  <c r="LL72"/>
  <c r="LK72"/>
  <c r="LJ72"/>
  <c r="LI72"/>
  <c r="LH72"/>
  <c r="LG72"/>
  <c r="LL71"/>
  <c r="LK71"/>
  <c r="LJ71"/>
  <c r="LI71"/>
  <c r="LH71"/>
  <c r="LG71"/>
  <c r="LL70"/>
  <c r="LK70"/>
  <c r="LJ70"/>
  <c r="LI70"/>
  <c r="LH70"/>
  <c r="LG70"/>
  <c r="LL69"/>
  <c r="LK69"/>
  <c r="LJ69"/>
  <c r="LI69"/>
  <c r="LH69"/>
  <c r="LG69"/>
  <c r="LL68"/>
  <c r="LK68"/>
  <c r="LJ68"/>
  <c r="LI68"/>
  <c r="LH68"/>
  <c r="LG68"/>
  <c r="LL67"/>
  <c r="LK67"/>
  <c r="LJ67"/>
  <c r="LI67"/>
  <c r="LH67"/>
  <c r="LG67"/>
  <c r="LL66"/>
  <c r="LK66"/>
  <c r="LJ66"/>
  <c r="LI66"/>
  <c r="LH66"/>
  <c r="LG66"/>
  <c r="LL65"/>
  <c r="LK65"/>
  <c r="LJ65"/>
  <c r="LI65"/>
  <c r="LH65"/>
  <c r="LG65"/>
  <c r="LL64"/>
  <c r="LK64"/>
  <c r="LJ64"/>
  <c r="LI64"/>
  <c r="LH64"/>
  <c r="LG64"/>
  <c r="LL63"/>
  <c r="LK63"/>
  <c r="LJ63"/>
  <c r="LI63"/>
  <c r="LH63"/>
  <c r="LG63"/>
  <c r="LL62"/>
  <c r="LK62"/>
  <c r="LJ62"/>
  <c r="LI62"/>
  <c r="LH62"/>
  <c r="LG62"/>
  <c r="LL61"/>
  <c r="LK61"/>
  <c r="LJ61"/>
  <c r="LI61"/>
  <c r="LH61"/>
  <c r="LG61"/>
  <c r="LL60"/>
  <c r="LK60"/>
  <c r="LJ60"/>
  <c r="LI60"/>
  <c r="LH60"/>
  <c r="LG60"/>
  <c r="LL59"/>
  <c r="LK59"/>
  <c r="LJ59"/>
  <c r="LI59"/>
  <c r="LH59"/>
  <c r="LG59"/>
  <c r="LL58"/>
  <c r="LK58"/>
  <c r="LJ58"/>
  <c r="LI58"/>
  <c r="LH58"/>
  <c r="LG58"/>
  <c r="LL57"/>
  <c r="LK57"/>
  <c r="LJ57"/>
  <c r="LI57"/>
  <c r="LH57"/>
  <c r="LG57"/>
  <c r="LL56"/>
  <c r="LK56"/>
  <c r="LJ56"/>
  <c r="LI56"/>
  <c r="LH56"/>
  <c r="LG56"/>
  <c r="LL55"/>
  <c r="LK55"/>
  <c r="LJ55"/>
  <c r="LI55"/>
  <c r="LH55"/>
  <c r="LG55"/>
  <c r="LL54"/>
  <c r="LK54"/>
  <c r="LJ54"/>
  <c r="LI54"/>
  <c r="LH54"/>
  <c r="LG54"/>
  <c r="LL53"/>
  <c r="LK53"/>
  <c r="LJ53"/>
  <c r="LI53"/>
  <c r="LH53"/>
  <c r="LG53"/>
  <c r="LL52"/>
  <c r="LK52"/>
  <c r="LJ52"/>
  <c r="LI52"/>
  <c r="LH52"/>
  <c r="LG52"/>
  <c r="LL51"/>
  <c r="LK51"/>
  <c r="LJ51"/>
  <c r="LI51"/>
  <c r="LH51"/>
  <c r="LG51"/>
  <c r="LL50"/>
  <c r="LK50"/>
  <c r="LJ50"/>
  <c r="LI50"/>
  <c r="LH50"/>
  <c r="LG50"/>
  <c r="LL49"/>
  <c r="LK49"/>
  <c r="LJ49"/>
  <c r="LI49"/>
  <c r="LH49"/>
  <c r="LG49"/>
  <c r="LL48"/>
  <c r="LK48"/>
  <c r="LJ48"/>
  <c r="LI48"/>
  <c r="LH48"/>
  <c r="LG48"/>
  <c r="LL47"/>
  <c r="LK47"/>
  <c r="LJ47"/>
  <c r="LI47"/>
  <c r="LH47"/>
  <c r="LG47"/>
  <c r="LL46"/>
  <c r="LK46"/>
  <c r="LJ46"/>
  <c r="LI46"/>
  <c r="LH46"/>
  <c r="LG46"/>
  <c r="LL45"/>
  <c r="LK45"/>
  <c r="LJ45"/>
  <c r="LI45"/>
  <c r="LH45"/>
  <c r="LG45"/>
  <c r="LL44"/>
  <c r="LK44"/>
  <c r="LJ44"/>
  <c r="LI44"/>
  <c r="LH44"/>
  <c r="LG44"/>
  <c r="LL43"/>
  <c r="LK43"/>
  <c r="LJ43"/>
  <c r="LI43"/>
  <c r="LH43"/>
  <c r="LG43"/>
  <c r="LL42"/>
  <c r="LK42"/>
  <c r="LJ42"/>
  <c r="LI42"/>
  <c r="LH42"/>
  <c r="LG42"/>
  <c r="LL41"/>
  <c r="LK41"/>
  <c r="LJ41"/>
  <c r="LI41"/>
  <c r="LH41"/>
  <c r="LG41"/>
  <c r="LL40"/>
  <c r="LK40"/>
  <c r="LJ40"/>
  <c r="LI40"/>
  <c r="LH40"/>
  <c r="LG40"/>
  <c r="LL39"/>
  <c r="LK39"/>
  <c r="LJ39"/>
  <c r="LI39"/>
  <c r="LH39"/>
  <c r="LG39"/>
  <c r="LL38"/>
  <c r="LK38"/>
  <c r="LJ38"/>
  <c r="LI38"/>
  <c r="LH38"/>
  <c r="LG38"/>
  <c r="LL37"/>
  <c r="LK37"/>
  <c r="LJ37"/>
  <c r="LI37"/>
  <c r="LH37"/>
  <c r="LG37"/>
  <c r="LL36"/>
  <c r="LK36"/>
  <c r="LJ36"/>
  <c r="LI36"/>
  <c r="LH36"/>
  <c r="LG36"/>
  <c r="LL35"/>
  <c r="LK35"/>
  <c r="LJ35"/>
  <c r="LI35"/>
  <c r="LH35"/>
  <c r="LG35"/>
  <c r="LL34"/>
  <c r="LK34"/>
  <c r="LJ34"/>
  <c r="LI34"/>
  <c r="LH34"/>
  <c r="LG34"/>
  <c r="LL33"/>
  <c r="LK33"/>
  <c r="LJ33"/>
  <c r="LI33"/>
  <c r="LH33"/>
  <c r="LG33"/>
  <c r="LL32"/>
  <c r="LK32"/>
  <c r="LJ32"/>
  <c r="LI32"/>
  <c r="LH32"/>
  <c r="LG32"/>
  <c r="LL31"/>
  <c r="LK31"/>
  <c r="LJ31"/>
  <c r="LI31"/>
  <c r="LH31"/>
  <c r="LG31"/>
  <c r="LL30"/>
  <c r="LK30"/>
  <c r="LJ30"/>
  <c r="LI30"/>
  <c r="LH30"/>
  <c r="LG30"/>
  <c r="LL29"/>
  <c r="LK29"/>
  <c r="LJ29"/>
  <c r="LI29"/>
  <c r="LH29"/>
  <c r="LG29"/>
  <c r="LL28"/>
  <c r="LK28"/>
  <c r="LJ28"/>
  <c r="LI28"/>
  <c r="LH28"/>
  <c r="LG28"/>
  <c r="LL27"/>
  <c r="LK27"/>
  <c r="LJ27"/>
  <c r="LI27"/>
  <c r="LH27"/>
  <c r="LG27"/>
  <c r="LL26"/>
  <c r="LK26"/>
  <c r="LJ26"/>
  <c r="LI26"/>
  <c r="LH26"/>
  <c r="LG26"/>
  <c r="LL25"/>
  <c r="LK25"/>
  <c r="LJ25"/>
  <c r="LI25"/>
  <c r="LH25"/>
  <c r="LG25"/>
  <c r="LL24"/>
  <c r="LK24"/>
  <c r="LJ24"/>
  <c r="LI24"/>
  <c r="LH24"/>
  <c r="LG24"/>
  <c r="LL23"/>
  <c r="LK23"/>
  <c r="LJ23"/>
  <c r="LI23"/>
  <c r="LH23"/>
  <c r="LG23"/>
  <c r="LL22"/>
  <c r="LK22"/>
  <c r="LJ22"/>
  <c r="LI22"/>
  <c r="LH22"/>
  <c r="LG22"/>
  <c r="LL21"/>
  <c r="LK21"/>
  <c r="LJ21"/>
  <c r="LI21"/>
  <c r="LH21"/>
  <c r="LG21"/>
  <c r="LL20"/>
  <c r="LK20"/>
  <c r="LJ20"/>
  <c r="LI20"/>
  <c r="LH20"/>
  <c r="LG20"/>
  <c r="LL19"/>
  <c r="LK19"/>
  <c r="LJ19"/>
  <c r="LI19"/>
  <c r="LH19"/>
  <c r="LG19"/>
  <c r="LL18"/>
  <c r="LK18"/>
  <c r="LJ18"/>
  <c r="LI18"/>
  <c r="LH18"/>
  <c r="LG18"/>
  <c r="LL17"/>
  <c r="LK17"/>
  <c r="LJ17"/>
  <c r="LI17"/>
  <c r="LH17"/>
  <c r="LG17"/>
  <c r="LL16"/>
  <c r="LK16"/>
  <c r="LJ16"/>
  <c r="LI16"/>
  <c r="LH16"/>
  <c r="LG16"/>
  <c r="LL15"/>
  <c r="LK15"/>
  <c r="LJ15"/>
  <c r="LI15"/>
  <c r="LH15"/>
  <c r="LG15"/>
  <c r="LL14"/>
  <c r="LK14"/>
  <c r="LJ14"/>
  <c r="LI14"/>
  <c r="LH14"/>
  <c r="LG14"/>
  <c r="LL13"/>
  <c r="LK13"/>
  <c r="LJ13"/>
  <c r="LI13"/>
  <c r="LH13"/>
  <c r="LG13"/>
  <c r="LL12"/>
  <c r="LK12"/>
  <c r="LJ12"/>
  <c r="LI12"/>
  <c r="LH12"/>
  <c r="LG12"/>
  <c r="QQ1"/>
  <c r="QQ2"/>
  <c r="QQ3"/>
  <c r="OF3"/>
  <c r="GD1"/>
  <c r="GD2"/>
  <c r="GD3"/>
  <c r="AT3"/>
  <c r="AM3"/>
  <c r="LI102" l="1"/>
  <c r="LW101"/>
  <c r="LW97"/>
  <c r="LI97"/>
  <c r="LI101"/>
  <c r="LI96"/>
  <c r="LI103"/>
  <c r="LW102"/>
  <c r="LI98"/>
  <c r="LW96"/>
  <c r="LW103"/>
  <c r="LW98"/>
  <c r="BA3"/>
  <c r="BA2"/>
  <c r="BA1"/>
  <c r="BA15"/>
  <c r="BB15"/>
  <c r="BC15"/>
  <c r="BD15"/>
  <c r="BE15"/>
  <c r="BF15"/>
  <c r="BA16"/>
  <c r="BB16"/>
  <c r="BC16"/>
  <c r="BD16"/>
  <c r="BE16"/>
  <c r="BF16"/>
  <c r="BA17"/>
  <c r="BB17"/>
  <c r="BC17"/>
  <c r="BD17"/>
  <c r="BE17"/>
  <c r="BF17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R85"/>
  <c r="MD183" s="1"/>
  <c r="MR86"/>
  <c r="MD184" s="1"/>
  <c r="MR87"/>
  <c r="MD185" s="1"/>
  <c r="MR88"/>
  <c r="MD186" s="1"/>
  <c r="MR89"/>
  <c r="MD187" s="1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ML85"/>
  <c r="LX262" s="1"/>
  <c r="ML86"/>
  <c r="LX263" s="1"/>
  <c r="ML87"/>
  <c r="LX264" s="1"/>
  <c r="ML88"/>
  <c r="LX265" s="1"/>
  <c r="ML89"/>
  <c r="LX266" s="1"/>
  <c r="ML90"/>
  <c r="LX267" s="1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MK85"/>
  <c r="LW183" s="1"/>
  <c r="MK86"/>
  <c r="LW184" s="1"/>
  <c r="MK87"/>
  <c r="LW185" s="1"/>
  <c r="MK88"/>
  <c r="LW186" s="1"/>
  <c r="MK89"/>
  <c r="LW187" s="1"/>
  <c r="MK90"/>
  <c r="LW188" s="1"/>
  <c r="ML12"/>
  <c r="LX189" s="1"/>
  <c r="MK12"/>
  <c r="LW110" s="1"/>
  <c r="KV28" l="1"/>
  <c r="KV205" s="1"/>
  <c r="KU28"/>
  <c r="KU126" s="1"/>
  <c r="KU89"/>
  <c r="KU187" s="1"/>
  <c r="KV84"/>
  <c r="KV261" s="1"/>
  <c r="KU69"/>
  <c r="KU167" s="1"/>
  <c r="KU63"/>
  <c r="KU161" s="1"/>
  <c r="KV53"/>
  <c r="KV230" s="1"/>
  <c r="KU53"/>
  <c r="KU151" s="1"/>
  <c r="JE16"/>
  <c r="JE114" s="1"/>
  <c r="JF16"/>
  <c r="JF193" s="1"/>
  <c r="JE17"/>
  <c r="JE115" s="1"/>
  <c r="JF17"/>
  <c r="JF194" s="1"/>
  <c r="JE18"/>
  <c r="JE116" s="1"/>
  <c r="JF18"/>
  <c r="JF195" s="1"/>
  <c r="JE19"/>
  <c r="JE117" s="1"/>
  <c r="JF19"/>
  <c r="JF196" s="1"/>
  <c r="JE20"/>
  <c r="JE118" s="1"/>
  <c r="JF20"/>
  <c r="JF197" s="1"/>
  <c r="JE21"/>
  <c r="JE119" s="1"/>
  <c r="JF21"/>
  <c r="JF198" s="1"/>
  <c r="JE22"/>
  <c r="JE120" s="1"/>
  <c r="JF22"/>
  <c r="JF199" s="1"/>
  <c r="JE23"/>
  <c r="JE121" s="1"/>
  <c r="JF23"/>
  <c r="JF200" s="1"/>
  <c r="JE24"/>
  <c r="JE122" s="1"/>
  <c r="JF24"/>
  <c r="JF201" s="1"/>
  <c r="JE25"/>
  <c r="JE123" s="1"/>
  <c r="JF25"/>
  <c r="JF202" s="1"/>
  <c r="JE26"/>
  <c r="JE124" s="1"/>
  <c r="JF26"/>
  <c r="JF203" s="1"/>
  <c r="JE27"/>
  <c r="JE125" s="1"/>
  <c r="JF27"/>
  <c r="JF204" s="1"/>
  <c r="JE28"/>
  <c r="JE126" s="1"/>
  <c r="JF28"/>
  <c r="JF205" s="1"/>
  <c r="JE29"/>
  <c r="JE127" s="1"/>
  <c r="JF29"/>
  <c r="JF206" s="1"/>
  <c r="JE30"/>
  <c r="JE128" s="1"/>
  <c r="JF30"/>
  <c r="JF207" s="1"/>
  <c r="JE31"/>
  <c r="JE129" s="1"/>
  <c r="JF31"/>
  <c r="JF208" s="1"/>
  <c r="JE32"/>
  <c r="JE130" s="1"/>
  <c r="JF32"/>
  <c r="JF209" s="1"/>
  <c r="JE33"/>
  <c r="JE131" s="1"/>
  <c r="JF33"/>
  <c r="JF210" s="1"/>
  <c r="JE34"/>
  <c r="JE132" s="1"/>
  <c r="JF34"/>
  <c r="JF211" s="1"/>
  <c r="JE35"/>
  <c r="JE133" s="1"/>
  <c r="JF35"/>
  <c r="JF212" s="1"/>
  <c r="JE36"/>
  <c r="JE134" s="1"/>
  <c r="JF36"/>
  <c r="JF213" s="1"/>
  <c r="JE37"/>
  <c r="JE135" s="1"/>
  <c r="JF37"/>
  <c r="JF214" s="1"/>
  <c r="JE38"/>
  <c r="JE136" s="1"/>
  <c r="JF38"/>
  <c r="JF215" s="1"/>
  <c r="JE39"/>
  <c r="JE137" s="1"/>
  <c r="JF39"/>
  <c r="JF216" s="1"/>
  <c r="JE40"/>
  <c r="JE138" s="1"/>
  <c r="JF40"/>
  <c r="JF217" s="1"/>
  <c r="JE41"/>
  <c r="JE139" s="1"/>
  <c r="JF41"/>
  <c r="JF218" s="1"/>
  <c r="JE42"/>
  <c r="JE140" s="1"/>
  <c r="JF42"/>
  <c r="JF219" s="1"/>
  <c r="JE43"/>
  <c r="JE141" s="1"/>
  <c r="JF43"/>
  <c r="JF220" s="1"/>
  <c r="JE44"/>
  <c r="JE142" s="1"/>
  <c r="JF44"/>
  <c r="JF221" s="1"/>
  <c r="JE45"/>
  <c r="JE143" s="1"/>
  <c r="JF45"/>
  <c r="JF222" s="1"/>
  <c r="JE46"/>
  <c r="JE144" s="1"/>
  <c r="JF46"/>
  <c r="JF223" s="1"/>
  <c r="JE47"/>
  <c r="JE145" s="1"/>
  <c r="JF47"/>
  <c r="JF224" s="1"/>
  <c r="JE48"/>
  <c r="JE146" s="1"/>
  <c r="JF48"/>
  <c r="JF225" s="1"/>
  <c r="JE49"/>
  <c r="JE147" s="1"/>
  <c r="JF49"/>
  <c r="JF226" s="1"/>
  <c r="JE50"/>
  <c r="JE148" s="1"/>
  <c r="JF50"/>
  <c r="JF227" s="1"/>
  <c r="JE51"/>
  <c r="JE149" s="1"/>
  <c r="JF51"/>
  <c r="JF228" s="1"/>
  <c r="JE52"/>
  <c r="JE150" s="1"/>
  <c r="JF52"/>
  <c r="JF229" s="1"/>
  <c r="JE53"/>
  <c r="JE151" s="1"/>
  <c r="JF53"/>
  <c r="JF230" s="1"/>
  <c r="JE54"/>
  <c r="JE152" s="1"/>
  <c r="JF54"/>
  <c r="JF231" s="1"/>
  <c r="JE55"/>
  <c r="JE153" s="1"/>
  <c r="JF55"/>
  <c r="JF232" s="1"/>
  <c r="JE56"/>
  <c r="JE154" s="1"/>
  <c r="JF56"/>
  <c r="JF233" s="1"/>
  <c r="JE57"/>
  <c r="JE155" s="1"/>
  <c r="JF57"/>
  <c r="JF234" s="1"/>
  <c r="JE58"/>
  <c r="JE156" s="1"/>
  <c r="JF58"/>
  <c r="JF235" s="1"/>
  <c r="JE59"/>
  <c r="JE157" s="1"/>
  <c r="JF59"/>
  <c r="JF236" s="1"/>
  <c r="JE60"/>
  <c r="JE158" s="1"/>
  <c r="JF60"/>
  <c r="JF237" s="1"/>
  <c r="JE61"/>
  <c r="JE159" s="1"/>
  <c r="JF61"/>
  <c r="JF238" s="1"/>
  <c r="JE62"/>
  <c r="JE160" s="1"/>
  <c r="JF62"/>
  <c r="JF239" s="1"/>
  <c r="JE63"/>
  <c r="JE161" s="1"/>
  <c r="JF63"/>
  <c r="JF240" s="1"/>
  <c r="JE64"/>
  <c r="JE162" s="1"/>
  <c r="JF64"/>
  <c r="JF241" s="1"/>
  <c r="JE65"/>
  <c r="JE163" s="1"/>
  <c r="JF65"/>
  <c r="JF242" s="1"/>
  <c r="JE66"/>
  <c r="JE164" s="1"/>
  <c r="JF66"/>
  <c r="JF243" s="1"/>
  <c r="JE67"/>
  <c r="JE165" s="1"/>
  <c r="JF67"/>
  <c r="JF244" s="1"/>
  <c r="JE68"/>
  <c r="JE166" s="1"/>
  <c r="JF68"/>
  <c r="JF245" s="1"/>
  <c r="JE69"/>
  <c r="JE167" s="1"/>
  <c r="JF69"/>
  <c r="JF246" s="1"/>
  <c r="JE70"/>
  <c r="JE168" s="1"/>
  <c r="JF70"/>
  <c r="JF247" s="1"/>
  <c r="JE71"/>
  <c r="JE169" s="1"/>
  <c r="JF71"/>
  <c r="JF248" s="1"/>
  <c r="JE72"/>
  <c r="JE170" s="1"/>
  <c r="JF72"/>
  <c r="JF249" s="1"/>
  <c r="JE73"/>
  <c r="JE171" s="1"/>
  <c r="JF73"/>
  <c r="JF250" s="1"/>
  <c r="JE74"/>
  <c r="JE172" s="1"/>
  <c r="JF74"/>
  <c r="JF251" s="1"/>
  <c r="JE75"/>
  <c r="JE173" s="1"/>
  <c r="JF75"/>
  <c r="JF252" s="1"/>
  <c r="JE76"/>
  <c r="JE174" s="1"/>
  <c r="JF76"/>
  <c r="JF253" s="1"/>
  <c r="JE77"/>
  <c r="JE175" s="1"/>
  <c r="JF77"/>
  <c r="JF254" s="1"/>
  <c r="JE78"/>
  <c r="JE176" s="1"/>
  <c r="JF78"/>
  <c r="JF255" s="1"/>
  <c r="JE79"/>
  <c r="JE177" s="1"/>
  <c r="JF79"/>
  <c r="JF256" s="1"/>
  <c r="JE80"/>
  <c r="JE178" s="1"/>
  <c r="JF80"/>
  <c r="JF257" s="1"/>
  <c r="JE81"/>
  <c r="JE179" s="1"/>
  <c r="JF81"/>
  <c r="JF258" s="1"/>
  <c r="JE82"/>
  <c r="JE180" s="1"/>
  <c r="JF82"/>
  <c r="JF259" s="1"/>
  <c r="JE83"/>
  <c r="JE181" s="1"/>
  <c r="JF83"/>
  <c r="JF260" s="1"/>
  <c r="JE84"/>
  <c r="JE182" s="1"/>
  <c r="JF84"/>
  <c r="JF261" s="1"/>
  <c r="JE85"/>
  <c r="JE183" s="1"/>
  <c r="JF85"/>
  <c r="JF262" s="1"/>
  <c r="JE86"/>
  <c r="JE184" s="1"/>
  <c r="JF86"/>
  <c r="JF263" s="1"/>
  <c r="JE87"/>
  <c r="JE185" s="1"/>
  <c r="JF87"/>
  <c r="JF264" s="1"/>
  <c r="JE88"/>
  <c r="JE186" s="1"/>
  <c r="JF88"/>
  <c r="JF265" s="1"/>
  <c r="JE89"/>
  <c r="JE187" s="1"/>
  <c r="JF89"/>
  <c r="JF266" s="1"/>
  <c r="JE90"/>
  <c r="JE188" s="1"/>
  <c r="JF90"/>
  <c r="JF267" s="1"/>
  <c r="JF15"/>
  <c r="JF192" s="1"/>
  <c r="JE15"/>
  <c r="JE113" s="1"/>
  <c r="IC86"/>
  <c r="IC184" s="1"/>
  <c r="FR73" l="1"/>
  <c r="FR171" s="1"/>
  <c r="FR68"/>
  <c r="FR166" s="1"/>
  <c r="FR40"/>
  <c r="FR138" s="1"/>
  <c r="FR23"/>
  <c r="FR121" s="1"/>
  <c r="FR21"/>
  <c r="FR119" s="1"/>
  <c r="FS13"/>
  <c r="FS190" s="1"/>
  <c r="EW69" l="1"/>
  <c r="EW167" s="1"/>
  <c r="EW62"/>
  <c r="EW160" s="1"/>
  <c r="EW57"/>
  <c r="EW155" s="1"/>
  <c r="EW58"/>
  <c r="EW156" s="1"/>
  <c r="EW59"/>
  <c r="EW157" s="1"/>
  <c r="EW60"/>
  <c r="EW158" s="1"/>
  <c r="EW61"/>
  <c r="EW159" s="1"/>
  <c r="EW63"/>
  <c r="EW161" s="1"/>
  <c r="EW64"/>
  <c r="EW162" s="1"/>
  <c r="EW65"/>
  <c r="EW163" s="1"/>
  <c r="EW52"/>
  <c r="EW150" s="1"/>
  <c r="EW42"/>
  <c r="EW140" s="1"/>
  <c r="FB3"/>
  <c r="CT69"/>
  <c r="CT246" s="1"/>
  <c r="CS69"/>
  <c r="CS167" s="1"/>
  <c r="CS40"/>
  <c r="CS138" s="1"/>
  <c r="CT18"/>
  <c r="CT195" s="1"/>
  <c r="BQ79" l="1"/>
  <c r="BQ177" s="1"/>
  <c r="BQ73"/>
  <c r="BQ171" s="1"/>
  <c r="BC81" l="1"/>
  <c r="BC179" s="1"/>
  <c r="DX58" i="4" l="1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F110" s="1"/>
  <c r="A81" i="3"/>
  <c r="A83"/>
  <c r="A84"/>
  <c r="A82"/>
  <c r="A80"/>
  <c r="QQ100" i="2"/>
  <c r="QJ100"/>
  <c r="PO100"/>
  <c r="PA100"/>
  <c r="NY100"/>
  <c r="NK100"/>
  <c r="MW100"/>
  <c r="MB100"/>
  <c r="KE100"/>
  <c r="JX100"/>
  <c r="IH100"/>
  <c r="HT100"/>
  <c r="QQ106"/>
  <c r="QJ106"/>
  <c r="PO106"/>
  <c r="PA106"/>
  <c r="NY106"/>
  <c r="NK106"/>
  <c r="MW106"/>
  <c r="MB106"/>
  <c r="KE106"/>
  <c r="JX106"/>
  <c r="IH106"/>
  <c r="HT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KE95"/>
  <c r="JX95"/>
  <c r="IH95"/>
  <c r="HT95"/>
  <c r="QQ93"/>
  <c r="QJ93"/>
  <c r="PO93"/>
  <c r="PA93"/>
  <c r="NY93"/>
  <c r="NK93"/>
  <c r="MW93"/>
  <c r="MB93"/>
  <c r="KE93"/>
  <c r="JX93"/>
  <c r="IH93"/>
  <c r="HT93"/>
  <c r="G99"/>
  <c r="E99" s="1"/>
  <c r="G98"/>
  <c r="E98" s="1"/>
  <c r="G97"/>
  <c r="E97" s="1"/>
  <c r="G96"/>
  <c r="E96" s="1"/>
  <c r="I77"/>
  <c r="J71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F13"/>
  <c r="AG13"/>
  <c r="AH13"/>
  <c r="AH111" s="1"/>
  <c r="AI13"/>
  <c r="AI190" s="1"/>
  <c r="AJ13"/>
  <c r="AM13"/>
  <c r="AN13"/>
  <c r="AO13"/>
  <c r="AO111" s="1"/>
  <c r="AP13"/>
  <c r="AP190" s="1"/>
  <c r="AQ13"/>
  <c r="AT13"/>
  <c r="AU13"/>
  <c r="AV13"/>
  <c r="AV111" s="1"/>
  <c r="AW13"/>
  <c r="AW190" s="1"/>
  <c r="AX13"/>
  <c r="BA13"/>
  <c r="BB13"/>
  <c r="BC13"/>
  <c r="BC111" s="1"/>
  <c r="BD13"/>
  <c r="BD190" s="1"/>
  <c r="BE13"/>
  <c r="BH13"/>
  <c r="BI13"/>
  <c r="BJ13"/>
  <c r="BJ111" s="1"/>
  <c r="BK13"/>
  <c r="BK190" s="1"/>
  <c r="BL13"/>
  <c r="BO13"/>
  <c r="BP13"/>
  <c r="BQ13"/>
  <c r="BQ111" s="1"/>
  <c r="BR13"/>
  <c r="BR190" s="1"/>
  <c r="BS13"/>
  <c r="BV13"/>
  <c r="BW13"/>
  <c r="BX13"/>
  <c r="BX111" s="1"/>
  <c r="BY13"/>
  <c r="BY190" s="1"/>
  <c r="BZ13"/>
  <c r="CA13"/>
  <c r="CC13"/>
  <c r="CD13"/>
  <c r="CE13"/>
  <c r="CE111" s="1"/>
  <c r="CF13"/>
  <c r="CF190" s="1"/>
  <c r="CG13"/>
  <c r="CJ13"/>
  <c r="CK13"/>
  <c r="CL13"/>
  <c r="CL111" s="1"/>
  <c r="CM13"/>
  <c r="CM190" s="1"/>
  <c r="CN13"/>
  <c r="CO13"/>
  <c r="CQ13"/>
  <c r="CR13"/>
  <c r="CS13"/>
  <c r="CS111" s="1"/>
  <c r="CT13"/>
  <c r="CT190" s="1"/>
  <c r="CU13"/>
  <c r="CX13"/>
  <c r="CY13"/>
  <c r="CZ13"/>
  <c r="CZ111" s="1"/>
  <c r="DA13"/>
  <c r="DA190" s="1"/>
  <c r="DB13"/>
  <c r="DE13"/>
  <c r="DF13"/>
  <c r="DG13"/>
  <c r="DG111" s="1"/>
  <c r="DH13"/>
  <c r="DH190" s="1"/>
  <c r="DI13"/>
  <c r="DL13"/>
  <c r="DM13"/>
  <c r="DN13"/>
  <c r="DN111" s="1"/>
  <c r="DO13"/>
  <c r="DO190" s="1"/>
  <c r="DP13"/>
  <c r="DS13"/>
  <c r="DT13"/>
  <c r="DU13"/>
  <c r="DU111" s="1"/>
  <c r="DV13"/>
  <c r="DV190" s="1"/>
  <c r="DW13"/>
  <c r="DZ13"/>
  <c r="EA13"/>
  <c r="EB13"/>
  <c r="EB111" s="1"/>
  <c r="EC13"/>
  <c r="EC190" s="1"/>
  <c r="ED13"/>
  <c r="EG13"/>
  <c r="EH13"/>
  <c r="EI13"/>
  <c r="EI111" s="1"/>
  <c r="EJ13"/>
  <c r="EJ190" s="1"/>
  <c r="EK13"/>
  <c r="EN13"/>
  <c r="EO13"/>
  <c r="EP13"/>
  <c r="EP111" s="1"/>
  <c r="EQ13"/>
  <c r="EQ190" s="1"/>
  <c r="ER13"/>
  <c r="EU13"/>
  <c r="EV13"/>
  <c r="EW13"/>
  <c r="EW111" s="1"/>
  <c r="EX13"/>
  <c r="EX190" s="1"/>
  <c r="EY13"/>
  <c r="FB13"/>
  <c r="FC13"/>
  <c r="FD13"/>
  <c r="FD111" s="1"/>
  <c r="FE13"/>
  <c r="FE190" s="1"/>
  <c r="FF13"/>
  <c r="FI13"/>
  <c r="FJ13"/>
  <c r="FK13"/>
  <c r="FK111" s="1"/>
  <c r="FL13"/>
  <c r="FL190" s="1"/>
  <c r="FM13"/>
  <c r="FP13"/>
  <c r="FQ13"/>
  <c r="FR13"/>
  <c r="FR111" s="1"/>
  <c r="FT13"/>
  <c r="FW13"/>
  <c r="FX13"/>
  <c r="FY13"/>
  <c r="FY111" s="1"/>
  <c r="FZ13"/>
  <c r="FZ190" s="1"/>
  <c r="GA13"/>
  <c r="GD13"/>
  <c r="GE13"/>
  <c r="GF13"/>
  <c r="GF111" s="1"/>
  <c r="GG13"/>
  <c r="GG190" s="1"/>
  <c r="GH13"/>
  <c r="GI13"/>
  <c r="GK13"/>
  <c r="GL13"/>
  <c r="GM13"/>
  <c r="GM111" s="1"/>
  <c r="GN13"/>
  <c r="GN190" s="1"/>
  <c r="GO13"/>
  <c r="GR13"/>
  <c r="GS13"/>
  <c r="GT13"/>
  <c r="GT111" s="1"/>
  <c r="GU13"/>
  <c r="GU190" s="1"/>
  <c r="GV13"/>
  <c r="GY13"/>
  <c r="GZ13"/>
  <c r="HA13"/>
  <c r="HA111" s="1"/>
  <c r="HB13"/>
  <c r="HB190" s="1"/>
  <c r="HC13"/>
  <c r="HF13"/>
  <c r="HG13"/>
  <c r="HH13"/>
  <c r="HH111" s="1"/>
  <c r="HI13"/>
  <c r="HI190" s="1"/>
  <c r="HJ13"/>
  <c r="HM13"/>
  <c r="HN13"/>
  <c r="HO13"/>
  <c r="HO111" s="1"/>
  <c r="HP13"/>
  <c r="HP190" s="1"/>
  <c r="HQ13"/>
  <c r="HR13"/>
  <c r="HT13"/>
  <c r="HU13"/>
  <c r="HV13"/>
  <c r="HV111" s="1"/>
  <c r="HW13"/>
  <c r="HW190" s="1"/>
  <c r="HX13"/>
  <c r="HY13"/>
  <c r="IA13"/>
  <c r="IB13"/>
  <c r="IC13"/>
  <c r="IC111" s="1"/>
  <c r="ID13"/>
  <c r="ID190" s="1"/>
  <c r="IE13"/>
  <c r="IH13"/>
  <c r="II13"/>
  <c r="IJ13"/>
  <c r="IJ111" s="1"/>
  <c r="IK13"/>
  <c r="IK190" s="1"/>
  <c r="IL13"/>
  <c r="IM13"/>
  <c r="IO13"/>
  <c r="IP13"/>
  <c r="IQ13"/>
  <c r="IQ111" s="1"/>
  <c r="IR13"/>
  <c r="IR190" s="1"/>
  <c r="IS13"/>
  <c r="IV13"/>
  <c r="IW13"/>
  <c r="IX13"/>
  <c r="IX111" s="1"/>
  <c r="IY13"/>
  <c r="IY190" s="1"/>
  <c r="IZ13"/>
  <c r="JC13"/>
  <c r="JD13"/>
  <c r="JE13"/>
  <c r="JE111" s="1"/>
  <c r="JF13"/>
  <c r="JF190" s="1"/>
  <c r="JG13"/>
  <c r="JJ13"/>
  <c r="JK13"/>
  <c r="JL13"/>
  <c r="JL111" s="1"/>
  <c r="JM13"/>
  <c r="JM190" s="1"/>
  <c r="JN13"/>
  <c r="JQ13"/>
  <c r="JR13"/>
  <c r="JS13"/>
  <c r="JS111" s="1"/>
  <c r="JT13"/>
  <c r="JT190" s="1"/>
  <c r="JU13"/>
  <c r="JX13"/>
  <c r="JY13"/>
  <c r="JZ13"/>
  <c r="JZ111" s="1"/>
  <c r="KA13"/>
  <c r="KA190" s="1"/>
  <c r="KB13"/>
  <c r="KC13"/>
  <c r="KE13"/>
  <c r="KF13"/>
  <c r="KG13"/>
  <c r="KG111" s="1"/>
  <c r="KH13"/>
  <c r="KH190" s="1"/>
  <c r="KI13"/>
  <c r="KJ13"/>
  <c r="KL13"/>
  <c r="KM13"/>
  <c r="KN13"/>
  <c r="KN111" s="1"/>
  <c r="KO13"/>
  <c r="KO190" s="1"/>
  <c r="KP13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F14"/>
  <c r="AG14"/>
  <c r="AH14"/>
  <c r="AH112" s="1"/>
  <c r="AI14"/>
  <c r="AI191" s="1"/>
  <c r="AJ14"/>
  <c r="AK14"/>
  <c r="AM14"/>
  <c r="AN14"/>
  <c r="AO14"/>
  <c r="AO112" s="1"/>
  <c r="AP14"/>
  <c r="AP191" s="1"/>
  <c r="AQ14"/>
  <c r="AT14"/>
  <c r="AU14"/>
  <c r="AV14"/>
  <c r="AV112" s="1"/>
  <c r="AW14"/>
  <c r="AW191" s="1"/>
  <c r="AX14"/>
  <c r="AY14"/>
  <c r="BA14"/>
  <c r="BB14"/>
  <c r="BC14"/>
  <c r="BC112" s="1"/>
  <c r="BD14"/>
  <c r="BD191" s="1"/>
  <c r="BE14"/>
  <c r="BF14"/>
  <c r="BH14"/>
  <c r="BI14"/>
  <c r="BJ14"/>
  <c r="BJ112" s="1"/>
  <c r="BK14"/>
  <c r="BK191" s="1"/>
  <c r="BL14"/>
  <c r="BM14"/>
  <c r="BO14"/>
  <c r="BP14"/>
  <c r="BQ14"/>
  <c r="BQ112" s="1"/>
  <c r="BR14"/>
  <c r="BR191" s="1"/>
  <c r="BS14"/>
  <c r="BT14"/>
  <c r="BV14"/>
  <c r="BW14"/>
  <c r="BX14"/>
  <c r="BX112" s="1"/>
  <c r="BY14"/>
  <c r="BY191" s="1"/>
  <c r="BZ14"/>
  <c r="CA14"/>
  <c r="CC14"/>
  <c r="CD14"/>
  <c r="CE14"/>
  <c r="CE112" s="1"/>
  <c r="CF14"/>
  <c r="CF191" s="1"/>
  <c r="CG14"/>
  <c r="CH14"/>
  <c r="CJ14"/>
  <c r="CK14"/>
  <c r="CL14"/>
  <c r="CL112" s="1"/>
  <c r="CM14"/>
  <c r="CM191" s="1"/>
  <c r="CN14"/>
  <c r="CO14"/>
  <c r="CQ14"/>
  <c r="CR14"/>
  <c r="CS14"/>
  <c r="CS112" s="1"/>
  <c r="CT14"/>
  <c r="CT191" s="1"/>
  <c r="CU14"/>
  <c r="CV14"/>
  <c r="CX14"/>
  <c r="CY14"/>
  <c r="CZ14"/>
  <c r="CZ112" s="1"/>
  <c r="DA14"/>
  <c r="DA191" s="1"/>
  <c r="DB14"/>
  <c r="DC14"/>
  <c r="DE14"/>
  <c r="DF14"/>
  <c r="DG14"/>
  <c r="DG112" s="1"/>
  <c r="DH14"/>
  <c r="DH191" s="1"/>
  <c r="DI14"/>
  <c r="DJ14"/>
  <c r="DL14"/>
  <c r="DM14"/>
  <c r="DN14"/>
  <c r="DN112" s="1"/>
  <c r="DO14"/>
  <c r="DO191" s="1"/>
  <c r="DP14"/>
  <c r="DQ14"/>
  <c r="DS14"/>
  <c r="DT14"/>
  <c r="DU14"/>
  <c r="DU112" s="1"/>
  <c r="DV14"/>
  <c r="DV191" s="1"/>
  <c r="DW14"/>
  <c r="DX14"/>
  <c r="DZ14"/>
  <c r="EA14"/>
  <c r="EB14"/>
  <c r="EB112" s="1"/>
  <c r="EC14"/>
  <c r="EC191" s="1"/>
  <c r="ED14"/>
  <c r="EE14"/>
  <c r="EG14"/>
  <c r="EH14"/>
  <c r="EI14"/>
  <c r="EI112" s="1"/>
  <c r="EJ14"/>
  <c r="EJ191" s="1"/>
  <c r="EK14"/>
  <c r="EL14"/>
  <c r="EN14"/>
  <c r="EO14"/>
  <c r="EP14"/>
  <c r="EP112" s="1"/>
  <c r="EQ14"/>
  <c r="EQ191" s="1"/>
  <c r="ER14"/>
  <c r="ES14"/>
  <c r="EU14"/>
  <c r="EV14"/>
  <c r="EW14"/>
  <c r="EW112" s="1"/>
  <c r="EX14"/>
  <c r="EX191" s="1"/>
  <c r="EY14"/>
  <c r="EZ14"/>
  <c r="FB14"/>
  <c r="FC14"/>
  <c r="FD14"/>
  <c r="FD112" s="1"/>
  <c r="FE14"/>
  <c r="FE191" s="1"/>
  <c r="FF14"/>
  <c r="FG14"/>
  <c r="FI14"/>
  <c r="FJ14"/>
  <c r="FK14"/>
  <c r="FK112" s="1"/>
  <c r="FL14"/>
  <c r="FL191" s="1"/>
  <c r="FM14"/>
  <c r="FN14"/>
  <c r="FP14"/>
  <c r="FQ14"/>
  <c r="FR14"/>
  <c r="FR112" s="1"/>
  <c r="FS14"/>
  <c r="FS191" s="1"/>
  <c r="FT14"/>
  <c r="FU14"/>
  <c r="FW14"/>
  <c r="FX14"/>
  <c r="FY14"/>
  <c r="FY112" s="1"/>
  <c r="FZ14"/>
  <c r="FZ191" s="1"/>
  <c r="GA14"/>
  <c r="GB14"/>
  <c r="GD14"/>
  <c r="GE14"/>
  <c r="GF14"/>
  <c r="GF112" s="1"/>
  <c r="GG14"/>
  <c r="GG191" s="1"/>
  <c r="GH14"/>
  <c r="GI14"/>
  <c r="GK14"/>
  <c r="GL14"/>
  <c r="GM14"/>
  <c r="GM112" s="1"/>
  <c r="GN14"/>
  <c r="GN191" s="1"/>
  <c r="GO14"/>
  <c r="GP14"/>
  <c r="GR14"/>
  <c r="GS14"/>
  <c r="GT14"/>
  <c r="GT112" s="1"/>
  <c r="GU14"/>
  <c r="GU191" s="1"/>
  <c r="GV14"/>
  <c r="GW14"/>
  <c r="GY14"/>
  <c r="GZ14"/>
  <c r="HA14"/>
  <c r="HA112" s="1"/>
  <c r="HB14"/>
  <c r="HB191" s="1"/>
  <c r="HC14"/>
  <c r="HD14"/>
  <c r="HF14"/>
  <c r="HG14"/>
  <c r="HH14"/>
  <c r="HH112" s="1"/>
  <c r="HI14"/>
  <c r="HI191" s="1"/>
  <c r="HJ14"/>
  <c r="HK14"/>
  <c r="HM14"/>
  <c r="HN14"/>
  <c r="HO14"/>
  <c r="HO112" s="1"/>
  <c r="HP14"/>
  <c r="HP191" s="1"/>
  <c r="HQ14"/>
  <c r="HR14"/>
  <c r="HT14"/>
  <c r="HU14"/>
  <c r="HV14"/>
  <c r="HV112" s="1"/>
  <c r="HW14"/>
  <c r="HW191" s="1"/>
  <c r="HX14"/>
  <c r="HY14"/>
  <c r="IA14"/>
  <c r="IB14"/>
  <c r="IC14"/>
  <c r="IC112" s="1"/>
  <c r="ID14"/>
  <c r="ID191" s="1"/>
  <c r="IE14"/>
  <c r="IF14"/>
  <c r="IH14"/>
  <c r="II14"/>
  <c r="IJ14"/>
  <c r="IJ112" s="1"/>
  <c r="IK14"/>
  <c r="IK191" s="1"/>
  <c r="IL14"/>
  <c r="IM14"/>
  <c r="IO14"/>
  <c r="IP14"/>
  <c r="IQ14"/>
  <c r="IQ112" s="1"/>
  <c r="IR14"/>
  <c r="IR191" s="1"/>
  <c r="IS14"/>
  <c r="IT14"/>
  <c r="IV14"/>
  <c r="IW14"/>
  <c r="IX14"/>
  <c r="IX112" s="1"/>
  <c r="IY14"/>
  <c r="IY191" s="1"/>
  <c r="IZ14"/>
  <c r="JA14"/>
  <c r="JC14"/>
  <c r="JD14"/>
  <c r="JE14"/>
  <c r="JE112" s="1"/>
  <c r="JF14"/>
  <c r="JF191" s="1"/>
  <c r="JG14"/>
  <c r="JH14"/>
  <c r="JJ14"/>
  <c r="JK14"/>
  <c r="JL14"/>
  <c r="JL112" s="1"/>
  <c r="JM14"/>
  <c r="JM191" s="1"/>
  <c r="JN14"/>
  <c r="JO14"/>
  <c r="JQ14"/>
  <c r="JR14"/>
  <c r="JS14"/>
  <c r="JS112" s="1"/>
  <c r="JT14"/>
  <c r="JT191" s="1"/>
  <c r="JU14"/>
  <c r="JV14"/>
  <c r="JX14"/>
  <c r="JY14"/>
  <c r="JZ14"/>
  <c r="JZ112" s="1"/>
  <c r="KA14"/>
  <c r="KA191" s="1"/>
  <c r="KB14"/>
  <c r="KC14"/>
  <c r="KE14"/>
  <c r="KF14"/>
  <c r="KG14"/>
  <c r="KG112" s="1"/>
  <c r="KH14"/>
  <c r="KH191" s="1"/>
  <c r="KI14"/>
  <c r="KJ14"/>
  <c r="KL14"/>
  <c r="KM14"/>
  <c r="KN14"/>
  <c r="KN112" s="1"/>
  <c r="KO14"/>
  <c r="KO191" s="1"/>
  <c r="KP14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F15"/>
  <c r="AG15"/>
  <c r="AH15"/>
  <c r="AH113" s="1"/>
  <c r="AI15"/>
  <c r="AI192" s="1"/>
  <c r="AJ15"/>
  <c r="AM15"/>
  <c r="AN15"/>
  <c r="AO15"/>
  <c r="AO113" s="1"/>
  <c r="AP15"/>
  <c r="AP192" s="1"/>
  <c r="AQ15"/>
  <c r="AT15"/>
  <c r="AU15"/>
  <c r="AV15"/>
  <c r="AV113" s="1"/>
  <c r="AW15"/>
  <c r="AW192" s="1"/>
  <c r="AX15"/>
  <c r="BC113"/>
  <c r="BD192"/>
  <c r="BH15"/>
  <c r="BI15"/>
  <c r="BJ15"/>
  <c r="BJ113" s="1"/>
  <c r="BK15"/>
  <c r="BK192" s="1"/>
  <c r="BL15"/>
  <c r="BM15"/>
  <c r="BO15"/>
  <c r="BP15"/>
  <c r="BQ15"/>
  <c r="BQ113" s="1"/>
  <c r="BR15"/>
  <c r="BR192" s="1"/>
  <c r="BS15"/>
  <c r="BV15"/>
  <c r="BW15"/>
  <c r="BX15"/>
  <c r="BX113" s="1"/>
  <c r="BY15"/>
  <c r="BY192" s="1"/>
  <c r="BZ15"/>
  <c r="CC15"/>
  <c r="CD15"/>
  <c r="CE15"/>
  <c r="CE113" s="1"/>
  <c r="CF15"/>
  <c r="CF192" s="1"/>
  <c r="CG15"/>
  <c r="CJ15"/>
  <c r="CK15"/>
  <c r="CL15"/>
  <c r="CL113" s="1"/>
  <c r="CM15"/>
  <c r="CM192" s="1"/>
  <c r="CN15"/>
  <c r="CQ15"/>
  <c r="CR15"/>
  <c r="CS15"/>
  <c r="CS113" s="1"/>
  <c r="CT15"/>
  <c r="CT192" s="1"/>
  <c r="CU15"/>
  <c r="CV15"/>
  <c r="CX15"/>
  <c r="CY15"/>
  <c r="CZ15"/>
  <c r="CZ113" s="1"/>
  <c r="DA15"/>
  <c r="DA192" s="1"/>
  <c r="DB15"/>
  <c r="DE15"/>
  <c r="DF15"/>
  <c r="DG15"/>
  <c r="DG113" s="1"/>
  <c r="DH15"/>
  <c r="DH192" s="1"/>
  <c r="DI15"/>
  <c r="DL15"/>
  <c r="DM15"/>
  <c r="DN15"/>
  <c r="DN113" s="1"/>
  <c r="DO15"/>
  <c r="DO192" s="1"/>
  <c r="DP15"/>
  <c r="DS15"/>
  <c r="DT15"/>
  <c r="DU15"/>
  <c r="DU113" s="1"/>
  <c r="DV15"/>
  <c r="DV192" s="1"/>
  <c r="DW15"/>
  <c r="DZ15"/>
  <c r="EA15"/>
  <c r="EB15"/>
  <c r="EB113" s="1"/>
  <c r="EC15"/>
  <c r="EC192" s="1"/>
  <c r="ED15"/>
  <c r="EG15"/>
  <c r="EH15"/>
  <c r="EI15"/>
  <c r="EI113" s="1"/>
  <c r="EJ15"/>
  <c r="EJ192" s="1"/>
  <c r="EK15"/>
  <c r="EN15"/>
  <c r="EO15"/>
  <c r="EP15"/>
  <c r="EP113" s="1"/>
  <c r="EQ15"/>
  <c r="EQ192" s="1"/>
  <c r="ER15"/>
  <c r="EU15"/>
  <c r="EV15"/>
  <c r="EW15"/>
  <c r="EW113" s="1"/>
  <c r="EX15"/>
  <c r="EX192" s="1"/>
  <c r="EY15"/>
  <c r="FB15"/>
  <c r="FC15"/>
  <c r="FD15"/>
  <c r="FD113" s="1"/>
  <c r="FE15"/>
  <c r="FE192" s="1"/>
  <c r="FF15"/>
  <c r="FI15"/>
  <c r="FJ15"/>
  <c r="FK15"/>
  <c r="FK113" s="1"/>
  <c r="FL15"/>
  <c r="FL192" s="1"/>
  <c r="FM15"/>
  <c r="FP15"/>
  <c r="FQ15"/>
  <c r="FR15"/>
  <c r="FR113" s="1"/>
  <c r="FS15"/>
  <c r="FS192" s="1"/>
  <c r="FT15"/>
  <c r="FU15"/>
  <c r="FW15"/>
  <c r="FX15"/>
  <c r="FY15"/>
  <c r="FY113" s="1"/>
  <c r="FZ15"/>
  <c r="FZ192" s="1"/>
  <c r="GA15"/>
  <c r="GD15"/>
  <c r="GE15"/>
  <c r="GF15"/>
  <c r="GF113" s="1"/>
  <c r="GG15"/>
  <c r="GG192" s="1"/>
  <c r="GH15"/>
  <c r="GK15"/>
  <c r="GL15"/>
  <c r="GM15"/>
  <c r="GM113" s="1"/>
  <c r="GN15"/>
  <c r="GN192" s="1"/>
  <c r="GO15"/>
  <c r="GP15"/>
  <c r="GR15"/>
  <c r="GS15"/>
  <c r="GT15"/>
  <c r="GT113" s="1"/>
  <c r="GU15"/>
  <c r="GU192" s="1"/>
  <c r="GV15"/>
  <c r="GY15"/>
  <c r="GZ15"/>
  <c r="HA15"/>
  <c r="HA113" s="1"/>
  <c r="HB15"/>
  <c r="HB192" s="1"/>
  <c r="HC15"/>
  <c r="HF15"/>
  <c r="HG15"/>
  <c r="HH15"/>
  <c r="HH113" s="1"/>
  <c r="HI15"/>
  <c r="HI192" s="1"/>
  <c r="HJ15"/>
  <c r="HM15"/>
  <c r="HN15"/>
  <c r="HO15"/>
  <c r="HO113" s="1"/>
  <c r="HP15"/>
  <c r="HP192" s="1"/>
  <c r="HQ15"/>
  <c r="HR15"/>
  <c r="HT15"/>
  <c r="HU15"/>
  <c r="HV15"/>
  <c r="HV113" s="1"/>
  <c r="HW15"/>
  <c r="HW192" s="1"/>
  <c r="HX15"/>
  <c r="HY15"/>
  <c r="IA15"/>
  <c r="IB15"/>
  <c r="IC15"/>
  <c r="IC113" s="1"/>
  <c r="ID15"/>
  <c r="ID192" s="1"/>
  <c r="IE15"/>
  <c r="IH15"/>
  <c r="II15"/>
  <c r="IJ15"/>
  <c r="IJ113" s="1"/>
  <c r="IK15"/>
  <c r="IK192" s="1"/>
  <c r="IL15"/>
  <c r="IM15"/>
  <c r="IO15"/>
  <c r="IP15"/>
  <c r="IQ15"/>
  <c r="IQ113" s="1"/>
  <c r="IR15"/>
  <c r="IR192" s="1"/>
  <c r="IS15"/>
  <c r="IT15"/>
  <c r="IV15"/>
  <c r="IW15"/>
  <c r="IX15"/>
  <c r="IX113" s="1"/>
  <c r="IY15"/>
  <c r="IY192" s="1"/>
  <c r="IZ15"/>
  <c r="JC15"/>
  <c r="JD15"/>
  <c r="JG15"/>
  <c r="JJ15"/>
  <c r="JK15"/>
  <c r="JL15"/>
  <c r="JL113" s="1"/>
  <c r="JM15"/>
  <c r="JM192" s="1"/>
  <c r="JN15"/>
  <c r="JQ15"/>
  <c r="JR15"/>
  <c r="JS15"/>
  <c r="JS113" s="1"/>
  <c r="JT15"/>
  <c r="JT192" s="1"/>
  <c r="JU15"/>
  <c r="JX15"/>
  <c r="JY15"/>
  <c r="JZ15"/>
  <c r="JZ113" s="1"/>
  <c r="KA15"/>
  <c r="KA192" s="1"/>
  <c r="KB15"/>
  <c r="KC15"/>
  <c r="KE15"/>
  <c r="KF15"/>
  <c r="KG15"/>
  <c r="KG113" s="1"/>
  <c r="KH15"/>
  <c r="KH192" s="1"/>
  <c r="KI15"/>
  <c r="KJ15"/>
  <c r="KL15"/>
  <c r="KM15"/>
  <c r="KN15"/>
  <c r="KN113" s="1"/>
  <c r="KO15"/>
  <c r="KO192" s="1"/>
  <c r="KP15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F16"/>
  <c r="AG16"/>
  <c r="AH16"/>
  <c r="AH114" s="1"/>
  <c r="AI16"/>
  <c r="AI193" s="1"/>
  <c r="AJ16"/>
  <c r="AK16"/>
  <c r="AM16"/>
  <c r="AN16"/>
  <c r="AO16"/>
  <c r="AO114" s="1"/>
  <c r="AP16"/>
  <c r="AP193" s="1"/>
  <c r="AQ16"/>
  <c r="AR16"/>
  <c r="AT16"/>
  <c r="AU16"/>
  <c r="AV16"/>
  <c r="AV114" s="1"/>
  <c r="AW16"/>
  <c r="AW193" s="1"/>
  <c r="AX16"/>
  <c r="AY16"/>
  <c r="BC114"/>
  <c r="BD193"/>
  <c r="BH16"/>
  <c r="BI16"/>
  <c r="BJ16"/>
  <c r="BJ114" s="1"/>
  <c r="BK16"/>
  <c r="BK193" s="1"/>
  <c r="BL16"/>
  <c r="BM16"/>
  <c r="BO16"/>
  <c r="BP16"/>
  <c r="BQ16"/>
  <c r="BQ114" s="1"/>
  <c r="BR16"/>
  <c r="BR193" s="1"/>
  <c r="BS16"/>
  <c r="BT16"/>
  <c r="BV16"/>
  <c r="BW16"/>
  <c r="BX16"/>
  <c r="BX114" s="1"/>
  <c r="BY16"/>
  <c r="BY193" s="1"/>
  <c r="BZ16"/>
  <c r="CA16"/>
  <c r="CC16"/>
  <c r="CD16"/>
  <c r="CE16"/>
  <c r="CE114" s="1"/>
  <c r="CF16"/>
  <c r="CF193" s="1"/>
  <c r="CG16"/>
  <c r="CH16"/>
  <c r="CJ16"/>
  <c r="CK16"/>
  <c r="CL16"/>
  <c r="CL114" s="1"/>
  <c r="CM16"/>
  <c r="CM193" s="1"/>
  <c r="CN16"/>
  <c r="CO16"/>
  <c r="CQ16"/>
  <c r="CR16"/>
  <c r="CS16"/>
  <c r="CS114" s="1"/>
  <c r="CT16"/>
  <c r="CT193" s="1"/>
  <c r="CU16"/>
  <c r="CV16"/>
  <c r="CX16"/>
  <c r="CY16"/>
  <c r="CZ16"/>
  <c r="CZ114" s="1"/>
  <c r="DA16"/>
  <c r="DA193" s="1"/>
  <c r="DB16"/>
  <c r="DC16"/>
  <c r="DE16"/>
  <c r="DF16"/>
  <c r="DG16"/>
  <c r="DG114" s="1"/>
  <c r="DH16"/>
  <c r="DH193" s="1"/>
  <c r="DI16"/>
  <c r="DJ16"/>
  <c r="DL16"/>
  <c r="DM16"/>
  <c r="DN16"/>
  <c r="DN114" s="1"/>
  <c r="DO16"/>
  <c r="DO193" s="1"/>
  <c r="DP16"/>
  <c r="DQ16"/>
  <c r="DS16"/>
  <c r="DT16"/>
  <c r="DU16"/>
  <c r="DU114" s="1"/>
  <c r="DV16"/>
  <c r="DV193" s="1"/>
  <c r="DW16"/>
  <c r="DX16"/>
  <c r="DZ16"/>
  <c r="EA16"/>
  <c r="EB16"/>
  <c r="EB114" s="1"/>
  <c r="EC16"/>
  <c r="EC193" s="1"/>
  <c r="ED16"/>
  <c r="EE16"/>
  <c r="EG16"/>
  <c r="EH16"/>
  <c r="EI16"/>
  <c r="EI114" s="1"/>
  <c r="EJ16"/>
  <c r="EJ193" s="1"/>
  <c r="EK16"/>
  <c r="EL16"/>
  <c r="EN16"/>
  <c r="EO16"/>
  <c r="EP16"/>
  <c r="EP114" s="1"/>
  <c r="EQ16"/>
  <c r="EQ193" s="1"/>
  <c r="ER16"/>
  <c r="ES16"/>
  <c r="EU16"/>
  <c r="EV16"/>
  <c r="EW16"/>
  <c r="EW114" s="1"/>
  <c r="EX16"/>
  <c r="EX193" s="1"/>
  <c r="EY16"/>
  <c r="EZ16"/>
  <c r="FB16"/>
  <c r="FC16"/>
  <c r="FD16"/>
  <c r="FD114" s="1"/>
  <c r="FE16"/>
  <c r="FE193" s="1"/>
  <c r="FF16"/>
  <c r="FG16"/>
  <c r="FI16"/>
  <c r="FJ16"/>
  <c r="FK16"/>
  <c r="FK114" s="1"/>
  <c r="FL16"/>
  <c r="FL193" s="1"/>
  <c r="FM16"/>
  <c r="FN16"/>
  <c r="FP16"/>
  <c r="FQ16"/>
  <c r="FR16"/>
  <c r="FR114" s="1"/>
  <c r="FS16"/>
  <c r="FS193" s="1"/>
  <c r="FT16"/>
  <c r="FU16"/>
  <c r="FW16"/>
  <c r="FX16"/>
  <c r="FY16"/>
  <c r="FY114" s="1"/>
  <c r="FZ16"/>
  <c r="FZ193" s="1"/>
  <c r="GA16"/>
  <c r="GB16"/>
  <c r="GD16"/>
  <c r="GE16"/>
  <c r="GF16"/>
  <c r="GF114" s="1"/>
  <c r="GG16"/>
  <c r="GG193" s="1"/>
  <c r="GH16"/>
  <c r="GI16"/>
  <c r="GK16"/>
  <c r="GL16"/>
  <c r="GM16"/>
  <c r="GM114" s="1"/>
  <c r="GN16"/>
  <c r="GN193" s="1"/>
  <c r="GO16"/>
  <c r="GP16"/>
  <c r="GR16"/>
  <c r="GS16"/>
  <c r="GT16"/>
  <c r="GT114" s="1"/>
  <c r="GU16"/>
  <c r="GU193" s="1"/>
  <c r="GV16"/>
  <c r="GW16"/>
  <c r="GY16"/>
  <c r="GZ16"/>
  <c r="HA16"/>
  <c r="HA114" s="1"/>
  <c r="HB16"/>
  <c r="HB193" s="1"/>
  <c r="HC16"/>
  <c r="HD16"/>
  <c r="HF16"/>
  <c r="HG16"/>
  <c r="HH16"/>
  <c r="HH114" s="1"/>
  <c r="HI16"/>
  <c r="HI193" s="1"/>
  <c r="HJ16"/>
  <c r="HK16"/>
  <c r="HM16"/>
  <c r="HN16"/>
  <c r="HO16"/>
  <c r="HO114" s="1"/>
  <c r="HP16"/>
  <c r="HP193" s="1"/>
  <c r="HQ16"/>
  <c r="HR16"/>
  <c r="HT16"/>
  <c r="HU16"/>
  <c r="HV16"/>
  <c r="HV114" s="1"/>
  <c r="HW16"/>
  <c r="HW193" s="1"/>
  <c r="HX16"/>
  <c r="HY16"/>
  <c r="IA16"/>
  <c r="IB16"/>
  <c r="IC16"/>
  <c r="IC114" s="1"/>
  <c r="ID16"/>
  <c r="ID193" s="1"/>
  <c r="IE16"/>
  <c r="IF16"/>
  <c r="IH16"/>
  <c r="II16"/>
  <c r="IJ16"/>
  <c r="IJ114" s="1"/>
  <c r="IK16"/>
  <c r="IK193" s="1"/>
  <c r="IL16"/>
  <c r="IM16"/>
  <c r="IO16"/>
  <c r="IP16"/>
  <c r="IQ16"/>
  <c r="IQ114" s="1"/>
  <c r="IR16"/>
  <c r="IR193" s="1"/>
  <c r="IS16"/>
  <c r="IT16"/>
  <c r="IV16"/>
  <c r="IW16"/>
  <c r="IX16"/>
  <c r="IX114" s="1"/>
  <c r="IY16"/>
  <c r="IY193" s="1"/>
  <c r="IZ16"/>
  <c r="JA16"/>
  <c r="JC16"/>
  <c r="JD16"/>
  <c r="JG16"/>
  <c r="JH16"/>
  <c r="JJ16"/>
  <c r="JK16"/>
  <c r="JL16"/>
  <c r="JL114" s="1"/>
  <c r="JM16"/>
  <c r="JM193" s="1"/>
  <c r="JN16"/>
  <c r="JO16"/>
  <c r="JQ16"/>
  <c r="JR16"/>
  <c r="JS16"/>
  <c r="JS114" s="1"/>
  <c r="JT16"/>
  <c r="JT193" s="1"/>
  <c r="JU16"/>
  <c r="JV16"/>
  <c r="JX16"/>
  <c r="JY16"/>
  <c r="JZ16"/>
  <c r="JZ114" s="1"/>
  <c r="KA16"/>
  <c r="KA193" s="1"/>
  <c r="KB16"/>
  <c r="KC16"/>
  <c r="KE16"/>
  <c r="KF16"/>
  <c r="KG16"/>
  <c r="KG114" s="1"/>
  <c r="KH16"/>
  <c r="KH193" s="1"/>
  <c r="KI16"/>
  <c r="KJ16"/>
  <c r="KL16"/>
  <c r="KM16"/>
  <c r="KN16"/>
  <c r="KN114" s="1"/>
  <c r="KO16"/>
  <c r="KO193" s="1"/>
  <c r="KP16"/>
  <c r="KQ16"/>
  <c r="KS16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F17"/>
  <c r="AG17"/>
  <c r="AH17"/>
  <c r="AH115" s="1"/>
  <c r="AI17"/>
  <c r="AI194" s="1"/>
  <c r="AJ17"/>
  <c r="AM17"/>
  <c r="AN17"/>
  <c r="AO17"/>
  <c r="AO115" s="1"/>
  <c r="AP17"/>
  <c r="AP194" s="1"/>
  <c r="AQ17"/>
  <c r="AT17"/>
  <c r="AU17"/>
  <c r="AV17"/>
  <c r="AV115" s="1"/>
  <c r="AW17"/>
  <c r="AW194" s="1"/>
  <c r="AX17"/>
  <c r="BC115"/>
  <c r="BD194"/>
  <c r="BH17"/>
  <c r="BI17"/>
  <c r="BJ17"/>
  <c r="BJ115" s="1"/>
  <c r="BK17"/>
  <c r="BK194" s="1"/>
  <c r="BL17"/>
  <c r="BO17"/>
  <c r="BP17"/>
  <c r="BQ17"/>
  <c r="BQ115" s="1"/>
  <c r="BR17"/>
  <c r="BR194" s="1"/>
  <c r="BS17"/>
  <c r="BV17"/>
  <c r="BW17"/>
  <c r="BX17"/>
  <c r="BX115" s="1"/>
  <c r="BY17"/>
  <c r="BY194" s="1"/>
  <c r="BZ17"/>
  <c r="CC17"/>
  <c r="CD17"/>
  <c r="CE17"/>
  <c r="CE115" s="1"/>
  <c r="CF17"/>
  <c r="CF194" s="1"/>
  <c r="CG17"/>
  <c r="CJ17"/>
  <c r="CK17"/>
  <c r="CL17"/>
  <c r="CL115" s="1"/>
  <c r="CM17"/>
  <c r="CM194" s="1"/>
  <c r="CN17"/>
  <c r="CQ17"/>
  <c r="CR17"/>
  <c r="CS17"/>
  <c r="CS115" s="1"/>
  <c r="CT17"/>
  <c r="CT194" s="1"/>
  <c r="CU17"/>
  <c r="CX17"/>
  <c r="CY17"/>
  <c r="CZ17"/>
  <c r="CZ115" s="1"/>
  <c r="DA17"/>
  <c r="DA194" s="1"/>
  <c r="DB17"/>
  <c r="DE17"/>
  <c r="DF17"/>
  <c r="DG17"/>
  <c r="DG115" s="1"/>
  <c r="DH17"/>
  <c r="DH194" s="1"/>
  <c r="DI17"/>
  <c r="DL17"/>
  <c r="DM17"/>
  <c r="DN17"/>
  <c r="DN115" s="1"/>
  <c r="DO17"/>
  <c r="DO194" s="1"/>
  <c r="DP17"/>
  <c r="DS17"/>
  <c r="DT17"/>
  <c r="DU17"/>
  <c r="DU115" s="1"/>
  <c r="DV17"/>
  <c r="DV194" s="1"/>
  <c r="DW17"/>
  <c r="DZ17"/>
  <c r="EA17"/>
  <c r="EB17"/>
  <c r="EB115" s="1"/>
  <c r="EC17"/>
  <c r="EC194" s="1"/>
  <c r="ED17"/>
  <c r="EG17"/>
  <c r="EH17"/>
  <c r="EI17"/>
  <c r="EI115" s="1"/>
  <c r="EJ17"/>
  <c r="EJ194" s="1"/>
  <c r="EK17"/>
  <c r="EN17"/>
  <c r="EO17"/>
  <c r="EP17"/>
  <c r="EP115" s="1"/>
  <c r="EQ17"/>
  <c r="EQ194" s="1"/>
  <c r="ER17"/>
  <c r="EU17"/>
  <c r="EV17"/>
  <c r="EW17"/>
  <c r="EW115" s="1"/>
  <c r="EX17"/>
  <c r="EX194" s="1"/>
  <c r="EY17"/>
  <c r="FB17"/>
  <c r="FC17"/>
  <c r="FD17"/>
  <c r="FD115" s="1"/>
  <c r="FE17"/>
  <c r="FE194" s="1"/>
  <c r="FF17"/>
  <c r="FI17"/>
  <c r="FJ17"/>
  <c r="FK17"/>
  <c r="FK115" s="1"/>
  <c r="FL17"/>
  <c r="FL194" s="1"/>
  <c r="FM17"/>
  <c r="FP17"/>
  <c r="FQ17"/>
  <c r="FR17"/>
  <c r="FR115" s="1"/>
  <c r="FS17"/>
  <c r="FS194" s="1"/>
  <c r="FT17"/>
  <c r="FW17"/>
  <c r="FX17"/>
  <c r="FY17"/>
  <c r="FY115" s="1"/>
  <c r="FZ17"/>
  <c r="FZ194" s="1"/>
  <c r="GA17"/>
  <c r="GD17"/>
  <c r="GE17"/>
  <c r="GF17"/>
  <c r="GF115" s="1"/>
  <c r="GG17"/>
  <c r="GG194" s="1"/>
  <c r="GH17"/>
  <c r="GK17"/>
  <c r="GL17"/>
  <c r="GM17"/>
  <c r="GM115" s="1"/>
  <c r="GN17"/>
  <c r="GN194" s="1"/>
  <c r="GO17"/>
  <c r="GR17"/>
  <c r="GS17"/>
  <c r="GT17"/>
  <c r="GT115" s="1"/>
  <c r="GU17"/>
  <c r="GU194" s="1"/>
  <c r="GV17"/>
  <c r="GY17"/>
  <c r="GZ17"/>
  <c r="HA17"/>
  <c r="HA115" s="1"/>
  <c r="HB17"/>
  <c r="HB194" s="1"/>
  <c r="HC17"/>
  <c r="HF17"/>
  <c r="HG17"/>
  <c r="HH17"/>
  <c r="HH115" s="1"/>
  <c r="HI17"/>
  <c r="HI194" s="1"/>
  <c r="HJ17"/>
  <c r="HM17"/>
  <c r="HN17"/>
  <c r="HO17"/>
  <c r="HO115" s="1"/>
  <c r="HP17"/>
  <c r="HP194" s="1"/>
  <c r="HQ17"/>
  <c r="HT17"/>
  <c r="HU17"/>
  <c r="HV17"/>
  <c r="HV115" s="1"/>
  <c r="HW17"/>
  <c r="HW194" s="1"/>
  <c r="HX17"/>
  <c r="HY17"/>
  <c r="IA17"/>
  <c r="IB17"/>
  <c r="IC17"/>
  <c r="IC115" s="1"/>
  <c r="ID17"/>
  <c r="ID194" s="1"/>
  <c r="IE17"/>
  <c r="IH17"/>
  <c r="II17"/>
  <c r="IJ17"/>
  <c r="IJ115" s="1"/>
  <c r="IK17"/>
  <c r="IK194" s="1"/>
  <c r="IL17"/>
  <c r="IM17"/>
  <c r="IO17"/>
  <c r="IP17"/>
  <c r="IQ17"/>
  <c r="IQ115" s="1"/>
  <c r="IR17"/>
  <c r="IR194" s="1"/>
  <c r="IS17"/>
  <c r="IV17"/>
  <c r="IW17"/>
  <c r="IX17"/>
  <c r="IX115" s="1"/>
  <c r="IY17"/>
  <c r="IY194" s="1"/>
  <c r="IZ17"/>
  <c r="JC17"/>
  <c r="JD17"/>
  <c r="JG17"/>
  <c r="JJ17"/>
  <c r="JK17"/>
  <c r="JL17"/>
  <c r="JL115" s="1"/>
  <c r="JM17"/>
  <c r="JM194" s="1"/>
  <c r="JN17"/>
  <c r="JQ17"/>
  <c r="JR17"/>
  <c r="JS17"/>
  <c r="JS115" s="1"/>
  <c r="JT17"/>
  <c r="JT194" s="1"/>
  <c r="JU17"/>
  <c r="JX17"/>
  <c r="JY17"/>
  <c r="JZ17"/>
  <c r="JZ115" s="1"/>
  <c r="KA17"/>
  <c r="KA194" s="1"/>
  <c r="KB17"/>
  <c r="KC17"/>
  <c r="KE17"/>
  <c r="KF17"/>
  <c r="KG17"/>
  <c r="KG115" s="1"/>
  <c r="KH17"/>
  <c r="KH194" s="1"/>
  <c r="KI17"/>
  <c r="KJ17"/>
  <c r="KL17"/>
  <c r="KM17"/>
  <c r="KN17"/>
  <c r="KN115" s="1"/>
  <c r="KO17"/>
  <c r="KO194" s="1"/>
  <c r="KP17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F18"/>
  <c r="AG18"/>
  <c r="AH18"/>
  <c r="AH116" s="1"/>
  <c r="AI18"/>
  <c r="AI195" s="1"/>
  <c r="AJ18"/>
  <c r="AM18"/>
  <c r="AN18"/>
  <c r="AO18"/>
  <c r="AO116" s="1"/>
  <c r="AP18"/>
  <c r="AP195" s="1"/>
  <c r="AQ18"/>
  <c r="AT18"/>
  <c r="AU18"/>
  <c r="AV18"/>
  <c r="AV116" s="1"/>
  <c r="AW18"/>
  <c r="AW195" s="1"/>
  <c r="AX18"/>
  <c r="BA18"/>
  <c r="BB18"/>
  <c r="BC18"/>
  <c r="BC116" s="1"/>
  <c r="BD18"/>
  <c r="BD195" s="1"/>
  <c r="BE18"/>
  <c r="BH18"/>
  <c r="BI18"/>
  <c r="BJ18"/>
  <c r="BJ116" s="1"/>
  <c r="BK18"/>
  <c r="BK195" s="1"/>
  <c r="BL18"/>
  <c r="BO18"/>
  <c r="BP18"/>
  <c r="BQ18"/>
  <c r="BQ116" s="1"/>
  <c r="BR18"/>
  <c r="BR195" s="1"/>
  <c r="BS18"/>
  <c r="BV18"/>
  <c r="BW18"/>
  <c r="BX18"/>
  <c r="BX116" s="1"/>
  <c r="BY18"/>
  <c r="BY195" s="1"/>
  <c r="BZ18"/>
  <c r="CC18"/>
  <c r="CD18"/>
  <c r="CE18"/>
  <c r="CE116" s="1"/>
  <c r="CF18"/>
  <c r="CF195" s="1"/>
  <c r="CG18"/>
  <c r="CJ18"/>
  <c r="CK18"/>
  <c r="CL18"/>
  <c r="CL116" s="1"/>
  <c r="CM18"/>
  <c r="CM195" s="1"/>
  <c r="CN18"/>
  <c r="CQ18"/>
  <c r="CR18"/>
  <c r="CS18"/>
  <c r="CS116" s="1"/>
  <c r="CU18"/>
  <c r="CX18"/>
  <c r="CY18"/>
  <c r="CZ18"/>
  <c r="CZ116" s="1"/>
  <c r="DA18"/>
  <c r="DA195" s="1"/>
  <c r="DB18"/>
  <c r="DE18"/>
  <c r="DF18"/>
  <c r="DG18"/>
  <c r="DG116" s="1"/>
  <c r="DH18"/>
  <c r="DH195" s="1"/>
  <c r="DI18"/>
  <c r="DL18"/>
  <c r="DM18"/>
  <c r="DN18"/>
  <c r="DN116" s="1"/>
  <c r="DO18"/>
  <c r="DO195" s="1"/>
  <c r="DP18"/>
  <c r="DS18"/>
  <c r="DT18"/>
  <c r="DU18"/>
  <c r="DU116" s="1"/>
  <c r="DV18"/>
  <c r="DV195" s="1"/>
  <c r="DW18"/>
  <c r="DX18"/>
  <c r="DZ18"/>
  <c r="EA18"/>
  <c r="EB18"/>
  <c r="EB116" s="1"/>
  <c r="EC18"/>
  <c r="EC195" s="1"/>
  <c r="ED18"/>
  <c r="EG18"/>
  <c r="EH18"/>
  <c r="EI18"/>
  <c r="EI116" s="1"/>
  <c r="EJ18"/>
  <c r="EJ195" s="1"/>
  <c r="EK18"/>
  <c r="EL18"/>
  <c r="EN18"/>
  <c r="EO18"/>
  <c r="EP18"/>
  <c r="EP116" s="1"/>
  <c r="EQ18"/>
  <c r="EQ195" s="1"/>
  <c r="ER18"/>
  <c r="EU18"/>
  <c r="EV18"/>
  <c r="EW18"/>
  <c r="EW116" s="1"/>
  <c r="EX18"/>
  <c r="EX195" s="1"/>
  <c r="EY18"/>
  <c r="FB18"/>
  <c r="FC18"/>
  <c r="FD18"/>
  <c r="FD116" s="1"/>
  <c r="FE18"/>
  <c r="FE195" s="1"/>
  <c r="FF18"/>
  <c r="FI18"/>
  <c r="FJ18"/>
  <c r="FK18"/>
  <c r="FK116" s="1"/>
  <c r="FL18"/>
  <c r="FL195" s="1"/>
  <c r="FM18"/>
  <c r="FN18"/>
  <c r="FP18"/>
  <c r="FQ18"/>
  <c r="FR18"/>
  <c r="FR116" s="1"/>
  <c r="FS18"/>
  <c r="FS195" s="1"/>
  <c r="FT18"/>
  <c r="FW18"/>
  <c r="FX18"/>
  <c r="FY18"/>
  <c r="FY116" s="1"/>
  <c r="FZ18"/>
  <c r="FZ195" s="1"/>
  <c r="GA18"/>
  <c r="GD18"/>
  <c r="GE18"/>
  <c r="GF18"/>
  <c r="GF116" s="1"/>
  <c r="GG18"/>
  <c r="GG195" s="1"/>
  <c r="GH18"/>
  <c r="GK18"/>
  <c r="GL18"/>
  <c r="GM18"/>
  <c r="GM116" s="1"/>
  <c r="GN18"/>
  <c r="GN195" s="1"/>
  <c r="GO18"/>
  <c r="GR18"/>
  <c r="GS18"/>
  <c r="GT18"/>
  <c r="GT116" s="1"/>
  <c r="GU18"/>
  <c r="GU195" s="1"/>
  <c r="GV18"/>
  <c r="GY18"/>
  <c r="GZ18"/>
  <c r="HA18"/>
  <c r="HA116" s="1"/>
  <c r="HB18"/>
  <c r="HB195" s="1"/>
  <c r="HC18"/>
  <c r="HF18"/>
  <c r="HG18"/>
  <c r="HH18"/>
  <c r="HH116" s="1"/>
  <c r="HI18"/>
  <c r="HI195" s="1"/>
  <c r="HJ18"/>
  <c r="HM18"/>
  <c r="HN18"/>
  <c r="HO18"/>
  <c r="HO116" s="1"/>
  <c r="HP18"/>
  <c r="HP195" s="1"/>
  <c r="HQ18"/>
  <c r="HR18"/>
  <c r="HT18"/>
  <c r="HU18"/>
  <c r="HV18"/>
  <c r="HV116" s="1"/>
  <c r="HW18"/>
  <c r="HW195" s="1"/>
  <c r="HX18"/>
  <c r="HY18"/>
  <c r="IA18"/>
  <c r="IB18"/>
  <c r="IC18"/>
  <c r="IC116" s="1"/>
  <c r="ID18"/>
  <c r="ID195" s="1"/>
  <c r="IE18"/>
  <c r="IH18"/>
  <c r="II18"/>
  <c r="IJ18"/>
  <c r="IJ116" s="1"/>
  <c r="IK18"/>
  <c r="IK195" s="1"/>
  <c r="IL18"/>
  <c r="IM18"/>
  <c r="IO18"/>
  <c r="IP18"/>
  <c r="IQ18"/>
  <c r="IQ116" s="1"/>
  <c r="IR18"/>
  <c r="IR195" s="1"/>
  <c r="IS18"/>
  <c r="IV18"/>
  <c r="IW18"/>
  <c r="IX18"/>
  <c r="IX116" s="1"/>
  <c r="IY18"/>
  <c r="IY195" s="1"/>
  <c r="IZ18"/>
  <c r="JC18"/>
  <c r="JD18"/>
  <c r="JG18"/>
  <c r="JJ18"/>
  <c r="JK18"/>
  <c r="JL18"/>
  <c r="JL116" s="1"/>
  <c r="JM18"/>
  <c r="JM195" s="1"/>
  <c r="JN18"/>
  <c r="JQ18"/>
  <c r="JR18"/>
  <c r="JS18"/>
  <c r="JS116" s="1"/>
  <c r="JT18"/>
  <c r="JT195" s="1"/>
  <c r="JU18"/>
  <c r="JV18"/>
  <c r="JX18"/>
  <c r="JY18"/>
  <c r="JZ18"/>
  <c r="JZ116" s="1"/>
  <c r="KA18"/>
  <c r="KA195" s="1"/>
  <c r="KB18"/>
  <c r="KC18"/>
  <c r="KE18"/>
  <c r="KF18"/>
  <c r="KG18"/>
  <c r="KG116" s="1"/>
  <c r="KH18"/>
  <c r="KH195" s="1"/>
  <c r="KI18"/>
  <c r="KJ18"/>
  <c r="KL18"/>
  <c r="KM18"/>
  <c r="KN18"/>
  <c r="KN116" s="1"/>
  <c r="KO18"/>
  <c r="KO195" s="1"/>
  <c r="KP18"/>
  <c r="KQ18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F19"/>
  <c r="AG19"/>
  <c r="AH19"/>
  <c r="AH117" s="1"/>
  <c r="AI19"/>
  <c r="AI196" s="1"/>
  <c r="AJ19"/>
  <c r="AM19"/>
  <c r="AN19"/>
  <c r="AO19"/>
  <c r="AO117" s="1"/>
  <c r="AP19"/>
  <c r="AP196" s="1"/>
  <c r="AQ19"/>
  <c r="AT19"/>
  <c r="AU19"/>
  <c r="AV19"/>
  <c r="AV117" s="1"/>
  <c r="AW19"/>
  <c r="AW196" s="1"/>
  <c r="AX19"/>
  <c r="AY19"/>
  <c r="BA19"/>
  <c r="BB19"/>
  <c r="BC19"/>
  <c r="BC117" s="1"/>
  <c r="BD19"/>
  <c r="BD196" s="1"/>
  <c r="BE19"/>
  <c r="BF19"/>
  <c r="BH19"/>
  <c r="BI19"/>
  <c r="BJ19"/>
  <c r="BJ117" s="1"/>
  <c r="BK19"/>
  <c r="BK196" s="1"/>
  <c r="BL19"/>
  <c r="BO19"/>
  <c r="BP19"/>
  <c r="BQ19"/>
  <c r="BQ117" s="1"/>
  <c r="BR19"/>
  <c r="BR196" s="1"/>
  <c r="BS19"/>
  <c r="BV19"/>
  <c r="BW19"/>
  <c r="BX19"/>
  <c r="BX117" s="1"/>
  <c r="BY19"/>
  <c r="BY196" s="1"/>
  <c r="BZ19"/>
  <c r="CC19"/>
  <c r="CD19"/>
  <c r="CE19"/>
  <c r="CE117" s="1"/>
  <c r="CF19"/>
  <c r="CF196" s="1"/>
  <c r="CG19"/>
  <c r="CJ19"/>
  <c r="CK19"/>
  <c r="CL19"/>
  <c r="CL117" s="1"/>
  <c r="CM19"/>
  <c r="CM196" s="1"/>
  <c r="CN19"/>
  <c r="CQ19"/>
  <c r="CR19"/>
  <c r="CS19"/>
  <c r="CS117" s="1"/>
  <c r="CT19"/>
  <c r="CT196" s="1"/>
  <c r="CU19"/>
  <c r="CX19"/>
  <c r="CY19"/>
  <c r="CZ19"/>
  <c r="CZ117" s="1"/>
  <c r="DA19"/>
  <c r="DA196" s="1"/>
  <c r="DB19"/>
  <c r="DE19"/>
  <c r="DF19"/>
  <c r="DG19"/>
  <c r="DG117" s="1"/>
  <c r="DH19"/>
  <c r="DH196" s="1"/>
  <c r="DI19"/>
  <c r="DL19"/>
  <c r="DM19"/>
  <c r="DN19"/>
  <c r="DN117" s="1"/>
  <c r="DO19"/>
  <c r="DO196" s="1"/>
  <c r="DP19"/>
  <c r="DS19"/>
  <c r="DT19"/>
  <c r="DU19"/>
  <c r="DU117" s="1"/>
  <c r="DV19"/>
  <c r="DV196" s="1"/>
  <c r="DW19"/>
  <c r="DZ19"/>
  <c r="EA19"/>
  <c r="EB19"/>
  <c r="EB117" s="1"/>
  <c r="EC19"/>
  <c r="EC196" s="1"/>
  <c r="ED19"/>
  <c r="EG19"/>
  <c r="EH19"/>
  <c r="EI19"/>
  <c r="EI117" s="1"/>
  <c r="EJ19"/>
  <c r="EJ196" s="1"/>
  <c r="EK19"/>
  <c r="EL19"/>
  <c r="EN19"/>
  <c r="EO19"/>
  <c r="EP19"/>
  <c r="EP117" s="1"/>
  <c r="EQ19"/>
  <c r="EQ196" s="1"/>
  <c r="ER19"/>
  <c r="ES19"/>
  <c r="EU19"/>
  <c r="EV19"/>
  <c r="EW19"/>
  <c r="EW117" s="1"/>
  <c r="EX19"/>
  <c r="EX196" s="1"/>
  <c r="EY19"/>
  <c r="EZ19"/>
  <c r="FB19"/>
  <c r="FC19"/>
  <c r="FD19"/>
  <c r="FD117" s="1"/>
  <c r="FE19"/>
  <c r="FE196" s="1"/>
  <c r="FF19"/>
  <c r="FI19"/>
  <c r="FJ19"/>
  <c r="FK19"/>
  <c r="FK117" s="1"/>
  <c r="FL19"/>
  <c r="FL196" s="1"/>
  <c r="FM19"/>
  <c r="FP19"/>
  <c r="FQ19"/>
  <c r="FR19"/>
  <c r="FR117" s="1"/>
  <c r="FS19"/>
  <c r="FS196" s="1"/>
  <c r="FT19"/>
  <c r="FW19"/>
  <c r="FX19"/>
  <c r="FY19"/>
  <c r="FY117" s="1"/>
  <c r="FZ19"/>
  <c r="FZ196" s="1"/>
  <c r="GA19"/>
  <c r="GB19"/>
  <c r="GD19"/>
  <c r="GE19"/>
  <c r="GF19"/>
  <c r="GF117" s="1"/>
  <c r="GG19"/>
  <c r="GG196" s="1"/>
  <c r="GH19"/>
  <c r="GI19"/>
  <c r="GK19"/>
  <c r="GL19"/>
  <c r="GM19"/>
  <c r="GM117" s="1"/>
  <c r="GN19"/>
  <c r="GN196" s="1"/>
  <c r="GO19"/>
  <c r="GR19"/>
  <c r="GS19"/>
  <c r="GT19"/>
  <c r="GT117" s="1"/>
  <c r="GU19"/>
  <c r="GU196" s="1"/>
  <c r="GV19"/>
  <c r="GY19"/>
  <c r="GZ19"/>
  <c r="HA19"/>
  <c r="HA117" s="1"/>
  <c r="HB19"/>
  <c r="HB196" s="1"/>
  <c r="HC19"/>
  <c r="HF19"/>
  <c r="HG19"/>
  <c r="HH19"/>
  <c r="HH117" s="1"/>
  <c r="HI19"/>
  <c r="HI196" s="1"/>
  <c r="HJ19"/>
  <c r="HM19"/>
  <c r="HN19"/>
  <c r="HO19"/>
  <c r="HO117" s="1"/>
  <c r="HP19"/>
  <c r="HP196" s="1"/>
  <c r="HQ19"/>
  <c r="HT19"/>
  <c r="HU19"/>
  <c r="HV19"/>
  <c r="HV117" s="1"/>
  <c r="HW19"/>
  <c r="HW196" s="1"/>
  <c r="HX19"/>
  <c r="HY19"/>
  <c r="IA19"/>
  <c r="IB19"/>
  <c r="IC19"/>
  <c r="IC117" s="1"/>
  <c r="ID19"/>
  <c r="ID196" s="1"/>
  <c r="IE19"/>
  <c r="IH19"/>
  <c r="II19"/>
  <c r="IJ19"/>
  <c r="IJ117" s="1"/>
  <c r="IK19"/>
  <c r="IK196" s="1"/>
  <c r="IL19"/>
  <c r="IM19"/>
  <c r="IO19"/>
  <c r="IP19"/>
  <c r="IQ19"/>
  <c r="IQ117" s="1"/>
  <c r="IR19"/>
  <c r="IR196" s="1"/>
  <c r="IS19"/>
  <c r="IV19"/>
  <c r="IW19"/>
  <c r="IX19"/>
  <c r="IX117" s="1"/>
  <c r="IY19"/>
  <c r="IY196" s="1"/>
  <c r="IZ19"/>
  <c r="JC19"/>
  <c r="JD19"/>
  <c r="JG19"/>
  <c r="JJ19"/>
  <c r="JK19"/>
  <c r="JL19"/>
  <c r="JL117" s="1"/>
  <c r="JM19"/>
  <c r="JM196" s="1"/>
  <c r="JN19"/>
  <c r="JQ19"/>
  <c r="JR19"/>
  <c r="JS19"/>
  <c r="JS117" s="1"/>
  <c r="JT19"/>
  <c r="JT196" s="1"/>
  <c r="JU19"/>
  <c r="JX19"/>
  <c r="JY19"/>
  <c r="JZ19"/>
  <c r="JZ117" s="1"/>
  <c r="KA19"/>
  <c r="KA196" s="1"/>
  <c r="KB19"/>
  <c r="KC19"/>
  <c r="KE19"/>
  <c r="KF19"/>
  <c r="KG19"/>
  <c r="KG117" s="1"/>
  <c r="KH19"/>
  <c r="KH196" s="1"/>
  <c r="KI19"/>
  <c r="KJ19"/>
  <c r="KL19"/>
  <c r="KM19"/>
  <c r="KN19"/>
  <c r="KN117" s="1"/>
  <c r="KO19"/>
  <c r="KO196" s="1"/>
  <c r="KP19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F20"/>
  <c r="AG20"/>
  <c r="AH20"/>
  <c r="AH118" s="1"/>
  <c r="AI20"/>
  <c r="AI197" s="1"/>
  <c r="AJ20"/>
  <c r="AM20"/>
  <c r="AN20"/>
  <c r="AO20"/>
  <c r="AO118" s="1"/>
  <c r="AP20"/>
  <c r="AP197" s="1"/>
  <c r="AQ20"/>
  <c r="AT20"/>
  <c r="AU20"/>
  <c r="AV20"/>
  <c r="AV118" s="1"/>
  <c r="AW20"/>
  <c r="AW197" s="1"/>
  <c r="AX20"/>
  <c r="BA20"/>
  <c r="BB20"/>
  <c r="BC20"/>
  <c r="BC118" s="1"/>
  <c r="BD20"/>
  <c r="BD197" s="1"/>
  <c r="BE20"/>
  <c r="BH20"/>
  <c r="BI20"/>
  <c r="BJ20"/>
  <c r="BJ118" s="1"/>
  <c r="BK20"/>
  <c r="BK197" s="1"/>
  <c r="BL20"/>
  <c r="BO20"/>
  <c r="BP20"/>
  <c r="BQ20"/>
  <c r="BQ118" s="1"/>
  <c r="BR20"/>
  <c r="BR197" s="1"/>
  <c r="BS20"/>
  <c r="BV20"/>
  <c r="BW20"/>
  <c r="BX20"/>
  <c r="BX118" s="1"/>
  <c r="BY20"/>
  <c r="BY197" s="1"/>
  <c r="BZ20"/>
  <c r="CA20"/>
  <c r="CC20"/>
  <c r="CD20"/>
  <c r="CE20"/>
  <c r="CE118" s="1"/>
  <c r="CF20"/>
  <c r="CF197" s="1"/>
  <c r="CG20"/>
  <c r="CJ20"/>
  <c r="CK20"/>
  <c r="CL20"/>
  <c r="CL118" s="1"/>
  <c r="CM20"/>
  <c r="CM197" s="1"/>
  <c r="CN20"/>
  <c r="CQ20"/>
  <c r="CR20"/>
  <c r="CS20"/>
  <c r="CS118" s="1"/>
  <c r="CT20"/>
  <c r="CT197" s="1"/>
  <c r="CU20"/>
  <c r="CX20"/>
  <c r="CY20"/>
  <c r="CZ20"/>
  <c r="CZ118" s="1"/>
  <c r="DA20"/>
  <c r="DA197" s="1"/>
  <c r="DB20"/>
  <c r="DE20"/>
  <c r="DF20"/>
  <c r="DG20"/>
  <c r="DG118" s="1"/>
  <c r="DH20"/>
  <c r="DH197" s="1"/>
  <c r="DI20"/>
  <c r="DL20"/>
  <c r="DM20"/>
  <c r="DN20"/>
  <c r="DN118" s="1"/>
  <c r="DO20"/>
  <c r="DO197" s="1"/>
  <c r="DP20"/>
  <c r="DS20"/>
  <c r="DT20"/>
  <c r="DU20"/>
  <c r="DU118" s="1"/>
  <c r="DV20"/>
  <c r="DV197" s="1"/>
  <c r="DW20"/>
  <c r="DZ20"/>
  <c r="EA20"/>
  <c r="EB20"/>
  <c r="EB118" s="1"/>
  <c r="EC20"/>
  <c r="EC197" s="1"/>
  <c r="ED20"/>
  <c r="EG20"/>
  <c r="EH20"/>
  <c r="EI20"/>
  <c r="EI118" s="1"/>
  <c r="EJ20"/>
  <c r="EJ197" s="1"/>
  <c r="EK20"/>
  <c r="EN20"/>
  <c r="EO20"/>
  <c r="EP20"/>
  <c r="EP118" s="1"/>
  <c r="EQ20"/>
  <c r="EQ197" s="1"/>
  <c r="ER20"/>
  <c r="EU20"/>
  <c r="EV20"/>
  <c r="EW20"/>
  <c r="EW118" s="1"/>
  <c r="EX20"/>
  <c r="EX197" s="1"/>
  <c r="EY20"/>
  <c r="FB20"/>
  <c r="FC20"/>
  <c r="FD20"/>
  <c r="FD118" s="1"/>
  <c r="FE20"/>
  <c r="FE197" s="1"/>
  <c r="FF20"/>
  <c r="FI20"/>
  <c r="FJ20"/>
  <c r="FK20"/>
  <c r="FK118" s="1"/>
  <c r="FL20"/>
  <c r="FL197" s="1"/>
  <c r="FM20"/>
  <c r="FP20"/>
  <c r="FQ20"/>
  <c r="FR20"/>
  <c r="FR118" s="1"/>
  <c r="FS20"/>
  <c r="FS197" s="1"/>
  <c r="FT20"/>
  <c r="FW20"/>
  <c r="FX20"/>
  <c r="FY20"/>
  <c r="FY118" s="1"/>
  <c r="FZ20"/>
  <c r="FZ197" s="1"/>
  <c r="GA20"/>
  <c r="GB20"/>
  <c r="GD20"/>
  <c r="GE20"/>
  <c r="GF20"/>
  <c r="GF118" s="1"/>
  <c r="GG20"/>
  <c r="GG197" s="1"/>
  <c r="GH20"/>
  <c r="GK20"/>
  <c r="GL20"/>
  <c r="GM20"/>
  <c r="GM118" s="1"/>
  <c r="GN20"/>
  <c r="GN197" s="1"/>
  <c r="GO20"/>
  <c r="GR20"/>
  <c r="GS20"/>
  <c r="GT20"/>
  <c r="GT118" s="1"/>
  <c r="GU20"/>
  <c r="GU197" s="1"/>
  <c r="GV20"/>
  <c r="GY20"/>
  <c r="GZ20"/>
  <c r="HA20"/>
  <c r="HA118" s="1"/>
  <c r="HB20"/>
  <c r="HB197" s="1"/>
  <c r="HC20"/>
  <c r="HF20"/>
  <c r="HG20"/>
  <c r="HH20"/>
  <c r="HH118" s="1"/>
  <c r="HI20"/>
  <c r="HI197" s="1"/>
  <c r="HJ20"/>
  <c r="HM20"/>
  <c r="HN20"/>
  <c r="HO20"/>
  <c r="HO118" s="1"/>
  <c r="HP20"/>
  <c r="HP197" s="1"/>
  <c r="HQ20"/>
  <c r="HT20"/>
  <c r="HU20"/>
  <c r="HV20"/>
  <c r="HV118" s="1"/>
  <c r="HW20"/>
  <c r="HW197" s="1"/>
  <c r="HX20"/>
  <c r="HY20"/>
  <c r="IA20"/>
  <c r="IB20"/>
  <c r="IC20"/>
  <c r="IC118" s="1"/>
  <c r="ID20"/>
  <c r="ID197" s="1"/>
  <c r="IE20"/>
  <c r="IF20"/>
  <c r="IH20"/>
  <c r="II20"/>
  <c r="IJ20"/>
  <c r="IJ118" s="1"/>
  <c r="IK20"/>
  <c r="IK197" s="1"/>
  <c r="IL20"/>
  <c r="IM20"/>
  <c r="IO20"/>
  <c r="IP20"/>
  <c r="IQ20"/>
  <c r="IQ118" s="1"/>
  <c r="IR20"/>
  <c r="IR197" s="1"/>
  <c r="IS20"/>
  <c r="IV20"/>
  <c r="IW20"/>
  <c r="IX20"/>
  <c r="IX118" s="1"/>
  <c r="IY20"/>
  <c r="IY197" s="1"/>
  <c r="IZ20"/>
  <c r="JC20"/>
  <c r="JD20"/>
  <c r="JG20"/>
  <c r="JJ20"/>
  <c r="JK20"/>
  <c r="JL20"/>
  <c r="JL118" s="1"/>
  <c r="JM20"/>
  <c r="JM197" s="1"/>
  <c r="JN20"/>
  <c r="JQ20"/>
  <c r="JR20"/>
  <c r="JS20"/>
  <c r="JS118" s="1"/>
  <c r="JT20"/>
  <c r="JT197" s="1"/>
  <c r="JU20"/>
  <c r="JX20"/>
  <c r="JY20"/>
  <c r="JZ20"/>
  <c r="JZ118" s="1"/>
  <c r="KA20"/>
  <c r="KA197" s="1"/>
  <c r="KB20"/>
  <c r="KC20"/>
  <c r="KE20"/>
  <c r="KF20"/>
  <c r="KG20"/>
  <c r="KG118" s="1"/>
  <c r="KH20"/>
  <c r="KH197" s="1"/>
  <c r="KI20"/>
  <c r="KJ20"/>
  <c r="KL20"/>
  <c r="KM20"/>
  <c r="KN20"/>
  <c r="KN118" s="1"/>
  <c r="KO20"/>
  <c r="KO197" s="1"/>
  <c r="KP20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F21"/>
  <c r="AG21"/>
  <c r="AH21"/>
  <c r="AH119" s="1"/>
  <c r="AI21"/>
  <c r="AI198" s="1"/>
  <c r="AJ21"/>
  <c r="AM21"/>
  <c r="AN21"/>
  <c r="AO21"/>
  <c r="AO119" s="1"/>
  <c r="AP21"/>
  <c r="AP198" s="1"/>
  <c r="AQ21"/>
  <c r="AT21"/>
  <c r="AU21"/>
  <c r="AV21"/>
  <c r="AV119" s="1"/>
  <c r="AW21"/>
  <c r="AW198" s="1"/>
  <c r="AX21"/>
  <c r="AY21"/>
  <c r="BB21"/>
  <c r="BC21"/>
  <c r="BC119" s="1"/>
  <c r="BD21"/>
  <c r="BD198" s="1"/>
  <c r="BE21"/>
  <c r="BH21"/>
  <c r="BI21"/>
  <c r="BJ21"/>
  <c r="BJ119" s="1"/>
  <c r="BK21"/>
  <c r="BK198" s="1"/>
  <c r="BL21"/>
  <c r="BM21"/>
  <c r="BO21"/>
  <c r="BP21"/>
  <c r="BQ21"/>
  <c r="BQ119" s="1"/>
  <c r="BR21"/>
  <c r="BR198" s="1"/>
  <c r="BS21"/>
  <c r="BV21"/>
  <c r="BW21"/>
  <c r="BX21"/>
  <c r="BX119" s="1"/>
  <c r="BY21"/>
  <c r="BY198" s="1"/>
  <c r="BZ21"/>
  <c r="CA21"/>
  <c r="CC21"/>
  <c r="CD21"/>
  <c r="CE21"/>
  <c r="CE119" s="1"/>
  <c r="CF21"/>
  <c r="CF198" s="1"/>
  <c r="CG21"/>
  <c r="CH21"/>
  <c r="CJ21"/>
  <c r="CK21"/>
  <c r="CL21"/>
  <c r="CL119" s="1"/>
  <c r="CM21"/>
  <c r="CM198" s="1"/>
  <c r="CN21"/>
  <c r="CQ21"/>
  <c r="CR21"/>
  <c r="CS21"/>
  <c r="CS119" s="1"/>
  <c r="CT21"/>
  <c r="CT198" s="1"/>
  <c r="CU21"/>
  <c r="CV21"/>
  <c r="CX21"/>
  <c r="CY21"/>
  <c r="CZ21"/>
  <c r="CZ119" s="1"/>
  <c r="DA21"/>
  <c r="DA198" s="1"/>
  <c r="DB21"/>
  <c r="DE21"/>
  <c r="DF21"/>
  <c r="DG21"/>
  <c r="DG119" s="1"/>
  <c r="DH21"/>
  <c r="DH198" s="1"/>
  <c r="DI21"/>
  <c r="DJ21"/>
  <c r="DL21"/>
  <c r="DM21"/>
  <c r="DN21"/>
  <c r="DN119" s="1"/>
  <c r="DO21"/>
  <c r="DO198" s="1"/>
  <c r="DP21"/>
  <c r="DS21"/>
  <c r="DT21"/>
  <c r="DU21"/>
  <c r="DU119" s="1"/>
  <c r="DV21"/>
  <c r="DV198" s="1"/>
  <c r="DW21"/>
  <c r="DZ21"/>
  <c r="EA21"/>
  <c r="EB21"/>
  <c r="EB119" s="1"/>
  <c r="EC21"/>
  <c r="EC198" s="1"/>
  <c r="ED21"/>
  <c r="EG21"/>
  <c r="EH21"/>
  <c r="EI21"/>
  <c r="EI119" s="1"/>
  <c r="EJ21"/>
  <c r="EJ198" s="1"/>
  <c r="EK21"/>
  <c r="EN21"/>
  <c r="EO21"/>
  <c r="EP21"/>
  <c r="EP119" s="1"/>
  <c r="EQ21"/>
  <c r="EQ198" s="1"/>
  <c r="ER21"/>
  <c r="ES21"/>
  <c r="EU21"/>
  <c r="EV21"/>
  <c r="EW21"/>
  <c r="EW119" s="1"/>
  <c r="EX21"/>
  <c r="EX198" s="1"/>
  <c r="EY21"/>
  <c r="EZ21"/>
  <c r="FB21"/>
  <c r="FC21"/>
  <c r="FD21"/>
  <c r="FD119" s="1"/>
  <c r="FE21"/>
  <c r="FE198" s="1"/>
  <c r="FF21"/>
  <c r="FG21"/>
  <c r="FI21"/>
  <c r="FJ21"/>
  <c r="FK21"/>
  <c r="FK119" s="1"/>
  <c r="FL21"/>
  <c r="FL198" s="1"/>
  <c r="FM21"/>
  <c r="FN21"/>
  <c r="FP21"/>
  <c r="FQ21"/>
  <c r="FS21"/>
  <c r="FS198" s="1"/>
  <c r="FT21"/>
  <c r="FW21"/>
  <c r="FX21"/>
  <c r="FY21"/>
  <c r="FY119" s="1"/>
  <c r="FZ21"/>
  <c r="FZ198" s="1"/>
  <c r="GA21"/>
  <c r="GD21"/>
  <c r="GE21"/>
  <c r="GF21"/>
  <c r="GF119" s="1"/>
  <c r="GG21"/>
  <c r="GG198" s="1"/>
  <c r="GH21"/>
  <c r="GK21"/>
  <c r="GL21"/>
  <c r="GM21"/>
  <c r="GM119" s="1"/>
  <c r="GN21"/>
  <c r="GN198" s="1"/>
  <c r="GO21"/>
  <c r="GR21"/>
  <c r="GS21"/>
  <c r="GT21"/>
  <c r="GT119" s="1"/>
  <c r="GU21"/>
  <c r="GU198" s="1"/>
  <c r="GV21"/>
  <c r="GY21"/>
  <c r="GZ21"/>
  <c r="HA21"/>
  <c r="HA119" s="1"/>
  <c r="HB21"/>
  <c r="HB198" s="1"/>
  <c r="HC21"/>
  <c r="HD21"/>
  <c r="HF21"/>
  <c r="HG21"/>
  <c r="HH21"/>
  <c r="HH119" s="1"/>
  <c r="HI21"/>
  <c r="HI198" s="1"/>
  <c r="HJ21"/>
  <c r="HM21"/>
  <c r="HN21"/>
  <c r="HO21"/>
  <c r="HO119" s="1"/>
  <c r="HP21"/>
  <c r="HP198" s="1"/>
  <c r="HQ21"/>
  <c r="HR21"/>
  <c r="HT21"/>
  <c r="HU21"/>
  <c r="HV21"/>
  <c r="HV119" s="1"/>
  <c r="HW21"/>
  <c r="HW198" s="1"/>
  <c r="HX21"/>
  <c r="HY21"/>
  <c r="IA21"/>
  <c r="IB21"/>
  <c r="IC21"/>
  <c r="IC119" s="1"/>
  <c r="ID21"/>
  <c r="ID198" s="1"/>
  <c r="IE21"/>
  <c r="IF21"/>
  <c r="IH21"/>
  <c r="II21"/>
  <c r="IJ21"/>
  <c r="IJ119" s="1"/>
  <c r="IK21"/>
  <c r="IK198" s="1"/>
  <c r="IL21"/>
  <c r="IM21"/>
  <c r="IO21"/>
  <c r="IP21"/>
  <c r="IQ21"/>
  <c r="IQ119" s="1"/>
  <c r="IR21"/>
  <c r="IR198" s="1"/>
  <c r="IS21"/>
  <c r="IT21"/>
  <c r="IV21"/>
  <c r="IW21"/>
  <c r="IX21"/>
  <c r="IX119" s="1"/>
  <c r="IY21"/>
  <c r="IY198" s="1"/>
  <c r="IZ21"/>
  <c r="JA21"/>
  <c r="JC21"/>
  <c r="JD21"/>
  <c r="JG21"/>
  <c r="JH21"/>
  <c r="JJ21"/>
  <c r="JK21"/>
  <c r="JL21"/>
  <c r="JL119" s="1"/>
  <c r="JM21"/>
  <c r="JM198" s="1"/>
  <c r="JN21"/>
  <c r="JO21"/>
  <c r="JQ21"/>
  <c r="JR21"/>
  <c r="JS21"/>
  <c r="JS119" s="1"/>
  <c r="JT21"/>
  <c r="JT198" s="1"/>
  <c r="JU21"/>
  <c r="JV21"/>
  <c r="JX21"/>
  <c r="JY21"/>
  <c r="JZ21"/>
  <c r="JZ119" s="1"/>
  <c r="KA21"/>
  <c r="KA198" s="1"/>
  <c r="KB21"/>
  <c r="KC21"/>
  <c r="KE21"/>
  <c r="KF21"/>
  <c r="KG21"/>
  <c r="KG119" s="1"/>
  <c r="KH21"/>
  <c r="KH198" s="1"/>
  <c r="KI21"/>
  <c r="KJ21"/>
  <c r="KL21"/>
  <c r="KM21"/>
  <c r="KN21"/>
  <c r="KN119" s="1"/>
  <c r="KO21"/>
  <c r="KO198" s="1"/>
  <c r="KP21"/>
  <c r="KQ21"/>
  <c r="KS21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F22"/>
  <c r="AG22"/>
  <c r="AH22"/>
  <c r="AH120" s="1"/>
  <c r="AI22"/>
  <c r="AI199" s="1"/>
  <c r="AJ22"/>
  <c r="AM22"/>
  <c r="AN22"/>
  <c r="AO22"/>
  <c r="AO120" s="1"/>
  <c r="AP22"/>
  <c r="AP199" s="1"/>
  <c r="AQ22"/>
  <c r="AT22"/>
  <c r="AU22"/>
  <c r="AV22"/>
  <c r="AV120" s="1"/>
  <c r="AW22"/>
  <c r="AW199" s="1"/>
  <c r="AX22"/>
  <c r="BA22"/>
  <c r="BB22"/>
  <c r="BC22"/>
  <c r="BC120" s="1"/>
  <c r="BD22"/>
  <c r="BD199" s="1"/>
  <c r="BE22"/>
  <c r="BH22"/>
  <c r="BI22"/>
  <c r="BJ22"/>
  <c r="BJ120" s="1"/>
  <c r="BK22"/>
  <c r="BK199" s="1"/>
  <c r="BL22"/>
  <c r="BM22"/>
  <c r="BO22"/>
  <c r="BP22"/>
  <c r="BQ22"/>
  <c r="BQ120" s="1"/>
  <c r="BR22"/>
  <c r="BR199" s="1"/>
  <c r="BS22"/>
  <c r="BV22"/>
  <c r="BW22"/>
  <c r="BX22"/>
  <c r="BX120" s="1"/>
  <c r="BY22"/>
  <c r="BY199" s="1"/>
  <c r="BZ22"/>
  <c r="CA22"/>
  <c r="CC22"/>
  <c r="CD22"/>
  <c r="CE22"/>
  <c r="CE120" s="1"/>
  <c r="CF22"/>
  <c r="CF199" s="1"/>
  <c r="CG22"/>
  <c r="CJ22"/>
  <c r="CK22"/>
  <c r="CL22"/>
  <c r="CL120" s="1"/>
  <c r="CM22"/>
  <c r="CM199" s="1"/>
  <c r="CN22"/>
  <c r="CQ22"/>
  <c r="CR22"/>
  <c r="CS22"/>
  <c r="CS120" s="1"/>
  <c r="CT22"/>
  <c r="CT199" s="1"/>
  <c r="CU22"/>
  <c r="CX22"/>
  <c r="CY22"/>
  <c r="CZ22"/>
  <c r="CZ120" s="1"/>
  <c r="DA22"/>
  <c r="DA199" s="1"/>
  <c r="DB22"/>
  <c r="DE22"/>
  <c r="DF22"/>
  <c r="DG22"/>
  <c r="DG120" s="1"/>
  <c r="DH22"/>
  <c r="DH199" s="1"/>
  <c r="DI22"/>
  <c r="DJ22"/>
  <c r="DL22"/>
  <c r="DM22"/>
  <c r="DN22"/>
  <c r="DN120" s="1"/>
  <c r="DO22"/>
  <c r="DO199" s="1"/>
  <c r="DP22"/>
  <c r="DQ22"/>
  <c r="DS22"/>
  <c r="DT22"/>
  <c r="DU22"/>
  <c r="DU120" s="1"/>
  <c r="DV22"/>
  <c r="DV199" s="1"/>
  <c r="DW22"/>
  <c r="DZ22"/>
  <c r="EA22"/>
  <c r="EB22"/>
  <c r="EB120" s="1"/>
  <c r="EC22"/>
  <c r="EC199" s="1"/>
  <c r="ED22"/>
  <c r="EG22"/>
  <c r="EH22"/>
  <c r="EI22"/>
  <c r="EI120" s="1"/>
  <c r="EJ22"/>
  <c r="EJ199" s="1"/>
  <c r="EK22"/>
  <c r="EL22"/>
  <c r="EN22"/>
  <c r="EO22"/>
  <c r="EP22"/>
  <c r="EP120" s="1"/>
  <c r="EQ22"/>
  <c r="EQ199" s="1"/>
  <c r="ER22"/>
  <c r="ES22"/>
  <c r="EU22"/>
  <c r="EV22"/>
  <c r="EW22"/>
  <c r="EW120" s="1"/>
  <c r="EX22"/>
  <c r="EX199" s="1"/>
  <c r="EY22"/>
  <c r="FB22"/>
  <c r="FC22"/>
  <c r="FD22"/>
  <c r="FD120" s="1"/>
  <c r="FE22"/>
  <c r="FE199" s="1"/>
  <c r="FF22"/>
  <c r="FI22"/>
  <c r="FJ22"/>
  <c r="FK22"/>
  <c r="FK120" s="1"/>
  <c r="FL22"/>
  <c r="FL199" s="1"/>
  <c r="FM22"/>
  <c r="FP22"/>
  <c r="FQ22"/>
  <c r="FR22"/>
  <c r="FR120" s="1"/>
  <c r="FS22"/>
  <c r="FS199" s="1"/>
  <c r="FT22"/>
  <c r="FU22"/>
  <c r="FW22"/>
  <c r="FX22"/>
  <c r="FY22"/>
  <c r="FY120" s="1"/>
  <c r="FZ22"/>
  <c r="FZ199" s="1"/>
  <c r="GA22"/>
  <c r="GB22"/>
  <c r="GD22"/>
  <c r="GE22"/>
  <c r="GF22"/>
  <c r="GF120" s="1"/>
  <c r="GG22"/>
  <c r="GG199" s="1"/>
  <c r="GH22"/>
  <c r="GI22"/>
  <c r="GK22"/>
  <c r="GL22"/>
  <c r="GM22"/>
  <c r="GM120" s="1"/>
  <c r="GN22"/>
  <c r="GN199" s="1"/>
  <c r="GO22"/>
  <c r="GP22"/>
  <c r="GR22"/>
  <c r="GS22"/>
  <c r="GT22"/>
  <c r="GT120" s="1"/>
  <c r="GU22"/>
  <c r="GU199" s="1"/>
  <c r="GV22"/>
  <c r="GW22"/>
  <c r="GY22"/>
  <c r="GZ22"/>
  <c r="HA22"/>
  <c r="HA120" s="1"/>
  <c r="HB22"/>
  <c r="HB199" s="1"/>
  <c r="HC22"/>
  <c r="HD22"/>
  <c r="HF22"/>
  <c r="HG22"/>
  <c r="HH22"/>
  <c r="HH120" s="1"/>
  <c r="HI22"/>
  <c r="HI199" s="1"/>
  <c r="HJ22"/>
  <c r="HK22"/>
  <c r="HM22"/>
  <c r="HN22"/>
  <c r="HO22"/>
  <c r="HO120" s="1"/>
  <c r="HP22"/>
  <c r="HP199" s="1"/>
  <c r="HQ22"/>
  <c r="HR22"/>
  <c r="HT22"/>
  <c r="HU22"/>
  <c r="HV22"/>
  <c r="HV120" s="1"/>
  <c r="HW22"/>
  <c r="HW199" s="1"/>
  <c r="HX22"/>
  <c r="HY22"/>
  <c r="IA22"/>
  <c r="IB22"/>
  <c r="IC22"/>
  <c r="IC120" s="1"/>
  <c r="ID22"/>
  <c r="ID199" s="1"/>
  <c r="IE22"/>
  <c r="IF22"/>
  <c r="IH22"/>
  <c r="II22"/>
  <c r="IJ22"/>
  <c r="IJ120" s="1"/>
  <c r="IK22"/>
  <c r="IK199" s="1"/>
  <c r="IL22"/>
  <c r="IM22"/>
  <c r="IO22"/>
  <c r="IP22"/>
  <c r="IQ22"/>
  <c r="IQ120" s="1"/>
  <c r="IR22"/>
  <c r="IR199" s="1"/>
  <c r="IS22"/>
  <c r="IT22"/>
  <c r="IV22"/>
  <c r="IW22"/>
  <c r="IX22"/>
  <c r="IX120" s="1"/>
  <c r="IY22"/>
  <c r="IY199" s="1"/>
  <c r="IZ22"/>
  <c r="JA22"/>
  <c r="JC22"/>
  <c r="JD22"/>
  <c r="JG22"/>
  <c r="JH22"/>
  <c r="JJ22"/>
  <c r="JK22"/>
  <c r="JL22"/>
  <c r="JL120" s="1"/>
  <c r="JM22"/>
  <c r="JM199" s="1"/>
  <c r="JN22"/>
  <c r="JO22"/>
  <c r="JQ22"/>
  <c r="JR22"/>
  <c r="JS22"/>
  <c r="JS120" s="1"/>
  <c r="JT22"/>
  <c r="JT199" s="1"/>
  <c r="JU22"/>
  <c r="JV22"/>
  <c r="JX22"/>
  <c r="JY22"/>
  <c r="JZ22"/>
  <c r="JZ120" s="1"/>
  <c r="KA22"/>
  <c r="KA199" s="1"/>
  <c r="KB22"/>
  <c r="KC22"/>
  <c r="KE22"/>
  <c r="KF22"/>
  <c r="KG22"/>
  <c r="KG120" s="1"/>
  <c r="KH22"/>
  <c r="KH199" s="1"/>
  <c r="KI22"/>
  <c r="KJ22"/>
  <c r="KL22"/>
  <c r="KM22"/>
  <c r="KN22"/>
  <c r="KN120" s="1"/>
  <c r="KO22"/>
  <c r="KO199" s="1"/>
  <c r="KP22"/>
  <c r="KQ22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F23"/>
  <c r="AG23"/>
  <c r="AH23"/>
  <c r="AH121" s="1"/>
  <c r="AI23"/>
  <c r="AI200" s="1"/>
  <c r="AJ23"/>
  <c r="AK23"/>
  <c r="AM23"/>
  <c r="AN23"/>
  <c r="AO23"/>
  <c r="AO121" s="1"/>
  <c r="AP23"/>
  <c r="AP200" s="1"/>
  <c r="AQ23"/>
  <c r="AT23"/>
  <c r="AU23"/>
  <c r="AV23"/>
  <c r="AV121" s="1"/>
  <c r="AW23"/>
  <c r="AW200" s="1"/>
  <c r="AX23"/>
  <c r="AY23"/>
  <c r="BA23"/>
  <c r="BB23"/>
  <c r="BC23"/>
  <c r="BC121" s="1"/>
  <c r="BD23"/>
  <c r="BD200" s="1"/>
  <c r="BE23"/>
  <c r="BH23"/>
  <c r="BI23"/>
  <c r="BJ23"/>
  <c r="BJ121" s="1"/>
  <c r="BK23"/>
  <c r="BK200" s="1"/>
  <c r="BL23"/>
  <c r="BO23"/>
  <c r="BP23"/>
  <c r="BQ23"/>
  <c r="BQ121" s="1"/>
  <c r="BR23"/>
  <c r="BR200" s="1"/>
  <c r="BS23"/>
  <c r="BT23"/>
  <c r="BV23"/>
  <c r="BW23"/>
  <c r="BX23"/>
  <c r="BX121" s="1"/>
  <c r="BY23"/>
  <c r="BY200" s="1"/>
  <c r="BZ23"/>
  <c r="CC23"/>
  <c r="CD23"/>
  <c r="CE23"/>
  <c r="CE121" s="1"/>
  <c r="CF23"/>
  <c r="CF200" s="1"/>
  <c r="CG23"/>
  <c r="CH23"/>
  <c r="CJ23"/>
  <c r="CK23"/>
  <c r="CL23"/>
  <c r="CL121" s="1"/>
  <c r="CM23"/>
  <c r="CM200" s="1"/>
  <c r="CN23"/>
  <c r="CQ23"/>
  <c r="CR23"/>
  <c r="CS23"/>
  <c r="CS121" s="1"/>
  <c r="CT23"/>
  <c r="CT200" s="1"/>
  <c r="CU23"/>
  <c r="CX23"/>
  <c r="CY23"/>
  <c r="CZ23"/>
  <c r="CZ121" s="1"/>
  <c r="DA23"/>
  <c r="DA200" s="1"/>
  <c r="DB23"/>
  <c r="DE23"/>
  <c r="DF23"/>
  <c r="DG23"/>
  <c r="DG121" s="1"/>
  <c r="DH23"/>
  <c r="DH200" s="1"/>
  <c r="DI23"/>
  <c r="DL23"/>
  <c r="DM23"/>
  <c r="DN23"/>
  <c r="DN121" s="1"/>
  <c r="DO23"/>
  <c r="DO200" s="1"/>
  <c r="DP23"/>
  <c r="DQ23"/>
  <c r="DS23"/>
  <c r="DT23"/>
  <c r="DU23"/>
  <c r="DU121" s="1"/>
  <c r="DV23"/>
  <c r="DV200" s="1"/>
  <c r="DW23"/>
  <c r="DZ23"/>
  <c r="EA23"/>
  <c r="EB23"/>
  <c r="EB121" s="1"/>
  <c r="EC23"/>
  <c r="EC200" s="1"/>
  <c r="ED23"/>
  <c r="EG23"/>
  <c r="EH23"/>
  <c r="EI23"/>
  <c r="EI121" s="1"/>
  <c r="EJ23"/>
  <c r="EJ200" s="1"/>
  <c r="EK23"/>
  <c r="EN23"/>
  <c r="EO23"/>
  <c r="EP23"/>
  <c r="EP121" s="1"/>
  <c r="EQ23"/>
  <c r="EQ200" s="1"/>
  <c r="ER23"/>
  <c r="EU23"/>
  <c r="EV23"/>
  <c r="EW23"/>
  <c r="EW121" s="1"/>
  <c r="EX23"/>
  <c r="EX200" s="1"/>
  <c r="EY23"/>
  <c r="FB23"/>
  <c r="FC23"/>
  <c r="FD23"/>
  <c r="FD121" s="1"/>
  <c r="FE23"/>
  <c r="FE200" s="1"/>
  <c r="FF23"/>
  <c r="FI23"/>
  <c r="FJ23"/>
  <c r="FK23"/>
  <c r="FK121" s="1"/>
  <c r="FL23"/>
  <c r="FL200" s="1"/>
  <c r="FM23"/>
  <c r="FP23"/>
  <c r="FQ23"/>
  <c r="FS23"/>
  <c r="FS200" s="1"/>
  <c r="FT23"/>
  <c r="FW23"/>
  <c r="FX23"/>
  <c r="FY23"/>
  <c r="FY121" s="1"/>
  <c r="FZ23"/>
  <c r="FZ200" s="1"/>
  <c r="GA23"/>
  <c r="GD23"/>
  <c r="GE23"/>
  <c r="GF23"/>
  <c r="GF121" s="1"/>
  <c r="GG23"/>
  <c r="GG200" s="1"/>
  <c r="GH23"/>
  <c r="GK23"/>
  <c r="GL23"/>
  <c r="GM23"/>
  <c r="GM121" s="1"/>
  <c r="GN23"/>
  <c r="GN200" s="1"/>
  <c r="GO23"/>
  <c r="GR23"/>
  <c r="GS23"/>
  <c r="GT23"/>
  <c r="GT121" s="1"/>
  <c r="GU23"/>
  <c r="GU200" s="1"/>
  <c r="GV23"/>
  <c r="GY23"/>
  <c r="GZ23"/>
  <c r="HA23"/>
  <c r="HA121" s="1"/>
  <c r="HB23"/>
  <c r="HB200" s="1"/>
  <c r="HC23"/>
  <c r="HF23"/>
  <c r="HG23"/>
  <c r="HH23"/>
  <c r="HH121" s="1"/>
  <c r="HI23"/>
  <c r="HI200" s="1"/>
  <c r="HJ23"/>
  <c r="HM23"/>
  <c r="HN23"/>
  <c r="HO23"/>
  <c r="HO121" s="1"/>
  <c r="HP23"/>
  <c r="HP200" s="1"/>
  <c r="HQ23"/>
  <c r="HT23"/>
  <c r="HU23"/>
  <c r="HV23"/>
  <c r="HV121" s="1"/>
  <c r="HW23"/>
  <c r="HW200" s="1"/>
  <c r="HX23"/>
  <c r="HY23"/>
  <c r="IA23"/>
  <c r="IB23"/>
  <c r="IC23"/>
  <c r="IC121" s="1"/>
  <c r="ID23"/>
  <c r="ID200" s="1"/>
  <c r="IE23"/>
  <c r="IH23"/>
  <c r="II23"/>
  <c r="IJ23"/>
  <c r="IJ121" s="1"/>
  <c r="IK23"/>
  <c r="IK200" s="1"/>
  <c r="IL23"/>
  <c r="IM23"/>
  <c r="IO23"/>
  <c r="IP23"/>
  <c r="IQ23"/>
  <c r="IQ121" s="1"/>
  <c r="IR23"/>
  <c r="IR200" s="1"/>
  <c r="IS23"/>
  <c r="IV23"/>
  <c r="IW23"/>
  <c r="IX23"/>
  <c r="IX121" s="1"/>
  <c r="IY23"/>
  <c r="IY200" s="1"/>
  <c r="IZ23"/>
  <c r="JC23"/>
  <c r="JD23"/>
  <c r="JG23"/>
  <c r="JJ23"/>
  <c r="JK23"/>
  <c r="JL23"/>
  <c r="JL121" s="1"/>
  <c r="JM23"/>
  <c r="JM200" s="1"/>
  <c r="JN23"/>
  <c r="JQ23"/>
  <c r="JR23"/>
  <c r="JS23"/>
  <c r="JS121" s="1"/>
  <c r="JT23"/>
  <c r="JT200" s="1"/>
  <c r="JU23"/>
  <c r="JX23"/>
  <c r="JY23"/>
  <c r="JZ23"/>
  <c r="JZ121" s="1"/>
  <c r="KA23"/>
  <c r="KA200" s="1"/>
  <c r="KB23"/>
  <c r="KC23"/>
  <c r="KE23"/>
  <c r="KF23"/>
  <c r="KG23"/>
  <c r="KG121" s="1"/>
  <c r="KH23"/>
  <c r="KH200" s="1"/>
  <c r="KI23"/>
  <c r="KJ23"/>
  <c r="KL23"/>
  <c r="KM23"/>
  <c r="KN23"/>
  <c r="KN121" s="1"/>
  <c r="KO23"/>
  <c r="KO200" s="1"/>
  <c r="KP23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F24"/>
  <c r="AG24"/>
  <c r="AH24"/>
  <c r="AH122" s="1"/>
  <c r="AI24"/>
  <c r="AI201" s="1"/>
  <c r="AJ24"/>
  <c r="AM24"/>
  <c r="AN24"/>
  <c r="AO24"/>
  <c r="AO122" s="1"/>
  <c r="AP24"/>
  <c r="AP201" s="1"/>
  <c r="AQ24"/>
  <c r="AT24"/>
  <c r="AU24"/>
  <c r="AV24"/>
  <c r="AV122" s="1"/>
  <c r="AW24"/>
  <c r="AW201" s="1"/>
  <c r="AX24"/>
  <c r="BA24"/>
  <c r="BB24"/>
  <c r="BC24"/>
  <c r="BC122" s="1"/>
  <c r="BD24"/>
  <c r="BD201" s="1"/>
  <c r="BE24"/>
  <c r="BH24"/>
  <c r="BI24"/>
  <c r="BJ24"/>
  <c r="BJ122" s="1"/>
  <c r="BK24"/>
  <c r="BK201" s="1"/>
  <c r="BL24"/>
  <c r="BO24"/>
  <c r="BP24"/>
  <c r="BQ24"/>
  <c r="BQ122" s="1"/>
  <c r="BR24"/>
  <c r="BR201" s="1"/>
  <c r="BS24"/>
  <c r="BV24"/>
  <c r="BW24"/>
  <c r="BX24"/>
  <c r="BX122" s="1"/>
  <c r="BY24"/>
  <c r="BY201" s="1"/>
  <c r="BZ24"/>
  <c r="CC24"/>
  <c r="CD24"/>
  <c r="CE24"/>
  <c r="CE122" s="1"/>
  <c r="CF24"/>
  <c r="CF201" s="1"/>
  <c r="CG24"/>
  <c r="CJ24"/>
  <c r="CK24"/>
  <c r="CL24"/>
  <c r="CL122" s="1"/>
  <c r="CM24"/>
  <c r="CM201" s="1"/>
  <c r="CN24"/>
  <c r="CQ24"/>
  <c r="CR24"/>
  <c r="CS24"/>
  <c r="CS122" s="1"/>
  <c r="CT24"/>
  <c r="CT201" s="1"/>
  <c r="CU24"/>
  <c r="CX24"/>
  <c r="CY24"/>
  <c r="CZ24"/>
  <c r="CZ122" s="1"/>
  <c r="DA24"/>
  <c r="DA201" s="1"/>
  <c r="DB24"/>
  <c r="DE24"/>
  <c r="DF24"/>
  <c r="DG24"/>
  <c r="DG122" s="1"/>
  <c r="DH24"/>
  <c r="DH201" s="1"/>
  <c r="DI24"/>
  <c r="DL24"/>
  <c r="DM24"/>
  <c r="DN24"/>
  <c r="DN122" s="1"/>
  <c r="DO24"/>
  <c r="DO201" s="1"/>
  <c r="DP24"/>
  <c r="DS24"/>
  <c r="DT24"/>
  <c r="DU24"/>
  <c r="DU122" s="1"/>
  <c r="DV24"/>
  <c r="DV201" s="1"/>
  <c r="DW24"/>
  <c r="DZ24"/>
  <c r="EA24"/>
  <c r="EB24"/>
  <c r="EB122" s="1"/>
  <c r="EC24"/>
  <c r="EC201" s="1"/>
  <c r="ED24"/>
  <c r="EG24"/>
  <c r="EH24"/>
  <c r="EI24"/>
  <c r="EI122" s="1"/>
  <c r="EJ24"/>
  <c r="EJ201" s="1"/>
  <c r="EK24"/>
  <c r="EN24"/>
  <c r="EO24"/>
  <c r="EP24"/>
  <c r="EP122" s="1"/>
  <c r="EQ24"/>
  <c r="EQ201" s="1"/>
  <c r="ER24"/>
  <c r="EU24"/>
  <c r="EV24"/>
  <c r="EW24"/>
  <c r="EW122" s="1"/>
  <c r="EX24"/>
  <c r="EX201" s="1"/>
  <c r="EY24"/>
  <c r="FB24"/>
  <c r="FC24"/>
  <c r="FD24"/>
  <c r="FD122" s="1"/>
  <c r="FE24"/>
  <c r="FE201" s="1"/>
  <c r="FF24"/>
  <c r="FI24"/>
  <c r="FJ24"/>
  <c r="FK24"/>
  <c r="FK122" s="1"/>
  <c r="FL24"/>
  <c r="FL201" s="1"/>
  <c r="FM24"/>
  <c r="FP24"/>
  <c r="FQ24"/>
  <c r="FR24"/>
  <c r="FR122" s="1"/>
  <c r="FS24"/>
  <c r="FS201" s="1"/>
  <c r="FT24"/>
  <c r="FW24"/>
  <c r="FX24"/>
  <c r="FY24"/>
  <c r="FY122" s="1"/>
  <c r="FZ24"/>
  <c r="FZ201" s="1"/>
  <c r="GA24"/>
  <c r="GD24"/>
  <c r="GE24"/>
  <c r="GF24"/>
  <c r="GF122" s="1"/>
  <c r="GG24"/>
  <c r="GG201" s="1"/>
  <c r="GH24"/>
  <c r="GK24"/>
  <c r="GL24"/>
  <c r="GM24"/>
  <c r="GM122" s="1"/>
  <c r="GN24"/>
  <c r="GN201" s="1"/>
  <c r="GO24"/>
  <c r="GR24"/>
  <c r="GS24"/>
  <c r="GT24"/>
  <c r="GT122" s="1"/>
  <c r="GU24"/>
  <c r="GU201" s="1"/>
  <c r="GV24"/>
  <c r="GY24"/>
  <c r="GZ24"/>
  <c r="HA24"/>
  <c r="HA122" s="1"/>
  <c r="HB24"/>
  <c r="HB201" s="1"/>
  <c r="HC24"/>
  <c r="HF24"/>
  <c r="HG24"/>
  <c r="HH24"/>
  <c r="HH122" s="1"/>
  <c r="HI24"/>
  <c r="HI201" s="1"/>
  <c r="HJ24"/>
  <c r="HM24"/>
  <c r="HN24"/>
  <c r="HO24"/>
  <c r="HO122" s="1"/>
  <c r="HP24"/>
  <c r="HP201" s="1"/>
  <c r="HQ24"/>
  <c r="HT24"/>
  <c r="HU24"/>
  <c r="HV24"/>
  <c r="HV122" s="1"/>
  <c r="HW24"/>
  <c r="HW201" s="1"/>
  <c r="HX24"/>
  <c r="HY24"/>
  <c r="IA24"/>
  <c r="IB24"/>
  <c r="IC24"/>
  <c r="IC122" s="1"/>
  <c r="ID24"/>
  <c r="ID201" s="1"/>
  <c r="IE24"/>
  <c r="IH24"/>
  <c r="II24"/>
  <c r="IJ24"/>
  <c r="IJ122" s="1"/>
  <c r="IK24"/>
  <c r="IK201" s="1"/>
  <c r="IL24"/>
  <c r="IM24"/>
  <c r="IO24"/>
  <c r="IP24"/>
  <c r="IQ24"/>
  <c r="IQ122" s="1"/>
  <c r="IR24"/>
  <c r="IR201" s="1"/>
  <c r="IS24"/>
  <c r="IV24"/>
  <c r="IW24"/>
  <c r="IX24"/>
  <c r="IX122" s="1"/>
  <c r="IY24"/>
  <c r="IY201" s="1"/>
  <c r="IZ24"/>
  <c r="JC24"/>
  <c r="JD24"/>
  <c r="JG24"/>
  <c r="JJ24"/>
  <c r="JK24"/>
  <c r="JL24"/>
  <c r="JL122" s="1"/>
  <c r="JM24"/>
  <c r="JM201" s="1"/>
  <c r="JN24"/>
  <c r="JQ24"/>
  <c r="JR24"/>
  <c r="JS24"/>
  <c r="JS122" s="1"/>
  <c r="JT24"/>
  <c r="JT201" s="1"/>
  <c r="JU24"/>
  <c r="JX24"/>
  <c r="JY24"/>
  <c r="JZ24"/>
  <c r="JZ122" s="1"/>
  <c r="KA24"/>
  <c r="KA201" s="1"/>
  <c r="KB24"/>
  <c r="KC24"/>
  <c r="KE24"/>
  <c r="KF24"/>
  <c r="KG24"/>
  <c r="KG122" s="1"/>
  <c r="KH24"/>
  <c r="KH201" s="1"/>
  <c r="KI24"/>
  <c r="KJ24"/>
  <c r="KL24"/>
  <c r="KM24"/>
  <c r="KN24"/>
  <c r="KN122" s="1"/>
  <c r="KO24"/>
  <c r="KO201" s="1"/>
  <c r="KP24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F25"/>
  <c r="AG25"/>
  <c r="AH25"/>
  <c r="AH123" s="1"/>
  <c r="AI25"/>
  <c r="AI202" s="1"/>
  <c r="AJ25"/>
  <c r="AM25"/>
  <c r="AN25"/>
  <c r="AO25"/>
  <c r="AO123" s="1"/>
  <c r="AP25"/>
  <c r="AP202" s="1"/>
  <c r="AQ25"/>
  <c r="AR25"/>
  <c r="AT25"/>
  <c r="AU25"/>
  <c r="AV25"/>
  <c r="AV123" s="1"/>
  <c r="AW25"/>
  <c r="AW202" s="1"/>
  <c r="AX25"/>
  <c r="AY25"/>
  <c r="BA25"/>
  <c r="BB25"/>
  <c r="BC25"/>
  <c r="BC123" s="1"/>
  <c r="BD25"/>
  <c r="BD202" s="1"/>
  <c r="BE25"/>
  <c r="BH25"/>
  <c r="BI25"/>
  <c r="BJ25"/>
  <c r="BJ123" s="1"/>
  <c r="BK25"/>
  <c r="BK202" s="1"/>
  <c r="BL25"/>
  <c r="BM25"/>
  <c r="BO25"/>
  <c r="BP25"/>
  <c r="BQ25"/>
  <c r="BQ123" s="1"/>
  <c r="BR25"/>
  <c r="BR202" s="1"/>
  <c r="BS25"/>
  <c r="BT25"/>
  <c r="BV25"/>
  <c r="BW25"/>
  <c r="BX25"/>
  <c r="BX123" s="1"/>
  <c r="BY25"/>
  <c r="BY202" s="1"/>
  <c r="BZ25"/>
  <c r="CA25"/>
  <c r="CC25"/>
  <c r="CD25"/>
  <c r="CE25"/>
  <c r="CE123" s="1"/>
  <c r="CF25"/>
  <c r="CF202" s="1"/>
  <c r="CG25"/>
  <c r="CH25"/>
  <c r="CJ25"/>
  <c r="CK25"/>
  <c r="CL25"/>
  <c r="CL123" s="1"/>
  <c r="CM25"/>
  <c r="CM202" s="1"/>
  <c r="CN25"/>
  <c r="CO25"/>
  <c r="CQ25"/>
  <c r="CR25"/>
  <c r="CS25"/>
  <c r="CS123" s="1"/>
  <c r="CT25"/>
  <c r="CT202" s="1"/>
  <c r="CU25"/>
  <c r="CV25"/>
  <c r="CX25"/>
  <c r="CY25"/>
  <c r="CZ25"/>
  <c r="CZ123" s="1"/>
  <c r="DA25"/>
  <c r="DA202" s="1"/>
  <c r="DB25"/>
  <c r="DC25"/>
  <c r="DE25"/>
  <c r="DF25"/>
  <c r="DG25"/>
  <c r="DG123" s="1"/>
  <c r="DH25"/>
  <c r="DH202" s="1"/>
  <c r="DI25"/>
  <c r="DJ25"/>
  <c r="DL25"/>
  <c r="DM25"/>
  <c r="DN25"/>
  <c r="DN123" s="1"/>
  <c r="DO25"/>
  <c r="DO202" s="1"/>
  <c r="DP25"/>
  <c r="DQ25"/>
  <c r="DS25"/>
  <c r="DT25"/>
  <c r="DU25"/>
  <c r="DU123" s="1"/>
  <c r="DV25"/>
  <c r="DV202" s="1"/>
  <c r="DW25"/>
  <c r="DX25"/>
  <c r="DZ25"/>
  <c r="EA25"/>
  <c r="EB25"/>
  <c r="EB123" s="1"/>
  <c r="EC25"/>
  <c r="EC202" s="1"/>
  <c r="ED25"/>
  <c r="EE25"/>
  <c r="EG25"/>
  <c r="EH25"/>
  <c r="EI25"/>
  <c r="EI123" s="1"/>
  <c r="EJ25"/>
  <c r="EJ202" s="1"/>
  <c r="EK25"/>
  <c r="EL25"/>
  <c r="EN25"/>
  <c r="EO25"/>
  <c r="EP25"/>
  <c r="EP123" s="1"/>
  <c r="EQ25"/>
  <c r="EQ202" s="1"/>
  <c r="ER25"/>
  <c r="ES25"/>
  <c r="EU25"/>
  <c r="EV25"/>
  <c r="EW25"/>
  <c r="EW123" s="1"/>
  <c r="EX25"/>
  <c r="EX202" s="1"/>
  <c r="EY25"/>
  <c r="EZ25"/>
  <c r="FB25"/>
  <c r="FC25"/>
  <c r="FD25"/>
  <c r="FD123" s="1"/>
  <c r="FE25"/>
  <c r="FE202" s="1"/>
  <c r="FF25"/>
  <c r="FI25"/>
  <c r="FJ25"/>
  <c r="FK25"/>
  <c r="FK123" s="1"/>
  <c r="FL25"/>
  <c r="FL202" s="1"/>
  <c r="FM25"/>
  <c r="FN25"/>
  <c r="FP25"/>
  <c r="FQ25"/>
  <c r="FR25"/>
  <c r="FR123" s="1"/>
  <c r="FS25"/>
  <c r="FS202" s="1"/>
  <c r="FT25"/>
  <c r="FU25"/>
  <c r="FW25"/>
  <c r="FX25"/>
  <c r="FY25"/>
  <c r="FY123" s="1"/>
  <c r="FZ25"/>
  <c r="FZ202" s="1"/>
  <c r="GA25"/>
  <c r="GB25"/>
  <c r="GD25"/>
  <c r="GE25"/>
  <c r="GF25"/>
  <c r="GF123" s="1"/>
  <c r="GG25"/>
  <c r="GG202" s="1"/>
  <c r="GH25"/>
  <c r="GI25"/>
  <c r="GK25"/>
  <c r="GL25"/>
  <c r="GM25"/>
  <c r="GM123" s="1"/>
  <c r="GN25"/>
  <c r="GN202" s="1"/>
  <c r="GO25"/>
  <c r="GP25"/>
  <c r="GR25"/>
  <c r="GS25"/>
  <c r="GT25"/>
  <c r="GT123" s="1"/>
  <c r="GU25"/>
  <c r="GU202" s="1"/>
  <c r="GV25"/>
  <c r="GW25"/>
  <c r="GY25"/>
  <c r="GZ25"/>
  <c r="HA25"/>
  <c r="HA123" s="1"/>
  <c r="HB25"/>
  <c r="HB202" s="1"/>
  <c r="HC25"/>
  <c r="HF25"/>
  <c r="HG25"/>
  <c r="HH25"/>
  <c r="HH123" s="1"/>
  <c r="HI25"/>
  <c r="HI202" s="1"/>
  <c r="HJ25"/>
  <c r="HK25"/>
  <c r="HM25"/>
  <c r="HN25"/>
  <c r="HO25"/>
  <c r="HO123" s="1"/>
  <c r="HP25"/>
  <c r="HP202" s="1"/>
  <c r="HQ25"/>
  <c r="HR25"/>
  <c r="HT25"/>
  <c r="HU25"/>
  <c r="HV25"/>
  <c r="HV123" s="1"/>
  <c r="HW25"/>
  <c r="HW202" s="1"/>
  <c r="HX25"/>
  <c r="HY25"/>
  <c r="IA25"/>
  <c r="IB25"/>
  <c r="IC25"/>
  <c r="IC123" s="1"/>
  <c r="ID25"/>
  <c r="ID202" s="1"/>
  <c r="IE25"/>
  <c r="IF25"/>
  <c r="IH25"/>
  <c r="II25"/>
  <c r="IJ25"/>
  <c r="IJ123" s="1"/>
  <c r="IK25"/>
  <c r="IK202" s="1"/>
  <c r="IL25"/>
  <c r="IM25"/>
  <c r="IO25"/>
  <c r="IP25"/>
  <c r="IQ25"/>
  <c r="IQ123" s="1"/>
  <c r="IR25"/>
  <c r="IR202" s="1"/>
  <c r="IS25"/>
  <c r="IT25"/>
  <c r="IV25"/>
  <c r="IW25"/>
  <c r="IX25"/>
  <c r="IX123" s="1"/>
  <c r="IY25"/>
  <c r="IY202" s="1"/>
  <c r="IZ25"/>
  <c r="JA25"/>
  <c r="JC25"/>
  <c r="JD25"/>
  <c r="JG25"/>
  <c r="JH25"/>
  <c r="JJ25"/>
  <c r="JK25"/>
  <c r="JL25"/>
  <c r="JL123" s="1"/>
  <c r="JM25"/>
  <c r="JM202" s="1"/>
  <c r="JN25"/>
  <c r="JO25"/>
  <c r="JQ25"/>
  <c r="JR25"/>
  <c r="JS25"/>
  <c r="JS123" s="1"/>
  <c r="JT25"/>
  <c r="JT202" s="1"/>
  <c r="JU25"/>
  <c r="JV25"/>
  <c r="JX25"/>
  <c r="JY25"/>
  <c r="JZ25"/>
  <c r="JZ123" s="1"/>
  <c r="KA25"/>
  <c r="KA202" s="1"/>
  <c r="KB25"/>
  <c r="KC25"/>
  <c r="KE25"/>
  <c r="KF25"/>
  <c r="KG25"/>
  <c r="KG123" s="1"/>
  <c r="KH25"/>
  <c r="KH202" s="1"/>
  <c r="KI25"/>
  <c r="KJ25"/>
  <c r="KL25"/>
  <c r="KM25"/>
  <c r="KN25"/>
  <c r="KN123" s="1"/>
  <c r="KO25"/>
  <c r="KO202" s="1"/>
  <c r="KP25"/>
  <c r="KQ25"/>
  <c r="KS25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F26"/>
  <c r="AG26"/>
  <c r="AH26"/>
  <c r="AH124" s="1"/>
  <c r="AI26"/>
  <c r="AI203" s="1"/>
  <c r="AJ26"/>
  <c r="AM26"/>
  <c r="AN26"/>
  <c r="AO26"/>
  <c r="AO124" s="1"/>
  <c r="AP26"/>
  <c r="AP203" s="1"/>
  <c r="AQ26"/>
  <c r="AT26"/>
  <c r="AU26"/>
  <c r="AV26"/>
  <c r="AV124" s="1"/>
  <c r="AW26"/>
  <c r="AW203" s="1"/>
  <c r="AX26"/>
  <c r="BA26"/>
  <c r="BB26"/>
  <c r="BC26"/>
  <c r="BC124" s="1"/>
  <c r="BD26"/>
  <c r="BD203" s="1"/>
  <c r="BE26"/>
  <c r="BH26"/>
  <c r="BI26"/>
  <c r="BJ26"/>
  <c r="BJ124" s="1"/>
  <c r="BK26"/>
  <c r="BK203" s="1"/>
  <c r="BL26"/>
  <c r="BO26"/>
  <c r="BP26"/>
  <c r="BQ26"/>
  <c r="BQ124" s="1"/>
  <c r="BR26"/>
  <c r="BR203" s="1"/>
  <c r="BS26"/>
  <c r="BV26"/>
  <c r="BW26"/>
  <c r="BX26"/>
  <c r="BX124" s="1"/>
  <c r="BY26"/>
  <c r="BY203" s="1"/>
  <c r="BZ26"/>
  <c r="CC26"/>
  <c r="CD26"/>
  <c r="CE26"/>
  <c r="CE124" s="1"/>
  <c r="CF26"/>
  <c r="CF203" s="1"/>
  <c r="CG26"/>
  <c r="CJ26"/>
  <c r="CK26"/>
  <c r="CL26"/>
  <c r="CL124" s="1"/>
  <c r="CM26"/>
  <c r="CM203" s="1"/>
  <c r="CN26"/>
  <c r="CQ26"/>
  <c r="CR26"/>
  <c r="CS26"/>
  <c r="CS124" s="1"/>
  <c r="CT26"/>
  <c r="CT203" s="1"/>
  <c r="CU26"/>
  <c r="CX26"/>
  <c r="CY26"/>
  <c r="CZ26"/>
  <c r="CZ124" s="1"/>
  <c r="DA26"/>
  <c r="DA203" s="1"/>
  <c r="DB26"/>
  <c r="DE26"/>
  <c r="DF26"/>
  <c r="DG26"/>
  <c r="DG124" s="1"/>
  <c r="DH26"/>
  <c r="DH203" s="1"/>
  <c r="DI26"/>
  <c r="DL26"/>
  <c r="DM26"/>
  <c r="DN26"/>
  <c r="DN124" s="1"/>
  <c r="DO26"/>
  <c r="DO203" s="1"/>
  <c r="DP26"/>
  <c r="DS26"/>
  <c r="DT26"/>
  <c r="DU26"/>
  <c r="DU124" s="1"/>
  <c r="DV26"/>
  <c r="DV203" s="1"/>
  <c r="DW26"/>
  <c r="DZ26"/>
  <c r="EA26"/>
  <c r="EB26"/>
  <c r="EB124" s="1"/>
  <c r="EC26"/>
  <c r="EC203" s="1"/>
  <c r="ED26"/>
  <c r="EG26"/>
  <c r="EH26"/>
  <c r="EI26"/>
  <c r="EI124" s="1"/>
  <c r="EJ26"/>
  <c r="EJ203" s="1"/>
  <c r="EK26"/>
  <c r="EN26"/>
  <c r="EO26"/>
  <c r="EP26"/>
  <c r="EP124" s="1"/>
  <c r="EQ26"/>
  <c r="EQ203" s="1"/>
  <c r="ER26"/>
  <c r="EU26"/>
  <c r="EV26"/>
  <c r="EW26"/>
  <c r="EW124" s="1"/>
  <c r="EX26"/>
  <c r="EX203" s="1"/>
  <c r="EY26"/>
  <c r="FB26"/>
  <c r="FC26"/>
  <c r="FD26"/>
  <c r="FD124" s="1"/>
  <c r="FE26"/>
  <c r="FE203" s="1"/>
  <c r="FF26"/>
  <c r="FI26"/>
  <c r="FJ26"/>
  <c r="FK26"/>
  <c r="FK124" s="1"/>
  <c r="FL26"/>
  <c r="FL203" s="1"/>
  <c r="FM26"/>
  <c r="FP26"/>
  <c r="FQ26"/>
  <c r="FR26"/>
  <c r="FR124" s="1"/>
  <c r="FS26"/>
  <c r="FS203" s="1"/>
  <c r="FT26"/>
  <c r="FW26"/>
  <c r="FX26"/>
  <c r="FY26"/>
  <c r="FY124" s="1"/>
  <c r="FZ26"/>
  <c r="FZ203" s="1"/>
  <c r="GA26"/>
  <c r="GB26"/>
  <c r="GD26"/>
  <c r="GE26"/>
  <c r="GF26"/>
  <c r="GF124" s="1"/>
  <c r="GG26"/>
  <c r="GG203" s="1"/>
  <c r="GH26"/>
  <c r="GK26"/>
  <c r="GL26"/>
  <c r="GM26"/>
  <c r="GM124" s="1"/>
  <c r="GN26"/>
  <c r="GN203" s="1"/>
  <c r="GO26"/>
  <c r="GR26"/>
  <c r="GS26"/>
  <c r="GT26"/>
  <c r="GT124" s="1"/>
  <c r="GU26"/>
  <c r="GU203" s="1"/>
  <c r="GV26"/>
  <c r="GY26"/>
  <c r="GZ26"/>
  <c r="HA26"/>
  <c r="HA124" s="1"/>
  <c r="HB26"/>
  <c r="HB203" s="1"/>
  <c r="HC26"/>
  <c r="HF26"/>
  <c r="HG26"/>
  <c r="HH26"/>
  <c r="HH124" s="1"/>
  <c r="HI26"/>
  <c r="HI203" s="1"/>
  <c r="HJ26"/>
  <c r="HM26"/>
  <c r="HN26"/>
  <c r="HO26"/>
  <c r="HO124" s="1"/>
  <c r="HP26"/>
  <c r="HP203" s="1"/>
  <c r="HQ26"/>
  <c r="HT26"/>
  <c r="HU26"/>
  <c r="HV26"/>
  <c r="HV124" s="1"/>
  <c r="HW26"/>
  <c r="HW203" s="1"/>
  <c r="HX26"/>
  <c r="HY26"/>
  <c r="IA26"/>
  <c r="IB26"/>
  <c r="IC26"/>
  <c r="IC124" s="1"/>
  <c r="ID26"/>
  <c r="ID203" s="1"/>
  <c r="IE26"/>
  <c r="IH26"/>
  <c r="II26"/>
  <c r="IJ26"/>
  <c r="IJ124" s="1"/>
  <c r="IK26"/>
  <c r="IK203" s="1"/>
  <c r="IL26"/>
  <c r="IM26"/>
  <c r="IO26"/>
  <c r="IP26"/>
  <c r="IQ26"/>
  <c r="IQ124" s="1"/>
  <c r="IR26"/>
  <c r="IR203" s="1"/>
  <c r="IS26"/>
  <c r="IV26"/>
  <c r="IW26"/>
  <c r="IX26"/>
  <c r="IX124" s="1"/>
  <c r="IY26"/>
  <c r="IY203" s="1"/>
  <c r="IZ26"/>
  <c r="JC26"/>
  <c r="JD26"/>
  <c r="JG26"/>
  <c r="JJ26"/>
  <c r="JK26"/>
  <c r="JL26"/>
  <c r="JL124" s="1"/>
  <c r="JM26"/>
  <c r="JM203" s="1"/>
  <c r="JN26"/>
  <c r="JQ26"/>
  <c r="JR26"/>
  <c r="JS26"/>
  <c r="JS124" s="1"/>
  <c r="JT26"/>
  <c r="JT203" s="1"/>
  <c r="JU26"/>
  <c r="JX26"/>
  <c r="JY26"/>
  <c r="JZ26"/>
  <c r="JZ124" s="1"/>
  <c r="KA26"/>
  <c r="KA203" s="1"/>
  <c r="KB26"/>
  <c r="KC26"/>
  <c r="KE26"/>
  <c r="KF26"/>
  <c r="KG26"/>
  <c r="KG124" s="1"/>
  <c r="KH26"/>
  <c r="KH203" s="1"/>
  <c r="KI26"/>
  <c r="KJ26"/>
  <c r="KL26"/>
  <c r="KM26"/>
  <c r="KN26"/>
  <c r="KN124" s="1"/>
  <c r="KO26"/>
  <c r="KO203" s="1"/>
  <c r="KP26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F27"/>
  <c r="AG27"/>
  <c r="AH27"/>
  <c r="AH125" s="1"/>
  <c r="AI27"/>
  <c r="AI204" s="1"/>
  <c r="AJ27"/>
  <c r="AM27"/>
  <c r="AN27"/>
  <c r="AO27"/>
  <c r="AO125" s="1"/>
  <c r="AP27"/>
  <c r="AP204" s="1"/>
  <c r="AQ27"/>
  <c r="AT27"/>
  <c r="AU27"/>
  <c r="AV27"/>
  <c r="AV125" s="1"/>
  <c r="AW27"/>
  <c r="AW204" s="1"/>
  <c r="AX27"/>
  <c r="BA27"/>
  <c r="BB27"/>
  <c r="BC27"/>
  <c r="BC125" s="1"/>
  <c r="BD27"/>
  <c r="BD204" s="1"/>
  <c r="BE27"/>
  <c r="BH27"/>
  <c r="BI27"/>
  <c r="BJ27"/>
  <c r="BJ125" s="1"/>
  <c r="BK27"/>
  <c r="BK204" s="1"/>
  <c r="BL27"/>
  <c r="BM27"/>
  <c r="BO27"/>
  <c r="BP27"/>
  <c r="BQ27"/>
  <c r="BQ125" s="1"/>
  <c r="BR27"/>
  <c r="BR204" s="1"/>
  <c r="BS27"/>
  <c r="BV27"/>
  <c r="BW27"/>
  <c r="BX27"/>
  <c r="BX125" s="1"/>
  <c r="BY27"/>
  <c r="BY204" s="1"/>
  <c r="BZ27"/>
  <c r="CA27"/>
  <c r="CC27"/>
  <c r="CD27"/>
  <c r="CE27"/>
  <c r="CE125" s="1"/>
  <c r="CF27"/>
  <c r="CF204" s="1"/>
  <c r="CG27"/>
  <c r="CJ27"/>
  <c r="CK27"/>
  <c r="CL27"/>
  <c r="CL125" s="1"/>
  <c r="CM27"/>
  <c r="CM204" s="1"/>
  <c r="CN27"/>
  <c r="CQ27"/>
  <c r="CR27"/>
  <c r="CS27"/>
  <c r="CS125" s="1"/>
  <c r="CT27"/>
  <c r="CT204" s="1"/>
  <c r="CU27"/>
  <c r="CX27"/>
  <c r="CY27"/>
  <c r="CZ27"/>
  <c r="CZ125" s="1"/>
  <c r="DA27"/>
  <c r="DA204" s="1"/>
  <c r="DB27"/>
  <c r="DE27"/>
  <c r="DF27"/>
  <c r="DG27"/>
  <c r="DG125" s="1"/>
  <c r="DH27"/>
  <c r="DH204" s="1"/>
  <c r="DI27"/>
  <c r="DL27"/>
  <c r="DM27"/>
  <c r="DN27"/>
  <c r="DN125" s="1"/>
  <c r="DO27"/>
  <c r="DO204" s="1"/>
  <c r="DP27"/>
  <c r="DS27"/>
  <c r="DT27"/>
  <c r="DU27"/>
  <c r="DU125" s="1"/>
  <c r="DV27"/>
  <c r="DV204" s="1"/>
  <c r="DW27"/>
  <c r="DZ27"/>
  <c r="EA27"/>
  <c r="EB27"/>
  <c r="EB125" s="1"/>
  <c r="EC27"/>
  <c r="EC204" s="1"/>
  <c r="ED27"/>
  <c r="EG27"/>
  <c r="EH27"/>
  <c r="EI27"/>
  <c r="EI125" s="1"/>
  <c r="EJ27"/>
  <c r="EJ204" s="1"/>
  <c r="EK27"/>
  <c r="EN27"/>
  <c r="EO27"/>
  <c r="EP27"/>
  <c r="EP125" s="1"/>
  <c r="EQ27"/>
  <c r="EQ204" s="1"/>
  <c r="ER27"/>
  <c r="EU27"/>
  <c r="EV27"/>
  <c r="EW27"/>
  <c r="EW125" s="1"/>
  <c r="EX27"/>
  <c r="EX204" s="1"/>
  <c r="EY27"/>
  <c r="FB27"/>
  <c r="FC27"/>
  <c r="FD27"/>
  <c r="FD125" s="1"/>
  <c r="FE27"/>
  <c r="FE204" s="1"/>
  <c r="FF27"/>
  <c r="FI27"/>
  <c r="FJ27"/>
  <c r="FK27"/>
  <c r="FK125" s="1"/>
  <c r="FL27"/>
  <c r="FL204" s="1"/>
  <c r="FM27"/>
  <c r="FP27"/>
  <c r="FQ27"/>
  <c r="FR27"/>
  <c r="FR125" s="1"/>
  <c r="FS27"/>
  <c r="FS204" s="1"/>
  <c r="FT27"/>
  <c r="FW27"/>
  <c r="FX27"/>
  <c r="FY27"/>
  <c r="FY125" s="1"/>
  <c r="FZ27"/>
  <c r="FZ204" s="1"/>
  <c r="GA27"/>
  <c r="GD27"/>
  <c r="GE27"/>
  <c r="GF27"/>
  <c r="GF125" s="1"/>
  <c r="GG27"/>
  <c r="GG204" s="1"/>
  <c r="GH27"/>
  <c r="GI27"/>
  <c r="GK27"/>
  <c r="GL27"/>
  <c r="GM27"/>
  <c r="GM125" s="1"/>
  <c r="GN27"/>
  <c r="GN204" s="1"/>
  <c r="GO27"/>
  <c r="GR27"/>
  <c r="GS27"/>
  <c r="GT27"/>
  <c r="GT125" s="1"/>
  <c r="GU27"/>
  <c r="GU204" s="1"/>
  <c r="GV27"/>
  <c r="GW27"/>
  <c r="GY27"/>
  <c r="GZ27"/>
  <c r="HA27"/>
  <c r="HA125" s="1"/>
  <c r="HB27"/>
  <c r="HB204" s="1"/>
  <c r="HC27"/>
  <c r="HD27"/>
  <c r="HF27"/>
  <c r="HG27"/>
  <c r="HH27"/>
  <c r="HH125" s="1"/>
  <c r="HI27"/>
  <c r="HI204" s="1"/>
  <c r="HJ27"/>
  <c r="HK27"/>
  <c r="HM27"/>
  <c r="HN27"/>
  <c r="HO27"/>
  <c r="HO125" s="1"/>
  <c r="HP27"/>
  <c r="HP204" s="1"/>
  <c r="HQ27"/>
  <c r="HR27"/>
  <c r="HT27"/>
  <c r="HU27"/>
  <c r="HV27"/>
  <c r="HV125" s="1"/>
  <c r="HW27"/>
  <c r="HW204" s="1"/>
  <c r="HX27"/>
  <c r="HY27"/>
  <c r="IA27"/>
  <c r="IB27"/>
  <c r="IC27"/>
  <c r="IC125" s="1"/>
  <c r="ID27"/>
  <c r="ID204" s="1"/>
  <c r="IE27"/>
  <c r="IF27"/>
  <c r="IH27"/>
  <c r="II27"/>
  <c r="IJ27"/>
  <c r="IJ125" s="1"/>
  <c r="IK27"/>
  <c r="IK204" s="1"/>
  <c r="IL27"/>
  <c r="IM27"/>
  <c r="IO27"/>
  <c r="IP27"/>
  <c r="IQ27"/>
  <c r="IQ125" s="1"/>
  <c r="IR27"/>
  <c r="IR204" s="1"/>
  <c r="IS27"/>
  <c r="IT27"/>
  <c r="IV27"/>
  <c r="IW27"/>
  <c r="IX27"/>
  <c r="IX125" s="1"/>
  <c r="IY27"/>
  <c r="IY204" s="1"/>
  <c r="IZ27"/>
  <c r="JA27"/>
  <c r="JC27"/>
  <c r="JD27"/>
  <c r="JG27"/>
  <c r="JH27"/>
  <c r="JJ27"/>
  <c r="JK27"/>
  <c r="JL27"/>
  <c r="JL125" s="1"/>
  <c r="JM27"/>
  <c r="JM204" s="1"/>
  <c r="JN27"/>
  <c r="JO27"/>
  <c r="JQ27"/>
  <c r="JR27"/>
  <c r="JS27"/>
  <c r="JS125" s="1"/>
  <c r="JT27"/>
  <c r="JT204" s="1"/>
  <c r="JU27"/>
  <c r="JX27"/>
  <c r="JY27"/>
  <c r="JZ27"/>
  <c r="JZ125" s="1"/>
  <c r="KA27"/>
  <c r="KA204" s="1"/>
  <c r="KB27"/>
  <c r="KC27"/>
  <c r="KE27"/>
  <c r="KF27"/>
  <c r="KG27"/>
  <c r="KG125" s="1"/>
  <c r="KH27"/>
  <c r="KH204" s="1"/>
  <c r="KI27"/>
  <c r="KJ27"/>
  <c r="KL27"/>
  <c r="KM27"/>
  <c r="KN27"/>
  <c r="KN125" s="1"/>
  <c r="KO27"/>
  <c r="KO204" s="1"/>
  <c r="KP27"/>
  <c r="KQ27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F28"/>
  <c r="AG28"/>
  <c r="AH28"/>
  <c r="AH126" s="1"/>
  <c r="AI28"/>
  <c r="AI205" s="1"/>
  <c r="AJ28"/>
  <c r="AM28"/>
  <c r="AN28"/>
  <c r="AO28"/>
  <c r="AO126" s="1"/>
  <c r="AP28"/>
  <c r="AP205" s="1"/>
  <c r="AQ28"/>
  <c r="AT28"/>
  <c r="AU28"/>
  <c r="AV28"/>
  <c r="AV126" s="1"/>
  <c r="AW28"/>
  <c r="AW205" s="1"/>
  <c r="AX28"/>
  <c r="BA28"/>
  <c r="BB28"/>
  <c r="BC28"/>
  <c r="BC126" s="1"/>
  <c r="BD28"/>
  <c r="BD205" s="1"/>
  <c r="BE28"/>
  <c r="BH28"/>
  <c r="BI28"/>
  <c r="BJ28"/>
  <c r="BJ126" s="1"/>
  <c r="BK28"/>
  <c r="BK205" s="1"/>
  <c r="BL28"/>
  <c r="BM28"/>
  <c r="BO28"/>
  <c r="BP28"/>
  <c r="BQ28"/>
  <c r="BQ126" s="1"/>
  <c r="BR28"/>
  <c r="BR205" s="1"/>
  <c r="BS28"/>
  <c r="BV28"/>
  <c r="BW28"/>
  <c r="BX28"/>
  <c r="BX126" s="1"/>
  <c r="BY28"/>
  <c r="BY205" s="1"/>
  <c r="BZ28"/>
  <c r="CA28"/>
  <c r="CC28"/>
  <c r="CD28"/>
  <c r="CE28"/>
  <c r="CE126" s="1"/>
  <c r="CF28"/>
  <c r="CF205" s="1"/>
  <c r="CG28"/>
  <c r="CJ28"/>
  <c r="CK28"/>
  <c r="CL28"/>
  <c r="CL126" s="1"/>
  <c r="CM28"/>
  <c r="CM205" s="1"/>
  <c r="CN28"/>
  <c r="CQ28"/>
  <c r="CR28"/>
  <c r="CS28"/>
  <c r="CS126" s="1"/>
  <c r="CT28"/>
  <c r="CT205" s="1"/>
  <c r="CU28"/>
  <c r="CV28"/>
  <c r="CX28"/>
  <c r="CY28"/>
  <c r="CZ28"/>
  <c r="CZ126" s="1"/>
  <c r="DA28"/>
  <c r="DA205" s="1"/>
  <c r="DB28"/>
  <c r="DE28"/>
  <c r="DF28"/>
  <c r="DG28"/>
  <c r="DG126" s="1"/>
  <c r="DH28"/>
  <c r="DH205" s="1"/>
  <c r="DI28"/>
  <c r="DL28"/>
  <c r="DM28"/>
  <c r="DN28"/>
  <c r="DN126" s="1"/>
  <c r="DO28"/>
  <c r="DO205" s="1"/>
  <c r="DP28"/>
  <c r="DS28"/>
  <c r="DT28"/>
  <c r="DU28"/>
  <c r="DU126" s="1"/>
  <c r="DV28"/>
  <c r="DV205" s="1"/>
  <c r="DW28"/>
  <c r="DZ28"/>
  <c r="EA28"/>
  <c r="EB28"/>
  <c r="EB126" s="1"/>
  <c r="EC28"/>
  <c r="EC205" s="1"/>
  <c r="ED28"/>
  <c r="EG28"/>
  <c r="EH28"/>
  <c r="EI28"/>
  <c r="EI126" s="1"/>
  <c r="EJ28"/>
  <c r="EJ205" s="1"/>
  <c r="EK28"/>
  <c r="EN28"/>
  <c r="EO28"/>
  <c r="EP28"/>
  <c r="EP126" s="1"/>
  <c r="EQ28"/>
  <c r="EQ205" s="1"/>
  <c r="ER28"/>
  <c r="EU28"/>
  <c r="EV28"/>
  <c r="EW28"/>
  <c r="EW126" s="1"/>
  <c r="EX28"/>
  <c r="EX205" s="1"/>
  <c r="EY28"/>
  <c r="FB28"/>
  <c r="FC28"/>
  <c r="FD28"/>
  <c r="FD126" s="1"/>
  <c r="FE28"/>
  <c r="FE205" s="1"/>
  <c r="FF28"/>
  <c r="FI28"/>
  <c r="FJ28"/>
  <c r="FK28"/>
  <c r="FK126" s="1"/>
  <c r="FL28"/>
  <c r="FL205" s="1"/>
  <c r="FM28"/>
  <c r="FP28"/>
  <c r="FQ28"/>
  <c r="FR28"/>
  <c r="FR126" s="1"/>
  <c r="FS28"/>
  <c r="FS205" s="1"/>
  <c r="FT28"/>
  <c r="FW28"/>
  <c r="FX28"/>
  <c r="FY28"/>
  <c r="FY126" s="1"/>
  <c r="FZ28"/>
  <c r="FZ205" s="1"/>
  <c r="GA28"/>
  <c r="GD28"/>
  <c r="GE28"/>
  <c r="GF28"/>
  <c r="GF126" s="1"/>
  <c r="GG28"/>
  <c r="GG205" s="1"/>
  <c r="GH28"/>
  <c r="GK28"/>
  <c r="GL28"/>
  <c r="GM28"/>
  <c r="GM126" s="1"/>
  <c r="GN28"/>
  <c r="GN205" s="1"/>
  <c r="GO28"/>
  <c r="GR28"/>
  <c r="GS28"/>
  <c r="GT28"/>
  <c r="GT126" s="1"/>
  <c r="GU28"/>
  <c r="GU205" s="1"/>
  <c r="GV28"/>
  <c r="GY28"/>
  <c r="GZ28"/>
  <c r="HA28"/>
  <c r="HA126" s="1"/>
  <c r="HB28"/>
  <c r="HB205" s="1"/>
  <c r="HC28"/>
  <c r="HF28"/>
  <c r="HG28"/>
  <c r="HH28"/>
  <c r="HH126" s="1"/>
  <c r="HI28"/>
  <c r="HI205" s="1"/>
  <c r="HJ28"/>
  <c r="HM28"/>
  <c r="HN28"/>
  <c r="HO28"/>
  <c r="HO126" s="1"/>
  <c r="HP28"/>
  <c r="HP205" s="1"/>
  <c r="HQ28"/>
  <c r="HR28"/>
  <c r="HT28"/>
  <c r="HU28"/>
  <c r="HV28"/>
  <c r="HV126" s="1"/>
  <c r="HW28"/>
  <c r="HW205" s="1"/>
  <c r="HX28"/>
  <c r="HY28"/>
  <c r="IA28"/>
  <c r="IB28"/>
  <c r="IC28"/>
  <c r="IC126" s="1"/>
  <c r="ID28"/>
  <c r="ID205" s="1"/>
  <c r="IE28"/>
  <c r="IH28"/>
  <c r="II28"/>
  <c r="IJ28"/>
  <c r="IJ126" s="1"/>
  <c r="IK28"/>
  <c r="IK205" s="1"/>
  <c r="IL28"/>
  <c r="IM28"/>
  <c r="IO28"/>
  <c r="IP28"/>
  <c r="IQ28"/>
  <c r="IQ126" s="1"/>
  <c r="IR28"/>
  <c r="IR205" s="1"/>
  <c r="IS28"/>
  <c r="IV28"/>
  <c r="IW28"/>
  <c r="IX28"/>
  <c r="IX126" s="1"/>
  <c r="IY28"/>
  <c r="IY205" s="1"/>
  <c r="IZ28"/>
  <c r="JC28"/>
  <c r="JD28"/>
  <c r="JG28"/>
  <c r="JJ28"/>
  <c r="JK28"/>
  <c r="JL28"/>
  <c r="JL126" s="1"/>
  <c r="JM28"/>
  <c r="JM205" s="1"/>
  <c r="JN28"/>
  <c r="JQ28"/>
  <c r="JR28"/>
  <c r="JS28"/>
  <c r="JS126" s="1"/>
  <c r="JT28"/>
  <c r="JT205" s="1"/>
  <c r="JU28"/>
  <c r="JX28"/>
  <c r="JY28"/>
  <c r="JZ28"/>
  <c r="JZ126" s="1"/>
  <c r="KA28"/>
  <c r="KA205" s="1"/>
  <c r="KB28"/>
  <c r="KC28"/>
  <c r="KE28"/>
  <c r="KF28"/>
  <c r="KG28"/>
  <c r="KG126" s="1"/>
  <c r="KH28"/>
  <c r="KH205" s="1"/>
  <c r="KI28"/>
  <c r="KJ28"/>
  <c r="KL28"/>
  <c r="KM28"/>
  <c r="KN28"/>
  <c r="KN126" s="1"/>
  <c r="KO28"/>
  <c r="KO205" s="1"/>
  <c r="KP28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F29"/>
  <c r="AG29"/>
  <c r="AH29"/>
  <c r="AH127" s="1"/>
  <c r="AI29"/>
  <c r="AI206" s="1"/>
  <c r="AJ29"/>
  <c r="AM29"/>
  <c r="AN29"/>
  <c r="AO29"/>
  <c r="AO127" s="1"/>
  <c r="AP29"/>
  <c r="AP206" s="1"/>
  <c r="AQ29"/>
  <c r="AT29"/>
  <c r="AU29"/>
  <c r="AV29"/>
  <c r="AV127" s="1"/>
  <c r="AW29"/>
  <c r="AW206" s="1"/>
  <c r="AX29"/>
  <c r="BA29"/>
  <c r="BB29"/>
  <c r="BC29"/>
  <c r="BC127" s="1"/>
  <c r="BD29"/>
  <c r="BD206" s="1"/>
  <c r="BE29"/>
  <c r="BH29"/>
  <c r="BI29"/>
  <c r="BJ29"/>
  <c r="BJ127" s="1"/>
  <c r="BK29"/>
  <c r="BK206" s="1"/>
  <c r="BL29"/>
  <c r="BO29"/>
  <c r="BP29"/>
  <c r="BQ29"/>
  <c r="BQ127" s="1"/>
  <c r="BR29"/>
  <c r="BR206" s="1"/>
  <c r="BS29"/>
  <c r="BV29"/>
  <c r="BW29"/>
  <c r="BX29"/>
  <c r="BX127" s="1"/>
  <c r="BY29"/>
  <c r="BY206" s="1"/>
  <c r="BZ29"/>
  <c r="CC29"/>
  <c r="CD29"/>
  <c r="CE29"/>
  <c r="CE127" s="1"/>
  <c r="CF29"/>
  <c r="CF206" s="1"/>
  <c r="CG29"/>
  <c r="CJ29"/>
  <c r="CK29"/>
  <c r="CL29"/>
  <c r="CL127" s="1"/>
  <c r="CM29"/>
  <c r="CM206" s="1"/>
  <c r="CN29"/>
  <c r="CQ29"/>
  <c r="CR29"/>
  <c r="CS29"/>
  <c r="CS127" s="1"/>
  <c r="CT29"/>
  <c r="CT206" s="1"/>
  <c r="CU29"/>
  <c r="CX29"/>
  <c r="CY29"/>
  <c r="CZ29"/>
  <c r="CZ127" s="1"/>
  <c r="DA29"/>
  <c r="DA206" s="1"/>
  <c r="DB29"/>
  <c r="DE29"/>
  <c r="DF29"/>
  <c r="DG29"/>
  <c r="DG127" s="1"/>
  <c r="DH29"/>
  <c r="DH206" s="1"/>
  <c r="DI29"/>
  <c r="DL29"/>
  <c r="DM29"/>
  <c r="DN29"/>
  <c r="DN127" s="1"/>
  <c r="DO29"/>
  <c r="DO206" s="1"/>
  <c r="DP29"/>
  <c r="DS29"/>
  <c r="DT29"/>
  <c r="DU29"/>
  <c r="DU127" s="1"/>
  <c r="DV29"/>
  <c r="DV206" s="1"/>
  <c r="DW29"/>
  <c r="DZ29"/>
  <c r="EA29"/>
  <c r="EB29"/>
  <c r="EB127" s="1"/>
  <c r="EC29"/>
  <c r="EC206" s="1"/>
  <c r="ED29"/>
  <c r="EG29"/>
  <c r="EH29"/>
  <c r="EI29"/>
  <c r="EI127" s="1"/>
  <c r="EJ29"/>
  <c r="EJ206" s="1"/>
  <c r="EK29"/>
  <c r="EN29"/>
  <c r="EO29"/>
  <c r="EP29"/>
  <c r="EP127" s="1"/>
  <c r="EQ29"/>
  <c r="EQ206" s="1"/>
  <c r="ER29"/>
  <c r="EU29"/>
  <c r="EV29"/>
  <c r="EW29"/>
  <c r="EW127" s="1"/>
  <c r="EX29"/>
  <c r="EX206" s="1"/>
  <c r="EY29"/>
  <c r="FB29"/>
  <c r="FC29"/>
  <c r="FD29"/>
  <c r="FD127" s="1"/>
  <c r="FE29"/>
  <c r="FE206" s="1"/>
  <c r="FF29"/>
  <c r="FI29"/>
  <c r="FJ29"/>
  <c r="FK29"/>
  <c r="FK127" s="1"/>
  <c r="FL29"/>
  <c r="FL206" s="1"/>
  <c r="FM29"/>
  <c r="FP29"/>
  <c r="FQ29"/>
  <c r="FR29"/>
  <c r="FR127" s="1"/>
  <c r="FS29"/>
  <c r="FS206" s="1"/>
  <c r="FT29"/>
  <c r="FW29"/>
  <c r="FX29"/>
  <c r="FY29"/>
  <c r="FY127" s="1"/>
  <c r="FZ29"/>
  <c r="FZ206" s="1"/>
  <c r="GA29"/>
  <c r="GD29"/>
  <c r="GE29"/>
  <c r="GF29"/>
  <c r="GF127" s="1"/>
  <c r="GG29"/>
  <c r="GG206" s="1"/>
  <c r="GH29"/>
  <c r="GK29"/>
  <c r="GL29"/>
  <c r="GM29"/>
  <c r="GM127" s="1"/>
  <c r="GN29"/>
  <c r="GN206" s="1"/>
  <c r="GO29"/>
  <c r="GR29"/>
  <c r="GS29"/>
  <c r="GT29"/>
  <c r="GT127" s="1"/>
  <c r="GU29"/>
  <c r="GU206" s="1"/>
  <c r="GV29"/>
  <c r="GY29"/>
  <c r="GZ29"/>
  <c r="HA29"/>
  <c r="HA127" s="1"/>
  <c r="HB29"/>
  <c r="HB206" s="1"/>
  <c r="HC29"/>
  <c r="HF29"/>
  <c r="HG29"/>
  <c r="HH29"/>
  <c r="HH127" s="1"/>
  <c r="HI29"/>
  <c r="HI206" s="1"/>
  <c r="HJ29"/>
  <c r="HM29"/>
  <c r="HN29"/>
  <c r="HO29"/>
  <c r="HO127" s="1"/>
  <c r="HP29"/>
  <c r="HP206" s="1"/>
  <c r="HQ29"/>
  <c r="HT29"/>
  <c r="HU29"/>
  <c r="HV29"/>
  <c r="HV127" s="1"/>
  <c r="HW29"/>
  <c r="HW206" s="1"/>
  <c r="HX29"/>
  <c r="HY29"/>
  <c r="IA29"/>
  <c r="IB29"/>
  <c r="IC29"/>
  <c r="IC127" s="1"/>
  <c r="ID29"/>
  <c r="ID206" s="1"/>
  <c r="IE29"/>
  <c r="IH29"/>
  <c r="II29"/>
  <c r="IJ29"/>
  <c r="IJ127" s="1"/>
  <c r="IK29"/>
  <c r="IK206" s="1"/>
  <c r="IL29"/>
  <c r="IM29"/>
  <c r="IO29"/>
  <c r="IP29"/>
  <c r="IQ29"/>
  <c r="IQ127" s="1"/>
  <c r="IR29"/>
  <c r="IR206" s="1"/>
  <c r="IS29"/>
  <c r="IV29"/>
  <c r="IW29"/>
  <c r="IX29"/>
  <c r="IX127" s="1"/>
  <c r="IY29"/>
  <c r="IY206" s="1"/>
  <c r="IZ29"/>
  <c r="JC29"/>
  <c r="JD29"/>
  <c r="JG29"/>
  <c r="JJ29"/>
  <c r="JK29"/>
  <c r="JL29"/>
  <c r="JL127" s="1"/>
  <c r="JM29"/>
  <c r="JM206" s="1"/>
  <c r="JN29"/>
  <c r="JQ29"/>
  <c r="JR29"/>
  <c r="JS29"/>
  <c r="JS127" s="1"/>
  <c r="JT29"/>
  <c r="JT206" s="1"/>
  <c r="JU29"/>
  <c r="JX29"/>
  <c r="JY29"/>
  <c r="JZ29"/>
  <c r="JZ127" s="1"/>
  <c r="KA29"/>
  <c r="KA206" s="1"/>
  <c r="KB29"/>
  <c r="KC29"/>
  <c r="KE29"/>
  <c r="KF29"/>
  <c r="KG29"/>
  <c r="KG127" s="1"/>
  <c r="KH29"/>
  <c r="KH206" s="1"/>
  <c r="KI29"/>
  <c r="KJ29"/>
  <c r="KL29"/>
  <c r="KM29"/>
  <c r="KN29"/>
  <c r="KN127" s="1"/>
  <c r="KO29"/>
  <c r="KO206" s="1"/>
  <c r="KP29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F30"/>
  <c r="AG30"/>
  <c r="AH30"/>
  <c r="AH128" s="1"/>
  <c r="AI30"/>
  <c r="AI207" s="1"/>
  <c r="AJ30"/>
  <c r="AM30"/>
  <c r="AN30"/>
  <c r="AO30"/>
  <c r="AO128" s="1"/>
  <c r="AP30"/>
  <c r="AP207" s="1"/>
  <c r="AQ30"/>
  <c r="AT30"/>
  <c r="AU30"/>
  <c r="AV30"/>
  <c r="AV128" s="1"/>
  <c r="AW30"/>
  <c r="AW207" s="1"/>
  <c r="AX30"/>
  <c r="BA30"/>
  <c r="BB30"/>
  <c r="BC30"/>
  <c r="BC128" s="1"/>
  <c r="BD30"/>
  <c r="BD207" s="1"/>
  <c r="BE30"/>
  <c r="BH30"/>
  <c r="BI30"/>
  <c r="BJ30"/>
  <c r="BJ128" s="1"/>
  <c r="BK30"/>
  <c r="BK207" s="1"/>
  <c r="BL30"/>
  <c r="BO30"/>
  <c r="BP30"/>
  <c r="BQ30"/>
  <c r="BQ128" s="1"/>
  <c r="BR30"/>
  <c r="BR207" s="1"/>
  <c r="BS30"/>
  <c r="BV30"/>
  <c r="BW30"/>
  <c r="BX30"/>
  <c r="BX128" s="1"/>
  <c r="BY30"/>
  <c r="BY207" s="1"/>
  <c r="BZ30"/>
  <c r="CC30"/>
  <c r="CD30"/>
  <c r="CE30"/>
  <c r="CE128" s="1"/>
  <c r="CF30"/>
  <c r="CF207" s="1"/>
  <c r="CG30"/>
  <c r="CJ30"/>
  <c r="CK30"/>
  <c r="CL30"/>
  <c r="CL128" s="1"/>
  <c r="CM30"/>
  <c r="CM207" s="1"/>
  <c r="CN30"/>
  <c r="CQ30"/>
  <c r="CR30"/>
  <c r="CS30"/>
  <c r="CS128" s="1"/>
  <c r="CT30"/>
  <c r="CT207" s="1"/>
  <c r="CU30"/>
  <c r="CX30"/>
  <c r="CY30"/>
  <c r="CZ30"/>
  <c r="CZ128" s="1"/>
  <c r="DA30"/>
  <c r="DA207" s="1"/>
  <c r="DB30"/>
  <c r="DE30"/>
  <c r="DF30"/>
  <c r="DG30"/>
  <c r="DG128" s="1"/>
  <c r="DH30"/>
  <c r="DH207" s="1"/>
  <c r="DI30"/>
  <c r="DL30"/>
  <c r="DM30"/>
  <c r="DN30"/>
  <c r="DN128" s="1"/>
  <c r="DO30"/>
  <c r="DO207" s="1"/>
  <c r="DP30"/>
  <c r="DS30"/>
  <c r="DT30"/>
  <c r="DU30"/>
  <c r="DU128" s="1"/>
  <c r="DV30"/>
  <c r="DV207" s="1"/>
  <c r="DW30"/>
  <c r="DZ30"/>
  <c r="EA30"/>
  <c r="EB30"/>
  <c r="EB128" s="1"/>
  <c r="EC30"/>
  <c r="EC207" s="1"/>
  <c r="ED30"/>
  <c r="EG30"/>
  <c r="EH30"/>
  <c r="EI30"/>
  <c r="EI128" s="1"/>
  <c r="EJ30"/>
  <c r="EJ207" s="1"/>
  <c r="EK30"/>
  <c r="EL30"/>
  <c r="EN30"/>
  <c r="EO30"/>
  <c r="EP30"/>
  <c r="EP128" s="1"/>
  <c r="EQ30"/>
  <c r="EQ207" s="1"/>
  <c r="ER30"/>
  <c r="EU30"/>
  <c r="EV30"/>
  <c r="EW30"/>
  <c r="EW128" s="1"/>
  <c r="EX30"/>
  <c r="EX207" s="1"/>
  <c r="EY30"/>
  <c r="FB30"/>
  <c r="FC30"/>
  <c r="FD30"/>
  <c r="FD128" s="1"/>
  <c r="FE30"/>
  <c r="FE207" s="1"/>
  <c r="FF30"/>
  <c r="FI30"/>
  <c r="FJ30"/>
  <c r="FK30"/>
  <c r="FK128" s="1"/>
  <c r="FL30"/>
  <c r="FL207" s="1"/>
  <c r="FM30"/>
  <c r="FP30"/>
  <c r="FQ30"/>
  <c r="FR30"/>
  <c r="FR128" s="1"/>
  <c r="FS30"/>
  <c r="FS207" s="1"/>
  <c r="FT30"/>
  <c r="FW30"/>
  <c r="FX30"/>
  <c r="FY30"/>
  <c r="FY128" s="1"/>
  <c r="FZ30"/>
  <c r="FZ207" s="1"/>
  <c r="GA30"/>
  <c r="GD30"/>
  <c r="GE30"/>
  <c r="GF30"/>
  <c r="GF128" s="1"/>
  <c r="GG30"/>
  <c r="GG207" s="1"/>
  <c r="GH30"/>
  <c r="GK30"/>
  <c r="GL30"/>
  <c r="GM30"/>
  <c r="GM128" s="1"/>
  <c r="GN30"/>
  <c r="GN207" s="1"/>
  <c r="GO30"/>
  <c r="GR30"/>
  <c r="GS30"/>
  <c r="GT30"/>
  <c r="GT128" s="1"/>
  <c r="GU30"/>
  <c r="GU207" s="1"/>
  <c r="GV30"/>
  <c r="GY30"/>
  <c r="GZ30"/>
  <c r="HA30"/>
  <c r="HA128" s="1"/>
  <c r="HB30"/>
  <c r="HB207" s="1"/>
  <c r="HC30"/>
  <c r="HF30"/>
  <c r="HG30"/>
  <c r="HH30"/>
  <c r="HH128" s="1"/>
  <c r="HI30"/>
  <c r="HI207" s="1"/>
  <c r="HJ30"/>
  <c r="HM30"/>
  <c r="HN30"/>
  <c r="HO30"/>
  <c r="HO128" s="1"/>
  <c r="HP30"/>
  <c r="HP207" s="1"/>
  <c r="HQ30"/>
  <c r="HT30"/>
  <c r="HU30"/>
  <c r="HV30"/>
  <c r="HV128" s="1"/>
  <c r="HW30"/>
  <c r="HW207" s="1"/>
  <c r="HX30"/>
  <c r="HY30"/>
  <c r="IA30"/>
  <c r="IB30"/>
  <c r="IC30"/>
  <c r="IC128" s="1"/>
  <c r="ID30"/>
  <c r="ID207" s="1"/>
  <c r="IE30"/>
  <c r="IH30"/>
  <c r="II30"/>
  <c r="IJ30"/>
  <c r="IJ128" s="1"/>
  <c r="IK30"/>
  <c r="IK207" s="1"/>
  <c r="IL30"/>
  <c r="IM30"/>
  <c r="IO30"/>
  <c r="IP30"/>
  <c r="IQ30"/>
  <c r="IQ128" s="1"/>
  <c r="IR30"/>
  <c r="IR207" s="1"/>
  <c r="IS30"/>
  <c r="IV30"/>
  <c r="IW30"/>
  <c r="IX30"/>
  <c r="IX128" s="1"/>
  <c r="IY30"/>
  <c r="IY207" s="1"/>
  <c r="IZ30"/>
  <c r="JC30"/>
  <c r="JD30"/>
  <c r="JG30"/>
  <c r="JJ30"/>
  <c r="JK30"/>
  <c r="JL30"/>
  <c r="JL128" s="1"/>
  <c r="JM30"/>
  <c r="JM207" s="1"/>
  <c r="JN30"/>
  <c r="JQ30"/>
  <c r="JR30"/>
  <c r="JS30"/>
  <c r="JS128" s="1"/>
  <c r="JT30"/>
  <c r="JT207" s="1"/>
  <c r="JU30"/>
  <c r="JX30"/>
  <c r="JY30"/>
  <c r="JZ30"/>
  <c r="JZ128" s="1"/>
  <c r="KA30"/>
  <c r="KA207" s="1"/>
  <c r="KB30"/>
  <c r="KC30"/>
  <c r="KE30"/>
  <c r="KF30"/>
  <c r="KG30"/>
  <c r="KG128" s="1"/>
  <c r="KH30"/>
  <c r="KH207" s="1"/>
  <c r="KI30"/>
  <c r="KJ30"/>
  <c r="KL30"/>
  <c r="KM30"/>
  <c r="KN30"/>
  <c r="KN128" s="1"/>
  <c r="KO30"/>
  <c r="KO207" s="1"/>
  <c r="KP30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F31"/>
  <c r="AG31"/>
  <c r="AH31"/>
  <c r="AH129" s="1"/>
  <c r="AI31"/>
  <c r="AI208" s="1"/>
  <c r="AJ31"/>
  <c r="AM31"/>
  <c r="AN31"/>
  <c r="AO31"/>
  <c r="AO129" s="1"/>
  <c r="AP31"/>
  <c r="AP208" s="1"/>
  <c r="AQ31"/>
  <c r="AT31"/>
  <c r="AU31"/>
  <c r="AV31"/>
  <c r="AV129" s="1"/>
  <c r="AW31"/>
  <c r="AW208" s="1"/>
  <c r="AX31"/>
  <c r="BA31"/>
  <c r="BB31"/>
  <c r="BC31"/>
  <c r="BC129" s="1"/>
  <c r="BD31"/>
  <c r="BD208" s="1"/>
  <c r="BE31"/>
  <c r="BH31"/>
  <c r="BI31"/>
  <c r="BJ31"/>
  <c r="BJ129" s="1"/>
  <c r="BK31"/>
  <c r="BK208" s="1"/>
  <c r="BL31"/>
  <c r="BO31"/>
  <c r="BP31"/>
  <c r="BQ31"/>
  <c r="BQ129" s="1"/>
  <c r="BR31"/>
  <c r="BR208" s="1"/>
  <c r="BS31"/>
  <c r="BV31"/>
  <c r="BW31"/>
  <c r="BX31"/>
  <c r="BX129" s="1"/>
  <c r="BY31"/>
  <c r="BY208" s="1"/>
  <c r="BZ31"/>
  <c r="CC31"/>
  <c r="CD31"/>
  <c r="CE31"/>
  <c r="CE129" s="1"/>
  <c r="CF31"/>
  <c r="CF208" s="1"/>
  <c r="CG31"/>
  <c r="CJ31"/>
  <c r="CK31"/>
  <c r="CL31"/>
  <c r="CL129" s="1"/>
  <c r="CM31"/>
  <c r="CM208" s="1"/>
  <c r="CN31"/>
  <c r="CQ31"/>
  <c r="CR31"/>
  <c r="CS31"/>
  <c r="CS129" s="1"/>
  <c r="CT31"/>
  <c r="CT208" s="1"/>
  <c r="CU31"/>
  <c r="CX31"/>
  <c r="CY31"/>
  <c r="CZ31"/>
  <c r="CZ129" s="1"/>
  <c r="DA31"/>
  <c r="DA208" s="1"/>
  <c r="DB31"/>
  <c r="DE31"/>
  <c r="DF31"/>
  <c r="DG31"/>
  <c r="DG129" s="1"/>
  <c r="DH31"/>
  <c r="DH208" s="1"/>
  <c r="DI31"/>
  <c r="DL31"/>
  <c r="DM31"/>
  <c r="DN31"/>
  <c r="DN129" s="1"/>
  <c r="DO31"/>
  <c r="DO208" s="1"/>
  <c r="DP31"/>
  <c r="DS31"/>
  <c r="DT31"/>
  <c r="DU31"/>
  <c r="DU129" s="1"/>
  <c r="DV31"/>
  <c r="DV208" s="1"/>
  <c r="DW31"/>
  <c r="DZ31"/>
  <c r="EA31"/>
  <c r="EB31"/>
  <c r="EB129" s="1"/>
  <c r="EC31"/>
  <c r="EC208" s="1"/>
  <c r="ED31"/>
  <c r="EG31"/>
  <c r="EH31"/>
  <c r="EI31"/>
  <c r="EI129" s="1"/>
  <c r="EJ31"/>
  <c r="EJ208" s="1"/>
  <c r="EK31"/>
  <c r="EN31"/>
  <c r="EO31"/>
  <c r="EP31"/>
  <c r="EP129" s="1"/>
  <c r="EQ31"/>
  <c r="EQ208" s="1"/>
  <c r="ER31"/>
  <c r="EU31"/>
  <c r="EV31"/>
  <c r="EW31"/>
  <c r="EW129" s="1"/>
  <c r="EX31"/>
  <c r="EX208" s="1"/>
  <c r="EY31"/>
  <c r="FB31"/>
  <c r="FC31"/>
  <c r="FD31"/>
  <c r="FD129" s="1"/>
  <c r="FE31"/>
  <c r="FE208" s="1"/>
  <c r="FF31"/>
  <c r="FI31"/>
  <c r="FJ31"/>
  <c r="FK31"/>
  <c r="FK129" s="1"/>
  <c r="FL31"/>
  <c r="FL208" s="1"/>
  <c r="FM31"/>
  <c r="FP31"/>
  <c r="FQ31"/>
  <c r="FR31"/>
  <c r="FR129" s="1"/>
  <c r="FS31"/>
  <c r="FS208" s="1"/>
  <c r="FT31"/>
  <c r="FU31"/>
  <c r="FW31"/>
  <c r="FX31"/>
  <c r="FY31"/>
  <c r="FY129" s="1"/>
  <c r="FZ31"/>
  <c r="FZ208" s="1"/>
  <c r="GA31"/>
  <c r="GD31"/>
  <c r="GE31"/>
  <c r="GF31"/>
  <c r="GF129" s="1"/>
  <c r="GG31"/>
  <c r="GG208" s="1"/>
  <c r="GH31"/>
  <c r="GK31"/>
  <c r="GL31"/>
  <c r="GM31"/>
  <c r="GM129" s="1"/>
  <c r="GN31"/>
  <c r="GN208" s="1"/>
  <c r="GO31"/>
  <c r="GR31"/>
  <c r="GS31"/>
  <c r="GT31"/>
  <c r="GT129" s="1"/>
  <c r="GU31"/>
  <c r="GU208" s="1"/>
  <c r="GV31"/>
  <c r="GY31"/>
  <c r="GZ31"/>
  <c r="HA31"/>
  <c r="HA129" s="1"/>
  <c r="HB31"/>
  <c r="HB208" s="1"/>
  <c r="HC31"/>
  <c r="HF31"/>
  <c r="HG31"/>
  <c r="HH31"/>
  <c r="HH129" s="1"/>
  <c r="HI31"/>
  <c r="HI208" s="1"/>
  <c r="HJ31"/>
  <c r="HM31"/>
  <c r="HN31"/>
  <c r="HO31"/>
  <c r="HO129" s="1"/>
  <c r="HP31"/>
  <c r="HP208" s="1"/>
  <c r="HQ31"/>
  <c r="HT31"/>
  <c r="HU31"/>
  <c r="HV31"/>
  <c r="HV129" s="1"/>
  <c r="HW31"/>
  <c r="HW208" s="1"/>
  <c r="HX31"/>
  <c r="HY31"/>
  <c r="IA31"/>
  <c r="IB31"/>
  <c r="IC31"/>
  <c r="IC129" s="1"/>
  <c r="ID31"/>
  <c r="ID208" s="1"/>
  <c r="IE31"/>
  <c r="IH31"/>
  <c r="II31"/>
  <c r="IJ31"/>
  <c r="IJ129" s="1"/>
  <c r="IK31"/>
  <c r="IK208" s="1"/>
  <c r="IL31"/>
  <c r="IM31"/>
  <c r="IO31"/>
  <c r="IP31"/>
  <c r="IQ31"/>
  <c r="IQ129" s="1"/>
  <c r="IR31"/>
  <c r="IR208" s="1"/>
  <c r="IS31"/>
  <c r="IV31"/>
  <c r="IW31"/>
  <c r="IX31"/>
  <c r="IX129" s="1"/>
  <c r="IY31"/>
  <c r="IY208" s="1"/>
  <c r="IZ31"/>
  <c r="JC31"/>
  <c r="JD31"/>
  <c r="JG31"/>
  <c r="JJ31"/>
  <c r="JK31"/>
  <c r="JL31"/>
  <c r="JL129" s="1"/>
  <c r="JM31"/>
  <c r="JM208" s="1"/>
  <c r="JN31"/>
  <c r="JQ31"/>
  <c r="JR31"/>
  <c r="JS31"/>
  <c r="JS129" s="1"/>
  <c r="JT31"/>
  <c r="JT208" s="1"/>
  <c r="JU31"/>
  <c r="JX31"/>
  <c r="JY31"/>
  <c r="JZ31"/>
  <c r="JZ129" s="1"/>
  <c r="KA31"/>
  <c r="KA208" s="1"/>
  <c r="KB31"/>
  <c r="KC31"/>
  <c r="KE31"/>
  <c r="KF31"/>
  <c r="KG31"/>
  <c r="KG129" s="1"/>
  <c r="KH31"/>
  <c r="KH208" s="1"/>
  <c r="KI31"/>
  <c r="KJ31"/>
  <c r="KL31"/>
  <c r="KM31"/>
  <c r="KN31"/>
  <c r="KN129" s="1"/>
  <c r="KO31"/>
  <c r="KO208" s="1"/>
  <c r="KP31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F32"/>
  <c r="AG32"/>
  <c r="AH32"/>
  <c r="AH130" s="1"/>
  <c r="AI32"/>
  <c r="AI209" s="1"/>
  <c r="AJ32"/>
  <c r="AM32"/>
  <c r="AN32"/>
  <c r="AO32"/>
  <c r="AO130" s="1"/>
  <c r="AP32"/>
  <c r="AP209" s="1"/>
  <c r="AQ32"/>
  <c r="AT32"/>
  <c r="AU32"/>
  <c r="AV32"/>
  <c r="AV130" s="1"/>
  <c r="AW32"/>
  <c r="AW209" s="1"/>
  <c r="AX32"/>
  <c r="BA32"/>
  <c r="BB32"/>
  <c r="BC32"/>
  <c r="BC130" s="1"/>
  <c r="BD32"/>
  <c r="BD209" s="1"/>
  <c r="BE32"/>
  <c r="BH32"/>
  <c r="BI32"/>
  <c r="BJ32"/>
  <c r="BJ130" s="1"/>
  <c r="BK32"/>
  <c r="BK209" s="1"/>
  <c r="BL32"/>
  <c r="BM32"/>
  <c r="BO32"/>
  <c r="BP32"/>
  <c r="BQ32"/>
  <c r="BQ130" s="1"/>
  <c r="BR32"/>
  <c r="BR209" s="1"/>
  <c r="BS32"/>
  <c r="BT32"/>
  <c r="BV32"/>
  <c r="BW32"/>
  <c r="BX32"/>
  <c r="BX130" s="1"/>
  <c r="BY32"/>
  <c r="BY209" s="1"/>
  <c r="BZ32"/>
  <c r="CA32"/>
  <c r="CC32"/>
  <c r="CD32"/>
  <c r="CE32"/>
  <c r="CE130" s="1"/>
  <c r="CF32"/>
  <c r="CF209" s="1"/>
  <c r="CG32"/>
  <c r="CJ32"/>
  <c r="CK32"/>
  <c r="CL32"/>
  <c r="CL130" s="1"/>
  <c r="CM32"/>
  <c r="CM209" s="1"/>
  <c r="CN32"/>
  <c r="CQ32"/>
  <c r="CR32"/>
  <c r="CS32"/>
  <c r="CS130" s="1"/>
  <c r="CT32"/>
  <c r="CT209" s="1"/>
  <c r="CU32"/>
  <c r="CV32"/>
  <c r="CX32"/>
  <c r="CY32"/>
  <c r="CZ32"/>
  <c r="CZ130" s="1"/>
  <c r="DA32"/>
  <c r="DA209" s="1"/>
  <c r="DB32"/>
  <c r="DC32"/>
  <c r="DE32"/>
  <c r="DF32"/>
  <c r="DG32"/>
  <c r="DG130" s="1"/>
  <c r="DH32"/>
  <c r="DH209" s="1"/>
  <c r="DI32"/>
  <c r="DL32"/>
  <c r="DM32"/>
  <c r="DN32"/>
  <c r="DN130" s="1"/>
  <c r="DO32"/>
  <c r="DO209" s="1"/>
  <c r="DP32"/>
  <c r="DS32"/>
  <c r="DT32"/>
  <c r="DU32"/>
  <c r="DU130" s="1"/>
  <c r="DV32"/>
  <c r="DV209" s="1"/>
  <c r="DW32"/>
  <c r="DX32"/>
  <c r="DZ32"/>
  <c r="EA32"/>
  <c r="EB32"/>
  <c r="EB130" s="1"/>
  <c r="EC32"/>
  <c r="EC209" s="1"/>
  <c r="ED32"/>
  <c r="EE32"/>
  <c r="EG32"/>
  <c r="EH32"/>
  <c r="EI32"/>
  <c r="EI130" s="1"/>
  <c r="EJ32"/>
  <c r="EJ209" s="1"/>
  <c r="EK32"/>
  <c r="EL32"/>
  <c r="EN32"/>
  <c r="EO32"/>
  <c r="EP32"/>
  <c r="EP130" s="1"/>
  <c r="EQ32"/>
  <c r="EQ209" s="1"/>
  <c r="ER32"/>
  <c r="ES32"/>
  <c r="EU32"/>
  <c r="EV32"/>
  <c r="EW32"/>
  <c r="EW130" s="1"/>
  <c r="EX32"/>
  <c r="EX209" s="1"/>
  <c r="EY32"/>
  <c r="EZ32"/>
  <c r="FB32"/>
  <c r="FC32"/>
  <c r="FD32"/>
  <c r="FD130" s="1"/>
  <c r="FE32"/>
  <c r="FE209" s="1"/>
  <c r="FF32"/>
  <c r="FG32"/>
  <c r="FI32"/>
  <c r="FJ32"/>
  <c r="FK32"/>
  <c r="FK130" s="1"/>
  <c r="FL32"/>
  <c r="FL209" s="1"/>
  <c r="FM32"/>
  <c r="FN32"/>
  <c r="FP32"/>
  <c r="FQ32"/>
  <c r="FR32"/>
  <c r="FR130" s="1"/>
  <c r="FS32"/>
  <c r="FS209" s="1"/>
  <c r="FT32"/>
  <c r="FU32"/>
  <c r="FW32"/>
  <c r="FX32"/>
  <c r="FY32"/>
  <c r="FY130" s="1"/>
  <c r="FZ32"/>
  <c r="FZ209" s="1"/>
  <c r="GA32"/>
  <c r="GB32"/>
  <c r="GD32"/>
  <c r="GE32"/>
  <c r="GF32"/>
  <c r="GF130" s="1"/>
  <c r="GG32"/>
  <c r="GG209" s="1"/>
  <c r="GH32"/>
  <c r="GI32"/>
  <c r="GK32"/>
  <c r="GL32"/>
  <c r="GM32"/>
  <c r="GM130" s="1"/>
  <c r="GN32"/>
  <c r="GN209" s="1"/>
  <c r="GO32"/>
  <c r="GP32"/>
  <c r="GR32"/>
  <c r="GS32"/>
  <c r="GT32"/>
  <c r="GT130" s="1"/>
  <c r="GU32"/>
  <c r="GU209" s="1"/>
  <c r="GV32"/>
  <c r="GW32"/>
  <c r="GY32"/>
  <c r="GZ32"/>
  <c r="HA32"/>
  <c r="HA130" s="1"/>
  <c r="HB32"/>
  <c r="HB209" s="1"/>
  <c r="HC32"/>
  <c r="HD32"/>
  <c r="HF32"/>
  <c r="HG32"/>
  <c r="HH32"/>
  <c r="HH130" s="1"/>
  <c r="HI32"/>
  <c r="HI209" s="1"/>
  <c r="HJ32"/>
  <c r="HK32"/>
  <c r="HM32"/>
  <c r="HN32"/>
  <c r="HO32"/>
  <c r="HO130" s="1"/>
  <c r="HP32"/>
  <c r="HP209" s="1"/>
  <c r="HQ32"/>
  <c r="HR32"/>
  <c r="HT32"/>
  <c r="HU32"/>
  <c r="HV32"/>
  <c r="HV130" s="1"/>
  <c r="HW32"/>
  <c r="HW209" s="1"/>
  <c r="HX32"/>
  <c r="HY32"/>
  <c r="IA32"/>
  <c r="IB32"/>
  <c r="IC32"/>
  <c r="IC130" s="1"/>
  <c r="ID32"/>
  <c r="ID209" s="1"/>
  <c r="IE32"/>
  <c r="IF32"/>
  <c r="IH32"/>
  <c r="II32"/>
  <c r="IJ32"/>
  <c r="IJ130" s="1"/>
  <c r="IK32"/>
  <c r="IK209" s="1"/>
  <c r="IL32"/>
  <c r="IM32"/>
  <c r="IO32"/>
  <c r="IP32"/>
  <c r="IQ32"/>
  <c r="IQ130" s="1"/>
  <c r="IR32"/>
  <c r="IR209" s="1"/>
  <c r="IS32"/>
  <c r="IT32"/>
  <c r="IV32"/>
  <c r="IW32"/>
  <c r="IX32"/>
  <c r="IX130" s="1"/>
  <c r="IY32"/>
  <c r="IY209" s="1"/>
  <c r="IZ32"/>
  <c r="JA32"/>
  <c r="JC32"/>
  <c r="JD32"/>
  <c r="JG32"/>
  <c r="JH32"/>
  <c r="JJ32"/>
  <c r="JK32"/>
  <c r="JL32"/>
  <c r="JL130" s="1"/>
  <c r="JM32"/>
  <c r="JM209" s="1"/>
  <c r="JN32"/>
  <c r="JO32"/>
  <c r="JQ32"/>
  <c r="JR32"/>
  <c r="JS32"/>
  <c r="JS130" s="1"/>
  <c r="JT32"/>
  <c r="JT209" s="1"/>
  <c r="JU32"/>
  <c r="JV32"/>
  <c r="JX32"/>
  <c r="JY32"/>
  <c r="JZ32"/>
  <c r="JZ130" s="1"/>
  <c r="KA32"/>
  <c r="KA209" s="1"/>
  <c r="KB32"/>
  <c r="KC32"/>
  <c r="KE32"/>
  <c r="KF32"/>
  <c r="KG32"/>
  <c r="KG130" s="1"/>
  <c r="KH32"/>
  <c r="KH209" s="1"/>
  <c r="KI32"/>
  <c r="KJ32"/>
  <c r="KL32"/>
  <c r="KM32"/>
  <c r="KN32"/>
  <c r="KN130" s="1"/>
  <c r="KO32"/>
  <c r="KO209" s="1"/>
  <c r="KP32"/>
  <c r="KQ32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F33"/>
  <c r="AG33"/>
  <c r="AH33"/>
  <c r="AH131" s="1"/>
  <c r="AI33"/>
  <c r="AI210" s="1"/>
  <c r="AJ33"/>
  <c r="AK33"/>
  <c r="AM33"/>
  <c r="AN33"/>
  <c r="AO33"/>
  <c r="AO131" s="1"/>
  <c r="AP33"/>
  <c r="AP210" s="1"/>
  <c r="AQ33"/>
  <c r="AT33"/>
  <c r="AU33"/>
  <c r="AV33"/>
  <c r="AV131" s="1"/>
  <c r="AW33"/>
  <c r="AW210" s="1"/>
  <c r="AX33"/>
  <c r="BA33"/>
  <c r="BB33"/>
  <c r="BC33"/>
  <c r="BC131" s="1"/>
  <c r="BD33"/>
  <c r="BD210" s="1"/>
  <c r="BE33"/>
  <c r="BF33"/>
  <c r="BH33"/>
  <c r="BI33"/>
  <c r="BJ33"/>
  <c r="BJ131" s="1"/>
  <c r="BK33"/>
  <c r="BK210" s="1"/>
  <c r="BL33"/>
  <c r="BM33"/>
  <c r="BO33"/>
  <c r="BP33"/>
  <c r="BQ33"/>
  <c r="BQ131" s="1"/>
  <c r="BR33"/>
  <c r="BR210" s="1"/>
  <c r="BS33"/>
  <c r="BT33"/>
  <c r="BV33"/>
  <c r="BW33"/>
  <c r="BX33"/>
  <c r="BX131" s="1"/>
  <c r="BY33"/>
  <c r="BY210" s="1"/>
  <c r="BZ33"/>
  <c r="CA33"/>
  <c r="CC33"/>
  <c r="CD33"/>
  <c r="CE33"/>
  <c r="CE131" s="1"/>
  <c r="CF33"/>
  <c r="CF210" s="1"/>
  <c r="CG33"/>
  <c r="CH33"/>
  <c r="CJ33"/>
  <c r="CK33"/>
  <c r="CL33"/>
  <c r="CL131" s="1"/>
  <c r="CM33"/>
  <c r="CM210" s="1"/>
  <c r="CN33"/>
  <c r="CO33"/>
  <c r="CQ33"/>
  <c r="CR33"/>
  <c r="CS33"/>
  <c r="CS131" s="1"/>
  <c r="CT33"/>
  <c r="CT210" s="1"/>
  <c r="CU33"/>
  <c r="CV33"/>
  <c r="CX33"/>
  <c r="CY33"/>
  <c r="CZ33"/>
  <c r="CZ131" s="1"/>
  <c r="DA33"/>
  <c r="DA210" s="1"/>
  <c r="DB33"/>
  <c r="DC33"/>
  <c r="DE33"/>
  <c r="DF33"/>
  <c r="DG33"/>
  <c r="DG131" s="1"/>
  <c r="DH33"/>
  <c r="DH210" s="1"/>
  <c r="DI33"/>
  <c r="DJ33"/>
  <c r="DL33"/>
  <c r="DM33"/>
  <c r="DN33"/>
  <c r="DN131" s="1"/>
  <c r="DO33"/>
  <c r="DO210" s="1"/>
  <c r="DP33"/>
  <c r="DQ33"/>
  <c r="DS33"/>
  <c r="DT33"/>
  <c r="DU33"/>
  <c r="DU131" s="1"/>
  <c r="DV33"/>
  <c r="DV210" s="1"/>
  <c r="DW33"/>
  <c r="DX33"/>
  <c r="DZ33"/>
  <c r="EA33"/>
  <c r="EB33"/>
  <c r="EB131" s="1"/>
  <c r="EC33"/>
  <c r="EC210" s="1"/>
  <c r="ED33"/>
  <c r="EE33"/>
  <c r="EG33"/>
  <c r="EH33"/>
  <c r="EI33"/>
  <c r="EI131" s="1"/>
  <c r="EJ33"/>
  <c r="EJ210" s="1"/>
  <c r="EK33"/>
  <c r="EL33"/>
  <c r="EN33"/>
  <c r="EO33"/>
  <c r="EP33"/>
  <c r="EP131" s="1"/>
  <c r="EQ33"/>
  <c r="EQ210" s="1"/>
  <c r="ER33"/>
  <c r="ES33"/>
  <c r="EU33"/>
  <c r="EV33"/>
  <c r="EW33"/>
  <c r="EW131" s="1"/>
  <c r="EX33"/>
  <c r="EX210" s="1"/>
  <c r="EY33"/>
  <c r="EZ33"/>
  <c r="FB33"/>
  <c r="FC33"/>
  <c r="FD33"/>
  <c r="FD131" s="1"/>
  <c r="FE33"/>
  <c r="FE210" s="1"/>
  <c r="FF33"/>
  <c r="FG33"/>
  <c r="FI33"/>
  <c r="FJ33"/>
  <c r="FK33"/>
  <c r="FK131" s="1"/>
  <c r="FL33"/>
  <c r="FL210" s="1"/>
  <c r="FM33"/>
  <c r="FN33"/>
  <c r="FP33"/>
  <c r="FQ33"/>
  <c r="FR33"/>
  <c r="FR131" s="1"/>
  <c r="FS33"/>
  <c r="FS210" s="1"/>
  <c r="FT33"/>
  <c r="FU33"/>
  <c r="FW33"/>
  <c r="FX33"/>
  <c r="FY33"/>
  <c r="FY131" s="1"/>
  <c r="FZ33"/>
  <c r="FZ210" s="1"/>
  <c r="GA33"/>
  <c r="GB33"/>
  <c r="GD33"/>
  <c r="GE33"/>
  <c r="GF33"/>
  <c r="GF131" s="1"/>
  <c r="GG33"/>
  <c r="GG210" s="1"/>
  <c r="GH33"/>
  <c r="GI33"/>
  <c r="GK33"/>
  <c r="GL33"/>
  <c r="GM33"/>
  <c r="GM131" s="1"/>
  <c r="GN33"/>
  <c r="GN210" s="1"/>
  <c r="GO33"/>
  <c r="GP33"/>
  <c r="GR33"/>
  <c r="GS33"/>
  <c r="GT33"/>
  <c r="GT131" s="1"/>
  <c r="GU33"/>
  <c r="GU210" s="1"/>
  <c r="GV33"/>
  <c r="GW33"/>
  <c r="GY33"/>
  <c r="GZ33"/>
  <c r="HA33"/>
  <c r="HA131" s="1"/>
  <c r="HB33"/>
  <c r="HB210" s="1"/>
  <c r="HC33"/>
  <c r="HD33"/>
  <c r="HF33"/>
  <c r="HG33"/>
  <c r="HH33"/>
  <c r="HH131" s="1"/>
  <c r="HI33"/>
  <c r="HI210" s="1"/>
  <c r="HJ33"/>
  <c r="HK33"/>
  <c r="HM33"/>
  <c r="HN33"/>
  <c r="HO33"/>
  <c r="HO131" s="1"/>
  <c r="HP33"/>
  <c r="HP210" s="1"/>
  <c r="HQ33"/>
  <c r="HR33"/>
  <c r="HT33"/>
  <c r="HU33"/>
  <c r="HV33"/>
  <c r="HV131" s="1"/>
  <c r="HW33"/>
  <c r="HW210" s="1"/>
  <c r="HX33"/>
  <c r="HY33"/>
  <c r="IA33"/>
  <c r="IB33"/>
  <c r="IC33"/>
  <c r="IC131" s="1"/>
  <c r="ID33"/>
  <c r="ID210" s="1"/>
  <c r="IE33"/>
  <c r="IF33"/>
  <c r="IH33"/>
  <c r="II33"/>
  <c r="IJ33"/>
  <c r="IJ131" s="1"/>
  <c r="IK33"/>
  <c r="IK210" s="1"/>
  <c r="IL33"/>
  <c r="IM33"/>
  <c r="IO33"/>
  <c r="IP33"/>
  <c r="IQ33"/>
  <c r="IQ131" s="1"/>
  <c r="IR33"/>
  <c r="IR210" s="1"/>
  <c r="IS33"/>
  <c r="IT33"/>
  <c r="IV33"/>
  <c r="IW33"/>
  <c r="IX33"/>
  <c r="IX131" s="1"/>
  <c r="IY33"/>
  <c r="IY210" s="1"/>
  <c r="IZ33"/>
  <c r="JA33"/>
  <c r="JC33"/>
  <c r="JD33"/>
  <c r="JG33"/>
  <c r="JH33"/>
  <c r="JJ33"/>
  <c r="JK33"/>
  <c r="JL33"/>
  <c r="JL131" s="1"/>
  <c r="JM33"/>
  <c r="JM210" s="1"/>
  <c r="JN33"/>
  <c r="JO33"/>
  <c r="JQ33"/>
  <c r="JR33"/>
  <c r="JS33"/>
  <c r="JS131" s="1"/>
  <c r="JT33"/>
  <c r="JT210" s="1"/>
  <c r="JU33"/>
  <c r="JV33"/>
  <c r="JX33"/>
  <c r="JY33"/>
  <c r="JZ33"/>
  <c r="JZ131" s="1"/>
  <c r="KA33"/>
  <c r="KA210" s="1"/>
  <c r="KB33"/>
  <c r="KC33"/>
  <c r="KE33"/>
  <c r="KF33"/>
  <c r="KG33"/>
  <c r="KG131" s="1"/>
  <c r="KH33"/>
  <c r="KH210" s="1"/>
  <c r="KI33"/>
  <c r="KJ33"/>
  <c r="KL33"/>
  <c r="KM33"/>
  <c r="KN33"/>
  <c r="KN131" s="1"/>
  <c r="KO33"/>
  <c r="KO210" s="1"/>
  <c r="KP33"/>
  <c r="KQ33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F34"/>
  <c r="AG34"/>
  <c r="AH34"/>
  <c r="AH132" s="1"/>
  <c r="AI34"/>
  <c r="AI211" s="1"/>
  <c r="AJ34"/>
  <c r="AM34"/>
  <c r="AN34"/>
  <c r="AO34"/>
  <c r="AO132" s="1"/>
  <c r="AP34"/>
  <c r="AP211" s="1"/>
  <c r="AQ34"/>
  <c r="AT34"/>
  <c r="AU34"/>
  <c r="AV34"/>
  <c r="AV132" s="1"/>
  <c r="AW34"/>
  <c r="AW211" s="1"/>
  <c r="AX34"/>
  <c r="BA34"/>
  <c r="BB34"/>
  <c r="BC34"/>
  <c r="BC132" s="1"/>
  <c r="BD34"/>
  <c r="BD211" s="1"/>
  <c r="BE34"/>
  <c r="BH34"/>
  <c r="BI34"/>
  <c r="BJ34"/>
  <c r="BJ132" s="1"/>
  <c r="BK34"/>
  <c r="BK211" s="1"/>
  <c r="BL34"/>
  <c r="BO34"/>
  <c r="BP34"/>
  <c r="BQ34"/>
  <c r="BQ132" s="1"/>
  <c r="BR34"/>
  <c r="BR211" s="1"/>
  <c r="BS34"/>
  <c r="BV34"/>
  <c r="BW34"/>
  <c r="BX34"/>
  <c r="BX132" s="1"/>
  <c r="BY34"/>
  <c r="BY211" s="1"/>
  <c r="BZ34"/>
  <c r="CA34"/>
  <c r="CC34"/>
  <c r="CD34"/>
  <c r="CE34"/>
  <c r="CE132" s="1"/>
  <c r="CF34"/>
  <c r="CF211" s="1"/>
  <c r="CG34"/>
  <c r="CJ34"/>
  <c r="CK34"/>
  <c r="CL34"/>
  <c r="CL132" s="1"/>
  <c r="CM34"/>
  <c r="CM211" s="1"/>
  <c r="CN34"/>
  <c r="CQ34"/>
  <c r="CR34"/>
  <c r="CS34"/>
  <c r="CS132" s="1"/>
  <c r="CT34"/>
  <c r="CT211" s="1"/>
  <c r="CU34"/>
  <c r="CV34"/>
  <c r="CX34"/>
  <c r="CY34"/>
  <c r="CZ34"/>
  <c r="CZ132" s="1"/>
  <c r="DA34"/>
  <c r="DA211" s="1"/>
  <c r="DB34"/>
  <c r="DC34"/>
  <c r="DE34"/>
  <c r="DF34"/>
  <c r="DG34"/>
  <c r="DG132" s="1"/>
  <c r="DH34"/>
  <c r="DH211" s="1"/>
  <c r="DI34"/>
  <c r="DL34"/>
  <c r="DM34"/>
  <c r="DN34"/>
  <c r="DN132" s="1"/>
  <c r="DO34"/>
  <c r="DO211" s="1"/>
  <c r="DP34"/>
  <c r="DS34"/>
  <c r="DT34"/>
  <c r="DU34"/>
  <c r="DU132" s="1"/>
  <c r="DV34"/>
  <c r="DV211" s="1"/>
  <c r="DW34"/>
  <c r="DZ34"/>
  <c r="EA34"/>
  <c r="EB34"/>
  <c r="EB132" s="1"/>
  <c r="EC34"/>
  <c r="EC211" s="1"/>
  <c r="ED34"/>
  <c r="EG34"/>
  <c r="EH34"/>
  <c r="EI34"/>
  <c r="EI132" s="1"/>
  <c r="EJ34"/>
  <c r="EJ211" s="1"/>
  <c r="EK34"/>
  <c r="EN34"/>
  <c r="EO34"/>
  <c r="EP34"/>
  <c r="EP132" s="1"/>
  <c r="EQ34"/>
  <c r="EQ211" s="1"/>
  <c r="ER34"/>
  <c r="EU34"/>
  <c r="EV34"/>
  <c r="EW34"/>
  <c r="EW132" s="1"/>
  <c r="EX34"/>
  <c r="EX211" s="1"/>
  <c r="EY34"/>
  <c r="FB34"/>
  <c r="FC34"/>
  <c r="FD34"/>
  <c r="FD132" s="1"/>
  <c r="FE34"/>
  <c r="FE211" s="1"/>
  <c r="FF34"/>
  <c r="FI34"/>
  <c r="FJ34"/>
  <c r="FK34"/>
  <c r="FK132" s="1"/>
  <c r="FL34"/>
  <c r="FL211" s="1"/>
  <c r="FM34"/>
  <c r="FN34"/>
  <c r="FP34"/>
  <c r="FQ34"/>
  <c r="FR34"/>
  <c r="FR132" s="1"/>
  <c r="FS34"/>
  <c r="FS211" s="1"/>
  <c r="FT34"/>
  <c r="FW34"/>
  <c r="FX34"/>
  <c r="FY34"/>
  <c r="FY132" s="1"/>
  <c r="FZ34"/>
  <c r="FZ211" s="1"/>
  <c r="GA34"/>
  <c r="GD34"/>
  <c r="GE34"/>
  <c r="GF34"/>
  <c r="GF132" s="1"/>
  <c r="GG34"/>
  <c r="GG211" s="1"/>
  <c r="GH34"/>
  <c r="GK34"/>
  <c r="GL34"/>
  <c r="GM34"/>
  <c r="GM132" s="1"/>
  <c r="GN34"/>
  <c r="GN211" s="1"/>
  <c r="GO34"/>
  <c r="GR34"/>
  <c r="GS34"/>
  <c r="GT34"/>
  <c r="GT132" s="1"/>
  <c r="GU34"/>
  <c r="GU211" s="1"/>
  <c r="GV34"/>
  <c r="GW34"/>
  <c r="GY34"/>
  <c r="GZ34"/>
  <c r="HA34"/>
  <c r="HA132" s="1"/>
  <c r="HB34"/>
  <c r="HB211" s="1"/>
  <c r="HC34"/>
  <c r="HF34"/>
  <c r="HG34"/>
  <c r="HH34"/>
  <c r="HH132" s="1"/>
  <c r="HI34"/>
  <c r="HI211" s="1"/>
  <c r="HJ34"/>
  <c r="HM34"/>
  <c r="HN34"/>
  <c r="HO34"/>
  <c r="HO132" s="1"/>
  <c r="HP34"/>
  <c r="HP211" s="1"/>
  <c r="HQ34"/>
  <c r="HT34"/>
  <c r="HU34"/>
  <c r="HV34"/>
  <c r="HV132" s="1"/>
  <c r="HW34"/>
  <c r="HW211" s="1"/>
  <c r="HX34"/>
  <c r="HY34"/>
  <c r="IA34"/>
  <c r="IB34"/>
  <c r="IC34"/>
  <c r="IC132" s="1"/>
  <c r="ID34"/>
  <c r="ID211" s="1"/>
  <c r="IE34"/>
  <c r="IH34"/>
  <c r="II34"/>
  <c r="IJ34"/>
  <c r="IJ132" s="1"/>
  <c r="IK34"/>
  <c r="IK211" s="1"/>
  <c r="IL34"/>
  <c r="IM34"/>
  <c r="IO34"/>
  <c r="IP34"/>
  <c r="IQ34"/>
  <c r="IQ132" s="1"/>
  <c r="IR34"/>
  <c r="IR211" s="1"/>
  <c r="IS34"/>
  <c r="IV34"/>
  <c r="IW34"/>
  <c r="IX34"/>
  <c r="IX132" s="1"/>
  <c r="IY34"/>
  <c r="IY211" s="1"/>
  <c r="IZ34"/>
  <c r="JC34"/>
  <c r="JD34"/>
  <c r="JG34"/>
  <c r="JJ34"/>
  <c r="JK34"/>
  <c r="JL34"/>
  <c r="JL132" s="1"/>
  <c r="JM34"/>
  <c r="JM211" s="1"/>
  <c r="JN34"/>
  <c r="JQ34"/>
  <c r="JR34"/>
  <c r="JS34"/>
  <c r="JS132" s="1"/>
  <c r="JT34"/>
  <c r="JT211" s="1"/>
  <c r="JU34"/>
  <c r="JX34"/>
  <c r="JY34"/>
  <c r="JZ34"/>
  <c r="JZ132" s="1"/>
  <c r="KA34"/>
  <c r="KA211" s="1"/>
  <c r="KB34"/>
  <c r="KC34"/>
  <c r="KE34"/>
  <c r="KF34"/>
  <c r="KG34"/>
  <c r="KG132" s="1"/>
  <c r="KH34"/>
  <c r="KH211" s="1"/>
  <c r="KI34"/>
  <c r="KJ34"/>
  <c r="KL34"/>
  <c r="KM34"/>
  <c r="KN34"/>
  <c r="KN132" s="1"/>
  <c r="KO34"/>
  <c r="KO211" s="1"/>
  <c r="KP34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F35"/>
  <c r="AG35"/>
  <c r="AH35"/>
  <c r="AH133" s="1"/>
  <c r="AI35"/>
  <c r="AI212" s="1"/>
  <c r="AJ35"/>
  <c r="AK35"/>
  <c r="AM35"/>
  <c r="AN35"/>
  <c r="AO35"/>
  <c r="AO133" s="1"/>
  <c r="AP35"/>
  <c r="AP212" s="1"/>
  <c r="AQ35"/>
  <c r="AR35"/>
  <c r="AT35"/>
  <c r="AU35"/>
  <c r="AV35"/>
  <c r="AV133" s="1"/>
  <c r="AW35"/>
  <c r="AW212" s="1"/>
  <c r="AX35"/>
  <c r="AY35"/>
  <c r="BA35"/>
  <c r="BB35"/>
  <c r="BC35"/>
  <c r="BC133" s="1"/>
  <c r="BD35"/>
  <c r="BD212" s="1"/>
  <c r="BE35"/>
  <c r="BF35"/>
  <c r="BH35"/>
  <c r="BI35"/>
  <c r="BJ35"/>
  <c r="BJ133" s="1"/>
  <c r="BK35"/>
  <c r="BK212" s="1"/>
  <c r="BL35"/>
  <c r="BM35"/>
  <c r="BO35"/>
  <c r="BP35"/>
  <c r="BQ35"/>
  <c r="BQ133" s="1"/>
  <c r="BR35"/>
  <c r="BR212" s="1"/>
  <c r="BS35"/>
  <c r="BT35"/>
  <c r="BV35"/>
  <c r="BW35"/>
  <c r="BX35"/>
  <c r="BX133" s="1"/>
  <c r="BY35"/>
  <c r="BY212" s="1"/>
  <c r="BZ35"/>
  <c r="CA35"/>
  <c r="CC35"/>
  <c r="CD35"/>
  <c r="CE35"/>
  <c r="CE133" s="1"/>
  <c r="CF35"/>
  <c r="CF212" s="1"/>
  <c r="CG35"/>
  <c r="CH35"/>
  <c r="CJ35"/>
  <c r="CK35"/>
  <c r="CL35"/>
  <c r="CL133" s="1"/>
  <c r="CM35"/>
  <c r="CM212" s="1"/>
  <c r="CN35"/>
  <c r="CO35"/>
  <c r="CQ35"/>
  <c r="CR35"/>
  <c r="CS35"/>
  <c r="CS133" s="1"/>
  <c r="CT35"/>
  <c r="CT212" s="1"/>
  <c r="CU35"/>
  <c r="CV35"/>
  <c r="CX35"/>
  <c r="CY35"/>
  <c r="CZ35"/>
  <c r="CZ133" s="1"/>
  <c r="DA35"/>
  <c r="DA212" s="1"/>
  <c r="DB35"/>
  <c r="DC35"/>
  <c r="DE35"/>
  <c r="DF35"/>
  <c r="DG35"/>
  <c r="DG133" s="1"/>
  <c r="DH35"/>
  <c r="DH212" s="1"/>
  <c r="DI35"/>
  <c r="DJ35"/>
  <c r="DL35"/>
  <c r="DM35"/>
  <c r="DN35"/>
  <c r="DN133" s="1"/>
  <c r="DO35"/>
  <c r="DO212" s="1"/>
  <c r="DP35"/>
  <c r="DQ35"/>
  <c r="DS35"/>
  <c r="DT35"/>
  <c r="DU35"/>
  <c r="DU133" s="1"/>
  <c r="DV35"/>
  <c r="DV212" s="1"/>
  <c r="DW35"/>
  <c r="DX35"/>
  <c r="DZ35"/>
  <c r="EA35"/>
  <c r="EB35"/>
  <c r="EB133" s="1"/>
  <c r="EC35"/>
  <c r="EC212" s="1"/>
  <c r="ED35"/>
  <c r="EE35"/>
  <c r="EG35"/>
  <c r="EH35"/>
  <c r="EI35"/>
  <c r="EI133" s="1"/>
  <c r="EJ35"/>
  <c r="EJ212" s="1"/>
  <c r="EK35"/>
  <c r="EL35"/>
  <c r="EN35"/>
  <c r="EO35"/>
  <c r="EP35"/>
  <c r="EP133" s="1"/>
  <c r="EQ35"/>
  <c r="EQ212" s="1"/>
  <c r="ER35"/>
  <c r="ES35"/>
  <c r="EU35"/>
  <c r="EV35"/>
  <c r="EW35"/>
  <c r="EW133" s="1"/>
  <c r="EX35"/>
  <c r="EX212" s="1"/>
  <c r="EY35"/>
  <c r="EZ35"/>
  <c r="FB35"/>
  <c r="FC35"/>
  <c r="FD35"/>
  <c r="FD133" s="1"/>
  <c r="FE35"/>
  <c r="FE212" s="1"/>
  <c r="FF35"/>
  <c r="FG35"/>
  <c r="FI35"/>
  <c r="FJ35"/>
  <c r="FK35"/>
  <c r="FK133" s="1"/>
  <c r="FL35"/>
  <c r="FL212" s="1"/>
  <c r="FM35"/>
  <c r="FN35"/>
  <c r="FP35"/>
  <c r="FQ35"/>
  <c r="FR35"/>
  <c r="FR133" s="1"/>
  <c r="FS35"/>
  <c r="FS212" s="1"/>
  <c r="FT35"/>
  <c r="FU35"/>
  <c r="FW35"/>
  <c r="FX35"/>
  <c r="FY35"/>
  <c r="FY133" s="1"/>
  <c r="FZ35"/>
  <c r="FZ212" s="1"/>
  <c r="GA35"/>
  <c r="GB35"/>
  <c r="GD35"/>
  <c r="GE35"/>
  <c r="GF35"/>
  <c r="GF133" s="1"/>
  <c r="GG35"/>
  <c r="GG212" s="1"/>
  <c r="GH35"/>
  <c r="GI35"/>
  <c r="GK35"/>
  <c r="GL35"/>
  <c r="GM35"/>
  <c r="GM133" s="1"/>
  <c r="GN35"/>
  <c r="GN212" s="1"/>
  <c r="GO35"/>
  <c r="GP35"/>
  <c r="GR35"/>
  <c r="GS35"/>
  <c r="GT35"/>
  <c r="GT133" s="1"/>
  <c r="GU35"/>
  <c r="GU212" s="1"/>
  <c r="GV35"/>
  <c r="GW35"/>
  <c r="GY35"/>
  <c r="GZ35"/>
  <c r="HA35"/>
  <c r="HA133" s="1"/>
  <c r="HB35"/>
  <c r="HB212" s="1"/>
  <c r="HC35"/>
  <c r="HD35"/>
  <c r="HF35"/>
  <c r="HG35"/>
  <c r="HH35"/>
  <c r="HH133" s="1"/>
  <c r="HI35"/>
  <c r="HI212" s="1"/>
  <c r="HJ35"/>
  <c r="HK35"/>
  <c r="HM35"/>
  <c r="HN35"/>
  <c r="HO35"/>
  <c r="HO133" s="1"/>
  <c r="HP35"/>
  <c r="HP212" s="1"/>
  <c r="HQ35"/>
  <c r="HR35"/>
  <c r="HT35"/>
  <c r="HU35"/>
  <c r="HV35"/>
  <c r="HV133" s="1"/>
  <c r="HW35"/>
  <c r="HW212" s="1"/>
  <c r="HX35"/>
  <c r="HY35"/>
  <c r="IA35"/>
  <c r="IB35"/>
  <c r="IC35"/>
  <c r="IC133" s="1"/>
  <c r="ID35"/>
  <c r="ID212" s="1"/>
  <c r="IE35"/>
  <c r="IF35"/>
  <c r="IH35"/>
  <c r="II35"/>
  <c r="IJ35"/>
  <c r="IJ133" s="1"/>
  <c r="IK35"/>
  <c r="IK212" s="1"/>
  <c r="IL35"/>
  <c r="IM35"/>
  <c r="IO35"/>
  <c r="IP35"/>
  <c r="IQ35"/>
  <c r="IQ133" s="1"/>
  <c r="IR35"/>
  <c r="IR212" s="1"/>
  <c r="IS35"/>
  <c r="IT35"/>
  <c r="IV35"/>
  <c r="IW35"/>
  <c r="IX35"/>
  <c r="IX133" s="1"/>
  <c r="IY35"/>
  <c r="IY212" s="1"/>
  <c r="IZ35"/>
  <c r="JA35"/>
  <c r="JC35"/>
  <c r="JD35"/>
  <c r="JG35"/>
  <c r="JH35"/>
  <c r="JJ35"/>
  <c r="JK35"/>
  <c r="JL35"/>
  <c r="JL133" s="1"/>
  <c r="JM35"/>
  <c r="JM212" s="1"/>
  <c r="JN35"/>
  <c r="JO35"/>
  <c r="JQ35"/>
  <c r="JR35"/>
  <c r="JS35"/>
  <c r="JS133" s="1"/>
  <c r="JT35"/>
  <c r="JT212" s="1"/>
  <c r="JU35"/>
  <c r="JV35"/>
  <c r="JX35"/>
  <c r="JY35"/>
  <c r="JZ35"/>
  <c r="JZ133" s="1"/>
  <c r="KA35"/>
  <c r="KA212" s="1"/>
  <c r="KB35"/>
  <c r="KC35"/>
  <c r="KE35"/>
  <c r="KF35"/>
  <c r="KG35"/>
  <c r="KG133" s="1"/>
  <c r="KH35"/>
  <c r="KH212" s="1"/>
  <c r="KI35"/>
  <c r="KJ35"/>
  <c r="KL35"/>
  <c r="KM35"/>
  <c r="KN35"/>
  <c r="KN133" s="1"/>
  <c r="KO35"/>
  <c r="KO212" s="1"/>
  <c r="KP35"/>
  <c r="KQ35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F36"/>
  <c r="AG36"/>
  <c r="AH36"/>
  <c r="AH134" s="1"/>
  <c r="AI36"/>
  <c r="AI213" s="1"/>
  <c r="AJ36"/>
  <c r="AM36"/>
  <c r="AN36"/>
  <c r="AO36"/>
  <c r="AO134" s="1"/>
  <c r="AP36"/>
  <c r="AP213" s="1"/>
  <c r="AQ36"/>
  <c r="AT36"/>
  <c r="AU36"/>
  <c r="AV36"/>
  <c r="AV134" s="1"/>
  <c r="AW36"/>
  <c r="AW213" s="1"/>
  <c r="AX36"/>
  <c r="BA36"/>
  <c r="BB36"/>
  <c r="BC36"/>
  <c r="BC134" s="1"/>
  <c r="BD36"/>
  <c r="BD213" s="1"/>
  <c r="BE36"/>
  <c r="BH36"/>
  <c r="BI36"/>
  <c r="BJ36"/>
  <c r="BJ134" s="1"/>
  <c r="BK36"/>
  <c r="BK213" s="1"/>
  <c r="BL36"/>
  <c r="BM36"/>
  <c r="BO36"/>
  <c r="BP36"/>
  <c r="BQ36"/>
  <c r="BQ134" s="1"/>
  <c r="BR36"/>
  <c r="BR213" s="1"/>
  <c r="BS36"/>
  <c r="BT36"/>
  <c r="BV36"/>
  <c r="BW36"/>
  <c r="BX36"/>
  <c r="BX134" s="1"/>
  <c r="BY36"/>
  <c r="BY213" s="1"/>
  <c r="BZ36"/>
  <c r="CA36"/>
  <c r="CC36"/>
  <c r="CD36"/>
  <c r="CE36"/>
  <c r="CE134" s="1"/>
  <c r="CF36"/>
  <c r="CF213" s="1"/>
  <c r="CG36"/>
  <c r="CJ36"/>
  <c r="CK36"/>
  <c r="CL36"/>
  <c r="CL134" s="1"/>
  <c r="CM36"/>
  <c r="CM213" s="1"/>
  <c r="CN36"/>
  <c r="CO36"/>
  <c r="CQ36"/>
  <c r="CR36"/>
  <c r="CS36"/>
  <c r="CS134" s="1"/>
  <c r="CT36"/>
  <c r="CT213" s="1"/>
  <c r="CU36"/>
  <c r="CV36"/>
  <c r="CX36"/>
  <c r="CY36"/>
  <c r="CZ36"/>
  <c r="CZ134" s="1"/>
  <c r="DA36"/>
  <c r="DA213" s="1"/>
  <c r="DB36"/>
  <c r="DC36"/>
  <c r="DE36"/>
  <c r="DF36"/>
  <c r="DG36"/>
  <c r="DG134" s="1"/>
  <c r="DH36"/>
  <c r="DH213" s="1"/>
  <c r="DI36"/>
  <c r="DJ36"/>
  <c r="DL36"/>
  <c r="DM36"/>
  <c r="DN36"/>
  <c r="DN134" s="1"/>
  <c r="DO36"/>
  <c r="DO213" s="1"/>
  <c r="DP36"/>
  <c r="DQ36"/>
  <c r="DS36"/>
  <c r="DT36"/>
  <c r="DU36"/>
  <c r="DU134" s="1"/>
  <c r="DV36"/>
  <c r="DV213" s="1"/>
  <c r="DW36"/>
  <c r="DX36"/>
  <c r="DZ36"/>
  <c r="EA36"/>
  <c r="EB36"/>
  <c r="EB134" s="1"/>
  <c r="EC36"/>
  <c r="EC213" s="1"/>
  <c r="ED36"/>
  <c r="EE36"/>
  <c r="EG36"/>
  <c r="EH36"/>
  <c r="EI36"/>
  <c r="EI134" s="1"/>
  <c r="EJ36"/>
  <c r="EJ213" s="1"/>
  <c r="EK36"/>
  <c r="EL36"/>
  <c r="EN36"/>
  <c r="EO36"/>
  <c r="EP36"/>
  <c r="EP134" s="1"/>
  <c r="EQ36"/>
  <c r="EQ213" s="1"/>
  <c r="ER36"/>
  <c r="ES36"/>
  <c r="EU36"/>
  <c r="EV36"/>
  <c r="EW36"/>
  <c r="EW134" s="1"/>
  <c r="EX36"/>
  <c r="EX213" s="1"/>
  <c r="EY36"/>
  <c r="EZ36"/>
  <c r="FB36"/>
  <c r="FC36"/>
  <c r="FD36"/>
  <c r="FD134" s="1"/>
  <c r="FE36"/>
  <c r="FE213" s="1"/>
  <c r="FF36"/>
  <c r="FG36"/>
  <c r="FI36"/>
  <c r="FJ36"/>
  <c r="FK36"/>
  <c r="FK134" s="1"/>
  <c r="FL36"/>
  <c r="FL213" s="1"/>
  <c r="FM36"/>
  <c r="FN36"/>
  <c r="FP36"/>
  <c r="FQ36"/>
  <c r="FR36"/>
  <c r="FR134" s="1"/>
  <c r="FS36"/>
  <c r="FS213" s="1"/>
  <c r="FT36"/>
  <c r="FU36"/>
  <c r="FW36"/>
  <c r="FX36"/>
  <c r="FY36"/>
  <c r="FY134" s="1"/>
  <c r="FZ36"/>
  <c r="FZ213" s="1"/>
  <c r="GA36"/>
  <c r="GB36"/>
  <c r="GD36"/>
  <c r="GE36"/>
  <c r="GF36"/>
  <c r="GF134" s="1"/>
  <c r="GG36"/>
  <c r="GG213" s="1"/>
  <c r="GH36"/>
  <c r="GI36"/>
  <c r="GK36"/>
  <c r="GL36"/>
  <c r="GM36"/>
  <c r="GM134" s="1"/>
  <c r="GN36"/>
  <c r="GN213" s="1"/>
  <c r="GO36"/>
  <c r="GP36"/>
  <c r="GR36"/>
  <c r="GS36"/>
  <c r="GT36"/>
  <c r="GT134" s="1"/>
  <c r="GU36"/>
  <c r="GU213" s="1"/>
  <c r="GV36"/>
  <c r="GW36"/>
  <c r="GY36"/>
  <c r="GZ36"/>
  <c r="HA36"/>
  <c r="HA134" s="1"/>
  <c r="HB36"/>
  <c r="HB213" s="1"/>
  <c r="HC36"/>
  <c r="HD36"/>
  <c r="HF36"/>
  <c r="HG36"/>
  <c r="HH36"/>
  <c r="HH134" s="1"/>
  <c r="HI36"/>
  <c r="HI213" s="1"/>
  <c r="HJ36"/>
  <c r="HK36"/>
  <c r="HM36"/>
  <c r="HN36"/>
  <c r="HO36"/>
  <c r="HO134" s="1"/>
  <c r="HP36"/>
  <c r="HP213" s="1"/>
  <c r="HQ36"/>
  <c r="HR36"/>
  <c r="HT36"/>
  <c r="HU36"/>
  <c r="HV36"/>
  <c r="HV134" s="1"/>
  <c r="HW36"/>
  <c r="HW213" s="1"/>
  <c r="HX36"/>
  <c r="HY36"/>
  <c r="IA36"/>
  <c r="IB36"/>
  <c r="IC36"/>
  <c r="IC134" s="1"/>
  <c r="ID36"/>
  <c r="ID213" s="1"/>
  <c r="IE36"/>
  <c r="IF36"/>
  <c r="IH36"/>
  <c r="II36"/>
  <c r="IJ36"/>
  <c r="IJ134" s="1"/>
  <c r="IK36"/>
  <c r="IK213" s="1"/>
  <c r="IL36"/>
  <c r="IM36"/>
  <c r="IO36"/>
  <c r="IP36"/>
  <c r="IQ36"/>
  <c r="IQ134" s="1"/>
  <c r="IR36"/>
  <c r="IR213" s="1"/>
  <c r="IS36"/>
  <c r="IT36"/>
  <c r="IV36"/>
  <c r="IW36"/>
  <c r="IX36"/>
  <c r="IX134" s="1"/>
  <c r="IY36"/>
  <c r="IY213" s="1"/>
  <c r="IZ36"/>
  <c r="JA36"/>
  <c r="JC36"/>
  <c r="JD36"/>
  <c r="JG36"/>
  <c r="JH36"/>
  <c r="JJ36"/>
  <c r="JK36"/>
  <c r="JL36"/>
  <c r="JL134" s="1"/>
  <c r="JM36"/>
  <c r="JM213" s="1"/>
  <c r="JN36"/>
  <c r="JO36"/>
  <c r="JQ36"/>
  <c r="JR36"/>
  <c r="JS36"/>
  <c r="JS134" s="1"/>
  <c r="JT36"/>
  <c r="JT213" s="1"/>
  <c r="JU36"/>
  <c r="JV36"/>
  <c r="JX36"/>
  <c r="JY36"/>
  <c r="JZ36"/>
  <c r="JZ134" s="1"/>
  <c r="KA36"/>
  <c r="KA213" s="1"/>
  <c r="KB36"/>
  <c r="KC36"/>
  <c r="KE36"/>
  <c r="KF36"/>
  <c r="KG36"/>
  <c r="KG134" s="1"/>
  <c r="KH36"/>
  <c r="KH213" s="1"/>
  <c r="KI36"/>
  <c r="KJ36"/>
  <c r="KL36"/>
  <c r="KM36"/>
  <c r="KN36"/>
  <c r="KN134" s="1"/>
  <c r="KO36"/>
  <c r="KO213" s="1"/>
  <c r="KP36"/>
  <c r="KQ36"/>
  <c r="KS36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F37"/>
  <c r="AG37"/>
  <c r="AH37"/>
  <c r="AH135" s="1"/>
  <c r="AI37"/>
  <c r="AI214" s="1"/>
  <c r="AJ37"/>
  <c r="AM37"/>
  <c r="AN37"/>
  <c r="AO37"/>
  <c r="AO135" s="1"/>
  <c r="AP37"/>
  <c r="AP214" s="1"/>
  <c r="AQ37"/>
  <c r="AT37"/>
  <c r="AU37"/>
  <c r="AV37"/>
  <c r="AV135" s="1"/>
  <c r="AW37"/>
  <c r="AW214" s="1"/>
  <c r="AX37"/>
  <c r="BA37"/>
  <c r="BB37"/>
  <c r="BC37"/>
  <c r="BC135" s="1"/>
  <c r="BD37"/>
  <c r="BD214" s="1"/>
  <c r="BE37"/>
  <c r="BH37"/>
  <c r="BI37"/>
  <c r="BJ37"/>
  <c r="BJ135" s="1"/>
  <c r="BK37"/>
  <c r="BK214" s="1"/>
  <c r="BL37"/>
  <c r="BM37"/>
  <c r="BO37"/>
  <c r="BP37"/>
  <c r="BQ37"/>
  <c r="BQ135" s="1"/>
  <c r="BR37"/>
  <c r="BR214" s="1"/>
  <c r="BS37"/>
  <c r="BV37"/>
  <c r="BW37"/>
  <c r="BX37"/>
  <c r="BX135" s="1"/>
  <c r="BY37"/>
  <c r="BY214" s="1"/>
  <c r="BZ37"/>
  <c r="CC37"/>
  <c r="CD37"/>
  <c r="CE37"/>
  <c r="CE135" s="1"/>
  <c r="CF37"/>
  <c r="CF214" s="1"/>
  <c r="CG37"/>
  <c r="CH37"/>
  <c r="CJ37"/>
  <c r="CK37"/>
  <c r="CL37"/>
  <c r="CL135" s="1"/>
  <c r="CM37"/>
  <c r="CM214" s="1"/>
  <c r="CN37"/>
  <c r="CQ37"/>
  <c r="CR37"/>
  <c r="CS37"/>
  <c r="CS135" s="1"/>
  <c r="CT37"/>
  <c r="CT214" s="1"/>
  <c r="CU37"/>
  <c r="CX37"/>
  <c r="CY37"/>
  <c r="CZ37"/>
  <c r="CZ135" s="1"/>
  <c r="DA37"/>
  <c r="DA214" s="1"/>
  <c r="DB37"/>
  <c r="DE37"/>
  <c r="DF37"/>
  <c r="DG37"/>
  <c r="DG135" s="1"/>
  <c r="DH37"/>
  <c r="DH214" s="1"/>
  <c r="DI37"/>
  <c r="DL37"/>
  <c r="DM37"/>
  <c r="DN37"/>
  <c r="DN135" s="1"/>
  <c r="DO37"/>
  <c r="DO214" s="1"/>
  <c r="DP37"/>
  <c r="DS37"/>
  <c r="DT37"/>
  <c r="DU37"/>
  <c r="DU135" s="1"/>
  <c r="DV37"/>
  <c r="DV214" s="1"/>
  <c r="DW37"/>
  <c r="DZ37"/>
  <c r="EA37"/>
  <c r="EB37"/>
  <c r="EB135" s="1"/>
  <c r="EC37"/>
  <c r="EC214" s="1"/>
  <c r="ED37"/>
  <c r="EG37"/>
  <c r="EH37"/>
  <c r="EI37"/>
  <c r="EI135" s="1"/>
  <c r="EJ37"/>
  <c r="EJ214" s="1"/>
  <c r="EK37"/>
  <c r="EN37"/>
  <c r="EO37"/>
  <c r="EP37"/>
  <c r="EP135" s="1"/>
  <c r="EQ37"/>
  <c r="EQ214" s="1"/>
  <c r="ER37"/>
  <c r="EU37"/>
  <c r="EV37"/>
  <c r="EW37"/>
  <c r="EW135" s="1"/>
  <c r="EX37"/>
  <c r="EX214" s="1"/>
  <c r="EY37"/>
  <c r="FB37"/>
  <c r="FC37"/>
  <c r="FD37"/>
  <c r="FD135" s="1"/>
  <c r="FE37"/>
  <c r="FE214" s="1"/>
  <c r="FF37"/>
  <c r="FI37"/>
  <c r="FJ37"/>
  <c r="FK37"/>
  <c r="FK135" s="1"/>
  <c r="FL37"/>
  <c r="FL214" s="1"/>
  <c r="FM37"/>
  <c r="FP37"/>
  <c r="FQ37"/>
  <c r="FR37"/>
  <c r="FR135" s="1"/>
  <c r="FS37"/>
  <c r="FS214" s="1"/>
  <c r="FT37"/>
  <c r="FU37"/>
  <c r="FW37"/>
  <c r="FX37"/>
  <c r="FY37"/>
  <c r="FY135" s="1"/>
  <c r="FZ37"/>
  <c r="FZ214" s="1"/>
  <c r="GA37"/>
  <c r="GD37"/>
  <c r="GE37"/>
  <c r="GF37"/>
  <c r="GF135" s="1"/>
  <c r="GG37"/>
  <c r="GG214" s="1"/>
  <c r="GH37"/>
  <c r="GK37"/>
  <c r="GL37"/>
  <c r="GM37"/>
  <c r="GM135" s="1"/>
  <c r="GN37"/>
  <c r="GN214" s="1"/>
  <c r="GO37"/>
  <c r="GR37"/>
  <c r="GS37"/>
  <c r="GW37" s="1"/>
  <c r="GT37"/>
  <c r="GT135" s="1"/>
  <c r="GU37"/>
  <c r="GU214" s="1"/>
  <c r="GV37"/>
  <c r="GY37"/>
  <c r="GZ37"/>
  <c r="HA37"/>
  <c r="HA135" s="1"/>
  <c r="HB37"/>
  <c r="HB214" s="1"/>
  <c r="HC37"/>
  <c r="HD37"/>
  <c r="HF37"/>
  <c r="HG37"/>
  <c r="HH37"/>
  <c r="HH135" s="1"/>
  <c r="HI37"/>
  <c r="HI214" s="1"/>
  <c r="HJ37"/>
  <c r="HM37"/>
  <c r="HN37"/>
  <c r="HO37"/>
  <c r="HO135" s="1"/>
  <c r="HP37"/>
  <c r="HP214" s="1"/>
  <c r="HQ37"/>
  <c r="HR37"/>
  <c r="HT37"/>
  <c r="HU37"/>
  <c r="HV37"/>
  <c r="HV135" s="1"/>
  <c r="HW37"/>
  <c r="HW214" s="1"/>
  <c r="HX37"/>
  <c r="HY37"/>
  <c r="IA37"/>
  <c r="IB37"/>
  <c r="IC37"/>
  <c r="IC135" s="1"/>
  <c r="ID37"/>
  <c r="ID214" s="1"/>
  <c r="IE37"/>
  <c r="IF37"/>
  <c r="IH37"/>
  <c r="II37"/>
  <c r="IJ37"/>
  <c r="IJ135" s="1"/>
  <c r="IK37"/>
  <c r="IK214" s="1"/>
  <c r="IL37"/>
  <c r="IM37"/>
  <c r="IO37"/>
  <c r="IP37"/>
  <c r="IQ37"/>
  <c r="IQ135" s="1"/>
  <c r="IR37"/>
  <c r="IR214" s="1"/>
  <c r="IS37"/>
  <c r="IT37"/>
  <c r="IV37"/>
  <c r="IW37"/>
  <c r="IX37"/>
  <c r="IX135" s="1"/>
  <c r="IY37"/>
  <c r="IY214" s="1"/>
  <c r="IZ37"/>
  <c r="JC37"/>
  <c r="JD37"/>
  <c r="JG37"/>
  <c r="JH37"/>
  <c r="JJ37"/>
  <c r="JK37"/>
  <c r="JL37"/>
  <c r="JL135" s="1"/>
  <c r="JM37"/>
  <c r="JM214" s="1"/>
  <c r="JN37"/>
  <c r="JO37"/>
  <c r="JQ37"/>
  <c r="JR37"/>
  <c r="JS37"/>
  <c r="JS135" s="1"/>
  <c r="JT37"/>
  <c r="JT214" s="1"/>
  <c r="JU37"/>
  <c r="JV37"/>
  <c r="JX37"/>
  <c r="JY37"/>
  <c r="JZ37"/>
  <c r="JZ135" s="1"/>
  <c r="KA37"/>
  <c r="KA214" s="1"/>
  <c r="KB37"/>
  <c r="KC37"/>
  <c r="KE37"/>
  <c r="KF37"/>
  <c r="KG37"/>
  <c r="KG135" s="1"/>
  <c r="KH37"/>
  <c r="KH214" s="1"/>
  <c r="KI37"/>
  <c r="KJ37"/>
  <c r="KL37"/>
  <c r="KM37"/>
  <c r="KN37"/>
  <c r="KN135" s="1"/>
  <c r="KO37"/>
  <c r="KO214" s="1"/>
  <c r="KP37"/>
  <c r="KQ37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F38"/>
  <c r="AG38"/>
  <c r="AH38"/>
  <c r="AH136" s="1"/>
  <c r="AI38"/>
  <c r="AI215" s="1"/>
  <c r="AJ38"/>
  <c r="AM38"/>
  <c r="AN38"/>
  <c r="AO38"/>
  <c r="AO136" s="1"/>
  <c r="AP38"/>
  <c r="AP215" s="1"/>
  <c r="AQ38"/>
  <c r="AR38"/>
  <c r="AT38"/>
  <c r="AU38"/>
  <c r="AV38"/>
  <c r="AV136" s="1"/>
  <c r="AW38"/>
  <c r="AW215" s="1"/>
  <c r="AX38"/>
  <c r="BA38"/>
  <c r="BB38"/>
  <c r="BC38"/>
  <c r="BC136" s="1"/>
  <c r="BD38"/>
  <c r="BD215" s="1"/>
  <c r="BE38"/>
  <c r="BH38"/>
  <c r="BI38"/>
  <c r="BJ38"/>
  <c r="BJ136" s="1"/>
  <c r="BK38"/>
  <c r="BK215" s="1"/>
  <c r="BL38"/>
  <c r="BM38"/>
  <c r="BO38"/>
  <c r="BP38"/>
  <c r="BQ38"/>
  <c r="BQ136" s="1"/>
  <c r="BR38"/>
  <c r="BR215" s="1"/>
  <c r="BS38"/>
  <c r="BV38"/>
  <c r="BW38"/>
  <c r="BX38"/>
  <c r="BX136" s="1"/>
  <c r="BY38"/>
  <c r="BY215" s="1"/>
  <c r="BZ38"/>
  <c r="CC38"/>
  <c r="CD38"/>
  <c r="CE38"/>
  <c r="CE136" s="1"/>
  <c r="CF38"/>
  <c r="CF215" s="1"/>
  <c r="CG38"/>
  <c r="CJ38"/>
  <c r="CK38"/>
  <c r="CL38"/>
  <c r="CL136" s="1"/>
  <c r="CM38"/>
  <c r="CM215" s="1"/>
  <c r="CN38"/>
  <c r="CQ38"/>
  <c r="CR38"/>
  <c r="CS38"/>
  <c r="CS136" s="1"/>
  <c r="CT38"/>
  <c r="CT215" s="1"/>
  <c r="CU38"/>
  <c r="CX38"/>
  <c r="CY38"/>
  <c r="CZ38"/>
  <c r="CZ136" s="1"/>
  <c r="DA38"/>
  <c r="DA215" s="1"/>
  <c r="DB38"/>
  <c r="DE38"/>
  <c r="DF38"/>
  <c r="DG38"/>
  <c r="DG136" s="1"/>
  <c r="DH38"/>
  <c r="DH215" s="1"/>
  <c r="DI38"/>
  <c r="DL38"/>
  <c r="DM38"/>
  <c r="DN38"/>
  <c r="DN136" s="1"/>
  <c r="DO38"/>
  <c r="DO215" s="1"/>
  <c r="DP38"/>
  <c r="DS38"/>
  <c r="DT38"/>
  <c r="DU38"/>
  <c r="DU136" s="1"/>
  <c r="DV38"/>
  <c r="DV215" s="1"/>
  <c r="DW38"/>
  <c r="DZ38"/>
  <c r="EA38"/>
  <c r="EB38"/>
  <c r="EB136" s="1"/>
  <c r="EC38"/>
  <c r="EC215" s="1"/>
  <c r="ED38"/>
  <c r="EG38"/>
  <c r="EH38"/>
  <c r="EI38"/>
  <c r="EI136" s="1"/>
  <c r="EJ38"/>
  <c r="EJ215" s="1"/>
  <c r="EK38"/>
  <c r="EN38"/>
  <c r="EO38"/>
  <c r="EP38"/>
  <c r="EP136" s="1"/>
  <c r="EQ38"/>
  <c r="EQ215" s="1"/>
  <c r="ER38"/>
  <c r="EU38"/>
  <c r="EV38"/>
  <c r="EW38"/>
  <c r="EW136" s="1"/>
  <c r="EX38"/>
  <c r="EX215" s="1"/>
  <c r="EY38"/>
  <c r="FB38"/>
  <c r="FC38"/>
  <c r="FD38"/>
  <c r="FD136" s="1"/>
  <c r="FE38"/>
  <c r="FE215" s="1"/>
  <c r="FF38"/>
  <c r="FI38"/>
  <c r="FJ38"/>
  <c r="FK38"/>
  <c r="FK136" s="1"/>
  <c r="FL38"/>
  <c r="FL215" s="1"/>
  <c r="FM38"/>
  <c r="FP38"/>
  <c r="FQ38"/>
  <c r="FR38"/>
  <c r="FR136" s="1"/>
  <c r="FS38"/>
  <c r="FS215" s="1"/>
  <c r="FT38"/>
  <c r="FU38"/>
  <c r="FW38"/>
  <c r="FX38"/>
  <c r="FY38"/>
  <c r="FY136" s="1"/>
  <c r="FZ38"/>
  <c r="FZ215" s="1"/>
  <c r="GA38"/>
  <c r="GB38"/>
  <c r="GD38"/>
  <c r="GE38"/>
  <c r="GF38"/>
  <c r="GF136" s="1"/>
  <c r="GG38"/>
  <c r="GG215" s="1"/>
  <c r="GH38"/>
  <c r="GK38"/>
  <c r="GL38"/>
  <c r="GM38"/>
  <c r="GM136" s="1"/>
  <c r="GN38"/>
  <c r="GN215" s="1"/>
  <c r="GO38"/>
  <c r="GR38"/>
  <c r="GS38"/>
  <c r="GT38"/>
  <c r="GT136" s="1"/>
  <c r="GU38"/>
  <c r="GU215" s="1"/>
  <c r="GV38"/>
  <c r="GY38"/>
  <c r="GZ38"/>
  <c r="HA38"/>
  <c r="HA136" s="1"/>
  <c r="HB38"/>
  <c r="HB215" s="1"/>
  <c r="HC38"/>
  <c r="HD38"/>
  <c r="HF38"/>
  <c r="HG38"/>
  <c r="HH38"/>
  <c r="HH136" s="1"/>
  <c r="HI38"/>
  <c r="HI215" s="1"/>
  <c r="HJ38"/>
  <c r="HM38"/>
  <c r="HN38"/>
  <c r="HO38"/>
  <c r="HO136" s="1"/>
  <c r="HP38"/>
  <c r="HP215" s="1"/>
  <c r="HQ38"/>
  <c r="HT38"/>
  <c r="HU38"/>
  <c r="HV38"/>
  <c r="HV136" s="1"/>
  <c r="HW38"/>
  <c r="HW215" s="1"/>
  <c r="HX38"/>
  <c r="HY38"/>
  <c r="IA38"/>
  <c r="IB38"/>
  <c r="IC38"/>
  <c r="IC136" s="1"/>
  <c r="ID38"/>
  <c r="ID215" s="1"/>
  <c r="IE38"/>
  <c r="IH38"/>
  <c r="II38"/>
  <c r="IJ38"/>
  <c r="IJ136" s="1"/>
  <c r="IK38"/>
  <c r="IK215" s="1"/>
  <c r="IL38"/>
  <c r="IM38"/>
  <c r="IO38"/>
  <c r="IP38"/>
  <c r="IQ38"/>
  <c r="IQ136" s="1"/>
  <c r="IR38"/>
  <c r="IR215" s="1"/>
  <c r="IS38"/>
  <c r="IV38"/>
  <c r="IW38"/>
  <c r="IX38"/>
  <c r="IX136" s="1"/>
  <c r="IY38"/>
  <c r="IY215" s="1"/>
  <c r="IZ38"/>
  <c r="JA38"/>
  <c r="JC38"/>
  <c r="JD38"/>
  <c r="JG38"/>
  <c r="JJ38"/>
  <c r="JK38"/>
  <c r="JL38"/>
  <c r="JL136" s="1"/>
  <c r="JM38"/>
  <c r="JM215" s="1"/>
  <c r="JN38"/>
  <c r="JQ38"/>
  <c r="JR38"/>
  <c r="JS38"/>
  <c r="JS136" s="1"/>
  <c r="JT38"/>
  <c r="JT215" s="1"/>
  <c r="JU38"/>
  <c r="JX38"/>
  <c r="JY38"/>
  <c r="JZ38"/>
  <c r="JZ136" s="1"/>
  <c r="KA38"/>
  <c r="KA215" s="1"/>
  <c r="KB38"/>
  <c r="KC38"/>
  <c r="KE38"/>
  <c r="KF38"/>
  <c r="KG38"/>
  <c r="KG136" s="1"/>
  <c r="KH38"/>
  <c r="KH215" s="1"/>
  <c r="KI38"/>
  <c r="KJ38"/>
  <c r="KL38"/>
  <c r="KM38"/>
  <c r="KN38"/>
  <c r="KN136" s="1"/>
  <c r="KO38"/>
  <c r="KO215" s="1"/>
  <c r="KP38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F39"/>
  <c r="AG39"/>
  <c r="AH39"/>
  <c r="AH137" s="1"/>
  <c r="AI39"/>
  <c r="AI216" s="1"/>
  <c r="AJ39"/>
  <c r="AK39"/>
  <c r="AM39"/>
  <c r="AN39"/>
  <c r="AO39"/>
  <c r="AO137" s="1"/>
  <c r="AP39"/>
  <c r="AP216" s="1"/>
  <c r="AQ39"/>
  <c r="AT39"/>
  <c r="AU39"/>
  <c r="AV39"/>
  <c r="AV137" s="1"/>
  <c r="AW39"/>
  <c r="AW216" s="1"/>
  <c r="AX39"/>
  <c r="BA39"/>
  <c r="BB39"/>
  <c r="BC39"/>
  <c r="BC137" s="1"/>
  <c r="BD39"/>
  <c r="BD216" s="1"/>
  <c r="BE39"/>
  <c r="BH39"/>
  <c r="BI39"/>
  <c r="BJ39"/>
  <c r="BJ137" s="1"/>
  <c r="BK39"/>
  <c r="BK216" s="1"/>
  <c r="BL39"/>
  <c r="BM39"/>
  <c r="BO39"/>
  <c r="BP39"/>
  <c r="BQ39"/>
  <c r="BQ137" s="1"/>
  <c r="BR39"/>
  <c r="BR216" s="1"/>
  <c r="BS39"/>
  <c r="BV39"/>
  <c r="BW39"/>
  <c r="BX39"/>
  <c r="BX137" s="1"/>
  <c r="BY39"/>
  <c r="BY216" s="1"/>
  <c r="BZ39"/>
  <c r="CC39"/>
  <c r="CD39"/>
  <c r="CE39"/>
  <c r="CE137" s="1"/>
  <c r="CF39"/>
  <c r="CF216" s="1"/>
  <c r="CG39"/>
  <c r="CJ39"/>
  <c r="CK39"/>
  <c r="CL39"/>
  <c r="CL137" s="1"/>
  <c r="CM39"/>
  <c r="CM216" s="1"/>
  <c r="CN39"/>
  <c r="CQ39"/>
  <c r="CR39"/>
  <c r="CS39"/>
  <c r="CS137" s="1"/>
  <c r="CT39"/>
  <c r="CT216" s="1"/>
  <c r="CU39"/>
  <c r="CX39"/>
  <c r="CY39"/>
  <c r="CZ39"/>
  <c r="CZ137" s="1"/>
  <c r="DA39"/>
  <c r="DA216" s="1"/>
  <c r="DB39"/>
  <c r="DC39"/>
  <c r="DE39"/>
  <c r="DF39"/>
  <c r="DG39"/>
  <c r="DG137" s="1"/>
  <c r="DH39"/>
  <c r="DH216" s="1"/>
  <c r="DI39"/>
  <c r="DL39"/>
  <c r="DM39"/>
  <c r="DN39"/>
  <c r="DN137" s="1"/>
  <c r="DO39"/>
  <c r="DO216" s="1"/>
  <c r="DP39"/>
  <c r="DS39"/>
  <c r="DT39"/>
  <c r="DU39"/>
  <c r="DU137" s="1"/>
  <c r="DV39"/>
  <c r="DV216" s="1"/>
  <c r="DW39"/>
  <c r="DZ39"/>
  <c r="EA39"/>
  <c r="EB39"/>
  <c r="EB137" s="1"/>
  <c r="EC39"/>
  <c r="EC216" s="1"/>
  <c r="ED39"/>
  <c r="EG39"/>
  <c r="EH39"/>
  <c r="EI39"/>
  <c r="EI137" s="1"/>
  <c r="EJ39"/>
  <c r="EJ216" s="1"/>
  <c r="EK39"/>
  <c r="EN39"/>
  <c r="EO39"/>
  <c r="EP39"/>
  <c r="EP137" s="1"/>
  <c r="EQ39"/>
  <c r="EQ216" s="1"/>
  <c r="ER39"/>
  <c r="EU39"/>
  <c r="EV39"/>
  <c r="EW39"/>
  <c r="EW137" s="1"/>
  <c r="EX39"/>
  <c r="EX216" s="1"/>
  <c r="EY39"/>
  <c r="FB39"/>
  <c r="FC39"/>
  <c r="FD39"/>
  <c r="FD137" s="1"/>
  <c r="FE39"/>
  <c r="FE216" s="1"/>
  <c r="FF39"/>
  <c r="FI39"/>
  <c r="FJ39"/>
  <c r="FK39"/>
  <c r="FK137" s="1"/>
  <c r="FL39"/>
  <c r="FL216" s="1"/>
  <c r="FM39"/>
  <c r="FP39"/>
  <c r="FQ39"/>
  <c r="FR39"/>
  <c r="FR137" s="1"/>
  <c r="FS39"/>
  <c r="FS216" s="1"/>
  <c r="FT39"/>
  <c r="FW39"/>
  <c r="FX39"/>
  <c r="FY39"/>
  <c r="FY137" s="1"/>
  <c r="FZ39"/>
  <c r="FZ216" s="1"/>
  <c r="GA39"/>
  <c r="GD39"/>
  <c r="GE39"/>
  <c r="GF39"/>
  <c r="GF137" s="1"/>
  <c r="GG39"/>
  <c r="GG216" s="1"/>
  <c r="GH39"/>
  <c r="GK39"/>
  <c r="GL39"/>
  <c r="GM39"/>
  <c r="GM137" s="1"/>
  <c r="GN39"/>
  <c r="GN216" s="1"/>
  <c r="GO39"/>
  <c r="GR39"/>
  <c r="GS39"/>
  <c r="GT39"/>
  <c r="GT137" s="1"/>
  <c r="GU39"/>
  <c r="GU216" s="1"/>
  <c r="GV39"/>
  <c r="GY39"/>
  <c r="GZ39"/>
  <c r="HA39"/>
  <c r="HA137" s="1"/>
  <c r="HB39"/>
  <c r="HB216" s="1"/>
  <c r="HC39"/>
  <c r="HD39"/>
  <c r="HF39"/>
  <c r="HG39"/>
  <c r="HH39"/>
  <c r="HH137" s="1"/>
  <c r="HI39"/>
  <c r="HI216" s="1"/>
  <c r="HJ39"/>
  <c r="HM39"/>
  <c r="HN39"/>
  <c r="HO39"/>
  <c r="HO137" s="1"/>
  <c r="HP39"/>
  <c r="HP216" s="1"/>
  <c r="HQ39"/>
  <c r="HT39"/>
  <c r="HU39"/>
  <c r="HV39"/>
  <c r="HV137" s="1"/>
  <c r="HW39"/>
  <c r="HW216" s="1"/>
  <c r="HX39"/>
  <c r="HY39"/>
  <c r="IA39"/>
  <c r="IB39"/>
  <c r="IC39"/>
  <c r="IC137" s="1"/>
  <c r="ID39"/>
  <c r="ID216" s="1"/>
  <c r="IE39"/>
  <c r="IF39"/>
  <c r="IH39"/>
  <c r="II39"/>
  <c r="IJ39"/>
  <c r="IJ137" s="1"/>
  <c r="IK39"/>
  <c r="IK216" s="1"/>
  <c r="IL39"/>
  <c r="IM39"/>
  <c r="IO39"/>
  <c r="IP39"/>
  <c r="IQ39"/>
  <c r="IQ137" s="1"/>
  <c r="IR39"/>
  <c r="IR216" s="1"/>
  <c r="IS39"/>
  <c r="IV39"/>
  <c r="IW39"/>
  <c r="IX39"/>
  <c r="IX137" s="1"/>
  <c r="IY39"/>
  <c r="IY216" s="1"/>
  <c r="IZ39"/>
  <c r="JC39"/>
  <c r="JD39"/>
  <c r="JG39"/>
  <c r="JJ39"/>
  <c r="JK39"/>
  <c r="JL39"/>
  <c r="JL137" s="1"/>
  <c r="JM39"/>
  <c r="JM216" s="1"/>
  <c r="JN39"/>
  <c r="JO39"/>
  <c r="JQ39"/>
  <c r="JR39"/>
  <c r="JS39"/>
  <c r="JS137" s="1"/>
  <c r="JT39"/>
  <c r="JT216" s="1"/>
  <c r="JU39"/>
  <c r="JX39"/>
  <c r="JY39"/>
  <c r="JZ39"/>
  <c r="JZ137" s="1"/>
  <c r="KA39"/>
  <c r="KA216" s="1"/>
  <c r="KB39"/>
  <c r="KC39"/>
  <c r="KE39"/>
  <c r="KF39"/>
  <c r="KG39"/>
  <c r="KG137" s="1"/>
  <c r="KH39"/>
  <c r="KH216" s="1"/>
  <c r="KI39"/>
  <c r="KJ39"/>
  <c r="KL39"/>
  <c r="KM39"/>
  <c r="KN39"/>
  <c r="KN137" s="1"/>
  <c r="KO39"/>
  <c r="KO216" s="1"/>
  <c r="KP39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F40"/>
  <c r="AG40"/>
  <c r="AH40"/>
  <c r="AH138" s="1"/>
  <c r="AI40"/>
  <c r="AI217" s="1"/>
  <c r="AJ40"/>
  <c r="AM40"/>
  <c r="AN40"/>
  <c r="AO40"/>
  <c r="AO138" s="1"/>
  <c r="AP40"/>
  <c r="AP217" s="1"/>
  <c r="AQ40"/>
  <c r="AT40"/>
  <c r="AU40"/>
  <c r="AV40"/>
  <c r="AV138" s="1"/>
  <c r="AW40"/>
  <c r="AW217" s="1"/>
  <c r="AX40"/>
  <c r="AY40"/>
  <c r="BA40"/>
  <c r="BB40"/>
  <c r="BC40"/>
  <c r="BC138" s="1"/>
  <c r="BD40"/>
  <c r="BD217" s="1"/>
  <c r="BE40"/>
  <c r="BH40"/>
  <c r="BI40"/>
  <c r="BJ40"/>
  <c r="BJ138" s="1"/>
  <c r="BK40"/>
  <c r="BK217" s="1"/>
  <c r="BL40"/>
  <c r="BO40"/>
  <c r="BP40"/>
  <c r="BQ40"/>
  <c r="BQ138" s="1"/>
  <c r="BR40"/>
  <c r="BR217" s="1"/>
  <c r="BS40"/>
  <c r="BV40"/>
  <c r="BW40"/>
  <c r="BX40"/>
  <c r="BX138" s="1"/>
  <c r="BY40"/>
  <c r="BY217" s="1"/>
  <c r="BZ40"/>
  <c r="CC40"/>
  <c r="CD40"/>
  <c r="CE40"/>
  <c r="CE138" s="1"/>
  <c r="CF40"/>
  <c r="CF217" s="1"/>
  <c r="CG40"/>
  <c r="CJ40"/>
  <c r="CK40"/>
  <c r="CL40"/>
  <c r="CL138" s="1"/>
  <c r="CM40"/>
  <c r="CM217" s="1"/>
  <c r="CN40"/>
  <c r="CQ40"/>
  <c r="CR40"/>
  <c r="CT40"/>
  <c r="CT217" s="1"/>
  <c r="CU40"/>
  <c r="CX40"/>
  <c r="CY40"/>
  <c r="CZ40"/>
  <c r="CZ138" s="1"/>
  <c r="DA40"/>
  <c r="DA217" s="1"/>
  <c r="DB40"/>
  <c r="DE40"/>
  <c r="DF40"/>
  <c r="DG40"/>
  <c r="DG138" s="1"/>
  <c r="DH40"/>
  <c r="DH217" s="1"/>
  <c r="DI40"/>
  <c r="DL40"/>
  <c r="DM40"/>
  <c r="DN40"/>
  <c r="DN138" s="1"/>
  <c r="DO40"/>
  <c r="DO217" s="1"/>
  <c r="DP40"/>
  <c r="DS40"/>
  <c r="DT40"/>
  <c r="DU40"/>
  <c r="DU138" s="1"/>
  <c r="DV40"/>
  <c r="DV217" s="1"/>
  <c r="DW40"/>
  <c r="DX40"/>
  <c r="DZ40"/>
  <c r="EA40"/>
  <c r="EB40"/>
  <c r="EB138" s="1"/>
  <c r="EC40"/>
  <c r="EC217" s="1"/>
  <c r="ED40"/>
  <c r="EG40"/>
  <c r="EH40"/>
  <c r="EI40"/>
  <c r="EI138" s="1"/>
  <c r="EJ40"/>
  <c r="EJ217" s="1"/>
  <c r="EK40"/>
  <c r="EN40"/>
  <c r="EO40"/>
  <c r="EP40"/>
  <c r="EP138" s="1"/>
  <c r="EQ40"/>
  <c r="EQ217" s="1"/>
  <c r="ER40"/>
  <c r="EU40"/>
  <c r="EV40"/>
  <c r="EW40"/>
  <c r="EW138" s="1"/>
  <c r="EX40"/>
  <c r="EX217" s="1"/>
  <c r="EY40"/>
  <c r="FB40"/>
  <c r="FC40"/>
  <c r="FD40"/>
  <c r="FD138" s="1"/>
  <c r="FE40"/>
  <c r="FE217" s="1"/>
  <c r="FF40"/>
  <c r="FI40"/>
  <c r="FJ40"/>
  <c r="FK40"/>
  <c r="FK138" s="1"/>
  <c r="FL40"/>
  <c r="FL217" s="1"/>
  <c r="FM40"/>
  <c r="FN40"/>
  <c r="FP40"/>
  <c r="FQ40"/>
  <c r="FS40"/>
  <c r="FS217" s="1"/>
  <c r="FT40"/>
  <c r="FW40"/>
  <c r="FX40"/>
  <c r="FY40"/>
  <c r="FY138" s="1"/>
  <c r="FZ40"/>
  <c r="FZ217" s="1"/>
  <c r="GA40"/>
  <c r="GD40"/>
  <c r="GE40"/>
  <c r="GF40"/>
  <c r="GF138" s="1"/>
  <c r="GG40"/>
  <c r="GG217" s="1"/>
  <c r="GH40"/>
  <c r="GK40"/>
  <c r="GL40"/>
  <c r="GM40"/>
  <c r="GM138" s="1"/>
  <c r="GN40"/>
  <c r="GN217" s="1"/>
  <c r="GO40"/>
  <c r="GR40"/>
  <c r="GS40"/>
  <c r="GT40"/>
  <c r="GT138" s="1"/>
  <c r="GU40"/>
  <c r="GU217" s="1"/>
  <c r="GV40"/>
  <c r="GY40"/>
  <c r="GZ40"/>
  <c r="HA40"/>
  <c r="HA138" s="1"/>
  <c r="HB40"/>
  <c r="HB217" s="1"/>
  <c r="HC40"/>
  <c r="HF40"/>
  <c r="HG40"/>
  <c r="HH40"/>
  <c r="HH138" s="1"/>
  <c r="HI40"/>
  <c r="HI217" s="1"/>
  <c r="HJ40"/>
  <c r="HK40"/>
  <c r="HM40"/>
  <c r="HN40"/>
  <c r="HO40"/>
  <c r="HO138" s="1"/>
  <c r="HP40"/>
  <c r="HP217" s="1"/>
  <c r="HQ40"/>
  <c r="HT40"/>
  <c r="HU40"/>
  <c r="HV40"/>
  <c r="HV138" s="1"/>
  <c r="HW40"/>
  <c r="HW217" s="1"/>
  <c r="HX40"/>
  <c r="HY40"/>
  <c r="IA40"/>
  <c r="IB40"/>
  <c r="IC40"/>
  <c r="IC138" s="1"/>
  <c r="ID40"/>
  <c r="ID217" s="1"/>
  <c r="IE40"/>
  <c r="IF40"/>
  <c r="IH40"/>
  <c r="II40"/>
  <c r="IJ40"/>
  <c r="IJ138" s="1"/>
  <c r="IK40"/>
  <c r="IK217" s="1"/>
  <c r="IL40"/>
  <c r="IM40"/>
  <c r="IO40"/>
  <c r="IP40"/>
  <c r="IQ40"/>
  <c r="IQ138" s="1"/>
  <c r="IR40"/>
  <c r="IR217" s="1"/>
  <c r="IS40"/>
  <c r="IT40"/>
  <c r="IV40"/>
  <c r="IW40"/>
  <c r="IX40"/>
  <c r="IX138" s="1"/>
  <c r="IY40"/>
  <c r="IY217" s="1"/>
  <c r="IZ40"/>
  <c r="JC40"/>
  <c r="JD40"/>
  <c r="JG40"/>
  <c r="JJ40"/>
  <c r="JK40"/>
  <c r="JL40"/>
  <c r="JL138" s="1"/>
  <c r="JM40"/>
  <c r="JM217" s="1"/>
  <c r="JN40"/>
  <c r="JQ40"/>
  <c r="JR40"/>
  <c r="JS40"/>
  <c r="JS138" s="1"/>
  <c r="JT40"/>
  <c r="JT217" s="1"/>
  <c r="JU40"/>
  <c r="JX40"/>
  <c r="JY40"/>
  <c r="JZ40"/>
  <c r="JZ138" s="1"/>
  <c r="KA40"/>
  <c r="KA217" s="1"/>
  <c r="KB40"/>
  <c r="KC40"/>
  <c r="KE40"/>
  <c r="KF40"/>
  <c r="KG40"/>
  <c r="KG138" s="1"/>
  <c r="KH40"/>
  <c r="KH217" s="1"/>
  <c r="KI40"/>
  <c r="KJ40"/>
  <c r="KL40"/>
  <c r="KM40"/>
  <c r="KN40"/>
  <c r="KN138" s="1"/>
  <c r="KO40"/>
  <c r="KO217" s="1"/>
  <c r="KP40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F41"/>
  <c r="AG41"/>
  <c r="AH41"/>
  <c r="AH139" s="1"/>
  <c r="AI41"/>
  <c r="AI218" s="1"/>
  <c r="AJ41"/>
  <c r="AM41"/>
  <c r="AN41"/>
  <c r="AO41"/>
  <c r="AO139" s="1"/>
  <c r="AP41"/>
  <c r="AP218" s="1"/>
  <c r="AQ41"/>
  <c r="AT41"/>
  <c r="AU41"/>
  <c r="AV41"/>
  <c r="AV139" s="1"/>
  <c r="AW41"/>
  <c r="AW218" s="1"/>
  <c r="AX41"/>
  <c r="AY41"/>
  <c r="BA41"/>
  <c r="BB41"/>
  <c r="BC41"/>
  <c r="BC139" s="1"/>
  <c r="BD41"/>
  <c r="BD218" s="1"/>
  <c r="BE41"/>
  <c r="BF41"/>
  <c r="BH41"/>
  <c r="BI41"/>
  <c r="BJ41"/>
  <c r="BJ139" s="1"/>
  <c r="BK41"/>
  <c r="BK218" s="1"/>
  <c r="BL41"/>
  <c r="BM41"/>
  <c r="BO41"/>
  <c r="BP41"/>
  <c r="BQ41"/>
  <c r="BQ139" s="1"/>
  <c r="BR41"/>
  <c r="BR218" s="1"/>
  <c r="BS41"/>
  <c r="BT41"/>
  <c r="BV41"/>
  <c r="BW41"/>
  <c r="BX41"/>
  <c r="BX139" s="1"/>
  <c r="BY41"/>
  <c r="BY218" s="1"/>
  <c r="BZ41"/>
  <c r="CA41"/>
  <c r="CC41"/>
  <c r="CD41"/>
  <c r="CE41"/>
  <c r="CE139" s="1"/>
  <c r="CF41"/>
  <c r="CF218" s="1"/>
  <c r="CG41"/>
  <c r="CH41"/>
  <c r="CJ41"/>
  <c r="CK41"/>
  <c r="CL41"/>
  <c r="CL139" s="1"/>
  <c r="CM41"/>
  <c r="CM218" s="1"/>
  <c r="CN41"/>
  <c r="CO41"/>
  <c r="CQ41"/>
  <c r="CR41"/>
  <c r="CS41"/>
  <c r="CS139" s="1"/>
  <c r="CT41"/>
  <c r="CT218" s="1"/>
  <c r="CU41"/>
  <c r="CV41"/>
  <c r="CX41"/>
  <c r="CY41"/>
  <c r="CZ41"/>
  <c r="CZ139" s="1"/>
  <c r="DA41"/>
  <c r="DA218" s="1"/>
  <c r="DB41"/>
  <c r="DC41"/>
  <c r="DE41"/>
  <c r="DF41"/>
  <c r="DG41"/>
  <c r="DG139" s="1"/>
  <c r="DH41"/>
  <c r="DH218" s="1"/>
  <c r="DI41"/>
  <c r="DJ41"/>
  <c r="DL41"/>
  <c r="DM41"/>
  <c r="DN41"/>
  <c r="DN139" s="1"/>
  <c r="DO41"/>
  <c r="DO218" s="1"/>
  <c r="DP41"/>
  <c r="DQ41"/>
  <c r="DS41"/>
  <c r="DT41"/>
  <c r="DU41"/>
  <c r="DU139" s="1"/>
  <c r="DV41"/>
  <c r="DV218" s="1"/>
  <c r="DW41"/>
  <c r="DX41"/>
  <c r="DZ41"/>
  <c r="EA41"/>
  <c r="EB41"/>
  <c r="EB139" s="1"/>
  <c r="EC41"/>
  <c r="EC218" s="1"/>
  <c r="ED41"/>
  <c r="EE41"/>
  <c r="EG41"/>
  <c r="EH41"/>
  <c r="EI41"/>
  <c r="EI139" s="1"/>
  <c r="EJ41"/>
  <c r="EJ218" s="1"/>
  <c r="EK41"/>
  <c r="EL41"/>
  <c r="EN41"/>
  <c r="EO41"/>
  <c r="EP41"/>
  <c r="EP139" s="1"/>
  <c r="EQ41"/>
  <c r="EQ218" s="1"/>
  <c r="ER41"/>
  <c r="ES41"/>
  <c r="EU41"/>
  <c r="EV41"/>
  <c r="EW41"/>
  <c r="EW139" s="1"/>
  <c r="EX41"/>
  <c r="EX218" s="1"/>
  <c r="EY41"/>
  <c r="EZ41"/>
  <c r="FB41"/>
  <c r="FC41"/>
  <c r="FD41"/>
  <c r="FD139" s="1"/>
  <c r="FE41"/>
  <c r="FE218" s="1"/>
  <c r="FF41"/>
  <c r="FG41"/>
  <c r="FI41"/>
  <c r="FJ41"/>
  <c r="FK41"/>
  <c r="FK139" s="1"/>
  <c r="FL41"/>
  <c r="FL218" s="1"/>
  <c r="FM41"/>
  <c r="FN41"/>
  <c r="FP41"/>
  <c r="FQ41"/>
  <c r="FR41"/>
  <c r="FR139" s="1"/>
  <c r="FS41"/>
  <c r="FS218" s="1"/>
  <c r="FT41"/>
  <c r="FU41"/>
  <c r="FW41"/>
  <c r="FX41"/>
  <c r="FY41"/>
  <c r="FY139" s="1"/>
  <c r="FZ41"/>
  <c r="FZ218" s="1"/>
  <c r="GA41"/>
  <c r="GB41"/>
  <c r="GD41"/>
  <c r="GE41"/>
  <c r="GF41"/>
  <c r="GF139" s="1"/>
  <c r="GG41"/>
  <c r="GG218" s="1"/>
  <c r="GH41"/>
  <c r="GI41"/>
  <c r="GK41"/>
  <c r="GL41"/>
  <c r="GM41"/>
  <c r="GM139" s="1"/>
  <c r="GN41"/>
  <c r="GN218" s="1"/>
  <c r="GO41"/>
  <c r="GP41"/>
  <c r="GR41"/>
  <c r="GS41"/>
  <c r="GT41"/>
  <c r="GT139" s="1"/>
  <c r="GU41"/>
  <c r="GU218" s="1"/>
  <c r="GV41"/>
  <c r="GW41"/>
  <c r="GY41"/>
  <c r="GZ41"/>
  <c r="HA41"/>
  <c r="HA139" s="1"/>
  <c r="HB41"/>
  <c r="HB218" s="1"/>
  <c r="HC41"/>
  <c r="HD41"/>
  <c r="HF41"/>
  <c r="HG41"/>
  <c r="HH41"/>
  <c r="HH139" s="1"/>
  <c r="HI41"/>
  <c r="HI218" s="1"/>
  <c r="HJ41"/>
  <c r="HK41"/>
  <c r="HM41"/>
  <c r="HN41"/>
  <c r="HO41"/>
  <c r="HO139" s="1"/>
  <c r="HP41"/>
  <c r="HP218" s="1"/>
  <c r="HQ41"/>
  <c r="HR41"/>
  <c r="HT41"/>
  <c r="HU41"/>
  <c r="HV41"/>
  <c r="HV139" s="1"/>
  <c r="HW41"/>
  <c r="HW218" s="1"/>
  <c r="HX41"/>
  <c r="HY41"/>
  <c r="IA41"/>
  <c r="IB41"/>
  <c r="IC41"/>
  <c r="IC139" s="1"/>
  <c r="ID41"/>
  <c r="ID218" s="1"/>
  <c r="IE41"/>
  <c r="IF41"/>
  <c r="IH41"/>
  <c r="II41"/>
  <c r="IJ41"/>
  <c r="IJ139" s="1"/>
  <c r="IK41"/>
  <c r="IK218" s="1"/>
  <c r="IL41"/>
  <c r="IM41"/>
  <c r="IO41"/>
  <c r="IP41"/>
  <c r="IQ41"/>
  <c r="IQ139" s="1"/>
  <c r="IR41"/>
  <c r="IR218" s="1"/>
  <c r="IS41"/>
  <c r="IT41"/>
  <c r="IV41"/>
  <c r="IW41"/>
  <c r="IX41"/>
  <c r="IX139" s="1"/>
  <c r="IY41"/>
  <c r="IY218" s="1"/>
  <c r="IZ41"/>
  <c r="JA41"/>
  <c r="JC41"/>
  <c r="JD41"/>
  <c r="JG41"/>
  <c r="JH41"/>
  <c r="JJ41"/>
  <c r="JK41"/>
  <c r="JL41"/>
  <c r="JL139" s="1"/>
  <c r="JM41"/>
  <c r="JM218" s="1"/>
  <c r="JN41"/>
  <c r="JO41"/>
  <c r="JQ41"/>
  <c r="JR41"/>
  <c r="JS41"/>
  <c r="JS139" s="1"/>
  <c r="JT41"/>
  <c r="JT218" s="1"/>
  <c r="JU41"/>
  <c r="JV41"/>
  <c r="JX41"/>
  <c r="JY41"/>
  <c r="JZ41"/>
  <c r="JZ139" s="1"/>
  <c r="KA41"/>
  <c r="KA218" s="1"/>
  <c r="KB41"/>
  <c r="KC41"/>
  <c r="KE41"/>
  <c r="KF41"/>
  <c r="KG41"/>
  <c r="KG139" s="1"/>
  <c r="KH41"/>
  <c r="KH218" s="1"/>
  <c r="KI41"/>
  <c r="KJ41"/>
  <c r="KL41"/>
  <c r="KM41"/>
  <c r="KN41"/>
  <c r="KN139" s="1"/>
  <c r="KO41"/>
  <c r="KO218" s="1"/>
  <c r="KP41"/>
  <c r="KQ41"/>
  <c r="KS41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F42"/>
  <c r="AG42"/>
  <c r="AH42"/>
  <c r="AH140" s="1"/>
  <c r="AI42"/>
  <c r="AI219" s="1"/>
  <c r="AJ42"/>
  <c r="AM42"/>
  <c r="AN42"/>
  <c r="AO42"/>
  <c r="AO140" s="1"/>
  <c r="AP42"/>
  <c r="AP219" s="1"/>
  <c r="AQ42"/>
  <c r="AT42"/>
  <c r="AU42"/>
  <c r="AV42"/>
  <c r="AV140" s="1"/>
  <c r="AW42"/>
  <c r="AW219" s="1"/>
  <c r="AX42"/>
  <c r="BA42"/>
  <c r="BB42"/>
  <c r="BC42"/>
  <c r="BC140" s="1"/>
  <c r="BD42"/>
  <c r="BD219" s="1"/>
  <c r="BE42"/>
  <c r="BH42"/>
  <c r="BI42"/>
  <c r="BJ42"/>
  <c r="BJ140" s="1"/>
  <c r="BK42"/>
  <c r="BK219" s="1"/>
  <c r="BL42"/>
  <c r="BO42"/>
  <c r="BP42"/>
  <c r="BQ42"/>
  <c r="BQ140" s="1"/>
  <c r="BR42"/>
  <c r="BR219" s="1"/>
  <c r="BS42"/>
  <c r="BV42"/>
  <c r="BW42"/>
  <c r="BX42"/>
  <c r="BX140" s="1"/>
  <c r="BY42"/>
  <c r="BY219" s="1"/>
  <c r="BZ42"/>
  <c r="CC42"/>
  <c r="CD42"/>
  <c r="CE42"/>
  <c r="CE140" s="1"/>
  <c r="CF42"/>
  <c r="CF219" s="1"/>
  <c r="CG42"/>
  <c r="CJ42"/>
  <c r="CK42"/>
  <c r="CL42"/>
  <c r="CL140" s="1"/>
  <c r="CM42"/>
  <c r="CM219" s="1"/>
  <c r="CN42"/>
  <c r="CQ42"/>
  <c r="CR42"/>
  <c r="CS42"/>
  <c r="CS140" s="1"/>
  <c r="CT42"/>
  <c r="CT219" s="1"/>
  <c r="CU42"/>
  <c r="CX42"/>
  <c r="CY42"/>
  <c r="CZ42"/>
  <c r="CZ140" s="1"/>
  <c r="DA42"/>
  <c r="DA219" s="1"/>
  <c r="DB42"/>
  <c r="DE42"/>
  <c r="DF42"/>
  <c r="DG42"/>
  <c r="DG140" s="1"/>
  <c r="DH42"/>
  <c r="DH219" s="1"/>
  <c r="DI42"/>
  <c r="DL42"/>
  <c r="DM42"/>
  <c r="DN42"/>
  <c r="DN140" s="1"/>
  <c r="DO42"/>
  <c r="DO219" s="1"/>
  <c r="DP42"/>
  <c r="DQ42"/>
  <c r="DS42"/>
  <c r="DT42"/>
  <c r="DU42"/>
  <c r="DU140" s="1"/>
  <c r="DV42"/>
  <c r="DV219" s="1"/>
  <c r="DW42"/>
  <c r="DZ42"/>
  <c r="EA42"/>
  <c r="EB42"/>
  <c r="EB140" s="1"/>
  <c r="EC42"/>
  <c r="EC219" s="1"/>
  <c r="ED42"/>
  <c r="EG42"/>
  <c r="EH42"/>
  <c r="EI42"/>
  <c r="EI140" s="1"/>
  <c r="EJ42"/>
  <c r="EJ219" s="1"/>
  <c r="EK42"/>
  <c r="EN42"/>
  <c r="EO42"/>
  <c r="EP42"/>
  <c r="EP140" s="1"/>
  <c r="EQ42"/>
  <c r="EQ219" s="1"/>
  <c r="ER42"/>
  <c r="EU42"/>
  <c r="EV42"/>
  <c r="EX42"/>
  <c r="EX219" s="1"/>
  <c r="EY42"/>
  <c r="FB42"/>
  <c r="FC42"/>
  <c r="FD42"/>
  <c r="FD140" s="1"/>
  <c r="FE42"/>
  <c r="FE219" s="1"/>
  <c r="FF42"/>
  <c r="FI42"/>
  <c r="FJ42"/>
  <c r="FK42"/>
  <c r="FK140" s="1"/>
  <c r="FL42"/>
  <c r="FL219" s="1"/>
  <c r="FM42"/>
  <c r="FP42"/>
  <c r="FQ42"/>
  <c r="FR42"/>
  <c r="FR140" s="1"/>
  <c r="FS42"/>
  <c r="FS219" s="1"/>
  <c r="FT42"/>
  <c r="FW42"/>
  <c r="FX42"/>
  <c r="FY42"/>
  <c r="FY140" s="1"/>
  <c r="FZ42"/>
  <c r="FZ219" s="1"/>
  <c r="GA42"/>
  <c r="GD42"/>
  <c r="GE42"/>
  <c r="GF42"/>
  <c r="GF140" s="1"/>
  <c r="GG42"/>
  <c r="GG219" s="1"/>
  <c r="GH42"/>
  <c r="GK42"/>
  <c r="GL42"/>
  <c r="GM42"/>
  <c r="GM140" s="1"/>
  <c r="GN42"/>
  <c r="GN219" s="1"/>
  <c r="GO42"/>
  <c r="GR42"/>
  <c r="GS42"/>
  <c r="GT42"/>
  <c r="GT140" s="1"/>
  <c r="GU42"/>
  <c r="GU219" s="1"/>
  <c r="GV42"/>
  <c r="GY42"/>
  <c r="GZ42"/>
  <c r="HA42"/>
  <c r="HA140" s="1"/>
  <c r="HB42"/>
  <c r="HB219" s="1"/>
  <c r="HC42"/>
  <c r="HF42"/>
  <c r="HG42"/>
  <c r="HH42"/>
  <c r="HH140" s="1"/>
  <c r="HI42"/>
  <c r="HI219" s="1"/>
  <c r="HJ42"/>
  <c r="HM42"/>
  <c r="HN42"/>
  <c r="HO42"/>
  <c r="HO140" s="1"/>
  <c r="HP42"/>
  <c r="HP219" s="1"/>
  <c r="HQ42"/>
  <c r="HT42"/>
  <c r="HU42"/>
  <c r="HV42"/>
  <c r="HV140" s="1"/>
  <c r="HW42"/>
  <c r="HW219" s="1"/>
  <c r="HX42"/>
  <c r="HY42"/>
  <c r="IA42"/>
  <c r="IB42"/>
  <c r="IC42"/>
  <c r="IC140" s="1"/>
  <c r="ID42"/>
  <c r="ID219" s="1"/>
  <c r="IE42"/>
  <c r="IH42"/>
  <c r="II42"/>
  <c r="IJ42"/>
  <c r="IJ140" s="1"/>
  <c r="IK42"/>
  <c r="IK219" s="1"/>
  <c r="IL42"/>
  <c r="IM42"/>
  <c r="IO42"/>
  <c r="IP42"/>
  <c r="IQ42"/>
  <c r="IQ140" s="1"/>
  <c r="IR42"/>
  <c r="IR219" s="1"/>
  <c r="IS42"/>
  <c r="IV42"/>
  <c r="IW42"/>
  <c r="IX42"/>
  <c r="IX140" s="1"/>
  <c r="IY42"/>
  <c r="IY219" s="1"/>
  <c r="IZ42"/>
  <c r="JC42"/>
  <c r="JD42"/>
  <c r="JG42"/>
  <c r="JJ42"/>
  <c r="JK42"/>
  <c r="JL42"/>
  <c r="JL140" s="1"/>
  <c r="JM42"/>
  <c r="JM219" s="1"/>
  <c r="JN42"/>
  <c r="JQ42"/>
  <c r="JR42"/>
  <c r="JS42"/>
  <c r="JS140" s="1"/>
  <c r="JT42"/>
  <c r="JT219" s="1"/>
  <c r="JU42"/>
  <c r="JX42"/>
  <c r="JY42"/>
  <c r="JZ42"/>
  <c r="JZ140" s="1"/>
  <c r="KA42"/>
  <c r="KA219" s="1"/>
  <c r="KB42"/>
  <c r="KC42"/>
  <c r="KE42"/>
  <c r="KF42"/>
  <c r="KG42"/>
  <c r="KG140" s="1"/>
  <c r="KH42"/>
  <c r="KH219" s="1"/>
  <c r="KI42"/>
  <c r="KJ42"/>
  <c r="KL42"/>
  <c r="KM42"/>
  <c r="KN42"/>
  <c r="KN140" s="1"/>
  <c r="KO42"/>
  <c r="KO219" s="1"/>
  <c r="KP42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F43"/>
  <c r="AG43"/>
  <c r="AH43"/>
  <c r="AH141" s="1"/>
  <c r="AI43"/>
  <c r="AI220" s="1"/>
  <c r="AJ43"/>
  <c r="AM43"/>
  <c r="AN43"/>
  <c r="AO43"/>
  <c r="AO141" s="1"/>
  <c r="AP43"/>
  <c r="AP220" s="1"/>
  <c r="AQ43"/>
  <c r="AT43"/>
  <c r="AU43"/>
  <c r="AV43"/>
  <c r="AV141" s="1"/>
  <c r="AW43"/>
  <c r="AW220" s="1"/>
  <c r="AX43"/>
  <c r="BA43"/>
  <c r="BB43"/>
  <c r="BC43"/>
  <c r="BC141" s="1"/>
  <c r="BD43"/>
  <c r="BD220" s="1"/>
  <c r="BE43"/>
  <c r="BH43"/>
  <c r="BI43"/>
  <c r="BJ43"/>
  <c r="BJ141" s="1"/>
  <c r="BK43"/>
  <c r="BK220" s="1"/>
  <c r="BL43"/>
  <c r="BO43"/>
  <c r="BP43"/>
  <c r="BQ43"/>
  <c r="BQ141" s="1"/>
  <c r="BR43"/>
  <c r="BR220" s="1"/>
  <c r="BS43"/>
  <c r="BV43"/>
  <c r="BW43"/>
  <c r="BX43"/>
  <c r="BX141" s="1"/>
  <c r="BY43"/>
  <c r="BY220" s="1"/>
  <c r="BZ43"/>
  <c r="CC43"/>
  <c r="CD43"/>
  <c r="CE43"/>
  <c r="CE141" s="1"/>
  <c r="CF43"/>
  <c r="CF220" s="1"/>
  <c r="CG43"/>
  <c r="CJ43"/>
  <c r="CK43"/>
  <c r="CL43"/>
  <c r="CL141" s="1"/>
  <c r="CM43"/>
  <c r="CM220" s="1"/>
  <c r="CN43"/>
  <c r="CQ43"/>
  <c r="CR43"/>
  <c r="CS43"/>
  <c r="CS141" s="1"/>
  <c r="CT43"/>
  <c r="CT220" s="1"/>
  <c r="CU43"/>
  <c r="CX43"/>
  <c r="CY43"/>
  <c r="CZ43"/>
  <c r="CZ141" s="1"/>
  <c r="DA43"/>
  <c r="DA220" s="1"/>
  <c r="DB43"/>
  <c r="DE43"/>
  <c r="DF43"/>
  <c r="DG43"/>
  <c r="DG141" s="1"/>
  <c r="DH43"/>
  <c r="DH220" s="1"/>
  <c r="DI43"/>
  <c r="DL43"/>
  <c r="DM43"/>
  <c r="DN43"/>
  <c r="DN141" s="1"/>
  <c r="DO43"/>
  <c r="DO220" s="1"/>
  <c r="DP43"/>
  <c r="DS43"/>
  <c r="DT43"/>
  <c r="DU43"/>
  <c r="DU141" s="1"/>
  <c r="DV43"/>
  <c r="DV220" s="1"/>
  <c r="DW43"/>
  <c r="DZ43"/>
  <c r="EA43"/>
  <c r="EB43"/>
  <c r="EB141" s="1"/>
  <c r="EC43"/>
  <c r="EC220" s="1"/>
  <c r="ED43"/>
  <c r="EG43"/>
  <c r="EH43"/>
  <c r="EI43"/>
  <c r="EI141" s="1"/>
  <c r="EJ43"/>
  <c r="EJ220" s="1"/>
  <c r="EK43"/>
  <c r="EN43"/>
  <c r="EO43"/>
  <c r="EP43"/>
  <c r="EP141" s="1"/>
  <c r="EQ43"/>
  <c r="EQ220" s="1"/>
  <c r="ER43"/>
  <c r="EU43"/>
  <c r="EV43"/>
  <c r="EW43"/>
  <c r="EW141" s="1"/>
  <c r="EX43"/>
  <c r="EX220" s="1"/>
  <c r="EY43"/>
  <c r="FB43"/>
  <c r="FC43"/>
  <c r="FD43"/>
  <c r="FD141" s="1"/>
  <c r="FE43"/>
  <c r="FE220" s="1"/>
  <c r="FF43"/>
  <c r="FI43"/>
  <c r="FJ43"/>
  <c r="FK43"/>
  <c r="FK141" s="1"/>
  <c r="FL43"/>
  <c r="FL220" s="1"/>
  <c r="FM43"/>
  <c r="FP43"/>
  <c r="FQ43"/>
  <c r="FR43"/>
  <c r="FR141" s="1"/>
  <c r="FS43"/>
  <c r="FS220" s="1"/>
  <c r="FT43"/>
  <c r="FW43"/>
  <c r="FX43"/>
  <c r="FY43"/>
  <c r="FY141" s="1"/>
  <c r="FZ43"/>
  <c r="FZ220" s="1"/>
  <c r="GA43"/>
  <c r="GD43"/>
  <c r="GE43"/>
  <c r="GF43"/>
  <c r="GF141" s="1"/>
  <c r="GG43"/>
  <c r="GG220" s="1"/>
  <c r="GH43"/>
  <c r="GK43"/>
  <c r="GL43"/>
  <c r="GM43"/>
  <c r="GM141" s="1"/>
  <c r="GN43"/>
  <c r="GN220" s="1"/>
  <c r="GO43"/>
  <c r="GR43"/>
  <c r="GS43"/>
  <c r="GT43"/>
  <c r="GT141" s="1"/>
  <c r="GU43"/>
  <c r="GU220" s="1"/>
  <c r="GV43"/>
  <c r="GY43"/>
  <c r="GZ43"/>
  <c r="HA43"/>
  <c r="HA141" s="1"/>
  <c r="HB43"/>
  <c r="HB220" s="1"/>
  <c r="HC43"/>
  <c r="HF43"/>
  <c r="HG43"/>
  <c r="HH43"/>
  <c r="HH141" s="1"/>
  <c r="HI43"/>
  <c r="HI220" s="1"/>
  <c r="HJ43"/>
  <c r="HM43"/>
  <c r="HN43"/>
  <c r="HO43"/>
  <c r="HO141" s="1"/>
  <c r="HP43"/>
  <c r="HP220" s="1"/>
  <c r="HQ43"/>
  <c r="HT43"/>
  <c r="HU43"/>
  <c r="HV43"/>
  <c r="HV141" s="1"/>
  <c r="HW43"/>
  <c r="HW220" s="1"/>
  <c r="HX43"/>
  <c r="HY43"/>
  <c r="IA43"/>
  <c r="IB43"/>
  <c r="IC43"/>
  <c r="IC141" s="1"/>
  <c r="ID43"/>
  <c r="ID220" s="1"/>
  <c r="IE43"/>
  <c r="IH43"/>
  <c r="II43"/>
  <c r="IJ43"/>
  <c r="IJ141" s="1"/>
  <c r="IK43"/>
  <c r="IK220" s="1"/>
  <c r="IL43"/>
  <c r="IM43"/>
  <c r="IO43"/>
  <c r="IP43"/>
  <c r="IQ43"/>
  <c r="IQ141" s="1"/>
  <c r="IR43"/>
  <c r="IR220" s="1"/>
  <c r="IS43"/>
  <c r="IV43"/>
  <c r="IW43"/>
  <c r="IX43"/>
  <c r="IX141" s="1"/>
  <c r="IY43"/>
  <c r="IY220" s="1"/>
  <c r="IZ43"/>
  <c r="JC43"/>
  <c r="JD43"/>
  <c r="JG43"/>
  <c r="JJ43"/>
  <c r="JK43"/>
  <c r="JL43"/>
  <c r="JL141" s="1"/>
  <c r="JM43"/>
  <c r="JM220" s="1"/>
  <c r="JN43"/>
  <c r="JQ43"/>
  <c r="JR43"/>
  <c r="JS43"/>
  <c r="JS141" s="1"/>
  <c r="JT43"/>
  <c r="JT220" s="1"/>
  <c r="JU43"/>
  <c r="JX43"/>
  <c r="JY43"/>
  <c r="JZ43"/>
  <c r="JZ141" s="1"/>
  <c r="KA43"/>
  <c r="KA220" s="1"/>
  <c r="KB43"/>
  <c r="KC43"/>
  <c r="KE43"/>
  <c r="KF43"/>
  <c r="KG43"/>
  <c r="KG141" s="1"/>
  <c r="KH43"/>
  <c r="KH220" s="1"/>
  <c r="KI43"/>
  <c r="KJ43"/>
  <c r="KL43"/>
  <c r="KM43"/>
  <c r="KN43"/>
  <c r="KN141" s="1"/>
  <c r="KO43"/>
  <c r="KO220" s="1"/>
  <c r="KP43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F44"/>
  <c r="AG44"/>
  <c r="AH44"/>
  <c r="AH142" s="1"/>
  <c r="AI44"/>
  <c r="AI221" s="1"/>
  <c r="AJ44"/>
  <c r="AM44"/>
  <c r="AN44"/>
  <c r="AO44"/>
  <c r="AO142" s="1"/>
  <c r="AP44"/>
  <c r="AP221" s="1"/>
  <c r="AQ44"/>
  <c r="AT44"/>
  <c r="AU44"/>
  <c r="AV44"/>
  <c r="AV142" s="1"/>
  <c r="AW44"/>
  <c r="AW221" s="1"/>
  <c r="AX44"/>
  <c r="BA44"/>
  <c r="BB44"/>
  <c r="BC44"/>
  <c r="BC142" s="1"/>
  <c r="BD44"/>
  <c r="BD221" s="1"/>
  <c r="BE44"/>
  <c r="BH44"/>
  <c r="BI44"/>
  <c r="BJ44"/>
  <c r="BJ142" s="1"/>
  <c r="BK44"/>
  <c r="BK221" s="1"/>
  <c r="BL44"/>
  <c r="BO44"/>
  <c r="BP44"/>
  <c r="BQ44"/>
  <c r="BQ142" s="1"/>
  <c r="BR44"/>
  <c r="BR221" s="1"/>
  <c r="BS44"/>
  <c r="BT44"/>
  <c r="BV44"/>
  <c r="BW44"/>
  <c r="BX44"/>
  <c r="BX142" s="1"/>
  <c r="BY44"/>
  <c r="BY221" s="1"/>
  <c r="BZ44"/>
  <c r="CA44"/>
  <c r="CC44"/>
  <c r="CD44"/>
  <c r="CE44"/>
  <c r="CE142" s="1"/>
  <c r="CF44"/>
  <c r="CF221" s="1"/>
  <c r="CG44"/>
  <c r="CJ44"/>
  <c r="CK44"/>
  <c r="CL44"/>
  <c r="CL142" s="1"/>
  <c r="CM44"/>
  <c r="CM221" s="1"/>
  <c r="CN44"/>
  <c r="CQ44"/>
  <c r="CR44"/>
  <c r="CS44"/>
  <c r="CS142" s="1"/>
  <c r="CT44"/>
  <c r="CT221" s="1"/>
  <c r="CU44"/>
  <c r="CV44"/>
  <c r="CX44"/>
  <c r="CY44"/>
  <c r="CZ44"/>
  <c r="CZ142" s="1"/>
  <c r="DA44"/>
  <c r="DA221" s="1"/>
  <c r="DB44"/>
  <c r="DE44"/>
  <c r="DF44"/>
  <c r="DG44"/>
  <c r="DG142" s="1"/>
  <c r="DH44"/>
  <c r="DH221" s="1"/>
  <c r="DI44"/>
  <c r="DL44"/>
  <c r="DM44"/>
  <c r="DN44"/>
  <c r="DN142" s="1"/>
  <c r="DO44"/>
  <c r="DO221" s="1"/>
  <c r="DP44"/>
  <c r="DQ44"/>
  <c r="DS44"/>
  <c r="DT44"/>
  <c r="DU44"/>
  <c r="DU142" s="1"/>
  <c r="DV44"/>
  <c r="DV221" s="1"/>
  <c r="DW44"/>
  <c r="DZ44"/>
  <c r="EA44"/>
  <c r="EB44"/>
  <c r="EB142" s="1"/>
  <c r="EC44"/>
  <c r="EC221" s="1"/>
  <c r="ED44"/>
  <c r="EG44"/>
  <c r="EH44"/>
  <c r="EI44"/>
  <c r="EI142" s="1"/>
  <c r="EJ44"/>
  <c r="EJ221" s="1"/>
  <c r="EK44"/>
  <c r="EN44"/>
  <c r="EO44"/>
  <c r="EP44"/>
  <c r="EP142" s="1"/>
  <c r="EQ44"/>
  <c r="EQ221" s="1"/>
  <c r="ER44"/>
  <c r="EU44"/>
  <c r="EV44"/>
  <c r="EW44"/>
  <c r="EW142" s="1"/>
  <c r="EX44"/>
  <c r="EX221" s="1"/>
  <c r="EY44"/>
  <c r="FB44"/>
  <c r="FC44"/>
  <c r="FD44"/>
  <c r="FD142" s="1"/>
  <c r="FE44"/>
  <c r="FE221" s="1"/>
  <c r="FF44"/>
  <c r="FI44"/>
  <c r="FJ44"/>
  <c r="FK44"/>
  <c r="FK142" s="1"/>
  <c r="FL44"/>
  <c r="FL221" s="1"/>
  <c r="FM44"/>
  <c r="FP44"/>
  <c r="FQ44"/>
  <c r="FR44"/>
  <c r="FR142" s="1"/>
  <c r="FS44"/>
  <c r="FS221" s="1"/>
  <c r="FT44"/>
  <c r="FW44"/>
  <c r="FX44"/>
  <c r="FY44"/>
  <c r="FY142" s="1"/>
  <c r="FZ44"/>
  <c r="FZ221" s="1"/>
  <c r="GA44"/>
  <c r="GB44"/>
  <c r="GD44"/>
  <c r="GE44"/>
  <c r="GF44"/>
  <c r="GF142" s="1"/>
  <c r="GG44"/>
  <c r="GG221" s="1"/>
  <c r="GH44"/>
  <c r="GI44"/>
  <c r="GK44"/>
  <c r="GL44"/>
  <c r="GM44"/>
  <c r="GM142" s="1"/>
  <c r="GN44"/>
  <c r="GN221" s="1"/>
  <c r="GO44"/>
  <c r="GR44"/>
  <c r="GS44"/>
  <c r="GT44"/>
  <c r="GT142" s="1"/>
  <c r="GU44"/>
  <c r="GU221" s="1"/>
  <c r="GV44"/>
  <c r="GY44"/>
  <c r="GZ44"/>
  <c r="HA44"/>
  <c r="HA142" s="1"/>
  <c r="HB44"/>
  <c r="HB221" s="1"/>
  <c r="HC44"/>
  <c r="HD44"/>
  <c r="HF44"/>
  <c r="HG44"/>
  <c r="HH44"/>
  <c r="HH142" s="1"/>
  <c r="HI44"/>
  <c r="HI221" s="1"/>
  <c r="HJ44"/>
  <c r="HM44"/>
  <c r="HN44"/>
  <c r="HO44"/>
  <c r="HO142" s="1"/>
  <c r="HP44"/>
  <c r="HP221" s="1"/>
  <c r="HQ44"/>
  <c r="HR44"/>
  <c r="HT44"/>
  <c r="HU44"/>
  <c r="HV44"/>
  <c r="HV142" s="1"/>
  <c r="HW44"/>
  <c r="HW221" s="1"/>
  <c r="HX44"/>
  <c r="HY44"/>
  <c r="IA44"/>
  <c r="IB44"/>
  <c r="IC44"/>
  <c r="IC142" s="1"/>
  <c r="ID44"/>
  <c r="ID221" s="1"/>
  <c r="IE44"/>
  <c r="IH44"/>
  <c r="II44"/>
  <c r="IJ44"/>
  <c r="IJ142" s="1"/>
  <c r="IK44"/>
  <c r="IK221" s="1"/>
  <c r="IL44"/>
  <c r="IM44"/>
  <c r="IO44"/>
  <c r="IP44"/>
  <c r="IQ44"/>
  <c r="IQ142" s="1"/>
  <c r="IR44"/>
  <c r="IR221" s="1"/>
  <c r="IS44"/>
  <c r="IV44"/>
  <c r="IW44"/>
  <c r="IX44"/>
  <c r="IX142" s="1"/>
  <c r="IY44"/>
  <c r="IY221" s="1"/>
  <c r="IZ44"/>
  <c r="JC44"/>
  <c r="JD44"/>
  <c r="JG44"/>
  <c r="JJ44"/>
  <c r="JK44"/>
  <c r="JL44"/>
  <c r="JL142" s="1"/>
  <c r="JM44"/>
  <c r="JM221" s="1"/>
  <c r="JN44"/>
  <c r="JQ44"/>
  <c r="JR44"/>
  <c r="JS44"/>
  <c r="JS142" s="1"/>
  <c r="JT44"/>
  <c r="JT221" s="1"/>
  <c r="JU44"/>
  <c r="JX44"/>
  <c r="JY44"/>
  <c r="JZ44"/>
  <c r="JZ142" s="1"/>
  <c r="KA44"/>
  <c r="KA221" s="1"/>
  <c r="KB44"/>
  <c r="KC44"/>
  <c r="KE44"/>
  <c r="KF44"/>
  <c r="KG44"/>
  <c r="KG142" s="1"/>
  <c r="KH44"/>
  <c r="KH221" s="1"/>
  <c r="KI44"/>
  <c r="KJ44"/>
  <c r="KL44"/>
  <c r="KM44"/>
  <c r="KN44"/>
  <c r="KN142" s="1"/>
  <c r="KO44"/>
  <c r="KO221" s="1"/>
  <c r="KP44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F45"/>
  <c r="AG45"/>
  <c r="AH45"/>
  <c r="AH143" s="1"/>
  <c r="AI45"/>
  <c r="AI222" s="1"/>
  <c r="AJ45"/>
  <c r="AK45"/>
  <c r="AM45"/>
  <c r="AN45"/>
  <c r="AO45"/>
  <c r="AO143" s="1"/>
  <c r="AP45"/>
  <c r="AP222" s="1"/>
  <c r="AQ45"/>
  <c r="AT45"/>
  <c r="AU45"/>
  <c r="AV45"/>
  <c r="AV143" s="1"/>
  <c r="AW45"/>
  <c r="AW222" s="1"/>
  <c r="AX45"/>
  <c r="BA45"/>
  <c r="BB45"/>
  <c r="BC45"/>
  <c r="BC143" s="1"/>
  <c r="BD45"/>
  <c r="BD222" s="1"/>
  <c r="BE45"/>
  <c r="BH45"/>
  <c r="BI45"/>
  <c r="BJ45"/>
  <c r="BJ143" s="1"/>
  <c r="BK45"/>
  <c r="BK222" s="1"/>
  <c r="BL45"/>
  <c r="BM45"/>
  <c r="BO45"/>
  <c r="BP45"/>
  <c r="BQ45"/>
  <c r="BQ143" s="1"/>
  <c r="BR45"/>
  <c r="BR222" s="1"/>
  <c r="BS45"/>
  <c r="BV45"/>
  <c r="BW45"/>
  <c r="BX45"/>
  <c r="BX143" s="1"/>
  <c r="BY45"/>
  <c r="BY222" s="1"/>
  <c r="BZ45"/>
  <c r="CC45"/>
  <c r="CD45"/>
  <c r="CE45"/>
  <c r="CE143" s="1"/>
  <c r="CF45"/>
  <c r="CF222" s="1"/>
  <c r="CG45"/>
  <c r="CH45"/>
  <c r="CJ45"/>
  <c r="CK45"/>
  <c r="CL45"/>
  <c r="CL143" s="1"/>
  <c r="CM45"/>
  <c r="CM222" s="1"/>
  <c r="CN45"/>
  <c r="CO45"/>
  <c r="CQ45"/>
  <c r="CR45"/>
  <c r="CS45"/>
  <c r="CS143" s="1"/>
  <c r="CT45"/>
  <c r="CT222" s="1"/>
  <c r="CU45"/>
  <c r="CV45"/>
  <c r="CX45"/>
  <c r="CY45"/>
  <c r="CZ45"/>
  <c r="CZ143" s="1"/>
  <c r="DA45"/>
  <c r="DA222" s="1"/>
  <c r="DB45"/>
  <c r="DC45"/>
  <c r="DE45"/>
  <c r="DF45"/>
  <c r="DG45"/>
  <c r="DG143" s="1"/>
  <c r="DH45"/>
  <c r="DH222" s="1"/>
  <c r="DI45"/>
  <c r="DJ45"/>
  <c r="DL45"/>
  <c r="DM45"/>
  <c r="DN45"/>
  <c r="DN143" s="1"/>
  <c r="DO45"/>
  <c r="DO222" s="1"/>
  <c r="DP45"/>
  <c r="DQ45"/>
  <c r="DS45"/>
  <c r="DT45"/>
  <c r="DU45"/>
  <c r="DU143" s="1"/>
  <c r="DV45"/>
  <c r="DV222" s="1"/>
  <c r="DW45"/>
  <c r="DX45"/>
  <c r="DZ45"/>
  <c r="EA45"/>
  <c r="EB45"/>
  <c r="EB143" s="1"/>
  <c r="EC45"/>
  <c r="EC222" s="1"/>
  <c r="ED45"/>
  <c r="EE45"/>
  <c r="EG45"/>
  <c r="EH45"/>
  <c r="EI45"/>
  <c r="EI143" s="1"/>
  <c r="EJ45"/>
  <c r="EJ222" s="1"/>
  <c r="EK45"/>
  <c r="EL45"/>
  <c r="EN45"/>
  <c r="EO45"/>
  <c r="EP45"/>
  <c r="EP143" s="1"/>
  <c r="EQ45"/>
  <c r="EQ222" s="1"/>
  <c r="ER45"/>
  <c r="ES45"/>
  <c r="EU45"/>
  <c r="EV45"/>
  <c r="EW45"/>
  <c r="EW143" s="1"/>
  <c r="EX45"/>
  <c r="EX222" s="1"/>
  <c r="EY45"/>
  <c r="EZ45"/>
  <c r="FB45"/>
  <c r="FC45"/>
  <c r="FD45"/>
  <c r="FD143" s="1"/>
  <c r="FE45"/>
  <c r="FE222" s="1"/>
  <c r="FF45"/>
  <c r="FG45"/>
  <c r="FI45"/>
  <c r="FJ45"/>
  <c r="FK45"/>
  <c r="FK143" s="1"/>
  <c r="FL45"/>
  <c r="FL222" s="1"/>
  <c r="FM45"/>
  <c r="FN45"/>
  <c r="FP45"/>
  <c r="FQ45"/>
  <c r="FR45"/>
  <c r="FR143" s="1"/>
  <c r="FS45"/>
  <c r="FS222" s="1"/>
  <c r="FT45"/>
  <c r="FU45"/>
  <c r="FW45"/>
  <c r="FX45"/>
  <c r="FY45"/>
  <c r="FY143" s="1"/>
  <c r="FZ45"/>
  <c r="FZ222" s="1"/>
  <c r="GA45"/>
  <c r="GB45"/>
  <c r="GD45"/>
  <c r="GE45"/>
  <c r="GF45"/>
  <c r="GF143" s="1"/>
  <c r="GG45"/>
  <c r="GG222" s="1"/>
  <c r="GH45"/>
  <c r="GI45"/>
  <c r="GK45"/>
  <c r="GL45"/>
  <c r="GM45"/>
  <c r="GM143" s="1"/>
  <c r="GN45"/>
  <c r="GN222" s="1"/>
  <c r="GO45"/>
  <c r="GP45"/>
  <c r="GR45"/>
  <c r="GS45"/>
  <c r="GT45"/>
  <c r="GT143" s="1"/>
  <c r="GU45"/>
  <c r="GU222" s="1"/>
  <c r="GV45"/>
  <c r="GW45"/>
  <c r="GY45"/>
  <c r="GZ45"/>
  <c r="HA45"/>
  <c r="HA143" s="1"/>
  <c r="HB45"/>
  <c r="HB222" s="1"/>
  <c r="HC45"/>
  <c r="HD45"/>
  <c r="HF45"/>
  <c r="HG45"/>
  <c r="HH45"/>
  <c r="HH143" s="1"/>
  <c r="HI45"/>
  <c r="HI222" s="1"/>
  <c r="HJ45"/>
  <c r="HK45"/>
  <c r="HM45"/>
  <c r="HN45"/>
  <c r="HO45"/>
  <c r="HO143" s="1"/>
  <c r="HP45"/>
  <c r="HP222" s="1"/>
  <c r="HQ45"/>
  <c r="HR45"/>
  <c r="HT45"/>
  <c r="HU45"/>
  <c r="HV45"/>
  <c r="HV143" s="1"/>
  <c r="HW45"/>
  <c r="HW222" s="1"/>
  <c r="HX45"/>
  <c r="HY45"/>
  <c r="IA45"/>
  <c r="IB45"/>
  <c r="IC45"/>
  <c r="IC143" s="1"/>
  <c r="ID45"/>
  <c r="ID222" s="1"/>
  <c r="IE45"/>
  <c r="IF45"/>
  <c r="IH45"/>
  <c r="II45"/>
  <c r="IJ45"/>
  <c r="IJ143" s="1"/>
  <c r="IK45"/>
  <c r="IK222" s="1"/>
  <c r="IL45"/>
  <c r="IM45"/>
  <c r="IO45"/>
  <c r="IP45"/>
  <c r="IQ45"/>
  <c r="IQ143" s="1"/>
  <c r="IR45"/>
  <c r="IR222" s="1"/>
  <c r="IS45"/>
  <c r="IT45"/>
  <c r="IV45"/>
  <c r="IW45"/>
  <c r="IX45"/>
  <c r="IX143" s="1"/>
  <c r="IY45"/>
  <c r="IY222" s="1"/>
  <c r="IZ45"/>
  <c r="JA45"/>
  <c r="JC45"/>
  <c r="JD45"/>
  <c r="JG45"/>
  <c r="JH45"/>
  <c r="JJ45"/>
  <c r="JK45"/>
  <c r="JL45"/>
  <c r="JL143" s="1"/>
  <c r="JM45"/>
  <c r="JM222" s="1"/>
  <c r="JN45"/>
  <c r="JO45"/>
  <c r="JQ45"/>
  <c r="JR45"/>
  <c r="JS45"/>
  <c r="JS143" s="1"/>
  <c r="JT45"/>
  <c r="JT222" s="1"/>
  <c r="JU45"/>
  <c r="JV45"/>
  <c r="JX45"/>
  <c r="JY45"/>
  <c r="JZ45"/>
  <c r="JZ143" s="1"/>
  <c r="KA45"/>
  <c r="KA222" s="1"/>
  <c r="KB45"/>
  <c r="KC45"/>
  <c r="KE45"/>
  <c r="KF45"/>
  <c r="KG45"/>
  <c r="KG143" s="1"/>
  <c r="KH45"/>
  <c r="KH222" s="1"/>
  <c r="KI45"/>
  <c r="KJ45"/>
  <c r="KL45"/>
  <c r="KM45"/>
  <c r="KN45"/>
  <c r="KN143" s="1"/>
  <c r="KO45"/>
  <c r="KO222" s="1"/>
  <c r="KP45"/>
  <c r="KQ45"/>
  <c r="KS45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F5" i="4"/>
  <c r="E5" s="1"/>
  <c r="AF46" i="2"/>
  <c r="AG46"/>
  <c r="AH46"/>
  <c r="AH144" s="1"/>
  <c r="AI46"/>
  <c r="AI223" s="1"/>
  <c r="AJ46"/>
  <c r="AM46"/>
  <c r="AN46"/>
  <c r="AO46"/>
  <c r="AO144" s="1"/>
  <c r="AP46"/>
  <c r="AP223" s="1"/>
  <c r="AQ46"/>
  <c r="AT46"/>
  <c r="AU46"/>
  <c r="AV46"/>
  <c r="AV144" s="1"/>
  <c r="AW46"/>
  <c r="AW223" s="1"/>
  <c r="AX46"/>
  <c r="AY46"/>
  <c r="BA46"/>
  <c r="BB46"/>
  <c r="BC46"/>
  <c r="BC144" s="1"/>
  <c r="BD46"/>
  <c r="BD223" s="1"/>
  <c r="BE46"/>
  <c r="BH46"/>
  <c r="BI46"/>
  <c r="BJ46"/>
  <c r="BJ144" s="1"/>
  <c r="BK46"/>
  <c r="BK223" s="1"/>
  <c r="BL46"/>
  <c r="BM46"/>
  <c r="BO46"/>
  <c r="BP46"/>
  <c r="BQ46"/>
  <c r="BQ144" s="1"/>
  <c r="BR46"/>
  <c r="BR223" s="1"/>
  <c r="BS46"/>
  <c r="BV46"/>
  <c r="BW46"/>
  <c r="BX46"/>
  <c r="BX144" s="1"/>
  <c r="BY46"/>
  <c r="BY223" s="1"/>
  <c r="BZ46"/>
  <c r="CA46"/>
  <c r="CC46"/>
  <c r="CD46"/>
  <c r="CE46"/>
  <c r="CE144" s="1"/>
  <c r="CF46"/>
  <c r="CF223" s="1"/>
  <c r="CG46"/>
  <c r="CH46"/>
  <c r="CJ46"/>
  <c r="CK46"/>
  <c r="CL46"/>
  <c r="CL144" s="1"/>
  <c r="CM46"/>
  <c r="CM223" s="1"/>
  <c r="CN46"/>
  <c r="CQ46"/>
  <c r="CR46"/>
  <c r="CS46"/>
  <c r="CS144" s="1"/>
  <c r="CT46"/>
  <c r="CT223" s="1"/>
  <c r="CU46"/>
  <c r="CV46"/>
  <c r="CX46"/>
  <c r="CY46"/>
  <c r="CZ46"/>
  <c r="CZ144" s="1"/>
  <c r="DA46"/>
  <c r="DA223" s="1"/>
  <c r="DB46"/>
  <c r="DC46"/>
  <c r="DE46"/>
  <c r="DF46"/>
  <c r="DG46"/>
  <c r="DG144" s="1"/>
  <c r="DH46"/>
  <c r="DH223" s="1"/>
  <c r="DI46"/>
  <c r="DL46"/>
  <c r="DM46"/>
  <c r="DN46"/>
  <c r="DN144" s="1"/>
  <c r="DO46"/>
  <c r="DO223" s="1"/>
  <c r="DP46"/>
  <c r="DS46"/>
  <c r="DT46"/>
  <c r="DU46"/>
  <c r="DU144" s="1"/>
  <c r="DV46"/>
  <c r="DV223" s="1"/>
  <c r="DW46"/>
  <c r="DZ46"/>
  <c r="EA46"/>
  <c r="EB46"/>
  <c r="EB144" s="1"/>
  <c r="EC46"/>
  <c r="EC223" s="1"/>
  <c r="ED46"/>
  <c r="EE46"/>
  <c r="EG46"/>
  <c r="EH46"/>
  <c r="EI46"/>
  <c r="EI144" s="1"/>
  <c r="EJ46"/>
  <c r="EJ223" s="1"/>
  <c r="EK46"/>
  <c r="EL46"/>
  <c r="EN46"/>
  <c r="EO46"/>
  <c r="EP46"/>
  <c r="EP144" s="1"/>
  <c r="EQ46"/>
  <c r="EQ223" s="1"/>
  <c r="ER46"/>
  <c r="ES46"/>
  <c r="EU46"/>
  <c r="EV46"/>
  <c r="EW46"/>
  <c r="EW144" s="1"/>
  <c r="EX46"/>
  <c r="EX223" s="1"/>
  <c r="EY46"/>
  <c r="EZ46"/>
  <c r="FB46"/>
  <c r="FC46"/>
  <c r="FD46"/>
  <c r="FD144" s="1"/>
  <c r="FE46"/>
  <c r="FE223" s="1"/>
  <c r="FF46"/>
  <c r="FG46"/>
  <c r="FI46"/>
  <c r="FJ46"/>
  <c r="FK46"/>
  <c r="FK144" s="1"/>
  <c r="FL46"/>
  <c r="FL223" s="1"/>
  <c r="FM46"/>
  <c r="FN46"/>
  <c r="FP46"/>
  <c r="FQ46"/>
  <c r="FR46"/>
  <c r="FR144" s="1"/>
  <c r="FS46"/>
  <c r="FS223" s="1"/>
  <c r="FT46"/>
  <c r="FU46"/>
  <c r="FW46"/>
  <c r="FX46"/>
  <c r="FY46"/>
  <c r="FY144" s="1"/>
  <c r="FZ46"/>
  <c r="FZ223" s="1"/>
  <c r="GA46"/>
  <c r="GB46"/>
  <c r="GD46"/>
  <c r="GE46"/>
  <c r="GF46"/>
  <c r="GF144" s="1"/>
  <c r="GG46"/>
  <c r="GG223" s="1"/>
  <c r="GH46"/>
  <c r="GI46"/>
  <c r="GK46"/>
  <c r="GL46"/>
  <c r="GM46"/>
  <c r="GM144" s="1"/>
  <c r="GN46"/>
  <c r="GN223" s="1"/>
  <c r="GO46"/>
  <c r="GP46"/>
  <c r="GR46"/>
  <c r="GS46"/>
  <c r="GT46"/>
  <c r="GT144" s="1"/>
  <c r="GU46"/>
  <c r="GU223" s="1"/>
  <c r="GV46"/>
  <c r="GW46"/>
  <c r="GY46"/>
  <c r="GZ46"/>
  <c r="HA46"/>
  <c r="HA144" s="1"/>
  <c r="HB46"/>
  <c r="HB223" s="1"/>
  <c r="HC46"/>
  <c r="HD46"/>
  <c r="HF46"/>
  <c r="HG46"/>
  <c r="HH46"/>
  <c r="HH144" s="1"/>
  <c r="HI46"/>
  <c r="HI223" s="1"/>
  <c r="HJ46"/>
  <c r="HK46"/>
  <c r="HM46"/>
  <c r="HN46"/>
  <c r="HO46"/>
  <c r="HO144" s="1"/>
  <c r="HP46"/>
  <c r="HP223" s="1"/>
  <c r="HQ46"/>
  <c r="HR46"/>
  <c r="HT46"/>
  <c r="HU46"/>
  <c r="HV46"/>
  <c r="HV144" s="1"/>
  <c r="HW46"/>
  <c r="HW223" s="1"/>
  <c r="HX46"/>
  <c r="HY46"/>
  <c r="IA46"/>
  <c r="IB46"/>
  <c r="IC46"/>
  <c r="IC144" s="1"/>
  <c r="ID46"/>
  <c r="ID223" s="1"/>
  <c r="IE46"/>
  <c r="IF46"/>
  <c r="IH46"/>
  <c r="II46"/>
  <c r="IJ46"/>
  <c r="IJ144" s="1"/>
  <c r="IK46"/>
  <c r="IK223" s="1"/>
  <c r="IL46"/>
  <c r="IM46"/>
  <c r="IO46"/>
  <c r="IP46"/>
  <c r="IQ46"/>
  <c r="IQ144" s="1"/>
  <c r="IR46"/>
  <c r="IR223" s="1"/>
  <c r="IS46"/>
  <c r="IT46"/>
  <c r="IV46"/>
  <c r="IW46"/>
  <c r="IX46"/>
  <c r="IX144" s="1"/>
  <c r="IY46"/>
  <c r="IY223" s="1"/>
  <c r="IZ46"/>
  <c r="JA46"/>
  <c r="JC46"/>
  <c r="JD46"/>
  <c r="JG46"/>
  <c r="JH46"/>
  <c r="JJ46"/>
  <c r="JK46"/>
  <c r="JL46"/>
  <c r="JL144" s="1"/>
  <c r="JM46"/>
  <c r="JM223" s="1"/>
  <c r="JN46"/>
  <c r="JO46"/>
  <c r="JQ46"/>
  <c r="JR46"/>
  <c r="JS46"/>
  <c r="JS144" s="1"/>
  <c r="JT46"/>
  <c r="JT223" s="1"/>
  <c r="JU46"/>
  <c r="JV46"/>
  <c r="JX46"/>
  <c r="JY46"/>
  <c r="JZ46"/>
  <c r="JZ144" s="1"/>
  <c r="KA46"/>
  <c r="KA223" s="1"/>
  <c r="KB46"/>
  <c r="KC46"/>
  <c r="KE46"/>
  <c r="KF46"/>
  <c r="KG46"/>
  <c r="KG144" s="1"/>
  <c r="KH46"/>
  <c r="KH223" s="1"/>
  <c r="KI46"/>
  <c r="KJ46"/>
  <c r="KL46"/>
  <c r="KM46"/>
  <c r="KN46"/>
  <c r="KN144" s="1"/>
  <c r="KO46"/>
  <c r="KO223" s="1"/>
  <c r="KP46"/>
  <c r="KQ46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F47"/>
  <c r="AG47"/>
  <c r="AH47"/>
  <c r="AH145" s="1"/>
  <c r="AI47"/>
  <c r="AI224" s="1"/>
  <c r="AJ47"/>
  <c r="AM47"/>
  <c r="AN47"/>
  <c r="AO47"/>
  <c r="AO145" s="1"/>
  <c r="AP47"/>
  <c r="AP224" s="1"/>
  <c r="AQ47"/>
  <c r="AT47"/>
  <c r="AU47"/>
  <c r="AV47"/>
  <c r="AV145" s="1"/>
  <c r="AW47"/>
  <c r="AW224" s="1"/>
  <c r="AX47"/>
  <c r="BA47"/>
  <c r="BB47"/>
  <c r="BC47"/>
  <c r="BC145" s="1"/>
  <c r="BD47"/>
  <c r="BD224" s="1"/>
  <c r="BE47"/>
  <c r="BF47"/>
  <c r="BH47"/>
  <c r="BI47"/>
  <c r="BJ47"/>
  <c r="BJ145" s="1"/>
  <c r="BK47"/>
  <c r="BK224" s="1"/>
  <c r="BL47"/>
  <c r="BM47"/>
  <c r="BO47"/>
  <c r="BP47"/>
  <c r="BQ47"/>
  <c r="BQ145" s="1"/>
  <c r="BR47"/>
  <c r="BR224" s="1"/>
  <c r="BS47"/>
  <c r="BT47"/>
  <c r="BV47"/>
  <c r="BW47"/>
  <c r="BX47"/>
  <c r="BX145" s="1"/>
  <c r="BY47"/>
  <c r="BY224" s="1"/>
  <c r="BZ47"/>
  <c r="CA47"/>
  <c r="CC47"/>
  <c r="CD47"/>
  <c r="CE47"/>
  <c r="CE145" s="1"/>
  <c r="CF47"/>
  <c r="CF224" s="1"/>
  <c r="CG47"/>
  <c r="CH47"/>
  <c r="CJ47"/>
  <c r="CK47"/>
  <c r="CL47"/>
  <c r="CL145" s="1"/>
  <c r="CM47"/>
  <c r="CM224" s="1"/>
  <c r="CN47"/>
  <c r="CO47"/>
  <c r="CQ47"/>
  <c r="CR47"/>
  <c r="CS47"/>
  <c r="CS145" s="1"/>
  <c r="CT47"/>
  <c r="CT224" s="1"/>
  <c r="CU47"/>
  <c r="CV47"/>
  <c r="CX47"/>
  <c r="CY47"/>
  <c r="CZ47"/>
  <c r="CZ145" s="1"/>
  <c r="DA47"/>
  <c r="DA224" s="1"/>
  <c r="DB47"/>
  <c r="DC47"/>
  <c r="DE47"/>
  <c r="DF47"/>
  <c r="DG47"/>
  <c r="DG145" s="1"/>
  <c r="DH47"/>
  <c r="DH224" s="1"/>
  <c r="DI47"/>
  <c r="DJ47"/>
  <c r="DL47"/>
  <c r="DM47"/>
  <c r="DN47"/>
  <c r="DN145" s="1"/>
  <c r="DO47"/>
  <c r="DO224" s="1"/>
  <c r="DP47"/>
  <c r="DQ47"/>
  <c r="DS47"/>
  <c r="DT47"/>
  <c r="DU47"/>
  <c r="DU145" s="1"/>
  <c r="DV47"/>
  <c r="DV224" s="1"/>
  <c r="DW47"/>
  <c r="DX47"/>
  <c r="DZ47"/>
  <c r="EA47"/>
  <c r="EB47"/>
  <c r="EB145" s="1"/>
  <c r="EC47"/>
  <c r="EC224" s="1"/>
  <c r="ED47"/>
  <c r="EE47"/>
  <c r="EG47"/>
  <c r="EH47"/>
  <c r="EI47"/>
  <c r="EI145" s="1"/>
  <c r="EJ47"/>
  <c r="EJ224" s="1"/>
  <c r="EK47"/>
  <c r="EL47"/>
  <c r="EN47"/>
  <c r="EO47"/>
  <c r="EP47"/>
  <c r="EP145" s="1"/>
  <c r="EQ47"/>
  <c r="EQ224" s="1"/>
  <c r="ER47"/>
  <c r="ES47"/>
  <c r="EU47"/>
  <c r="EV47"/>
  <c r="EW47"/>
  <c r="EW145" s="1"/>
  <c r="EX47"/>
  <c r="EX224" s="1"/>
  <c r="EY47"/>
  <c r="EZ47"/>
  <c r="FB47"/>
  <c r="FC47"/>
  <c r="FD47"/>
  <c r="FD145" s="1"/>
  <c r="FE47"/>
  <c r="FE224" s="1"/>
  <c r="FF47"/>
  <c r="FG47"/>
  <c r="FI47"/>
  <c r="FJ47"/>
  <c r="FK47"/>
  <c r="FK145" s="1"/>
  <c r="FL47"/>
  <c r="FL224" s="1"/>
  <c r="FM47"/>
  <c r="FN47"/>
  <c r="FP47"/>
  <c r="FQ47"/>
  <c r="FR47"/>
  <c r="FR145" s="1"/>
  <c r="FS47"/>
  <c r="FS224" s="1"/>
  <c r="FT47"/>
  <c r="FU47"/>
  <c r="FW47"/>
  <c r="FX47"/>
  <c r="FY47"/>
  <c r="FY145" s="1"/>
  <c r="FZ47"/>
  <c r="FZ224" s="1"/>
  <c r="GA47"/>
  <c r="GB47"/>
  <c r="GD47"/>
  <c r="GE47"/>
  <c r="GF47"/>
  <c r="GF145" s="1"/>
  <c r="GG47"/>
  <c r="GG224" s="1"/>
  <c r="GH47"/>
  <c r="GI47"/>
  <c r="GK47"/>
  <c r="GL47"/>
  <c r="GM47"/>
  <c r="GM145" s="1"/>
  <c r="GN47"/>
  <c r="GN224" s="1"/>
  <c r="GO47"/>
  <c r="GP47"/>
  <c r="GR47"/>
  <c r="GS47"/>
  <c r="GT47"/>
  <c r="GT145" s="1"/>
  <c r="GU47"/>
  <c r="GU224" s="1"/>
  <c r="GV47"/>
  <c r="GW47"/>
  <c r="GY47"/>
  <c r="GZ47"/>
  <c r="HA47"/>
  <c r="HA145" s="1"/>
  <c r="HB47"/>
  <c r="HB224" s="1"/>
  <c r="HC47"/>
  <c r="HD47"/>
  <c r="HF47"/>
  <c r="HG47"/>
  <c r="HH47"/>
  <c r="HH145" s="1"/>
  <c r="HI47"/>
  <c r="HI224" s="1"/>
  <c r="HJ47"/>
  <c r="HK47"/>
  <c r="HM47"/>
  <c r="HN47"/>
  <c r="HO47"/>
  <c r="HO145" s="1"/>
  <c r="HP47"/>
  <c r="HP224" s="1"/>
  <c r="HQ47"/>
  <c r="HR47"/>
  <c r="HT47"/>
  <c r="HU47"/>
  <c r="HV47"/>
  <c r="HV145" s="1"/>
  <c r="HW47"/>
  <c r="HW224" s="1"/>
  <c r="HX47"/>
  <c r="HY47"/>
  <c r="IA47"/>
  <c r="IB47"/>
  <c r="IC47"/>
  <c r="IC145" s="1"/>
  <c r="ID47"/>
  <c r="ID224" s="1"/>
  <c r="IE47"/>
  <c r="IF47"/>
  <c r="IH47"/>
  <c r="II47"/>
  <c r="IJ47"/>
  <c r="IJ145" s="1"/>
  <c r="IK47"/>
  <c r="IK224" s="1"/>
  <c r="IL47"/>
  <c r="IM47"/>
  <c r="IO47"/>
  <c r="IP47"/>
  <c r="IQ47"/>
  <c r="IQ145" s="1"/>
  <c r="IR47"/>
  <c r="IR224" s="1"/>
  <c r="IS47"/>
  <c r="IT47"/>
  <c r="IV47"/>
  <c r="IW47"/>
  <c r="IX47"/>
  <c r="IX145" s="1"/>
  <c r="IY47"/>
  <c r="IY224" s="1"/>
  <c r="IZ47"/>
  <c r="JA47"/>
  <c r="JC47"/>
  <c r="JD47"/>
  <c r="JG47"/>
  <c r="JH47"/>
  <c r="JJ47"/>
  <c r="JK47"/>
  <c r="JL47"/>
  <c r="JL145" s="1"/>
  <c r="JM47"/>
  <c r="JM224" s="1"/>
  <c r="JN47"/>
  <c r="JO47"/>
  <c r="JQ47"/>
  <c r="JR47"/>
  <c r="JS47"/>
  <c r="JS145" s="1"/>
  <c r="JT47"/>
  <c r="JT224" s="1"/>
  <c r="JU47"/>
  <c r="JV47"/>
  <c r="JX47"/>
  <c r="JY47"/>
  <c r="JZ47"/>
  <c r="JZ145" s="1"/>
  <c r="KA47"/>
  <c r="KA224" s="1"/>
  <c r="KB47"/>
  <c r="KC47"/>
  <c r="KE47"/>
  <c r="KF47"/>
  <c r="KG47"/>
  <c r="KG145" s="1"/>
  <c r="KH47"/>
  <c r="KH224" s="1"/>
  <c r="KI47"/>
  <c r="KJ47"/>
  <c r="KL47"/>
  <c r="KM47"/>
  <c r="KN47"/>
  <c r="KN145" s="1"/>
  <c r="KO47"/>
  <c r="KO224" s="1"/>
  <c r="KP47"/>
  <c r="KQ47"/>
  <c r="KS47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F48"/>
  <c r="AG48"/>
  <c r="AH48"/>
  <c r="AH146" s="1"/>
  <c r="AI48"/>
  <c r="AI225" s="1"/>
  <c r="AJ48"/>
  <c r="AM48"/>
  <c r="AN48"/>
  <c r="AO48"/>
  <c r="AO146" s="1"/>
  <c r="AP48"/>
  <c r="AP225" s="1"/>
  <c r="AQ48"/>
  <c r="AT48"/>
  <c r="AU48"/>
  <c r="AV48"/>
  <c r="AV146" s="1"/>
  <c r="AW48"/>
  <c r="AW225" s="1"/>
  <c r="AX48"/>
  <c r="AY48"/>
  <c r="BA48"/>
  <c r="BB48"/>
  <c r="BC48"/>
  <c r="BC146" s="1"/>
  <c r="BD48"/>
  <c r="BD225" s="1"/>
  <c r="BE48"/>
  <c r="BH48"/>
  <c r="BI48"/>
  <c r="BJ48"/>
  <c r="BJ146" s="1"/>
  <c r="BK48"/>
  <c r="BK225" s="1"/>
  <c r="BL48"/>
  <c r="BO48"/>
  <c r="BP48"/>
  <c r="BQ48"/>
  <c r="BQ146" s="1"/>
  <c r="BR48"/>
  <c r="BR225" s="1"/>
  <c r="BS48"/>
  <c r="BV48"/>
  <c r="BW48"/>
  <c r="BX48"/>
  <c r="BX146" s="1"/>
  <c r="BY48"/>
  <c r="BY225" s="1"/>
  <c r="BZ48"/>
  <c r="CC48"/>
  <c r="CD48"/>
  <c r="CE48"/>
  <c r="CE146" s="1"/>
  <c r="CF48"/>
  <c r="CF225" s="1"/>
  <c r="CG48"/>
  <c r="CJ48"/>
  <c r="CK48"/>
  <c r="CL48"/>
  <c r="CL146" s="1"/>
  <c r="CM48"/>
  <c r="CM225" s="1"/>
  <c r="CN48"/>
  <c r="CQ48"/>
  <c r="CR48"/>
  <c r="CS48"/>
  <c r="CS146" s="1"/>
  <c r="CT48"/>
  <c r="CT225" s="1"/>
  <c r="CU48"/>
  <c r="CX48"/>
  <c r="CY48"/>
  <c r="CZ48"/>
  <c r="CZ146" s="1"/>
  <c r="DA48"/>
  <c r="DA225" s="1"/>
  <c r="DB48"/>
  <c r="DE48"/>
  <c r="DF48"/>
  <c r="DG48"/>
  <c r="DG146" s="1"/>
  <c r="DH48"/>
  <c r="DH225" s="1"/>
  <c r="DI48"/>
  <c r="DL48"/>
  <c r="DM48"/>
  <c r="DN48"/>
  <c r="DN146" s="1"/>
  <c r="DO48"/>
  <c r="DO225" s="1"/>
  <c r="DP48"/>
  <c r="DS48"/>
  <c r="DT48"/>
  <c r="DU48"/>
  <c r="DU146" s="1"/>
  <c r="DV48"/>
  <c r="DV225" s="1"/>
  <c r="DW48"/>
  <c r="DZ48"/>
  <c r="EA48"/>
  <c r="EB48"/>
  <c r="EB146" s="1"/>
  <c r="EC48"/>
  <c r="EC225" s="1"/>
  <c r="ED48"/>
  <c r="EG48"/>
  <c r="EH48"/>
  <c r="EI48"/>
  <c r="EI146" s="1"/>
  <c r="EJ48"/>
  <c r="EJ225" s="1"/>
  <c r="EK48"/>
  <c r="EN48"/>
  <c r="EO48"/>
  <c r="EP48"/>
  <c r="EP146" s="1"/>
  <c r="EQ48"/>
  <c r="EQ225" s="1"/>
  <c r="ER48"/>
  <c r="EU48"/>
  <c r="EV48"/>
  <c r="EW48"/>
  <c r="EW146" s="1"/>
  <c r="EX48"/>
  <c r="EX225" s="1"/>
  <c r="EY48"/>
  <c r="FB48"/>
  <c r="FC48"/>
  <c r="FD48"/>
  <c r="FD146" s="1"/>
  <c r="FE48"/>
  <c r="FE225" s="1"/>
  <c r="FF48"/>
  <c r="FI48"/>
  <c r="FJ48"/>
  <c r="FK48"/>
  <c r="FK146" s="1"/>
  <c r="FL48"/>
  <c r="FL225" s="1"/>
  <c r="FM48"/>
  <c r="FP48"/>
  <c r="FQ48"/>
  <c r="FR48"/>
  <c r="FR146" s="1"/>
  <c r="FS48"/>
  <c r="FS225" s="1"/>
  <c r="FT48"/>
  <c r="FW48"/>
  <c r="FX48"/>
  <c r="FY48"/>
  <c r="FY146" s="1"/>
  <c r="FZ48"/>
  <c r="FZ225" s="1"/>
  <c r="GA48"/>
  <c r="GD48"/>
  <c r="GE48"/>
  <c r="GF48"/>
  <c r="GF146" s="1"/>
  <c r="GG48"/>
  <c r="GG225" s="1"/>
  <c r="GH48"/>
  <c r="GK48"/>
  <c r="GL48"/>
  <c r="GM48"/>
  <c r="GM146" s="1"/>
  <c r="GN48"/>
  <c r="GN225" s="1"/>
  <c r="GO48"/>
  <c r="GR48"/>
  <c r="GS48"/>
  <c r="GT48"/>
  <c r="GT146" s="1"/>
  <c r="GU48"/>
  <c r="GU225" s="1"/>
  <c r="GV48"/>
  <c r="GY48"/>
  <c r="GZ48"/>
  <c r="HA48"/>
  <c r="HA146" s="1"/>
  <c r="HB48"/>
  <c r="HB225" s="1"/>
  <c r="HC48"/>
  <c r="HF48"/>
  <c r="HG48"/>
  <c r="HH48"/>
  <c r="HH146" s="1"/>
  <c r="HI48"/>
  <c r="HI225" s="1"/>
  <c r="HJ48"/>
  <c r="HM48"/>
  <c r="HN48"/>
  <c r="HO48"/>
  <c r="HO146" s="1"/>
  <c r="HP48"/>
  <c r="HP225" s="1"/>
  <c r="HQ48"/>
  <c r="HT48"/>
  <c r="HU48"/>
  <c r="HV48"/>
  <c r="HV146" s="1"/>
  <c r="HW48"/>
  <c r="HW225" s="1"/>
  <c r="HX48"/>
  <c r="HY48"/>
  <c r="IA48"/>
  <c r="IB48"/>
  <c r="IC48"/>
  <c r="IC146" s="1"/>
  <c r="ID48"/>
  <c r="ID225" s="1"/>
  <c r="IE48"/>
  <c r="IH48"/>
  <c r="II48"/>
  <c r="IJ48"/>
  <c r="IJ146" s="1"/>
  <c r="IK48"/>
  <c r="IK225" s="1"/>
  <c r="IL48"/>
  <c r="IM48"/>
  <c r="IO48"/>
  <c r="IP48"/>
  <c r="IQ48"/>
  <c r="IQ146" s="1"/>
  <c r="IR48"/>
  <c r="IR225" s="1"/>
  <c r="IS48"/>
  <c r="IV48"/>
  <c r="IW48"/>
  <c r="IX48"/>
  <c r="IX146" s="1"/>
  <c r="IY48"/>
  <c r="IY225" s="1"/>
  <c r="IZ48"/>
  <c r="JC48"/>
  <c r="JD48"/>
  <c r="JG48"/>
  <c r="JJ48"/>
  <c r="JK48"/>
  <c r="JL48"/>
  <c r="JL146" s="1"/>
  <c r="JM48"/>
  <c r="JM225" s="1"/>
  <c r="JN48"/>
  <c r="JQ48"/>
  <c r="JR48"/>
  <c r="JS48"/>
  <c r="JS146" s="1"/>
  <c r="JT48"/>
  <c r="JT225" s="1"/>
  <c r="JU48"/>
  <c r="JX48"/>
  <c r="JY48"/>
  <c r="JZ48"/>
  <c r="JZ146" s="1"/>
  <c r="KA48"/>
  <c r="KA225" s="1"/>
  <c r="KB48"/>
  <c r="KC48"/>
  <c r="KE48"/>
  <c r="KF48"/>
  <c r="KG48"/>
  <c r="KG146" s="1"/>
  <c r="KH48"/>
  <c r="KH225" s="1"/>
  <c r="KI48"/>
  <c r="KJ48"/>
  <c r="KL48"/>
  <c r="KM48"/>
  <c r="KN48"/>
  <c r="KN146" s="1"/>
  <c r="KO48"/>
  <c r="KO225" s="1"/>
  <c r="KP48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F49"/>
  <c r="AG49"/>
  <c r="AH49"/>
  <c r="AH147" s="1"/>
  <c r="AI49"/>
  <c r="AI226" s="1"/>
  <c r="AJ49"/>
  <c r="AM49"/>
  <c r="AN49"/>
  <c r="AO49"/>
  <c r="AO147" s="1"/>
  <c r="AP49"/>
  <c r="AP226" s="1"/>
  <c r="AQ49"/>
  <c r="AT49"/>
  <c r="AU49"/>
  <c r="AV49"/>
  <c r="AV147" s="1"/>
  <c r="AW49"/>
  <c r="AW226" s="1"/>
  <c r="AX49"/>
  <c r="BA49"/>
  <c r="BB49"/>
  <c r="BC49"/>
  <c r="BC147" s="1"/>
  <c r="BD49"/>
  <c r="BD226" s="1"/>
  <c r="BE49"/>
  <c r="BH49"/>
  <c r="BI49"/>
  <c r="BJ49"/>
  <c r="BJ147" s="1"/>
  <c r="BK49"/>
  <c r="BK226" s="1"/>
  <c r="BL49"/>
  <c r="BM49"/>
  <c r="BO49"/>
  <c r="BP49"/>
  <c r="BQ49"/>
  <c r="BQ147" s="1"/>
  <c r="BR49"/>
  <c r="BR226" s="1"/>
  <c r="BS49"/>
  <c r="BV49"/>
  <c r="BW49"/>
  <c r="BX49"/>
  <c r="BX147" s="1"/>
  <c r="BY49"/>
  <c r="BY226" s="1"/>
  <c r="BZ49"/>
  <c r="CA49"/>
  <c r="CC49"/>
  <c r="CD49"/>
  <c r="CE49"/>
  <c r="CE147" s="1"/>
  <c r="CF49"/>
  <c r="CF226" s="1"/>
  <c r="CG49"/>
  <c r="CJ49"/>
  <c r="CK49"/>
  <c r="CL49"/>
  <c r="CL147" s="1"/>
  <c r="CM49"/>
  <c r="CM226" s="1"/>
  <c r="CN49"/>
  <c r="CO49"/>
  <c r="CQ49"/>
  <c r="CR49"/>
  <c r="CS49"/>
  <c r="CS147" s="1"/>
  <c r="CT49"/>
  <c r="CT226" s="1"/>
  <c r="CU49"/>
  <c r="CV49"/>
  <c r="CX49"/>
  <c r="CY49"/>
  <c r="CZ49"/>
  <c r="CZ147" s="1"/>
  <c r="DA49"/>
  <c r="DA226" s="1"/>
  <c r="DB49"/>
  <c r="DC49"/>
  <c r="DE49"/>
  <c r="DF49"/>
  <c r="DG49"/>
  <c r="DG147" s="1"/>
  <c r="DH49"/>
  <c r="DH226" s="1"/>
  <c r="DI49"/>
  <c r="DJ49"/>
  <c r="DL49"/>
  <c r="DM49"/>
  <c r="DN49"/>
  <c r="DN147" s="1"/>
  <c r="DO49"/>
  <c r="DO226" s="1"/>
  <c r="DP49"/>
  <c r="DQ49"/>
  <c r="DS49"/>
  <c r="DT49"/>
  <c r="DU49"/>
  <c r="DU147" s="1"/>
  <c r="DV49"/>
  <c r="DV226" s="1"/>
  <c r="DW49"/>
  <c r="DX49"/>
  <c r="DZ49"/>
  <c r="EA49"/>
  <c r="EB49"/>
  <c r="EB147" s="1"/>
  <c r="EC49"/>
  <c r="EC226" s="1"/>
  <c r="ED49"/>
  <c r="EE49"/>
  <c r="EG49"/>
  <c r="EH49"/>
  <c r="EI49"/>
  <c r="EI147" s="1"/>
  <c r="EJ49"/>
  <c r="EJ226" s="1"/>
  <c r="EK49"/>
  <c r="EL49"/>
  <c r="EN49"/>
  <c r="EO49"/>
  <c r="EP49"/>
  <c r="EP147" s="1"/>
  <c r="EQ49"/>
  <c r="EQ226" s="1"/>
  <c r="ER49"/>
  <c r="ES49"/>
  <c r="EU49"/>
  <c r="EV49"/>
  <c r="EW49"/>
  <c r="EW147" s="1"/>
  <c r="EX49"/>
  <c r="EX226" s="1"/>
  <c r="EY49"/>
  <c r="EZ49"/>
  <c r="FB49"/>
  <c r="FC49"/>
  <c r="FD49"/>
  <c r="FD147" s="1"/>
  <c r="FE49"/>
  <c r="FE226" s="1"/>
  <c r="FF49"/>
  <c r="FG49"/>
  <c r="FI49"/>
  <c r="FJ49"/>
  <c r="FK49"/>
  <c r="FK147" s="1"/>
  <c r="FL49"/>
  <c r="FL226" s="1"/>
  <c r="FM49"/>
  <c r="FN49"/>
  <c r="FP49"/>
  <c r="FQ49"/>
  <c r="FR49"/>
  <c r="FR147" s="1"/>
  <c r="FS49"/>
  <c r="FS226" s="1"/>
  <c r="FT49"/>
  <c r="FU49"/>
  <c r="FW49"/>
  <c r="FX49"/>
  <c r="FY49"/>
  <c r="FY147" s="1"/>
  <c r="FZ49"/>
  <c r="FZ226" s="1"/>
  <c r="GA49"/>
  <c r="GB49"/>
  <c r="GD49"/>
  <c r="GE49"/>
  <c r="GF49"/>
  <c r="GF147" s="1"/>
  <c r="GG49"/>
  <c r="GG226" s="1"/>
  <c r="GH49"/>
  <c r="GI49"/>
  <c r="GK49"/>
  <c r="GL49"/>
  <c r="GM49"/>
  <c r="GM147" s="1"/>
  <c r="GN49"/>
  <c r="GN226" s="1"/>
  <c r="GO49"/>
  <c r="GP49"/>
  <c r="GR49"/>
  <c r="GS49"/>
  <c r="GT49"/>
  <c r="GT147" s="1"/>
  <c r="GU49"/>
  <c r="GU226" s="1"/>
  <c r="GV49"/>
  <c r="GW49"/>
  <c r="GY49"/>
  <c r="GZ49"/>
  <c r="HA49"/>
  <c r="HA147" s="1"/>
  <c r="HB49"/>
  <c r="HB226" s="1"/>
  <c r="HC49"/>
  <c r="HD49"/>
  <c r="HF49"/>
  <c r="HG49"/>
  <c r="HH49"/>
  <c r="HH147" s="1"/>
  <c r="HI49"/>
  <c r="HI226" s="1"/>
  <c r="HJ49"/>
  <c r="HK49"/>
  <c r="HM49"/>
  <c r="HN49"/>
  <c r="HO49"/>
  <c r="HO147" s="1"/>
  <c r="HP49"/>
  <c r="HP226" s="1"/>
  <c r="HQ49"/>
  <c r="HR49"/>
  <c r="HT49"/>
  <c r="HU49"/>
  <c r="HV49"/>
  <c r="HV147" s="1"/>
  <c r="HW49"/>
  <c r="HW226" s="1"/>
  <c r="HX49"/>
  <c r="HY49"/>
  <c r="IA49"/>
  <c r="IB49"/>
  <c r="IC49"/>
  <c r="IC147" s="1"/>
  <c r="ID49"/>
  <c r="ID226" s="1"/>
  <c r="IE49"/>
  <c r="IF49"/>
  <c r="IH49"/>
  <c r="II49"/>
  <c r="IJ49"/>
  <c r="IJ147" s="1"/>
  <c r="IK49"/>
  <c r="IK226" s="1"/>
  <c r="IL49"/>
  <c r="IM49"/>
  <c r="IO49"/>
  <c r="IP49"/>
  <c r="IQ49"/>
  <c r="IQ147" s="1"/>
  <c r="IR49"/>
  <c r="IR226" s="1"/>
  <c r="IS49"/>
  <c r="IT49"/>
  <c r="IV49"/>
  <c r="IW49"/>
  <c r="IX49"/>
  <c r="IX147" s="1"/>
  <c r="IY49"/>
  <c r="IY226" s="1"/>
  <c r="IZ49"/>
  <c r="JA49"/>
  <c r="JC49"/>
  <c r="JD49"/>
  <c r="JG49"/>
  <c r="JH49"/>
  <c r="JJ49"/>
  <c r="JK49"/>
  <c r="JL49"/>
  <c r="JL147" s="1"/>
  <c r="JM49"/>
  <c r="JM226" s="1"/>
  <c r="JN49"/>
  <c r="JO49"/>
  <c r="JQ49"/>
  <c r="JR49"/>
  <c r="JS49"/>
  <c r="JS147" s="1"/>
  <c r="JT49"/>
  <c r="JT226" s="1"/>
  <c r="JU49"/>
  <c r="JV49"/>
  <c r="JX49"/>
  <c r="JY49"/>
  <c r="JZ49"/>
  <c r="JZ147" s="1"/>
  <c r="KA49"/>
  <c r="KA226" s="1"/>
  <c r="KB49"/>
  <c r="KC49"/>
  <c r="KE49"/>
  <c r="KF49"/>
  <c r="KG49"/>
  <c r="KG147" s="1"/>
  <c r="KH49"/>
  <c r="KH226" s="1"/>
  <c r="KI49"/>
  <c r="KJ49"/>
  <c r="KL49"/>
  <c r="KM49"/>
  <c r="KN49"/>
  <c r="KN147" s="1"/>
  <c r="KO49"/>
  <c r="KO226" s="1"/>
  <c r="KP49"/>
  <c r="KQ49"/>
  <c r="KS49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F50"/>
  <c r="AG50"/>
  <c r="AH50"/>
  <c r="AH148" s="1"/>
  <c r="AI50"/>
  <c r="AI227" s="1"/>
  <c r="AJ50"/>
  <c r="AM50"/>
  <c r="AN50"/>
  <c r="AO50"/>
  <c r="AO148" s="1"/>
  <c r="AP50"/>
  <c r="AP227" s="1"/>
  <c r="AQ50"/>
  <c r="AT50"/>
  <c r="AU50"/>
  <c r="AV50"/>
  <c r="AV148" s="1"/>
  <c r="AW50"/>
  <c r="AW227" s="1"/>
  <c r="AX50"/>
  <c r="BA50"/>
  <c r="BB50"/>
  <c r="BC50"/>
  <c r="BC148" s="1"/>
  <c r="BD50"/>
  <c r="BD227" s="1"/>
  <c r="BE50"/>
  <c r="BH50"/>
  <c r="BI50"/>
  <c r="BJ50"/>
  <c r="BJ148" s="1"/>
  <c r="BK50"/>
  <c r="BK227" s="1"/>
  <c r="BL50"/>
  <c r="BM50"/>
  <c r="BO50"/>
  <c r="BP50"/>
  <c r="BQ50"/>
  <c r="BQ148" s="1"/>
  <c r="BR50"/>
  <c r="BR227" s="1"/>
  <c r="BS50"/>
  <c r="BV50"/>
  <c r="BW50"/>
  <c r="BX50"/>
  <c r="BX148" s="1"/>
  <c r="BY50"/>
  <c r="BY227" s="1"/>
  <c r="BZ50"/>
  <c r="CA50"/>
  <c r="CC50"/>
  <c r="CD50"/>
  <c r="CE50"/>
  <c r="CE148" s="1"/>
  <c r="CF50"/>
  <c r="CF227" s="1"/>
  <c r="CG50"/>
  <c r="CJ50"/>
  <c r="CK50"/>
  <c r="CL50"/>
  <c r="CL148" s="1"/>
  <c r="CM50"/>
  <c r="CM227" s="1"/>
  <c r="CN50"/>
  <c r="CQ50"/>
  <c r="CR50"/>
  <c r="CS50"/>
  <c r="CS148" s="1"/>
  <c r="CT50"/>
  <c r="CT227" s="1"/>
  <c r="CU50"/>
  <c r="CX50"/>
  <c r="CY50"/>
  <c r="CZ50"/>
  <c r="CZ148" s="1"/>
  <c r="DA50"/>
  <c r="DA227" s="1"/>
  <c r="DB50"/>
  <c r="DC50"/>
  <c r="DE50"/>
  <c r="DF50"/>
  <c r="DG50"/>
  <c r="DG148" s="1"/>
  <c r="DH50"/>
  <c r="DH227" s="1"/>
  <c r="DI50"/>
  <c r="DL50"/>
  <c r="DM50"/>
  <c r="DN50"/>
  <c r="DN148" s="1"/>
  <c r="DO50"/>
  <c r="DO227" s="1"/>
  <c r="DP50"/>
  <c r="DS50"/>
  <c r="DT50"/>
  <c r="DU50"/>
  <c r="DU148" s="1"/>
  <c r="DV50"/>
  <c r="DV227" s="1"/>
  <c r="DW50"/>
  <c r="DZ50"/>
  <c r="EA50"/>
  <c r="EB50"/>
  <c r="EB148" s="1"/>
  <c r="EC50"/>
  <c r="EC227" s="1"/>
  <c r="ED50"/>
  <c r="EE50"/>
  <c r="EG50"/>
  <c r="EH50"/>
  <c r="EI50"/>
  <c r="EI148" s="1"/>
  <c r="EJ50"/>
  <c r="EJ227" s="1"/>
  <c r="EK50"/>
  <c r="EN50"/>
  <c r="EO50"/>
  <c r="EP50"/>
  <c r="EP148" s="1"/>
  <c r="EQ50"/>
  <c r="EQ227" s="1"/>
  <c r="ER50"/>
  <c r="ES50"/>
  <c r="EU50"/>
  <c r="EV50"/>
  <c r="EW50"/>
  <c r="EW148" s="1"/>
  <c r="EX50"/>
  <c r="EX227" s="1"/>
  <c r="EY50"/>
  <c r="FB50"/>
  <c r="FC50"/>
  <c r="FD50"/>
  <c r="FD148" s="1"/>
  <c r="FE50"/>
  <c r="FE227" s="1"/>
  <c r="FF50"/>
  <c r="FI50"/>
  <c r="FJ50"/>
  <c r="FK50"/>
  <c r="FK148" s="1"/>
  <c r="FL50"/>
  <c r="FL227" s="1"/>
  <c r="FM50"/>
  <c r="FN50"/>
  <c r="FP50"/>
  <c r="FQ50"/>
  <c r="FR50"/>
  <c r="FR148" s="1"/>
  <c r="FS50"/>
  <c r="FS227" s="1"/>
  <c r="FT50"/>
  <c r="FW50"/>
  <c r="FX50"/>
  <c r="FY50"/>
  <c r="FY148" s="1"/>
  <c r="FZ50"/>
  <c r="FZ227" s="1"/>
  <c r="GA50"/>
  <c r="GD50"/>
  <c r="GE50"/>
  <c r="GF50"/>
  <c r="GF148" s="1"/>
  <c r="GG50"/>
  <c r="GG227" s="1"/>
  <c r="GH50"/>
  <c r="GK50"/>
  <c r="GL50"/>
  <c r="GM50"/>
  <c r="GM148" s="1"/>
  <c r="GN50"/>
  <c r="GN227" s="1"/>
  <c r="GO50"/>
  <c r="GR50"/>
  <c r="GS50"/>
  <c r="GT50"/>
  <c r="GT148" s="1"/>
  <c r="GU50"/>
  <c r="GU227" s="1"/>
  <c r="GV50"/>
  <c r="GY50"/>
  <c r="GZ50"/>
  <c r="HA50"/>
  <c r="HA148" s="1"/>
  <c r="HB50"/>
  <c r="HB227" s="1"/>
  <c r="HC50"/>
  <c r="HF50"/>
  <c r="HG50"/>
  <c r="HH50"/>
  <c r="HH148" s="1"/>
  <c r="HI50"/>
  <c r="HI227" s="1"/>
  <c r="HJ50"/>
  <c r="HK50"/>
  <c r="HM50"/>
  <c r="HN50"/>
  <c r="HO50"/>
  <c r="HO148" s="1"/>
  <c r="HP50"/>
  <c r="HP227" s="1"/>
  <c r="HQ50"/>
  <c r="HT50"/>
  <c r="HU50"/>
  <c r="HV50"/>
  <c r="HV148" s="1"/>
  <c r="HW50"/>
  <c r="HW227" s="1"/>
  <c r="HX50"/>
  <c r="HY50"/>
  <c r="IA50"/>
  <c r="IB50"/>
  <c r="IC50"/>
  <c r="IC148" s="1"/>
  <c r="ID50"/>
  <c r="ID227" s="1"/>
  <c r="IE50"/>
  <c r="IF50"/>
  <c r="IH50"/>
  <c r="II50"/>
  <c r="IJ50"/>
  <c r="IJ148" s="1"/>
  <c r="IK50"/>
  <c r="IK227" s="1"/>
  <c r="IL50"/>
  <c r="IM50"/>
  <c r="IO50"/>
  <c r="IP50"/>
  <c r="IQ50"/>
  <c r="IQ148" s="1"/>
  <c r="IR50"/>
  <c r="IR227" s="1"/>
  <c r="IS50"/>
  <c r="IT50"/>
  <c r="IV50"/>
  <c r="IW50"/>
  <c r="IX50"/>
  <c r="IX148" s="1"/>
  <c r="IY50"/>
  <c r="IY227" s="1"/>
  <c r="IZ50"/>
  <c r="JC50"/>
  <c r="JD50"/>
  <c r="JG50"/>
  <c r="JJ50"/>
  <c r="JK50"/>
  <c r="JL50"/>
  <c r="JL148" s="1"/>
  <c r="JM50"/>
  <c r="JM227" s="1"/>
  <c r="JN50"/>
  <c r="JO50"/>
  <c r="JQ50"/>
  <c r="JR50"/>
  <c r="JS50"/>
  <c r="JS148" s="1"/>
  <c r="JT50"/>
  <c r="JT227" s="1"/>
  <c r="JU50"/>
  <c r="JV50"/>
  <c r="JX50"/>
  <c r="JY50"/>
  <c r="JZ50"/>
  <c r="JZ148" s="1"/>
  <c r="KA50"/>
  <c r="KA227" s="1"/>
  <c r="KB50"/>
  <c r="KC50"/>
  <c r="KE50"/>
  <c r="KF50"/>
  <c r="KG50"/>
  <c r="KG148" s="1"/>
  <c r="KH50"/>
  <c r="KH227" s="1"/>
  <c r="KI50"/>
  <c r="KJ50"/>
  <c r="KL50"/>
  <c r="KM50"/>
  <c r="KN50"/>
  <c r="KN148" s="1"/>
  <c r="KO50"/>
  <c r="KO227" s="1"/>
  <c r="KP50"/>
  <c r="KQ50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F51"/>
  <c r="AG51"/>
  <c r="AH51"/>
  <c r="AH149" s="1"/>
  <c r="AI51"/>
  <c r="AI228" s="1"/>
  <c r="AJ51"/>
  <c r="AM51"/>
  <c r="AN51"/>
  <c r="AO51"/>
  <c r="AO149" s="1"/>
  <c r="AP51"/>
  <c r="AP228" s="1"/>
  <c r="AQ51"/>
  <c r="AT51"/>
  <c r="AU51"/>
  <c r="AV51"/>
  <c r="AV149" s="1"/>
  <c r="AW51"/>
  <c r="AW228" s="1"/>
  <c r="AX51"/>
  <c r="BA51"/>
  <c r="BB51"/>
  <c r="BC51"/>
  <c r="BC149" s="1"/>
  <c r="BD51"/>
  <c r="BD228" s="1"/>
  <c r="BE51"/>
  <c r="BH51"/>
  <c r="BI51"/>
  <c r="BJ51"/>
  <c r="BJ149" s="1"/>
  <c r="BK51"/>
  <c r="BK228" s="1"/>
  <c r="BL51"/>
  <c r="BM51"/>
  <c r="BO51"/>
  <c r="BP51"/>
  <c r="BQ51"/>
  <c r="BQ149" s="1"/>
  <c r="BR51"/>
  <c r="BR228" s="1"/>
  <c r="BS51"/>
  <c r="BV51"/>
  <c r="BW51"/>
  <c r="BX51"/>
  <c r="BX149" s="1"/>
  <c r="BY51"/>
  <c r="BY228" s="1"/>
  <c r="BZ51"/>
  <c r="CA51"/>
  <c r="CC51"/>
  <c r="CD51"/>
  <c r="CE51"/>
  <c r="CE149" s="1"/>
  <c r="CF51"/>
  <c r="CF228" s="1"/>
  <c r="CG51"/>
  <c r="CH51"/>
  <c r="CJ51"/>
  <c r="CK51"/>
  <c r="CL51"/>
  <c r="CL149" s="1"/>
  <c r="CM51"/>
  <c r="CM228" s="1"/>
  <c r="CN51"/>
  <c r="CO51"/>
  <c r="CQ51"/>
  <c r="CR51"/>
  <c r="CS51"/>
  <c r="CS149" s="1"/>
  <c r="CT51"/>
  <c r="CT228" s="1"/>
  <c r="CU51"/>
  <c r="CV51"/>
  <c r="CX51"/>
  <c r="CY51"/>
  <c r="CZ51"/>
  <c r="CZ149" s="1"/>
  <c r="DA51"/>
  <c r="DA228" s="1"/>
  <c r="DB51"/>
  <c r="DC51"/>
  <c r="DE51"/>
  <c r="DF51"/>
  <c r="DG51"/>
  <c r="DG149" s="1"/>
  <c r="DH51"/>
  <c r="DH228" s="1"/>
  <c r="DI51"/>
  <c r="DJ51"/>
  <c r="DL51"/>
  <c r="DM51"/>
  <c r="DN51"/>
  <c r="DN149" s="1"/>
  <c r="DO51"/>
  <c r="DO228" s="1"/>
  <c r="DP51"/>
  <c r="DQ51"/>
  <c r="DS51"/>
  <c r="DT51"/>
  <c r="DU51"/>
  <c r="DU149" s="1"/>
  <c r="DV51"/>
  <c r="DV228" s="1"/>
  <c r="DW51"/>
  <c r="DX51"/>
  <c r="DZ51"/>
  <c r="EA51"/>
  <c r="EB51"/>
  <c r="EB149" s="1"/>
  <c r="EC51"/>
  <c r="EC228" s="1"/>
  <c r="ED51"/>
  <c r="EE51"/>
  <c r="EG51"/>
  <c r="EH51"/>
  <c r="EI51"/>
  <c r="EI149" s="1"/>
  <c r="EJ51"/>
  <c r="EJ228" s="1"/>
  <c r="EK51"/>
  <c r="EL51"/>
  <c r="EN51"/>
  <c r="EO51"/>
  <c r="EP51"/>
  <c r="EP149" s="1"/>
  <c r="EQ51"/>
  <c r="EQ228" s="1"/>
  <c r="ER51"/>
  <c r="ES51"/>
  <c r="EU51"/>
  <c r="EV51"/>
  <c r="EW51"/>
  <c r="EW149" s="1"/>
  <c r="EX51"/>
  <c r="EX228" s="1"/>
  <c r="EY51"/>
  <c r="EZ51"/>
  <c r="FB51"/>
  <c r="FC51"/>
  <c r="FD51"/>
  <c r="FD149" s="1"/>
  <c r="FE51"/>
  <c r="FE228" s="1"/>
  <c r="FF51"/>
  <c r="FG51"/>
  <c r="FI51"/>
  <c r="FJ51"/>
  <c r="FK51"/>
  <c r="FK149" s="1"/>
  <c r="FL51"/>
  <c r="FL228" s="1"/>
  <c r="FM51"/>
  <c r="FN51"/>
  <c r="FP51"/>
  <c r="FQ51"/>
  <c r="FR51"/>
  <c r="FR149" s="1"/>
  <c r="FS51"/>
  <c r="FS228" s="1"/>
  <c r="FT51"/>
  <c r="FU51"/>
  <c r="FW51"/>
  <c r="FX51"/>
  <c r="FY51"/>
  <c r="FY149" s="1"/>
  <c r="FZ51"/>
  <c r="FZ228" s="1"/>
  <c r="GA51"/>
  <c r="GB51"/>
  <c r="GD51"/>
  <c r="GE51"/>
  <c r="GF51"/>
  <c r="GF149" s="1"/>
  <c r="GG51"/>
  <c r="GG228" s="1"/>
  <c r="GH51"/>
  <c r="GI51"/>
  <c r="GK51"/>
  <c r="GL51"/>
  <c r="GM51"/>
  <c r="GM149" s="1"/>
  <c r="GN51"/>
  <c r="GN228" s="1"/>
  <c r="GO51"/>
  <c r="GP51"/>
  <c r="GR51"/>
  <c r="GS51"/>
  <c r="GT51"/>
  <c r="GT149" s="1"/>
  <c r="GU51"/>
  <c r="GU228" s="1"/>
  <c r="GV51"/>
  <c r="GW51"/>
  <c r="GY51"/>
  <c r="GZ51"/>
  <c r="HA51"/>
  <c r="HA149" s="1"/>
  <c r="HB51"/>
  <c r="HB228" s="1"/>
  <c r="HC51"/>
  <c r="HD51"/>
  <c r="HF51"/>
  <c r="HG51"/>
  <c r="HH51"/>
  <c r="HH149" s="1"/>
  <c r="HI51"/>
  <c r="HI228" s="1"/>
  <c r="HJ51"/>
  <c r="HK51"/>
  <c r="HM51"/>
  <c r="HN51"/>
  <c r="HO51"/>
  <c r="HO149" s="1"/>
  <c r="HP51"/>
  <c r="HP228" s="1"/>
  <c r="HQ51"/>
  <c r="HR51"/>
  <c r="HT51"/>
  <c r="HU51"/>
  <c r="HV51"/>
  <c r="HV149" s="1"/>
  <c r="HW51"/>
  <c r="HW228" s="1"/>
  <c r="HX51"/>
  <c r="HY51"/>
  <c r="IA51"/>
  <c r="IB51"/>
  <c r="IC51"/>
  <c r="IC149" s="1"/>
  <c r="ID51"/>
  <c r="ID228" s="1"/>
  <c r="IE51"/>
  <c r="IF51"/>
  <c r="IH51"/>
  <c r="II51"/>
  <c r="IJ51"/>
  <c r="IJ149" s="1"/>
  <c r="IK51"/>
  <c r="IK228" s="1"/>
  <c r="IL51"/>
  <c r="IM51"/>
  <c r="IO51"/>
  <c r="IP51"/>
  <c r="IQ51"/>
  <c r="IQ149" s="1"/>
  <c r="IR51"/>
  <c r="IR228" s="1"/>
  <c r="IS51"/>
  <c r="IT51"/>
  <c r="IV51"/>
  <c r="IW51"/>
  <c r="IX51"/>
  <c r="IX149" s="1"/>
  <c r="IY51"/>
  <c r="IY228" s="1"/>
  <c r="IZ51"/>
  <c r="JA51"/>
  <c r="JC51"/>
  <c r="JD51"/>
  <c r="JG51"/>
  <c r="JH51"/>
  <c r="JJ51"/>
  <c r="JK51"/>
  <c r="JL51"/>
  <c r="JL149" s="1"/>
  <c r="JM51"/>
  <c r="JM228" s="1"/>
  <c r="JN51"/>
  <c r="JO51"/>
  <c r="JQ51"/>
  <c r="JR51"/>
  <c r="JS51"/>
  <c r="JS149" s="1"/>
  <c r="JT51"/>
  <c r="JT228" s="1"/>
  <c r="JU51"/>
  <c r="JV51"/>
  <c r="JX51"/>
  <c r="JY51"/>
  <c r="JZ51"/>
  <c r="JZ149" s="1"/>
  <c r="KA51"/>
  <c r="KA228" s="1"/>
  <c r="KB51"/>
  <c r="KC51"/>
  <c r="KE51"/>
  <c r="KF51"/>
  <c r="KG51"/>
  <c r="KG149" s="1"/>
  <c r="KH51"/>
  <c r="KH228" s="1"/>
  <c r="KI51"/>
  <c r="KJ51"/>
  <c r="KL51"/>
  <c r="KM51"/>
  <c r="KN51"/>
  <c r="KN149" s="1"/>
  <c r="KO51"/>
  <c r="KO228" s="1"/>
  <c r="KP51"/>
  <c r="KQ51"/>
  <c r="KS51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F52"/>
  <c r="AG52"/>
  <c r="AH52"/>
  <c r="AH150" s="1"/>
  <c r="AI52"/>
  <c r="AI229" s="1"/>
  <c r="AJ52"/>
  <c r="AM52"/>
  <c r="AN52"/>
  <c r="AO52"/>
  <c r="AO150" s="1"/>
  <c r="AP52"/>
  <c r="AP229" s="1"/>
  <c r="AQ52"/>
  <c r="AR52"/>
  <c r="AT52"/>
  <c r="AU52"/>
  <c r="AV52"/>
  <c r="AV150" s="1"/>
  <c r="AW52"/>
  <c r="AW229" s="1"/>
  <c r="AX52"/>
  <c r="BA52"/>
  <c r="BB52"/>
  <c r="BC52"/>
  <c r="BC150" s="1"/>
  <c r="BD52"/>
  <c r="BD229" s="1"/>
  <c r="BE52"/>
  <c r="BH52"/>
  <c r="BI52"/>
  <c r="BJ52"/>
  <c r="BJ150" s="1"/>
  <c r="BK52"/>
  <c r="BK229" s="1"/>
  <c r="BL52"/>
  <c r="BM52"/>
  <c r="BO52"/>
  <c r="BP52"/>
  <c r="BQ52"/>
  <c r="BQ150" s="1"/>
  <c r="BR52"/>
  <c r="BR229" s="1"/>
  <c r="BS52"/>
  <c r="BV52"/>
  <c r="BW52"/>
  <c r="BX52"/>
  <c r="BX150" s="1"/>
  <c r="BY52"/>
  <c r="BY229" s="1"/>
  <c r="BZ52"/>
  <c r="CA52"/>
  <c r="CC52"/>
  <c r="CD52"/>
  <c r="CE52"/>
  <c r="CE150" s="1"/>
  <c r="CF52"/>
  <c r="CF229" s="1"/>
  <c r="CG52"/>
  <c r="CJ52"/>
  <c r="CK52"/>
  <c r="CL52"/>
  <c r="CL150" s="1"/>
  <c r="CM52"/>
  <c r="CM229" s="1"/>
  <c r="CN52"/>
  <c r="CQ52"/>
  <c r="CR52"/>
  <c r="CS52"/>
  <c r="CS150" s="1"/>
  <c r="CT52"/>
  <c r="CT229" s="1"/>
  <c r="CU52"/>
  <c r="CX52"/>
  <c r="CY52"/>
  <c r="CZ52"/>
  <c r="CZ150" s="1"/>
  <c r="DA52"/>
  <c r="DA229" s="1"/>
  <c r="DB52"/>
  <c r="DE52"/>
  <c r="DF52"/>
  <c r="DG52"/>
  <c r="DG150" s="1"/>
  <c r="DH52"/>
  <c r="DH229" s="1"/>
  <c r="DI52"/>
  <c r="DL52"/>
  <c r="DM52"/>
  <c r="DN52"/>
  <c r="DN150" s="1"/>
  <c r="DO52"/>
  <c r="DO229" s="1"/>
  <c r="DP52"/>
  <c r="DS52"/>
  <c r="DT52"/>
  <c r="DU52"/>
  <c r="DU150" s="1"/>
  <c r="DV52"/>
  <c r="DV229" s="1"/>
  <c r="DW52"/>
  <c r="DZ52"/>
  <c r="EA52"/>
  <c r="EB52"/>
  <c r="EB150" s="1"/>
  <c r="EC52"/>
  <c r="EC229" s="1"/>
  <c r="ED52"/>
  <c r="EG52"/>
  <c r="EH52"/>
  <c r="EI52"/>
  <c r="EI150" s="1"/>
  <c r="EJ52"/>
  <c r="EJ229" s="1"/>
  <c r="EK52"/>
  <c r="EN52"/>
  <c r="EO52"/>
  <c r="EP52"/>
  <c r="EP150" s="1"/>
  <c r="EQ52"/>
  <c r="EQ229" s="1"/>
  <c r="ER52"/>
  <c r="EU52"/>
  <c r="EV52"/>
  <c r="EX52"/>
  <c r="EX229" s="1"/>
  <c r="EY52"/>
  <c r="FB52"/>
  <c r="FC52"/>
  <c r="FD52"/>
  <c r="FD150" s="1"/>
  <c r="FE52"/>
  <c r="FE229" s="1"/>
  <c r="FF52"/>
  <c r="FG52"/>
  <c r="FI52"/>
  <c r="FJ52"/>
  <c r="FK52"/>
  <c r="FK150" s="1"/>
  <c r="FL52"/>
  <c r="FL229" s="1"/>
  <c r="FM52"/>
  <c r="FP52"/>
  <c r="FQ52"/>
  <c r="FR52"/>
  <c r="FR150" s="1"/>
  <c r="FS52"/>
  <c r="FS229" s="1"/>
  <c r="FT52"/>
  <c r="FU52"/>
  <c r="FW52"/>
  <c r="FX52"/>
  <c r="FY52"/>
  <c r="FY150" s="1"/>
  <c r="FZ52"/>
  <c r="FZ229" s="1"/>
  <c r="GA52"/>
  <c r="GB52"/>
  <c r="GD52"/>
  <c r="GE52"/>
  <c r="GF52"/>
  <c r="GF150" s="1"/>
  <c r="GG52"/>
  <c r="GG229" s="1"/>
  <c r="GH52"/>
  <c r="GI52"/>
  <c r="GK52"/>
  <c r="GL52"/>
  <c r="GM52"/>
  <c r="GM150" s="1"/>
  <c r="GN52"/>
  <c r="GN229" s="1"/>
  <c r="GO52"/>
  <c r="GP52"/>
  <c r="GR52"/>
  <c r="GS52"/>
  <c r="GT52"/>
  <c r="GT150" s="1"/>
  <c r="GU52"/>
  <c r="GU229" s="1"/>
  <c r="GV52"/>
  <c r="GW52"/>
  <c r="GY52"/>
  <c r="GZ52"/>
  <c r="HA52"/>
  <c r="HA150" s="1"/>
  <c r="HB52"/>
  <c r="HB229" s="1"/>
  <c r="HC52"/>
  <c r="HD52"/>
  <c r="HF52"/>
  <c r="HG52"/>
  <c r="HH52"/>
  <c r="HH150" s="1"/>
  <c r="HI52"/>
  <c r="HI229" s="1"/>
  <c r="HJ52"/>
  <c r="HM52"/>
  <c r="HN52"/>
  <c r="HO52"/>
  <c r="HO150" s="1"/>
  <c r="HP52"/>
  <c r="HP229" s="1"/>
  <c r="HQ52"/>
  <c r="HR52"/>
  <c r="HT52"/>
  <c r="HU52"/>
  <c r="HV52"/>
  <c r="HV150" s="1"/>
  <c r="HW52"/>
  <c r="HW229" s="1"/>
  <c r="HX52"/>
  <c r="HY52"/>
  <c r="IA52"/>
  <c r="IB52"/>
  <c r="IC52"/>
  <c r="IC150" s="1"/>
  <c r="ID52"/>
  <c r="ID229" s="1"/>
  <c r="IE52"/>
  <c r="IF52"/>
  <c r="IH52"/>
  <c r="II52"/>
  <c r="IJ52"/>
  <c r="IJ150" s="1"/>
  <c r="IK52"/>
  <c r="IK229" s="1"/>
  <c r="IL52"/>
  <c r="IM52"/>
  <c r="IO52"/>
  <c r="IP52"/>
  <c r="IQ52"/>
  <c r="IQ150" s="1"/>
  <c r="IR52"/>
  <c r="IR229" s="1"/>
  <c r="IS52"/>
  <c r="IV52"/>
  <c r="IW52"/>
  <c r="IX52"/>
  <c r="IX150" s="1"/>
  <c r="IY52"/>
  <c r="IY229" s="1"/>
  <c r="IZ52"/>
  <c r="JC52"/>
  <c r="JD52"/>
  <c r="JG52"/>
  <c r="JH52"/>
  <c r="JJ52"/>
  <c r="JK52"/>
  <c r="JL52"/>
  <c r="JL150" s="1"/>
  <c r="JM52"/>
  <c r="JM229" s="1"/>
  <c r="JN52"/>
  <c r="JQ52"/>
  <c r="JR52"/>
  <c r="JS52"/>
  <c r="JS150" s="1"/>
  <c r="JT52"/>
  <c r="JT229" s="1"/>
  <c r="JU52"/>
  <c r="JX52"/>
  <c r="JY52"/>
  <c r="JZ52"/>
  <c r="JZ150" s="1"/>
  <c r="KA52"/>
  <c r="KA229" s="1"/>
  <c r="KB52"/>
  <c r="KC52"/>
  <c r="KE52"/>
  <c r="KF52"/>
  <c r="KG52"/>
  <c r="KG150" s="1"/>
  <c r="KH52"/>
  <c r="KH229" s="1"/>
  <c r="KI52"/>
  <c r="KJ52"/>
  <c r="KL52"/>
  <c r="KM52"/>
  <c r="KN52"/>
  <c r="KN150" s="1"/>
  <c r="KO52"/>
  <c r="KO229" s="1"/>
  <c r="KP52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F25" i="4"/>
  <c r="E25" s="1"/>
  <c r="AF53" i="2"/>
  <c r="AG53"/>
  <c r="AH53"/>
  <c r="AH151" s="1"/>
  <c r="AI53"/>
  <c r="AI230" s="1"/>
  <c r="AJ53"/>
  <c r="AM53"/>
  <c r="AN53"/>
  <c r="AO53"/>
  <c r="AO151" s="1"/>
  <c r="AP53"/>
  <c r="AP230" s="1"/>
  <c r="AQ53"/>
  <c r="AT53"/>
  <c r="AU53"/>
  <c r="AV53"/>
  <c r="AV151" s="1"/>
  <c r="AW53"/>
  <c r="AW230" s="1"/>
  <c r="AX53"/>
  <c r="BA53"/>
  <c r="BB53"/>
  <c r="BC53"/>
  <c r="BC151" s="1"/>
  <c r="BD53"/>
  <c r="BD230" s="1"/>
  <c r="BE53"/>
  <c r="BH53"/>
  <c r="BI53"/>
  <c r="BJ53"/>
  <c r="BJ151" s="1"/>
  <c r="BK53"/>
  <c r="BK230" s="1"/>
  <c r="BL53"/>
  <c r="BO53"/>
  <c r="BP53"/>
  <c r="BQ53"/>
  <c r="BQ151" s="1"/>
  <c r="BR53"/>
  <c r="BR230" s="1"/>
  <c r="BS53"/>
  <c r="BV53"/>
  <c r="BW53"/>
  <c r="BX53"/>
  <c r="BX151" s="1"/>
  <c r="BY53"/>
  <c r="BY230" s="1"/>
  <c r="BZ53"/>
  <c r="CC53"/>
  <c r="CD53"/>
  <c r="CE53"/>
  <c r="CE151" s="1"/>
  <c r="CF53"/>
  <c r="CF230" s="1"/>
  <c r="CG53"/>
  <c r="CJ53"/>
  <c r="CK53"/>
  <c r="CL53"/>
  <c r="CL151" s="1"/>
  <c r="CM53"/>
  <c r="CM230" s="1"/>
  <c r="CN53"/>
  <c r="CQ53"/>
  <c r="CR53"/>
  <c r="CS53"/>
  <c r="CS151" s="1"/>
  <c r="CT53"/>
  <c r="CT230" s="1"/>
  <c r="CU53"/>
  <c r="CX53"/>
  <c r="CY53"/>
  <c r="CZ53"/>
  <c r="CZ151" s="1"/>
  <c r="DA53"/>
  <c r="DA230" s="1"/>
  <c r="DB53"/>
  <c r="DE53"/>
  <c r="DF53"/>
  <c r="DG53"/>
  <c r="DG151" s="1"/>
  <c r="DH53"/>
  <c r="DH230" s="1"/>
  <c r="DI53"/>
  <c r="DL53"/>
  <c r="DM53"/>
  <c r="DN53"/>
  <c r="DN151" s="1"/>
  <c r="DO53"/>
  <c r="DO230" s="1"/>
  <c r="DP53"/>
  <c r="DS53"/>
  <c r="DT53"/>
  <c r="DU53"/>
  <c r="DU151" s="1"/>
  <c r="DV53"/>
  <c r="DV230" s="1"/>
  <c r="DW53"/>
  <c r="DZ53"/>
  <c r="EA53"/>
  <c r="EB53"/>
  <c r="EB151" s="1"/>
  <c r="EC53"/>
  <c r="EC230" s="1"/>
  <c r="ED53"/>
  <c r="EG53"/>
  <c r="EH53"/>
  <c r="EI53"/>
  <c r="EI151" s="1"/>
  <c r="EJ53"/>
  <c r="EJ230" s="1"/>
  <c r="EK53"/>
  <c r="EN53"/>
  <c r="EO53"/>
  <c r="EP53"/>
  <c r="EP151" s="1"/>
  <c r="EQ53"/>
  <c r="EQ230" s="1"/>
  <c r="ER53"/>
  <c r="EU53"/>
  <c r="EV53"/>
  <c r="EW53"/>
  <c r="EW151" s="1"/>
  <c r="EX53"/>
  <c r="EX230" s="1"/>
  <c r="EY53"/>
  <c r="FB53"/>
  <c r="FC53"/>
  <c r="FD53"/>
  <c r="FD151" s="1"/>
  <c r="FE53"/>
  <c r="FE230" s="1"/>
  <c r="FF53"/>
  <c r="FI53"/>
  <c r="FJ53"/>
  <c r="FK53"/>
  <c r="FK151" s="1"/>
  <c r="FL53"/>
  <c r="FL230" s="1"/>
  <c r="FM53"/>
  <c r="FP53"/>
  <c r="FQ53"/>
  <c r="FR53"/>
  <c r="FR151" s="1"/>
  <c r="FS53"/>
  <c r="FS230" s="1"/>
  <c r="FT53"/>
  <c r="FU53"/>
  <c r="FW53"/>
  <c r="FX53"/>
  <c r="FY53"/>
  <c r="FY151" s="1"/>
  <c r="FZ53"/>
  <c r="FZ230" s="1"/>
  <c r="GA53"/>
  <c r="GD53"/>
  <c r="GE53"/>
  <c r="GF53"/>
  <c r="GF151" s="1"/>
  <c r="GG53"/>
  <c r="GG230" s="1"/>
  <c r="GH53"/>
  <c r="GK53"/>
  <c r="GL53"/>
  <c r="GM53"/>
  <c r="GM151" s="1"/>
  <c r="GN53"/>
  <c r="GN230" s="1"/>
  <c r="GO53"/>
  <c r="GR53"/>
  <c r="GS53"/>
  <c r="GT53"/>
  <c r="GT151" s="1"/>
  <c r="GU53"/>
  <c r="GU230" s="1"/>
  <c r="GV53"/>
  <c r="GY53"/>
  <c r="GZ53"/>
  <c r="HA53"/>
  <c r="HA151" s="1"/>
  <c r="HB53"/>
  <c r="HB230" s="1"/>
  <c r="HC53"/>
  <c r="HD53"/>
  <c r="HF53"/>
  <c r="HG53"/>
  <c r="HH53"/>
  <c r="HH151" s="1"/>
  <c r="HI53"/>
  <c r="HI230" s="1"/>
  <c r="HJ53"/>
  <c r="HM53"/>
  <c r="HN53"/>
  <c r="HO53"/>
  <c r="HO151" s="1"/>
  <c r="HP53"/>
  <c r="HP230" s="1"/>
  <c r="HQ53"/>
  <c r="HT53"/>
  <c r="HU53"/>
  <c r="HV53"/>
  <c r="HV151" s="1"/>
  <c r="HW53"/>
  <c r="HW230" s="1"/>
  <c r="HX53"/>
  <c r="HY53"/>
  <c r="IA53"/>
  <c r="IB53"/>
  <c r="IC53"/>
  <c r="IC151" s="1"/>
  <c r="ID53"/>
  <c r="ID230" s="1"/>
  <c r="IE53"/>
  <c r="IF53"/>
  <c r="IH53"/>
  <c r="II53"/>
  <c r="IJ53"/>
  <c r="IJ151" s="1"/>
  <c r="IK53"/>
  <c r="IK230" s="1"/>
  <c r="IL53"/>
  <c r="IM53"/>
  <c r="IO53"/>
  <c r="IP53"/>
  <c r="IQ53"/>
  <c r="IQ151" s="1"/>
  <c r="IR53"/>
  <c r="IR230" s="1"/>
  <c r="IS53"/>
  <c r="IV53"/>
  <c r="IW53"/>
  <c r="IX53"/>
  <c r="IX151" s="1"/>
  <c r="IY53"/>
  <c r="IY230" s="1"/>
  <c r="IZ53"/>
  <c r="JC53"/>
  <c r="JD53"/>
  <c r="JG53"/>
  <c r="JJ53"/>
  <c r="JK53"/>
  <c r="JL53"/>
  <c r="JL151" s="1"/>
  <c r="JM53"/>
  <c r="JM230" s="1"/>
  <c r="JN53"/>
  <c r="JQ53"/>
  <c r="JR53"/>
  <c r="JS53"/>
  <c r="JS151" s="1"/>
  <c r="JT53"/>
  <c r="JT230" s="1"/>
  <c r="JU53"/>
  <c r="JX53"/>
  <c r="JY53"/>
  <c r="JZ53"/>
  <c r="JZ151" s="1"/>
  <c r="KA53"/>
  <c r="KA230" s="1"/>
  <c r="KB53"/>
  <c r="KC53"/>
  <c r="KE53"/>
  <c r="KF53"/>
  <c r="KG53"/>
  <c r="KG151" s="1"/>
  <c r="KH53"/>
  <c r="KH230" s="1"/>
  <c r="KI53"/>
  <c r="KJ53"/>
  <c r="KL53"/>
  <c r="KM53"/>
  <c r="KN53"/>
  <c r="KN151" s="1"/>
  <c r="KO53"/>
  <c r="KO230" s="1"/>
  <c r="KP53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F54"/>
  <c r="AG54"/>
  <c r="AH54"/>
  <c r="AH152" s="1"/>
  <c r="AI54"/>
  <c r="AI231" s="1"/>
  <c r="AJ54"/>
  <c r="AK54"/>
  <c r="AM54"/>
  <c r="AN54"/>
  <c r="AO54"/>
  <c r="AO152" s="1"/>
  <c r="AP54"/>
  <c r="AP231" s="1"/>
  <c r="AQ54"/>
  <c r="AR54"/>
  <c r="AT54"/>
  <c r="AU54"/>
  <c r="AV54"/>
  <c r="AV152" s="1"/>
  <c r="AW54"/>
  <c r="AW231" s="1"/>
  <c r="AX54"/>
  <c r="AY54"/>
  <c r="BA54"/>
  <c r="BB54"/>
  <c r="BC54"/>
  <c r="BC152" s="1"/>
  <c r="BD54"/>
  <c r="BD231" s="1"/>
  <c r="BE54"/>
  <c r="BF54"/>
  <c r="BH54"/>
  <c r="BI54"/>
  <c r="BJ54"/>
  <c r="BJ152" s="1"/>
  <c r="BK54"/>
  <c r="BK231" s="1"/>
  <c r="BL54"/>
  <c r="BM54"/>
  <c r="BO54"/>
  <c r="BP54"/>
  <c r="BQ54"/>
  <c r="BQ152" s="1"/>
  <c r="BR54"/>
  <c r="BR231" s="1"/>
  <c r="BS54"/>
  <c r="BT54"/>
  <c r="BV54"/>
  <c r="BW54"/>
  <c r="BX54"/>
  <c r="BX152" s="1"/>
  <c r="BY54"/>
  <c r="BY231" s="1"/>
  <c r="BZ54"/>
  <c r="CA54"/>
  <c r="CC54"/>
  <c r="CD54"/>
  <c r="CE54"/>
  <c r="CE152" s="1"/>
  <c r="CF54"/>
  <c r="CF231" s="1"/>
  <c r="CG54"/>
  <c r="CH54"/>
  <c r="CJ54"/>
  <c r="CK54"/>
  <c r="CL54"/>
  <c r="CL152" s="1"/>
  <c r="CM54"/>
  <c r="CM231" s="1"/>
  <c r="CN54"/>
  <c r="CO54"/>
  <c r="CQ54"/>
  <c r="CR54"/>
  <c r="CS54"/>
  <c r="CS152" s="1"/>
  <c r="CT54"/>
  <c r="CT231" s="1"/>
  <c r="CU54"/>
  <c r="CV54"/>
  <c r="CX54"/>
  <c r="CY54"/>
  <c r="CZ54"/>
  <c r="CZ152" s="1"/>
  <c r="DA54"/>
  <c r="DA231" s="1"/>
  <c r="DB54"/>
  <c r="DC54"/>
  <c r="DE54"/>
  <c r="DF54"/>
  <c r="DG54"/>
  <c r="DG152" s="1"/>
  <c r="DH54"/>
  <c r="DH231" s="1"/>
  <c r="DI54"/>
  <c r="DJ54"/>
  <c r="DL54"/>
  <c r="DM54"/>
  <c r="DN54"/>
  <c r="DN152" s="1"/>
  <c r="DO54"/>
  <c r="DO231" s="1"/>
  <c r="DP54"/>
  <c r="DQ54"/>
  <c r="DS54"/>
  <c r="DT54"/>
  <c r="DU54"/>
  <c r="DU152" s="1"/>
  <c r="DV54"/>
  <c r="DV231" s="1"/>
  <c r="DW54"/>
  <c r="DX54"/>
  <c r="DZ54"/>
  <c r="EA54"/>
  <c r="EB54"/>
  <c r="EB152" s="1"/>
  <c r="EC54"/>
  <c r="EC231" s="1"/>
  <c r="ED54"/>
  <c r="EE54"/>
  <c r="EG54"/>
  <c r="EH54"/>
  <c r="EI54"/>
  <c r="EI152" s="1"/>
  <c r="EJ54"/>
  <c r="EJ231" s="1"/>
  <c r="EK54"/>
  <c r="EL54"/>
  <c r="EN54"/>
  <c r="EO54"/>
  <c r="EP54"/>
  <c r="EP152" s="1"/>
  <c r="EQ54"/>
  <c r="EQ231" s="1"/>
  <c r="ER54"/>
  <c r="ES54"/>
  <c r="EU54"/>
  <c r="EV54"/>
  <c r="EW54"/>
  <c r="EW152" s="1"/>
  <c r="EX54"/>
  <c r="EX231" s="1"/>
  <c r="EY54"/>
  <c r="EZ54"/>
  <c r="FB54"/>
  <c r="FC54"/>
  <c r="FD54"/>
  <c r="FD152" s="1"/>
  <c r="FE54"/>
  <c r="FE231" s="1"/>
  <c r="FF54"/>
  <c r="FG54"/>
  <c r="FI54"/>
  <c r="FJ54"/>
  <c r="FK54"/>
  <c r="FK152" s="1"/>
  <c r="FL54"/>
  <c r="FL231" s="1"/>
  <c r="FM54"/>
  <c r="FN54"/>
  <c r="FP54"/>
  <c r="FQ54"/>
  <c r="FR54"/>
  <c r="FR152" s="1"/>
  <c r="FS54"/>
  <c r="FS231" s="1"/>
  <c r="FT54"/>
  <c r="FU54"/>
  <c r="FW54"/>
  <c r="FX54"/>
  <c r="FY54"/>
  <c r="FY152" s="1"/>
  <c r="FZ54"/>
  <c r="FZ231" s="1"/>
  <c r="GA54"/>
  <c r="GB54"/>
  <c r="GD54"/>
  <c r="GE54"/>
  <c r="GF54"/>
  <c r="GF152" s="1"/>
  <c r="GG54"/>
  <c r="GG231" s="1"/>
  <c r="GH54"/>
  <c r="GI54"/>
  <c r="GK54"/>
  <c r="GL54"/>
  <c r="GM54"/>
  <c r="GM152" s="1"/>
  <c r="GN54"/>
  <c r="GN231" s="1"/>
  <c r="GO54"/>
  <c r="GP54"/>
  <c r="GR54"/>
  <c r="GS54"/>
  <c r="GT54"/>
  <c r="GT152" s="1"/>
  <c r="GU54"/>
  <c r="GU231" s="1"/>
  <c r="GV54"/>
  <c r="GW54"/>
  <c r="GY54"/>
  <c r="GZ54"/>
  <c r="HA54"/>
  <c r="HA152" s="1"/>
  <c r="HB54"/>
  <c r="HB231" s="1"/>
  <c r="HC54"/>
  <c r="HD54"/>
  <c r="HF54"/>
  <c r="HG54"/>
  <c r="HH54"/>
  <c r="HH152" s="1"/>
  <c r="HI54"/>
  <c r="HI231" s="1"/>
  <c r="HJ54"/>
  <c r="HK54"/>
  <c r="HM54"/>
  <c r="HN54"/>
  <c r="HO54"/>
  <c r="HO152" s="1"/>
  <c r="HP54"/>
  <c r="HP231" s="1"/>
  <c r="HQ54"/>
  <c r="HR54"/>
  <c r="HT54"/>
  <c r="HU54"/>
  <c r="HV54"/>
  <c r="HV152" s="1"/>
  <c r="HW54"/>
  <c r="HW231" s="1"/>
  <c r="HX54"/>
  <c r="HY54"/>
  <c r="IA54"/>
  <c r="IB54"/>
  <c r="IC54"/>
  <c r="IC152" s="1"/>
  <c r="ID54"/>
  <c r="ID231" s="1"/>
  <c r="IE54"/>
  <c r="IF54"/>
  <c r="IH54"/>
  <c r="II54"/>
  <c r="IJ54"/>
  <c r="IJ152" s="1"/>
  <c r="IK54"/>
  <c r="IK231" s="1"/>
  <c r="IL54"/>
  <c r="IM54"/>
  <c r="IO54"/>
  <c r="IP54"/>
  <c r="IQ54"/>
  <c r="IQ152" s="1"/>
  <c r="IR54"/>
  <c r="IR231" s="1"/>
  <c r="IS54"/>
  <c r="IT54"/>
  <c r="IV54"/>
  <c r="IW54"/>
  <c r="IX54"/>
  <c r="IX152" s="1"/>
  <c r="IY54"/>
  <c r="IY231" s="1"/>
  <c r="IZ54"/>
  <c r="JA54"/>
  <c r="JC54"/>
  <c r="JD54"/>
  <c r="JG54"/>
  <c r="JH54"/>
  <c r="JJ54"/>
  <c r="JK54"/>
  <c r="JL54"/>
  <c r="JL152" s="1"/>
  <c r="JM54"/>
  <c r="JM231" s="1"/>
  <c r="JN54"/>
  <c r="JO54"/>
  <c r="JQ54"/>
  <c r="JR54"/>
  <c r="JS54"/>
  <c r="JS152" s="1"/>
  <c r="JT54"/>
  <c r="JT231" s="1"/>
  <c r="JU54"/>
  <c r="JV54"/>
  <c r="JX54"/>
  <c r="JY54"/>
  <c r="JZ54"/>
  <c r="JZ152" s="1"/>
  <c r="KA54"/>
  <c r="KA231" s="1"/>
  <c r="KB54"/>
  <c r="KC54"/>
  <c r="KE54"/>
  <c r="KF54"/>
  <c r="KG54"/>
  <c r="KG152" s="1"/>
  <c r="KH54"/>
  <c r="KH231" s="1"/>
  <c r="KI54"/>
  <c r="KJ54"/>
  <c r="KL54"/>
  <c r="KM54"/>
  <c r="KN54"/>
  <c r="KN152" s="1"/>
  <c r="KO54"/>
  <c r="KO231" s="1"/>
  <c r="KP54"/>
  <c r="KQ54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F28" i="4"/>
  <c r="E28" s="1"/>
  <c r="AF55" i="2"/>
  <c r="AG55"/>
  <c r="AH55"/>
  <c r="AH153" s="1"/>
  <c r="AI55"/>
  <c r="AI232" s="1"/>
  <c r="AJ55"/>
  <c r="AK55"/>
  <c r="AM55"/>
  <c r="AN55"/>
  <c r="AO55"/>
  <c r="AO153" s="1"/>
  <c r="AP55"/>
  <c r="AP232" s="1"/>
  <c r="AQ55"/>
  <c r="AR55"/>
  <c r="AT55"/>
  <c r="AU55"/>
  <c r="AV55"/>
  <c r="AV153" s="1"/>
  <c r="AW55"/>
  <c r="AW232" s="1"/>
  <c r="AX55"/>
  <c r="AY55"/>
  <c r="BA55"/>
  <c r="BB55"/>
  <c r="BC55"/>
  <c r="BC153" s="1"/>
  <c r="BD55"/>
  <c r="BD232" s="1"/>
  <c r="BE55"/>
  <c r="BF55"/>
  <c r="BH55"/>
  <c r="BI55"/>
  <c r="BJ55"/>
  <c r="BJ153" s="1"/>
  <c r="BK55"/>
  <c r="BK232" s="1"/>
  <c r="BL55"/>
  <c r="BM55"/>
  <c r="BO55"/>
  <c r="BP55"/>
  <c r="BQ55"/>
  <c r="BQ153" s="1"/>
  <c r="BR55"/>
  <c r="BR232" s="1"/>
  <c r="BS55"/>
  <c r="BT55"/>
  <c r="BV55"/>
  <c r="BW55"/>
  <c r="BX55"/>
  <c r="BX153" s="1"/>
  <c r="BY55"/>
  <c r="BY232" s="1"/>
  <c r="BZ55"/>
  <c r="CA55"/>
  <c r="CC55"/>
  <c r="CD55"/>
  <c r="CE55"/>
  <c r="CE153" s="1"/>
  <c r="CF55"/>
  <c r="CF232" s="1"/>
  <c r="CG55"/>
  <c r="CH55"/>
  <c r="CJ55"/>
  <c r="CK55"/>
  <c r="CL55"/>
  <c r="CL153" s="1"/>
  <c r="CM55"/>
  <c r="CM232" s="1"/>
  <c r="CN55"/>
  <c r="CO55"/>
  <c r="CQ55"/>
  <c r="CR55"/>
  <c r="CS55"/>
  <c r="CS153" s="1"/>
  <c r="CT55"/>
  <c r="CT232" s="1"/>
  <c r="CU55"/>
  <c r="CV55"/>
  <c r="CX55"/>
  <c r="CY55"/>
  <c r="CZ55"/>
  <c r="CZ153" s="1"/>
  <c r="DA55"/>
  <c r="DA232" s="1"/>
  <c r="DB55"/>
  <c r="DC55"/>
  <c r="DE55"/>
  <c r="DF55"/>
  <c r="DG55"/>
  <c r="DG153" s="1"/>
  <c r="DH55"/>
  <c r="DH232" s="1"/>
  <c r="DI55"/>
  <c r="DJ55"/>
  <c r="DL55"/>
  <c r="DM55"/>
  <c r="DN55"/>
  <c r="DN153" s="1"/>
  <c r="DO55"/>
  <c r="DO232" s="1"/>
  <c r="DP55"/>
  <c r="DQ55"/>
  <c r="DS55"/>
  <c r="DT55"/>
  <c r="DU55"/>
  <c r="DU153" s="1"/>
  <c r="DV55"/>
  <c r="DV232" s="1"/>
  <c r="DW55"/>
  <c r="DX55"/>
  <c r="DZ55"/>
  <c r="EA55"/>
  <c r="EB55"/>
  <c r="EB153" s="1"/>
  <c r="EC55"/>
  <c r="EC232" s="1"/>
  <c r="ED55"/>
  <c r="EE55"/>
  <c r="EG55"/>
  <c r="EH55"/>
  <c r="EI55"/>
  <c r="EI153" s="1"/>
  <c r="EJ55"/>
  <c r="EJ232" s="1"/>
  <c r="EK55"/>
  <c r="EL55"/>
  <c r="EN55"/>
  <c r="EO55"/>
  <c r="EP55"/>
  <c r="EP153" s="1"/>
  <c r="EQ55"/>
  <c r="EQ232" s="1"/>
  <c r="ER55"/>
  <c r="ES55"/>
  <c r="EU55"/>
  <c r="EV55"/>
  <c r="EW55"/>
  <c r="EW153" s="1"/>
  <c r="EX55"/>
  <c r="EX232" s="1"/>
  <c r="EY55"/>
  <c r="EZ55"/>
  <c r="FB55"/>
  <c r="FC55"/>
  <c r="FD55"/>
  <c r="FD153" s="1"/>
  <c r="FE55"/>
  <c r="FE232" s="1"/>
  <c r="FF55"/>
  <c r="FG55"/>
  <c r="FI55"/>
  <c r="FJ55"/>
  <c r="FK55"/>
  <c r="FK153" s="1"/>
  <c r="FL55"/>
  <c r="FL232" s="1"/>
  <c r="FM55"/>
  <c r="FN55"/>
  <c r="FP55"/>
  <c r="FQ55"/>
  <c r="FR55"/>
  <c r="FR153" s="1"/>
  <c r="FS55"/>
  <c r="FS232" s="1"/>
  <c r="FT55"/>
  <c r="FU55"/>
  <c r="FW55"/>
  <c r="FX55"/>
  <c r="FY55"/>
  <c r="FY153" s="1"/>
  <c r="FZ55"/>
  <c r="FZ232" s="1"/>
  <c r="GA55"/>
  <c r="GB55"/>
  <c r="GD55"/>
  <c r="GE55"/>
  <c r="GF55"/>
  <c r="GF153" s="1"/>
  <c r="GG55"/>
  <c r="GG232" s="1"/>
  <c r="GH55"/>
  <c r="GI55"/>
  <c r="GK55"/>
  <c r="GL55"/>
  <c r="GM55"/>
  <c r="GM153" s="1"/>
  <c r="GN55"/>
  <c r="GN232" s="1"/>
  <c r="GO55"/>
  <c r="GP55"/>
  <c r="GR55"/>
  <c r="GS55"/>
  <c r="GT55"/>
  <c r="GT153" s="1"/>
  <c r="GU55"/>
  <c r="GU232" s="1"/>
  <c r="GV55"/>
  <c r="GW55"/>
  <c r="GY55"/>
  <c r="GZ55"/>
  <c r="HA55"/>
  <c r="HA153" s="1"/>
  <c r="HB55"/>
  <c r="HB232" s="1"/>
  <c r="HC55"/>
  <c r="HD55"/>
  <c r="HF55"/>
  <c r="HG55"/>
  <c r="HH55"/>
  <c r="HH153" s="1"/>
  <c r="HI55"/>
  <c r="HI232" s="1"/>
  <c r="HJ55"/>
  <c r="HK55"/>
  <c r="HM55"/>
  <c r="HN55"/>
  <c r="HO55"/>
  <c r="HO153" s="1"/>
  <c r="HP55"/>
  <c r="HP232" s="1"/>
  <c r="HQ55"/>
  <c r="HR55"/>
  <c r="HT55"/>
  <c r="HU55"/>
  <c r="HV55"/>
  <c r="HV153" s="1"/>
  <c r="HW55"/>
  <c r="HW232" s="1"/>
  <c r="HX55"/>
  <c r="HY55"/>
  <c r="IA55"/>
  <c r="IB55"/>
  <c r="IC55"/>
  <c r="IC153" s="1"/>
  <c r="ID55"/>
  <c r="ID232" s="1"/>
  <c r="IE55"/>
  <c r="IF55"/>
  <c r="IH55"/>
  <c r="II55"/>
  <c r="IJ55"/>
  <c r="IJ153" s="1"/>
  <c r="IK55"/>
  <c r="IK232" s="1"/>
  <c r="IL55"/>
  <c r="IM55"/>
  <c r="IO55"/>
  <c r="IP55"/>
  <c r="IQ55"/>
  <c r="IQ153" s="1"/>
  <c r="IR55"/>
  <c r="IR232" s="1"/>
  <c r="IS55"/>
  <c r="IT55"/>
  <c r="IV55"/>
  <c r="IW55"/>
  <c r="IX55"/>
  <c r="IX153" s="1"/>
  <c r="IY55"/>
  <c r="IY232" s="1"/>
  <c r="IZ55"/>
  <c r="JA55"/>
  <c r="JC55"/>
  <c r="JD55"/>
  <c r="JG55"/>
  <c r="JH55"/>
  <c r="JJ55"/>
  <c r="JK55"/>
  <c r="JL55"/>
  <c r="JL153" s="1"/>
  <c r="JM55"/>
  <c r="JM232" s="1"/>
  <c r="JN55"/>
  <c r="JO55"/>
  <c r="JQ55"/>
  <c r="JR55"/>
  <c r="JS55"/>
  <c r="JS153" s="1"/>
  <c r="JT55"/>
  <c r="JT232" s="1"/>
  <c r="JU55"/>
  <c r="JV55"/>
  <c r="JX55"/>
  <c r="JY55"/>
  <c r="JZ55"/>
  <c r="JZ153" s="1"/>
  <c r="KA55"/>
  <c r="KA232" s="1"/>
  <c r="KB55"/>
  <c r="KC55"/>
  <c r="KE55"/>
  <c r="KF55"/>
  <c r="KG55"/>
  <c r="KG153" s="1"/>
  <c r="KH55"/>
  <c r="KH232" s="1"/>
  <c r="KI55"/>
  <c r="KJ55"/>
  <c r="KL55"/>
  <c r="KM55"/>
  <c r="KN55"/>
  <c r="KN153" s="1"/>
  <c r="KO55"/>
  <c r="KO232" s="1"/>
  <c r="KP55"/>
  <c r="KQ55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F56"/>
  <c r="AG56"/>
  <c r="AH56"/>
  <c r="AH154" s="1"/>
  <c r="AI56"/>
  <c r="AI233" s="1"/>
  <c r="AJ56"/>
  <c r="AM56"/>
  <c r="AN56"/>
  <c r="AO56"/>
  <c r="AO154" s="1"/>
  <c r="AP56"/>
  <c r="AP233" s="1"/>
  <c r="AQ56"/>
  <c r="AT56"/>
  <c r="AU56"/>
  <c r="AV56"/>
  <c r="AV154" s="1"/>
  <c r="AW56"/>
  <c r="AW233" s="1"/>
  <c r="AX56"/>
  <c r="AY56"/>
  <c r="BA56"/>
  <c r="BB56"/>
  <c r="BC56"/>
  <c r="BC154" s="1"/>
  <c r="BD56"/>
  <c r="BD233" s="1"/>
  <c r="BE56"/>
  <c r="BH56"/>
  <c r="BI56"/>
  <c r="BJ56"/>
  <c r="BJ154" s="1"/>
  <c r="BK56"/>
  <c r="BK233" s="1"/>
  <c r="BL56"/>
  <c r="BO56"/>
  <c r="BP56"/>
  <c r="BQ56"/>
  <c r="BQ154" s="1"/>
  <c r="BR56"/>
  <c r="BR233" s="1"/>
  <c r="BS56"/>
  <c r="BV56"/>
  <c r="BW56"/>
  <c r="BX56"/>
  <c r="BX154" s="1"/>
  <c r="BY56"/>
  <c r="BY233" s="1"/>
  <c r="BZ56"/>
  <c r="CC56"/>
  <c r="CD56"/>
  <c r="CE56"/>
  <c r="CE154" s="1"/>
  <c r="CF56"/>
  <c r="CF233" s="1"/>
  <c r="CG56"/>
  <c r="CJ56"/>
  <c r="CK56"/>
  <c r="CL56"/>
  <c r="CL154" s="1"/>
  <c r="CM56"/>
  <c r="CM233" s="1"/>
  <c r="CN56"/>
  <c r="CQ56"/>
  <c r="CR56"/>
  <c r="CS56"/>
  <c r="CS154" s="1"/>
  <c r="CT56"/>
  <c r="CT233" s="1"/>
  <c r="CU56"/>
  <c r="CX56"/>
  <c r="CY56"/>
  <c r="CZ56"/>
  <c r="CZ154" s="1"/>
  <c r="DA56"/>
  <c r="DA233" s="1"/>
  <c r="DB56"/>
  <c r="DE56"/>
  <c r="DF56"/>
  <c r="DG56"/>
  <c r="DG154" s="1"/>
  <c r="DH56"/>
  <c r="DH233" s="1"/>
  <c r="DI56"/>
  <c r="DL56"/>
  <c r="DM56"/>
  <c r="DN56"/>
  <c r="DN154" s="1"/>
  <c r="DO56"/>
  <c r="DO233" s="1"/>
  <c r="DP56"/>
  <c r="DS56"/>
  <c r="DT56"/>
  <c r="DU56"/>
  <c r="DU154" s="1"/>
  <c r="DV56"/>
  <c r="DV233" s="1"/>
  <c r="DW56"/>
  <c r="DZ56"/>
  <c r="EA56"/>
  <c r="EB56"/>
  <c r="EB154" s="1"/>
  <c r="EC56"/>
  <c r="EC233" s="1"/>
  <c r="ED56"/>
  <c r="EG56"/>
  <c r="EH56"/>
  <c r="EI56"/>
  <c r="EI154" s="1"/>
  <c r="EJ56"/>
  <c r="EJ233" s="1"/>
  <c r="EK56"/>
  <c r="EN56"/>
  <c r="EO56"/>
  <c r="EP56"/>
  <c r="EP154" s="1"/>
  <c r="EQ56"/>
  <c r="EQ233" s="1"/>
  <c r="ER56"/>
  <c r="EU56"/>
  <c r="EV56"/>
  <c r="EW56"/>
  <c r="EW154" s="1"/>
  <c r="EX56"/>
  <c r="EX233" s="1"/>
  <c r="EY56"/>
  <c r="FB56"/>
  <c r="FC56"/>
  <c r="FD56"/>
  <c r="FD154" s="1"/>
  <c r="FE56"/>
  <c r="FE233" s="1"/>
  <c r="FF56"/>
  <c r="FI56"/>
  <c r="FJ56"/>
  <c r="FK56"/>
  <c r="FK154" s="1"/>
  <c r="FL56"/>
  <c r="FL233" s="1"/>
  <c r="FM56"/>
  <c r="FP56"/>
  <c r="FQ56"/>
  <c r="FR56"/>
  <c r="FR154" s="1"/>
  <c r="FS56"/>
  <c r="FS233" s="1"/>
  <c r="FT56"/>
  <c r="FW56"/>
  <c r="FX56"/>
  <c r="FY56"/>
  <c r="FY154" s="1"/>
  <c r="FZ56"/>
  <c r="FZ233" s="1"/>
  <c r="GA56"/>
  <c r="GD56"/>
  <c r="GE56"/>
  <c r="GF56"/>
  <c r="GF154" s="1"/>
  <c r="GG56"/>
  <c r="GG233" s="1"/>
  <c r="GH56"/>
  <c r="GK56"/>
  <c r="GL56"/>
  <c r="GM56"/>
  <c r="GM154" s="1"/>
  <c r="GN56"/>
  <c r="GN233" s="1"/>
  <c r="GO56"/>
  <c r="GR56"/>
  <c r="GS56"/>
  <c r="GT56"/>
  <c r="GT154" s="1"/>
  <c r="GU56"/>
  <c r="GU233" s="1"/>
  <c r="GV56"/>
  <c r="GY56"/>
  <c r="GZ56"/>
  <c r="HA56"/>
  <c r="HA154" s="1"/>
  <c r="HB56"/>
  <c r="HB233" s="1"/>
  <c r="HC56"/>
  <c r="HF56"/>
  <c r="HG56"/>
  <c r="HH56"/>
  <c r="HH154" s="1"/>
  <c r="HI56"/>
  <c r="HI233" s="1"/>
  <c r="HJ56"/>
  <c r="HM56"/>
  <c r="HN56"/>
  <c r="HO56"/>
  <c r="HO154" s="1"/>
  <c r="HP56"/>
  <c r="HP233" s="1"/>
  <c r="HQ56"/>
  <c r="HT56"/>
  <c r="HU56"/>
  <c r="HV56"/>
  <c r="HV154" s="1"/>
  <c r="HW56"/>
  <c r="HW233" s="1"/>
  <c r="HX56"/>
  <c r="HY56"/>
  <c r="IA56"/>
  <c r="IB56"/>
  <c r="IC56"/>
  <c r="IC154" s="1"/>
  <c r="ID56"/>
  <c r="ID233" s="1"/>
  <c r="IE56"/>
  <c r="IH56"/>
  <c r="II56"/>
  <c r="IJ56"/>
  <c r="IJ154" s="1"/>
  <c r="IK56"/>
  <c r="IK233" s="1"/>
  <c r="IL56"/>
  <c r="IM56"/>
  <c r="IO56"/>
  <c r="IP56"/>
  <c r="IQ56"/>
  <c r="IQ154" s="1"/>
  <c r="IR56"/>
  <c r="IR233" s="1"/>
  <c r="IS56"/>
  <c r="IV56"/>
  <c r="IW56"/>
  <c r="IX56"/>
  <c r="IX154" s="1"/>
  <c r="IY56"/>
  <c r="IY233" s="1"/>
  <c r="IZ56"/>
  <c r="JC56"/>
  <c r="JD56"/>
  <c r="JG56"/>
  <c r="JJ56"/>
  <c r="JK56"/>
  <c r="JL56"/>
  <c r="JL154" s="1"/>
  <c r="JM56"/>
  <c r="JM233" s="1"/>
  <c r="JN56"/>
  <c r="JQ56"/>
  <c r="JR56"/>
  <c r="JS56"/>
  <c r="JS154" s="1"/>
  <c r="JT56"/>
  <c r="JT233" s="1"/>
  <c r="JU56"/>
  <c r="JX56"/>
  <c r="JY56"/>
  <c r="JZ56"/>
  <c r="JZ154" s="1"/>
  <c r="KA56"/>
  <c r="KA233" s="1"/>
  <c r="KB56"/>
  <c r="KC56"/>
  <c r="KE56"/>
  <c r="KF56"/>
  <c r="KG56"/>
  <c r="KG154" s="1"/>
  <c r="KH56"/>
  <c r="KH233" s="1"/>
  <c r="KI56"/>
  <c r="KJ56"/>
  <c r="KL56"/>
  <c r="KM56"/>
  <c r="KN56"/>
  <c r="KN154" s="1"/>
  <c r="KO56"/>
  <c r="KO233" s="1"/>
  <c r="KP56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F30" i="4"/>
  <c r="E30" s="1"/>
  <c r="AF57" i="2"/>
  <c r="AG57"/>
  <c r="AH57"/>
  <c r="AH155" s="1"/>
  <c r="AI57"/>
  <c r="AI234" s="1"/>
  <c r="AJ57"/>
  <c r="AK57"/>
  <c r="AM57"/>
  <c r="AN57"/>
  <c r="AO57"/>
  <c r="AO155" s="1"/>
  <c r="AP57"/>
  <c r="AP234" s="1"/>
  <c r="AQ57"/>
  <c r="AR57"/>
  <c r="AT57"/>
  <c r="AU57"/>
  <c r="AV57"/>
  <c r="AV155" s="1"/>
  <c r="AW57"/>
  <c r="AW234" s="1"/>
  <c r="AX57"/>
  <c r="AY57"/>
  <c r="BA57"/>
  <c r="BB57"/>
  <c r="BC57"/>
  <c r="BC155" s="1"/>
  <c r="BD57"/>
  <c r="BD234" s="1"/>
  <c r="BE57"/>
  <c r="BF57"/>
  <c r="BH57"/>
  <c r="BI57"/>
  <c r="BJ57"/>
  <c r="BJ155" s="1"/>
  <c r="BK57"/>
  <c r="BK234" s="1"/>
  <c r="BL57"/>
  <c r="BM57"/>
  <c r="BO57"/>
  <c r="BP57"/>
  <c r="BQ57"/>
  <c r="BQ155" s="1"/>
  <c r="BR57"/>
  <c r="BR234" s="1"/>
  <c r="BS57"/>
  <c r="BT57"/>
  <c r="BV57"/>
  <c r="BW57"/>
  <c r="BX57"/>
  <c r="BX155" s="1"/>
  <c r="BY57"/>
  <c r="BY234" s="1"/>
  <c r="BZ57"/>
  <c r="CA57"/>
  <c r="CC57"/>
  <c r="CD57"/>
  <c r="CE57"/>
  <c r="CE155" s="1"/>
  <c r="CF57"/>
  <c r="CF234" s="1"/>
  <c r="CG57"/>
  <c r="CH57"/>
  <c r="CJ57"/>
  <c r="CK57"/>
  <c r="CL57"/>
  <c r="CL155" s="1"/>
  <c r="CM57"/>
  <c r="CM234" s="1"/>
  <c r="CN57"/>
  <c r="CO57"/>
  <c r="CQ57"/>
  <c r="CR57"/>
  <c r="CS57"/>
  <c r="CS155" s="1"/>
  <c r="CT57"/>
  <c r="CT234" s="1"/>
  <c r="CU57"/>
  <c r="CV57"/>
  <c r="CX57"/>
  <c r="CY57"/>
  <c r="CZ57"/>
  <c r="CZ155" s="1"/>
  <c r="DA57"/>
  <c r="DA234" s="1"/>
  <c r="DB57"/>
  <c r="DC57"/>
  <c r="DE57"/>
  <c r="DF57"/>
  <c r="DG57"/>
  <c r="DG155" s="1"/>
  <c r="DH57"/>
  <c r="DH234" s="1"/>
  <c r="DI57"/>
  <c r="DJ57"/>
  <c r="DL57"/>
  <c r="DM57"/>
  <c r="DN57"/>
  <c r="DN155" s="1"/>
  <c r="DO57"/>
  <c r="DO234" s="1"/>
  <c r="DP57"/>
  <c r="DQ57"/>
  <c r="DS57"/>
  <c r="DT57"/>
  <c r="DU57"/>
  <c r="DU155" s="1"/>
  <c r="DV57"/>
  <c r="DV234" s="1"/>
  <c r="DW57"/>
  <c r="DX57"/>
  <c r="DZ57"/>
  <c r="EA57"/>
  <c r="EB57"/>
  <c r="EB155" s="1"/>
  <c r="EC57"/>
  <c r="EC234" s="1"/>
  <c r="ED57"/>
  <c r="EE57"/>
  <c r="EG57"/>
  <c r="EH57"/>
  <c r="EI57"/>
  <c r="EI155" s="1"/>
  <c r="EJ57"/>
  <c r="EJ234" s="1"/>
  <c r="EK57"/>
  <c r="EL57"/>
  <c r="EN57"/>
  <c r="EO57"/>
  <c r="EP57"/>
  <c r="EP155" s="1"/>
  <c r="EQ57"/>
  <c r="EQ234" s="1"/>
  <c r="ER57"/>
  <c r="ES57"/>
  <c r="EU57"/>
  <c r="EV57"/>
  <c r="EX57"/>
  <c r="EX234" s="1"/>
  <c r="EY57"/>
  <c r="EZ57"/>
  <c r="FB57"/>
  <c r="FC57"/>
  <c r="FD57"/>
  <c r="FD155" s="1"/>
  <c r="FE57"/>
  <c r="FE234" s="1"/>
  <c r="FF57"/>
  <c r="FG57"/>
  <c r="FI57"/>
  <c r="FJ57"/>
  <c r="FK57"/>
  <c r="FK155" s="1"/>
  <c r="FL57"/>
  <c r="FL234" s="1"/>
  <c r="FM57"/>
  <c r="FN57"/>
  <c r="FP57"/>
  <c r="FQ57"/>
  <c r="FR57"/>
  <c r="FR155" s="1"/>
  <c r="FS57"/>
  <c r="FS234" s="1"/>
  <c r="FT57"/>
  <c r="FU57"/>
  <c r="FW57"/>
  <c r="FX57"/>
  <c r="FY57"/>
  <c r="FY155" s="1"/>
  <c r="FZ57"/>
  <c r="FZ234" s="1"/>
  <c r="GA57"/>
  <c r="GB57"/>
  <c r="GD57"/>
  <c r="GE57"/>
  <c r="GF57"/>
  <c r="GF155" s="1"/>
  <c r="GG57"/>
  <c r="GG234" s="1"/>
  <c r="GH57"/>
  <c r="GI57"/>
  <c r="GK57"/>
  <c r="GL57"/>
  <c r="GM57"/>
  <c r="GM155" s="1"/>
  <c r="GN57"/>
  <c r="GN234" s="1"/>
  <c r="GO57"/>
  <c r="GP57"/>
  <c r="GR57"/>
  <c r="GS57"/>
  <c r="GT57"/>
  <c r="GT155" s="1"/>
  <c r="GU57"/>
  <c r="GU234" s="1"/>
  <c r="GV57"/>
  <c r="GW57"/>
  <c r="GY57"/>
  <c r="GZ57"/>
  <c r="HA57"/>
  <c r="HA155" s="1"/>
  <c r="HB57"/>
  <c r="HB234" s="1"/>
  <c r="HC57"/>
  <c r="HD57"/>
  <c r="HF57"/>
  <c r="HG57"/>
  <c r="HH57"/>
  <c r="HH155" s="1"/>
  <c r="HI57"/>
  <c r="HI234" s="1"/>
  <c r="HJ57"/>
  <c r="HK57"/>
  <c r="HM57"/>
  <c r="HN57"/>
  <c r="HO57"/>
  <c r="HO155" s="1"/>
  <c r="HP57"/>
  <c r="HP234" s="1"/>
  <c r="HQ57"/>
  <c r="HR57"/>
  <c r="HT57"/>
  <c r="HU57"/>
  <c r="HV57"/>
  <c r="HV155" s="1"/>
  <c r="HW57"/>
  <c r="HW234" s="1"/>
  <c r="HX57"/>
  <c r="HY57"/>
  <c r="IA57"/>
  <c r="IB57"/>
  <c r="IC57"/>
  <c r="IC155" s="1"/>
  <c r="ID57"/>
  <c r="ID234" s="1"/>
  <c r="IE57"/>
  <c r="IF57"/>
  <c r="IH57"/>
  <c r="II57"/>
  <c r="IJ57"/>
  <c r="IJ155" s="1"/>
  <c r="IK57"/>
  <c r="IK234" s="1"/>
  <c r="IL57"/>
  <c r="IM57"/>
  <c r="IO57"/>
  <c r="IP57"/>
  <c r="IQ57"/>
  <c r="IQ155" s="1"/>
  <c r="IR57"/>
  <c r="IR234" s="1"/>
  <c r="IS57"/>
  <c r="IT57"/>
  <c r="IV57"/>
  <c r="IW57"/>
  <c r="IX57"/>
  <c r="IX155" s="1"/>
  <c r="IY57"/>
  <c r="IY234" s="1"/>
  <c r="IZ57"/>
  <c r="JA57"/>
  <c r="JC57"/>
  <c r="JD57"/>
  <c r="JG57"/>
  <c r="JH57"/>
  <c r="JJ57"/>
  <c r="JK57"/>
  <c r="JL57"/>
  <c r="JL155" s="1"/>
  <c r="JM57"/>
  <c r="JM234" s="1"/>
  <c r="JN57"/>
  <c r="JO57"/>
  <c r="JQ57"/>
  <c r="JR57"/>
  <c r="JS57"/>
  <c r="JS155" s="1"/>
  <c r="JT57"/>
  <c r="JT234" s="1"/>
  <c r="JU57"/>
  <c r="JV57"/>
  <c r="JX57"/>
  <c r="JY57"/>
  <c r="JZ57"/>
  <c r="JZ155" s="1"/>
  <c r="KA57"/>
  <c r="KA234" s="1"/>
  <c r="KB57"/>
  <c r="KC57"/>
  <c r="KE57"/>
  <c r="KF57"/>
  <c r="KG57"/>
  <c r="KG155" s="1"/>
  <c r="KH57"/>
  <c r="KH234" s="1"/>
  <c r="KI57"/>
  <c r="KJ57"/>
  <c r="KL57"/>
  <c r="KM57"/>
  <c r="KN57"/>
  <c r="KN155" s="1"/>
  <c r="KO57"/>
  <c r="KO234" s="1"/>
  <c r="KP57"/>
  <c r="KQ57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F58"/>
  <c r="AG58"/>
  <c r="AH58"/>
  <c r="AH156" s="1"/>
  <c r="AI58"/>
  <c r="AI235" s="1"/>
  <c r="AJ58"/>
  <c r="AM58"/>
  <c r="AN58"/>
  <c r="AO58"/>
  <c r="AO156" s="1"/>
  <c r="AP58"/>
  <c r="AP235" s="1"/>
  <c r="AQ58"/>
  <c r="AT58"/>
  <c r="AU58"/>
  <c r="AV58"/>
  <c r="AV156" s="1"/>
  <c r="AW58"/>
  <c r="AW235" s="1"/>
  <c r="AX58"/>
  <c r="BA58"/>
  <c r="BB58"/>
  <c r="BC58"/>
  <c r="BC156" s="1"/>
  <c r="BD58"/>
  <c r="BD235" s="1"/>
  <c r="BE58"/>
  <c r="BH58"/>
  <c r="BI58"/>
  <c r="BJ58"/>
  <c r="BJ156" s="1"/>
  <c r="BK58"/>
  <c r="BK235" s="1"/>
  <c r="BL58"/>
  <c r="BM58"/>
  <c r="BO58"/>
  <c r="BP58"/>
  <c r="BQ58"/>
  <c r="BQ156" s="1"/>
  <c r="BR58"/>
  <c r="BR235" s="1"/>
  <c r="BS58"/>
  <c r="BV58"/>
  <c r="BW58"/>
  <c r="BX58"/>
  <c r="BX156" s="1"/>
  <c r="BY58"/>
  <c r="BY235" s="1"/>
  <c r="BZ58"/>
  <c r="CA58"/>
  <c r="CC58"/>
  <c r="CD58"/>
  <c r="CE58"/>
  <c r="CE156" s="1"/>
  <c r="CF58"/>
  <c r="CF235" s="1"/>
  <c r="CG58"/>
  <c r="CJ58"/>
  <c r="CK58"/>
  <c r="CL58"/>
  <c r="CL156" s="1"/>
  <c r="CM58"/>
  <c r="CM235" s="1"/>
  <c r="CN58"/>
  <c r="CQ58"/>
  <c r="CR58"/>
  <c r="CS58"/>
  <c r="CS156" s="1"/>
  <c r="CT58"/>
  <c r="CT235" s="1"/>
  <c r="CU58"/>
  <c r="CX58"/>
  <c r="CY58"/>
  <c r="CZ58"/>
  <c r="CZ156" s="1"/>
  <c r="DA58"/>
  <c r="DA235" s="1"/>
  <c r="DB58"/>
  <c r="DE58"/>
  <c r="DF58"/>
  <c r="DG58"/>
  <c r="DG156" s="1"/>
  <c r="DH58"/>
  <c r="DH235" s="1"/>
  <c r="DI58"/>
  <c r="DL58"/>
  <c r="DM58"/>
  <c r="DN58"/>
  <c r="DN156" s="1"/>
  <c r="DO58"/>
  <c r="DO235" s="1"/>
  <c r="DP58"/>
  <c r="DS58"/>
  <c r="DT58"/>
  <c r="DU58"/>
  <c r="DU156" s="1"/>
  <c r="DV58"/>
  <c r="DV235" s="1"/>
  <c r="DW58"/>
  <c r="DZ58"/>
  <c r="EA58"/>
  <c r="EB58"/>
  <c r="EB156" s="1"/>
  <c r="EC58"/>
  <c r="EC235" s="1"/>
  <c r="ED58"/>
  <c r="EG58"/>
  <c r="EH58"/>
  <c r="EI58"/>
  <c r="EI156" s="1"/>
  <c r="EJ58"/>
  <c r="EJ235" s="1"/>
  <c r="EK58"/>
  <c r="EN58"/>
  <c r="EO58"/>
  <c r="EP58"/>
  <c r="EP156" s="1"/>
  <c r="EQ58"/>
  <c r="EQ235" s="1"/>
  <c r="ER58"/>
  <c r="EU58"/>
  <c r="EV58"/>
  <c r="EX58"/>
  <c r="EX235" s="1"/>
  <c r="EY58"/>
  <c r="FB58"/>
  <c r="FC58"/>
  <c r="FD58"/>
  <c r="FD156" s="1"/>
  <c r="FE58"/>
  <c r="FE235" s="1"/>
  <c r="FF58"/>
  <c r="FI58"/>
  <c r="FJ58"/>
  <c r="FK58"/>
  <c r="FK156" s="1"/>
  <c r="FL58"/>
  <c r="FL235" s="1"/>
  <c r="FM58"/>
  <c r="FN58"/>
  <c r="FP58"/>
  <c r="FQ58"/>
  <c r="FR58"/>
  <c r="FR156" s="1"/>
  <c r="FS58"/>
  <c r="FS235" s="1"/>
  <c r="FT58"/>
  <c r="FW58"/>
  <c r="FX58"/>
  <c r="FY58"/>
  <c r="FY156" s="1"/>
  <c r="FZ58"/>
  <c r="FZ235" s="1"/>
  <c r="GA58"/>
  <c r="GD58"/>
  <c r="GE58"/>
  <c r="GF58"/>
  <c r="GF156" s="1"/>
  <c r="GG58"/>
  <c r="GG235" s="1"/>
  <c r="GH58"/>
  <c r="GK58"/>
  <c r="GL58"/>
  <c r="GM58"/>
  <c r="GM156" s="1"/>
  <c r="GN58"/>
  <c r="GN235" s="1"/>
  <c r="GO58"/>
  <c r="GR58"/>
  <c r="GS58"/>
  <c r="GT58"/>
  <c r="GT156" s="1"/>
  <c r="GU58"/>
  <c r="GU235" s="1"/>
  <c r="GV58"/>
  <c r="GY58"/>
  <c r="GZ58"/>
  <c r="HA58"/>
  <c r="HA156" s="1"/>
  <c r="HB58"/>
  <c r="HB235" s="1"/>
  <c r="HC58"/>
  <c r="HD58"/>
  <c r="HF58"/>
  <c r="HG58"/>
  <c r="HH58"/>
  <c r="HH156" s="1"/>
  <c r="HI58"/>
  <c r="HI235" s="1"/>
  <c r="HJ58"/>
  <c r="HM58"/>
  <c r="HN58"/>
  <c r="HO58"/>
  <c r="HO156" s="1"/>
  <c r="HP58"/>
  <c r="HP235" s="1"/>
  <c r="HQ58"/>
  <c r="HT58"/>
  <c r="HU58"/>
  <c r="HV58"/>
  <c r="HV156" s="1"/>
  <c r="HW58"/>
  <c r="HW235" s="1"/>
  <c r="HX58"/>
  <c r="HY58"/>
  <c r="IA58"/>
  <c r="IB58"/>
  <c r="IC58"/>
  <c r="IC156" s="1"/>
  <c r="ID58"/>
  <c r="ID235" s="1"/>
  <c r="IE58"/>
  <c r="IH58"/>
  <c r="II58"/>
  <c r="IJ58"/>
  <c r="IJ156" s="1"/>
  <c r="IK58"/>
  <c r="IK235" s="1"/>
  <c r="IL58"/>
  <c r="IM58"/>
  <c r="IO58"/>
  <c r="IP58"/>
  <c r="IQ58"/>
  <c r="IQ156" s="1"/>
  <c r="IR58"/>
  <c r="IR235" s="1"/>
  <c r="IS58"/>
  <c r="IV58"/>
  <c r="IW58"/>
  <c r="IX58"/>
  <c r="IX156" s="1"/>
  <c r="IY58"/>
  <c r="IY235" s="1"/>
  <c r="IZ58"/>
  <c r="JC58"/>
  <c r="JD58"/>
  <c r="JG58"/>
  <c r="JJ58"/>
  <c r="JK58"/>
  <c r="JL58"/>
  <c r="JL156" s="1"/>
  <c r="JM58"/>
  <c r="JM235" s="1"/>
  <c r="JN58"/>
  <c r="JQ58"/>
  <c r="JR58"/>
  <c r="JS58"/>
  <c r="JS156" s="1"/>
  <c r="JT58"/>
  <c r="JT235" s="1"/>
  <c r="JU58"/>
  <c r="JX58"/>
  <c r="JY58"/>
  <c r="JZ58"/>
  <c r="JZ156" s="1"/>
  <c r="KA58"/>
  <c r="KA235" s="1"/>
  <c r="KB58"/>
  <c r="KC58"/>
  <c r="KE58"/>
  <c r="KF58"/>
  <c r="KG58"/>
  <c r="KG156" s="1"/>
  <c r="KH58"/>
  <c r="KH235" s="1"/>
  <c r="KI58"/>
  <c r="KJ58"/>
  <c r="KL58"/>
  <c r="KM58"/>
  <c r="KN58"/>
  <c r="KN156" s="1"/>
  <c r="KO58"/>
  <c r="KO235" s="1"/>
  <c r="KP58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F59"/>
  <c r="AG59"/>
  <c r="AH59"/>
  <c r="AH157" s="1"/>
  <c r="AI59"/>
  <c r="AI236" s="1"/>
  <c r="AJ59"/>
  <c r="AM59"/>
  <c r="AN59"/>
  <c r="AO59"/>
  <c r="AO157" s="1"/>
  <c r="AP59"/>
  <c r="AP236" s="1"/>
  <c r="AQ59"/>
  <c r="AT59"/>
  <c r="AU59"/>
  <c r="AV59"/>
  <c r="AV157" s="1"/>
  <c r="AW59"/>
  <c r="AW236" s="1"/>
  <c r="AX59"/>
  <c r="BA59"/>
  <c r="BB59"/>
  <c r="BC59"/>
  <c r="BC157" s="1"/>
  <c r="BD59"/>
  <c r="BD236" s="1"/>
  <c r="BE59"/>
  <c r="BH59"/>
  <c r="BI59"/>
  <c r="BJ59"/>
  <c r="BJ157" s="1"/>
  <c r="BK59"/>
  <c r="BK236" s="1"/>
  <c r="BL59"/>
  <c r="BO59"/>
  <c r="BP59"/>
  <c r="BQ59"/>
  <c r="BQ157" s="1"/>
  <c r="BR59"/>
  <c r="BR236" s="1"/>
  <c r="BS59"/>
  <c r="BV59"/>
  <c r="BW59"/>
  <c r="BX59"/>
  <c r="BX157" s="1"/>
  <c r="BY59"/>
  <c r="BY236" s="1"/>
  <c r="BZ59"/>
  <c r="CC59"/>
  <c r="CD59"/>
  <c r="CE59"/>
  <c r="CE157" s="1"/>
  <c r="CF59"/>
  <c r="CF236" s="1"/>
  <c r="CG59"/>
  <c r="CJ59"/>
  <c r="CK59"/>
  <c r="CL59"/>
  <c r="CL157" s="1"/>
  <c r="CM59"/>
  <c r="CM236" s="1"/>
  <c r="CN59"/>
  <c r="CQ59"/>
  <c r="CR59"/>
  <c r="CS59"/>
  <c r="CS157" s="1"/>
  <c r="CT59"/>
  <c r="CT236" s="1"/>
  <c r="CU59"/>
  <c r="CX59"/>
  <c r="CY59"/>
  <c r="CZ59"/>
  <c r="CZ157" s="1"/>
  <c r="DA59"/>
  <c r="DA236" s="1"/>
  <c r="DB59"/>
  <c r="DE59"/>
  <c r="DF59"/>
  <c r="DG59"/>
  <c r="DG157" s="1"/>
  <c r="DH59"/>
  <c r="DH236" s="1"/>
  <c r="DI59"/>
  <c r="DL59"/>
  <c r="DM59"/>
  <c r="DN59"/>
  <c r="DN157" s="1"/>
  <c r="DO59"/>
  <c r="DO236" s="1"/>
  <c r="DP59"/>
  <c r="DS59"/>
  <c r="DT59"/>
  <c r="DU59"/>
  <c r="DU157" s="1"/>
  <c r="DV59"/>
  <c r="DV236" s="1"/>
  <c r="DW59"/>
  <c r="DZ59"/>
  <c r="EA59"/>
  <c r="EB59"/>
  <c r="EB157" s="1"/>
  <c r="EC59"/>
  <c r="EC236" s="1"/>
  <c r="ED59"/>
  <c r="EG59"/>
  <c r="EH59"/>
  <c r="EI59"/>
  <c r="EI157" s="1"/>
  <c r="EJ59"/>
  <c r="EJ236" s="1"/>
  <c r="EK59"/>
  <c r="EN59"/>
  <c r="EO59"/>
  <c r="EP59"/>
  <c r="EP157" s="1"/>
  <c r="EQ59"/>
  <c r="EQ236" s="1"/>
  <c r="ER59"/>
  <c r="EU59"/>
  <c r="EV59"/>
  <c r="EX59"/>
  <c r="EX236" s="1"/>
  <c r="EY59"/>
  <c r="FB59"/>
  <c r="FC59"/>
  <c r="FD59"/>
  <c r="FD157" s="1"/>
  <c r="FE59"/>
  <c r="FE236" s="1"/>
  <c r="FF59"/>
  <c r="FI59"/>
  <c r="FJ59"/>
  <c r="FK59"/>
  <c r="FK157" s="1"/>
  <c r="FL59"/>
  <c r="FL236" s="1"/>
  <c r="FM59"/>
  <c r="FP59"/>
  <c r="FQ59"/>
  <c r="FR59"/>
  <c r="FR157" s="1"/>
  <c r="FS59"/>
  <c r="FS236" s="1"/>
  <c r="FT59"/>
  <c r="FW59"/>
  <c r="FX59"/>
  <c r="FY59"/>
  <c r="FY157" s="1"/>
  <c r="FZ59"/>
  <c r="FZ236" s="1"/>
  <c r="GA59"/>
  <c r="GD59"/>
  <c r="GE59"/>
  <c r="GF59"/>
  <c r="GF157" s="1"/>
  <c r="GG59"/>
  <c r="GG236" s="1"/>
  <c r="GH59"/>
  <c r="GK59"/>
  <c r="GL59"/>
  <c r="GM59"/>
  <c r="GM157" s="1"/>
  <c r="GN59"/>
  <c r="GN236" s="1"/>
  <c r="GO59"/>
  <c r="GR59"/>
  <c r="GS59"/>
  <c r="GT59"/>
  <c r="GT157" s="1"/>
  <c r="GU59"/>
  <c r="GU236" s="1"/>
  <c r="GV59"/>
  <c r="GY59"/>
  <c r="GZ59"/>
  <c r="HA59"/>
  <c r="HA157" s="1"/>
  <c r="HB59"/>
  <c r="HB236" s="1"/>
  <c r="HC59"/>
  <c r="HF59"/>
  <c r="HG59"/>
  <c r="HH59"/>
  <c r="HH157" s="1"/>
  <c r="HI59"/>
  <c r="HI236" s="1"/>
  <c r="HJ59"/>
  <c r="HM59"/>
  <c r="HN59"/>
  <c r="HO59"/>
  <c r="HO157" s="1"/>
  <c r="HP59"/>
  <c r="HP236" s="1"/>
  <c r="HQ59"/>
  <c r="HT59"/>
  <c r="HU59"/>
  <c r="HV59"/>
  <c r="HV157" s="1"/>
  <c r="HW59"/>
  <c r="HW236" s="1"/>
  <c r="HX59"/>
  <c r="HY59"/>
  <c r="IA59"/>
  <c r="IB59"/>
  <c r="IC59"/>
  <c r="IC157" s="1"/>
  <c r="ID59"/>
  <c r="ID236" s="1"/>
  <c r="IE59"/>
  <c r="IH59"/>
  <c r="II59"/>
  <c r="IJ59"/>
  <c r="IJ157" s="1"/>
  <c r="IK59"/>
  <c r="IK236" s="1"/>
  <c r="IL59"/>
  <c r="IM59"/>
  <c r="IO59"/>
  <c r="IP59"/>
  <c r="IQ59"/>
  <c r="IQ157" s="1"/>
  <c r="IR59"/>
  <c r="IR236" s="1"/>
  <c r="IS59"/>
  <c r="IV59"/>
  <c r="IW59"/>
  <c r="IX59"/>
  <c r="IX157" s="1"/>
  <c r="IY59"/>
  <c r="IY236" s="1"/>
  <c r="IZ59"/>
  <c r="JC59"/>
  <c r="JD59"/>
  <c r="JG59"/>
  <c r="JJ59"/>
  <c r="JK59"/>
  <c r="JL59"/>
  <c r="JL157" s="1"/>
  <c r="JM59"/>
  <c r="JM236" s="1"/>
  <c r="JN59"/>
  <c r="JQ59"/>
  <c r="JR59"/>
  <c r="JS59"/>
  <c r="JS157" s="1"/>
  <c r="JT59"/>
  <c r="JT236" s="1"/>
  <c r="JU59"/>
  <c r="JV59"/>
  <c r="JX59"/>
  <c r="JY59"/>
  <c r="JZ59"/>
  <c r="JZ157" s="1"/>
  <c r="KA59"/>
  <c r="KA236" s="1"/>
  <c r="KB59"/>
  <c r="KC59"/>
  <c r="KE59"/>
  <c r="KF59"/>
  <c r="KG59"/>
  <c r="KG157" s="1"/>
  <c r="KH59"/>
  <c r="KH236" s="1"/>
  <c r="KI59"/>
  <c r="KJ59"/>
  <c r="KL59"/>
  <c r="KM59"/>
  <c r="KN59"/>
  <c r="KN157" s="1"/>
  <c r="KO59"/>
  <c r="KO236" s="1"/>
  <c r="KP59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F60"/>
  <c r="AG60"/>
  <c r="AH60"/>
  <c r="AH158" s="1"/>
  <c r="AI60"/>
  <c r="AI237" s="1"/>
  <c r="AJ60"/>
  <c r="AK60"/>
  <c r="AM60"/>
  <c r="AN60"/>
  <c r="AO60"/>
  <c r="AO158" s="1"/>
  <c r="AP60"/>
  <c r="AP237" s="1"/>
  <c r="AQ60"/>
  <c r="AR60"/>
  <c r="AT60"/>
  <c r="AU60"/>
  <c r="AV60"/>
  <c r="AV158" s="1"/>
  <c r="AW60"/>
  <c r="AW237" s="1"/>
  <c r="AX60"/>
  <c r="AY60"/>
  <c r="BA60"/>
  <c r="BB60"/>
  <c r="BC60"/>
  <c r="BC158" s="1"/>
  <c r="BD60"/>
  <c r="BD237" s="1"/>
  <c r="BE60"/>
  <c r="BF60"/>
  <c r="BH60"/>
  <c r="BI60"/>
  <c r="BJ60"/>
  <c r="BJ158" s="1"/>
  <c r="BK60"/>
  <c r="BK237" s="1"/>
  <c r="BL60"/>
  <c r="BM60"/>
  <c r="BO60"/>
  <c r="BP60"/>
  <c r="BQ60"/>
  <c r="BQ158" s="1"/>
  <c r="BR60"/>
  <c r="BR237" s="1"/>
  <c r="BS60"/>
  <c r="BT60"/>
  <c r="BV60"/>
  <c r="BW60"/>
  <c r="BX60"/>
  <c r="BX158" s="1"/>
  <c r="BY60"/>
  <c r="BY237" s="1"/>
  <c r="BZ60"/>
  <c r="CA60"/>
  <c r="CC60"/>
  <c r="CD60"/>
  <c r="CE60"/>
  <c r="CE158" s="1"/>
  <c r="CF60"/>
  <c r="CF237" s="1"/>
  <c r="CG60"/>
  <c r="CH60"/>
  <c r="CJ60"/>
  <c r="CK60"/>
  <c r="CL60"/>
  <c r="CL158" s="1"/>
  <c r="CM60"/>
  <c r="CM237" s="1"/>
  <c r="CN60"/>
  <c r="CO60"/>
  <c r="CQ60"/>
  <c r="CR60"/>
  <c r="CS60"/>
  <c r="CS158" s="1"/>
  <c r="CT60"/>
  <c r="CT237" s="1"/>
  <c r="CU60"/>
  <c r="CV60"/>
  <c r="CX60"/>
  <c r="CY60"/>
  <c r="CZ60"/>
  <c r="CZ158" s="1"/>
  <c r="DA60"/>
  <c r="DA237" s="1"/>
  <c r="DB60"/>
  <c r="DC60"/>
  <c r="DE60"/>
  <c r="DF60"/>
  <c r="DG60"/>
  <c r="DG158" s="1"/>
  <c r="DH60"/>
  <c r="DH237" s="1"/>
  <c r="DI60"/>
  <c r="DJ60"/>
  <c r="DL60"/>
  <c r="DM60"/>
  <c r="DN60"/>
  <c r="DN158" s="1"/>
  <c r="DO60"/>
  <c r="DO237" s="1"/>
  <c r="DP60"/>
  <c r="DQ60"/>
  <c r="DS60"/>
  <c r="DT60"/>
  <c r="DU60"/>
  <c r="DU158" s="1"/>
  <c r="DV60"/>
  <c r="DV237" s="1"/>
  <c r="DW60"/>
  <c r="DX60"/>
  <c r="DZ60"/>
  <c r="EA60"/>
  <c r="EB60"/>
  <c r="EB158" s="1"/>
  <c r="EC60"/>
  <c r="EC237" s="1"/>
  <c r="ED60"/>
  <c r="EE60"/>
  <c r="EG60"/>
  <c r="EH60"/>
  <c r="EI60"/>
  <c r="EI158" s="1"/>
  <c r="EJ60"/>
  <c r="EJ237" s="1"/>
  <c r="EK60"/>
  <c r="EL60"/>
  <c r="EN60"/>
  <c r="EO60"/>
  <c r="EP60"/>
  <c r="EP158" s="1"/>
  <c r="EQ60"/>
  <c r="EQ237" s="1"/>
  <c r="ER60"/>
  <c r="ES60"/>
  <c r="EU60"/>
  <c r="EV60"/>
  <c r="EX60"/>
  <c r="EX237" s="1"/>
  <c r="EY60"/>
  <c r="EZ60"/>
  <c r="FB60"/>
  <c r="FC60"/>
  <c r="FD60"/>
  <c r="FD158" s="1"/>
  <c r="FE60"/>
  <c r="FE237" s="1"/>
  <c r="FF60"/>
  <c r="FG60"/>
  <c r="FI60"/>
  <c r="FJ60"/>
  <c r="FK60"/>
  <c r="FK158" s="1"/>
  <c r="FL60"/>
  <c r="FL237" s="1"/>
  <c r="FM60"/>
  <c r="FN60"/>
  <c r="FP60"/>
  <c r="FQ60"/>
  <c r="FR60"/>
  <c r="FR158" s="1"/>
  <c r="FS60"/>
  <c r="FS237" s="1"/>
  <c r="FT60"/>
  <c r="FU60"/>
  <c r="FW60"/>
  <c r="FX60"/>
  <c r="FY60"/>
  <c r="FY158" s="1"/>
  <c r="FZ60"/>
  <c r="FZ237" s="1"/>
  <c r="GA60"/>
  <c r="GB60"/>
  <c r="GD60"/>
  <c r="GE60"/>
  <c r="GF60"/>
  <c r="GF158" s="1"/>
  <c r="GG60"/>
  <c r="GG237" s="1"/>
  <c r="GH60"/>
  <c r="GI60"/>
  <c r="GK60"/>
  <c r="GL60"/>
  <c r="GM60"/>
  <c r="GM158" s="1"/>
  <c r="GN60"/>
  <c r="GN237" s="1"/>
  <c r="GO60"/>
  <c r="GP60"/>
  <c r="GR60"/>
  <c r="GS60"/>
  <c r="GT60"/>
  <c r="GT158" s="1"/>
  <c r="GU60"/>
  <c r="GU237" s="1"/>
  <c r="GV60"/>
  <c r="GW60"/>
  <c r="GY60"/>
  <c r="GZ60"/>
  <c r="HA60"/>
  <c r="HA158" s="1"/>
  <c r="HB60"/>
  <c r="HB237" s="1"/>
  <c r="HC60"/>
  <c r="HD60"/>
  <c r="HF60"/>
  <c r="HG60"/>
  <c r="HH60"/>
  <c r="HH158" s="1"/>
  <c r="HI60"/>
  <c r="HI237" s="1"/>
  <c r="HJ60"/>
  <c r="HK60"/>
  <c r="HM60"/>
  <c r="HN60"/>
  <c r="HO60"/>
  <c r="HO158" s="1"/>
  <c r="HP60"/>
  <c r="HP237" s="1"/>
  <c r="HQ60"/>
  <c r="HR60"/>
  <c r="HT60"/>
  <c r="HU60"/>
  <c r="HV60"/>
  <c r="HV158" s="1"/>
  <c r="HW60"/>
  <c r="HW237" s="1"/>
  <c r="HX60"/>
  <c r="HY60"/>
  <c r="IA60"/>
  <c r="IB60"/>
  <c r="IC60"/>
  <c r="IC158" s="1"/>
  <c r="ID60"/>
  <c r="ID237" s="1"/>
  <c r="IE60"/>
  <c r="IF60"/>
  <c r="IH60"/>
  <c r="II60"/>
  <c r="IJ60"/>
  <c r="IJ158" s="1"/>
  <c r="IK60"/>
  <c r="IK237" s="1"/>
  <c r="IL60"/>
  <c r="IM60"/>
  <c r="IO60"/>
  <c r="IP60"/>
  <c r="IQ60"/>
  <c r="IQ158" s="1"/>
  <c r="IR60"/>
  <c r="IR237" s="1"/>
  <c r="IS60"/>
  <c r="IT60"/>
  <c r="IV60"/>
  <c r="IW60"/>
  <c r="IX60"/>
  <c r="IX158" s="1"/>
  <c r="IY60"/>
  <c r="IY237" s="1"/>
  <c r="IZ60"/>
  <c r="JA60"/>
  <c r="JC60"/>
  <c r="JD60"/>
  <c r="JG60"/>
  <c r="JH60"/>
  <c r="JJ60"/>
  <c r="JK60"/>
  <c r="JL60"/>
  <c r="JL158" s="1"/>
  <c r="JM60"/>
  <c r="JM237" s="1"/>
  <c r="JN60"/>
  <c r="JO60"/>
  <c r="JQ60"/>
  <c r="JR60"/>
  <c r="JS60"/>
  <c r="JS158" s="1"/>
  <c r="JT60"/>
  <c r="JT237" s="1"/>
  <c r="JU60"/>
  <c r="JV60"/>
  <c r="JX60"/>
  <c r="JY60"/>
  <c r="JZ60"/>
  <c r="JZ158" s="1"/>
  <c r="KA60"/>
  <c r="KA237" s="1"/>
  <c r="KB60"/>
  <c r="KC60"/>
  <c r="KE60"/>
  <c r="KF60"/>
  <c r="KG60"/>
  <c r="KG158" s="1"/>
  <c r="KH60"/>
  <c r="KH237" s="1"/>
  <c r="KI60"/>
  <c r="KJ60"/>
  <c r="KL60"/>
  <c r="KM60"/>
  <c r="KN60"/>
  <c r="KN158" s="1"/>
  <c r="KO60"/>
  <c r="KO237" s="1"/>
  <c r="KP60"/>
  <c r="KQ60"/>
  <c r="KS60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F61"/>
  <c r="AG61"/>
  <c r="AH61"/>
  <c r="AH159" s="1"/>
  <c r="AI61"/>
  <c r="AI238" s="1"/>
  <c r="AJ61"/>
  <c r="AM61"/>
  <c r="AN61"/>
  <c r="AO61"/>
  <c r="AO159" s="1"/>
  <c r="AP61"/>
  <c r="AP238" s="1"/>
  <c r="AQ61"/>
  <c r="AT61"/>
  <c r="AU61"/>
  <c r="AV61"/>
  <c r="AV159" s="1"/>
  <c r="AW61"/>
  <c r="AW238" s="1"/>
  <c r="AX61"/>
  <c r="BA61"/>
  <c r="BB61"/>
  <c r="BC61"/>
  <c r="BC159" s="1"/>
  <c r="BD61"/>
  <c r="BD238" s="1"/>
  <c r="BE61"/>
  <c r="BH61"/>
  <c r="BI61"/>
  <c r="BJ61"/>
  <c r="BJ159" s="1"/>
  <c r="BK61"/>
  <c r="BK238" s="1"/>
  <c r="BL61"/>
  <c r="BO61"/>
  <c r="BP61"/>
  <c r="BQ61"/>
  <c r="BQ159" s="1"/>
  <c r="BR61"/>
  <c r="BR238" s="1"/>
  <c r="BS61"/>
  <c r="BV61"/>
  <c r="BW61"/>
  <c r="BX61"/>
  <c r="BX159" s="1"/>
  <c r="BY61"/>
  <c r="BY238" s="1"/>
  <c r="BZ61"/>
  <c r="CC61"/>
  <c r="CD61"/>
  <c r="CE61"/>
  <c r="CE159" s="1"/>
  <c r="CF61"/>
  <c r="CF238" s="1"/>
  <c r="CG61"/>
  <c r="CJ61"/>
  <c r="CK61"/>
  <c r="CL61"/>
  <c r="CL159" s="1"/>
  <c r="CM61"/>
  <c r="CM238" s="1"/>
  <c r="CN61"/>
  <c r="CQ61"/>
  <c r="CR61"/>
  <c r="CS61"/>
  <c r="CS159" s="1"/>
  <c r="CT61"/>
  <c r="CT238" s="1"/>
  <c r="CU61"/>
  <c r="CX61"/>
  <c r="CY61"/>
  <c r="CZ61"/>
  <c r="CZ159" s="1"/>
  <c r="DA61"/>
  <c r="DA238" s="1"/>
  <c r="DB61"/>
  <c r="DE61"/>
  <c r="DF61"/>
  <c r="DG61"/>
  <c r="DG159" s="1"/>
  <c r="DH61"/>
  <c r="DH238" s="1"/>
  <c r="DI61"/>
  <c r="DL61"/>
  <c r="DM61"/>
  <c r="DN61"/>
  <c r="DN159" s="1"/>
  <c r="DO61"/>
  <c r="DO238" s="1"/>
  <c r="DP61"/>
  <c r="DS61"/>
  <c r="DT61"/>
  <c r="DU61"/>
  <c r="DU159" s="1"/>
  <c r="DV61"/>
  <c r="DV238" s="1"/>
  <c r="DW61"/>
  <c r="DZ61"/>
  <c r="EA61"/>
  <c r="EB61"/>
  <c r="EB159" s="1"/>
  <c r="EC61"/>
  <c r="EC238" s="1"/>
  <c r="ED61"/>
  <c r="EG61"/>
  <c r="EH61"/>
  <c r="EI61"/>
  <c r="EI159" s="1"/>
  <c r="EJ61"/>
  <c r="EJ238" s="1"/>
  <c r="EK61"/>
  <c r="EN61"/>
  <c r="EO61"/>
  <c r="EP61"/>
  <c r="EP159" s="1"/>
  <c r="EQ61"/>
  <c r="EQ238" s="1"/>
  <c r="ER61"/>
  <c r="EU61"/>
  <c r="EV61"/>
  <c r="EX61"/>
  <c r="EX238" s="1"/>
  <c r="EY61"/>
  <c r="FB61"/>
  <c r="FC61"/>
  <c r="FD61"/>
  <c r="FD159" s="1"/>
  <c r="FE61"/>
  <c r="FE238" s="1"/>
  <c r="FF61"/>
  <c r="FI61"/>
  <c r="FJ61"/>
  <c r="FK61"/>
  <c r="FK159" s="1"/>
  <c r="FL61"/>
  <c r="FL238" s="1"/>
  <c r="FM61"/>
  <c r="FP61"/>
  <c r="FQ61"/>
  <c r="FR61"/>
  <c r="FR159" s="1"/>
  <c r="FS61"/>
  <c r="FS238" s="1"/>
  <c r="FT61"/>
  <c r="FW61"/>
  <c r="FX61"/>
  <c r="FY61"/>
  <c r="FY159" s="1"/>
  <c r="FZ61"/>
  <c r="FZ238" s="1"/>
  <c r="GA61"/>
  <c r="GD61"/>
  <c r="GE61"/>
  <c r="GF61"/>
  <c r="GF159" s="1"/>
  <c r="GG61"/>
  <c r="GG238" s="1"/>
  <c r="GH61"/>
  <c r="GK61"/>
  <c r="GL61"/>
  <c r="GM61"/>
  <c r="GM159" s="1"/>
  <c r="GN61"/>
  <c r="GN238" s="1"/>
  <c r="GO61"/>
  <c r="GR61"/>
  <c r="GS61"/>
  <c r="GT61"/>
  <c r="GT159" s="1"/>
  <c r="GU61"/>
  <c r="GU238" s="1"/>
  <c r="GV61"/>
  <c r="GY61"/>
  <c r="GZ61"/>
  <c r="HA61"/>
  <c r="HA159" s="1"/>
  <c r="HB61"/>
  <c r="HB238" s="1"/>
  <c r="HC61"/>
  <c r="HF61"/>
  <c r="HG61"/>
  <c r="HH61"/>
  <c r="HH159" s="1"/>
  <c r="HI61"/>
  <c r="HI238" s="1"/>
  <c r="HJ61"/>
  <c r="HM61"/>
  <c r="HN61"/>
  <c r="HO61"/>
  <c r="HO159" s="1"/>
  <c r="HP61"/>
  <c r="HP238" s="1"/>
  <c r="HQ61"/>
  <c r="HT61"/>
  <c r="HU61"/>
  <c r="HV61"/>
  <c r="HV159" s="1"/>
  <c r="HW61"/>
  <c r="HW238" s="1"/>
  <c r="HX61"/>
  <c r="HY61"/>
  <c r="IA61"/>
  <c r="IB61"/>
  <c r="IC61"/>
  <c r="IC159" s="1"/>
  <c r="ID61"/>
  <c r="ID238" s="1"/>
  <c r="IE61"/>
  <c r="IH61"/>
  <c r="II61"/>
  <c r="IJ61"/>
  <c r="IJ159" s="1"/>
  <c r="IK61"/>
  <c r="IK238" s="1"/>
  <c r="IL61"/>
  <c r="IM61"/>
  <c r="IO61"/>
  <c r="IP61"/>
  <c r="IQ61"/>
  <c r="IQ159" s="1"/>
  <c r="IR61"/>
  <c r="IR238" s="1"/>
  <c r="IS61"/>
  <c r="IV61"/>
  <c r="IW61"/>
  <c r="IX61"/>
  <c r="IX159" s="1"/>
  <c r="IY61"/>
  <c r="IY238" s="1"/>
  <c r="IZ61"/>
  <c r="JC61"/>
  <c r="JD61"/>
  <c r="JG61"/>
  <c r="JJ61"/>
  <c r="JK61"/>
  <c r="JL61"/>
  <c r="JL159" s="1"/>
  <c r="JM61"/>
  <c r="JM238" s="1"/>
  <c r="JN61"/>
  <c r="JQ61"/>
  <c r="JR61"/>
  <c r="JS61"/>
  <c r="JS159" s="1"/>
  <c r="JT61"/>
  <c r="JT238" s="1"/>
  <c r="JU61"/>
  <c r="JX61"/>
  <c r="JY61"/>
  <c r="JZ61"/>
  <c r="JZ159" s="1"/>
  <c r="KA61"/>
  <c r="KA238" s="1"/>
  <c r="KB61"/>
  <c r="KC61"/>
  <c r="KE61"/>
  <c r="KF61"/>
  <c r="KG61"/>
  <c r="KG159" s="1"/>
  <c r="KH61"/>
  <c r="KH238" s="1"/>
  <c r="KI61"/>
  <c r="KJ61"/>
  <c r="KL61"/>
  <c r="KM61"/>
  <c r="KN61"/>
  <c r="KN159" s="1"/>
  <c r="KO61"/>
  <c r="KO238" s="1"/>
  <c r="KP61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F62"/>
  <c r="AG62"/>
  <c r="AH62"/>
  <c r="AH160" s="1"/>
  <c r="AI62"/>
  <c r="AI239" s="1"/>
  <c r="AJ62"/>
  <c r="AK62"/>
  <c r="AM62"/>
  <c r="AN62"/>
  <c r="AO62"/>
  <c r="AO160" s="1"/>
  <c r="AP62"/>
  <c r="AP239" s="1"/>
  <c r="AQ62"/>
  <c r="AT62"/>
  <c r="AU62"/>
  <c r="AV62"/>
  <c r="AV160" s="1"/>
  <c r="AW62"/>
  <c r="AW239" s="1"/>
  <c r="AX62"/>
  <c r="BA62"/>
  <c r="BB62"/>
  <c r="BC62"/>
  <c r="BC160" s="1"/>
  <c r="BD62"/>
  <c r="BD239" s="1"/>
  <c r="BE62"/>
  <c r="BH62"/>
  <c r="BI62"/>
  <c r="BJ62"/>
  <c r="BJ160" s="1"/>
  <c r="BK62"/>
  <c r="BK239" s="1"/>
  <c r="BL62"/>
  <c r="BM62"/>
  <c r="BO62"/>
  <c r="BP62"/>
  <c r="BQ62"/>
  <c r="BQ160" s="1"/>
  <c r="BR62"/>
  <c r="BR239" s="1"/>
  <c r="BS62"/>
  <c r="BV62"/>
  <c r="BW62"/>
  <c r="BX62"/>
  <c r="BX160" s="1"/>
  <c r="BY62"/>
  <c r="BY239" s="1"/>
  <c r="BZ62"/>
  <c r="CA62"/>
  <c r="CC62"/>
  <c r="CD62"/>
  <c r="CE62"/>
  <c r="CE160" s="1"/>
  <c r="CF62"/>
  <c r="CF239" s="1"/>
  <c r="CG62"/>
  <c r="CJ62"/>
  <c r="CK62"/>
  <c r="CL62"/>
  <c r="CL160" s="1"/>
  <c r="CM62"/>
  <c r="CM239" s="1"/>
  <c r="CN62"/>
  <c r="CQ62"/>
  <c r="CR62"/>
  <c r="CS62"/>
  <c r="CS160" s="1"/>
  <c r="CT62"/>
  <c r="CT239" s="1"/>
  <c r="CU62"/>
  <c r="CX62"/>
  <c r="CY62"/>
  <c r="CZ62"/>
  <c r="CZ160" s="1"/>
  <c r="DA62"/>
  <c r="DA239" s="1"/>
  <c r="DB62"/>
  <c r="DC62"/>
  <c r="DE62"/>
  <c r="DF62"/>
  <c r="DG62"/>
  <c r="DG160" s="1"/>
  <c r="DH62"/>
  <c r="DH239" s="1"/>
  <c r="DI62"/>
  <c r="DL62"/>
  <c r="DM62"/>
  <c r="DN62"/>
  <c r="DN160" s="1"/>
  <c r="DO62"/>
  <c r="DO239" s="1"/>
  <c r="DP62"/>
  <c r="DS62"/>
  <c r="DT62"/>
  <c r="DU62"/>
  <c r="DU160" s="1"/>
  <c r="DV62"/>
  <c r="DV239" s="1"/>
  <c r="DW62"/>
  <c r="DZ62"/>
  <c r="EA62"/>
  <c r="EB62"/>
  <c r="EB160" s="1"/>
  <c r="EC62"/>
  <c r="EC239" s="1"/>
  <c r="ED62"/>
  <c r="EG62"/>
  <c r="EH62"/>
  <c r="EI62"/>
  <c r="EI160" s="1"/>
  <c r="EJ62"/>
  <c r="EJ239" s="1"/>
  <c r="EK62"/>
  <c r="EN62"/>
  <c r="EO62"/>
  <c r="EP62"/>
  <c r="EP160" s="1"/>
  <c r="EQ62"/>
  <c r="EQ239" s="1"/>
  <c r="ER62"/>
  <c r="ES62"/>
  <c r="EU62"/>
  <c r="EV62"/>
  <c r="EX62"/>
  <c r="EX239" s="1"/>
  <c r="EY62"/>
  <c r="FB62"/>
  <c r="FC62"/>
  <c r="FD62"/>
  <c r="FD160" s="1"/>
  <c r="FE62"/>
  <c r="FE239" s="1"/>
  <c r="FF62"/>
  <c r="FI62"/>
  <c r="FJ62"/>
  <c r="FK62"/>
  <c r="FK160" s="1"/>
  <c r="FL62"/>
  <c r="FL239" s="1"/>
  <c r="FM62"/>
  <c r="FP62"/>
  <c r="FQ62"/>
  <c r="FR62"/>
  <c r="FR160" s="1"/>
  <c r="FS62"/>
  <c r="FS239" s="1"/>
  <c r="FT62"/>
  <c r="FW62"/>
  <c r="FX62"/>
  <c r="FY62"/>
  <c r="FY160" s="1"/>
  <c r="FZ62"/>
  <c r="FZ239" s="1"/>
  <c r="GA62"/>
  <c r="GD62"/>
  <c r="GE62"/>
  <c r="GF62"/>
  <c r="GF160" s="1"/>
  <c r="GG62"/>
  <c r="GG239" s="1"/>
  <c r="GH62"/>
  <c r="GK62"/>
  <c r="GL62"/>
  <c r="GM62"/>
  <c r="GM160" s="1"/>
  <c r="GN62"/>
  <c r="GN239" s="1"/>
  <c r="GO62"/>
  <c r="GR62"/>
  <c r="GS62"/>
  <c r="GT62"/>
  <c r="GT160" s="1"/>
  <c r="GU62"/>
  <c r="GU239" s="1"/>
  <c r="GV62"/>
  <c r="GW62"/>
  <c r="GY62"/>
  <c r="GZ62"/>
  <c r="HA62"/>
  <c r="HA160" s="1"/>
  <c r="HB62"/>
  <c r="HB239" s="1"/>
  <c r="HC62"/>
  <c r="HD62"/>
  <c r="HF62"/>
  <c r="HG62"/>
  <c r="HH62"/>
  <c r="HH160" s="1"/>
  <c r="HI62"/>
  <c r="HI239" s="1"/>
  <c r="HJ62"/>
  <c r="HK62"/>
  <c r="HM62"/>
  <c r="HN62"/>
  <c r="HO62"/>
  <c r="HO160" s="1"/>
  <c r="HP62"/>
  <c r="HP239" s="1"/>
  <c r="HQ62"/>
  <c r="HR62"/>
  <c r="HT62"/>
  <c r="HU62"/>
  <c r="HV62"/>
  <c r="HV160" s="1"/>
  <c r="HW62"/>
  <c r="HW239" s="1"/>
  <c r="HX62"/>
  <c r="HY62"/>
  <c r="IA62"/>
  <c r="IB62"/>
  <c r="IC62"/>
  <c r="IC160" s="1"/>
  <c r="ID62"/>
  <c r="ID239" s="1"/>
  <c r="IE62"/>
  <c r="IF62"/>
  <c r="IH62"/>
  <c r="II62"/>
  <c r="IJ62"/>
  <c r="IJ160" s="1"/>
  <c r="IK62"/>
  <c r="IK239" s="1"/>
  <c r="IL62"/>
  <c r="IM62"/>
  <c r="IO62"/>
  <c r="IP62"/>
  <c r="IQ62"/>
  <c r="IQ160" s="1"/>
  <c r="IR62"/>
  <c r="IR239" s="1"/>
  <c r="IS62"/>
  <c r="IT62"/>
  <c r="IV62"/>
  <c r="IW62"/>
  <c r="IX62"/>
  <c r="IX160" s="1"/>
  <c r="IY62"/>
  <c r="IY239" s="1"/>
  <c r="IZ62"/>
  <c r="JA62"/>
  <c r="JC62"/>
  <c r="JD62"/>
  <c r="JG62"/>
  <c r="JH62"/>
  <c r="JJ62"/>
  <c r="JK62"/>
  <c r="JL62"/>
  <c r="JL160" s="1"/>
  <c r="JM62"/>
  <c r="JM239" s="1"/>
  <c r="JN62"/>
  <c r="JO62"/>
  <c r="JQ62"/>
  <c r="JR62"/>
  <c r="JS62"/>
  <c r="JS160" s="1"/>
  <c r="JT62"/>
  <c r="JT239" s="1"/>
  <c r="JU62"/>
  <c r="JV62"/>
  <c r="JX62"/>
  <c r="JY62"/>
  <c r="JZ62"/>
  <c r="JZ160" s="1"/>
  <c r="KA62"/>
  <c r="KA239" s="1"/>
  <c r="KB62"/>
  <c r="KC62"/>
  <c r="KE62"/>
  <c r="KF62"/>
  <c r="KG62"/>
  <c r="KG160" s="1"/>
  <c r="KH62"/>
  <c r="KH239" s="1"/>
  <c r="KI62"/>
  <c r="KJ62"/>
  <c r="KL62"/>
  <c r="KM62"/>
  <c r="KN62"/>
  <c r="KN160" s="1"/>
  <c r="KO62"/>
  <c r="KO239" s="1"/>
  <c r="KP62"/>
  <c r="KQ62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F63"/>
  <c r="AG63"/>
  <c r="AH63"/>
  <c r="AH161" s="1"/>
  <c r="AI63"/>
  <c r="AI240" s="1"/>
  <c r="AJ63"/>
  <c r="AM63"/>
  <c r="AN63"/>
  <c r="AO63"/>
  <c r="AO161" s="1"/>
  <c r="AP63"/>
  <c r="AP240" s="1"/>
  <c r="AQ63"/>
  <c r="AT63"/>
  <c r="AU63"/>
  <c r="AV63"/>
  <c r="AV161" s="1"/>
  <c r="AW63"/>
  <c r="AW240" s="1"/>
  <c r="AX63"/>
  <c r="BA63"/>
  <c r="BB63"/>
  <c r="BC63"/>
  <c r="BC161" s="1"/>
  <c r="BD63"/>
  <c r="BD240" s="1"/>
  <c r="BE63"/>
  <c r="BH63"/>
  <c r="BI63"/>
  <c r="BJ63"/>
  <c r="BJ161" s="1"/>
  <c r="BK63"/>
  <c r="BK240" s="1"/>
  <c r="BL63"/>
  <c r="BO63"/>
  <c r="BP63"/>
  <c r="BQ63"/>
  <c r="BQ161" s="1"/>
  <c r="BR63"/>
  <c r="BR240" s="1"/>
  <c r="BS63"/>
  <c r="BV63"/>
  <c r="BW63"/>
  <c r="BX63"/>
  <c r="BX161" s="1"/>
  <c r="BY63"/>
  <c r="BY240" s="1"/>
  <c r="BZ63"/>
  <c r="CC63"/>
  <c r="CD63"/>
  <c r="CE63"/>
  <c r="CE161" s="1"/>
  <c r="CF63"/>
  <c r="CF240" s="1"/>
  <c r="CG63"/>
  <c r="CJ63"/>
  <c r="CK63"/>
  <c r="CL63"/>
  <c r="CL161" s="1"/>
  <c r="CM63"/>
  <c r="CM240" s="1"/>
  <c r="CN63"/>
  <c r="CQ63"/>
  <c r="CR63"/>
  <c r="CS63"/>
  <c r="CS161" s="1"/>
  <c r="CT63"/>
  <c r="CT240" s="1"/>
  <c r="CU63"/>
  <c r="CX63"/>
  <c r="CY63"/>
  <c r="CZ63"/>
  <c r="CZ161" s="1"/>
  <c r="DA63"/>
  <c r="DA240" s="1"/>
  <c r="DB63"/>
  <c r="DC63"/>
  <c r="DE63"/>
  <c r="DF63"/>
  <c r="DG63"/>
  <c r="DG161" s="1"/>
  <c r="DH63"/>
  <c r="DH240" s="1"/>
  <c r="DI63"/>
  <c r="DL63"/>
  <c r="DM63"/>
  <c r="DN63"/>
  <c r="DN161" s="1"/>
  <c r="DO63"/>
  <c r="DO240" s="1"/>
  <c r="DP63"/>
  <c r="DS63"/>
  <c r="DT63"/>
  <c r="DU63"/>
  <c r="DU161" s="1"/>
  <c r="DV63"/>
  <c r="DV240" s="1"/>
  <c r="DW63"/>
  <c r="DX63"/>
  <c r="DZ63"/>
  <c r="EA63"/>
  <c r="EB63"/>
  <c r="EB161" s="1"/>
  <c r="EC63"/>
  <c r="EC240" s="1"/>
  <c r="ED63"/>
  <c r="EG63"/>
  <c r="EH63"/>
  <c r="EI63"/>
  <c r="EI161" s="1"/>
  <c r="EJ63"/>
  <c r="EJ240" s="1"/>
  <c r="EK63"/>
  <c r="EN63"/>
  <c r="EO63"/>
  <c r="EP63"/>
  <c r="EP161" s="1"/>
  <c r="EQ63"/>
  <c r="EQ240" s="1"/>
  <c r="ER63"/>
  <c r="EU63"/>
  <c r="EV63"/>
  <c r="EX63"/>
  <c r="EX240" s="1"/>
  <c r="EY63"/>
  <c r="EZ63"/>
  <c r="FB63"/>
  <c r="FC63"/>
  <c r="FD63"/>
  <c r="FD161" s="1"/>
  <c r="FE63"/>
  <c r="FE240" s="1"/>
  <c r="FF63"/>
  <c r="FI63"/>
  <c r="FJ63"/>
  <c r="FK63"/>
  <c r="FK161" s="1"/>
  <c r="FL63"/>
  <c r="FL240" s="1"/>
  <c r="FM63"/>
  <c r="FP63"/>
  <c r="FQ63"/>
  <c r="FR63"/>
  <c r="FR161" s="1"/>
  <c r="FS63"/>
  <c r="FS240" s="1"/>
  <c r="FT63"/>
  <c r="FU63"/>
  <c r="FW63"/>
  <c r="FX63"/>
  <c r="FY63"/>
  <c r="FY161" s="1"/>
  <c r="FZ63"/>
  <c r="FZ240" s="1"/>
  <c r="GA63"/>
  <c r="GB63"/>
  <c r="GD63"/>
  <c r="GE63"/>
  <c r="GF63"/>
  <c r="GF161" s="1"/>
  <c r="GG63"/>
  <c r="GG240" s="1"/>
  <c r="GH63"/>
  <c r="GK63"/>
  <c r="GL63"/>
  <c r="GM63"/>
  <c r="GM161" s="1"/>
  <c r="GN63"/>
  <c r="GN240" s="1"/>
  <c r="GO63"/>
  <c r="GR63"/>
  <c r="GS63"/>
  <c r="GW63" s="1"/>
  <c r="GT63"/>
  <c r="GT161" s="1"/>
  <c r="GU63"/>
  <c r="GU240" s="1"/>
  <c r="GV63"/>
  <c r="GY63"/>
  <c r="GZ63"/>
  <c r="HA63"/>
  <c r="HA161" s="1"/>
  <c r="HB63"/>
  <c r="HB240" s="1"/>
  <c r="HC63"/>
  <c r="HF63"/>
  <c r="HG63"/>
  <c r="HH63"/>
  <c r="HH161" s="1"/>
  <c r="HI63"/>
  <c r="HI240" s="1"/>
  <c r="HJ63"/>
  <c r="HM63"/>
  <c r="HN63"/>
  <c r="HO63"/>
  <c r="HO161" s="1"/>
  <c r="HP63"/>
  <c r="HP240" s="1"/>
  <c r="HQ63"/>
  <c r="HT63"/>
  <c r="HU63"/>
  <c r="HV63"/>
  <c r="HV161" s="1"/>
  <c r="HW63"/>
  <c r="HW240" s="1"/>
  <c r="HX63"/>
  <c r="HY63"/>
  <c r="IA63"/>
  <c r="IB63"/>
  <c r="IC63"/>
  <c r="IC161" s="1"/>
  <c r="ID63"/>
  <c r="ID240" s="1"/>
  <c r="IE63"/>
  <c r="IH63"/>
  <c r="II63"/>
  <c r="IJ63"/>
  <c r="IJ161" s="1"/>
  <c r="IK63"/>
  <c r="IK240" s="1"/>
  <c r="IL63"/>
  <c r="IM63"/>
  <c r="IO63"/>
  <c r="IP63"/>
  <c r="IQ63"/>
  <c r="IQ161" s="1"/>
  <c r="IR63"/>
  <c r="IR240" s="1"/>
  <c r="IS63"/>
  <c r="IV63"/>
  <c r="IW63"/>
  <c r="IX63"/>
  <c r="IX161" s="1"/>
  <c r="IY63"/>
  <c r="IY240" s="1"/>
  <c r="IZ63"/>
  <c r="JA63"/>
  <c r="JC63"/>
  <c r="JD63"/>
  <c r="JG63"/>
  <c r="JJ63"/>
  <c r="JK63"/>
  <c r="JL63"/>
  <c r="JL161" s="1"/>
  <c r="JM63"/>
  <c r="JM240" s="1"/>
  <c r="JN63"/>
  <c r="JQ63"/>
  <c r="JR63"/>
  <c r="JS63"/>
  <c r="JS161" s="1"/>
  <c r="JT63"/>
  <c r="JT240" s="1"/>
  <c r="JU63"/>
  <c r="JX63"/>
  <c r="JY63"/>
  <c r="JZ63"/>
  <c r="JZ161" s="1"/>
  <c r="KA63"/>
  <c r="KA240" s="1"/>
  <c r="KB63"/>
  <c r="KC63"/>
  <c r="KE63"/>
  <c r="KF63"/>
  <c r="KG63"/>
  <c r="KG161" s="1"/>
  <c r="KH63"/>
  <c r="KH240" s="1"/>
  <c r="KI63"/>
  <c r="KJ63"/>
  <c r="KL63"/>
  <c r="KM63"/>
  <c r="KN63"/>
  <c r="KN161" s="1"/>
  <c r="KO63"/>
  <c r="KO240" s="1"/>
  <c r="KP63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F64"/>
  <c r="AG64"/>
  <c r="AH64"/>
  <c r="AH162" s="1"/>
  <c r="AI64"/>
  <c r="AI241" s="1"/>
  <c r="AJ64"/>
  <c r="AM64"/>
  <c r="AN64"/>
  <c r="AO64"/>
  <c r="AO162" s="1"/>
  <c r="AP64"/>
  <c r="AP241" s="1"/>
  <c r="AQ64"/>
  <c r="AT64"/>
  <c r="AU64"/>
  <c r="AV64"/>
  <c r="AV162" s="1"/>
  <c r="AW64"/>
  <c r="AW241" s="1"/>
  <c r="AX64"/>
  <c r="BA64"/>
  <c r="BB64"/>
  <c r="BC64"/>
  <c r="BC162" s="1"/>
  <c r="BD64"/>
  <c r="BD241" s="1"/>
  <c r="BE64"/>
  <c r="BH64"/>
  <c r="BI64"/>
  <c r="BJ64"/>
  <c r="BJ162" s="1"/>
  <c r="BK64"/>
  <c r="BK241" s="1"/>
  <c r="BL64"/>
  <c r="BO64"/>
  <c r="BP64"/>
  <c r="BQ64"/>
  <c r="BQ162" s="1"/>
  <c r="BR64"/>
  <c r="BR241" s="1"/>
  <c r="BS64"/>
  <c r="BV64"/>
  <c r="BW64"/>
  <c r="BX64"/>
  <c r="BX162" s="1"/>
  <c r="BY64"/>
  <c r="BY241" s="1"/>
  <c r="BZ64"/>
  <c r="CC64"/>
  <c r="CD64"/>
  <c r="CE64"/>
  <c r="CE162" s="1"/>
  <c r="CF64"/>
  <c r="CF241" s="1"/>
  <c r="CG64"/>
  <c r="CJ64"/>
  <c r="CK64"/>
  <c r="CL64"/>
  <c r="CL162" s="1"/>
  <c r="CM64"/>
  <c r="CM241" s="1"/>
  <c r="CN64"/>
  <c r="CQ64"/>
  <c r="CR64"/>
  <c r="CS64"/>
  <c r="CS162" s="1"/>
  <c r="CT64"/>
  <c r="CT241" s="1"/>
  <c r="CU64"/>
  <c r="CX64"/>
  <c r="CY64"/>
  <c r="CZ64"/>
  <c r="CZ162" s="1"/>
  <c r="DA64"/>
  <c r="DA241" s="1"/>
  <c r="DB64"/>
  <c r="DE64"/>
  <c r="DF64"/>
  <c r="DG64"/>
  <c r="DG162" s="1"/>
  <c r="DH64"/>
  <c r="DH241" s="1"/>
  <c r="DI64"/>
  <c r="DL64"/>
  <c r="DM64"/>
  <c r="DN64"/>
  <c r="DN162" s="1"/>
  <c r="DO64"/>
  <c r="DO241" s="1"/>
  <c r="DP64"/>
  <c r="DS64"/>
  <c r="DT64"/>
  <c r="DU64"/>
  <c r="DU162" s="1"/>
  <c r="DV64"/>
  <c r="DV241" s="1"/>
  <c r="DW64"/>
  <c r="DZ64"/>
  <c r="EA64"/>
  <c r="EB64"/>
  <c r="EB162" s="1"/>
  <c r="EC64"/>
  <c r="EC241" s="1"/>
  <c r="ED64"/>
  <c r="EG64"/>
  <c r="EH64"/>
  <c r="EI64"/>
  <c r="EI162" s="1"/>
  <c r="EJ64"/>
  <c r="EJ241" s="1"/>
  <c r="EK64"/>
  <c r="EN64"/>
  <c r="EO64"/>
  <c r="EP64"/>
  <c r="EP162" s="1"/>
  <c r="EQ64"/>
  <c r="EQ241" s="1"/>
  <c r="ER64"/>
  <c r="EU64"/>
  <c r="EV64"/>
  <c r="EX64"/>
  <c r="EX241" s="1"/>
  <c r="EY64"/>
  <c r="FB64"/>
  <c r="FC64"/>
  <c r="FD64"/>
  <c r="FD162" s="1"/>
  <c r="FE64"/>
  <c r="FE241" s="1"/>
  <c r="FF64"/>
  <c r="FI64"/>
  <c r="FJ64"/>
  <c r="FK64"/>
  <c r="FK162" s="1"/>
  <c r="FL64"/>
  <c r="FL241" s="1"/>
  <c r="FM64"/>
  <c r="FP64"/>
  <c r="FQ64"/>
  <c r="FR64"/>
  <c r="FR162" s="1"/>
  <c r="FS64"/>
  <c r="FS241" s="1"/>
  <c r="FT64"/>
  <c r="FW64"/>
  <c r="FX64"/>
  <c r="FY64"/>
  <c r="FY162" s="1"/>
  <c r="FZ64"/>
  <c r="FZ241" s="1"/>
  <c r="GA64"/>
  <c r="GD64"/>
  <c r="GE64"/>
  <c r="GF64"/>
  <c r="GF162" s="1"/>
  <c r="GG64"/>
  <c r="GG241" s="1"/>
  <c r="GH64"/>
  <c r="GK64"/>
  <c r="GL64"/>
  <c r="GM64"/>
  <c r="GM162" s="1"/>
  <c r="GN64"/>
  <c r="GN241" s="1"/>
  <c r="GO64"/>
  <c r="GR64"/>
  <c r="GS64"/>
  <c r="GT64"/>
  <c r="GT162" s="1"/>
  <c r="GU64"/>
  <c r="GU241" s="1"/>
  <c r="GV64"/>
  <c r="GY64"/>
  <c r="GZ64"/>
  <c r="HA64"/>
  <c r="HA162" s="1"/>
  <c r="HB64"/>
  <c r="HB241" s="1"/>
  <c r="HC64"/>
  <c r="HF64"/>
  <c r="HG64"/>
  <c r="HH64"/>
  <c r="HH162" s="1"/>
  <c r="HI64"/>
  <c r="HI241" s="1"/>
  <c r="HJ64"/>
  <c r="HM64"/>
  <c r="HN64"/>
  <c r="HO64"/>
  <c r="HO162" s="1"/>
  <c r="HP64"/>
  <c r="HP241" s="1"/>
  <c r="HQ64"/>
  <c r="HT64"/>
  <c r="HU64"/>
  <c r="HV64"/>
  <c r="HV162" s="1"/>
  <c r="HW64"/>
  <c r="HW241" s="1"/>
  <c r="HX64"/>
  <c r="HY64"/>
  <c r="IA64"/>
  <c r="IB64"/>
  <c r="IC64"/>
  <c r="IC162" s="1"/>
  <c r="ID64"/>
  <c r="ID241" s="1"/>
  <c r="IE64"/>
  <c r="IH64"/>
  <c r="II64"/>
  <c r="IJ64"/>
  <c r="IJ162" s="1"/>
  <c r="IK64"/>
  <c r="IK241" s="1"/>
  <c r="IL64"/>
  <c r="IM64"/>
  <c r="IO64"/>
  <c r="IP64"/>
  <c r="IQ64"/>
  <c r="IQ162" s="1"/>
  <c r="IR64"/>
  <c r="IR241" s="1"/>
  <c r="IS64"/>
  <c r="IV64"/>
  <c r="IW64"/>
  <c r="IX64"/>
  <c r="IX162" s="1"/>
  <c r="IY64"/>
  <c r="IY241" s="1"/>
  <c r="IZ64"/>
  <c r="JC64"/>
  <c r="JD64"/>
  <c r="JG64"/>
  <c r="JJ64"/>
  <c r="JK64"/>
  <c r="JL64"/>
  <c r="JL162" s="1"/>
  <c r="JM64"/>
  <c r="JM241" s="1"/>
  <c r="JN64"/>
  <c r="JQ64"/>
  <c r="JR64"/>
  <c r="JS64"/>
  <c r="JS162" s="1"/>
  <c r="JT64"/>
  <c r="JT241" s="1"/>
  <c r="JU64"/>
  <c r="JX64"/>
  <c r="JY64"/>
  <c r="JZ64"/>
  <c r="JZ162" s="1"/>
  <c r="KA64"/>
  <c r="KA241" s="1"/>
  <c r="KB64"/>
  <c r="KC64"/>
  <c r="KE64"/>
  <c r="KF64"/>
  <c r="KG64"/>
  <c r="KG162" s="1"/>
  <c r="KH64"/>
  <c r="KH241" s="1"/>
  <c r="KI64"/>
  <c r="KJ64"/>
  <c r="KL64"/>
  <c r="KM64"/>
  <c r="KN64"/>
  <c r="KN162" s="1"/>
  <c r="KO64"/>
  <c r="KO241" s="1"/>
  <c r="KP64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F65"/>
  <c r="AG65"/>
  <c r="AH65"/>
  <c r="AH163" s="1"/>
  <c r="AI65"/>
  <c r="AI242" s="1"/>
  <c r="AJ65"/>
  <c r="AM65"/>
  <c r="AN65"/>
  <c r="AO65"/>
  <c r="AO163" s="1"/>
  <c r="AP65"/>
  <c r="AP242" s="1"/>
  <c r="AQ65"/>
  <c r="AT65"/>
  <c r="AU65"/>
  <c r="AV65"/>
  <c r="AV163" s="1"/>
  <c r="AW65"/>
  <c r="AW242" s="1"/>
  <c r="AX65"/>
  <c r="BA65"/>
  <c r="BB65"/>
  <c r="BC65"/>
  <c r="BC163" s="1"/>
  <c r="BD65"/>
  <c r="BD242" s="1"/>
  <c r="BE65"/>
  <c r="BH65"/>
  <c r="BI65"/>
  <c r="BJ65"/>
  <c r="BJ163" s="1"/>
  <c r="BK65"/>
  <c r="BK242" s="1"/>
  <c r="BL65"/>
  <c r="BM65"/>
  <c r="BO65"/>
  <c r="BP65"/>
  <c r="BQ65"/>
  <c r="BQ163" s="1"/>
  <c r="BR65"/>
  <c r="BR242" s="1"/>
  <c r="BS65"/>
  <c r="BV65"/>
  <c r="BW65"/>
  <c r="BX65"/>
  <c r="BX163" s="1"/>
  <c r="BY65"/>
  <c r="BY242" s="1"/>
  <c r="BZ65"/>
  <c r="CA65"/>
  <c r="CC65"/>
  <c r="CD65"/>
  <c r="CE65"/>
  <c r="CE163" s="1"/>
  <c r="CF65"/>
  <c r="CF242" s="1"/>
  <c r="CG65"/>
  <c r="CJ65"/>
  <c r="CK65"/>
  <c r="CL65"/>
  <c r="CL163" s="1"/>
  <c r="CM65"/>
  <c r="CM242" s="1"/>
  <c r="CN65"/>
  <c r="CQ65"/>
  <c r="CR65"/>
  <c r="CS65"/>
  <c r="CS163" s="1"/>
  <c r="CT65"/>
  <c r="CT242" s="1"/>
  <c r="CU65"/>
  <c r="CX65"/>
  <c r="CY65"/>
  <c r="CZ65"/>
  <c r="CZ163" s="1"/>
  <c r="DA65"/>
  <c r="DA242" s="1"/>
  <c r="DB65"/>
  <c r="DE65"/>
  <c r="DF65"/>
  <c r="DG65"/>
  <c r="DG163" s="1"/>
  <c r="DH65"/>
  <c r="DH242" s="1"/>
  <c r="DI65"/>
  <c r="DL65"/>
  <c r="DM65"/>
  <c r="DN65"/>
  <c r="DN163" s="1"/>
  <c r="DO65"/>
  <c r="DO242" s="1"/>
  <c r="DP65"/>
  <c r="DS65"/>
  <c r="DT65"/>
  <c r="DU65"/>
  <c r="DU163" s="1"/>
  <c r="DV65"/>
  <c r="DV242" s="1"/>
  <c r="DW65"/>
  <c r="DZ65"/>
  <c r="EA65"/>
  <c r="EB65"/>
  <c r="EB163" s="1"/>
  <c r="EC65"/>
  <c r="EC242" s="1"/>
  <c r="ED65"/>
  <c r="EG65"/>
  <c r="EH65"/>
  <c r="EI65"/>
  <c r="EI163" s="1"/>
  <c r="EJ65"/>
  <c r="EJ242" s="1"/>
  <c r="EK65"/>
  <c r="EN65"/>
  <c r="EO65"/>
  <c r="EP65"/>
  <c r="EP163" s="1"/>
  <c r="EQ65"/>
  <c r="EQ242" s="1"/>
  <c r="ER65"/>
  <c r="ES65"/>
  <c r="EU65"/>
  <c r="EV65"/>
  <c r="EX65"/>
  <c r="EX242" s="1"/>
  <c r="EY65"/>
  <c r="FB65"/>
  <c r="FC65"/>
  <c r="FD65"/>
  <c r="FD163" s="1"/>
  <c r="FE65"/>
  <c r="FE242" s="1"/>
  <c r="FF65"/>
  <c r="FI65"/>
  <c r="FJ65"/>
  <c r="FK65"/>
  <c r="FK163" s="1"/>
  <c r="FL65"/>
  <c r="FL242" s="1"/>
  <c r="FM65"/>
  <c r="FP65"/>
  <c r="FQ65"/>
  <c r="FR65"/>
  <c r="FR163" s="1"/>
  <c r="FS65"/>
  <c r="FS242" s="1"/>
  <c r="FT65"/>
  <c r="FW65"/>
  <c r="FX65"/>
  <c r="FY65"/>
  <c r="FY163" s="1"/>
  <c r="FZ65"/>
  <c r="FZ242" s="1"/>
  <c r="GA65"/>
  <c r="GB65"/>
  <c r="GD65"/>
  <c r="GE65"/>
  <c r="GF65"/>
  <c r="GF163" s="1"/>
  <c r="GG65"/>
  <c r="GG242" s="1"/>
  <c r="GH65"/>
  <c r="GI65"/>
  <c r="GK65"/>
  <c r="GL65"/>
  <c r="GM65"/>
  <c r="GM163" s="1"/>
  <c r="GN65"/>
  <c r="GN242" s="1"/>
  <c r="GO65"/>
  <c r="GP65"/>
  <c r="GR65"/>
  <c r="GS65"/>
  <c r="GT65"/>
  <c r="GT163" s="1"/>
  <c r="GU65"/>
  <c r="GU242" s="1"/>
  <c r="GV65"/>
  <c r="GW65"/>
  <c r="GY65"/>
  <c r="GZ65"/>
  <c r="HA65"/>
  <c r="HA163" s="1"/>
  <c r="HB65"/>
  <c r="HB242" s="1"/>
  <c r="HC65"/>
  <c r="HD65"/>
  <c r="HF65"/>
  <c r="HG65"/>
  <c r="HH65"/>
  <c r="HH163" s="1"/>
  <c r="HI65"/>
  <c r="HI242" s="1"/>
  <c r="HJ65"/>
  <c r="HK65"/>
  <c r="HM65"/>
  <c r="HN65"/>
  <c r="HO65"/>
  <c r="HO163" s="1"/>
  <c r="HP65"/>
  <c r="HP242" s="1"/>
  <c r="HQ65"/>
  <c r="HR65"/>
  <c r="HT65"/>
  <c r="HU65"/>
  <c r="HV65"/>
  <c r="HV163" s="1"/>
  <c r="HW65"/>
  <c r="HW242" s="1"/>
  <c r="HX65"/>
  <c r="HY65"/>
  <c r="IA65"/>
  <c r="IB65"/>
  <c r="IC65"/>
  <c r="IC163" s="1"/>
  <c r="ID65"/>
  <c r="ID242" s="1"/>
  <c r="IE65"/>
  <c r="IF65"/>
  <c r="IH65"/>
  <c r="II65"/>
  <c r="IJ65"/>
  <c r="IJ163" s="1"/>
  <c r="IK65"/>
  <c r="IK242" s="1"/>
  <c r="IL65"/>
  <c r="IM65"/>
  <c r="IO65"/>
  <c r="IP65"/>
  <c r="IQ65"/>
  <c r="IQ163" s="1"/>
  <c r="IR65"/>
  <c r="IR242" s="1"/>
  <c r="IS65"/>
  <c r="IT65"/>
  <c r="IV65"/>
  <c r="IW65"/>
  <c r="IX65"/>
  <c r="IX163" s="1"/>
  <c r="IY65"/>
  <c r="IY242" s="1"/>
  <c r="IZ65"/>
  <c r="JA65"/>
  <c r="JC65"/>
  <c r="JD65"/>
  <c r="JG65"/>
  <c r="JH65"/>
  <c r="JJ65"/>
  <c r="JK65"/>
  <c r="JL65"/>
  <c r="JL163" s="1"/>
  <c r="JM65"/>
  <c r="JM242" s="1"/>
  <c r="JN65"/>
  <c r="JO65"/>
  <c r="JQ65"/>
  <c r="JR65"/>
  <c r="JS65"/>
  <c r="JS163" s="1"/>
  <c r="JT65"/>
  <c r="JT242" s="1"/>
  <c r="JU65"/>
  <c r="JV65"/>
  <c r="JX65"/>
  <c r="JY65"/>
  <c r="JZ65"/>
  <c r="JZ163" s="1"/>
  <c r="KA65"/>
  <c r="KA242" s="1"/>
  <c r="KB65"/>
  <c r="KC65"/>
  <c r="KE65"/>
  <c r="KF65"/>
  <c r="KG65"/>
  <c r="KG163" s="1"/>
  <c r="KH65"/>
  <c r="KH242" s="1"/>
  <c r="KI65"/>
  <c r="KJ65"/>
  <c r="KL65"/>
  <c r="KM65"/>
  <c r="KN65"/>
  <c r="KN163" s="1"/>
  <c r="KO65"/>
  <c r="KO242" s="1"/>
  <c r="KP65"/>
  <c r="KQ65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F66"/>
  <c r="AG66"/>
  <c r="AH66"/>
  <c r="AH164" s="1"/>
  <c r="AI66"/>
  <c r="AI243" s="1"/>
  <c r="AJ66"/>
  <c r="AM66"/>
  <c r="AN66"/>
  <c r="AO66"/>
  <c r="AO164" s="1"/>
  <c r="AP66"/>
  <c r="AP243" s="1"/>
  <c r="AQ66"/>
  <c r="AT66"/>
  <c r="AU66"/>
  <c r="AV66"/>
  <c r="AV164" s="1"/>
  <c r="AW66"/>
  <c r="AW243" s="1"/>
  <c r="AX66"/>
  <c r="AY66"/>
  <c r="BA66"/>
  <c r="BB66"/>
  <c r="BC66"/>
  <c r="BC164" s="1"/>
  <c r="BD66"/>
  <c r="BD243" s="1"/>
  <c r="BE66"/>
  <c r="BH66"/>
  <c r="BI66"/>
  <c r="BJ66"/>
  <c r="BJ164" s="1"/>
  <c r="BK66"/>
  <c r="BK243" s="1"/>
  <c r="BL66"/>
  <c r="BM66"/>
  <c r="BO66"/>
  <c r="BP66"/>
  <c r="BQ66"/>
  <c r="BQ164" s="1"/>
  <c r="BR66"/>
  <c r="BR243" s="1"/>
  <c r="BS66"/>
  <c r="BT66"/>
  <c r="BV66"/>
  <c r="BW66"/>
  <c r="BX66"/>
  <c r="BX164" s="1"/>
  <c r="BY66"/>
  <c r="BY243" s="1"/>
  <c r="BZ66"/>
  <c r="CA66"/>
  <c r="CC66"/>
  <c r="CD66"/>
  <c r="CE66"/>
  <c r="CE164" s="1"/>
  <c r="CF66"/>
  <c r="CF243" s="1"/>
  <c r="CG66"/>
  <c r="CJ66"/>
  <c r="CK66"/>
  <c r="CL66"/>
  <c r="CL164" s="1"/>
  <c r="CM66"/>
  <c r="CM243" s="1"/>
  <c r="CN66"/>
  <c r="CQ66"/>
  <c r="CR66"/>
  <c r="CS66"/>
  <c r="CS164" s="1"/>
  <c r="CT66"/>
  <c r="CT243" s="1"/>
  <c r="CU66"/>
  <c r="CV66"/>
  <c r="CX66"/>
  <c r="CY66"/>
  <c r="CZ66"/>
  <c r="CZ164" s="1"/>
  <c r="DA66"/>
  <c r="DA243" s="1"/>
  <c r="DB66"/>
  <c r="DE66"/>
  <c r="DF66"/>
  <c r="DG66"/>
  <c r="DG164" s="1"/>
  <c r="DH66"/>
  <c r="DH243" s="1"/>
  <c r="DI66"/>
  <c r="DJ66"/>
  <c r="DL66"/>
  <c r="DM66"/>
  <c r="DN66"/>
  <c r="DN164" s="1"/>
  <c r="DO66"/>
  <c r="DO243" s="1"/>
  <c r="DP66"/>
  <c r="DQ66"/>
  <c r="DS66"/>
  <c r="DT66"/>
  <c r="DU66"/>
  <c r="DU164" s="1"/>
  <c r="DV66"/>
  <c r="DV243" s="1"/>
  <c r="DW66"/>
  <c r="DX66"/>
  <c r="DZ66"/>
  <c r="EA66"/>
  <c r="EB66"/>
  <c r="EB164" s="1"/>
  <c r="EC66"/>
  <c r="EC243" s="1"/>
  <c r="ED66"/>
  <c r="EE66"/>
  <c r="EG66"/>
  <c r="EH66"/>
  <c r="EI66"/>
  <c r="EI164" s="1"/>
  <c r="EJ66"/>
  <c r="EJ243" s="1"/>
  <c r="EK66"/>
  <c r="EN66"/>
  <c r="EO66"/>
  <c r="EP66"/>
  <c r="EP164" s="1"/>
  <c r="EQ66"/>
  <c r="EQ243" s="1"/>
  <c r="ER66"/>
  <c r="ES66"/>
  <c r="EU66"/>
  <c r="EV66"/>
  <c r="EW66"/>
  <c r="EW164" s="1"/>
  <c r="EX66"/>
  <c r="EX243" s="1"/>
  <c r="EY66"/>
  <c r="FB66"/>
  <c r="FC66"/>
  <c r="FD66"/>
  <c r="FD164" s="1"/>
  <c r="FE66"/>
  <c r="FE243" s="1"/>
  <c r="FF66"/>
  <c r="FG66"/>
  <c r="FI66"/>
  <c r="FJ66"/>
  <c r="FK66"/>
  <c r="FK164" s="1"/>
  <c r="FL66"/>
  <c r="FL243" s="1"/>
  <c r="FM66"/>
  <c r="FN66"/>
  <c r="FP66"/>
  <c r="FQ66"/>
  <c r="FR66"/>
  <c r="FR164" s="1"/>
  <c r="FS66"/>
  <c r="FS243" s="1"/>
  <c r="FT66"/>
  <c r="FU66"/>
  <c r="FW66"/>
  <c r="FX66"/>
  <c r="FY66"/>
  <c r="FY164" s="1"/>
  <c r="FZ66"/>
  <c r="FZ243" s="1"/>
  <c r="GA66"/>
  <c r="GB66"/>
  <c r="GD66"/>
  <c r="GE66"/>
  <c r="GF66"/>
  <c r="GF164" s="1"/>
  <c r="GG66"/>
  <c r="GG243" s="1"/>
  <c r="GH66"/>
  <c r="GI66"/>
  <c r="GK66"/>
  <c r="GL66"/>
  <c r="GM66"/>
  <c r="GM164" s="1"/>
  <c r="GN66"/>
  <c r="GN243" s="1"/>
  <c r="GO66"/>
  <c r="GP66"/>
  <c r="GR66"/>
  <c r="GS66"/>
  <c r="GT66"/>
  <c r="GT164" s="1"/>
  <c r="GU66"/>
  <c r="GU243" s="1"/>
  <c r="GV66"/>
  <c r="GW66"/>
  <c r="GY66"/>
  <c r="GZ66"/>
  <c r="HA66"/>
  <c r="HA164" s="1"/>
  <c r="HB66"/>
  <c r="HB243" s="1"/>
  <c r="HC66"/>
  <c r="HD66"/>
  <c r="HF66"/>
  <c r="HG66"/>
  <c r="HH66"/>
  <c r="HH164" s="1"/>
  <c r="HI66"/>
  <c r="HI243" s="1"/>
  <c r="HJ66"/>
  <c r="HK66"/>
  <c r="HM66"/>
  <c r="HN66"/>
  <c r="HO66"/>
  <c r="HO164" s="1"/>
  <c r="HP66"/>
  <c r="HP243" s="1"/>
  <c r="HQ66"/>
  <c r="HR66"/>
  <c r="HT66"/>
  <c r="HU66"/>
  <c r="HV66"/>
  <c r="HV164" s="1"/>
  <c r="HW66"/>
  <c r="HW243" s="1"/>
  <c r="HX66"/>
  <c r="HY66"/>
  <c r="IA66"/>
  <c r="IB66"/>
  <c r="IC66"/>
  <c r="IC164" s="1"/>
  <c r="ID66"/>
  <c r="ID243" s="1"/>
  <c r="IE66"/>
  <c r="IF66"/>
  <c r="IH66"/>
  <c r="II66"/>
  <c r="IJ66"/>
  <c r="IJ164" s="1"/>
  <c r="IK66"/>
  <c r="IK243" s="1"/>
  <c r="IL66"/>
  <c r="IM66"/>
  <c r="IO66"/>
  <c r="IP66"/>
  <c r="IQ66"/>
  <c r="IQ164" s="1"/>
  <c r="IR66"/>
  <c r="IR243" s="1"/>
  <c r="IS66"/>
  <c r="IT66"/>
  <c r="IV66"/>
  <c r="IW66"/>
  <c r="IX66"/>
  <c r="IX164" s="1"/>
  <c r="IY66"/>
  <c r="IY243" s="1"/>
  <c r="IZ66"/>
  <c r="JA66"/>
  <c r="JC66"/>
  <c r="JD66"/>
  <c r="JG66"/>
  <c r="JH66"/>
  <c r="JJ66"/>
  <c r="JK66"/>
  <c r="JL66"/>
  <c r="JL164" s="1"/>
  <c r="JM66"/>
  <c r="JM243" s="1"/>
  <c r="JN66"/>
  <c r="JO66"/>
  <c r="JQ66"/>
  <c r="JR66"/>
  <c r="JS66"/>
  <c r="JS164" s="1"/>
  <c r="JT66"/>
  <c r="JT243" s="1"/>
  <c r="JU66"/>
  <c r="JV66"/>
  <c r="JX66"/>
  <c r="JY66"/>
  <c r="JZ66"/>
  <c r="JZ164" s="1"/>
  <c r="KA66"/>
  <c r="KA243" s="1"/>
  <c r="KB66"/>
  <c r="KC66"/>
  <c r="KE66"/>
  <c r="KF66"/>
  <c r="KG66"/>
  <c r="KG164" s="1"/>
  <c r="KH66"/>
  <c r="KH243" s="1"/>
  <c r="KI66"/>
  <c r="KJ66"/>
  <c r="KL66"/>
  <c r="KM66"/>
  <c r="KN66"/>
  <c r="KN164" s="1"/>
  <c r="KO66"/>
  <c r="KO243" s="1"/>
  <c r="KP66"/>
  <c r="KQ66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F67"/>
  <c r="AG67"/>
  <c r="AH67"/>
  <c r="AH165" s="1"/>
  <c r="AI67"/>
  <c r="AI244" s="1"/>
  <c r="AJ67"/>
  <c r="AM67"/>
  <c r="AN67"/>
  <c r="AO67"/>
  <c r="AO165" s="1"/>
  <c r="AP67"/>
  <c r="AP244" s="1"/>
  <c r="AQ67"/>
  <c r="AT67"/>
  <c r="AU67"/>
  <c r="AV67"/>
  <c r="AV165" s="1"/>
  <c r="AW67"/>
  <c r="AW244" s="1"/>
  <c r="AX67"/>
  <c r="BA67"/>
  <c r="BB67"/>
  <c r="BC67"/>
  <c r="BC165" s="1"/>
  <c r="BD67"/>
  <c r="BD244" s="1"/>
  <c r="BE67"/>
  <c r="BH67"/>
  <c r="BI67"/>
  <c r="BJ67"/>
  <c r="BJ165" s="1"/>
  <c r="BK67"/>
  <c r="BK244" s="1"/>
  <c r="BL67"/>
  <c r="BO67"/>
  <c r="BP67"/>
  <c r="BQ67"/>
  <c r="BQ165" s="1"/>
  <c r="BR67"/>
  <c r="BR244" s="1"/>
  <c r="BS67"/>
  <c r="BV67"/>
  <c r="BW67"/>
  <c r="BX67"/>
  <c r="BX165" s="1"/>
  <c r="BY67"/>
  <c r="BY244" s="1"/>
  <c r="BZ67"/>
  <c r="CC67"/>
  <c r="CD67"/>
  <c r="CE67"/>
  <c r="CE165" s="1"/>
  <c r="CF67"/>
  <c r="CF244" s="1"/>
  <c r="CG67"/>
  <c r="CJ67"/>
  <c r="CK67"/>
  <c r="CL67"/>
  <c r="CL165" s="1"/>
  <c r="CM67"/>
  <c r="CM244" s="1"/>
  <c r="CN67"/>
  <c r="CQ67"/>
  <c r="CR67"/>
  <c r="CS67"/>
  <c r="CS165" s="1"/>
  <c r="CT67"/>
  <c r="CT244" s="1"/>
  <c r="CU67"/>
  <c r="CX67"/>
  <c r="CY67"/>
  <c r="CZ67"/>
  <c r="CZ165" s="1"/>
  <c r="DA67"/>
  <c r="DA244" s="1"/>
  <c r="DB67"/>
  <c r="DE67"/>
  <c r="DF67"/>
  <c r="DG67"/>
  <c r="DG165" s="1"/>
  <c r="DH67"/>
  <c r="DH244" s="1"/>
  <c r="DI67"/>
  <c r="DL67"/>
  <c r="DM67"/>
  <c r="DN67"/>
  <c r="DN165" s="1"/>
  <c r="DO67"/>
  <c r="DO244" s="1"/>
  <c r="DP67"/>
  <c r="DS67"/>
  <c r="DT67"/>
  <c r="DU67"/>
  <c r="DU165" s="1"/>
  <c r="DV67"/>
  <c r="DV244" s="1"/>
  <c r="DW67"/>
  <c r="DZ67"/>
  <c r="EA67"/>
  <c r="EB67"/>
  <c r="EB165" s="1"/>
  <c r="EC67"/>
  <c r="EC244" s="1"/>
  <c r="ED67"/>
  <c r="EG67"/>
  <c r="EH67"/>
  <c r="EI67"/>
  <c r="EI165" s="1"/>
  <c r="EJ67"/>
  <c r="EJ244" s="1"/>
  <c r="EK67"/>
  <c r="EN67"/>
  <c r="EO67"/>
  <c r="EP67"/>
  <c r="EP165" s="1"/>
  <c r="EQ67"/>
  <c r="EQ244" s="1"/>
  <c r="ER67"/>
  <c r="EU67"/>
  <c r="EV67"/>
  <c r="EW67"/>
  <c r="EW165" s="1"/>
  <c r="EX67"/>
  <c r="EX244" s="1"/>
  <c r="EY67"/>
  <c r="FB67"/>
  <c r="FC67"/>
  <c r="FD67"/>
  <c r="FD165" s="1"/>
  <c r="FE67"/>
  <c r="FE244" s="1"/>
  <c r="FF67"/>
  <c r="FI67"/>
  <c r="FJ67"/>
  <c r="FK67"/>
  <c r="FK165" s="1"/>
  <c r="FL67"/>
  <c r="FL244" s="1"/>
  <c r="FM67"/>
  <c r="FN67"/>
  <c r="FP67"/>
  <c r="FQ67"/>
  <c r="FR67"/>
  <c r="FR165" s="1"/>
  <c r="FS67"/>
  <c r="FS244" s="1"/>
  <c r="FT67"/>
  <c r="FW67"/>
  <c r="FX67"/>
  <c r="FY67"/>
  <c r="FY165" s="1"/>
  <c r="FZ67"/>
  <c r="FZ244" s="1"/>
  <c r="GA67"/>
  <c r="GD67"/>
  <c r="GE67"/>
  <c r="GF67"/>
  <c r="GF165" s="1"/>
  <c r="GG67"/>
  <c r="GG244" s="1"/>
  <c r="GH67"/>
  <c r="GK67"/>
  <c r="GL67"/>
  <c r="GM67"/>
  <c r="GM165" s="1"/>
  <c r="GN67"/>
  <c r="GN244" s="1"/>
  <c r="GO67"/>
  <c r="GR67"/>
  <c r="GS67"/>
  <c r="GT67"/>
  <c r="GT165" s="1"/>
  <c r="GU67"/>
  <c r="GU244" s="1"/>
  <c r="GV67"/>
  <c r="GY67"/>
  <c r="GZ67"/>
  <c r="HA67"/>
  <c r="HA165" s="1"/>
  <c r="HB67"/>
  <c r="HB244" s="1"/>
  <c r="HC67"/>
  <c r="HF67"/>
  <c r="HG67"/>
  <c r="HH67"/>
  <c r="HH165" s="1"/>
  <c r="HI67"/>
  <c r="HI244" s="1"/>
  <c r="HJ67"/>
  <c r="HM67"/>
  <c r="HN67"/>
  <c r="HO67"/>
  <c r="HO165" s="1"/>
  <c r="HP67"/>
  <c r="HP244" s="1"/>
  <c r="HQ67"/>
  <c r="HT67"/>
  <c r="HU67"/>
  <c r="HV67"/>
  <c r="HV165" s="1"/>
  <c r="HW67"/>
  <c r="HW244" s="1"/>
  <c r="HX67"/>
  <c r="HY67"/>
  <c r="IA67"/>
  <c r="IB67"/>
  <c r="IC67"/>
  <c r="IC165" s="1"/>
  <c r="ID67"/>
  <c r="ID244" s="1"/>
  <c r="IE67"/>
  <c r="IH67"/>
  <c r="II67"/>
  <c r="IJ67"/>
  <c r="IJ165" s="1"/>
  <c r="IK67"/>
  <c r="IK244" s="1"/>
  <c r="IL67"/>
  <c r="IM67"/>
  <c r="IO67"/>
  <c r="IP67"/>
  <c r="IQ67"/>
  <c r="IQ165" s="1"/>
  <c r="IR67"/>
  <c r="IR244" s="1"/>
  <c r="IS67"/>
  <c r="IV67"/>
  <c r="IW67"/>
  <c r="IX67"/>
  <c r="IX165" s="1"/>
  <c r="IY67"/>
  <c r="IY244" s="1"/>
  <c r="IZ67"/>
  <c r="JC67"/>
  <c r="JD67"/>
  <c r="JG67"/>
  <c r="JH67"/>
  <c r="JJ67"/>
  <c r="JK67"/>
  <c r="JL67"/>
  <c r="JL165" s="1"/>
  <c r="JM67"/>
  <c r="JM244" s="1"/>
  <c r="JN67"/>
  <c r="JQ67"/>
  <c r="JR67"/>
  <c r="JS67"/>
  <c r="JS165" s="1"/>
  <c r="JT67"/>
  <c r="JT244" s="1"/>
  <c r="JU67"/>
  <c r="JX67"/>
  <c r="JY67"/>
  <c r="JZ67"/>
  <c r="JZ165" s="1"/>
  <c r="KA67"/>
  <c r="KA244" s="1"/>
  <c r="KB67"/>
  <c r="KC67"/>
  <c r="KE67"/>
  <c r="KF67"/>
  <c r="KG67"/>
  <c r="KG165" s="1"/>
  <c r="KH67"/>
  <c r="KH244" s="1"/>
  <c r="KI67"/>
  <c r="KJ67"/>
  <c r="KL67"/>
  <c r="KM67"/>
  <c r="KN67"/>
  <c r="KN165" s="1"/>
  <c r="KO67"/>
  <c r="KO244" s="1"/>
  <c r="KP67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F68"/>
  <c r="AG68"/>
  <c r="AH68"/>
  <c r="AH166" s="1"/>
  <c r="AI68"/>
  <c r="AI245" s="1"/>
  <c r="AJ68"/>
  <c r="AM68"/>
  <c r="AN68"/>
  <c r="AO68"/>
  <c r="AO166" s="1"/>
  <c r="AP68"/>
  <c r="AP245" s="1"/>
  <c r="AQ68"/>
  <c r="AT68"/>
  <c r="AU68"/>
  <c r="AV68"/>
  <c r="AV166" s="1"/>
  <c r="AW68"/>
  <c r="AW245" s="1"/>
  <c r="AX68"/>
  <c r="BA68"/>
  <c r="BB68"/>
  <c r="BC68"/>
  <c r="BC166" s="1"/>
  <c r="BD68"/>
  <c r="BD245" s="1"/>
  <c r="BE68"/>
  <c r="BH68"/>
  <c r="BI68"/>
  <c r="BJ68"/>
  <c r="BJ166" s="1"/>
  <c r="BK68"/>
  <c r="BK245" s="1"/>
  <c r="BL68"/>
  <c r="BO68"/>
  <c r="BP68"/>
  <c r="BQ68"/>
  <c r="BQ166" s="1"/>
  <c r="BR68"/>
  <c r="BR245" s="1"/>
  <c r="BS68"/>
  <c r="BV68"/>
  <c r="BW68"/>
  <c r="BX68"/>
  <c r="BX166" s="1"/>
  <c r="BY68"/>
  <c r="BY245" s="1"/>
  <c r="BZ68"/>
  <c r="CC68"/>
  <c r="CD68"/>
  <c r="CE68"/>
  <c r="CE166" s="1"/>
  <c r="CF68"/>
  <c r="CF245" s="1"/>
  <c r="CG68"/>
  <c r="CJ68"/>
  <c r="CK68"/>
  <c r="CL68"/>
  <c r="CL166" s="1"/>
  <c r="CM68"/>
  <c r="CM245" s="1"/>
  <c r="CN68"/>
  <c r="CQ68"/>
  <c r="CR68"/>
  <c r="CS68"/>
  <c r="CS166" s="1"/>
  <c r="CT68"/>
  <c r="CT245" s="1"/>
  <c r="CU68"/>
  <c r="CX68"/>
  <c r="CY68"/>
  <c r="CZ68"/>
  <c r="CZ166" s="1"/>
  <c r="DA68"/>
  <c r="DA245" s="1"/>
  <c r="DB68"/>
  <c r="DE68"/>
  <c r="DF68"/>
  <c r="DG68"/>
  <c r="DG166" s="1"/>
  <c r="DH68"/>
  <c r="DH245" s="1"/>
  <c r="DI68"/>
  <c r="DL68"/>
  <c r="DM68"/>
  <c r="DN68"/>
  <c r="DN166" s="1"/>
  <c r="DO68"/>
  <c r="DO245" s="1"/>
  <c r="DP68"/>
  <c r="DS68"/>
  <c r="DT68"/>
  <c r="DU68"/>
  <c r="DU166" s="1"/>
  <c r="DV68"/>
  <c r="DV245" s="1"/>
  <c r="DW68"/>
  <c r="DZ68"/>
  <c r="EA68"/>
  <c r="EB68"/>
  <c r="EB166" s="1"/>
  <c r="EC68"/>
  <c r="EC245" s="1"/>
  <c r="ED68"/>
  <c r="EG68"/>
  <c r="EH68"/>
  <c r="EI68"/>
  <c r="EI166" s="1"/>
  <c r="EJ68"/>
  <c r="EJ245" s="1"/>
  <c r="EK68"/>
  <c r="EN68"/>
  <c r="EO68"/>
  <c r="EP68"/>
  <c r="EP166" s="1"/>
  <c r="EQ68"/>
  <c r="EQ245" s="1"/>
  <c r="ER68"/>
  <c r="EU68"/>
  <c r="EV68"/>
  <c r="EW68"/>
  <c r="EW166" s="1"/>
  <c r="EX68"/>
  <c r="EX245" s="1"/>
  <c r="EY68"/>
  <c r="FB68"/>
  <c r="FC68"/>
  <c r="FD68"/>
  <c r="FD166" s="1"/>
  <c r="FE68"/>
  <c r="FE245" s="1"/>
  <c r="FF68"/>
  <c r="FI68"/>
  <c r="FJ68"/>
  <c r="FK68"/>
  <c r="FK166" s="1"/>
  <c r="FL68"/>
  <c r="FL245" s="1"/>
  <c r="FM68"/>
  <c r="FP68"/>
  <c r="FQ68"/>
  <c r="FS68"/>
  <c r="FS245" s="1"/>
  <c r="FT68"/>
  <c r="FW68"/>
  <c r="FX68"/>
  <c r="FY68"/>
  <c r="FY166" s="1"/>
  <c r="FZ68"/>
  <c r="FZ245" s="1"/>
  <c r="GA68"/>
  <c r="GD68"/>
  <c r="GE68"/>
  <c r="GF68"/>
  <c r="GF166" s="1"/>
  <c r="GG68"/>
  <c r="GG245" s="1"/>
  <c r="GH68"/>
  <c r="GK68"/>
  <c r="GL68"/>
  <c r="GM68"/>
  <c r="GM166" s="1"/>
  <c r="GN68"/>
  <c r="GN245" s="1"/>
  <c r="GO68"/>
  <c r="GR68"/>
  <c r="GS68"/>
  <c r="GT68"/>
  <c r="GT166" s="1"/>
  <c r="GU68"/>
  <c r="GU245" s="1"/>
  <c r="GV68"/>
  <c r="GY68"/>
  <c r="GZ68"/>
  <c r="HA68"/>
  <c r="HA166" s="1"/>
  <c r="HB68"/>
  <c r="HB245" s="1"/>
  <c r="HC68"/>
  <c r="HF68"/>
  <c r="HG68"/>
  <c r="HH68"/>
  <c r="HH166" s="1"/>
  <c r="HI68"/>
  <c r="HI245" s="1"/>
  <c r="HJ68"/>
  <c r="HM68"/>
  <c r="HN68"/>
  <c r="HO68"/>
  <c r="HO166" s="1"/>
  <c r="HP68"/>
  <c r="HP245" s="1"/>
  <c r="HQ68"/>
  <c r="HT68"/>
  <c r="HU68"/>
  <c r="HV68"/>
  <c r="HV166" s="1"/>
  <c r="HW68"/>
  <c r="HW245" s="1"/>
  <c r="HX68"/>
  <c r="HY68"/>
  <c r="IA68"/>
  <c r="IB68"/>
  <c r="IC68"/>
  <c r="IC166" s="1"/>
  <c r="ID68"/>
  <c r="ID245" s="1"/>
  <c r="IE68"/>
  <c r="IH68"/>
  <c r="II68"/>
  <c r="IJ68"/>
  <c r="IJ166" s="1"/>
  <c r="IK68"/>
  <c r="IK245" s="1"/>
  <c r="IL68"/>
  <c r="IM68"/>
  <c r="IO68"/>
  <c r="IP68"/>
  <c r="IQ68"/>
  <c r="IQ166" s="1"/>
  <c r="IR68"/>
  <c r="IR245" s="1"/>
  <c r="IS68"/>
  <c r="IV68"/>
  <c r="IW68"/>
  <c r="IX68"/>
  <c r="IX166" s="1"/>
  <c r="IY68"/>
  <c r="IY245" s="1"/>
  <c r="IZ68"/>
  <c r="JC68"/>
  <c r="JD68"/>
  <c r="JG68"/>
  <c r="JJ68"/>
  <c r="JK68"/>
  <c r="JL68"/>
  <c r="JL166" s="1"/>
  <c r="JM68"/>
  <c r="JM245" s="1"/>
  <c r="JN68"/>
  <c r="JQ68"/>
  <c r="JR68"/>
  <c r="JS68"/>
  <c r="JS166" s="1"/>
  <c r="JT68"/>
  <c r="JT245" s="1"/>
  <c r="JU68"/>
  <c r="JX68"/>
  <c r="JY68"/>
  <c r="JZ68"/>
  <c r="JZ166" s="1"/>
  <c r="KA68"/>
  <c r="KA245" s="1"/>
  <c r="KB68"/>
  <c r="KC68"/>
  <c r="KE68"/>
  <c r="KF68"/>
  <c r="KG68"/>
  <c r="KG166" s="1"/>
  <c r="KH68"/>
  <c r="KH245" s="1"/>
  <c r="KI68"/>
  <c r="KJ68"/>
  <c r="KL68"/>
  <c r="KM68"/>
  <c r="KN68"/>
  <c r="KN166" s="1"/>
  <c r="KO68"/>
  <c r="KO245" s="1"/>
  <c r="KP68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F69"/>
  <c r="AG69"/>
  <c r="AH69"/>
  <c r="AH167" s="1"/>
  <c r="AI69"/>
  <c r="AI246" s="1"/>
  <c r="AJ69"/>
  <c r="AM69"/>
  <c r="AN69"/>
  <c r="AO69"/>
  <c r="AO167" s="1"/>
  <c r="AP69"/>
  <c r="AP246" s="1"/>
  <c r="AQ69"/>
  <c r="AT69"/>
  <c r="AU69"/>
  <c r="AV69"/>
  <c r="AV167" s="1"/>
  <c r="AW69"/>
  <c r="AW246" s="1"/>
  <c r="AX69"/>
  <c r="BA69"/>
  <c r="BB69"/>
  <c r="BC69"/>
  <c r="BC167" s="1"/>
  <c r="BD69"/>
  <c r="BD246" s="1"/>
  <c r="BE69"/>
  <c r="BH69"/>
  <c r="BI69"/>
  <c r="BJ69"/>
  <c r="BJ167" s="1"/>
  <c r="BK69"/>
  <c r="BK246" s="1"/>
  <c r="BL69"/>
  <c r="BO69"/>
  <c r="BP69"/>
  <c r="BQ69"/>
  <c r="BQ167" s="1"/>
  <c r="BR69"/>
  <c r="BR246" s="1"/>
  <c r="BS69"/>
  <c r="BV69"/>
  <c r="BW69"/>
  <c r="BX69"/>
  <c r="BX167" s="1"/>
  <c r="BY69"/>
  <c r="BY246" s="1"/>
  <c r="BZ69"/>
  <c r="CC69"/>
  <c r="CD69"/>
  <c r="CE69"/>
  <c r="CE167" s="1"/>
  <c r="CF69"/>
  <c r="CF246" s="1"/>
  <c r="CG69"/>
  <c r="CJ69"/>
  <c r="CK69"/>
  <c r="CL69"/>
  <c r="CL167" s="1"/>
  <c r="CM69"/>
  <c r="CM246" s="1"/>
  <c r="CN69"/>
  <c r="CQ69"/>
  <c r="CR69"/>
  <c r="CU69"/>
  <c r="CX69"/>
  <c r="CY69"/>
  <c r="CZ69"/>
  <c r="CZ167" s="1"/>
  <c r="DA69"/>
  <c r="DA246" s="1"/>
  <c r="DB69"/>
  <c r="DE69"/>
  <c r="DF69"/>
  <c r="DG69"/>
  <c r="DG167" s="1"/>
  <c r="DH69"/>
  <c r="DH246" s="1"/>
  <c r="DI69"/>
  <c r="DL69"/>
  <c r="DM69"/>
  <c r="DN69"/>
  <c r="DN167" s="1"/>
  <c r="DO69"/>
  <c r="DO246" s="1"/>
  <c r="DP69"/>
  <c r="DS69"/>
  <c r="DT69"/>
  <c r="DU69"/>
  <c r="DU167" s="1"/>
  <c r="DV69"/>
  <c r="DV246" s="1"/>
  <c r="DW69"/>
  <c r="DZ69"/>
  <c r="EA69"/>
  <c r="EB69"/>
  <c r="EB167" s="1"/>
  <c r="EC69"/>
  <c r="EC246" s="1"/>
  <c r="ED69"/>
  <c r="EG69"/>
  <c r="EH69"/>
  <c r="EI69"/>
  <c r="EI167" s="1"/>
  <c r="EJ69"/>
  <c r="EJ246" s="1"/>
  <c r="EK69"/>
  <c r="EN69"/>
  <c r="EO69"/>
  <c r="EP69"/>
  <c r="EP167" s="1"/>
  <c r="EQ69"/>
  <c r="EQ246" s="1"/>
  <c r="ER69"/>
  <c r="EU69"/>
  <c r="EV69"/>
  <c r="EX69"/>
  <c r="EX246" s="1"/>
  <c r="EY69"/>
  <c r="FB69"/>
  <c r="FC69"/>
  <c r="FD69"/>
  <c r="FD167" s="1"/>
  <c r="FE69"/>
  <c r="FE246" s="1"/>
  <c r="FF69"/>
  <c r="FI69"/>
  <c r="FJ69"/>
  <c r="FK69"/>
  <c r="FK167" s="1"/>
  <c r="FL69"/>
  <c r="FL246" s="1"/>
  <c r="FM69"/>
  <c r="FP69"/>
  <c r="FQ69"/>
  <c r="FR69"/>
  <c r="FR167" s="1"/>
  <c r="FS69"/>
  <c r="FS246" s="1"/>
  <c r="FT69"/>
  <c r="FU69"/>
  <c r="FW69"/>
  <c r="FX69"/>
  <c r="FY69"/>
  <c r="FY167" s="1"/>
  <c r="FZ69"/>
  <c r="FZ246" s="1"/>
  <c r="GA69"/>
  <c r="GD69"/>
  <c r="GE69"/>
  <c r="GF69"/>
  <c r="GF167" s="1"/>
  <c r="GG69"/>
  <c r="GG246" s="1"/>
  <c r="GH69"/>
  <c r="GI69"/>
  <c r="GK69"/>
  <c r="GL69"/>
  <c r="GM69"/>
  <c r="GM167" s="1"/>
  <c r="GN69"/>
  <c r="GN246" s="1"/>
  <c r="GO69"/>
  <c r="GR69"/>
  <c r="GS69"/>
  <c r="GT69"/>
  <c r="GT167" s="1"/>
  <c r="GU69"/>
  <c r="GU246" s="1"/>
  <c r="GV69"/>
  <c r="GY69"/>
  <c r="GZ69"/>
  <c r="HA69"/>
  <c r="HA167" s="1"/>
  <c r="HB69"/>
  <c r="HB246" s="1"/>
  <c r="HC69"/>
  <c r="HF69"/>
  <c r="HG69"/>
  <c r="HH69"/>
  <c r="HH167" s="1"/>
  <c r="HI69"/>
  <c r="HI246" s="1"/>
  <c r="HJ69"/>
  <c r="HM69"/>
  <c r="HN69"/>
  <c r="HO69"/>
  <c r="HO167" s="1"/>
  <c r="HP69"/>
  <c r="HP246" s="1"/>
  <c r="HQ69"/>
  <c r="HR69"/>
  <c r="HT69"/>
  <c r="HU69"/>
  <c r="HV69"/>
  <c r="HV167" s="1"/>
  <c r="HW69"/>
  <c r="HW246" s="1"/>
  <c r="HX69"/>
  <c r="HY69"/>
  <c r="IA69"/>
  <c r="IB69"/>
  <c r="IC69"/>
  <c r="IC167" s="1"/>
  <c r="ID69"/>
  <c r="ID246" s="1"/>
  <c r="IE69"/>
  <c r="IF69"/>
  <c r="IH69"/>
  <c r="II69"/>
  <c r="IJ69"/>
  <c r="IJ167" s="1"/>
  <c r="IK69"/>
  <c r="IK246" s="1"/>
  <c r="IL69"/>
  <c r="IM69"/>
  <c r="IO69"/>
  <c r="IP69"/>
  <c r="IQ69"/>
  <c r="IQ167" s="1"/>
  <c r="IR69"/>
  <c r="IR246" s="1"/>
  <c r="IS69"/>
  <c r="IV69"/>
  <c r="IW69"/>
  <c r="IX69"/>
  <c r="IX167" s="1"/>
  <c r="IY69"/>
  <c r="IY246" s="1"/>
  <c r="IZ69"/>
  <c r="JC69"/>
  <c r="JD69"/>
  <c r="JG69"/>
  <c r="JJ69"/>
  <c r="JK69"/>
  <c r="JL69"/>
  <c r="JL167" s="1"/>
  <c r="JM69"/>
  <c r="JM246" s="1"/>
  <c r="JN69"/>
  <c r="JQ69"/>
  <c r="JR69"/>
  <c r="JS69"/>
  <c r="JS167" s="1"/>
  <c r="JT69"/>
  <c r="JT246" s="1"/>
  <c r="JU69"/>
  <c r="JX69"/>
  <c r="JY69"/>
  <c r="JZ69"/>
  <c r="JZ167" s="1"/>
  <c r="KA69"/>
  <c r="KA246" s="1"/>
  <c r="KB69"/>
  <c r="KC69"/>
  <c r="KE69"/>
  <c r="KF69"/>
  <c r="KG69"/>
  <c r="KG167" s="1"/>
  <c r="KH69"/>
  <c r="KH246" s="1"/>
  <c r="KI69"/>
  <c r="KJ69"/>
  <c r="KL69"/>
  <c r="KM69"/>
  <c r="KN69"/>
  <c r="KN167" s="1"/>
  <c r="KO69"/>
  <c r="KO246" s="1"/>
  <c r="KP69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F70"/>
  <c r="AG70"/>
  <c r="AH70"/>
  <c r="AH168" s="1"/>
  <c r="AI70"/>
  <c r="AI247" s="1"/>
  <c r="AJ70"/>
  <c r="AM70"/>
  <c r="AN70"/>
  <c r="AO70"/>
  <c r="AO168" s="1"/>
  <c r="AP70"/>
  <c r="AP247" s="1"/>
  <c r="AQ70"/>
  <c r="AT70"/>
  <c r="AU70"/>
  <c r="AV70"/>
  <c r="AV168" s="1"/>
  <c r="AW70"/>
  <c r="AW247" s="1"/>
  <c r="AX70"/>
  <c r="BA70"/>
  <c r="BB70"/>
  <c r="BC70"/>
  <c r="BC168" s="1"/>
  <c r="BD70"/>
  <c r="BD247" s="1"/>
  <c r="BE70"/>
  <c r="BH70"/>
  <c r="BI70"/>
  <c r="BJ70"/>
  <c r="BJ168" s="1"/>
  <c r="BK70"/>
  <c r="BK247" s="1"/>
  <c r="BL70"/>
  <c r="BO70"/>
  <c r="BP70"/>
  <c r="BQ70"/>
  <c r="BQ168" s="1"/>
  <c r="BR70"/>
  <c r="BR247" s="1"/>
  <c r="BS70"/>
  <c r="BV70"/>
  <c r="BW70"/>
  <c r="BX70"/>
  <c r="BX168" s="1"/>
  <c r="BY70"/>
  <c r="BY247" s="1"/>
  <c r="BZ70"/>
  <c r="CA70"/>
  <c r="CC70"/>
  <c r="CD70"/>
  <c r="CE70"/>
  <c r="CE168" s="1"/>
  <c r="CF70"/>
  <c r="CF247" s="1"/>
  <c r="CG70"/>
  <c r="CJ70"/>
  <c r="CK70"/>
  <c r="CL70"/>
  <c r="CL168" s="1"/>
  <c r="CM70"/>
  <c r="CM247" s="1"/>
  <c r="CN70"/>
  <c r="CQ70"/>
  <c r="CR70"/>
  <c r="CS70"/>
  <c r="CS168" s="1"/>
  <c r="CT70"/>
  <c r="CT247" s="1"/>
  <c r="CU70"/>
  <c r="CX70"/>
  <c r="CY70"/>
  <c r="CZ70"/>
  <c r="CZ168" s="1"/>
  <c r="DA70"/>
  <c r="DA247" s="1"/>
  <c r="DB70"/>
  <c r="DE70"/>
  <c r="DF70"/>
  <c r="DG70"/>
  <c r="DG168" s="1"/>
  <c r="DH70"/>
  <c r="DH247" s="1"/>
  <c r="DI70"/>
  <c r="DL70"/>
  <c r="DM70"/>
  <c r="DN70"/>
  <c r="DN168" s="1"/>
  <c r="DO70"/>
  <c r="DO247" s="1"/>
  <c r="DP70"/>
  <c r="DS70"/>
  <c r="DT70"/>
  <c r="DU70"/>
  <c r="DU168" s="1"/>
  <c r="DV70"/>
  <c r="DV247" s="1"/>
  <c r="DW70"/>
  <c r="DZ70"/>
  <c r="EA70"/>
  <c r="EB70"/>
  <c r="EB168" s="1"/>
  <c r="EC70"/>
  <c r="EC247" s="1"/>
  <c r="ED70"/>
  <c r="EG70"/>
  <c r="EH70"/>
  <c r="EI70"/>
  <c r="EI168" s="1"/>
  <c r="EJ70"/>
  <c r="EJ247" s="1"/>
  <c r="EK70"/>
  <c r="EN70"/>
  <c r="EO70"/>
  <c r="EP70"/>
  <c r="EP168" s="1"/>
  <c r="EQ70"/>
  <c r="EQ247" s="1"/>
  <c r="ER70"/>
  <c r="EU70"/>
  <c r="EV70"/>
  <c r="EW70"/>
  <c r="EW168" s="1"/>
  <c r="EX70"/>
  <c r="EX247" s="1"/>
  <c r="EY70"/>
  <c r="FB70"/>
  <c r="FC70"/>
  <c r="FD70"/>
  <c r="FD168" s="1"/>
  <c r="FE70"/>
  <c r="FE247" s="1"/>
  <c r="FF70"/>
  <c r="FI70"/>
  <c r="FJ70"/>
  <c r="FK70"/>
  <c r="FK168" s="1"/>
  <c r="FL70"/>
  <c r="FL247" s="1"/>
  <c r="FM70"/>
  <c r="FP70"/>
  <c r="FQ70"/>
  <c r="FR70"/>
  <c r="FR168" s="1"/>
  <c r="FS70"/>
  <c r="FS247" s="1"/>
  <c r="FT70"/>
  <c r="FW70"/>
  <c r="FX70"/>
  <c r="FY70"/>
  <c r="FY168" s="1"/>
  <c r="FZ70"/>
  <c r="FZ247" s="1"/>
  <c r="GA70"/>
  <c r="GD70"/>
  <c r="GE70"/>
  <c r="GF70"/>
  <c r="GF168" s="1"/>
  <c r="GG70"/>
  <c r="GG247" s="1"/>
  <c r="GH70"/>
  <c r="GK70"/>
  <c r="GL70"/>
  <c r="GM70"/>
  <c r="GM168" s="1"/>
  <c r="GN70"/>
  <c r="GN247" s="1"/>
  <c r="GO70"/>
  <c r="GR70"/>
  <c r="GS70"/>
  <c r="GT70"/>
  <c r="GT168" s="1"/>
  <c r="GU70"/>
  <c r="GU247" s="1"/>
  <c r="GV70"/>
  <c r="GY70"/>
  <c r="GZ70"/>
  <c r="HA70"/>
  <c r="HA168" s="1"/>
  <c r="HB70"/>
  <c r="HB247" s="1"/>
  <c r="HC70"/>
  <c r="HF70"/>
  <c r="HG70"/>
  <c r="HH70"/>
  <c r="HH168" s="1"/>
  <c r="HI70"/>
  <c r="HI247" s="1"/>
  <c r="HJ70"/>
  <c r="HM70"/>
  <c r="HN70"/>
  <c r="HO70"/>
  <c r="HO168" s="1"/>
  <c r="HP70"/>
  <c r="HP247" s="1"/>
  <c r="HQ70"/>
  <c r="HT70"/>
  <c r="HU70"/>
  <c r="HV70"/>
  <c r="HV168" s="1"/>
  <c r="HW70"/>
  <c r="HW247" s="1"/>
  <c r="HX70"/>
  <c r="HY70"/>
  <c r="IA70"/>
  <c r="IB70"/>
  <c r="IC70"/>
  <c r="IC168" s="1"/>
  <c r="ID70"/>
  <c r="ID247" s="1"/>
  <c r="IE70"/>
  <c r="IF70"/>
  <c r="IH70"/>
  <c r="II70"/>
  <c r="IJ70"/>
  <c r="IJ168" s="1"/>
  <c r="IK70"/>
  <c r="IK247" s="1"/>
  <c r="IL70"/>
  <c r="IM70"/>
  <c r="IO70"/>
  <c r="IP70"/>
  <c r="IQ70"/>
  <c r="IQ168" s="1"/>
  <c r="IR70"/>
  <c r="IR247" s="1"/>
  <c r="IS70"/>
  <c r="IV70"/>
  <c r="IW70"/>
  <c r="IX70"/>
  <c r="IX168" s="1"/>
  <c r="IY70"/>
  <c r="IY247" s="1"/>
  <c r="IZ70"/>
  <c r="JC70"/>
  <c r="JD70"/>
  <c r="JG70"/>
  <c r="JH70"/>
  <c r="JJ70"/>
  <c r="JK70"/>
  <c r="JL70"/>
  <c r="JL168" s="1"/>
  <c r="JM70"/>
  <c r="JM247" s="1"/>
  <c r="JN70"/>
  <c r="JQ70"/>
  <c r="JR70"/>
  <c r="JS70"/>
  <c r="JS168" s="1"/>
  <c r="JT70"/>
  <c r="JT247" s="1"/>
  <c r="JU70"/>
  <c r="JX70"/>
  <c r="JY70"/>
  <c r="JZ70"/>
  <c r="JZ168" s="1"/>
  <c r="KA70"/>
  <c r="KA247" s="1"/>
  <c r="KB70"/>
  <c r="KC70"/>
  <c r="KE70"/>
  <c r="KF70"/>
  <c r="KG70"/>
  <c r="KG168" s="1"/>
  <c r="KH70"/>
  <c r="KH247" s="1"/>
  <c r="KI70"/>
  <c r="KJ70"/>
  <c r="KL70"/>
  <c r="KM70"/>
  <c r="KN70"/>
  <c r="KN168" s="1"/>
  <c r="KO70"/>
  <c r="KO247" s="1"/>
  <c r="KP70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F71"/>
  <c r="AG71"/>
  <c r="AH71"/>
  <c r="AH169" s="1"/>
  <c r="AI71"/>
  <c r="AI248" s="1"/>
  <c r="AJ71"/>
  <c r="AK71"/>
  <c r="AM71"/>
  <c r="AN71"/>
  <c r="AO71"/>
  <c r="AO169" s="1"/>
  <c r="AP71"/>
  <c r="AP248" s="1"/>
  <c r="AQ71"/>
  <c r="AR71"/>
  <c r="AT71"/>
  <c r="AU71"/>
  <c r="AV71"/>
  <c r="AV169" s="1"/>
  <c r="AW71"/>
  <c r="AW248" s="1"/>
  <c r="AX71"/>
  <c r="BA71"/>
  <c r="BB71"/>
  <c r="BC71"/>
  <c r="BC169" s="1"/>
  <c r="BD71"/>
  <c r="BD248" s="1"/>
  <c r="BE71"/>
  <c r="BH71"/>
  <c r="BI71"/>
  <c r="BJ71"/>
  <c r="BJ169" s="1"/>
  <c r="BK71"/>
  <c r="BK248" s="1"/>
  <c r="BL71"/>
  <c r="BM71"/>
  <c r="BO71"/>
  <c r="BP71"/>
  <c r="BQ71"/>
  <c r="BQ169" s="1"/>
  <c r="BR71"/>
  <c r="BR248" s="1"/>
  <c r="BS71"/>
  <c r="BT71"/>
  <c r="BV71"/>
  <c r="BW71"/>
  <c r="BX71"/>
  <c r="BX169" s="1"/>
  <c r="BY71"/>
  <c r="BY248" s="1"/>
  <c r="BZ71"/>
  <c r="CA71"/>
  <c r="CC71"/>
  <c r="CD71"/>
  <c r="CE71"/>
  <c r="CE169" s="1"/>
  <c r="CF71"/>
  <c r="CF248" s="1"/>
  <c r="CG71"/>
  <c r="CH71"/>
  <c r="CJ71"/>
  <c r="CK71"/>
  <c r="CL71"/>
  <c r="CL169" s="1"/>
  <c r="CM71"/>
  <c r="CM248" s="1"/>
  <c r="CN71"/>
  <c r="CO71"/>
  <c r="CQ71"/>
  <c r="CR71"/>
  <c r="CS71"/>
  <c r="CS169" s="1"/>
  <c r="CT71"/>
  <c r="CT248" s="1"/>
  <c r="CU71"/>
  <c r="CV71"/>
  <c r="CX71"/>
  <c r="CY71"/>
  <c r="CZ71"/>
  <c r="CZ169" s="1"/>
  <c r="DA71"/>
  <c r="DA248" s="1"/>
  <c r="DB71"/>
  <c r="DC71"/>
  <c r="DE71"/>
  <c r="DF71"/>
  <c r="DG71"/>
  <c r="DG169" s="1"/>
  <c r="DH71"/>
  <c r="DH248" s="1"/>
  <c r="DI71"/>
  <c r="DJ71"/>
  <c r="DL71"/>
  <c r="DM71"/>
  <c r="DN71"/>
  <c r="DN169" s="1"/>
  <c r="DO71"/>
  <c r="DO248" s="1"/>
  <c r="DP71"/>
  <c r="DQ71"/>
  <c r="DS71"/>
  <c r="DT71"/>
  <c r="DU71"/>
  <c r="DU169" s="1"/>
  <c r="DV71"/>
  <c r="DV248" s="1"/>
  <c r="DW71"/>
  <c r="DX71"/>
  <c r="DZ71"/>
  <c r="EA71"/>
  <c r="EB71"/>
  <c r="EB169" s="1"/>
  <c r="EC71"/>
  <c r="EC248" s="1"/>
  <c r="ED71"/>
  <c r="EE71"/>
  <c r="EG71"/>
  <c r="EH71"/>
  <c r="EI71"/>
  <c r="EI169" s="1"/>
  <c r="EJ71"/>
  <c r="EJ248" s="1"/>
  <c r="EK71"/>
  <c r="EL71"/>
  <c r="EN71"/>
  <c r="EO71"/>
  <c r="EP71"/>
  <c r="EP169" s="1"/>
  <c r="EQ71"/>
  <c r="EQ248" s="1"/>
  <c r="ER71"/>
  <c r="ES71"/>
  <c r="EU71"/>
  <c r="EV71"/>
  <c r="EW71"/>
  <c r="EW169" s="1"/>
  <c r="EX71"/>
  <c r="EX248" s="1"/>
  <c r="EY71"/>
  <c r="EZ71"/>
  <c r="FB71"/>
  <c r="FC71"/>
  <c r="FD71"/>
  <c r="FD169" s="1"/>
  <c r="FE71"/>
  <c r="FE248" s="1"/>
  <c r="FF71"/>
  <c r="FG71"/>
  <c r="FI71"/>
  <c r="FJ71"/>
  <c r="FK71"/>
  <c r="FK169" s="1"/>
  <c r="FL71"/>
  <c r="FL248" s="1"/>
  <c r="FM71"/>
  <c r="FN71"/>
  <c r="FP71"/>
  <c r="FQ71"/>
  <c r="FR71"/>
  <c r="FR169" s="1"/>
  <c r="FS71"/>
  <c r="FS248" s="1"/>
  <c r="FT71"/>
  <c r="FU71"/>
  <c r="FW71"/>
  <c r="FX71"/>
  <c r="FY71"/>
  <c r="FY169" s="1"/>
  <c r="FZ71"/>
  <c r="FZ248" s="1"/>
  <c r="GA71"/>
  <c r="GB71"/>
  <c r="GD71"/>
  <c r="GE71"/>
  <c r="GF71"/>
  <c r="GF169" s="1"/>
  <c r="GG71"/>
  <c r="GG248" s="1"/>
  <c r="GH71"/>
  <c r="GI71"/>
  <c r="GK71"/>
  <c r="GL71"/>
  <c r="GM71"/>
  <c r="GM169" s="1"/>
  <c r="GN71"/>
  <c r="GN248" s="1"/>
  <c r="GO71"/>
  <c r="GP71"/>
  <c r="GR71"/>
  <c r="GS71"/>
  <c r="GT71"/>
  <c r="GT169" s="1"/>
  <c r="GU71"/>
  <c r="GU248" s="1"/>
  <c r="GV71"/>
  <c r="GW71"/>
  <c r="GY71"/>
  <c r="GZ71"/>
  <c r="HA71"/>
  <c r="HA169" s="1"/>
  <c r="HB71"/>
  <c r="HB248" s="1"/>
  <c r="HC71"/>
  <c r="HD71"/>
  <c r="HF71"/>
  <c r="HG71"/>
  <c r="HH71"/>
  <c r="HH169" s="1"/>
  <c r="HI71"/>
  <c r="HI248" s="1"/>
  <c r="HJ71"/>
  <c r="HK71"/>
  <c r="HM71"/>
  <c r="HN71"/>
  <c r="HO71"/>
  <c r="HO169" s="1"/>
  <c r="HP71"/>
  <c r="HP248" s="1"/>
  <c r="HQ71"/>
  <c r="HR71"/>
  <c r="HT71"/>
  <c r="HU71"/>
  <c r="HV71"/>
  <c r="HV169" s="1"/>
  <c r="HW71"/>
  <c r="HW248" s="1"/>
  <c r="HX71"/>
  <c r="HY71"/>
  <c r="IA71"/>
  <c r="IB71"/>
  <c r="IC71"/>
  <c r="IC169" s="1"/>
  <c r="ID71"/>
  <c r="ID248" s="1"/>
  <c r="IE71"/>
  <c r="IF71"/>
  <c r="IH71"/>
  <c r="II71"/>
  <c r="IJ71"/>
  <c r="IJ169" s="1"/>
  <c r="IK71"/>
  <c r="IK248" s="1"/>
  <c r="IL71"/>
  <c r="IM71"/>
  <c r="IO71"/>
  <c r="IP71"/>
  <c r="IQ71"/>
  <c r="IQ169" s="1"/>
  <c r="IR71"/>
  <c r="IR248" s="1"/>
  <c r="IS71"/>
  <c r="IT71"/>
  <c r="IV71"/>
  <c r="IW71"/>
  <c r="IX71"/>
  <c r="IX169" s="1"/>
  <c r="IY71"/>
  <c r="IY248" s="1"/>
  <c r="IZ71"/>
  <c r="JA71"/>
  <c r="JC71"/>
  <c r="JD71"/>
  <c r="JG71"/>
  <c r="JH71"/>
  <c r="JJ71"/>
  <c r="JK71"/>
  <c r="JL71"/>
  <c r="JL169" s="1"/>
  <c r="JM71"/>
  <c r="JM248" s="1"/>
  <c r="JN71"/>
  <c r="JO71"/>
  <c r="JQ71"/>
  <c r="JR71"/>
  <c r="JS71"/>
  <c r="JS169" s="1"/>
  <c r="JT71"/>
  <c r="JT248" s="1"/>
  <c r="JU71"/>
  <c r="JV71"/>
  <c r="JX71"/>
  <c r="JY71"/>
  <c r="JZ71"/>
  <c r="JZ169" s="1"/>
  <c r="KA71"/>
  <c r="KA248" s="1"/>
  <c r="KB71"/>
  <c r="KC71"/>
  <c r="KE71"/>
  <c r="KF71"/>
  <c r="KG71"/>
  <c r="KG169" s="1"/>
  <c r="KH71"/>
  <c r="KH248" s="1"/>
  <c r="KI71"/>
  <c r="KJ71"/>
  <c r="KL71"/>
  <c r="KM71"/>
  <c r="KN71"/>
  <c r="KN169" s="1"/>
  <c r="KO71"/>
  <c r="KO248" s="1"/>
  <c r="KP71"/>
  <c r="KQ71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F72"/>
  <c r="AG72"/>
  <c r="AH72"/>
  <c r="AH170" s="1"/>
  <c r="AI72"/>
  <c r="AI249" s="1"/>
  <c r="AJ72"/>
  <c r="AK72"/>
  <c r="AM72"/>
  <c r="AN72"/>
  <c r="AO72"/>
  <c r="AO170" s="1"/>
  <c r="AP72"/>
  <c r="AP249" s="1"/>
  <c r="AQ72"/>
  <c r="AR72"/>
  <c r="AT72"/>
  <c r="AU72"/>
  <c r="AV72"/>
  <c r="AV170" s="1"/>
  <c r="AW72"/>
  <c r="AW249" s="1"/>
  <c r="AX72"/>
  <c r="AY72"/>
  <c r="BA72"/>
  <c r="BB72"/>
  <c r="BC72"/>
  <c r="BC170" s="1"/>
  <c r="BD72"/>
  <c r="BD249" s="1"/>
  <c r="BE72"/>
  <c r="BF72"/>
  <c r="BH72"/>
  <c r="BI72"/>
  <c r="BJ72"/>
  <c r="BJ170" s="1"/>
  <c r="BK72"/>
  <c r="BK249" s="1"/>
  <c r="BL72"/>
  <c r="BM72"/>
  <c r="BO72"/>
  <c r="BP72"/>
  <c r="BQ72"/>
  <c r="BQ170" s="1"/>
  <c r="BR72"/>
  <c r="BR249" s="1"/>
  <c r="BS72"/>
  <c r="BT72"/>
  <c r="BV72"/>
  <c r="BW72"/>
  <c r="BX72"/>
  <c r="BX170" s="1"/>
  <c r="BY72"/>
  <c r="BY249" s="1"/>
  <c r="BZ72"/>
  <c r="CA72"/>
  <c r="CC72"/>
  <c r="CD72"/>
  <c r="CE72"/>
  <c r="CE170" s="1"/>
  <c r="CF72"/>
  <c r="CF249" s="1"/>
  <c r="CG72"/>
  <c r="CH72"/>
  <c r="CJ72"/>
  <c r="CK72"/>
  <c r="CL72"/>
  <c r="CL170" s="1"/>
  <c r="CM72"/>
  <c r="CM249" s="1"/>
  <c r="CN72"/>
  <c r="CO72"/>
  <c r="CQ72"/>
  <c r="CR72"/>
  <c r="CS72"/>
  <c r="CS170" s="1"/>
  <c r="CT72"/>
  <c r="CT249" s="1"/>
  <c r="CU72"/>
  <c r="CV72"/>
  <c r="CX72"/>
  <c r="CY72"/>
  <c r="CZ72"/>
  <c r="CZ170" s="1"/>
  <c r="DA72"/>
  <c r="DA249" s="1"/>
  <c r="DB72"/>
  <c r="DC72"/>
  <c r="DE72"/>
  <c r="DF72"/>
  <c r="DG72"/>
  <c r="DG170" s="1"/>
  <c r="DH72"/>
  <c r="DH249" s="1"/>
  <c r="DI72"/>
  <c r="DJ72"/>
  <c r="DL72"/>
  <c r="DM72"/>
  <c r="DN72"/>
  <c r="DN170" s="1"/>
  <c r="DO72"/>
  <c r="DO249" s="1"/>
  <c r="DP72"/>
  <c r="DQ72"/>
  <c r="DS72"/>
  <c r="DT72"/>
  <c r="DU72"/>
  <c r="DU170" s="1"/>
  <c r="DV72"/>
  <c r="DV249" s="1"/>
  <c r="DW72"/>
  <c r="DX72"/>
  <c r="DZ72"/>
  <c r="EA72"/>
  <c r="EB72"/>
  <c r="EB170" s="1"/>
  <c r="EC72"/>
  <c r="EC249" s="1"/>
  <c r="ED72"/>
  <c r="EE72"/>
  <c r="EG72"/>
  <c r="EH72"/>
  <c r="EI72"/>
  <c r="EI170" s="1"/>
  <c r="EJ72"/>
  <c r="EJ249" s="1"/>
  <c r="EK72"/>
  <c r="EL72"/>
  <c r="EN72"/>
  <c r="EO72"/>
  <c r="EP72"/>
  <c r="EP170" s="1"/>
  <c r="EQ72"/>
  <c r="EQ249" s="1"/>
  <c r="ER72"/>
  <c r="ES72"/>
  <c r="EU72"/>
  <c r="EV72"/>
  <c r="EW72"/>
  <c r="EW170" s="1"/>
  <c r="EX72"/>
  <c r="EX249" s="1"/>
  <c r="EY72"/>
  <c r="EZ72"/>
  <c r="FB72"/>
  <c r="FC72"/>
  <c r="FD72"/>
  <c r="FD170" s="1"/>
  <c r="FE72"/>
  <c r="FE249" s="1"/>
  <c r="FF72"/>
  <c r="FG72"/>
  <c r="FI72"/>
  <c r="FJ72"/>
  <c r="FK72"/>
  <c r="FK170" s="1"/>
  <c r="FL72"/>
  <c r="FL249" s="1"/>
  <c r="FM72"/>
  <c r="FN72"/>
  <c r="FP72"/>
  <c r="FQ72"/>
  <c r="FR72"/>
  <c r="FR170" s="1"/>
  <c r="FS72"/>
  <c r="FS249" s="1"/>
  <c r="FT72"/>
  <c r="FU72"/>
  <c r="FW72"/>
  <c r="FX72"/>
  <c r="FY72"/>
  <c r="FY170" s="1"/>
  <c r="FZ72"/>
  <c r="FZ249" s="1"/>
  <c r="GA72"/>
  <c r="GB72"/>
  <c r="GD72"/>
  <c r="GE72"/>
  <c r="GF72"/>
  <c r="GF170" s="1"/>
  <c r="GG72"/>
  <c r="GG249" s="1"/>
  <c r="GH72"/>
  <c r="GI72"/>
  <c r="GK72"/>
  <c r="GL72"/>
  <c r="GM72"/>
  <c r="GM170" s="1"/>
  <c r="GN72"/>
  <c r="GN249" s="1"/>
  <c r="GO72"/>
  <c r="GP72"/>
  <c r="GR72"/>
  <c r="GS72"/>
  <c r="GT72"/>
  <c r="GT170" s="1"/>
  <c r="GU72"/>
  <c r="GU249" s="1"/>
  <c r="GV72"/>
  <c r="GW72"/>
  <c r="GY72"/>
  <c r="GZ72"/>
  <c r="HA72"/>
  <c r="HA170" s="1"/>
  <c r="HB72"/>
  <c r="HB249" s="1"/>
  <c r="HC72"/>
  <c r="HD72"/>
  <c r="HF72"/>
  <c r="HG72"/>
  <c r="HH72"/>
  <c r="HH170" s="1"/>
  <c r="HI72"/>
  <c r="HI249" s="1"/>
  <c r="HJ72"/>
  <c r="HK72"/>
  <c r="HM72"/>
  <c r="HN72"/>
  <c r="HO72"/>
  <c r="HO170" s="1"/>
  <c r="HP72"/>
  <c r="HP249" s="1"/>
  <c r="HQ72"/>
  <c r="HR72"/>
  <c r="HT72"/>
  <c r="HU72"/>
  <c r="HV72"/>
  <c r="HV170" s="1"/>
  <c r="HW72"/>
  <c r="HW249" s="1"/>
  <c r="HX72"/>
  <c r="HY72"/>
  <c r="IA72"/>
  <c r="IB72"/>
  <c r="IC72"/>
  <c r="IC170" s="1"/>
  <c r="ID72"/>
  <c r="ID249" s="1"/>
  <c r="IE72"/>
  <c r="IF72"/>
  <c r="IH72"/>
  <c r="II72"/>
  <c r="IJ72"/>
  <c r="IJ170" s="1"/>
  <c r="IK72"/>
  <c r="IK249" s="1"/>
  <c r="IL72"/>
  <c r="IM72"/>
  <c r="IO72"/>
  <c r="IP72"/>
  <c r="IQ72"/>
  <c r="IQ170" s="1"/>
  <c r="IR72"/>
  <c r="IR249" s="1"/>
  <c r="IS72"/>
  <c r="IT72"/>
  <c r="IV72"/>
  <c r="IW72"/>
  <c r="IX72"/>
  <c r="IX170" s="1"/>
  <c r="IY72"/>
  <c r="IY249" s="1"/>
  <c r="IZ72"/>
  <c r="JA72"/>
  <c r="JC72"/>
  <c r="JD72"/>
  <c r="JG72"/>
  <c r="JH72"/>
  <c r="JJ72"/>
  <c r="JK72"/>
  <c r="JL72"/>
  <c r="JL170" s="1"/>
  <c r="JM72"/>
  <c r="JM249" s="1"/>
  <c r="JN72"/>
  <c r="JO72"/>
  <c r="JQ72"/>
  <c r="JR72"/>
  <c r="JS72"/>
  <c r="JS170" s="1"/>
  <c r="JT72"/>
  <c r="JT249" s="1"/>
  <c r="JU72"/>
  <c r="JV72"/>
  <c r="JX72"/>
  <c r="JY72"/>
  <c r="JZ72"/>
  <c r="JZ170" s="1"/>
  <c r="KA72"/>
  <c r="KA249" s="1"/>
  <c r="KB72"/>
  <c r="KC72"/>
  <c r="KE72"/>
  <c r="KF72"/>
  <c r="KG72"/>
  <c r="KG170" s="1"/>
  <c r="KH72"/>
  <c r="KH249" s="1"/>
  <c r="KI72"/>
  <c r="KJ72"/>
  <c r="KL72"/>
  <c r="KM72"/>
  <c r="KN72"/>
  <c r="KN170" s="1"/>
  <c r="KO72"/>
  <c r="KO249" s="1"/>
  <c r="KP72"/>
  <c r="KQ72"/>
  <c r="KS7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F73"/>
  <c r="AG73"/>
  <c r="AH73"/>
  <c r="AH171" s="1"/>
  <c r="AI73"/>
  <c r="AI250" s="1"/>
  <c r="AJ73"/>
  <c r="AM73"/>
  <c r="AN73"/>
  <c r="AO73"/>
  <c r="AO171" s="1"/>
  <c r="AP73"/>
  <c r="AP250" s="1"/>
  <c r="AQ73"/>
  <c r="AT73"/>
  <c r="AU73"/>
  <c r="AV73"/>
  <c r="AV171" s="1"/>
  <c r="AW73"/>
  <c r="AW250" s="1"/>
  <c r="AX73"/>
  <c r="BA73"/>
  <c r="BB73"/>
  <c r="BC73"/>
  <c r="BC171" s="1"/>
  <c r="BD73"/>
  <c r="BD250" s="1"/>
  <c r="BE73"/>
  <c r="BH73"/>
  <c r="BI73"/>
  <c r="BJ73"/>
  <c r="BJ171" s="1"/>
  <c r="BK73"/>
  <c r="BK250" s="1"/>
  <c r="BL73"/>
  <c r="BM73"/>
  <c r="BO73"/>
  <c r="BP73"/>
  <c r="BR73"/>
  <c r="BR250" s="1"/>
  <c r="BS73"/>
  <c r="BV73"/>
  <c r="BW73"/>
  <c r="BX73"/>
  <c r="BX171" s="1"/>
  <c r="BY73"/>
  <c r="BY250" s="1"/>
  <c r="BZ73"/>
  <c r="CC73"/>
  <c r="CD73"/>
  <c r="CE73"/>
  <c r="CE171" s="1"/>
  <c r="CF73"/>
  <c r="CF250" s="1"/>
  <c r="CG73"/>
  <c r="CJ73"/>
  <c r="CK73"/>
  <c r="CL73"/>
  <c r="CL171" s="1"/>
  <c r="CM73"/>
  <c r="CM250" s="1"/>
  <c r="CN73"/>
  <c r="CQ73"/>
  <c r="CR73"/>
  <c r="CS73"/>
  <c r="CS171" s="1"/>
  <c r="CT73"/>
  <c r="CT250" s="1"/>
  <c r="CU73"/>
  <c r="CX73"/>
  <c r="CY73"/>
  <c r="CZ73"/>
  <c r="CZ171" s="1"/>
  <c r="DA73"/>
  <c r="DA250" s="1"/>
  <c r="DB73"/>
  <c r="DE73"/>
  <c r="DF73"/>
  <c r="DG73"/>
  <c r="DG171" s="1"/>
  <c r="DH73"/>
  <c r="DH250" s="1"/>
  <c r="DI73"/>
  <c r="DL73"/>
  <c r="DM73"/>
  <c r="DN73"/>
  <c r="DN171" s="1"/>
  <c r="DO73"/>
  <c r="DO250" s="1"/>
  <c r="DP73"/>
  <c r="DS73"/>
  <c r="DT73"/>
  <c r="DU73"/>
  <c r="DU171" s="1"/>
  <c r="DV73"/>
  <c r="DV250" s="1"/>
  <c r="DW73"/>
  <c r="DZ73"/>
  <c r="EA73"/>
  <c r="EB73"/>
  <c r="EB171" s="1"/>
  <c r="EC73"/>
  <c r="EC250" s="1"/>
  <c r="ED73"/>
  <c r="EG73"/>
  <c r="EH73"/>
  <c r="EI73"/>
  <c r="EI171" s="1"/>
  <c r="EJ73"/>
  <c r="EJ250" s="1"/>
  <c r="EK73"/>
  <c r="EN73"/>
  <c r="EO73"/>
  <c r="EP73"/>
  <c r="EP171" s="1"/>
  <c r="EQ73"/>
  <c r="EQ250" s="1"/>
  <c r="ER73"/>
  <c r="EU73"/>
  <c r="EV73"/>
  <c r="EW73"/>
  <c r="EW171" s="1"/>
  <c r="EX73"/>
  <c r="EX250" s="1"/>
  <c r="EY73"/>
  <c r="FB73"/>
  <c r="FC73"/>
  <c r="FD73"/>
  <c r="FD171" s="1"/>
  <c r="FE73"/>
  <c r="FE250" s="1"/>
  <c r="FF73"/>
  <c r="FI73"/>
  <c r="FJ73"/>
  <c r="FK73"/>
  <c r="FK171" s="1"/>
  <c r="FL73"/>
  <c r="FL250" s="1"/>
  <c r="FM73"/>
  <c r="FN73"/>
  <c r="FP73"/>
  <c r="FQ73"/>
  <c r="FS73"/>
  <c r="FS250" s="1"/>
  <c r="FT73"/>
  <c r="FW73"/>
  <c r="FX73"/>
  <c r="FY73"/>
  <c r="FY171" s="1"/>
  <c r="FZ73"/>
  <c r="FZ250" s="1"/>
  <c r="GA73"/>
  <c r="GD73"/>
  <c r="GE73"/>
  <c r="GF73"/>
  <c r="GF171" s="1"/>
  <c r="GG73"/>
  <c r="GG250" s="1"/>
  <c r="GH73"/>
  <c r="GK73"/>
  <c r="GL73"/>
  <c r="GM73"/>
  <c r="GM171" s="1"/>
  <c r="GN73"/>
  <c r="GN250" s="1"/>
  <c r="GO73"/>
  <c r="GR73"/>
  <c r="GS73"/>
  <c r="GT73"/>
  <c r="GT171" s="1"/>
  <c r="GU73"/>
  <c r="GU250" s="1"/>
  <c r="GV73"/>
  <c r="GY73"/>
  <c r="GZ73"/>
  <c r="HA73"/>
  <c r="HA171" s="1"/>
  <c r="HB73"/>
  <c r="HB250" s="1"/>
  <c r="HC73"/>
  <c r="HF73"/>
  <c r="HG73"/>
  <c r="HH73"/>
  <c r="HH171" s="1"/>
  <c r="HI73"/>
  <c r="HI250" s="1"/>
  <c r="HJ73"/>
  <c r="HM73"/>
  <c r="HN73"/>
  <c r="HO73"/>
  <c r="HO171" s="1"/>
  <c r="HP73"/>
  <c r="HP250" s="1"/>
  <c r="HQ73"/>
  <c r="HT73"/>
  <c r="HU73"/>
  <c r="HV73"/>
  <c r="HV171" s="1"/>
  <c r="HW73"/>
  <c r="HW250" s="1"/>
  <c r="HX73"/>
  <c r="HY73"/>
  <c r="IA73"/>
  <c r="IB73"/>
  <c r="IC73"/>
  <c r="IC171" s="1"/>
  <c r="ID73"/>
  <c r="ID250" s="1"/>
  <c r="IE73"/>
  <c r="IH73"/>
  <c r="II73"/>
  <c r="IJ73"/>
  <c r="IJ171" s="1"/>
  <c r="IK73"/>
  <c r="IK250" s="1"/>
  <c r="IL73"/>
  <c r="IM73"/>
  <c r="IO73"/>
  <c r="IP73"/>
  <c r="IQ73"/>
  <c r="IQ171" s="1"/>
  <c r="IR73"/>
  <c r="IR250" s="1"/>
  <c r="IS73"/>
  <c r="IV73"/>
  <c r="IW73"/>
  <c r="IX73"/>
  <c r="IX171" s="1"/>
  <c r="IY73"/>
  <c r="IY250" s="1"/>
  <c r="IZ73"/>
  <c r="JC73"/>
  <c r="JD73"/>
  <c r="JG73"/>
  <c r="JJ73"/>
  <c r="JK73"/>
  <c r="JL73"/>
  <c r="JL171" s="1"/>
  <c r="JM73"/>
  <c r="JM250" s="1"/>
  <c r="JN73"/>
  <c r="JO73"/>
  <c r="JQ73"/>
  <c r="JR73"/>
  <c r="JS73"/>
  <c r="JS171" s="1"/>
  <c r="JT73"/>
  <c r="JT250" s="1"/>
  <c r="JU73"/>
  <c r="JX73"/>
  <c r="JY73"/>
  <c r="JZ73"/>
  <c r="JZ171" s="1"/>
  <c r="KA73"/>
  <c r="KA250" s="1"/>
  <c r="KB73"/>
  <c r="KC73"/>
  <c r="KE73"/>
  <c r="KF73"/>
  <c r="KG73"/>
  <c r="KG171" s="1"/>
  <c r="KH73"/>
  <c r="KH250" s="1"/>
  <c r="KI73"/>
  <c r="KJ73"/>
  <c r="KL73"/>
  <c r="KM73"/>
  <c r="KN73"/>
  <c r="KN171" s="1"/>
  <c r="KO73"/>
  <c r="KO250" s="1"/>
  <c r="KP73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F74"/>
  <c r="AG74"/>
  <c r="AH74"/>
  <c r="AH172" s="1"/>
  <c r="AI74"/>
  <c r="AI251" s="1"/>
  <c r="AJ74"/>
  <c r="AM74"/>
  <c r="AN74"/>
  <c r="AO74"/>
  <c r="AO172" s="1"/>
  <c r="AP74"/>
  <c r="AP251" s="1"/>
  <c r="AQ74"/>
  <c r="AR74"/>
  <c r="AT74"/>
  <c r="AU74"/>
  <c r="AV74"/>
  <c r="AV172" s="1"/>
  <c r="AW74"/>
  <c r="AW251" s="1"/>
  <c r="AX74"/>
  <c r="AY74"/>
  <c r="BA74"/>
  <c r="BB74"/>
  <c r="BC74"/>
  <c r="BC172" s="1"/>
  <c r="BD74"/>
  <c r="BD251" s="1"/>
  <c r="BE74"/>
  <c r="BF74"/>
  <c r="BH74"/>
  <c r="BI74"/>
  <c r="BJ74"/>
  <c r="BJ172" s="1"/>
  <c r="BK74"/>
  <c r="BK251" s="1"/>
  <c r="BL74"/>
  <c r="BM74"/>
  <c r="BO74"/>
  <c r="BP74"/>
  <c r="BQ74"/>
  <c r="BQ172" s="1"/>
  <c r="BR74"/>
  <c r="BR251" s="1"/>
  <c r="BS74"/>
  <c r="BT74"/>
  <c r="BV74"/>
  <c r="BW74"/>
  <c r="BX74"/>
  <c r="BX172" s="1"/>
  <c r="BY74"/>
  <c r="BY251" s="1"/>
  <c r="BZ74"/>
  <c r="CA74"/>
  <c r="CC74"/>
  <c r="CD74"/>
  <c r="CE74"/>
  <c r="CE172" s="1"/>
  <c r="CF74"/>
  <c r="CF251" s="1"/>
  <c r="CG74"/>
  <c r="CH74"/>
  <c r="CJ74"/>
  <c r="CK74"/>
  <c r="CL74"/>
  <c r="CL172" s="1"/>
  <c r="CM74"/>
  <c r="CM251" s="1"/>
  <c r="CN74"/>
  <c r="CO74"/>
  <c r="CQ74"/>
  <c r="CR74"/>
  <c r="CS74"/>
  <c r="CS172" s="1"/>
  <c r="CT74"/>
  <c r="CT251" s="1"/>
  <c r="CU74"/>
  <c r="CV74"/>
  <c r="CX74"/>
  <c r="CY74"/>
  <c r="CZ74"/>
  <c r="CZ172" s="1"/>
  <c r="DA74"/>
  <c r="DA251" s="1"/>
  <c r="DB74"/>
  <c r="DC74"/>
  <c r="DE74"/>
  <c r="DF74"/>
  <c r="DG74"/>
  <c r="DG172" s="1"/>
  <c r="DH74"/>
  <c r="DH251" s="1"/>
  <c r="DI74"/>
  <c r="DJ74"/>
  <c r="DL74"/>
  <c r="DM74"/>
  <c r="DN74"/>
  <c r="DN172" s="1"/>
  <c r="DO74"/>
  <c r="DO251" s="1"/>
  <c r="DP74"/>
  <c r="DQ74"/>
  <c r="DS74"/>
  <c r="DT74"/>
  <c r="DU74"/>
  <c r="DU172" s="1"/>
  <c r="DV74"/>
  <c r="DV251" s="1"/>
  <c r="DW74"/>
  <c r="DX74"/>
  <c r="DZ74"/>
  <c r="EA74"/>
  <c r="EB74"/>
  <c r="EB172" s="1"/>
  <c r="EC74"/>
  <c r="EC251" s="1"/>
  <c r="ED74"/>
  <c r="EE74"/>
  <c r="EG74"/>
  <c r="EH74"/>
  <c r="EI74"/>
  <c r="EI172" s="1"/>
  <c r="EJ74"/>
  <c r="EJ251" s="1"/>
  <c r="EK74"/>
  <c r="EL74"/>
  <c r="EN74"/>
  <c r="EO74"/>
  <c r="EP74"/>
  <c r="EP172" s="1"/>
  <c r="EQ74"/>
  <c r="EQ251" s="1"/>
  <c r="ER74"/>
  <c r="ES74"/>
  <c r="EU74"/>
  <c r="EV74"/>
  <c r="EW74"/>
  <c r="EW172" s="1"/>
  <c r="EX74"/>
  <c r="EX251" s="1"/>
  <c r="EY74"/>
  <c r="EZ74"/>
  <c r="FB74"/>
  <c r="FC74"/>
  <c r="FD74"/>
  <c r="FD172" s="1"/>
  <c r="FE74"/>
  <c r="FE251" s="1"/>
  <c r="FF74"/>
  <c r="FG74"/>
  <c r="FI74"/>
  <c r="FJ74"/>
  <c r="FK74"/>
  <c r="FK172" s="1"/>
  <c r="FL74"/>
  <c r="FL251" s="1"/>
  <c r="FM74"/>
  <c r="FN74"/>
  <c r="FP74"/>
  <c r="FQ74"/>
  <c r="FR74"/>
  <c r="FR172" s="1"/>
  <c r="FS74"/>
  <c r="FS251" s="1"/>
  <c r="FT74"/>
  <c r="FU74"/>
  <c r="FW74"/>
  <c r="FX74"/>
  <c r="FY74"/>
  <c r="FY172" s="1"/>
  <c r="FZ74"/>
  <c r="FZ251" s="1"/>
  <c r="GA74"/>
  <c r="GB74"/>
  <c r="GD74"/>
  <c r="GE74"/>
  <c r="GF74"/>
  <c r="GF172" s="1"/>
  <c r="GG74"/>
  <c r="GG251" s="1"/>
  <c r="GH74"/>
  <c r="GI74"/>
  <c r="GK74"/>
  <c r="GL74"/>
  <c r="GM74"/>
  <c r="GM172" s="1"/>
  <c r="GN74"/>
  <c r="GN251" s="1"/>
  <c r="GO74"/>
  <c r="GP74"/>
  <c r="GR74"/>
  <c r="GS74"/>
  <c r="GT74"/>
  <c r="GT172" s="1"/>
  <c r="GU74"/>
  <c r="GU251" s="1"/>
  <c r="GV74"/>
  <c r="GW74"/>
  <c r="GY74"/>
  <c r="GZ74"/>
  <c r="HA74"/>
  <c r="HA172" s="1"/>
  <c r="HB74"/>
  <c r="HB251" s="1"/>
  <c r="HC74"/>
  <c r="HD74"/>
  <c r="HF74"/>
  <c r="HG74"/>
  <c r="HH74"/>
  <c r="HH172" s="1"/>
  <c r="HI74"/>
  <c r="HI251" s="1"/>
  <c r="HJ74"/>
  <c r="HK74"/>
  <c r="HM74"/>
  <c r="HN74"/>
  <c r="HO74"/>
  <c r="HO172" s="1"/>
  <c r="HP74"/>
  <c r="HP251" s="1"/>
  <c r="HQ74"/>
  <c r="HR74"/>
  <c r="HT74"/>
  <c r="HU74"/>
  <c r="HV74"/>
  <c r="HV172" s="1"/>
  <c r="HW74"/>
  <c r="HW251" s="1"/>
  <c r="HX74"/>
  <c r="HY74"/>
  <c r="IA74"/>
  <c r="IB74"/>
  <c r="IC74"/>
  <c r="IC172" s="1"/>
  <c r="ID74"/>
  <c r="ID251" s="1"/>
  <c r="IE74"/>
  <c r="IF74"/>
  <c r="IH74"/>
  <c r="II74"/>
  <c r="IJ74"/>
  <c r="IJ172" s="1"/>
  <c r="IK74"/>
  <c r="IK251" s="1"/>
  <c r="IL74"/>
  <c r="IM74"/>
  <c r="IO74"/>
  <c r="IP74"/>
  <c r="IQ74"/>
  <c r="IQ172" s="1"/>
  <c r="IR74"/>
  <c r="IR251" s="1"/>
  <c r="IS74"/>
  <c r="IT74"/>
  <c r="IV74"/>
  <c r="IW74"/>
  <c r="IX74"/>
  <c r="IX172" s="1"/>
  <c r="IY74"/>
  <c r="IY251" s="1"/>
  <c r="IZ74"/>
  <c r="JA74"/>
  <c r="JC74"/>
  <c r="JD74"/>
  <c r="JG74"/>
  <c r="JH74"/>
  <c r="JJ74"/>
  <c r="JK74"/>
  <c r="JL74"/>
  <c r="JL172" s="1"/>
  <c r="JM74"/>
  <c r="JM251" s="1"/>
  <c r="JN74"/>
  <c r="JO74"/>
  <c r="JQ74"/>
  <c r="JR74"/>
  <c r="JS74"/>
  <c r="JS172" s="1"/>
  <c r="JT74"/>
  <c r="JT251" s="1"/>
  <c r="JU74"/>
  <c r="JV74"/>
  <c r="JX74"/>
  <c r="JY74"/>
  <c r="JZ74"/>
  <c r="JZ172" s="1"/>
  <c r="KA74"/>
  <c r="KA251" s="1"/>
  <c r="KB74"/>
  <c r="KC74"/>
  <c r="KE74"/>
  <c r="KF74"/>
  <c r="KG74"/>
  <c r="KG172" s="1"/>
  <c r="KH74"/>
  <c r="KH251" s="1"/>
  <c r="KI74"/>
  <c r="KJ74"/>
  <c r="KL74"/>
  <c r="KM74"/>
  <c r="KN74"/>
  <c r="KN172" s="1"/>
  <c r="KO74"/>
  <c r="KO251" s="1"/>
  <c r="KP74"/>
  <c r="KQ74"/>
  <c r="KS74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F75"/>
  <c r="AG75"/>
  <c r="AH75"/>
  <c r="AH173" s="1"/>
  <c r="AI75"/>
  <c r="AI252" s="1"/>
  <c r="AJ75"/>
  <c r="AK75"/>
  <c r="AM75"/>
  <c r="AN75"/>
  <c r="AO75"/>
  <c r="AO173" s="1"/>
  <c r="AP75"/>
  <c r="AP252" s="1"/>
  <c r="AQ75"/>
  <c r="AR75"/>
  <c r="AT75"/>
  <c r="AU75"/>
  <c r="AV75"/>
  <c r="AV173" s="1"/>
  <c r="AW75"/>
  <c r="AW252" s="1"/>
  <c r="AX75"/>
  <c r="AY75"/>
  <c r="BA75"/>
  <c r="BB75"/>
  <c r="BC75"/>
  <c r="BC173" s="1"/>
  <c r="BD75"/>
  <c r="BD252" s="1"/>
  <c r="BE75"/>
  <c r="BF75"/>
  <c r="BH75"/>
  <c r="BI75"/>
  <c r="BJ75"/>
  <c r="BJ173" s="1"/>
  <c r="BK75"/>
  <c r="BK252" s="1"/>
  <c r="BL75"/>
  <c r="BM75"/>
  <c r="BO75"/>
  <c r="BP75"/>
  <c r="BQ75"/>
  <c r="BQ173" s="1"/>
  <c r="BR75"/>
  <c r="BR252" s="1"/>
  <c r="BS75"/>
  <c r="BT75"/>
  <c r="BV75"/>
  <c r="BW75"/>
  <c r="BX75"/>
  <c r="BX173" s="1"/>
  <c r="BY75"/>
  <c r="BY252" s="1"/>
  <c r="BZ75"/>
  <c r="CA75"/>
  <c r="CC75"/>
  <c r="CD75"/>
  <c r="CE75"/>
  <c r="CE173" s="1"/>
  <c r="CF75"/>
  <c r="CF252" s="1"/>
  <c r="CG75"/>
  <c r="CH75"/>
  <c r="CJ75"/>
  <c r="CK75"/>
  <c r="CL75"/>
  <c r="CL173" s="1"/>
  <c r="CM75"/>
  <c r="CM252" s="1"/>
  <c r="CN75"/>
  <c r="CO75"/>
  <c r="CQ75"/>
  <c r="CR75"/>
  <c r="CS75"/>
  <c r="CS173" s="1"/>
  <c r="CT75"/>
  <c r="CT252" s="1"/>
  <c r="CU75"/>
  <c r="CV75"/>
  <c r="CX75"/>
  <c r="CY75"/>
  <c r="CZ75"/>
  <c r="CZ173" s="1"/>
  <c r="DA75"/>
  <c r="DA252" s="1"/>
  <c r="DB75"/>
  <c r="DC75"/>
  <c r="DE75"/>
  <c r="DF75"/>
  <c r="DG75"/>
  <c r="DG173" s="1"/>
  <c r="DH75"/>
  <c r="DH252" s="1"/>
  <c r="DI75"/>
  <c r="DJ75"/>
  <c r="DL75"/>
  <c r="DM75"/>
  <c r="DN75"/>
  <c r="DN173" s="1"/>
  <c r="DO75"/>
  <c r="DO252" s="1"/>
  <c r="DP75"/>
  <c r="DQ75"/>
  <c r="DS75"/>
  <c r="DT75"/>
  <c r="DU75"/>
  <c r="DU173" s="1"/>
  <c r="DV75"/>
  <c r="DV252" s="1"/>
  <c r="DW75"/>
  <c r="DX75"/>
  <c r="DZ75"/>
  <c r="EA75"/>
  <c r="EB75"/>
  <c r="EB173" s="1"/>
  <c r="EC75"/>
  <c r="EC252" s="1"/>
  <c r="ED75"/>
  <c r="EE75"/>
  <c r="EG75"/>
  <c r="EH75"/>
  <c r="EI75"/>
  <c r="EI173" s="1"/>
  <c r="EJ75"/>
  <c r="EJ252" s="1"/>
  <c r="EK75"/>
  <c r="EL75"/>
  <c r="EN75"/>
  <c r="EO75"/>
  <c r="EP75"/>
  <c r="EP173" s="1"/>
  <c r="EQ75"/>
  <c r="EQ252" s="1"/>
  <c r="ER75"/>
  <c r="ES75"/>
  <c r="EU75"/>
  <c r="EV75"/>
  <c r="EW75"/>
  <c r="EW173" s="1"/>
  <c r="EX75"/>
  <c r="EX252" s="1"/>
  <c r="EY75"/>
  <c r="EZ75"/>
  <c r="FB75"/>
  <c r="FC75"/>
  <c r="FD75"/>
  <c r="FD173" s="1"/>
  <c r="FE75"/>
  <c r="FE252" s="1"/>
  <c r="FF75"/>
  <c r="FG75"/>
  <c r="FI75"/>
  <c r="FJ75"/>
  <c r="FK75"/>
  <c r="FK173" s="1"/>
  <c r="FL75"/>
  <c r="FL252" s="1"/>
  <c r="FM75"/>
  <c r="FN75"/>
  <c r="FP75"/>
  <c r="FQ75"/>
  <c r="FR75"/>
  <c r="FR173" s="1"/>
  <c r="FS75"/>
  <c r="FS252" s="1"/>
  <c r="FT75"/>
  <c r="FU75"/>
  <c r="FW75"/>
  <c r="FX75"/>
  <c r="FY75"/>
  <c r="FY173" s="1"/>
  <c r="FZ75"/>
  <c r="FZ252" s="1"/>
  <c r="GA75"/>
  <c r="GB75"/>
  <c r="GD75"/>
  <c r="GE75"/>
  <c r="GF75"/>
  <c r="GF173" s="1"/>
  <c r="GG75"/>
  <c r="GG252" s="1"/>
  <c r="GH75"/>
  <c r="GI75"/>
  <c r="GK75"/>
  <c r="GL75"/>
  <c r="GM75"/>
  <c r="GM173" s="1"/>
  <c r="GN75"/>
  <c r="GN252" s="1"/>
  <c r="GO75"/>
  <c r="GP75"/>
  <c r="GR75"/>
  <c r="GS75"/>
  <c r="GT75"/>
  <c r="GT173" s="1"/>
  <c r="GU75"/>
  <c r="GU252" s="1"/>
  <c r="GV75"/>
  <c r="GW75"/>
  <c r="GY75"/>
  <c r="GZ75"/>
  <c r="HA75"/>
  <c r="HA173" s="1"/>
  <c r="HB75"/>
  <c r="HB252" s="1"/>
  <c r="HC75"/>
  <c r="HD75"/>
  <c r="HF75"/>
  <c r="HG75"/>
  <c r="HH75"/>
  <c r="HH173" s="1"/>
  <c r="HI75"/>
  <c r="HI252" s="1"/>
  <c r="HJ75"/>
  <c r="HK75"/>
  <c r="HM75"/>
  <c r="HN75"/>
  <c r="HO75"/>
  <c r="HO173" s="1"/>
  <c r="HP75"/>
  <c r="HP252" s="1"/>
  <c r="HQ75"/>
  <c r="HR75"/>
  <c r="HT75"/>
  <c r="HU75"/>
  <c r="HV75"/>
  <c r="HV173" s="1"/>
  <c r="HW75"/>
  <c r="HW252" s="1"/>
  <c r="HX75"/>
  <c r="HY75"/>
  <c r="IA75"/>
  <c r="IB75"/>
  <c r="IC75"/>
  <c r="IC173" s="1"/>
  <c r="ID75"/>
  <c r="ID252" s="1"/>
  <c r="IE75"/>
  <c r="IF75"/>
  <c r="IH75"/>
  <c r="II75"/>
  <c r="IJ75"/>
  <c r="IJ173" s="1"/>
  <c r="IK75"/>
  <c r="IK252" s="1"/>
  <c r="IL75"/>
  <c r="IM75"/>
  <c r="IO75"/>
  <c r="IP75"/>
  <c r="IQ75"/>
  <c r="IQ173" s="1"/>
  <c r="IR75"/>
  <c r="IR252" s="1"/>
  <c r="IS75"/>
  <c r="IT75"/>
  <c r="IV75"/>
  <c r="IW75"/>
  <c r="IX75"/>
  <c r="IX173" s="1"/>
  <c r="IY75"/>
  <c r="IY252" s="1"/>
  <c r="IZ75"/>
  <c r="JA75"/>
  <c r="JC75"/>
  <c r="JD75"/>
  <c r="JG75"/>
  <c r="JH75"/>
  <c r="JJ75"/>
  <c r="JK75"/>
  <c r="JL75"/>
  <c r="JL173" s="1"/>
  <c r="JM75"/>
  <c r="JM252" s="1"/>
  <c r="JN75"/>
  <c r="JO75"/>
  <c r="JQ75"/>
  <c r="JR75"/>
  <c r="JS75"/>
  <c r="JS173" s="1"/>
  <c r="JT75"/>
  <c r="JT252" s="1"/>
  <c r="JU75"/>
  <c r="JV75"/>
  <c r="JX75"/>
  <c r="JY75"/>
  <c r="JZ75"/>
  <c r="JZ173" s="1"/>
  <c r="KA75"/>
  <c r="KA252" s="1"/>
  <c r="KB75"/>
  <c r="KC75"/>
  <c r="KE75"/>
  <c r="KF75"/>
  <c r="KG75"/>
  <c r="KG173" s="1"/>
  <c r="KH75"/>
  <c r="KH252" s="1"/>
  <c r="KI75"/>
  <c r="KJ75"/>
  <c r="KL75"/>
  <c r="KM75"/>
  <c r="KN75"/>
  <c r="KN173" s="1"/>
  <c r="KO75"/>
  <c r="KO252" s="1"/>
  <c r="KP75"/>
  <c r="KQ75"/>
  <c r="KS75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31" i="4" s="1"/>
  <c r="M174" i="2"/>
  <c r="N253"/>
  <c r="T174"/>
  <c r="U253"/>
  <c r="AA174"/>
  <c r="AB253"/>
  <c r="AF76"/>
  <c r="AG76"/>
  <c r="AH76"/>
  <c r="AH174" s="1"/>
  <c r="AI76"/>
  <c r="AI253" s="1"/>
  <c r="AJ76"/>
  <c r="AM76"/>
  <c r="AN76"/>
  <c r="AO76"/>
  <c r="AO174" s="1"/>
  <c r="AP76"/>
  <c r="AP253" s="1"/>
  <c r="AQ76"/>
  <c r="AR76"/>
  <c r="AT76"/>
  <c r="AU76"/>
  <c r="AV76"/>
  <c r="AV174" s="1"/>
  <c r="AW76"/>
  <c r="AW253" s="1"/>
  <c r="AX76"/>
  <c r="AY76"/>
  <c r="BA76"/>
  <c r="BB76"/>
  <c r="BC76"/>
  <c r="BC174" s="1"/>
  <c r="BD76"/>
  <c r="BD253" s="1"/>
  <c r="BE76"/>
  <c r="BF76"/>
  <c r="BH76"/>
  <c r="BI76"/>
  <c r="BJ76"/>
  <c r="BJ174" s="1"/>
  <c r="BK76"/>
  <c r="BK253" s="1"/>
  <c r="BL76"/>
  <c r="BM76"/>
  <c r="BO76"/>
  <c r="BP76"/>
  <c r="BQ76"/>
  <c r="BQ174" s="1"/>
  <c r="BR76"/>
  <c r="BR253" s="1"/>
  <c r="BS76"/>
  <c r="BT76"/>
  <c r="BV76"/>
  <c r="BW76"/>
  <c r="BX76"/>
  <c r="BX174" s="1"/>
  <c r="BY76"/>
  <c r="BY253" s="1"/>
  <c r="BZ76"/>
  <c r="CA76"/>
  <c r="CC76"/>
  <c r="CD76"/>
  <c r="CE76"/>
  <c r="CE174" s="1"/>
  <c r="CF76"/>
  <c r="CF253" s="1"/>
  <c r="CG76"/>
  <c r="CH76"/>
  <c r="CJ76"/>
  <c r="CK76"/>
  <c r="CL76"/>
  <c r="CL174" s="1"/>
  <c r="CM76"/>
  <c r="CM253" s="1"/>
  <c r="CN76"/>
  <c r="CO76"/>
  <c r="CQ76"/>
  <c r="CR76"/>
  <c r="CS76"/>
  <c r="CS174" s="1"/>
  <c r="CT76"/>
  <c r="CT253" s="1"/>
  <c r="CU76"/>
  <c r="CV76"/>
  <c r="CX76"/>
  <c r="CY76"/>
  <c r="CZ76"/>
  <c r="CZ174" s="1"/>
  <c r="DA76"/>
  <c r="DA253" s="1"/>
  <c r="DB76"/>
  <c r="DC76"/>
  <c r="DE76"/>
  <c r="DF76"/>
  <c r="DG76"/>
  <c r="DG174" s="1"/>
  <c r="DH76"/>
  <c r="DH253" s="1"/>
  <c r="DI76"/>
  <c r="DJ76"/>
  <c r="DL76"/>
  <c r="DM76"/>
  <c r="DN76"/>
  <c r="DN174" s="1"/>
  <c r="DO76"/>
  <c r="DO253" s="1"/>
  <c r="DP76"/>
  <c r="DS76"/>
  <c r="DT76"/>
  <c r="DU76"/>
  <c r="DU174" s="1"/>
  <c r="DV76"/>
  <c r="DV253" s="1"/>
  <c r="DW76"/>
  <c r="DZ76"/>
  <c r="EA76"/>
  <c r="EB76"/>
  <c r="EB174" s="1"/>
  <c r="EC76"/>
  <c r="EC253" s="1"/>
  <c r="ED76"/>
  <c r="EG76"/>
  <c r="EH76"/>
  <c r="EI76"/>
  <c r="EI174" s="1"/>
  <c r="EJ76"/>
  <c r="EJ253" s="1"/>
  <c r="EK76"/>
  <c r="EL76"/>
  <c r="EN76"/>
  <c r="EO76"/>
  <c r="EP76"/>
  <c r="EP174" s="1"/>
  <c r="EQ76"/>
  <c r="EQ253" s="1"/>
  <c r="ER76"/>
  <c r="EU76"/>
  <c r="EV76"/>
  <c r="EW76"/>
  <c r="EW174" s="1"/>
  <c r="EX76"/>
  <c r="EX253" s="1"/>
  <c r="EY76"/>
  <c r="EZ76"/>
  <c r="FB76"/>
  <c r="FC76"/>
  <c r="FD76"/>
  <c r="FD174" s="1"/>
  <c r="FE76"/>
  <c r="FE253" s="1"/>
  <c r="FF76"/>
  <c r="FG76"/>
  <c r="FI76"/>
  <c r="FJ76"/>
  <c r="FK76"/>
  <c r="FK174" s="1"/>
  <c r="FL76"/>
  <c r="FL253" s="1"/>
  <c r="FM76"/>
  <c r="FN76"/>
  <c r="FP76"/>
  <c r="FQ76"/>
  <c r="FR76"/>
  <c r="FR174" s="1"/>
  <c r="FS76"/>
  <c r="FS253" s="1"/>
  <c r="FT76"/>
  <c r="FU76"/>
  <c r="FW76"/>
  <c r="FX76"/>
  <c r="FY76"/>
  <c r="FY174" s="1"/>
  <c r="FZ76"/>
  <c r="FZ253" s="1"/>
  <c r="GA76"/>
  <c r="GB76"/>
  <c r="GD76"/>
  <c r="GE76"/>
  <c r="GF76"/>
  <c r="GF174" s="1"/>
  <c r="GG76"/>
  <c r="GG253" s="1"/>
  <c r="GH76"/>
  <c r="GI76"/>
  <c r="GK76"/>
  <c r="GL76"/>
  <c r="GM76"/>
  <c r="GM174" s="1"/>
  <c r="GN76"/>
  <c r="GN253" s="1"/>
  <c r="GO76"/>
  <c r="GP76"/>
  <c r="GR76"/>
  <c r="GS76"/>
  <c r="GT76"/>
  <c r="GT174" s="1"/>
  <c r="GU76"/>
  <c r="GU253" s="1"/>
  <c r="GV76"/>
  <c r="GW76"/>
  <c r="GY76"/>
  <c r="GZ76"/>
  <c r="HA76"/>
  <c r="HA174" s="1"/>
  <c r="HB76"/>
  <c r="HB253" s="1"/>
  <c r="HC76"/>
  <c r="HD76"/>
  <c r="HF76"/>
  <c r="HG76"/>
  <c r="HH76"/>
  <c r="HH174" s="1"/>
  <c r="HI76"/>
  <c r="HI253" s="1"/>
  <c r="HJ76"/>
  <c r="HK76"/>
  <c r="HM76"/>
  <c r="HN76"/>
  <c r="HO76"/>
  <c r="HO174" s="1"/>
  <c r="HP76"/>
  <c r="HP253" s="1"/>
  <c r="HQ76"/>
  <c r="HR76"/>
  <c r="HT76"/>
  <c r="HU76"/>
  <c r="HV76"/>
  <c r="HV174" s="1"/>
  <c r="HW76"/>
  <c r="HW253" s="1"/>
  <c r="HX76"/>
  <c r="HY76"/>
  <c r="IA76"/>
  <c r="IB76"/>
  <c r="IC76"/>
  <c r="IC174" s="1"/>
  <c r="ID76"/>
  <c r="ID253" s="1"/>
  <c r="IE76"/>
  <c r="IF76"/>
  <c r="IH76"/>
  <c r="II76"/>
  <c r="IJ76"/>
  <c r="IJ174" s="1"/>
  <c r="IK76"/>
  <c r="IK253" s="1"/>
  <c r="IL76"/>
  <c r="IM76"/>
  <c r="IO76"/>
  <c r="IP76"/>
  <c r="IQ76"/>
  <c r="IQ174" s="1"/>
  <c r="IR76"/>
  <c r="IR253" s="1"/>
  <c r="IS76"/>
  <c r="IT76"/>
  <c r="IV76"/>
  <c r="IW76"/>
  <c r="IX76"/>
  <c r="IX174" s="1"/>
  <c r="IY76"/>
  <c r="IY253" s="1"/>
  <c r="IZ76"/>
  <c r="JA76"/>
  <c r="JC76"/>
  <c r="JD76"/>
  <c r="JG76"/>
  <c r="JJ76"/>
  <c r="JK76"/>
  <c r="JL76"/>
  <c r="JL174" s="1"/>
  <c r="JM76"/>
  <c r="JM253" s="1"/>
  <c r="JN76"/>
  <c r="JO76"/>
  <c r="JQ76"/>
  <c r="JR76"/>
  <c r="JS76"/>
  <c r="JS174" s="1"/>
  <c r="JT76"/>
  <c r="JT253" s="1"/>
  <c r="JU76"/>
  <c r="JV76"/>
  <c r="JX76"/>
  <c r="JY76"/>
  <c r="JZ76"/>
  <c r="JZ174" s="1"/>
  <c r="KA76"/>
  <c r="KA253" s="1"/>
  <c r="KB76"/>
  <c r="KC76"/>
  <c r="KE76"/>
  <c r="KF76"/>
  <c r="KG76"/>
  <c r="KG174" s="1"/>
  <c r="KH76"/>
  <c r="KH253" s="1"/>
  <c r="KI76"/>
  <c r="KJ76"/>
  <c r="KL76"/>
  <c r="KM76"/>
  <c r="KN76"/>
  <c r="KN174" s="1"/>
  <c r="KO76"/>
  <c r="KO253" s="1"/>
  <c r="KP76"/>
  <c r="KQ76"/>
  <c r="KS76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F77"/>
  <c r="AG77"/>
  <c r="AH77"/>
  <c r="AH175" s="1"/>
  <c r="AI77"/>
  <c r="AI254" s="1"/>
  <c r="AJ77"/>
  <c r="AM77"/>
  <c r="AN77"/>
  <c r="AO77"/>
  <c r="AO175" s="1"/>
  <c r="AP77"/>
  <c r="AP254" s="1"/>
  <c r="AQ77"/>
  <c r="AR77"/>
  <c r="AT77"/>
  <c r="AU77"/>
  <c r="AV77"/>
  <c r="AV175" s="1"/>
  <c r="AW77"/>
  <c r="AW254" s="1"/>
  <c r="AX77"/>
  <c r="BA77"/>
  <c r="BB77"/>
  <c r="BC77"/>
  <c r="BC175" s="1"/>
  <c r="BD77"/>
  <c r="BD254" s="1"/>
  <c r="BE77"/>
  <c r="BH77"/>
  <c r="BI77"/>
  <c r="BJ77"/>
  <c r="BJ175" s="1"/>
  <c r="BK77"/>
  <c r="BK254" s="1"/>
  <c r="BL77"/>
  <c r="BO77"/>
  <c r="BP77"/>
  <c r="BQ77"/>
  <c r="BQ175" s="1"/>
  <c r="BR77"/>
  <c r="BR254" s="1"/>
  <c r="BS77"/>
  <c r="BV77"/>
  <c r="BW77"/>
  <c r="BX77"/>
  <c r="BX175" s="1"/>
  <c r="BY77"/>
  <c r="BY254" s="1"/>
  <c r="BZ77"/>
  <c r="CC77"/>
  <c r="CD77"/>
  <c r="CE77"/>
  <c r="CE175" s="1"/>
  <c r="CF77"/>
  <c r="CF254" s="1"/>
  <c r="CG77"/>
  <c r="CJ77"/>
  <c r="CK77"/>
  <c r="CL77"/>
  <c r="CL175" s="1"/>
  <c r="CM77"/>
  <c r="CM254" s="1"/>
  <c r="CN77"/>
  <c r="CQ77"/>
  <c r="CR77"/>
  <c r="CS77"/>
  <c r="CS175" s="1"/>
  <c r="CT77"/>
  <c r="CT254" s="1"/>
  <c r="CU77"/>
  <c r="CX77"/>
  <c r="CY77"/>
  <c r="CZ77"/>
  <c r="CZ175" s="1"/>
  <c r="DA77"/>
  <c r="DA254" s="1"/>
  <c r="DB77"/>
  <c r="DE77"/>
  <c r="DF77"/>
  <c r="DG77"/>
  <c r="DG175" s="1"/>
  <c r="DH77"/>
  <c r="DH254" s="1"/>
  <c r="DI77"/>
  <c r="DL77"/>
  <c r="DM77"/>
  <c r="DN77"/>
  <c r="DN175" s="1"/>
  <c r="DO77"/>
  <c r="DO254" s="1"/>
  <c r="DP77"/>
  <c r="DS77"/>
  <c r="DT77"/>
  <c r="DU77"/>
  <c r="DU175" s="1"/>
  <c r="DV77"/>
  <c r="DV254" s="1"/>
  <c r="DW77"/>
  <c r="DZ77"/>
  <c r="EA77"/>
  <c r="EB77"/>
  <c r="EB175" s="1"/>
  <c r="EC77"/>
  <c r="EC254" s="1"/>
  <c r="ED77"/>
  <c r="EG77"/>
  <c r="EH77"/>
  <c r="EI77"/>
  <c r="EI175" s="1"/>
  <c r="EJ77"/>
  <c r="EJ254" s="1"/>
  <c r="EK77"/>
  <c r="EN77"/>
  <c r="EO77"/>
  <c r="EP77"/>
  <c r="EP175" s="1"/>
  <c r="EQ77"/>
  <c r="EQ254" s="1"/>
  <c r="ER77"/>
  <c r="EU77"/>
  <c r="EV77"/>
  <c r="EW77"/>
  <c r="EW175" s="1"/>
  <c r="EX77"/>
  <c r="EX254" s="1"/>
  <c r="EY77"/>
  <c r="FB77"/>
  <c r="FC77"/>
  <c r="FD77"/>
  <c r="FD175" s="1"/>
  <c r="FE77"/>
  <c r="FE254" s="1"/>
  <c r="FF77"/>
  <c r="FI77"/>
  <c r="FJ77"/>
  <c r="FK77"/>
  <c r="FK175" s="1"/>
  <c r="FL77"/>
  <c r="FL254" s="1"/>
  <c r="FM77"/>
  <c r="FP77"/>
  <c r="FQ77"/>
  <c r="FR77"/>
  <c r="FR175" s="1"/>
  <c r="FS77"/>
  <c r="FS254" s="1"/>
  <c r="FT77"/>
  <c r="FW77"/>
  <c r="FX77"/>
  <c r="FY77"/>
  <c r="FY175" s="1"/>
  <c r="FZ77"/>
  <c r="FZ254" s="1"/>
  <c r="GA77"/>
  <c r="GD77"/>
  <c r="GE77"/>
  <c r="GF77"/>
  <c r="GF175" s="1"/>
  <c r="GG77"/>
  <c r="GG254" s="1"/>
  <c r="GH77"/>
  <c r="GK77"/>
  <c r="GL77"/>
  <c r="GM77"/>
  <c r="GM175" s="1"/>
  <c r="GN77"/>
  <c r="GN254" s="1"/>
  <c r="GO77"/>
  <c r="GR77"/>
  <c r="GS77"/>
  <c r="GT77"/>
  <c r="GT175" s="1"/>
  <c r="GU77"/>
  <c r="GU254" s="1"/>
  <c r="GV77"/>
  <c r="GW77"/>
  <c r="GY77"/>
  <c r="GZ77"/>
  <c r="HA77"/>
  <c r="HA175" s="1"/>
  <c r="HB77"/>
  <c r="HB254" s="1"/>
  <c r="HC77"/>
  <c r="HF77"/>
  <c r="HG77"/>
  <c r="HH77"/>
  <c r="HH175" s="1"/>
  <c r="HI77"/>
  <c r="HI254" s="1"/>
  <c r="HJ77"/>
  <c r="HK77"/>
  <c r="HM77"/>
  <c r="HN77"/>
  <c r="HO77"/>
  <c r="HO175" s="1"/>
  <c r="HP77"/>
  <c r="HP254" s="1"/>
  <c r="HQ77"/>
  <c r="HT77"/>
  <c r="HU77"/>
  <c r="HV77"/>
  <c r="HV175" s="1"/>
  <c r="HW77"/>
  <c r="HW254" s="1"/>
  <c r="HX77"/>
  <c r="HY77"/>
  <c r="IA77"/>
  <c r="IB77"/>
  <c r="IC77"/>
  <c r="IC175" s="1"/>
  <c r="ID77"/>
  <c r="ID254" s="1"/>
  <c r="IE77"/>
  <c r="IH77"/>
  <c r="II77"/>
  <c r="IJ77"/>
  <c r="IJ175" s="1"/>
  <c r="IK77"/>
  <c r="IK254" s="1"/>
  <c r="IL77"/>
  <c r="IM77"/>
  <c r="IO77"/>
  <c r="IP77"/>
  <c r="IQ77"/>
  <c r="IQ175" s="1"/>
  <c r="IR77"/>
  <c r="IR254" s="1"/>
  <c r="IS77"/>
  <c r="IV77"/>
  <c r="IW77"/>
  <c r="IX77"/>
  <c r="IX175" s="1"/>
  <c r="IY77"/>
  <c r="IY254" s="1"/>
  <c r="IZ77"/>
  <c r="JC77"/>
  <c r="JD77"/>
  <c r="JG77"/>
  <c r="JJ77"/>
  <c r="JK77"/>
  <c r="JL77"/>
  <c r="JL175" s="1"/>
  <c r="JM77"/>
  <c r="JM254" s="1"/>
  <c r="JN77"/>
  <c r="JQ77"/>
  <c r="JR77"/>
  <c r="JS77"/>
  <c r="JS175" s="1"/>
  <c r="JT77"/>
  <c r="JT254" s="1"/>
  <c r="JU77"/>
  <c r="JX77"/>
  <c r="JY77"/>
  <c r="JZ77"/>
  <c r="JZ175" s="1"/>
  <c r="KA77"/>
  <c r="KA254" s="1"/>
  <c r="KB77"/>
  <c r="KC77"/>
  <c r="KE77"/>
  <c r="KF77"/>
  <c r="KG77"/>
  <c r="KG175" s="1"/>
  <c r="KH77"/>
  <c r="KH254" s="1"/>
  <c r="KI77"/>
  <c r="KJ77"/>
  <c r="KL77"/>
  <c r="KM77"/>
  <c r="KN77"/>
  <c r="KN175" s="1"/>
  <c r="KO77"/>
  <c r="KO254" s="1"/>
  <c r="KP77"/>
  <c r="KQ77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F78"/>
  <c r="AG78"/>
  <c r="AH78"/>
  <c r="AH176" s="1"/>
  <c r="AI78"/>
  <c r="AI255" s="1"/>
  <c r="AJ78"/>
  <c r="AM78"/>
  <c r="AN78"/>
  <c r="AO78"/>
  <c r="AO176" s="1"/>
  <c r="AP78"/>
  <c r="AP255" s="1"/>
  <c r="AQ78"/>
  <c r="AT78"/>
  <c r="AU78"/>
  <c r="AV78"/>
  <c r="AV176" s="1"/>
  <c r="AW78"/>
  <c r="AW255" s="1"/>
  <c r="AX78"/>
  <c r="BA78"/>
  <c r="BB78"/>
  <c r="BC78"/>
  <c r="BC176" s="1"/>
  <c r="BD78"/>
  <c r="BD255" s="1"/>
  <c r="BE78"/>
  <c r="BH78"/>
  <c r="BI78"/>
  <c r="BJ78"/>
  <c r="BJ176" s="1"/>
  <c r="BK78"/>
  <c r="BK255" s="1"/>
  <c r="BL78"/>
  <c r="BO78"/>
  <c r="BP78"/>
  <c r="BQ78"/>
  <c r="BQ176" s="1"/>
  <c r="BR78"/>
  <c r="BR255" s="1"/>
  <c r="BS78"/>
  <c r="BV78"/>
  <c r="BW78"/>
  <c r="BX78"/>
  <c r="BX176" s="1"/>
  <c r="BY78"/>
  <c r="BY255" s="1"/>
  <c r="BZ78"/>
  <c r="CC78"/>
  <c r="CD78"/>
  <c r="CE78"/>
  <c r="CE176" s="1"/>
  <c r="CF78"/>
  <c r="CF255" s="1"/>
  <c r="CG78"/>
  <c r="CJ78"/>
  <c r="CK78"/>
  <c r="CL78"/>
  <c r="CL176" s="1"/>
  <c r="CM78"/>
  <c r="CM255" s="1"/>
  <c r="CN78"/>
  <c r="CQ78"/>
  <c r="CR78"/>
  <c r="CS78"/>
  <c r="CS176" s="1"/>
  <c r="CT78"/>
  <c r="CT255" s="1"/>
  <c r="CU78"/>
  <c r="CX78"/>
  <c r="CY78"/>
  <c r="CZ78"/>
  <c r="CZ176" s="1"/>
  <c r="DA78"/>
  <c r="DA255" s="1"/>
  <c r="DB78"/>
  <c r="DE78"/>
  <c r="DF78"/>
  <c r="DG78"/>
  <c r="DG176" s="1"/>
  <c r="DH78"/>
  <c r="DH255" s="1"/>
  <c r="DI78"/>
  <c r="DL78"/>
  <c r="DM78"/>
  <c r="DN78"/>
  <c r="DN176" s="1"/>
  <c r="DO78"/>
  <c r="DO255" s="1"/>
  <c r="DP78"/>
  <c r="DS78"/>
  <c r="DT78"/>
  <c r="DU78"/>
  <c r="DU176" s="1"/>
  <c r="DV78"/>
  <c r="DV255" s="1"/>
  <c r="DW78"/>
  <c r="DZ78"/>
  <c r="EA78"/>
  <c r="EB78"/>
  <c r="EB176" s="1"/>
  <c r="EC78"/>
  <c r="EC255" s="1"/>
  <c r="ED78"/>
  <c r="EG78"/>
  <c r="EH78"/>
  <c r="EI78"/>
  <c r="EI176" s="1"/>
  <c r="EJ78"/>
  <c r="EJ255" s="1"/>
  <c r="EK78"/>
  <c r="EN78"/>
  <c r="EO78"/>
  <c r="EP78"/>
  <c r="EP176" s="1"/>
  <c r="EQ78"/>
  <c r="EQ255" s="1"/>
  <c r="ER78"/>
  <c r="EU78"/>
  <c r="EV78"/>
  <c r="EW78"/>
  <c r="EW176" s="1"/>
  <c r="EX78"/>
  <c r="EX255" s="1"/>
  <c r="EY78"/>
  <c r="FB78"/>
  <c r="FC78"/>
  <c r="FD78"/>
  <c r="FD176" s="1"/>
  <c r="FE78"/>
  <c r="FE255" s="1"/>
  <c r="FF78"/>
  <c r="FI78"/>
  <c r="FJ78"/>
  <c r="FK78"/>
  <c r="FK176" s="1"/>
  <c r="FL78"/>
  <c r="FL255" s="1"/>
  <c r="FM78"/>
  <c r="FP78"/>
  <c r="FQ78"/>
  <c r="FR78"/>
  <c r="FR176" s="1"/>
  <c r="FS78"/>
  <c r="FS255" s="1"/>
  <c r="FT78"/>
  <c r="FW78"/>
  <c r="FX78"/>
  <c r="FY78"/>
  <c r="FY176" s="1"/>
  <c r="FZ78"/>
  <c r="FZ255" s="1"/>
  <c r="GA78"/>
  <c r="GD78"/>
  <c r="GE78"/>
  <c r="GF78"/>
  <c r="GF176" s="1"/>
  <c r="GG78"/>
  <c r="GG255" s="1"/>
  <c r="GH78"/>
  <c r="GK78"/>
  <c r="GL78"/>
  <c r="GM78"/>
  <c r="GM176" s="1"/>
  <c r="GN78"/>
  <c r="GN255" s="1"/>
  <c r="GO78"/>
  <c r="GR78"/>
  <c r="GS78"/>
  <c r="GT78"/>
  <c r="GT176" s="1"/>
  <c r="GU78"/>
  <c r="GU255" s="1"/>
  <c r="GV78"/>
  <c r="GY78"/>
  <c r="GZ78"/>
  <c r="HA78"/>
  <c r="HA176" s="1"/>
  <c r="HB78"/>
  <c r="HB255" s="1"/>
  <c r="HC78"/>
  <c r="HF78"/>
  <c r="HG78"/>
  <c r="HH78"/>
  <c r="HH176" s="1"/>
  <c r="HI78"/>
  <c r="HI255" s="1"/>
  <c r="HJ78"/>
  <c r="HM78"/>
  <c r="HN78"/>
  <c r="HO78"/>
  <c r="HO176" s="1"/>
  <c r="HP78"/>
  <c r="HP255" s="1"/>
  <c r="HQ78"/>
  <c r="HT78"/>
  <c r="HU78"/>
  <c r="HV78"/>
  <c r="HV176" s="1"/>
  <c r="HW78"/>
  <c r="HW255" s="1"/>
  <c r="HX78"/>
  <c r="HY78"/>
  <c r="IA78"/>
  <c r="IB78"/>
  <c r="IC78"/>
  <c r="IC176" s="1"/>
  <c r="ID78"/>
  <c r="ID255" s="1"/>
  <c r="IE78"/>
  <c r="IH78"/>
  <c r="II78"/>
  <c r="IJ78"/>
  <c r="IJ176" s="1"/>
  <c r="IK78"/>
  <c r="IK255" s="1"/>
  <c r="IL78"/>
  <c r="IM78"/>
  <c r="IO78"/>
  <c r="IP78"/>
  <c r="IQ78"/>
  <c r="IQ176" s="1"/>
  <c r="IR78"/>
  <c r="IR255" s="1"/>
  <c r="IS78"/>
  <c r="IV78"/>
  <c r="IW78"/>
  <c r="IX78"/>
  <c r="IX176" s="1"/>
  <c r="IY78"/>
  <c r="IY255" s="1"/>
  <c r="IZ78"/>
  <c r="JC78"/>
  <c r="JD78"/>
  <c r="JG78"/>
  <c r="JJ78"/>
  <c r="JK78"/>
  <c r="JL78"/>
  <c r="JL176" s="1"/>
  <c r="JM78"/>
  <c r="JM255" s="1"/>
  <c r="JN78"/>
  <c r="JQ78"/>
  <c r="JR78"/>
  <c r="JS78"/>
  <c r="JS176" s="1"/>
  <c r="JT78"/>
  <c r="JT255" s="1"/>
  <c r="JU78"/>
  <c r="JX78"/>
  <c r="JY78"/>
  <c r="JZ78"/>
  <c r="JZ176" s="1"/>
  <c r="KA78"/>
  <c r="KA255" s="1"/>
  <c r="KB78"/>
  <c r="KC78"/>
  <c r="KE78"/>
  <c r="KF78"/>
  <c r="KG78"/>
  <c r="KG176" s="1"/>
  <c r="KH78"/>
  <c r="KH255" s="1"/>
  <c r="KI78"/>
  <c r="KJ78"/>
  <c r="KL78"/>
  <c r="KM78"/>
  <c r="KN78"/>
  <c r="KN176" s="1"/>
  <c r="KO78"/>
  <c r="KO255" s="1"/>
  <c r="KP78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F79"/>
  <c r="AG79"/>
  <c r="AH79"/>
  <c r="AH177" s="1"/>
  <c r="AI79"/>
  <c r="AI256" s="1"/>
  <c r="AJ79"/>
  <c r="AM79"/>
  <c r="AN79"/>
  <c r="AO79"/>
  <c r="AO177" s="1"/>
  <c r="AP79"/>
  <c r="AP256" s="1"/>
  <c r="AQ79"/>
  <c r="AR79"/>
  <c r="AT79"/>
  <c r="AU79"/>
  <c r="AV79"/>
  <c r="AV177" s="1"/>
  <c r="AW79"/>
  <c r="AW256" s="1"/>
  <c r="AX79"/>
  <c r="AY79"/>
  <c r="BA79"/>
  <c r="BB79"/>
  <c r="BC79"/>
  <c r="BC177" s="1"/>
  <c r="BD79"/>
  <c r="BD256" s="1"/>
  <c r="BE79"/>
  <c r="BF79"/>
  <c r="BH79"/>
  <c r="BI79"/>
  <c r="BJ79"/>
  <c r="BJ177" s="1"/>
  <c r="BK79"/>
  <c r="BK256" s="1"/>
  <c r="BL79"/>
  <c r="BM79"/>
  <c r="BO79"/>
  <c r="BP79"/>
  <c r="BR79"/>
  <c r="BR256" s="1"/>
  <c r="BS79"/>
  <c r="BV79"/>
  <c r="BW79"/>
  <c r="BX79"/>
  <c r="BX177" s="1"/>
  <c r="BY79"/>
  <c r="BY256" s="1"/>
  <c r="BZ79"/>
  <c r="CA79"/>
  <c r="CC79"/>
  <c r="CD79"/>
  <c r="CE79"/>
  <c r="CE177" s="1"/>
  <c r="CF79"/>
  <c r="CF256" s="1"/>
  <c r="CG79"/>
  <c r="CJ79"/>
  <c r="CK79"/>
  <c r="CL79"/>
  <c r="CL177" s="1"/>
  <c r="CM79"/>
  <c r="CM256" s="1"/>
  <c r="CN79"/>
  <c r="CQ79"/>
  <c r="CR79"/>
  <c r="CS79"/>
  <c r="CS177" s="1"/>
  <c r="CT79"/>
  <c r="CT256" s="1"/>
  <c r="CU79"/>
  <c r="CX79"/>
  <c r="CY79"/>
  <c r="CZ79"/>
  <c r="CZ177" s="1"/>
  <c r="DA79"/>
  <c r="DA256" s="1"/>
  <c r="DB79"/>
  <c r="DE79"/>
  <c r="DF79"/>
  <c r="DG79"/>
  <c r="DG177" s="1"/>
  <c r="DH79"/>
  <c r="DH256" s="1"/>
  <c r="DI79"/>
  <c r="DL79"/>
  <c r="DM79"/>
  <c r="DN79"/>
  <c r="DN177" s="1"/>
  <c r="DO79"/>
  <c r="DO256" s="1"/>
  <c r="DP79"/>
  <c r="DS79"/>
  <c r="DT79"/>
  <c r="DU79"/>
  <c r="DU177" s="1"/>
  <c r="DV79"/>
  <c r="DV256" s="1"/>
  <c r="DW79"/>
  <c r="DZ79"/>
  <c r="EA79"/>
  <c r="EB79"/>
  <c r="EB177" s="1"/>
  <c r="EC79"/>
  <c r="EC256" s="1"/>
  <c r="ED79"/>
  <c r="EG79"/>
  <c r="EH79"/>
  <c r="EI79"/>
  <c r="EI177" s="1"/>
  <c r="EJ79"/>
  <c r="EJ256" s="1"/>
  <c r="EK79"/>
  <c r="EN79"/>
  <c r="EO79"/>
  <c r="EP79"/>
  <c r="EP177" s="1"/>
  <c r="EQ79"/>
  <c r="EQ256" s="1"/>
  <c r="ER79"/>
  <c r="EU79"/>
  <c r="EV79"/>
  <c r="EW79"/>
  <c r="EW177" s="1"/>
  <c r="EX79"/>
  <c r="EX256" s="1"/>
  <c r="EY79"/>
  <c r="FB79"/>
  <c r="FC79"/>
  <c r="FD79"/>
  <c r="FD177" s="1"/>
  <c r="FE79"/>
  <c r="FE256" s="1"/>
  <c r="FF79"/>
  <c r="FG79"/>
  <c r="FI79"/>
  <c r="FJ79"/>
  <c r="FK79"/>
  <c r="FK177" s="1"/>
  <c r="FL79"/>
  <c r="FL256" s="1"/>
  <c r="FM79"/>
  <c r="FN79"/>
  <c r="FP79"/>
  <c r="FQ79"/>
  <c r="FR79"/>
  <c r="FR177" s="1"/>
  <c r="FS79"/>
  <c r="FS256" s="1"/>
  <c r="FT79"/>
  <c r="FU79"/>
  <c r="FW79"/>
  <c r="FX79"/>
  <c r="FY79"/>
  <c r="FY177" s="1"/>
  <c r="FZ79"/>
  <c r="FZ256" s="1"/>
  <c r="GA79"/>
  <c r="GB79"/>
  <c r="GD79"/>
  <c r="GE79"/>
  <c r="GF79"/>
  <c r="GF177" s="1"/>
  <c r="GG79"/>
  <c r="GG256" s="1"/>
  <c r="GH79"/>
  <c r="GI79"/>
  <c r="GK79"/>
  <c r="GL79"/>
  <c r="GM79"/>
  <c r="GM177" s="1"/>
  <c r="GN79"/>
  <c r="GN256" s="1"/>
  <c r="GO79"/>
  <c r="GP79"/>
  <c r="GR79"/>
  <c r="GS79"/>
  <c r="GT79"/>
  <c r="GT177" s="1"/>
  <c r="GU79"/>
  <c r="GU256" s="1"/>
  <c r="GV79"/>
  <c r="GW79"/>
  <c r="GY79"/>
  <c r="GZ79"/>
  <c r="HA79"/>
  <c r="HA177" s="1"/>
  <c r="HB79"/>
  <c r="HB256" s="1"/>
  <c r="HC79"/>
  <c r="HD79"/>
  <c r="HF79"/>
  <c r="HG79"/>
  <c r="HH79"/>
  <c r="HH177" s="1"/>
  <c r="HI79"/>
  <c r="HI256" s="1"/>
  <c r="HJ79"/>
  <c r="HK79"/>
  <c r="HM79"/>
  <c r="HN79"/>
  <c r="HO79"/>
  <c r="HO177" s="1"/>
  <c r="HP79"/>
  <c r="HP256" s="1"/>
  <c r="HQ79"/>
  <c r="HR79"/>
  <c r="HT79"/>
  <c r="HU79"/>
  <c r="HV79"/>
  <c r="HV177" s="1"/>
  <c r="HW79"/>
  <c r="HW256" s="1"/>
  <c r="HX79"/>
  <c r="HY79"/>
  <c r="IA79"/>
  <c r="IB79"/>
  <c r="IC79"/>
  <c r="IC177" s="1"/>
  <c r="ID79"/>
  <c r="ID256" s="1"/>
  <c r="IE79"/>
  <c r="IF79"/>
  <c r="IH79"/>
  <c r="II79"/>
  <c r="IJ79"/>
  <c r="IJ177" s="1"/>
  <c r="IK79"/>
  <c r="IK256" s="1"/>
  <c r="IL79"/>
  <c r="IM79"/>
  <c r="IO79"/>
  <c r="IP79"/>
  <c r="IQ79"/>
  <c r="IQ177" s="1"/>
  <c r="IR79"/>
  <c r="IR256" s="1"/>
  <c r="IS79"/>
  <c r="IT79"/>
  <c r="IV79"/>
  <c r="IW79"/>
  <c r="IX79"/>
  <c r="IX177" s="1"/>
  <c r="IY79"/>
  <c r="IY256" s="1"/>
  <c r="IZ79"/>
  <c r="JA79"/>
  <c r="JC79"/>
  <c r="JD79"/>
  <c r="JG79"/>
  <c r="JH79"/>
  <c r="JJ79"/>
  <c r="JK79"/>
  <c r="JL79"/>
  <c r="JL177" s="1"/>
  <c r="JM79"/>
  <c r="JM256" s="1"/>
  <c r="JN79"/>
  <c r="JO79"/>
  <c r="JQ79"/>
  <c r="JR79"/>
  <c r="JS79"/>
  <c r="JS177" s="1"/>
  <c r="JT79"/>
  <c r="JT256" s="1"/>
  <c r="JU79"/>
  <c r="JV79"/>
  <c r="JX79"/>
  <c r="JY79"/>
  <c r="JZ79"/>
  <c r="JZ177" s="1"/>
  <c r="KA79"/>
  <c r="KA256" s="1"/>
  <c r="KB79"/>
  <c r="KC79"/>
  <c r="KE79"/>
  <c r="KF79"/>
  <c r="KG79"/>
  <c r="KG177" s="1"/>
  <c r="KH79"/>
  <c r="KH256" s="1"/>
  <c r="KI79"/>
  <c r="KJ79"/>
  <c r="KL79"/>
  <c r="KM79"/>
  <c r="KN79"/>
  <c r="KN177" s="1"/>
  <c r="KO79"/>
  <c r="KO256" s="1"/>
  <c r="KP79"/>
  <c r="KQ79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F80"/>
  <c r="AG80"/>
  <c r="AH80"/>
  <c r="AH178" s="1"/>
  <c r="AI80"/>
  <c r="AI257" s="1"/>
  <c r="AJ80"/>
  <c r="AM80"/>
  <c r="AN80"/>
  <c r="AO80"/>
  <c r="AO178" s="1"/>
  <c r="AP80"/>
  <c r="AP257" s="1"/>
  <c r="AQ80"/>
  <c r="AT80"/>
  <c r="AU80"/>
  <c r="AV80"/>
  <c r="AV178" s="1"/>
  <c r="AW80"/>
  <c r="AW257" s="1"/>
  <c r="AX80"/>
  <c r="BA80"/>
  <c r="BB80"/>
  <c r="BC80"/>
  <c r="BC178" s="1"/>
  <c r="BD80"/>
  <c r="BD257" s="1"/>
  <c r="BE80"/>
  <c r="BH80"/>
  <c r="BI80"/>
  <c r="BJ80"/>
  <c r="BJ178" s="1"/>
  <c r="BK80"/>
  <c r="BK257" s="1"/>
  <c r="BL80"/>
  <c r="BM80"/>
  <c r="BO80"/>
  <c r="BP80"/>
  <c r="BQ80"/>
  <c r="BQ178" s="1"/>
  <c r="BR80"/>
  <c r="BR257" s="1"/>
  <c r="BS80"/>
  <c r="BV80"/>
  <c r="BW80"/>
  <c r="BX80"/>
  <c r="BX178" s="1"/>
  <c r="BY80"/>
  <c r="BY257" s="1"/>
  <c r="BZ80"/>
  <c r="CA80"/>
  <c r="CC80"/>
  <c r="CD80"/>
  <c r="CE80"/>
  <c r="CE178" s="1"/>
  <c r="CF80"/>
  <c r="CF257" s="1"/>
  <c r="CG80"/>
  <c r="CJ80"/>
  <c r="CK80"/>
  <c r="CL80"/>
  <c r="CL178" s="1"/>
  <c r="CM80"/>
  <c r="CM257" s="1"/>
  <c r="CN80"/>
  <c r="CQ80"/>
  <c r="CR80"/>
  <c r="CS80"/>
  <c r="CS178" s="1"/>
  <c r="CT80"/>
  <c r="CT257" s="1"/>
  <c r="CU80"/>
  <c r="CX80"/>
  <c r="CY80"/>
  <c r="CZ80"/>
  <c r="CZ178" s="1"/>
  <c r="DA80"/>
  <c r="DA257" s="1"/>
  <c r="DB80"/>
  <c r="DE80"/>
  <c r="DF80"/>
  <c r="DG80"/>
  <c r="DG178" s="1"/>
  <c r="DH80"/>
  <c r="DH257" s="1"/>
  <c r="DI80"/>
  <c r="DL80"/>
  <c r="DM80"/>
  <c r="DN80"/>
  <c r="DN178" s="1"/>
  <c r="DO80"/>
  <c r="DO257" s="1"/>
  <c r="DP80"/>
  <c r="DS80"/>
  <c r="DT80"/>
  <c r="DU80"/>
  <c r="DU178" s="1"/>
  <c r="DV80"/>
  <c r="DV257" s="1"/>
  <c r="DW80"/>
  <c r="DZ80"/>
  <c r="EA80"/>
  <c r="EB80"/>
  <c r="EB178" s="1"/>
  <c r="EC80"/>
  <c r="EC257" s="1"/>
  <c r="ED80"/>
  <c r="EG80"/>
  <c r="EH80"/>
  <c r="EI80"/>
  <c r="EI178" s="1"/>
  <c r="EJ80"/>
  <c r="EJ257" s="1"/>
  <c r="EK80"/>
  <c r="EN80"/>
  <c r="EO80"/>
  <c r="EP80"/>
  <c r="EP178" s="1"/>
  <c r="EQ80"/>
  <c r="EQ257" s="1"/>
  <c r="ER80"/>
  <c r="EU80"/>
  <c r="EV80"/>
  <c r="EW80"/>
  <c r="EW178" s="1"/>
  <c r="EX80"/>
  <c r="EX257" s="1"/>
  <c r="EY80"/>
  <c r="FB80"/>
  <c r="FC80"/>
  <c r="FD80"/>
  <c r="FD178" s="1"/>
  <c r="FE80"/>
  <c r="FE257" s="1"/>
  <c r="FF80"/>
  <c r="FI80"/>
  <c r="FJ80"/>
  <c r="FK80"/>
  <c r="FK178" s="1"/>
  <c r="FL80"/>
  <c r="FL257" s="1"/>
  <c r="FM80"/>
  <c r="FN80"/>
  <c r="FP80"/>
  <c r="FQ80"/>
  <c r="FR80"/>
  <c r="FR178" s="1"/>
  <c r="FS80"/>
  <c r="FS257" s="1"/>
  <c r="FT80"/>
  <c r="FU80"/>
  <c r="FW80"/>
  <c r="FX80"/>
  <c r="FY80"/>
  <c r="FY178" s="1"/>
  <c r="FZ80"/>
  <c r="FZ257" s="1"/>
  <c r="GA80"/>
  <c r="GD80"/>
  <c r="GE80"/>
  <c r="GF80"/>
  <c r="GF178" s="1"/>
  <c r="GG80"/>
  <c r="GG257" s="1"/>
  <c r="GH80"/>
  <c r="GK80"/>
  <c r="GL80"/>
  <c r="GM80"/>
  <c r="GM178" s="1"/>
  <c r="GN80"/>
  <c r="GN257" s="1"/>
  <c r="GO80"/>
  <c r="GR80"/>
  <c r="GS80"/>
  <c r="GT80"/>
  <c r="GT178" s="1"/>
  <c r="GU80"/>
  <c r="GU257" s="1"/>
  <c r="GV80"/>
  <c r="GY80"/>
  <c r="GZ80"/>
  <c r="HA80"/>
  <c r="HA178" s="1"/>
  <c r="HB80"/>
  <c r="HB257" s="1"/>
  <c r="HC80"/>
  <c r="HF80"/>
  <c r="HG80"/>
  <c r="HH80"/>
  <c r="HH178" s="1"/>
  <c r="HI80"/>
  <c r="HI257" s="1"/>
  <c r="HJ80"/>
  <c r="HM80"/>
  <c r="HN80"/>
  <c r="HO80"/>
  <c r="HO178" s="1"/>
  <c r="HP80"/>
  <c r="HP257" s="1"/>
  <c r="HQ80"/>
  <c r="HR80"/>
  <c r="HT80"/>
  <c r="HU80"/>
  <c r="HV80"/>
  <c r="HV178" s="1"/>
  <c r="HW80"/>
  <c r="HW257" s="1"/>
  <c r="HX80"/>
  <c r="HY80"/>
  <c r="IA80"/>
  <c r="IB80"/>
  <c r="IC80"/>
  <c r="IC178" s="1"/>
  <c r="ID80"/>
  <c r="ID257" s="1"/>
  <c r="IE80"/>
  <c r="IH80"/>
  <c r="II80"/>
  <c r="IJ80"/>
  <c r="IJ178" s="1"/>
  <c r="IK80"/>
  <c r="IK257" s="1"/>
  <c r="IL80"/>
  <c r="IM80"/>
  <c r="IO80"/>
  <c r="IP80"/>
  <c r="IQ80"/>
  <c r="IQ178" s="1"/>
  <c r="IR80"/>
  <c r="IR257" s="1"/>
  <c r="IS80"/>
  <c r="IT80"/>
  <c r="IV80"/>
  <c r="IW80"/>
  <c r="IX80"/>
  <c r="IX178" s="1"/>
  <c r="IY80"/>
  <c r="IY257" s="1"/>
  <c r="IZ80"/>
  <c r="JA80"/>
  <c r="JC80"/>
  <c r="JD80"/>
  <c r="JG80"/>
  <c r="JH80"/>
  <c r="JJ80"/>
  <c r="JK80"/>
  <c r="JL80"/>
  <c r="JL178" s="1"/>
  <c r="JM80"/>
  <c r="JM257" s="1"/>
  <c r="JN80"/>
  <c r="JO80"/>
  <c r="JQ80"/>
  <c r="JR80"/>
  <c r="JS80"/>
  <c r="JS178" s="1"/>
  <c r="JT80"/>
  <c r="JT257" s="1"/>
  <c r="JU80"/>
  <c r="JV80"/>
  <c r="JX80"/>
  <c r="JY80"/>
  <c r="JZ80"/>
  <c r="JZ178" s="1"/>
  <c r="KA80"/>
  <c r="KA257" s="1"/>
  <c r="KB80"/>
  <c r="KC80"/>
  <c r="KE80"/>
  <c r="KF80"/>
  <c r="KG80"/>
  <c r="KG178" s="1"/>
  <c r="KH80"/>
  <c r="KH257" s="1"/>
  <c r="KI80"/>
  <c r="KJ80"/>
  <c r="KL80"/>
  <c r="KM80"/>
  <c r="KN80"/>
  <c r="KN178" s="1"/>
  <c r="KO80"/>
  <c r="KO257" s="1"/>
  <c r="KP80"/>
  <c r="KQ80"/>
  <c r="KS80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F81"/>
  <c r="AG81"/>
  <c r="AH81"/>
  <c r="AH179" s="1"/>
  <c r="AI81"/>
  <c r="AI258" s="1"/>
  <c r="AJ81"/>
  <c r="AK81"/>
  <c r="AM81"/>
  <c r="AN81"/>
  <c r="AO81"/>
  <c r="AO179" s="1"/>
  <c r="AP81"/>
  <c r="AP258" s="1"/>
  <c r="AQ81"/>
  <c r="AT81"/>
  <c r="AU81"/>
  <c r="AV81"/>
  <c r="AV179" s="1"/>
  <c r="AW81"/>
  <c r="AW258" s="1"/>
  <c r="AX81"/>
  <c r="BA81"/>
  <c r="BB81"/>
  <c r="BD81"/>
  <c r="BD258" s="1"/>
  <c r="BE81"/>
  <c r="BH81"/>
  <c r="BI81"/>
  <c r="BJ81"/>
  <c r="BJ179" s="1"/>
  <c r="BK81"/>
  <c r="BK258" s="1"/>
  <c r="BL81"/>
  <c r="BO81"/>
  <c r="BP81"/>
  <c r="BQ81"/>
  <c r="BQ179" s="1"/>
  <c r="BR81"/>
  <c r="BR258" s="1"/>
  <c r="BS81"/>
  <c r="BT81"/>
  <c r="BV81"/>
  <c r="BW81"/>
  <c r="BX81"/>
  <c r="BX179" s="1"/>
  <c r="BY81"/>
  <c r="BY258" s="1"/>
  <c r="BZ81"/>
  <c r="CC81"/>
  <c r="CD81"/>
  <c r="CE81"/>
  <c r="CE179" s="1"/>
  <c r="CF81"/>
  <c r="CF258" s="1"/>
  <c r="CG81"/>
  <c r="CH81"/>
  <c r="CJ81"/>
  <c r="CK81"/>
  <c r="CL81"/>
  <c r="CL179" s="1"/>
  <c r="CM81"/>
  <c r="CM258" s="1"/>
  <c r="CN81"/>
  <c r="CQ81"/>
  <c r="CR81"/>
  <c r="CS81"/>
  <c r="CS179" s="1"/>
  <c r="CT81"/>
  <c r="CT258" s="1"/>
  <c r="CU81"/>
  <c r="CV81"/>
  <c r="CX81"/>
  <c r="CY81"/>
  <c r="CZ81"/>
  <c r="CZ179" s="1"/>
  <c r="DA81"/>
  <c r="DA258" s="1"/>
  <c r="DB81"/>
  <c r="DE81"/>
  <c r="DF81"/>
  <c r="DG81"/>
  <c r="DG179" s="1"/>
  <c r="DH81"/>
  <c r="DH258" s="1"/>
  <c r="DI81"/>
  <c r="DJ81"/>
  <c r="DL81"/>
  <c r="DM81"/>
  <c r="DN81"/>
  <c r="DN179" s="1"/>
  <c r="DO81"/>
  <c r="DO258" s="1"/>
  <c r="DP81"/>
  <c r="DS81"/>
  <c r="DT81"/>
  <c r="DU81"/>
  <c r="DU179" s="1"/>
  <c r="DV81"/>
  <c r="DV258" s="1"/>
  <c r="DW81"/>
  <c r="DZ81"/>
  <c r="EA81"/>
  <c r="EB81"/>
  <c r="EB179" s="1"/>
  <c r="EC81"/>
  <c r="EC258" s="1"/>
  <c r="ED81"/>
  <c r="EE81"/>
  <c r="EG81"/>
  <c r="EH81"/>
  <c r="EI81"/>
  <c r="EI179" s="1"/>
  <c r="EJ81"/>
  <c r="EJ258" s="1"/>
  <c r="EK81"/>
  <c r="EN81"/>
  <c r="EO81"/>
  <c r="EP81"/>
  <c r="EP179" s="1"/>
  <c r="EQ81"/>
  <c r="EQ258" s="1"/>
  <c r="ER81"/>
  <c r="EU81"/>
  <c r="EV81"/>
  <c r="EW81"/>
  <c r="EW179" s="1"/>
  <c r="EX81"/>
  <c r="EX258" s="1"/>
  <c r="EY81"/>
  <c r="FB81"/>
  <c r="FC81"/>
  <c r="FD81"/>
  <c r="FD179" s="1"/>
  <c r="FE81"/>
  <c r="FE258" s="1"/>
  <c r="FF81"/>
  <c r="FI81"/>
  <c r="FJ81"/>
  <c r="FK81"/>
  <c r="FK179" s="1"/>
  <c r="FL81"/>
  <c r="FL258" s="1"/>
  <c r="FM81"/>
  <c r="FP81"/>
  <c r="FQ81"/>
  <c r="FR81"/>
  <c r="FR179" s="1"/>
  <c r="FS81"/>
  <c r="FS258" s="1"/>
  <c r="FT81"/>
  <c r="FW81"/>
  <c r="FX81"/>
  <c r="FY81"/>
  <c r="FY179" s="1"/>
  <c r="FZ81"/>
  <c r="FZ258" s="1"/>
  <c r="GA81"/>
  <c r="GD81"/>
  <c r="GE81"/>
  <c r="GF81"/>
  <c r="GF179" s="1"/>
  <c r="GG81"/>
  <c r="GG258" s="1"/>
  <c r="GH81"/>
  <c r="GK81"/>
  <c r="GL81"/>
  <c r="GM81"/>
  <c r="GM179" s="1"/>
  <c r="GN81"/>
  <c r="GN258" s="1"/>
  <c r="GO81"/>
  <c r="GR81"/>
  <c r="GS81"/>
  <c r="GT81"/>
  <c r="GT179" s="1"/>
  <c r="GU81"/>
  <c r="GU258" s="1"/>
  <c r="GV81"/>
  <c r="GY81"/>
  <c r="GZ81"/>
  <c r="HA81"/>
  <c r="HA179" s="1"/>
  <c r="HB81"/>
  <c r="HB258" s="1"/>
  <c r="HC81"/>
  <c r="HF81"/>
  <c r="HG81"/>
  <c r="HH81"/>
  <c r="HH179" s="1"/>
  <c r="HI81"/>
  <c r="HI258" s="1"/>
  <c r="HJ81"/>
  <c r="HM81"/>
  <c r="HN81"/>
  <c r="HO81"/>
  <c r="HO179" s="1"/>
  <c r="HP81"/>
  <c r="HP258" s="1"/>
  <c r="HQ81"/>
  <c r="HR81"/>
  <c r="HT81"/>
  <c r="HU81"/>
  <c r="HV81"/>
  <c r="HV179" s="1"/>
  <c r="HW81"/>
  <c r="HW258" s="1"/>
  <c r="HX81"/>
  <c r="HY81"/>
  <c r="IA81"/>
  <c r="IB81"/>
  <c r="IC81"/>
  <c r="IC179" s="1"/>
  <c r="ID81"/>
  <c r="ID258" s="1"/>
  <c r="IE81"/>
  <c r="IH81"/>
  <c r="II81"/>
  <c r="IJ81"/>
  <c r="IJ179" s="1"/>
  <c r="IK81"/>
  <c r="IK258" s="1"/>
  <c r="IL81"/>
  <c r="IM81"/>
  <c r="IO81"/>
  <c r="IP81"/>
  <c r="IQ81"/>
  <c r="IQ179" s="1"/>
  <c r="IR81"/>
  <c r="IR258" s="1"/>
  <c r="IS81"/>
  <c r="IT81"/>
  <c r="IV81"/>
  <c r="IW81"/>
  <c r="IX81"/>
  <c r="IX179" s="1"/>
  <c r="IY81"/>
  <c r="IY258" s="1"/>
  <c r="IZ81"/>
  <c r="JC81"/>
  <c r="JD81"/>
  <c r="JG81"/>
  <c r="JJ81"/>
  <c r="JK81"/>
  <c r="JL81"/>
  <c r="JL179" s="1"/>
  <c r="JM81"/>
  <c r="JM258" s="1"/>
  <c r="JN81"/>
  <c r="JQ81"/>
  <c r="JR81"/>
  <c r="JS81"/>
  <c r="JS179" s="1"/>
  <c r="JT81"/>
  <c r="JT258" s="1"/>
  <c r="JU81"/>
  <c r="JX81"/>
  <c r="JY81"/>
  <c r="JZ81"/>
  <c r="JZ179" s="1"/>
  <c r="KA81"/>
  <c r="KA258" s="1"/>
  <c r="KB81"/>
  <c r="KC81"/>
  <c r="KE81"/>
  <c r="KF81"/>
  <c r="KG81"/>
  <c r="KG179" s="1"/>
  <c r="KH81"/>
  <c r="KH258" s="1"/>
  <c r="KI81"/>
  <c r="KJ81"/>
  <c r="KL81"/>
  <c r="KM81"/>
  <c r="KN81"/>
  <c r="KN179" s="1"/>
  <c r="KO81"/>
  <c r="KO258" s="1"/>
  <c r="KP81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F82"/>
  <c r="AG82"/>
  <c r="AH82"/>
  <c r="AH180" s="1"/>
  <c r="AI82"/>
  <c r="AI259" s="1"/>
  <c r="AJ82"/>
  <c r="AK82"/>
  <c r="AM82"/>
  <c r="AN82"/>
  <c r="AO82"/>
  <c r="AO180" s="1"/>
  <c r="AP82"/>
  <c r="AP259" s="1"/>
  <c r="AQ82"/>
  <c r="AR82"/>
  <c r="AT82"/>
  <c r="AU82"/>
  <c r="AV82"/>
  <c r="AV180" s="1"/>
  <c r="AW82"/>
  <c r="AW259" s="1"/>
  <c r="AX82"/>
  <c r="AY82"/>
  <c r="BA82"/>
  <c r="BB82"/>
  <c r="BC82"/>
  <c r="BC180" s="1"/>
  <c r="BD82"/>
  <c r="BD259" s="1"/>
  <c r="BE82"/>
  <c r="BF82"/>
  <c r="BH82"/>
  <c r="BI82"/>
  <c r="BJ82"/>
  <c r="BJ180" s="1"/>
  <c r="BK82"/>
  <c r="BK259" s="1"/>
  <c r="BL82"/>
  <c r="BM82"/>
  <c r="BO82"/>
  <c r="BP82"/>
  <c r="BQ82"/>
  <c r="BQ180" s="1"/>
  <c r="BR82"/>
  <c r="BR259" s="1"/>
  <c r="BS82"/>
  <c r="BT82"/>
  <c r="BV82"/>
  <c r="BW82"/>
  <c r="BX82"/>
  <c r="BX180" s="1"/>
  <c r="BY82"/>
  <c r="BY259" s="1"/>
  <c r="BZ82"/>
  <c r="CA82"/>
  <c r="CC82"/>
  <c r="CD82"/>
  <c r="CE82"/>
  <c r="CE180" s="1"/>
  <c r="CF82"/>
  <c r="CF259" s="1"/>
  <c r="CG82"/>
  <c r="CH82"/>
  <c r="CJ82"/>
  <c r="CK82"/>
  <c r="CL82"/>
  <c r="CL180" s="1"/>
  <c r="CM82"/>
  <c r="CM259" s="1"/>
  <c r="CN82"/>
  <c r="CO82"/>
  <c r="CQ82"/>
  <c r="CR82"/>
  <c r="CS82"/>
  <c r="CS180" s="1"/>
  <c r="CT82"/>
  <c r="CT259" s="1"/>
  <c r="CU82"/>
  <c r="CV82"/>
  <c r="CX82"/>
  <c r="CY82"/>
  <c r="CZ82"/>
  <c r="CZ180" s="1"/>
  <c r="DA82"/>
  <c r="DA259" s="1"/>
  <c r="DB82"/>
  <c r="DC82"/>
  <c r="DE82"/>
  <c r="DF82"/>
  <c r="DG82"/>
  <c r="DG180" s="1"/>
  <c r="DH82"/>
  <c r="DH259" s="1"/>
  <c r="DI82"/>
  <c r="DJ82"/>
  <c r="DL82"/>
  <c r="DM82"/>
  <c r="DN82"/>
  <c r="DN180" s="1"/>
  <c r="DO82"/>
  <c r="DO259" s="1"/>
  <c r="DP82"/>
  <c r="DQ82"/>
  <c r="DS82"/>
  <c r="DT82"/>
  <c r="DU82"/>
  <c r="DU180" s="1"/>
  <c r="DV82"/>
  <c r="DV259" s="1"/>
  <c r="DW82"/>
  <c r="DX82"/>
  <c r="DZ82"/>
  <c r="EA82"/>
  <c r="EB82"/>
  <c r="EB180" s="1"/>
  <c r="EC82"/>
  <c r="EC259" s="1"/>
  <c r="ED82"/>
  <c r="EE82"/>
  <c r="EG82"/>
  <c r="EH82"/>
  <c r="EI82"/>
  <c r="EI180" s="1"/>
  <c r="EJ82"/>
  <c r="EJ259" s="1"/>
  <c r="EK82"/>
  <c r="EL82"/>
  <c r="EN82"/>
  <c r="EO82"/>
  <c r="EP82"/>
  <c r="EP180" s="1"/>
  <c r="EQ82"/>
  <c r="EQ259" s="1"/>
  <c r="ER82"/>
  <c r="ES82"/>
  <c r="EU82"/>
  <c r="EV82"/>
  <c r="EW82"/>
  <c r="EW180" s="1"/>
  <c r="EX82"/>
  <c r="EX259" s="1"/>
  <c r="EY82"/>
  <c r="EZ82"/>
  <c r="FB82"/>
  <c r="FC82"/>
  <c r="FD82"/>
  <c r="FD180" s="1"/>
  <c r="FE82"/>
  <c r="FE259" s="1"/>
  <c r="FF82"/>
  <c r="FG82"/>
  <c r="FI82"/>
  <c r="FJ82"/>
  <c r="FK82"/>
  <c r="FK180" s="1"/>
  <c r="FL82"/>
  <c r="FL259" s="1"/>
  <c r="FM82"/>
  <c r="FN82"/>
  <c r="FP82"/>
  <c r="FQ82"/>
  <c r="FR82"/>
  <c r="FR180" s="1"/>
  <c r="FS82"/>
  <c r="FS259" s="1"/>
  <c r="FT82"/>
  <c r="FU82"/>
  <c r="FW82"/>
  <c r="FX82"/>
  <c r="FY82"/>
  <c r="FY180" s="1"/>
  <c r="FZ82"/>
  <c r="FZ259" s="1"/>
  <c r="GA82"/>
  <c r="GB82"/>
  <c r="GD82"/>
  <c r="GE82"/>
  <c r="GF82"/>
  <c r="GF180" s="1"/>
  <c r="GG82"/>
  <c r="GG259" s="1"/>
  <c r="GH82"/>
  <c r="GI82"/>
  <c r="GK82"/>
  <c r="GL82"/>
  <c r="GM82"/>
  <c r="GM180" s="1"/>
  <c r="GN82"/>
  <c r="GN259" s="1"/>
  <c r="GO82"/>
  <c r="GP82"/>
  <c r="GR82"/>
  <c r="GS82"/>
  <c r="GT82"/>
  <c r="GT180" s="1"/>
  <c r="GU82"/>
  <c r="GU259" s="1"/>
  <c r="GV82"/>
  <c r="GW82"/>
  <c r="GY82"/>
  <c r="GZ82"/>
  <c r="HA82"/>
  <c r="HA180" s="1"/>
  <c r="HB82"/>
  <c r="HB259" s="1"/>
  <c r="HC82"/>
  <c r="HD82"/>
  <c r="HF82"/>
  <c r="HG82"/>
  <c r="HH82"/>
  <c r="HH180" s="1"/>
  <c r="HI82"/>
  <c r="HI259" s="1"/>
  <c r="HJ82"/>
  <c r="HK82"/>
  <c r="HM82"/>
  <c r="HN82"/>
  <c r="HO82"/>
  <c r="HO180" s="1"/>
  <c r="HP82"/>
  <c r="HP259" s="1"/>
  <c r="HQ82"/>
  <c r="HR82"/>
  <c r="HT82"/>
  <c r="HU82"/>
  <c r="HV82"/>
  <c r="HV180" s="1"/>
  <c r="HW82"/>
  <c r="HW259" s="1"/>
  <c r="HX82"/>
  <c r="HY82"/>
  <c r="IA82"/>
  <c r="IB82"/>
  <c r="IC82"/>
  <c r="IC180" s="1"/>
  <c r="ID82"/>
  <c r="ID259" s="1"/>
  <c r="IE82"/>
  <c r="IF82"/>
  <c r="IH82"/>
  <c r="II82"/>
  <c r="IJ82"/>
  <c r="IJ180" s="1"/>
  <c r="IK82"/>
  <c r="IK259" s="1"/>
  <c r="IL82"/>
  <c r="IM82"/>
  <c r="IO82"/>
  <c r="IP82"/>
  <c r="IQ82"/>
  <c r="IQ180" s="1"/>
  <c r="IR82"/>
  <c r="IR259" s="1"/>
  <c r="IS82"/>
  <c r="IT82"/>
  <c r="IV82"/>
  <c r="IW82"/>
  <c r="IX82"/>
  <c r="IX180" s="1"/>
  <c r="IY82"/>
  <c r="IY259" s="1"/>
  <c r="IZ82"/>
  <c r="JA82"/>
  <c r="JC82"/>
  <c r="JD82"/>
  <c r="JG82"/>
  <c r="JH82"/>
  <c r="JJ82"/>
  <c r="JK82"/>
  <c r="JL82"/>
  <c r="JL180" s="1"/>
  <c r="JM82"/>
  <c r="JM259" s="1"/>
  <c r="JN82"/>
  <c r="JO82"/>
  <c r="JQ82"/>
  <c r="JR82"/>
  <c r="JS82"/>
  <c r="JS180" s="1"/>
  <c r="JT82"/>
  <c r="JT259" s="1"/>
  <c r="JU82"/>
  <c r="JV82"/>
  <c r="JX82"/>
  <c r="JY82"/>
  <c r="JZ82"/>
  <c r="JZ180" s="1"/>
  <c r="KA82"/>
  <c r="KA259" s="1"/>
  <c r="KB82"/>
  <c r="KC82"/>
  <c r="KE82"/>
  <c r="KF82"/>
  <c r="KG82"/>
  <c r="KG180" s="1"/>
  <c r="KH82"/>
  <c r="KH259" s="1"/>
  <c r="KI82"/>
  <c r="KJ82"/>
  <c r="KL82"/>
  <c r="KM82"/>
  <c r="KN82"/>
  <c r="KN180" s="1"/>
  <c r="KO82"/>
  <c r="KO259" s="1"/>
  <c r="KP82"/>
  <c r="KQ82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F83"/>
  <c r="AG83"/>
  <c r="AH83"/>
  <c r="AH181" s="1"/>
  <c r="AI83"/>
  <c r="AI260" s="1"/>
  <c r="AJ83"/>
  <c r="AM83"/>
  <c r="AN83"/>
  <c r="AO83"/>
  <c r="AO181" s="1"/>
  <c r="AP83"/>
  <c r="AP260" s="1"/>
  <c r="AQ83"/>
  <c r="AT83"/>
  <c r="AU83"/>
  <c r="AV83"/>
  <c r="AV181" s="1"/>
  <c r="AW83"/>
  <c r="AW260" s="1"/>
  <c r="AX83"/>
  <c r="BA83"/>
  <c r="BB83"/>
  <c r="BC83"/>
  <c r="BC181" s="1"/>
  <c r="BD83"/>
  <c r="BD260" s="1"/>
  <c r="BE83"/>
  <c r="BH83"/>
  <c r="BI83"/>
  <c r="BJ83"/>
  <c r="BJ181" s="1"/>
  <c r="BK83"/>
  <c r="BK260" s="1"/>
  <c r="BL83"/>
  <c r="BO83"/>
  <c r="BP83"/>
  <c r="BQ83"/>
  <c r="BQ181" s="1"/>
  <c r="BR83"/>
  <c r="BR260" s="1"/>
  <c r="BS83"/>
  <c r="BV83"/>
  <c r="BW83"/>
  <c r="BX83"/>
  <c r="BX181" s="1"/>
  <c r="BY83"/>
  <c r="BY260" s="1"/>
  <c r="BZ83"/>
  <c r="CC83"/>
  <c r="CD83"/>
  <c r="CE83"/>
  <c r="CE181" s="1"/>
  <c r="CF83"/>
  <c r="CF260" s="1"/>
  <c r="CG83"/>
  <c r="CJ83"/>
  <c r="CK83"/>
  <c r="CL83"/>
  <c r="CL181" s="1"/>
  <c r="CM83"/>
  <c r="CM260" s="1"/>
  <c r="CN83"/>
  <c r="CQ83"/>
  <c r="CR83"/>
  <c r="CS83"/>
  <c r="CS181" s="1"/>
  <c r="CT83"/>
  <c r="CT260" s="1"/>
  <c r="CU83"/>
  <c r="CX83"/>
  <c r="CY83"/>
  <c r="CZ83"/>
  <c r="CZ181" s="1"/>
  <c r="DA83"/>
  <c r="DA260" s="1"/>
  <c r="DB83"/>
  <c r="DE83"/>
  <c r="DF83"/>
  <c r="DG83"/>
  <c r="DG181" s="1"/>
  <c r="DH83"/>
  <c r="DH260" s="1"/>
  <c r="DI83"/>
  <c r="DL83"/>
  <c r="DM83"/>
  <c r="DN83"/>
  <c r="DN181" s="1"/>
  <c r="DO83"/>
  <c r="DO260" s="1"/>
  <c r="DP83"/>
  <c r="DS83"/>
  <c r="DT83"/>
  <c r="DU83"/>
  <c r="DU181" s="1"/>
  <c r="DV83"/>
  <c r="DV260" s="1"/>
  <c r="DW83"/>
  <c r="DZ83"/>
  <c r="EA83"/>
  <c r="EB83"/>
  <c r="EB181" s="1"/>
  <c r="EC83"/>
  <c r="EC260" s="1"/>
  <c r="ED83"/>
  <c r="EG83"/>
  <c r="EH83"/>
  <c r="EI83"/>
  <c r="EI181" s="1"/>
  <c r="EJ83"/>
  <c r="EJ260" s="1"/>
  <c r="EK83"/>
  <c r="EN83"/>
  <c r="EO83"/>
  <c r="EP83"/>
  <c r="EP181" s="1"/>
  <c r="EQ83"/>
  <c r="EQ260" s="1"/>
  <c r="ER83"/>
  <c r="EU83"/>
  <c r="EV83"/>
  <c r="EW83"/>
  <c r="EW181" s="1"/>
  <c r="EX83"/>
  <c r="EX260" s="1"/>
  <c r="EY83"/>
  <c r="FB83"/>
  <c r="FC83"/>
  <c r="FD83"/>
  <c r="FD181" s="1"/>
  <c r="FE83"/>
  <c r="FE260" s="1"/>
  <c r="FF83"/>
  <c r="FI83"/>
  <c r="FJ83"/>
  <c r="FK83"/>
  <c r="FK181" s="1"/>
  <c r="FL83"/>
  <c r="FL260" s="1"/>
  <c r="FM83"/>
  <c r="FP83"/>
  <c r="FQ83"/>
  <c r="FR83"/>
  <c r="FR181" s="1"/>
  <c r="FS83"/>
  <c r="FS260" s="1"/>
  <c r="FT83"/>
  <c r="FU83"/>
  <c r="FW83"/>
  <c r="FX83"/>
  <c r="FY83"/>
  <c r="FY181" s="1"/>
  <c r="FZ83"/>
  <c r="FZ260" s="1"/>
  <c r="GA83"/>
  <c r="GD83"/>
  <c r="GE83"/>
  <c r="GF83"/>
  <c r="GF181" s="1"/>
  <c r="GG83"/>
  <c r="GG260" s="1"/>
  <c r="GH83"/>
  <c r="GK83"/>
  <c r="GL83"/>
  <c r="GM83"/>
  <c r="GM181" s="1"/>
  <c r="GN83"/>
  <c r="GN260" s="1"/>
  <c r="GO83"/>
  <c r="GR83"/>
  <c r="GS83"/>
  <c r="GT83"/>
  <c r="GT181" s="1"/>
  <c r="GU83"/>
  <c r="GU260" s="1"/>
  <c r="GV83"/>
  <c r="GY83"/>
  <c r="GZ83"/>
  <c r="HA83"/>
  <c r="HA181" s="1"/>
  <c r="HB83"/>
  <c r="HB260" s="1"/>
  <c r="HC83"/>
  <c r="HF83"/>
  <c r="HG83"/>
  <c r="HH83"/>
  <c r="HH181" s="1"/>
  <c r="HI83"/>
  <c r="HI260" s="1"/>
  <c r="HJ83"/>
  <c r="HM83"/>
  <c r="HN83"/>
  <c r="HO83"/>
  <c r="HO181" s="1"/>
  <c r="HP83"/>
  <c r="HP260" s="1"/>
  <c r="HQ83"/>
  <c r="HT83"/>
  <c r="HU83"/>
  <c r="HV83"/>
  <c r="HV181" s="1"/>
  <c r="HW83"/>
  <c r="HW260" s="1"/>
  <c r="HX83"/>
  <c r="HY83"/>
  <c r="IA83"/>
  <c r="IB83"/>
  <c r="IC83"/>
  <c r="IC181" s="1"/>
  <c r="ID83"/>
  <c r="ID260" s="1"/>
  <c r="IE83"/>
  <c r="IH83"/>
  <c r="II83"/>
  <c r="IJ83"/>
  <c r="IJ181" s="1"/>
  <c r="IK83"/>
  <c r="IK260" s="1"/>
  <c r="IL83"/>
  <c r="IM83"/>
  <c r="IO83"/>
  <c r="IP83"/>
  <c r="IQ83"/>
  <c r="IQ181" s="1"/>
  <c r="IR83"/>
  <c r="IR260" s="1"/>
  <c r="IS83"/>
  <c r="IV83"/>
  <c r="IW83"/>
  <c r="IX83"/>
  <c r="IX181" s="1"/>
  <c r="IY83"/>
  <c r="IY260" s="1"/>
  <c r="IZ83"/>
  <c r="JC83"/>
  <c r="JD83"/>
  <c r="JG83"/>
  <c r="JJ83"/>
  <c r="JK83"/>
  <c r="JL83"/>
  <c r="JL181" s="1"/>
  <c r="JM83"/>
  <c r="JM260" s="1"/>
  <c r="JN83"/>
  <c r="JQ83"/>
  <c r="JR83"/>
  <c r="JS83"/>
  <c r="JS181" s="1"/>
  <c r="JT83"/>
  <c r="JT260" s="1"/>
  <c r="JU83"/>
  <c r="JX83"/>
  <c r="JY83"/>
  <c r="JZ83"/>
  <c r="JZ181" s="1"/>
  <c r="KA83"/>
  <c r="KA260" s="1"/>
  <c r="KB83"/>
  <c r="KC83"/>
  <c r="KE83"/>
  <c r="KF83"/>
  <c r="KG83"/>
  <c r="KG181" s="1"/>
  <c r="KH83"/>
  <c r="KH260" s="1"/>
  <c r="KI83"/>
  <c r="KJ83"/>
  <c r="KL83"/>
  <c r="KM83"/>
  <c r="KN83"/>
  <c r="KN181" s="1"/>
  <c r="KO83"/>
  <c r="KO260" s="1"/>
  <c r="KP83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F84"/>
  <c r="AG84"/>
  <c r="AH84"/>
  <c r="AH182" s="1"/>
  <c r="AI84"/>
  <c r="AI261" s="1"/>
  <c r="AJ84"/>
  <c r="AK84"/>
  <c r="AM84"/>
  <c r="AN84"/>
  <c r="AO84"/>
  <c r="AO182" s="1"/>
  <c r="AP84"/>
  <c r="AP261" s="1"/>
  <c r="AQ84"/>
  <c r="AT84"/>
  <c r="AU84"/>
  <c r="AV84"/>
  <c r="AV182" s="1"/>
  <c r="AW84"/>
  <c r="AW261" s="1"/>
  <c r="AX84"/>
  <c r="BA84"/>
  <c r="BB84"/>
  <c r="BC84"/>
  <c r="BC182" s="1"/>
  <c r="BD84"/>
  <c r="BD261" s="1"/>
  <c r="BE84"/>
  <c r="BH84"/>
  <c r="BI84"/>
  <c r="BJ84"/>
  <c r="BJ182" s="1"/>
  <c r="BK84"/>
  <c r="BK261" s="1"/>
  <c r="BL84"/>
  <c r="BO84"/>
  <c r="BP84"/>
  <c r="BQ84"/>
  <c r="BQ182" s="1"/>
  <c r="BR84"/>
  <c r="BR261" s="1"/>
  <c r="BS84"/>
  <c r="BV84"/>
  <c r="BW84"/>
  <c r="BX84"/>
  <c r="BX182" s="1"/>
  <c r="BY84"/>
  <c r="BY261" s="1"/>
  <c r="BZ84"/>
  <c r="CC84"/>
  <c r="CD84"/>
  <c r="CE84"/>
  <c r="CE182" s="1"/>
  <c r="CF84"/>
  <c r="CF261" s="1"/>
  <c r="CG84"/>
  <c r="CJ84"/>
  <c r="CK84"/>
  <c r="CL84"/>
  <c r="CL182" s="1"/>
  <c r="CM84"/>
  <c r="CM261" s="1"/>
  <c r="CN84"/>
  <c r="CQ84"/>
  <c r="CR84"/>
  <c r="CS84"/>
  <c r="CS182" s="1"/>
  <c r="CT84"/>
  <c r="CT261" s="1"/>
  <c r="CU84"/>
  <c r="CX84"/>
  <c r="CY84"/>
  <c r="CZ84"/>
  <c r="CZ182" s="1"/>
  <c r="DA84"/>
  <c r="DA261" s="1"/>
  <c r="DB84"/>
  <c r="DE84"/>
  <c r="DF84"/>
  <c r="DG84"/>
  <c r="DG182" s="1"/>
  <c r="DH84"/>
  <c r="DH261" s="1"/>
  <c r="DI84"/>
  <c r="DL84"/>
  <c r="DM84"/>
  <c r="DN84"/>
  <c r="DN182" s="1"/>
  <c r="DO84"/>
  <c r="DO261" s="1"/>
  <c r="DP84"/>
  <c r="DS84"/>
  <c r="DT84"/>
  <c r="DU84"/>
  <c r="DU182" s="1"/>
  <c r="DV84"/>
  <c r="DV261" s="1"/>
  <c r="DW84"/>
  <c r="DZ84"/>
  <c r="EA84"/>
  <c r="EB84"/>
  <c r="EB182" s="1"/>
  <c r="EC84"/>
  <c r="EC261" s="1"/>
  <c r="ED84"/>
  <c r="EG84"/>
  <c r="EH84"/>
  <c r="EI84"/>
  <c r="EI182" s="1"/>
  <c r="EJ84"/>
  <c r="EJ261" s="1"/>
  <c r="EK84"/>
  <c r="EL84"/>
  <c r="EN84"/>
  <c r="EO84"/>
  <c r="EP84"/>
  <c r="EP182" s="1"/>
  <c r="EQ84"/>
  <c r="EQ261" s="1"/>
  <c r="ER84"/>
  <c r="EU84"/>
  <c r="EV84"/>
  <c r="EW84"/>
  <c r="EW182" s="1"/>
  <c r="EX84"/>
  <c r="EX261" s="1"/>
  <c r="EY84"/>
  <c r="FB84"/>
  <c r="FC84"/>
  <c r="FD84"/>
  <c r="FD182" s="1"/>
  <c r="FE84"/>
  <c r="FE261" s="1"/>
  <c r="FF84"/>
  <c r="FI84"/>
  <c r="FJ84"/>
  <c r="FK84"/>
  <c r="FK182" s="1"/>
  <c r="FL84"/>
  <c r="FL261" s="1"/>
  <c r="FM84"/>
  <c r="FP84"/>
  <c r="FQ84"/>
  <c r="FR84"/>
  <c r="FR182" s="1"/>
  <c r="FS84"/>
  <c r="FS261" s="1"/>
  <c r="FT84"/>
  <c r="FW84"/>
  <c r="FX84"/>
  <c r="FY84"/>
  <c r="FY182" s="1"/>
  <c r="FZ84"/>
  <c r="FZ261" s="1"/>
  <c r="GA84"/>
  <c r="GD84"/>
  <c r="GE84"/>
  <c r="GF84"/>
  <c r="GF182" s="1"/>
  <c r="GG84"/>
  <c r="GG261" s="1"/>
  <c r="GH84"/>
  <c r="GK84"/>
  <c r="GL84"/>
  <c r="GM84"/>
  <c r="GM182" s="1"/>
  <c r="GN84"/>
  <c r="GN261" s="1"/>
  <c r="GO84"/>
  <c r="GR84"/>
  <c r="GS84"/>
  <c r="GT84"/>
  <c r="GT182" s="1"/>
  <c r="GU84"/>
  <c r="GU261" s="1"/>
  <c r="GV84"/>
  <c r="GY84"/>
  <c r="GZ84"/>
  <c r="HA84"/>
  <c r="HA182" s="1"/>
  <c r="HB84"/>
  <c r="HB261" s="1"/>
  <c r="HC84"/>
  <c r="HF84"/>
  <c r="HG84"/>
  <c r="HH84"/>
  <c r="HH182" s="1"/>
  <c r="HI84"/>
  <c r="HI261" s="1"/>
  <c r="HJ84"/>
  <c r="HM84"/>
  <c r="HN84"/>
  <c r="HO84"/>
  <c r="HO182" s="1"/>
  <c r="HP84"/>
  <c r="HP261" s="1"/>
  <c r="HQ84"/>
  <c r="HT84"/>
  <c r="HU84"/>
  <c r="HV84"/>
  <c r="HV182" s="1"/>
  <c r="HW84"/>
  <c r="HW261" s="1"/>
  <c r="HX84"/>
  <c r="HY84"/>
  <c r="IA84"/>
  <c r="IB84"/>
  <c r="IC84"/>
  <c r="IC182" s="1"/>
  <c r="ID84"/>
  <c r="ID261" s="1"/>
  <c r="IE84"/>
  <c r="IH84"/>
  <c r="II84"/>
  <c r="IJ84"/>
  <c r="IJ182" s="1"/>
  <c r="IK84"/>
  <c r="IK261" s="1"/>
  <c r="IL84"/>
  <c r="IM84"/>
  <c r="IO84"/>
  <c r="IP84"/>
  <c r="IQ84"/>
  <c r="IQ182" s="1"/>
  <c r="IR84"/>
  <c r="IR261" s="1"/>
  <c r="IS84"/>
  <c r="IV84"/>
  <c r="IW84"/>
  <c r="IX84"/>
  <c r="IX182" s="1"/>
  <c r="IY84"/>
  <c r="IY261" s="1"/>
  <c r="IZ84"/>
  <c r="JA84"/>
  <c r="JC84"/>
  <c r="JD84"/>
  <c r="JG84"/>
  <c r="JJ84"/>
  <c r="JK84"/>
  <c r="JL84"/>
  <c r="JL182" s="1"/>
  <c r="JM84"/>
  <c r="JM261" s="1"/>
  <c r="JN84"/>
  <c r="JQ84"/>
  <c r="JR84"/>
  <c r="JS84"/>
  <c r="JS182" s="1"/>
  <c r="JT84"/>
  <c r="JT261" s="1"/>
  <c r="JU84"/>
  <c r="JX84"/>
  <c r="JY84"/>
  <c r="JZ84"/>
  <c r="JZ182" s="1"/>
  <c r="KA84"/>
  <c r="KA261" s="1"/>
  <c r="KB84"/>
  <c r="KC84"/>
  <c r="KE84"/>
  <c r="KF84"/>
  <c r="KG84"/>
  <c r="KG182" s="1"/>
  <c r="KH84"/>
  <c r="KH261" s="1"/>
  <c r="KI84"/>
  <c r="KJ84"/>
  <c r="KL84"/>
  <c r="KM84"/>
  <c r="KN84"/>
  <c r="KN182" s="1"/>
  <c r="KO84"/>
  <c r="KO261" s="1"/>
  <c r="KP84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F85"/>
  <c r="AG85"/>
  <c r="AH85"/>
  <c r="AH183" s="1"/>
  <c r="AI85"/>
  <c r="AI262" s="1"/>
  <c r="AJ85"/>
  <c r="AM85"/>
  <c r="AN85"/>
  <c r="AO85"/>
  <c r="AO183" s="1"/>
  <c r="AP85"/>
  <c r="AP262" s="1"/>
  <c r="AQ85"/>
  <c r="AT85"/>
  <c r="AU85"/>
  <c r="AV85"/>
  <c r="AV183" s="1"/>
  <c r="AW85"/>
  <c r="AW262" s="1"/>
  <c r="AX85"/>
  <c r="BA85"/>
  <c r="BB85"/>
  <c r="BC85"/>
  <c r="BC183" s="1"/>
  <c r="BD85"/>
  <c r="BD262" s="1"/>
  <c r="BE85"/>
  <c r="BH85"/>
  <c r="BI85"/>
  <c r="BJ85"/>
  <c r="BJ183" s="1"/>
  <c r="BK85"/>
  <c r="BK262" s="1"/>
  <c r="BL85"/>
  <c r="BO85"/>
  <c r="BP85"/>
  <c r="BQ85"/>
  <c r="BQ183" s="1"/>
  <c r="BR85"/>
  <c r="BR262" s="1"/>
  <c r="BS85"/>
  <c r="BV85"/>
  <c r="BW85"/>
  <c r="BX85"/>
  <c r="BX183" s="1"/>
  <c r="BY85"/>
  <c r="BY262" s="1"/>
  <c r="BZ85"/>
  <c r="CC85"/>
  <c r="CD85"/>
  <c r="CE85"/>
  <c r="CE183" s="1"/>
  <c r="CF85"/>
  <c r="CF262" s="1"/>
  <c r="CG85"/>
  <c r="CJ85"/>
  <c r="CK85"/>
  <c r="CL85"/>
  <c r="CL183" s="1"/>
  <c r="CM85"/>
  <c r="CM262" s="1"/>
  <c r="CN85"/>
  <c r="CQ85"/>
  <c r="CR85"/>
  <c r="CS85"/>
  <c r="CS183" s="1"/>
  <c r="CT85"/>
  <c r="CT262" s="1"/>
  <c r="CU85"/>
  <c r="CX85"/>
  <c r="CY85"/>
  <c r="CZ85"/>
  <c r="CZ183" s="1"/>
  <c r="DA85"/>
  <c r="DA262" s="1"/>
  <c r="DB85"/>
  <c r="DE85"/>
  <c r="DF85"/>
  <c r="DG85"/>
  <c r="DG183" s="1"/>
  <c r="DH85"/>
  <c r="DH262" s="1"/>
  <c r="DI85"/>
  <c r="DL85"/>
  <c r="DM85"/>
  <c r="DN85"/>
  <c r="DN183" s="1"/>
  <c r="DO85"/>
  <c r="DO262" s="1"/>
  <c r="DP85"/>
  <c r="DS85"/>
  <c r="DT85"/>
  <c r="DU85"/>
  <c r="DU183" s="1"/>
  <c r="DV85"/>
  <c r="DV262" s="1"/>
  <c r="DW85"/>
  <c r="DX85"/>
  <c r="DZ85"/>
  <c r="EA85"/>
  <c r="EB85"/>
  <c r="EB183" s="1"/>
  <c r="EC85"/>
  <c r="EC262" s="1"/>
  <c r="ED85"/>
  <c r="EG85"/>
  <c r="EH85"/>
  <c r="EI85"/>
  <c r="EI183" s="1"/>
  <c r="EJ85"/>
  <c r="EJ262" s="1"/>
  <c r="EK85"/>
  <c r="EN85"/>
  <c r="EO85"/>
  <c r="EP85"/>
  <c r="EP183" s="1"/>
  <c r="EQ85"/>
  <c r="EQ262" s="1"/>
  <c r="ER85"/>
  <c r="EU85"/>
  <c r="EV85"/>
  <c r="EW85"/>
  <c r="EW183" s="1"/>
  <c r="EX85"/>
  <c r="EX262" s="1"/>
  <c r="EY85"/>
  <c r="FB85"/>
  <c r="FC85"/>
  <c r="FD85"/>
  <c r="FD183" s="1"/>
  <c r="FE85"/>
  <c r="FE262" s="1"/>
  <c r="FF85"/>
  <c r="FI85"/>
  <c r="FJ85"/>
  <c r="FK85"/>
  <c r="FK183" s="1"/>
  <c r="FL85"/>
  <c r="FL262" s="1"/>
  <c r="FM85"/>
  <c r="FP85"/>
  <c r="FQ85"/>
  <c r="FR85"/>
  <c r="FR183" s="1"/>
  <c r="FS85"/>
  <c r="FS262" s="1"/>
  <c r="FT85"/>
  <c r="FW85"/>
  <c r="FX85"/>
  <c r="FY85"/>
  <c r="FY183" s="1"/>
  <c r="FZ85"/>
  <c r="FZ262" s="1"/>
  <c r="GA85"/>
  <c r="GB85"/>
  <c r="GD85"/>
  <c r="GE85"/>
  <c r="GF85"/>
  <c r="GF183" s="1"/>
  <c r="GG85"/>
  <c r="GG262" s="1"/>
  <c r="GH85"/>
  <c r="GK85"/>
  <c r="GL85"/>
  <c r="GM85"/>
  <c r="GM183" s="1"/>
  <c r="GN85"/>
  <c r="GN262" s="1"/>
  <c r="GO85"/>
  <c r="GR85"/>
  <c r="GS85"/>
  <c r="GT85"/>
  <c r="GT183" s="1"/>
  <c r="GU85"/>
  <c r="GU262" s="1"/>
  <c r="GV85"/>
  <c r="GY85"/>
  <c r="GZ85"/>
  <c r="HA85"/>
  <c r="HA183" s="1"/>
  <c r="HB85"/>
  <c r="HB262" s="1"/>
  <c r="HC85"/>
  <c r="HF85"/>
  <c r="HG85"/>
  <c r="HH85"/>
  <c r="HH183" s="1"/>
  <c r="HI85"/>
  <c r="HI262" s="1"/>
  <c r="HJ85"/>
  <c r="HM85"/>
  <c r="HN85"/>
  <c r="HO85"/>
  <c r="HO183" s="1"/>
  <c r="HP85"/>
  <c r="HP262" s="1"/>
  <c r="HQ85"/>
  <c r="HT85"/>
  <c r="HU85"/>
  <c r="HV85"/>
  <c r="HV183" s="1"/>
  <c r="HW85"/>
  <c r="HW262" s="1"/>
  <c r="HX85"/>
  <c r="HY85"/>
  <c r="IA85"/>
  <c r="IB85"/>
  <c r="IC85"/>
  <c r="IC183" s="1"/>
  <c r="ID85"/>
  <c r="ID262" s="1"/>
  <c r="IE85"/>
  <c r="IH85"/>
  <c r="II85"/>
  <c r="IJ85"/>
  <c r="IJ183" s="1"/>
  <c r="IK85"/>
  <c r="IK262" s="1"/>
  <c r="IL85"/>
  <c r="IM85"/>
  <c r="IO85"/>
  <c r="IP85"/>
  <c r="IQ85"/>
  <c r="IQ183" s="1"/>
  <c r="IR85"/>
  <c r="IR262" s="1"/>
  <c r="IS85"/>
  <c r="IV85"/>
  <c r="IW85"/>
  <c r="IX85"/>
  <c r="IX183" s="1"/>
  <c r="IY85"/>
  <c r="IY262" s="1"/>
  <c r="IZ85"/>
  <c r="JC85"/>
  <c r="JD85"/>
  <c r="JG85"/>
  <c r="JJ85"/>
  <c r="JK85"/>
  <c r="JL85"/>
  <c r="JL183" s="1"/>
  <c r="JM85"/>
  <c r="JM262" s="1"/>
  <c r="JN85"/>
  <c r="JQ85"/>
  <c r="JR85"/>
  <c r="JS85"/>
  <c r="JS183" s="1"/>
  <c r="JT85"/>
  <c r="JT262" s="1"/>
  <c r="JU85"/>
  <c r="JV85"/>
  <c r="JX85"/>
  <c r="JY85"/>
  <c r="JZ85"/>
  <c r="JZ183" s="1"/>
  <c r="KA85"/>
  <c r="KA262" s="1"/>
  <c r="KB85"/>
  <c r="KC85"/>
  <c r="KE85"/>
  <c r="KF85"/>
  <c r="KG85"/>
  <c r="KG183" s="1"/>
  <c r="KH85"/>
  <c r="KH262" s="1"/>
  <c r="KI85"/>
  <c r="KJ85"/>
  <c r="KL85"/>
  <c r="KM85"/>
  <c r="KN85"/>
  <c r="KN183" s="1"/>
  <c r="KO85"/>
  <c r="KO262" s="1"/>
  <c r="KP85"/>
  <c r="KS85"/>
  <c r="KT85"/>
  <c r="KU85"/>
  <c r="KU183" s="1"/>
  <c r="KV85"/>
  <c r="KV262" s="1"/>
  <c r="KW85"/>
  <c r="KZ85"/>
  <c r="LA85"/>
  <c r="LB85"/>
  <c r="LB183" s="1"/>
  <c r="LC85"/>
  <c r="LC262" s="1"/>
  <c r="LD85"/>
  <c r="LN85"/>
  <c r="LO85"/>
  <c r="LP85"/>
  <c r="LI183" s="1"/>
  <c r="LQ85"/>
  <c r="LJ262" s="1"/>
  <c r="LR85"/>
  <c r="MB85"/>
  <c r="MC85"/>
  <c r="MD85"/>
  <c r="LP183" s="1"/>
  <c r="ME85"/>
  <c r="LQ262" s="1"/>
  <c r="MF85"/>
  <c r="MG85"/>
  <c r="MI85"/>
  <c r="MJ85"/>
  <c r="MM85"/>
  <c r="MN85"/>
  <c r="MP85"/>
  <c r="MQ85"/>
  <c r="MS85"/>
  <c r="ME262" s="1"/>
  <c r="MT85"/>
  <c r="MW85"/>
  <c r="MX85"/>
  <c r="MY85"/>
  <c r="MK183" s="1"/>
  <c r="MZ85"/>
  <c r="ML262" s="1"/>
  <c r="NA85"/>
  <c r="NB85"/>
  <c r="ND85"/>
  <c r="NE85"/>
  <c r="NF85"/>
  <c r="MR183" s="1"/>
  <c r="NG85"/>
  <c r="MS262" s="1"/>
  <c r="NH85"/>
  <c r="NK85"/>
  <c r="NL85"/>
  <c r="NM85"/>
  <c r="MY183" s="1"/>
  <c r="NN85"/>
  <c r="MZ262" s="1"/>
  <c r="NO85"/>
  <c r="NP85"/>
  <c r="NR85"/>
  <c r="NS85"/>
  <c r="NT85"/>
  <c r="NF183" s="1"/>
  <c r="NU85"/>
  <c r="NG262" s="1"/>
  <c r="NV85"/>
  <c r="NW85"/>
  <c r="NY85"/>
  <c r="NZ85"/>
  <c r="OA85"/>
  <c r="NM183" s="1"/>
  <c r="OB85"/>
  <c r="NN262" s="1"/>
  <c r="OC85"/>
  <c r="OD85"/>
  <c r="OF85"/>
  <c r="OG85"/>
  <c r="OH85"/>
  <c r="NT183" s="1"/>
  <c r="OI85"/>
  <c r="NU262" s="1"/>
  <c r="OJ85"/>
  <c r="OM85"/>
  <c r="ON85"/>
  <c r="OO85"/>
  <c r="OA183" s="1"/>
  <c r="OP85"/>
  <c r="OB262" s="1"/>
  <c r="OQ85"/>
  <c r="OR85"/>
  <c r="OT85"/>
  <c r="OU85"/>
  <c r="OV85"/>
  <c r="OH183" s="1"/>
  <c r="OW85"/>
  <c r="OI262" s="1"/>
  <c r="OX85"/>
  <c r="PA85"/>
  <c r="PB85"/>
  <c r="PC85"/>
  <c r="OO183" s="1"/>
  <c r="PD85"/>
  <c r="OP262" s="1"/>
  <c r="PE85"/>
  <c r="PF85"/>
  <c r="PH85"/>
  <c r="PI85"/>
  <c r="PJ85"/>
  <c r="OV183" s="1"/>
  <c r="PK85"/>
  <c r="OW262" s="1"/>
  <c r="PL85"/>
  <c r="PO85"/>
  <c r="PP85"/>
  <c r="PQ85"/>
  <c r="PC183" s="1"/>
  <c r="PR85"/>
  <c r="PD262" s="1"/>
  <c r="PS85"/>
  <c r="PT85"/>
  <c r="PV85"/>
  <c r="PW85"/>
  <c r="PX85"/>
  <c r="PJ183" s="1"/>
  <c r="PY85"/>
  <c r="PK262" s="1"/>
  <c r="PZ85"/>
  <c r="QC85"/>
  <c r="QD85"/>
  <c r="QE85"/>
  <c r="PQ183" s="1"/>
  <c r="QF85"/>
  <c r="PR262" s="1"/>
  <c r="QG85"/>
  <c r="QH85"/>
  <c r="QJ85"/>
  <c r="QK85"/>
  <c r="QL85"/>
  <c r="PX183" s="1"/>
  <c r="QM85"/>
  <c r="PY262" s="1"/>
  <c r="QN85"/>
  <c r="QO85"/>
  <c r="QQ85"/>
  <c r="QR85"/>
  <c r="QS85"/>
  <c r="QE183" s="1"/>
  <c r="QT85"/>
  <c r="QF262" s="1"/>
  <c r="QU85"/>
  <c r="QV85"/>
  <c r="F184"/>
  <c r="G263"/>
  <c r="K86"/>
  <c r="L86"/>
  <c r="M86"/>
  <c r="M184" s="1"/>
  <c r="N86"/>
  <c r="N263" s="1"/>
  <c r="O86"/>
  <c r="S86"/>
  <c r="T184"/>
  <c r="U263"/>
  <c r="AA184"/>
  <c r="AB263"/>
  <c r="AF86"/>
  <c r="AG86"/>
  <c r="AH86"/>
  <c r="AH184" s="1"/>
  <c r="AI86"/>
  <c r="AI263" s="1"/>
  <c r="AJ86"/>
  <c r="AM86"/>
  <c r="AN86"/>
  <c r="AO86"/>
  <c r="AO184" s="1"/>
  <c r="AP86"/>
  <c r="AP263" s="1"/>
  <c r="AQ86"/>
  <c r="AT86"/>
  <c r="AU86"/>
  <c r="AV86"/>
  <c r="AV184" s="1"/>
  <c r="AW86"/>
  <c r="AW263" s="1"/>
  <c r="AX86"/>
  <c r="BA86"/>
  <c r="BB86"/>
  <c r="BC86"/>
  <c r="BC184" s="1"/>
  <c r="BD86"/>
  <c r="BD263" s="1"/>
  <c r="BE86"/>
  <c r="BF86"/>
  <c r="BH86"/>
  <c r="BI86"/>
  <c r="BJ86"/>
  <c r="BJ184" s="1"/>
  <c r="BK86"/>
  <c r="BK263" s="1"/>
  <c r="BL86"/>
  <c r="BO86"/>
  <c r="BP86"/>
  <c r="BQ86"/>
  <c r="BQ184" s="1"/>
  <c r="BR86"/>
  <c r="BR263" s="1"/>
  <c r="BS86"/>
  <c r="BV86"/>
  <c r="BW86"/>
  <c r="BX86"/>
  <c r="BX184" s="1"/>
  <c r="BY86"/>
  <c r="BY263" s="1"/>
  <c r="BZ86"/>
  <c r="CC86"/>
  <c r="CD86"/>
  <c r="CE86"/>
  <c r="CE184" s="1"/>
  <c r="CF86"/>
  <c r="CF263" s="1"/>
  <c r="CG86"/>
  <c r="CH86"/>
  <c r="CJ86"/>
  <c r="CK86"/>
  <c r="CL86"/>
  <c r="CL184" s="1"/>
  <c r="CM86"/>
  <c r="CM263" s="1"/>
  <c r="CN86"/>
  <c r="CQ86"/>
  <c r="CR86"/>
  <c r="CS86"/>
  <c r="CS184" s="1"/>
  <c r="CT86"/>
  <c r="CT263" s="1"/>
  <c r="CU86"/>
  <c r="CX86"/>
  <c r="CY86"/>
  <c r="CZ86"/>
  <c r="CZ184" s="1"/>
  <c r="DA86"/>
  <c r="DA263" s="1"/>
  <c r="DB86"/>
  <c r="DE86"/>
  <c r="DF86"/>
  <c r="DG86"/>
  <c r="DG184" s="1"/>
  <c r="DH86"/>
  <c r="DH263" s="1"/>
  <c r="DI86"/>
  <c r="DL86"/>
  <c r="DM86"/>
  <c r="DN86"/>
  <c r="DN184" s="1"/>
  <c r="DO86"/>
  <c r="DO263" s="1"/>
  <c r="DP86"/>
  <c r="DS86"/>
  <c r="DT86"/>
  <c r="DU86"/>
  <c r="DU184" s="1"/>
  <c r="DV86"/>
  <c r="DV263" s="1"/>
  <c r="DW86"/>
  <c r="DZ86"/>
  <c r="EA86"/>
  <c r="EB86"/>
  <c r="EB184" s="1"/>
  <c r="EC86"/>
  <c r="EC263" s="1"/>
  <c r="ED86"/>
  <c r="EG86"/>
  <c r="EH86"/>
  <c r="EI86"/>
  <c r="EI184" s="1"/>
  <c r="EJ86"/>
  <c r="EJ263" s="1"/>
  <c r="EK86"/>
  <c r="EN86"/>
  <c r="EO86"/>
  <c r="EP86"/>
  <c r="EP184" s="1"/>
  <c r="EQ86"/>
  <c r="EQ263" s="1"/>
  <c r="ER86"/>
  <c r="EU86"/>
  <c r="EV86"/>
  <c r="EW86"/>
  <c r="EW184" s="1"/>
  <c r="EX86"/>
  <c r="EX263" s="1"/>
  <c r="EY86"/>
  <c r="FB86"/>
  <c r="FC86"/>
  <c r="FD86"/>
  <c r="FD184" s="1"/>
  <c r="FE86"/>
  <c r="FE263" s="1"/>
  <c r="FF86"/>
  <c r="FI86"/>
  <c r="FJ86"/>
  <c r="FK86"/>
  <c r="FK184" s="1"/>
  <c r="FL86"/>
  <c r="FL263" s="1"/>
  <c r="FM86"/>
  <c r="FP86"/>
  <c r="FQ86"/>
  <c r="FR86"/>
  <c r="FR184" s="1"/>
  <c r="FS86"/>
  <c r="FS263" s="1"/>
  <c r="FT86"/>
  <c r="FW86"/>
  <c r="FX86"/>
  <c r="FY86"/>
  <c r="FY184" s="1"/>
  <c r="FZ86"/>
  <c r="FZ263" s="1"/>
  <c r="GA86"/>
  <c r="GB86"/>
  <c r="GD86"/>
  <c r="GE86"/>
  <c r="GF86"/>
  <c r="GF184" s="1"/>
  <c r="GG86"/>
  <c r="GG263" s="1"/>
  <c r="GH86"/>
  <c r="GK86"/>
  <c r="GL86"/>
  <c r="GM86"/>
  <c r="GM184" s="1"/>
  <c r="GN86"/>
  <c r="GN263" s="1"/>
  <c r="GO86"/>
  <c r="GR86"/>
  <c r="GS86"/>
  <c r="GT86"/>
  <c r="GT184" s="1"/>
  <c r="GU86"/>
  <c r="GU263" s="1"/>
  <c r="GV86"/>
  <c r="GW86"/>
  <c r="GY86"/>
  <c r="GZ86"/>
  <c r="HA86"/>
  <c r="HA184" s="1"/>
  <c r="HB86"/>
  <c r="HB263" s="1"/>
  <c r="HC86"/>
  <c r="HF86"/>
  <c r="HG86"/>
  <c r="HH86"/>
  <c r="HH184" s="1"/>
  <c r="HI86"/>
  <c r="HI263" s="1"/>
  <c r="HJ86"/>
  <c r="HM86"/>
  <c r="HN86"/>
  <c r="HO86"/>
  <c r="HO184" s="1"/>
  <c r="HP86"/>
  <c r="HP263" s="1"/>
  <c r="HQ86"/>
  <c r="HT86"/>
  <c r="HU86"/>
  <c r="HV86"/>
  <c r="HV184" s="1"/>
  <c r="HW86"/>
  <c r="HW263" s="1"/>
  <c r="HX86"/>
  <c r="HY86"/>
  <c r="IA86"/>
  <c r="IB86"/>
  <c r="ID86"/>
  <c r="ID263" s="1"/>
  <c r="IE86"/>
  <c r="IH86"/>
  <c r="II86"/>
  <c r="IJ86"/>
  <c r="IJ184" s="1"/>
  <c r="IK86"/>
  <c r="IK263" s="1"/>
  <c r="IL86"/>
  <c r="IM86"/>
  <c r="IO86"/>
  <c r="IP86"/>
  <c r="IQ86"/>
  <c r="IQ184" s="1"/>
  <c r="IR86"/>
  <c r="IR263" s="1"/>
  <c r="IS86"/>
  <c r="IV86"/>
  <c r="IW86"/>
  <c r="IX86"/>
  <c r="IX184" s="1"/>
  <c r="IY86"/>
  <c r="IY263" s="1"/>
  <c r="IZ86"/>
  <c r="JC86"/>
  <c r="JD86"/>
  <c r="JG86"/>
  <c r="JJ86"/>
  <c r="JK86"/>
  <c r="JL86"/>
  <c r="JL184" s="1"/>
  <c r="JM86"/>
  <c r="JM263" s="1"/>
  <c r="JN86"/>
  <c r="JQ86"/>
  <c r="JR86"/>
  <c r="JS86"/>
  <c r="JS184" s="1"/>
  <c r="JT86"/>
  <c r="JT263" s="1"/>
  <c r="JU86"/>
  <c r="JX86"/>
  <c r="JY86"/>
  <c r="JZ86"/>
  <c r="JZ184" s="1"/>
  <c r="KA86"/>
  <c r="KA263" s="1"/>
  <c r="KB86"/>
  <c r="KC86"/>
  <c r="KE86"/>
  <c r="KF86"/>
  <c r="KG86"/>
  <c r="KG184" s="1"/>
  <c r="KH86"/>
  <c r="KH263" s="1"/>
  <c r="KI86"/>
  <c r="KJ86"/>
  <c r="KL86"/>
  <c r="KM86"/>
  <c r="KN86"/>
  <c r="KN184" s="1"/>
  <c r="KO86"/>
  <c r="KO263" s="1"/>
  <c r="KP86"/>
  <c r="KS86"/>
  <c r="KT86"/>
  <c r="KU86"/>
  <c r="KU184" s="1"/>
  <c r="KV86"/>
  <c r="KV263" s="1"/>
  <c r="KW86"/>
  <c r="KZ86"/>
  <c r="LA86"/>
  <c r="LB86"/>
  <c r="LB184" s="1"/>
  <c r="LC86"/>
  <c r="LC263" s="1"/>
  <c r="LD86"/>
  <c r="LN86"/>
  <c r="LO86"/>
  <c r="LP86"/>
  <c r="LI184" s="1"/>
  <c r="LQ86"/>
  <c r="LJ263" s="1"/>
  <c r="LR86"/>
  <c r="MB86"/>
  <c r="MC86"/>
  <c r="MD86"/>
  <c r="LP184" s="1"/>
  <c r="ME86"/>
  <c r="LQ263" s="1"/>
  <c r="MF86"/>
  <c r="MG86"/>
  <c r="MI86"/>
  <c r="MJ86"/>
  <c r="MM86"/>
  <c r="MP86"/>
  <c r="MQ86"/>
  <c r="MS86"/>
  <c r="ME263" s="1"/>
  <c r="MT86"/>
  <c r="MU86"/>
  <c r="MW86"/>
  <c r="MX86"/>
  <c r="MY86"/>
  <c r="MK184" s="1"/>
  <c r="MZ86"/>
  <c r="ML263" s="1"/>
  <c r="NA86"/>
  <c r="NB86"/>
  <c r="ND86"/>
  <c r="NE86"/>
  <c r="NF86"/>
  <c r="MR184" s="1"/>
  <c r="NG86"/>
  <c r="MS263" s="1"/>
  <c r="NH86"/>
  <c r="NK86"/>
  <c r="NL86"/>
  <c r="NM86"/>
  <c r="MY184" s="1"/>
  <c r="NN86"/>
  <c r="MZ263" s="1"/>
  <c r="NO86"/>
  <c r="NP86"/>
  <c r="NR86"/>
  <c r="NS86"/>
  <c r="NT86"/>
  <c r="NF184" s="1"/>
  <c r="NU86"/>
  <c r="NG263" s="1"/>
  <c r="NV86"/>
  <c r="NW86"/>
  <c r="NY86"/>
  <c r="NZ86"/>
  <c r="OA86"/>
  <c r="NM184" s="1"/>
  <c r="OB86"/>
  <c r="NN263" s="1"/>
  <c r="OC86"/>
  <c r="OD86"/>
  <c r="OF86"/>
  <c r="OG86"/>
  <c r="OH86"/>
  <c r="NT184" s="1"/>
  <c r="OI86"/>
  <c r="NU263" s="1"/>
  <c r="OJ86"/>
  <c r="OM86"/>
  <c r="ON86"/>
  <c r="OO86"/>
  <c r="OA184" s="1"/>
  <c r="OP86"/>
  <c r="OB263" s="1"/>
  <c r="OQ86"/>
  <c r="OT86"/>
  <c r="OU86"/>
  <c r="OV86"/>
  <c r="OH184" s="1"/>
  <c r="OW86"/>
  <c r="OI263" s="1"/>
  <c r="OX86"/>
  <c r="PA86"/>
  <c r="PB86"/>
  <c r="PC86"/>
  <c r="OO184" s="1"/>
  <c r="PD86"/>
  <c r="OP263" s="1"/>
  <c r="PE86"/>
  <c r="PF86"/>
  <c r="PH86"/>
  <c r="PI86"/>
  <c r="PJ86"/>
  <c r="OV184" s="1"/>
  <c r="PK86"/>
  <c r="OW263" s="1"/>
  <c r="PL86"/>
  <c r="PM86"/>
  <c r="PO86"/>
  <c r="PP86"/>
  <c r="PQ86"/>
  <c r="PC184" s="1"/>
  <c r="PR86"/>
  <c r="PD263" s="1"/>
  <c r="PS86"/>
  <c r="PT86"/>
  <c r="PV86"/>
  <c r="PW86"/>
  <c r="PX86"/>
  <c r="PJ184" s="1"/>
  <c r="PY86"/>
  <c r="PK263" s="1"/>
  <c r="PZ86"/>
  <c r="QC86"/>
  <c r="QD86"/>
  <c r="QE86"/>
  <c r="PQ184" s="1"/>
  <c r="QF86"/>
  <c r="PR263" s="1"/>
  <c r="QG86"/>
  <c r="QJ86"/>
  <c r="QK86"/>
  <c r="QL86"/>
  <c r="PX184" s="1"/>
  <c r="QM86"/>
  <c r="PY263" s="1"/>
  <c r="QN86"/>
  <c r="QO86"/>
  <c r="QQ86"/>
  <c r="QR86"/>
  <c r="QS86"/>
  <c r="QE184" s="1"/>
  <c r="QT86"/>
  <c r="QF263" s="1"/>
  <c r="QU86"/>
  <c r="QV86"/>
  <c r="F185"/>
  <c r="G264"/>
  <c r="K87"/>
  <c r="L87"/>
  <c r="M87"/>
  <c r="M185" s="1"/>
  <c r="N87"/>
  <c r="N264" s="1"/>
  <c r="O87"/>
  <c r="S87"/>
  <c r="T185"/>
  <c r="U264"/>
  <c r="AA185"/>
  <c r="AB264"/>
  <c r="AF87"/>
  <c r="AG87"/>
  <c r="AH87"/>
  <c r="AH185" s="1"/>
  <c r="AI87"/>
  <c r="AI264" s="1"/>
  <c r="AJ87"/>
  <c r="AM87"/>
  <c r="AN87"/>
  <c r="AO87"/>
  <c r="AO185" s="1"/>
  <c r="AP87"/>
  <c r="AP264" s="1"/>
  <c r="AQ87"/>
  <c r="AT87"/>
  <c r="AU87"/>
  <c r="AV87"/>
  <c r="AV185" s="1"/>
  <c r="AW87"/>
  <c r="AW264" s="1"/>
  <c r="AX87"/>
  <c r="BA87"/>
  <c r="BB87"/>
  <c r="BC87"/>
  <c r="BC185" s="1"/>
  <c r="BD87"/>
  <c r="BD264" s="1"/>
  <c r="BE87"/>
  <c r="BH87"/>
  <c r="BI87"/>
  <c r="BJ87"/>
  <c r="BJ185" s="1"/>
  <c r="BK87"/>
  <c r="BK264" s="1"/>
  <c r="BL87"/>
  <c r="BO87"/>
  <c r="BP87"/>
  <c r="BQ87"/>
  <c r="BQ185" s="1"/>
  <c r="BR87"/>
  <c r="BR264" s="1"/>
  <c r="BS87"/>
  <c r="BV87"/>
  <c r="BW87"/>
  <c r="BX87"/>
  <c r="BX185" s="1"/>
  <c r="BY87"/>
  <c r="BY264" s="1"/>
  <c r="BZ87"/>
  <c r="CC87"/>
  <c r="CD87"/>
  <c r="CE87"/>
  <c r="CE185" s="1"/>
  <c r="CF87"/>
  <c r="CF264" s="1"/>
  <c r="CG87"/>
  <c r="CJ87"/>
  <c r="CK87"/>
  <c r="CL87"/>
  <c r="CL185" s="1"/>
  <c r="CM87"/>
  <c r="CM264" s="1"/>
  <c r="CN87"/>
  <c r="CQ87"/>
  <c r="CR87"/>
  <c r="CS87"/>
  <c r="CS185" s="1"/>
  <c r="CT87"/>
  <c r="CT264" s="1"/>
  <c r="CU87"/>
  <c r="CX87"/>
  <c r="CY87"/>
  <c r="CZ87"/>
  <c r="CZ185" s="1"/>
  <c r="DA87"/>
  <c r="DA264" s="1"/>
  <c r="DB87"/>
  <c r="DE87"/>
  <c r="DF87"/>
  <c r="DG87"/>
  <c r="DG185" s="1"/>
  <c r="DH87"/>
  <c r="DH264" s="1"/>
  <c r="DI87"/>
  <c r="DL87"/>
  <c r="DM87"/>
  <c r="DN87"/>
  <c r="DN185" s="1"/>
  <c r="DO87"/>
  <c r="DO264" s="1"/>
  <c r="DP87"/>
  <c r="DS87"/>
  <c r="DT87"/>
  <c r="DU87"/>
  <c r="DU185" s="1"/>
  <c r="DV87"/>
  <c r="DV264" s="1"/>
  <c r="DW87"/>
  <c r="DZ87"/>
  <c r="EA87"/>
  <c r="EB87"/>
  <c r="EB185" s="1"/>
  <c r="EC87"/>
  <c r="EC264" s="1"/>
  <c r="ED87"/>
  <c r="EG87"/>
  <c r="EH87"/>
  <c r="EI87"/>
  <c r="EI185" s="1"/>
  <c r="EJ87"/>
  <c r="EJ264" s="1"/>
  <c r="EK87"/>
  <c r="EN87"/>
  <c r="EO87"/>
  <c r="EP87"/>
  <c r="EP185" s="1"/>
  <c r="EQ87"/>
  <c r="EQ264" s="1"/>
  <c r="ER87"/>
  <c r="ES87"/>
  <c r="EU87"/>
  <c r="EV87"/>
  <c r="EW87"/>
  <c r="EW185" s="1"/>
  <c r="EX87"/>
  <c r="EX264" s="1"/>
  <c r="EY87"/>
  <c r="FB87"/>
  <c r="FC87"/>
  <c r="FD87"/>
  <c r="FD185" s="1"/>
  <c r="FE87"/>
  <c r="FE264" s="1"/>
  <c r="FF87"/>
  <c r="FI87"/>
  <c r="FJ87"/>
  <c r="FK87"/>
  <c r="FK185" s="1"/>
  <c r="FL87"/>
  <c r="FL264" s="1"/>
  <c r="FM87"/>
  <c r="FP87"/>
  <c r="FQ87"/>
  <c r="FR87"/>
  <c r="FR185" s="1"/>
  <c r="FS87"/>
  <c r="FS264" s="1"/>
  <c r="FT87"/>
  <c r="FW87"/>
  <c r="FX87"/>
  <c r="FY87"/>
  <c r="FY185" s="1"/>
  <c r="FZ87"/>
  <c r="FZ264" s="1"/>
  <c r="GA87"/>
  <c r="GD87"/>
  <c r="GE87"/>
  <c r="GF87"/>
  <c r="GF185" s="1"/>
  <c r="GG87"/>
  <c r="GG264" s="1"/>
  <c r="GH87"/>
  <c r="GK87"/>
  <c r="GL87"/>
  <c r="GM87"/>
  <c r="GM185" s="1"/>
  <c r="GN87"/>
  <c r="GN264" s="1"/>
  <c r="GO87"/>
  <c r="GR87"/>
  <c r="GS87"/>
  <c r="GT87"/>
  <c r="GT185" s="1"/>
  <c r="GU87"/>
  <c r="GU264" s="1"/>
  <c r="GV87"/>
  <c r="GY87"/>
  <c r="GZ87"/>
  <c r="HA87"/>
  <c r="HA185" s="1"/>
  <c r="HB87"/>
  <c r="HB264" s="1"/>
  <c r="HC87"/>
  <c r="HF87"/>
  <c r="HG87"/>
  <c r="HH87"/>
  <c r="HH185" s="1"/>
  <c r="HI87"/>
  <c r="HI264" s="1"/>
  <c r="HJ87"/>
  <c r="HM87"/>
  <c r="HN87"/>
  <c r="HO87"/>
  <c r="HO185" s="1"/>
  <c r="HP87"/>
  <c r="HP264" s="1"/>
  <c r="HQ87"/>
  <c r="HT87"/>
  <c r="HU87"/>
  <c r="HV87"/>
  <c r="HV185" s="1"/>
  <c r="HW87"/>
  <c r="HW264" s="1"/>
  <c r="HX87"/>
  <c r="HY87"/>
  <c r="IA87"/>
  <c r="IB87"/>
  <c r="IC87"/>
  <c r="IC185" s="1"/>
  <c r="ID87"/>
  <c r="ID264" s="1"/>
  <c r="IE87"/>
  <c r="IH87"/>
  <c r="II87"/>
  <c r="IJ87"/>
  <c r="IJ185" s="1"/>
  <c r="IK87"/>
  <c r="IK264" s="1"/>
  <c r="IL87"/>
  <c r="IM87"/>
  <c r="IO87"/>
  <c r="IP87"/>
  <c r="IQ87"/>
  <c r="IQ185" s="1"/>
  <c r="IR87"/>
  <c r="IR264" s="1"/>
  <c r="IS87"/>
  <c r="IV87"/>
  <c r="IW87"/>
  <c r="IX87"/>
  <c r="IX185" s="1"/>
  <c r="IY87"/>
  <c r="IY264" s="1"/>
  <c r="IZ87"/>
  <c r="JC87"/>
  <c r="JD87"/>
  <c r="JG87"/>
  <c r="JJ87"/>
  <c r="JK87"/>
  <c r="JL87"/>
  <c r="JL185" s="1"/>
  <c r="JM87"/>
  <c r="JM264" s="1"/>
  <c r="JN87"/>
  <c r="JQ87"/>
  <c r="JR87"/>
  <c r="JS87"/>
  <c r="JS185" s="1"/>
  <c r="JT87"/>
  <c r="JT264" s="1"/>
  <c r="JU87"/>
  <c r="JX87"/>
  <c r="JY87"/>
  <c r="JZ87"/>
  <c r="JZ185" s="1"/>
  <c r="KA87"/>
  <c r="KA264" s="1"/>
  <c r="KB87"/>
  <c r="KC87"/>
  <c r="KE87"/>
  <c r="KF87"/>
  <c r="KG87"/>
  <c r="KG185" s="1"/>
  <c r="KH87"/>
  <c r="KH264" s="1"/>
  <c r="KI87"/>
  <c r="KJ87"/>
  <c r="KL87"/>
  <c r="KM87"/>
  <c r="KN87"/>
  <c r="KN185" s="1"/>
  <c r="KO87"/>
  <c r="KO264" s="1"/>
  <c r="KP87"/>
  <c r="KS87"/>
  <c r="KT87"/>
  <c r="KU87"/>
  <c r="KU185" s="1"/>
  <c r="KV87"/>
  <c r="KV264" s="1"/>
  <c r="KW87"/>
  <c r="KZ87"/>
  <c r="LA87"/>
  <c r="LB87"/>
  <c r="LB185" s="1"/>
  <c r="LC87"/>
  <c r="LC264" s="1"/>
  <c r="LD87"/>
  <c r="LN87"/>
  <c r="LO87"/>
  <c r="LP87"/>
  <c r="LI185" s="1"/>
  <c r="LQ87"/>
  <c r="LJ264" s="1"/>
  <c r="LR87"/>
  <c r="MB87"/>
  <c r="MC87"/>
  <c r="MD87"/>
  <c r="LP185" s="1"/>
  <c r="ME87"/>
  <c r="LQ264" s="1"/>
  <c r="MF87"/>
  <c r="MG87"/>
  <c r="MI87"/>
  <c r="MJ87"/>
  <c r="MM87"/>
  <c r="MP87"/>
  <c r="MQ87"/>
  <c r="MS87"/>
  <c r="ME264" s="1"/>
  <c r="MT87"/>
  <c r="MW87"/>
  <c r="MX87"/>
  <c r="MY87"/>
  <c r="MK185" s="1"/>
  <c r="MZ87"/>
  <c r="ML264" s="1"/>
  <c r="NA87"/>
  <c r="NB87"/>
  <c r="ND87"/>
  <c r="NE87"/>
  <c r="NF87"/>
  <c r="MR185" s="1"/>
  <c r="NG87"/>
  <c r="MS264" s="1"/>
  <c r="NH87"/>
  <c r="NK87"/>
  <c r="NL87"/>
  <c r="NM87"/>
  <c r="MY185" s="1"/>
  <c r="NN87"/>
  <c r="MZ264" s="1"/>
  <c r="NO87"/>
  <c r="NP87"/>
  <c r="NR87"/>
  <c r="NS87"/>
  <c r="NT87"/>
  <c r="NF185" s="1"/>
  <c r="NU87"/>
  <c r="NG264" s="1"/>
  <c r="NV87"/>
  <c r="NY87"/>
  <c r="NZ87"/>
  <c r="OA87"/>
  <c r="NM185" s="1"/>
  <c r="OB87"/>
  <c r="NN264" s="1"/>
  <c r="OC87"/>
  <c r="OD87"/>
  <c r="OF87"/>
  <c r="OG87"/>
  <c r="OH87"/>
  <c r="NT185" s="1"/>
  <c r="OI87"/>
  <c r="NU264" s="1"/>
  <c r="OJ87"/>
  <c r="OM87"/>
  <c r="ON87"/>
  <c r="OO87"/>
  <c r="OA185" s="1"/>
  <c r="OP87"/>
  <c r="OB264" s="1"/>
  <c r="OQ87"/>
  <c r="OT87"/>
  <c r="OU87"/>
  <c r="OV87"/>
  <c r="OH185" s="1"/>
  <c r="OW87"/>
  <c r="OI264" s="1"/>
  <c r="OX87"/>
  <c r="PA87"/>
  <c r="PB87"/>
  <c r="PC87"/>
  <c r="OO185" s="1"/>
  <c r="PD87"/>
  <c r="OP264" s="1"/>
  <c r="PE87"/>
  <c r="PF87"/>
  <c r="PH87"/>
  <c r="PI87"/>
  <c r="PJ87"/>
  <c r="OV185" s="1"/>
  <c r="PK87"/>
  <c r="OW264" s="1"/>
  <c r="PL87"/>
  <c r="PO87"/>
  <c r="PP87"/>
  <c r="PQ87"/>
  <c r="PC185" s="1"/>
  <c r="PR87"/>
  <c r="PD264" s="1"/>
  <c r="PS87"/>
  <c r="PT87"/>
  <c r="PV87"/>
  <c r="PW87"/>
  <c r="PX87"/>
  <c r="PJ185" s="1"/>
  <c r="PY87"/>
  <c r="PK264" s="1"/>
  <c r="PZ87"/>
  <c r="QC87"/>
  <c r="QD87"/>
  <c r="QE87"/>
  <c r="PQ185" s="1"/>
  <c r="QF87"/>
  <c r="PR264" s="1"/>
  <c r="QG87"/>
  <c r="QH87"/>
  <c r="QJ87"/>
  <c r="QK87"/>
  <c r="QL87"/>
  <c r="PX185" s="1"/>
  <c r="QM87"/>
  <c r="PY264" s="1"/>
  <c r="QN87"/>
  <c r="QO87"/>
  <c r="QQ87"/>
  <c r="QR87"/>
  <c r="QS87"/>
  <c r="QE185" s="1"/>
  <c r="QT87"/>
  <c r="QF264" s="1"/>
  <c r="QU87"/>
  <c r="QV87"/>
  <c r="F186"/>
  <c r="G265"/>
  <c r="K88"/>
  <c r="L88"/>
  <c r="M88"/>
  <c r="M186" s="1"/>
  <c r="N88"/>
  <c r="N265" s="1"/>
  <c r="O88"/>
  <c r="S88"/>
  <c r="T186"/>
  <c r="U265"/>
  <c r="AA186"/>
  <c r="AB265"/>
  <c r="AF88"/>
  <c r="AG88"/>
  <c r="AH88"/>
  <c r="AH186" s="1"/>
  <c r="AI88"/>
  <c r="AI265" s="1"/>
  <c r="AJ88"/>
  <c r="AM88"/>
  <c r="AN88"/>
  <c r="AO88"/>
  <c r="AO186" s="1"/>
  <c r="AP88"/>
  <c r="AP265" s="1"/>
  <c r="AQ88"/>
  <c r="AT88"/>
  <c r="AU88"/>
  <c r="AV88"/>
  <c r="AV186" s="1"/>
  <c r="AW88"/>
  <c r="AW265" s="1"/>
  <c r="AX88"/>
  <c r="AY88"/>
  <c r="BA88"/>
  <c r="BB88"/>
  <c r="BC88"/>
  <c r="BC186" s="1"/>
  <c r="BD88"/>
  <c r="BD265" s="1"/>
  <c r="BE88"/>
  <c r="BH88"/>
  <c r="BI88"/>
  <c r="BJ88"/>
  <c r="BJ186" s="1"/>
  <c r="BK88"/>
  <c r="BK265" s="1"/>
  <c r="BL88"/>
  <c r="BM88"/>
  <c r="BO88"/>
  <c r="BP88"/>
  <c r="BQ88"/>
  <c r="BQ186" s="1"/>
  <c r="BR88"/>
  <c r="BR265" s="1"/>
  <c r="BS88"/>
  <c r="BV88"/>
  <c r="BW88"/>
  <c r="BX88"/>
  <c r="BX186" s="1"/>
  <c r="BY88"/>
  <c r="BY265" s="1"/>
  <c r="BZ88"/>
  <c r="CA88"/>
  <c r="CC88"/>
  <c r="CD88"/>
  <c r="CE88"/>
  <c r="CE186" s="1"/>
  <c r="CF88"/>
  <c r="CF265" s="1"/>
  <c r="CG88"/>
  <c r="CJ88"/>
  <c r="CK88"/>
  <c r="CL88"/>
  <c r="CL186" s="1"/>
  <c r="CM88"/>
  <c r="CM265" s="1"/>
  <c r="CN88"/>
  <c r="CQ88"/>
  <c r="CR88"/>
  <c r="CS88"/>
  <c r="CS186" s="1"/>
  <c r="CT88"/>
  <c r="CT265" s="1"/>
  <c r="CU88"/>
  <c r="CX88"/>
  <c r="CY88"/>
  <c r="CZ88"/>
  <c r="CZ186" s="1"/>
  <c r="DA88"/>
  <c r="DA265" s="1"/>
  <c r="DB88"/>
  <c r="DE88"/>
  <c r="DF88"/>
  <c r="DG88"/>
  <c r="DG186" s="1"/>
  <c r="DH88"/>
  <c r="DH265" s="1"/>
  <c r="DI88"/>
  <c r="DL88"/>
  <c r="DM88"/>
  <c r="DN88"/>
  <c r="DN186" s="1"/>
  <c r="DO88"/>
  <c r="DO265" s="1"/>
  <c r="DP88"/>
  <c r="DQ88"/>
  <c r="DS88"/>
  <c r="DT88"/>
  <c r="DU88"/>
  <c r="DU186" s="1"/>
  <c r="DV88"/>
  <c r="DV265" s="1"/>
  <c r="DW88"/>
  <c r="DZ88"/>
  <c r="EA88"/>
  <c r="EB88"/>
  <c r="EB186" s="1"/>
  <c r="EC88"/>
  <c r="EC265" s="1"/>
  <c r="ED88"/>
  <c r="EE88"/>
  <c r="EG88"/>
  <c r="EH88"/>
  <c r="EI88"/>
  <c r="EI186" s="1"/>
  <c r="EJ88"/>
  <c r="EJ265" s="1"/>
  <c r="EK88"/>
  <c r="EL88"/>
  <c r="EN88"/>
  <c r="EO88"/>
  <c r="EP88"/>
  <c r="EP186" s="1"/>
  <c r="EQ88"/>
  <c r="EQ265" s="1"/>
  <c r="ER88"/>
  <c r="ES88"/>
  <c r="EU88"/>
  <c r="EV88"/>
  <c r="EW88"/>
  <c r="EW186" s="1"/>
  <c r="EX88"/>
  <c r="EX265" s="1"/>
  <c r="EY88"/>
  <c r="EZ88"/>
  <c r="FB88"/>
  <c r="FC88"/>
  <c r="FD88"/>
  <c r="FD186" s="1"/>
  <c r="FE88"/>
  <c r="FE265" s="1"/>
  <c r="FF88"/>
  <c r="FG88"/>
  <c r="FI88"/>
  <c r="FJ88"/>
  <c r="FK88"/>
  <c r="FK186" s="1"/>
  <c r="FL88"/>
  <c r="FL265" s="1"/>
  <c r="FM88"/>
  <c r="FP88"/>
  <c r="FQ88"/>
  <c r="FR88"/>
  <c r="FR186" s="1"/>
  <c r="FS88"/>
  <c r="FS265" s="1"/>
  <c r="FT88"/>
  <c r="FW88"/>
  <c r="FX88"/>
  <c r="FY88"/>
  <c r="FY186" s="1"/>
  <c r="FZ88"/>
  <c r="FZ265" s="1"/>
  <c r="GA88"/>
  <c r="GB88"/>
  <c r="GD88"/>
  <c r="GE88"/>
  <c r="GF88"/>
  <c r="GF186" s="1"/>
  <c r="GG88"/>
  <c r="GG265" s="1"/>
  <c r="GH88"/>
  <c r="GI88"/>
  <c r="GK88"/>
  <c r="GL88"/>
  <c r="GM88"/>
  <c r="GM186" s="1"/>
  <c r="GN88"/>
  <c r="GN265" s="1"/>
  <c r="GO88"/>
  <c r="GP88"/>
  <c r="GR88"/>
  <c r="GS88"/>
  <c r="GT88"/>
  <c r="GT186" s="1"/>
  <c r="GU88"/>
  <c r="GU265" s="1"/>
  <c r="GV88"/>
  <c r="GW88"/>
  <c r="GY88"/>
  <c r="GZ88"/>
  <c r="HA88"/>
  <c r="HA186" s="1"/>
  <c r="HB88"/>
  <c r="HB265" s="1"/>
  <c r="HC88"/>
  <c r="HD88"/>
  <c r="HF88"/>
  <c r="HG88"/>
  <c r="HH88"/>
  <c r="HH186" s="1"/>
  <c r="HI88"/>
  <c r="HI265" s="1"/>
  <c r="HJ88"/>
  <c r="HK88"/>
  <c r="HM88"/>
  <c r="HN88"/>
  <c r="HO88"/>
  <c r="HO186" s="1"/>
  <c r="HP88"/>
  <c r="HP265" s="1"/>
  <c r="HQ88"/>
  <c r="HR88"/>
  <c r="HT88"/>
  <c r="HU88"/>
  <c r="HV88"/>
  <c r="HV186" s="1"/>
  <c r="HW88"/>
  <c r="HW265" s="1"/>
  <c r="HX88"/>
  <c r="HY88"/>
  <c r="IA88"/>
  <c r="IB88"/>
  <c r="IC88"/>
  <c r="IC186" s="1"/>
  <c r="ID88"/>
  <c r="ID265" s="1"/>
  <c r="IE88"/>
  <c r="IF88"/>
  <c r="IH88"/>
  <c r="II88"/>
  <c r="IJ88"/>
  <c r="IJ186" s="1"/>
  <c r="IK88"/>
  <c r="IK265" s="1"/>
  <c r="IL88"/>
  <c r="IM88"/>
  <c r="IO88"/>
  <c r="IP88"/>
  <c r="IQ88"/>
  <c r="IQ186" s="1"/>
  <c r="IR88"/>
  <c r="IR265" s="1"/>
  <c r="IS88"/>
  <c r="IT88"/>
  <c r="IV88"/>
  <c r="IW88"/>
  <c r="IX88"/>
  <c r="IX186" s="1"/>
  <c r="IY88"/>
  <c r="IY265" s="1"/>
  <c r="IZ88"/>
  <c r="JA88"/>
  <c r="JC88"/>
  <c r="JD88"/>
  <c r="JG88"/>
  <c r="JH88"/>
  <c r="JJ88"/>
  <c r="JK88"/>
  <c r="JL88"/>
  <c r="JL186" s="1"/>
  <c r="JM88"/>
  <c r="JM265" s="1"/>
  <c r="JN88"/>
  <c r="JO88"/>
  <c r="JQ88"/>
  <c r="JR88"/>
  <c r="JS88"/>
  <c r="JS186" s="1"/>
  <c r="JT88"/>
  <c r="JT265" s="1"/>
  <c r="JU88"/>
  <c r="JV88"/>
  <c r="JX88"/>
  <c r="JY88"/>
  <c r="JZ88"/>
  <c r="JZ186" s="1"/>
  <c r="KA88"/>
  <c r="KA265" s="1"/>
  <c r="KB88"/>
  <c r="KC88"/>
  <c r="KE88"/>
  <c r="KF88"/>
  <c r="KG88"/>
  <c r="KG186" s="1"/>
  <c r="KH88"/>
  <c r="KH265" s="1"/>
  <c r="KI88"/>
  <c r="KJ88"/>
  <c r="KL88"/>
  <c r="KM88"/>
  <c r="KN88"/>
  <c r="KN186" s="1"/>
  <c r="KO88"/>
  <c r="KO265" s="1"/>
  <c r="KP88"/>
  <c r="KQ88"/>
  <c r="KS88"/>
  <c r="KT88"/>
  <c r="KU88"/>
  <c r="KU186" s="1"/>
  <c r="KV88"/>
  <c r="KV265" s="1"/>
  <c r="KW88"/>
  <c r="KX88"/>
  <c r="KZ88"/>
  <c r="LA88"/>
  <c r="LB88"/>
  <c r="LB186" s="1"/>
  <c r="LC88"/>
  <c r="LC265" s="1"/>
  <c r="LD88"/>
  <c r="LE88"/>
  <c r="LN88"/>
  <c r="LO88"/>
  <c r="LP88"/>
  <c r="LI186" s="1"/>
  <c r="LQ88"/>
  <c r="LJ265" s="1"/>
  <c r="LR88"/>
  <c r="LS88"/>
  <c r="MB88"/>
  <c r="MC88"/>
  <c r="MD88"/>
  <c r="LP186" s="1"/>
  <c r="ME88"/>
  <c r="LQ265" s="1"/>
  <c r="MF88"/>
  <c r="MG88"/>
  <c r="MI88"/>
  <c r="MJ88"/>
  <c r="MM88"/>
  <c r="MN88"/>
  <c r="MP88"/>
  <c r="MQ88"/>
  <c r="MS88"/>
  <c r="ME265" s="1"/>
  <c r="MT88"/>
  <c r="MU88"/>
  <c r="MW88"/>
  <c r="MX88"/>
  <c r="MY88"/>
  <c r="MK186" s="1"/>
  <c r="MZ88"/>
  <c r="ML265" s="1"/>
  <c r="NA88"/>
  <c r="NB88"/>
  <c r="ND88"/>
  <c r="NE88"/>
  <c r="NF88"/>
  <c r="MR186" s="1"/>
  <c r="NG88"/>
  <c r="MS265" s="1"/>
  <c r="NH88"/>
  <c r="NI88"/>
  <c r="NK88"/>
  <c r="NL88"/>
  <c r="NM88"/>
  <c r="MY186" s="1"/>
  <c r="NN88"/>
  <c r="MZ265" s="1"/>
  <c r="NO88"/>
  <c r="NP88"/>
  <c r="NR88"/>
  <c r="NS88"/>
  <c r="NT88"/>
  <c r="NF186" s="1"/>
  <c r="NU88"/>
  <c r="NG265" s="1"/>
  <c r="NV88"/>
  <c r="NW88"/>
  <c r="NY88"/>
  <c r="NZ88"/>
  <c r="OA88"/>
  <c r="NM186" s="1"/>
  <c r="OB88"/>
  <c r="NN265" s="1"/>
  <c r="OC88"/>
  <c r="OD88"/>
  <c r="OF88"/>
  <c r="OG88"/>
  <c r="OH88"/>
  <c r="NT186" s="1"/>
  <c r="OI88"/>
  <c r="NU265" s="1"/>
  <c r="OJ88"/>
  <c r="OK88"/>
  <c r="OM88"/>
  <c r="ON88"/>
  <c r="OO88"/>
  <c r="OA186" s="1"/>
  <c r="OP88"/>
  <c r="OB265" s="1"/>
  <c r="OQ88"/>
  <c r="OR88"/>
  <c r="OT88"/>
  <c r="OU88"/>
  <c r="OV88"/>
  <c r="OH186" s="1"/>
  <c r="OW88"/>
  <c r="OI265" s="1"/>
  <c r="OX88"/>
  <c r="OY88"/>
  <c r="PA88"/>
  <c r="PB88"/>
  <c r="PC88"/>
  <c r="OO186" s="1"/>
  <c r="PD88"/>
  <c r="OP265" s="1"/>
  <c r="PE88"/>
  <c r="PF88"/>
  <c r="PH88"/>
  <c r="PI88"/>
  <c r="PJ88"/>
  <c r="OV186" s="1"/>
  <c r="PK88"/>
  <c r="OW265" s="1"/>
  <c r="PL88"/>
  <c r="PM88"/>
  <c r="PO88"/>
  <c r="PP88"/>
  <c r="PQ88"/>
  <c r="PC186" s="1"/>
  <c r="PR88"/>
  <c r="PD265" s="1"/>
  <c r="PS88"/>
  <c r="PT88"/>
  <c r="PV88"/>
  <c r="PW88"/>
  <c r="PX88"/>
  <c r="PJ186" s="1"/>
  <c r="PY88"/>
  <c r="PK265" s="1"/>
  <c r="PZ88"/>
  <c r="QA88"/>
  <c r="QC88"/>
  <c r="QD88"/>
  <c r="QE88"/>
  <c r="PQ186" s="1"/>
  <c r="QF88"/>
  <c r="PR265" s="1"/>
  <c r="QG88"/>
  <c r="QH88"/>
  <c r="QJ88"/>
  <c r="QK88"/>
  <c r="QL88"/>
  <c r="PX186" s="1"/>
  <c r="QM88"/>
  <c r="PY265" s="1"/>
  <c r="QN88"/>
  <c r="QO88"/>
  <c r="QQ88"/>
  <c r="QR88"/>
  <c r="QS88"/>
  <c r="QE186" s="1"/>
  <c r="QT88"/>
  <c r="QF265" s="1"/>
  <c r="QU88"/>
  <c r="QV88"/>
  <c r="F187"/>
  <c r="G266"/>
  <c r="K89"/>
  <c r="L89"/>
  <c r="M89"/>
  <c r="M187" s="1"/>
  <c r="N89"/>
  <c r="N266" s="1"/>
  <c r="O89"/>
  <c r="S89"/>
  <c r="T187"/>
  <c r="U266"/>
  <c r="AA187"/>
  <c r="AB266"/>
  <c r="AF89"/>
  <c r="AK89" s="1"/>
  <c r="AG89"/>
  <c r="AH89"/>
  <c r="AH187" s="1"/>
  <c r="AI89"/>
  <c r="AI266" s="1"/>
  <c r="AJ89"/>
  <c r="AM89"/>
  <c r="AN89"/>
  <c r="AO89"/>
  <c r="AO187" s="1"/>
  <c r="AP89"/>
  <c r="AP266" s="1"/>
  <c r="AQ89"/>
  <c r="AT89"/>
  <c r="AU89"/>
  <c r="AV89"/>
  <c r="AV187" s="1"/>
  <c r="AW89"/>
  <c r="AW266" s="1"/>
  <c r="AX89"/>
  <c r="BA89"/>
  <c r="BB89"/>
  <c r="BC89"/>
  <c r="BC187" s="1"/>
  <c r="BD89"/>
  <c r="BD266" s="1"/>
  <c r="BE89"/>
  <c r="BF89"/>
  <c r="BH89"/>
  <c r="BI89"/>
  <c r="BJ89"/>
  <c r="BJ187" s="1"/>
  <c r="BK89"/>
  <c r="BK266" s="1"/>
  <c r="BL89"/>
  <c r="BM89"/>
  <c r="BO89"/>
  <c r="BP89"/>
  <c r="BQ89"/>
  <c r="BQ187" s="1"/>
  <c r="BR89"/>
  <c r="BR266" s="1"/>
  <c r="BS89"/>
  <c r="BV89"/>
  <c r="BW89"/>
  <c r="BX89"/>
  <c r="BX187" s="1"/>
  <c r="BY89"/>
  <c r="BY266" s="1"/>
  <c r="BZ89"/>
  <c r="CA89"/>
  <c r="CC89"/>
  <c r="CD89"/>
  <c r="CE89"/>
  <c r="CE187" s="1"/>
  <c r="CF89"/>
  <c r="CF266" s="1"/>
  <c r="CG89"/>
  <c r="CH89"/>
  <c r="CJ89"/>
  <c r="CK89"/>
  <c r="CL89"/>
  <c r="CL187" s="1"/>
  <c r="CM89"/>
  <c r="CM266" s="1"/>
  <c r="CN89"/>
  <c r="CO89"/>
  <c r="CQ89"/>
  <c r="CR89"/>
  <c r="CS89"/>
  <c r="CS187" s="1"/>
  <c r="CT89"/>
  <c r="CT266" s="1"/>
  <c r="CU89"/>
  <c r="CV89"/>
  <c r="CX89"/>
  <c r="CY89"/>
  <c r="CZ89"/>
  <c r="CZ187" s="1"/>
  <c r="DA89"/>
  <c r="DA266" s="1"/>
  <c r="DB89"/>
  <c r="DC89"/>
  <c r="DE89"/>
  <c r="DF89"/>
  <c r="DG89"/>
  <c r="DG187" s="1"/>
  <c r="DH89"/>
  <c r="DH266" s="1"/>
  <c r="DI89"/>
  <c r="DJ89"/>
  <c r="DL89"/>
  <c r="DM89"/>
  <c r="DN89"/>
  <c r="DN187" s="1"/>
  <c r="DO89"/>
  <c r="DO266" s="1"/>
  <c r="DP89"/>
  <c r="DQ89"/>
  <c r="DS89"/>
  <c r="DT89"/>
  <c r="DU89"/>
  <c r="DU187" s="1"/>
  <c r="DV89"/>
  <c r="DV266" s="1"/>
  <c r="DW89"/>
  <c r="DX89"/>
  <c r="DZ89"/>
  <c r="EA89"/>
  <c r="EB89"/>
  <c r="EB187" s="1"/>
  <c r="EC89"/>
  <c r="EC266" s="1"/>
  <c r="ED89"/>
  <c r="EE89"/>
  <c r="EG89"/>
  <c r="EH89"/>
  <c r="EI89"/>
  <c r="EI187" s="1"/>
  <c r="EJ89"/>
  <c r="EJ266" s="1"/>
  <c r="EK89"/>
  <c r="EL89"/>
  <c r="EN89"/>
  <c r="EO89"/>
  <c r="EP89"/>
  <c r="EP187" s="1"/>
  <c r="EQ89"/>
  <c r="EQ266" s="1"/>
  <c r="ER89"/>
  <c r="ES89"/>
  <c r="EU89"/>
  <c r="EV89"/>
  <c r="EW89"/>
  <c r="EW187" s="1"/>
  <c r="EX89"/>
  <c r="EX266" s="1"/>
  <c r="EY89"/>
  <c r="EZ89"/>
  <c r="FB89"/>
  <c r="FC89"/>
  <c r="FD89"/>
  <c r="FD187" s="1"/>
  <c r="FE89"/>
  <c r="FE266" s="1"/>
  <c r="FF89"/>
  <c r="FG89"/>
  <c r="FI89"/>
  <c r="FJ89"/>
  <c r="FK89"/>
  <c r="FK187" s="1"/>
  <c r="FL89"/>
  <c r="FL266" s="1"/>
  <c r="FM89"/>
  <c r="FN89"/>
  <c r="FP89"/>
  <c r="FQ89"/>
  <c r="FR89"/>
  <c r="FR187" s="1"/>
  <c r="FS89"/>
  <c r="FS266" s="1"/>
  <c r="FT89"/>
  <c r="FU89"/>
  <c r="FW89"/>
  <c r="FX89"/>
  <c r="FY89"/>
  <c r="FY187" s="1"/>
  <c r="FZ89"/>
  <c r="FZ266" s="1"/>
  <c r="GA89"/>
  <c r="GB89"/>
  <c r="GD89"/>
  <c r="GE89"/>
  <c r="GF89"/>
  <c r="GF187" s="1"/>
  <c r="GG89"/>
  <c r="GG266" s="1"/>
  <c r="GH89"/>
  <c r="GI89"/>
  <c r="GK89"/>
  <c r="GL89"/>
  <c r="GM89"/>
  <c r="GM187" s="1"/>
  <c r="GN89"/>
  <c r="GN266" s="1"/>
  <c r="GO89"/>
  <c r="GP89"/>
  <c r="GR89"/>
  <c r="GS89"/>
  <c r="GT89"/>
  <c r="GT187" s="1"/>
  <c r="GU89"/>
  <c r="GU266" s="1"/>
  <c r="GV89"/>
  <c r="GW89"/>
  <c r="GY89"/>
  <c r="GZ89"/>
  <c r="HA89"/>
  <c r="HA187" s="1"/>
  <c r="HB89"/>
  <c r="HB266" s="1"/>
  <c r="HC89"/>
  <c r="HD89"/>
  <c r="HF89"/>
  <c r="HG89"/>
  <c r="HH89"/>
  <c r="HH187" s="1"/>
  <c r="HI89"/>
  <c r="HI266" s="1"/>
  <c r="HJ89"/>
  <c r="HK89"/>
  <c r="HM89"/>
  <c r="HN89"/>
  <c r="HO89"/>
  <c r="HO187" s="1"/>
  <c r="HP89"/>
  <c r="HP266" s="1"/>
  <c r="HQ89"/>
  <c r="HR89"/>
  <c r="HT89"/>
  <c r="HU89"/>
  <c r="HV89"/>
  <c r="HV187" s="1"/>
  <c r="HW89"/>
  <c r="HW266" s="1"/>
  <c r="HX89"/>
  <c r="HY89"/>
  <c r="IA89"/>
  <c r="IB89"/>
  <c r="IC89"/>
  <c r="IC187" s="1"/>
  <c r="ID89"/>
  <c r="ID266" s="1"/>
  <c r="IE89"/>
  <c r="IF89"/>
  <c r="IH89"/>
  <c r="II89"/>
  <c r="IJ89"/>
  <c r="IJ187" s="1"/>
  <c r="IK89"/>
  <c r="IK266" s="1"/>
  <c r="IL89"/>
  <c r="IM89"/>
  <c r="IO89"/>
  <c r="IP89"/>
  <c r="IQ89"/>
  <c r="IQ187" s="1"/>
  <c r="IR89"/>
  <c r="IR266" s="1"/>
  <c r="IS89"/>
  <c r="IT89"/>
  <c r="IV89"/>
  <c r="IW89"/>
  <c r="IX89"/>
  <c r="IX187" s="1"/>
  <c r="IY89"/>
  <c r="IY266" s="1"/>
  <c r="IZ89"/>
  <c r="JA89"/>
  <c r="JC89"/>
  <c r="JD89"/>
  <c r="JG89"/>
  <c r="JH89"/>
  <c r="JJ89"/>
  <c r="JK89"/>
  <c r="JL89"/>
  <c r="JL187" s="1"/>
  <c r="JM89"/>
  <c r="JM266" s="1"/>
  <c r="JN89"/>
  <c r="JO89"/>
  <c r="JQ89"/>
  <c r="JR89"/>
  <c r="JS89"/>
  <c r="JS187" s="1"/>
  <c r="JT89"/>
  <c r="JT266" s="1"/>
  <c r="JU89"/>
  <c r="JV89"/>
  <c r="JX89"/>
  <c r="JY89"/>
  <c r="JZ89"/>
  <c r="JZ187" s="1"/>
  <c r="KA89"/>
  <c r="KA266" s="1"/>
  <c r="KB89"/>
  <c r="KC89"/>
  <c r="KE89"/>
  <c r="KF89"/>
  <c r="KG89"/>
  <c r="KG187" s="1"/>
  <c r="KH89"/>
  <c r="KH266" s="1"/>
  <c r="KI89"/>
  <c r="KJ89"/>
  <c r="KL89"/>
  <c r="KM89"/>
  <c r="KN89"/>
  <c r="KN187" s="1"/>
  <c r="KO89"/>
  <c r="KO266" s="1"/>
  <c r="KP89"/>
  <c r="KQ89"/>
  <c r="KS89"/>
  <c r="KT89"/>
  <c r="KV89"/>
  <c r="KV266" s="1"/>
  <c r="KW89"/>
  <c r="KZ89"/>
  <c r="LA89"/>
  <c r="LB89"/>
  <c r="LB187" s="1"/>
  <c r="LC89"/>
  <c r="LC266" s="1"/>
  <c r="LD89"/>
  <c r="LE89"/>
  <c r="LN89"/>
  <c r="LO89"/>
  <c r="LP89"/>
  <c r="LI187" s="1"/>
  <c r="LQ89"/>
  <c r="LJ266" s="1"/>
  <c r="LR89"/>
  <c r="LS89"/>
  <c r="MB89"/>
  <c r="MC89"/>
  <c r="MD89"/>
  <c r="LP187" s="1"/>
  <c r="ME89"/>
  <c r="LQ266" s="1"/>
  <c r="MF89"/>
  <c r="MG89"/>
  <c r="MI89"/>
  <c r="MJ89"/>
  <c r="MM89"/>
  <c r="MN89"/>
  <c r="MP89"/>
  <c r="MQ89"/>
  <c r="MS89"/>
  <c r="ME266" s="1"/>
  <c r="MT89"/>
  <c r="MU89"/>
  <c r="MW89"/>
  <c r="MX89"/>
  <c r="MY89"/>
  <c r="MK187" s="1"/>
  <c r="MZ89"/>
  <c r="ML266" s="1"/>
  <c r="NA89"/>
  <c r="NB89"/>
  <c r="ND89"/>
  <c r="NE89"/>
  <c r="NF89"/>
  <c r="MR187" s="1"/>
  <c r="NG89"/>
  <c r="MS266" s="1"/>
  <c r="NH89"/>
  <c r="NI89"/>
  <c r="NK89"/>
  <c r="NL89"/>
  <c r="NM89"/>
  <c r="MY187" s="1"/>
  <c r="NN89"/>
  <c r="MZ266" s="1"/>
  <c r="NO89"/>
  <c r="NP89"/>
  <c r="NR89"/>
  <c r="NS89"/>
  <c r="NT89"/>
  <c r="NF187" s="1"/>
  <c r="NU89"/>
  <c r="NG266" s="1"/>
  <c r="NV89"/>
  <c r="NW89"/>
  <c r="NY89"/>
  <c r="NZ89"/>
  <c r="OA89"/>
  <c r="NM187" s="1"/>
  <c r="OB89"/>
  <c r="NN266" s="1"/>
  <c r="OC89"/>
  <c r="OD89"/>
  <c r="OF89"/>
  <c r="OG89"/>
  <c r="OH89"/>
  <c r="NT187" s="1"/>
  <c r="OI89"/>
  <c r="NU266" s="1"/>
  <c r="OJ89"/>
  <c r="OK89"/>
  <c r="OM89"/>
  <c r="ON89"/>
  <c r="OO89"/>
  <c r="OA187" s="1"/>
  <c r="OP89"/>
  <c r="OB266" s="1"/>
  <c r="OQ89"/>
  <c r="OR89"/>
  <c r="OT89"/>
  <c r="OU89"/>
  <c r="OV89"/>
  <c r="OH187" s="1"/>
  <c r="OW89"/>
  <c r="OI266" s="1"/>
  <c r="OX89"/>
  <c r="OY89"/>
  <c r="PA89"/>
  <c r="PB89"/>
  <c r="PC89"/>
  <c r="OO187" s="1"/>
  <c r="PD89"/>
  <c r="OP266" s="1"/>
  <c r="PE89"/>
  <c r="PF89"/>
  <c r="PH89"/>
  <c r="PI89"/>
  <c r="PJ89"/>
  <c r="OV187" s="1"/>
  <c r="PK89"/>
  <c r="OW266" s="1"/>
  <c r="PL89"/>
  <c r="PM89"/>
  <c r="PO89"/>
  <c r="PP89"/>
  <c r="PQ89"/>
  <c r="PC187" s="1"/>
  <c r="PR89"/>
  <c r="PD266" s="1"/>
  <c r="PS89"/>
  <c r="PT89"/>
  <c r="PV89"/>
  <c r="PW89"/>
  <c r="PX89"/>
  <c r="PJ187" s="1"/>
  <c r="PY89"/>
  <c r="PK266" s="1"/>
  <c r="PZ89"/>
  <c r="QA89"/>
  <c r="QC89"/>
  <c r="QD89"/>
  <c r="QE89"/>
  <c r="PQ187" s="1"/>
  <c r="QF89"/>
  <c r="PR266" s="1"/>
  <c r="QG89"/>
  <c r="QH89"/>
  <c r="QJ89"/>
  <c r="QK89"/>
  <c r="QL89"/>
  <c r="PX187" s="1"/>
  <c r="QM89"/>
  <c r="PY266" s="1"/>
  <c r="QN89"/>
  <c r="QO89"/>
  <c r="QQ89"/>
  <c r="QR89"/>
  <c r="QS89"/>
  <c r="QE187" s="1"/>
  <c r="QT89"/>
  <c r="QF266" s="1"/>
  <c r="QU89"/>
  <c r="QV89"/>
  <c r="F188"/>
  <c r="G267"/>
  <c r="K90"/>
  <c r="L90"/>
  <c r="M90"/>
  <c r="M188" s="1"/>
  <c r="N90"/>
  <c r="N267" s="1"/>
  <c r="O90"/>
  <c r="S90"/>
  <c r="T188"/>
  <c r="U267"/>
  <c r="V90"/>
  <c r="AA188"/>
  <c r="AB267"/>
  <c r="AF90"/>
  <c r="AG90"/>
  <c r="AH90"/>
  <c r="AH188" s="1"/>
  <c r="AI90"/>
  <c r="AI267" s="1"/>
  <c r="AJ90"/>
  <c r="AM90"/>
  <c r="AN90"/>
  <c r="AO90"/>
  <c r="AO188" s="1"/>
  <c r="AP90"/>
  <c r="AP267" s="1"/>
  <c r="AQ90"/>
  <c r="AT90"/>
  <c r="AU90"/>
  <c r="AV90"/>
  <c r="AV188" s="1"/>
  <c r="AW90"/>
  <c r="AW267" s="1"/>
  <c r="AX90"/>
  <c r="AY90"/>
  <c r="BA90"/>
  <c r="BB90"/>
  <c r="BC90"/>
  <c r="BC188" s="1"/>
  <c r="BD90"/>
  <c r="BD267" s="1"/>
  <c r="BE90"/>
  <c r="BF90"/>
  <c r="BH90"/>
  <c r="BI90"/>
  <c r="BJ90"/>
  <c r="BJ188" s="1"/>
  <c r="BK90"/>
  <c r="BK267" s="1"/>
  <c r="BL90"/>
  <c r="BM90"/>
  <c r="BO90"/>
  <c r="BP90"/>
  <c r="BQ90"/>
  <c r="BQ188" s="1"/>
  <c r="BR90"/>
  <c r="BR267" s="1"/>
  <c r="BS90"/>
  <c r="BT90"/>
  <c r="BV90"/>
  <c r="BW90"/>
  <c r="BX90"/>
  <c r="BX188" s="1"/>
  <c r="BY90"/>
  <c r="BY267" s="1"/>
  <c r="BZ90"/>
  <c r="CA90"/>
  <c r="CC90"/>
  <c r="CD90"/>
  <c r="CE90"/>
  <c r="CE188" s="1"/>
  <c r="CF90"/>
  <c r="CF267" s="1"/>
  <c r="CG90"/>
  <c r="CH90"/>
  <c r="CJ90"/>
  <c r="CK90"/>
  <c r="CL90"/>
  <c r="CL188" s="1"/>
  <c r="CM90"/>
  <c r="CM267" s="1"/>
  <c r="CN90"/>
  <c r="CO90"/>
  <c r="CQ90"/>
  <c r="CR90"/>
  <c r="CS90"/>
  <c r="CS188" s="1"/>
  <c r="CT90"/>
  <c r="CT267" s="1"/>
  <c r="CU90"/>
  <c r="CV90"/>
  <c r="CX90"/>
  <c r="CY90"/>
  <c r="CZ90"/>
  <c r="CZ188" s="1"/>
  <c r="DA90"/>
  <c r="DA267" s="1"/>
  <c r="DB90"/>
  <c r="DC90"/>
  <c r="DE90"/>
  <c r="DF90"/>
  <c r="DG90"/>
  <c r="DG188" s="1"/>
  <c r="DH90"/>
  <c r="DH267" s="1"/>
  <c r="DI90"/>
  <c r="DJ90"/>
  <c r="DL90"/>
  <c r="DM90"/>
  <c r="DN90"/>
  <c r="DN188" s="1"/>
  <c r="DO90"/>
  <c r="DO267" s="1"/>
  <c r="DP90"/>
  <c r="DQ90"/>
  <c r="DS90"/>
  <c r="DT90"/>
  <c r="DU90"/>
  <c r="DU188" s="1"/>
  <c r="DV90"/>
  <c r="DV267" s="1"/>
  <c r="DW90"/>
  <c r="DX90"/>
  <c r="DZ90"/>
  <c r="EA90"/>
  <c r="EB90"/>
  <c r="EB188" s="1"/>
  <c r="EC90"/>
  <c r="EC267" s="1"/>
  <c r="ED90"/>
  <c r="EE90"/>
  <c r="EG90"/>
  <c r="EH90"/>
  <c r="EI90"/>
  <c r="EI188" s="1"/>
  <c r="EJ90"/>
  <c r="EJ267" s="1"/>
  <c r="EK90"/>
  <c r="EL90"/>
  <c r="EN90"/>
  <c r="EO90"/>
  <c r="EP90"/>
  <c r="EP188" s="1"/>
  <c r="EQ90"/>
  <c r="EQ267" s="1"/>
  <c r="ER90"/>
  <c r="ES90"/>
  <c r="EU90"/>
  <c r="EV90"/>
  <c r="EW90"/>
  <c r="EW188" s="1"/>
  <c r="EX90"/>
  <c r="EX267" s="1"/>
  <c r="EY90"/>
  <c r="EZ90"/>
  <c r="FB90"/>
  <c r="FC90"/>
  <c r="FD90"/>
  <c r="FD188" s="1"/>
  <c r="FE90"/>
  <c r="FE267" s="1"/>
  <c r="FF90"/>
  <c r="FG90"/>
  <c r="FI90"/>
  <c r="FJ90"/>
  <c r="FK90"/>
  <c r="FK188" s="1"/>
  <c r="FL90"/>
  <c r="FL267" s="1"/>
  <c r="FM90"/>
  <c r="FN90"/>
  <c r="FP90"/>
  <c r="FQ90"/>
  <c r="FR90"/>
  <c r="FR188" s="1"/>
  <c r="FS90"/>
  <c r="FS267" s="1"/>
  <c r="FT90"/>
  <c r="FU90"/>
  <c r="FW90"/>
  <c r="FX90"/>
  <c r="FY90"/>
  <c r="FY188" s="1"/>
  <c r="FZ90"/>
  <c r="FZ267" s="1"/>
  <c r="GA90"/>
  <c r="GB90"/>
  <c r="GD90"/>
  <c r="GE90"/>
  <c r="GF90"/>
  <c r="GF188" s="1"/>
  <c r="GG90"/>
  <c r="GG267" s="1"/>
  <c r="GH90"/>
  <c r="GI90"/>
  <c r="GK90"/>
  <c r="GL90"/>
  <c r="GM90"/>
  <c r="GM188" s="1"/>
  <c r="GN90"/>
  <c r="GN267" s="1"/>
  <c r="GO90"/>
  <c r="GP90"/>
  <c r="GR90"/>
  <c r="GS90"/>
  <c r="GT90"/>
  <c r="GT188" s="1"/>
  <c r="GU90"/>
  <c r="GU267" s="1"/>
  <c r="GV90"/>
  <c r="GW90"/>
  <c r="GY90"/>
  <c r="GZ90"/>
  <c r="HA90"/>
  <c r="HA188" s="1"/>
  <c r="HB90"/>
  <c r="HB267" s="1"/>
  <c r="HC90"/>
  <c r="HD90"/>
  <c r="HF90"/>
  <c r="HG90"/>
  <c r="HH90"/>
  <c r="HH188" s="1"/>
  <c r="HI90"/>
  <c r="HI267" s="1"/>
  <c r="HJ90"/>
  <c r="HK90"/>
  <c r="HM90"/>
  <c r="HN90"/>
  <c r="HO90"/>
  <c r="HO188" s="1"/>
  <c r="HP90"/>
  <c r="HP267" s="1"/>
  <c r="HQ90"/>
  <c r="HR90"/>
  <c r="HT90"/>
  <c r="HU90"/>
  <c r="HV90"/>
  <c r="HV188" s="1"/>
  <c r="HW90"/>
  <c r="HW267" s="1"/>
  <c r="HX90"/>
  <c r="HY90"/>
  <c r="IA90"/>
  <c r="IB90"/>
  <c r="IC90"/>
  <c r="IC188" s="1"/>
  <c r="ID90"/>
  <c r="ID267" s="1"/>
  <c r="IE90"/>
  <c r="IF90"/>
  <c r="IH90"/>
  <c r="II90"/>
  <c r="IJ90"/>
  <c r="IJ188" s="1"/>
  <c r="IK90"/>
  <c r="IK267" s="1"/>
  <c r="IL90"/>
  <c r="IM90"/>
  <c r="IO90"/>
  <c r="IP90"/>
  <c r="IQ90"/>
  <c r="IQ188" s="1"/>
  <c r="IR90"/>
  <c r="IR267" s="1"/>
  <c r="IS90"/>
  <c r="IT90"/>
  <c r="IV90"/>
  <c r="IW90"/>
  <c r="IX90"/>
  <c r="IX188" s="1"/>
  <c r="IY90"/>
  <c r="IY267" s="1"/>
  <c r="IZ90"/>
  <c r="JA90"/>
  <c r="JC90"/>
  <c r="JD90"/>
  <c r="JG90"/>
  <c r="JH90"/>
  <c r="JJ90"/>
  <c r="JK90"/>
  <c r="JL90"/>
  <c r="JL188" s="1"/>
  <c r="JM90"/>
  <c r="JM267" s="1"/>
  <c r="JN90"/>
  <c r="JO90"/>
  <c r="JQ90"/>
  <c r="JR90"/>
  <c r="JS90"/>
  <c r="JS188" s="1"/>
  <c r="JT90"/>
  <c r="JT267" s="1"/>
  <c r="JU90"/>
  <c r="JV90"/>
  <c r="JX90"/>
  <c r="JY90"/>
  <c r="JZ90"/>
  <c r="JZ188" s="1"/>
  <c r="KA90"/>
  <c r="KA267" s="1"/>
  <c r="KB90"/>
  <c r="KC90"/>
  <c r="KE90"/>
  <c r="KF90"/>
  <c r="KG90"/>
  <c r="KG188" s="1"/>
  <c r="KH90"/>
  <c r="KH267" s="1"/>
  <c r="KI90"/>
  <c r="KJ90"/>
  <c r="KL90"/>
  <c r="KM90"/>
  <c r="KN90"/>
  <c r="KN188" s="1"/>
  <c r="KO90"/>
  <c r="KO267" s="1"/>
  <c r="KP90"/>
  <c r="KQ90"/>
  <c r="KS90"/>
  <c r="KT90"/>
  <c r="KU90"/>
  <c r="KU188" s="1"/>
  <c r="KV90"/>
  <c r="KV267" s="1"/>
  <c r="KW90"/>
  <c r="KX90"/>
  <c r="KZ90"/>
  <c r="LA90"/>
  <c r="LB90"/>
  <c r="LB188" s="1"/>
  <c r="LC90"/>
  <c r="LC267" s="1"/>
  <c r="LD90"/>
  <c r="LE90"/>
  <c r="LN90"/>
  <c r="LO90"/>
  <c r="LP90"/>
  <c r="LI188" s="1"/>
  <c r="LQ90"/>
  <c r="LJ267" s="1"/>
  <c r="LR90"/>
  <c r="LS90"/>
  <c r="MB90"/>
  <c r="MC90"/>
  <c r="MD90"/>
  <c r="LP188" s="1"/>
  <c r="ME90"/>
  <c r="LQ267" s="1"/>
  <c r="MF90"/>
  <c r="MG90"/>
  <c r="MI90"/>
  <c r="MJ90"/>
  <c r="MM90"/>
  <c r="MN90"/>
  <c r="MP90"/>
  <c r="MQ90"/>
  <c r="MR90"/>
  <c r="MD188" s="1"/>
  <c r="MS90"/>
  <c r="ME267" s="1"/>
  <c r="MT90"/>
  <c r="MU90"/>
  <c r="MW90"/>
  <c r="MX90"/>
  <c r="MY90"/>
  <c r="MK188" s="1"/>
  <c r="MZ90"/>
  <c r="ML267" s="1"/>
  <c r="NA90"/>
  <c r="NB90"/>
  <c r="ND90"/>
  <c r="NE90"/>
  <c r="NF90"/>
  <c r="MR188" s="1"/>
  <c r="NG90"/>
  <c r="MS267" s="1"/>
  <c r="NH90"/>
  <c r="NI90"/>
  <c r="NK90"/>
  <c r="NL90"/>
  <c r="NM90"/>
  <c r="MY188" s="1"/>
  <c r="NN90"/>
  <c r="MZ267" s="1"/>
  <c r="NO90"/>
  <c r="NP90"/>
  <c r="NR90"/>
  <c r="NS90"/>
  <c r="NT90"/>
  <c r="NF188" s="1"/>
  <c r="NU90"/>
  <c r="NG267" s="1"/>
  <c r="NV90"/>
  <c r="NW90"/>
  <c r="NY90"/>
  <c r="NZ90"/>
  <c r="OA90"/>
  <c r="NM188" s="1"/>
  <c r="OB90"/>
  <c r="NN267" s="1"/>
  <c r="OC90"/>
  <c r="OD90"/>
  <c r="OF90"/>
  <c r="OG90"/>
  <c r="OH90"/>
  <c r="NT188" s="1"/>
  <c r="OI90"/>
  <c r="NU267" s="1"/>
  <c r="OJ90"/>
  <c r="OK90"/>
  <c r="OM90"/>
  <c r="ON90"/>
  <c r="OO90"/>
  <c r="OA188" s="1"/>
  <c r="OP90"/>
  <c r="OB267" s="1"/>
  <c r="OQ90"/>
  <c r="OR90"/>
  <c r="OT90"/>
  <c r="OU90"/>
  <c r="OV90"/>
  <c r="OH188" s="1"/>
  <c r="OW90"/>
  <c r="OI267" s="1"/>
  <c r="OX90"/>
  <c r="OY90"/>
  <c r="PA90"/>
  <c r="PB90"/>
  <c r="PC90"/>
  <c r="OO188" s="1"/>
  <c r="PD90"/>
  <c r="OP267" s="1"/>
  <c r="PE90"/>
  <c r="PF90"/>
  <c r="PH90"/>
  <c r="PI90"/>
  <c r="PJ90"/>
  <c r="OV188" s="1"/>
  <c r="PK90"/>
  <c r="OW267" s="1"/>
  <c r="PL90"/>
  <c r="PM90"/>
  <c r="PO90"/>
  <c r="PP90"/>
  <c r="PQ90"/>
  <c r="PC188" s="1"/>
  <c r="PR90"/>
  <c r="PD267" s="1"/>
  <c r="PS90"/>
  <c r="PT90"/>
  <c r="PV90"/>
  <c r="PW90"/>
  <c r="PX90"/>
  <c r="PJ188" s="1"/>
  <c r="PY90"/>
  <c r="PK267" s="1"/>
  <c r="PZ90"/>
  <c r="QA90"/>
  <c r="QC90"/>
  <c r="QD90"/>
  <c r="QE90"/>
  <c r="PQ188" s="1"/>
  <c r="QF90"/>
  <c r="PR267" s="1"/>
  <c r="QG90"/>
  <c r="QH90"/>
  <c r="QJ90"/>
  <c r="QK90"/>
  <c r="QL90"/>
  <c r="PX188" s="1"/>
  <c r="QM90"/>
  <c r="PY267" s="1"/>
  <c r="QN90"/>
  <c r="QO90"/>
  <c r="QQ90"/>
  <c r="QR90"/>
  <c r="QS90"/>
  <c r="QE188" s="1"/>
  <c r="QT90"/>
  <c r="QF267" s="1"/>
  <c r="QU90"/>
  <c r="QV90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2"/>
  <c r="KO189" s="1"/>
  <c r="KN12"/>
  <c r="KN110" s="1"/>
  <c r="KH12"/>
  <c r="KH189" s="1"/>
  <c r="KG12"/>
  <c r="KG110" s="1"/>
  <c r="KA12"/>
  <c r="KA189" s="1"/>
  <c r="JZ12"/>
  <c r="JZ110" s="1"/>
  <c r="JT12"/>
  <c r="JT189" s="1"/>
  <c r="JS12"/>
  <c r="JS110" s="1"/>
  <c r="JM12"/>
  <c r="JM189" s="1"/>
  <c r="JL12"/>
  <c r="JL110" s="1"/>
  <c r="JF12"/>
  <c r="JF189" s="1"/>
  <c r="JE12"/>
  <c r="JE110" s="1"/>
  <c r="IY12"/>
  <c r="IY189" s="1"/>
  <c r="IX12"/>
  <c r="IX110" s="1"/>
  <c r="IR12"/>
  <c r="IR189" s="1"/>
  <c r="IQ12"/>
  <c r="IQ110" s="1"/>
  <c r="IK12"/>
  <c r="IK189" s="1"/>
  <c r="IJ12"/>
  <c r="IJ110" s="1"/>
  <c r="ID12"/>
  <c r="ID189" s="1"/>
  <c r="IC12"/>
  <c r="IC110" s="1"/>
  <c r="HW12"/>
  <c r="HW189" s="1"/>
  <c r="HV12"/>
  <c r="HV110" s="1"/>
  <c r="HP12"/>
  <c r="HP189" s="1"/>
  <c r="HO12"/>
  <c r="HO110" s="1"/>
  <c r="HI12"/>
  <c r="HI189" s="1"/>
  <c r="HH12"/>
  <c r="HH110" s="1"/>
  <c r="HB12"/>
  <c r="HB189" s="1"/>
  <c r="HA12"/>
  <c r="HA110" s="1"/>
  <c r="GU12"/>
  <c r="GU189" s="1"/>
  <c r="GT12"/>
  <c r="GT110" s="1"/>
  <c r="GN12"/>
  <c r="GN189" s="1"/>
  <c r="GM12"/>
  <c r="GM110" s="1"/>
  <c r="GG12"/>
  <c r="GG189" s="1"/>
  <c r="GF12"/>
  <c r="GF110" s="1"/>
  <c r="FZ12"/>
  <c r="FZ189" s="1"/>
  <c r="FY12"/>
  <c r="FY110" s="1"/>
  <c r="FS12"/>
  <c r="FS189" s="1"/>
  <c r="FR12"/>
  <c r="FR110" s="1"/>
  <c r="FL12"/>
  <c r="FL189" s="1"/>
  <c r="FK12"/>
  <c r="FK110" s="1"/>
  <c r="FE12"/>
  <c r="FE189" s="1"/>
  <c r="FD12"/>
  <c r="FD110" s="1"/>
  <c r="EX12"/>
  <c r="EX189" s="1"/>
  <c r="EW12"/>
  <c r="EW110" s="1"/>
  <c r="EQ12"/>
  <c r="EQ189" s="1"/>
  <c r="EP12"/>
  <c r="EP110" s="1"/>
  <c r="EJ12"/>
  <c r="EJ189" s="1"/>
  <c r="EI12"/>
  <c r="EI110" s="1"/>
  <c r="EC12"/>
  <c r="EC189" s="1"/>
  <c r="EB12"/>
  <c r="EB110" s="1"/>
  <c r="DV12"/>
  <c r="DV189" s="1"/>
  <c r="DU12"/>
  <c r="DU110" s="1"/>
  <c r="DO12"/>
  <c r="DO189" s="1"/>
  <c r="DN12"/>
  <c r="DN110" s="1"/>
  <c r="DH12"/>
  <c r="DH189" s="1"/>
  <c r="DG12"/>
  <c r="DG110" s="1"/>
  <c r="DA12"/>
  <c r="DA189" s="1"/>
  <c r="CZ12"/>
  <c r="CZ110" s="1"/>
  <c r="CT12"/>
  <c r="CT189" s="1"/>
  <c r="CS12"/>
  <c r="CS110" s="1"/>
  <c r="CM12"/>
  <c r="CM189" s="1"/>
  <c r="CL12"/>
  <c r="CL110" s="1"/>
  <c r="CF12"/>
  <c r="CF189" s="1"/>
  <c r="CE12"/>
  <c r="CE110" s="1"/>
  <c r="BY12"/>
  <c r="BY189" s="1"/>
  <c r="BX12"/>
  <c r="BX110" s="1"/>
  <c r="BR12"/>
  <c r="BR189" s="1"/>
  <c r="BQ12"/>
  <c r="BQ110" s="1"/>
  <c r="BK12"/>
  <c r="BK189" s="1"/>
  <c r="BJ12"/>
  <c r="BJ110" s="1"/>
  <c r="BD12"/>
  <c r="BD189" s="1"/>
  <c r="BC12"/>
  <c r="BC110" s="1"/>
  <c r="AW12"/>
  <c r="AW189" s="1"/>
  <c r="AV12"/>
  <c r="AV110" s="1"/>
  <c r="AP12"/>
  <c r="AP189" s="1"/>
  <c r="AO12"/>
  <c r="AO110" s="1"/>
  <c r="AI12"/>
  <c r="AI189" s="1"/>
  <c r="AH12"/>
  <c r="AH110" s="1"/>
  <c r="AB189"/>
  <c r="AA110"/>
  <c r="U189"/>
  <c r="T110"/>
  <c r="N12"/>
  <c r="M12"/>
  <c r="M110" s="1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EN3"/>
  <c r="DS3"/>
  <c r="CQ3"/>
  <c r="BV3"/>
  <c r="P2" i="4"/>
  <c r="B86" i="2"/>
  <c r="B87"/>
  <c r="B88"/>
  <c r="B89"/>
  <c r="B90"/>
  <c r="QQ1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EI89" i="4" l="1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W78" s="1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A60"/>
  <c r="Y60"/>
  <c r="AE75"/>
  <c r="AG75"/>
  <c r="AA56"/>
  <c r="Y56"/>
  <c r="AE49"/>
  <c r="AG49"/>
  <c r="AE44"/>
  <c r="AG44"/>
  <c r="AE36"/>
  <c r="AG36"/>
  <c r="AG32"/>
  <c r="AE32"/>
  <c r="Y31"/>
  <c r="AA31"/>
  <c r="AA26"/>
  <c r="Y26"/>
  <c r="Y24"/>
  <c r="AA24"/>
  <c r="AE21"/>
  <c r="AG21"/>
  <c r="R15"/>
  <c r="Q15"/>
  <c r="Y13"/>
  <c r="AA13"/>
  <c r="Y7"/>
  <c r="AA7"/>
  <c r="Y6"/>
  <c r="AA6"/>
  <c r="AE63"/>
  <c r="AG63"/>
  <c r="AA83"/>
  <c r="Y83"/>
  <c r="R80"/>
  <c r="Q80"/>
  <c r="O80"/>
  <c r="N80"/>
  <c r="Y69"/>
  <c r="AA69"/>
  <c r="Y75"/>
  <c r="AA75"/>
  <c r="AA49"/>
  <c r="Y49"/>
  <c r="AE46"/>
  <c r="AG46"/>
  <c r="AE45"/>
  <c r="AG45"/>
  <c r="Y44"/>
  <c r="AA44"/>
  <c r="AE42"/>
  <c r="AG42"/>
  <c r="AA36"/>
  <c r="Y36"/>
  <c r="Y32"/>
  <c r="AA32"/>
  <c r="Y21"/>
  <c r="AA21"/>
  <c r="AE17"/>
  <c r="AG17"/>
  <c r="AE11"/>
  <c r="AG11"/>
  <c r="QC95" i="2"/>
  <c r="PQ110"/>
  <c r="AA5" i="11" s="1"/>
  <c r="Y63"/>
  <c r="AA63"/>
  <c r="Q55"/>
  <c r="R55"/>
  <c r="Y46"/>
  <c r="AA46"/>
  <c r="AA45"/>
  <c r="Y45"/>
  <c r="Y42"/>
  <c r="AA42"/>
  <c r="AE39"/>
  <c r="AG39"/>
  <c r="R38"/>
  <c r="Q38"/>
  <c r="O38"/>
  <c r="N38"/>
  <c r="AE33"/>
  <c r="AG33"/>
  <c r="Y17"/>
  <c r="AA17"/>
  <c r="Y11"/>
  <c r="AA11"/>
  <c r="R7"/>
  <c r="Q7"/>
  <c r="N7"/>
  <c r="O7"/>
  <c r="QC100" i="2"/>
  <c r="PR189"/>
  <c r="AE77" i="11"/>
  <c r="AG77"/>
  <c r="AE79"/>
  <c r="AG79"/>
  <c r="AA39"/>
  <c r="Y39"/>
  <c r="OY43" i="2"/>
  <c r="AE35" i="11"/>
  <c r="AG35"/>
  <c r="Y33"/>
  <c r="AA33"/>
  <c r="AE29"/>
  <c r="AG29"/>
  <c r="R26"/>
  <c r="Q26"/>
  <c r="O26"/>
  <c r="N26"/>
  <c r="AE23"/>
  <c r="AG23"/>
  <c r="Y77"/>
  <c r="AA77"/>
  <c r="AG70"/>
  <c r="AE70"/>
  <c r="Y79"/>
  <c r="AA79"/>
  <c r="AG66"/>
  <c r="AE66"/>
  <c r="AG55"/>
  <c r="AE55"/>
  <c r="AG51"/>
  <c r="AE51"/>
  <c r="AE43"/>
  <c r="AG43"/>
  <c r="AA35"/>
  <c r="Y35"/>
  <c r="AE34"/>
  <c r="AG34"/>
  <c r="Y29"/>
  <c r="AA29"/>
  <c r="R25"/>
  <c r="Q25"/>
  <c r="O25"/>
  <c r="N25"/>
  <c r="AA23"/>
  <c r="Y23"/>
  <c r="R20"/>
  <c r="Q20"/>
  <c r="AG12"/>
  <c r="AE12"/>
  <c r="N189" i="2"/>
  <c r="K100"/>
  <c r="AA70" i="11"/>
  <c r="Y70"/>
  <c r="AE76"/>
  <c r="AG76"/>
  <c r="R79"/>
  <c r="Q79"/>
  <c r="O79"/>
  <c r="N79"/>
  <c r="AE81"/>
  <c r="AG81"/>
  <c r="AA66"/>
  <c r="Y66"/>
  <c r="AE62"/>
  <c r="AG62"/>
  <c r="Q72"/>
  <c r="R72"/>
  <c r="Y55"/>
  <c r="AA55"/>
  <c r="Y51"/>
  <c r="AA51"/>
  <c r="R48"/>
  <c r="Q48"/>
  <c r="O48"/>
  <c r="N48"/>
  <c r="AG48"/>
  <c r="AE48"/>
  <c r="Y43"/>
  <c r="AA43"/>
  <c r="AE41"/>
  <c r="AG41"/>
  <c r="AE40"/>
  <c r="AG40"/>
  <c r="Y34"/>
  <c r="AA34"/>
  <c r="AE30"/>
  <c r="AG30"/>
  <c r="AE14"/>
  <c r="AG14"/>
  <c r="Y12"/>
  <c r="AA12"/>
  <c r="AE10"/>
  <c r="AG10"/>
  <c r="AE61"/>
  <c r="AG61"/>
  <c r="Y76"/>
  <c r="AA76"/>
  <c r="Y81"/>
  <c r="AA81"/>
  <c r="AA62"/>
  <c r="Y62"/>
  <c r="AE54"/>
  <c r="AG54"/>
  <c r="AA48"/>
  <c r="Y48"/>
  <c r="R44"/>
  <c r="Q44"/>
  <c r="O44"/>
  <c r="N44"/>
  <c r="Y41"/>
  <c r="AA41"/>
  <c r="Y40"/>
  <c r="AA40"/>
  <c r="Y30"/>
  <c r="AA30"/>
  <c r="AE22"/>
  <c r="AG22"/>
  <c r="AE20"/>
  <c r="AG20"/>
  <c r="Y14"/>
  <c r="AA14"/>
  <c r="Y10"/>
  <c r="AA10"/>
  <c r="AE74"/>
  <c r="AG74"/>
  <c r="Y78"/>
  <c r="AA78"/>
  <c r="AA74"/>
  <c r="Y74"/>
  <c r="AA64"/>
  <c r="Y64"/>
  <c r="Y61"/>
  <c r="AA61"/>
  <c r="AE71"/>
  <c r="AG71"/>
  <c r="Y54"/>
  <c r="AA54"/>
  <c r="O45"/>
  <c r="N45"/>
  <c r="AE38"/>
  <c r="AG38"/>
  <c r="AG25"/>
  <c r="AE25"/>
  <c r="AA22"/>
  <c r="Y22"/>
  <c r="Y20"/>
  <c r="AA20"/>
  <c r="AE16"/>
  <c r="AG16"/>
  <c r="AE8"/>
  <c r="AG8"/>
  <c r="R74"/>
  <c r="Q74"/>
  <c r="AE68"/>
  <c r="AG68"/>
  <c r="Y71"/>
  <c r="AA71"/>
  <c r="AE73"/>
  <c r="AG73"/>
  <c r="R81"/>
  <c r="Q81"/>
  <c r="O81"/>
  <c r="N81"/>
  <c r="AE72"/>
  <c r="AG72"/>
  <c r="AG50"/>
  <c r="AE50"/>
  <c r="AE47"/>
  <c r="AG47"/>
  <c r="R45"/>
  <c r="Q45"/>
  <c r="Y38"/>
  <c r="AA38"/>
  <c r="AE37"/>
  <c r="AG37"/>
  <c r="Q34"/>
  <c r="R34"/>
  <c r="N34"/>
  <c r="O34"/>
  <c r="R30"/>
  <c r="Q30"/>
  <c r="R28"/>
  <c r="Q28"/>
  <c r="O28"/>
  <c r="N28"/>
  <c r="AG28"/>
  <c r="AE28"/>
  <c r="Y25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A73"/>
  <c r="Y73"/>
  <c r="AE82"/>
  <c r="AG82"/>
  <c r="AE65"/>
  <c r="AG65"/>
  <c r="Y72"/>
  <c r="AA72"/>
  <c r="AG52"/>
  <c r="AE52"/>
  <c r="R50"/>
  <c r="Q50"/>
  <c r="O50"/>
  <c r="N50"/>
  <c r="Y50"/>
  <c r="AA50"/>
  <c r="Y47"/>
  <c r="AA47"/>
  <c r="R42"/>
  <c r="Q42"/>
  <c r="O42"/>
  <c r="N42"/>
  <c r="Y37"/>
  <c r="AA37"/>
  <c r="Y28"/>
  <c r="AA28"/>
  <c r="AA15"/>
  <c r="Y15"/>
  <c r="AE9"/>
  <c r="AG9"/>
  <c r="R78"/>
  <c r="Q78"/>
  <c r="O78"/>
  <c r="N78"/>
  <c r="AE67"/>
  <c r="AG67"/>
  <c r="R82"/>
  <c r="Q82"/>
  <c r="O82"/>
  <c r="N82"/>
  <c r="Y82"/>
  <c r="AA82"/>
  <c r="AE80"/>
  <c r="AG80"/>
  <c r="AA65"/>
  <c r="Y65"/>
  <c r="R75"/>
  <c r="Q75"/>
  <c r="O75"/>
  <c r="N75"/>
  <c r="AE58"/>
  <c r="AG58"/>
  <c r="AE53"/>
  <c r="AG53"/>
  <c r="Y52"/>
  <c r="AA52"/>
  <c r="R47"/>
  <c r="Q47"/>
  <c r="O47"/>
  <c r="N47"/>
  <c r="Q40"/>
  <c r="R40"/>
  <c r="O40"/>
  <c r="N40"/>
  <c r="R39"/>
  <c r="Q39"/>
  <c r="O39"/>
  <c r="N39"/>
  <c r="R29"/>
  <c r="Q29"/>
  <c r="O29"/>
  <c r="N29"/>
  <c r="AG27"/>
  <c r="AE27"/>
  <c r="AE19"/>
  <c r="AG19"/>
  <c r="AE18"/>
  <c r="AG18"/>
  <c r="Y9"/>
  <c r="AA9"/>
  <c r="AE57"/>
  <c r="AG57"/>
  <c r="Q83"/>
  <c r="R83"/>
  <c r="O83"/>
  <c r="N83"/>
  <c r="AE59"/>
  <c r="AG59"/>
  <c r="Y67"/>
  <c r="AA67"/>
  <c r="Y80"/>
  <c r="AA80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AA19"/>
  <c r="Y19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L28"/>
  <c r="K50"/>
  <c r="L50"/>
  <c r="L78"/>
  <c r="K78"/>
  <c r="L82"/>
  <c r="K82"/>
  <c r="K47"/>
  <c r="L47"/>
  <c r="K40"/>
  <c r="L40"/>
  <c r="L83"/>
  <c r="K83"/>
  <c r="L53"/>
  <c r="K53"/>
  <c r="K9"/>
  <c r="L9"/>
  <c r="I83"/>
  <c r="H83"/>
  <c r="L80"/>
  <c r="K80"/>
  <c r="ED91" i="4"/>
  <c r="EE91"/>
  <c r="EB91"/>
  <c r="EC91"/>
  <c r="DZ91"/>
  <c r="EA91"/>
  <c r="DX91"/>
  <c r="DY91"/>
  <c r="DZ90"/>
  <c r="NW77" i="2"/>
  <c r="CA73"/>
  <c r="QA44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8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86"/>
  <c r="QA48"/>
  <c r="QA42"/>
  <c r="QA67"/>
  <c r="EF88" i="4"/>
  <c r="EH86"/>
  <c r="EB88"/>
  <c r="ED86"/>
  <c r="EG88"/>
  <c r="EC88"/>
  <c r="EG86"/>
  <c r="EA86"/>
  <c r="DZ88"/>
  <c r="EI92"/>
  <c r="QA87" i="2"/>
  <c r="QA85"/>
  <c r="QA84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87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5"/>
  <c r="PM84"/>
  <c r="PM45"/>
  <c r="PM26"/>
  <c r="PM64"/>
  <c r="PM68"/>
  <c r="PM30"/>
  <c r="EE88" i="4"/>
  <c r="OY58" i="2"/>
  <c r="OY44"/>
  <c r="OY83"/>
  <c r="OY78"/>
  <c r="OY56"/>
  <c r="OY52"/>
  <c r="OY24"/>
  <c r="OY26"/>
  <c r="OY85"/>
  <c r="OY84"/>
  <c r="OY67"/>
  <c r="OY64"/>
  <c r="OY61"/>
  <c r="OY86"/>
  <c r="OY53"/>
  <c r="OY17"/>
  <c r="OY38"/>
  <c r="OT100"/>
  <c r="OY31"/>
  <c r="OY74"/>
  <c r="OY87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85"/>
  <c r="LS59"/>
  <c r="LS86"/>
  <c r="LS69"/>
  <c r="LS58"/>
  <c r="LS87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MN87"/>
  <c r="OR31"/>
  <c r="CA23"/>
  <c r="EJ88" i="4"/>
  <c r="CA69" i="2"/>
  <c r="CA56"/>
  <c r="CA84"/>
  <c r="MN28"/>
  <c r="BV95"/>
  <c r="NI61"/>
  <c r="CA59"/>
  <c r="NW23"/>
  <c r="CA19"/>
  <c r="NW30"/>
  <c r="MN52"/>
  <c r="KQ44"/>
  <c r="CA40"/>
  <c r="CA38"/>
  <c r="MU18"/>
  <c r="CA15"/>
  <c r="NI83"/>
  <c r="OK84"/>
  <c r="OM93"/>
  <c r="NW87"/>
  <c r="OR86"/>
  <c r="MU70"/>
  <c r="OR64"/>
  <c r="CA64"/>
  <c r="NI63"/>
  <c r="CA48"/>
  <c r="CA45"/>
  <c r="NI43"/>
  <c r="CA29"/>
  <c r="OR24"/>
  <c r="OR23"/>
  <c r="NI13"/>
  <c r="OR87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7"/>
  <c r="OK86"/>
  <c r="OK8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7"/>
  <c r="NI86"/>
  <c r="NI85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85"/>
  <c r="MU56"/>
  <c r="MU87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CA85"/>
  <c r="CA81"/>
  <c r="MN64"/>
  <c r="KX63"/>
  <c r="CA63"/>
  <c r="CA31"/>
  <c r="KX67"/>
  <c r="CA86"/>
  <c r="MN78"/>
  <c r="CA77"/>
  <c r="KX37"/>
  <c r="CA30"/>
  <c r="CA43"/>
  <c r="MN40"/>
  <c r="MN37"/>
  <c r="MN77"/>
  <c r="CA68"/>
  <c r="CA42"/>
  <c r="CA83"/>
  <c r="CA53"/>
  <c r="KX44"/>
  <c r="CA26"/>
  <c r="CA37"/>
  <c r="CA18"/>
  <c r="CA78"/>
  <c r="CA61"/>
  <c r="CA39"/>
  <c r="BV93"/>
  <c r="CA24"/>
  <c r="BV100"/>
  <c r="CA87"/>
  <c r="CA67"/>
  <c r="CA17"/>
  <c r="MN15"/>
  <c r="MN61"/>
  <c r="MN48"/>
  <c r="MN26"/>
  <c r="MN73"/>
  <c r="MN45"/>
  <c r="MN17"/>
  <c r="MN70"/>
  <c r="MN68"/>
  <c r="MN56"/>
  <c r="MN42"/>
  <c r="MN84"/>
  <c r="MN86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87"/>
  <c r="KX48"/>
  <c r="KX84"/>
  <c r="KX53"/>
  <c r="KX58"/>
  <c r="KX34"/>
  <c r="KX23"/>
  <c r="KX85"/>
  <c r="KX78"/>
  <c r="KX70"/>
  <c r="KX86"/>
  <c r="KX56"/>
  <c r="KX64"/>
  <c r="KX26"/>
  <c r="KX89"/>
  <c r="KX68"/>
  <c r="KS93"/>
  <c r="KS95"/>
  <c r="KS100"/>
  <c r="KZ95"/>
  <c r="KQ58"/>
  <c r="KQ13"/>
  <c r="LE85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7"/>
  <c r="LE86"/>
  <c r="KQ86"/>
  <c r="BM86"/>
  <c r="LE84"/>
  <c r="LE81"/>
  <c r="LE78"/>
  <c r="LE69"/>
  <c r="LE64"/>
  <c r="LE61"/>
  <c r="LE58"/>
  <c r="LE39"/>
  <c r="LE31"/>
  <c r="LE30"/>
  <c r="LE29"/>
  <c r="LE23"/>
  <c r="LE18"/>
  <c r="LE13"/>
  <c r="KQ15"/>
  <c r="KQ87"/>
  <c r="KQ8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H86"/>
  <c r="JV67"/>
  <c r="JV23"/>
  <c r="BM85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BH100"/>
  <c r="JV77"/>
  <c r="JV73"/>
  <c r="JV69"/>
  <c r="JH59"/>
  <c r="JV56"/>
  <c r="BM56"/>
  <c r="JV53"/>
  <c r="JV43"/>
  <c r="JV38"/>
  <c r="JV30"/>
  <c r="JV17"/>
  <c r="JV86"/>
  <c r="JV84"/>
  <c r="JV81"/>
  <c r="JV87"/>
  <c r="JH87"/>
  <c r="JV78"/>
  <c r="BM59"/>
  <c r="JV48"/>
  <c r="JV42"/>
  <c r="JV40"/>
  <c r="JV34"/>
  <c r="JV27"/>
  <c r="BM44"/>
  <c r="BM53"/>
  <c r="BM17"/>
  <c r="BM87"/>
  <c r="BM63"/>
  <c r="BM42"/>
  <c r="BM68"/>
  <c r="BM69"/>
  <c r="BM61"/>
  <c r="BM34"/>
  <c r="BM83"/>
  <c r="BM70"/>
  <c r="BM30"/>
  <c r="BM81"/>
  <c r="BM40"/>
  <c r="BM19"/>
  <c r="BM64"/>
  <c r="BM26"/>
  <c r="BM48"/>
  <c r="BM31"/>
  <c r="BM18"/>
  <c r="BM24"/>
  <c r="BM23"/>
  <c r="BM77"/>
  <c r="BM13"/>
  <c r="BM78"/>
  <c r="BM43"/>
  <c r="BM84"/>
  <c r="BM67"/>
  <c r="BM29"/>
  <c r="BM20"/>
  <c r="BH95"/>
  <c r="BH93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R67" i="11" s="1"/>
  <c r="HR63" i="2"/>
  <c r="HK61"/>
  <c r="HR59"/>
  <c r="HK53"/>
  <c r="HD50"/>
  <c r="HK38"/>
  <c r="HK37"/>
  <c r="HK13"/>
  <c r="HD25"/>
  <c r="R18" i="11" s="1"/>
  <c r="HK23" i="2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O74" i="11" s="1"/>
  <c r="FU73" i="2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EG84" i="4"/>
  <c r="EF84"/>
  <c r="EI84"/>
  <c r="EJ84"/>
  <c r="DY84"/>
  <c r="DX84"/>
  <c r="EA84"/>
  <c r="DZ84"/>
  <c r="EH84"/>
  <c r="ED84"/>
  <c r="EC84"/>
  <c r="EB84"/>
  <c r="EE84"/>
  <c r="BT68" i="2"/>
  <c r="BT56"/>
  <c r="EJ83" i="4"/>
  <c r="EB83"/>
  <c r="EG83"/>
  <c r="EH83"/>
  <c r="EI83"/>
  <c r="EC83"/>
  <c r="ED83"/>
  <c r="EE83"/>
  <c r="DY83"/>
  <c r="DZ83"/>
  <c r="EA83"/>
  <c r="EF83"/>
  <c r="DX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85"/>
  <c r="BF40"/>
  <c r="BF13"/>
  <c r="BA95"/>
  <c r="BF84"/>
  <c r="BF77"/>
  <c r="BF73"/>
  <c r="BF71"/>
  <c r="L81" i="11" s="1"/>
  <c r="BF69" i="2"/>
  <c r="BF67"/>
  <c r="BF58"/>
  <c r="BF53"/>
  <c r="BF36"/>
  <c r="L29" i="11" s="1"/>
  <c r="BF24" i="2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L18" i="11" s="1"/>
  <c r="BF81" i="2"/>
  <c r="BF66"/>
  <c r="BF59"/>
  <c r="BF52"/>
  <c r="BF32"/>
  <c r="BF87"/>
  <c r="BF68"/>
  <c r="BF39"/>
  <c r="BF30"/>
  <c r="BF28"/>
  <c r="BF22"/>
  <c r="BF21"/>
  <c r="BF20"/>
  <c r="AY3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AK15"/>
  <c r="L76" i="4"/>
  <c r="AK90" i="2"/>
  <c r="AK44"/>
  <c r="AK80"/>
  <c r="AK68"/>
  <c r="AK66"/>
  <c r="AK73"/>
  <c r="AR81"/>
  <c r="AR78"/>
  <c r="AR58"/>
  <c r="AR88"/>
  <c r="AR86"/>
  <c r="AR80"/>
  <c r="AR64"/>
  <c r="AR59"/>
  <c r="AR17"/>
  <c r="AR84"/>
  <c r="AR14"/>
  <c r="AR20"/>
  <c r="AR89"/>
  <c r="AR87"/>
  <c r="O76" i="4" s="1"/>
  <c r="AR83" i="2"/>
  <c r="O61" i="4" s="1"/>
  <c r="AR67" i="2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AR51"/>
  <c r="AR43"/>
  <c r="AR41"/>
  <c r="AR39"/>
  <c r="AR26"/>
  <c r="AR23"/>
  <c r="AK22"/>
  <c r="AR85"/>
  <c r="AR61"/>
  <c r="F44" i="4"/>
  <c r="E44" s="1"/>
  <c r="AR50" i="2"/>
  <c r="AR48"/>
  <c r="AR46"/>
  <c r="AR45"/>
  <c r="AR37"/>
  <c r="AR33"/>
  <c r="AR30"/>
  <c r="AR28"/>
  <c r="AK24"/>
  <c r="AR22"/>
  <c r="J80" i="4"/>
  <c r="AR69" i="2"/>
  <c r="AR63"/>
  <c r="AK53"/>
  <c r="AR44"/>
  <c r="AR42"/>
  <c r="AK29"/>
  <c r="AK27"/>
  <c r="AR24"/>
  <c r="AK21"/>
  <c r="AR18"/>
  <c r="AR13"/>
  <c r="AR90"/>
  <c r="AK74"/>
  <c r="AK70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N61" i="4" s="1"/>
  <c r="AK18" i="2"/>
  <c r="AK42"/>
  <c r="AK25"/>
  <c r="AK48"/>
  <c r="AK50"/>
  <c r="AK67"/>
  <c r="AK37"/>
  <c r="AF100"/>
  <c r="AK30"/>
  <c r="AK46"/>
  <c r="AK87"/>
  <c r="N76" i="4" s="1"/>
  <c r="AK38" i="2"/>
  <c r="AF95"/>
  <c r="F50" i="4"/>
  <c r="E50" s="1"/>
  <c r="F11"/>
  <c r="E11" s="1"/>
  <c r="F36"/>
  <c r="E36" s="1"/>
  <c r="F56"/>
  <c r="E56" s="1"/>
  <c r="F74"/>
  <c r="E74" s="1"/>
  <c r="F66"/>
  <c r="E66" s="1"/>
  <c r="F73"/>
  <c r="E73" s="1"/>
  <c r="F34"/>
  <c r="E34" s="1"/>
  <c r="F33"/>
  <c r="E33" s="1"/>
  <c r="F29"/>
  <c r="E29" s="1"/>
  <c r="F38"/>
  <c r="E38" s="1"/>
  <c r="Y100" i="2"/>
  <c r="M76" i="4"/>
  <c r="F6"/>
  <c r="E6" s="1"/>
  <c r="F14"/>
  <c r="E14" s="1"/>
  <c r="F43"/>
  <c r="E43" s="1"/>
  <c r="F37"/>
  <c r="E37" s="1"/>
  <c r="F40"/>
  <c r="E40" s="1"/>
  <c r="F70"/>
  <c r="E70" s="1"/>
  <c r="Y95" i="2"/>
  <c r="Y93"/>
  <c r="R93"/>
  <c r="R95"/>
  <c r="R100"/>
  <c r="P89"/>
  <c r="J79" i="4"/>
  <c r="J26"/>
  <c r="J78"/>
  <c r="J77"/>
  <c r="J76"/>
  <c r="J23"/>
  <c r="J59"/>
  <c r="P86" i="2"/>
  <c r="P87"/>
  <c r="K76" i="4" s="1"/>
  <c r="K95" i="2"/>
  <c r="J35" i="4"/>
  <c r="J32"/>
  <c r="J48"/>
  <c r="J21"/>
  <c r="J49"/>
  <c r="J46"/>
  <c r="I75" i="2"/>
  <c r="J39" i="4" s="1"/>
  <c r="J9"/>
  <c r="J4"/>
  <c r="I76" i="2"/>
  <c r="J60" i="4" s="1"/>
  <c r="I79" i="2"/>
  <c r="J63" i="4" s="1"/>
  <c r="J67"/>
  <c r="J13"/>
  <c r="J55"/>
  <c r="I80" i="2"/>
  <c r="J16" i="4" s="1"/>
  <c r="J7"/>
  <c r="J17"/>
  <c r="J22"/>
  <c r="J18"/>
  <c r="I82" i="2"/>
  <c r="J31" i="4" s="1"/>
  <c r="J58"/>
  <c r="I78" i="2"/>
  <c r="J8" i="4" s="1"/>
  <c r="J42"/>
  <c r="J10"/>
  <c r="J52"/>
  <c r="J41"/>
  <c r="J20"/>
  <c r="J53"/>
  <c r="J57"/>
  <c r="J64"/>
  <c r="J75"/>
  <c r="I12" i="2"/>
  <c r="K94"/>
  <c r="K93"/>
  <c r="J65" i="4"/>
  <c r="J3"/>
  <c r="J19"/>
  <c r="J47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W64" i="11" l="1"/>
  <c r="W61"/>
  <c r="H50"/>
  <c r="H28"/>
  <c r="H48"/>
  <c r="H53"/>
  <c r="J12" i="4"/>
  <c r="W74" i="11"/>
  <c r="W25"/>
  <c r="X25" s="1"/>
  <c r="W38"/>
  <c r="X38" s="1"/>
  <c r="W28"/>
  <c r="X28" s="1"/>
  <c r="W16"/>
  <c r="X16" s="1"/>
  <c r="W71"/>
  <c r="W73"/>
  <c r="W68"/>
  <c r="W21"/>
  <c r="X21" s="1"/>
  <c r="W77"/>
  <c r="W76"/>
  <c r="W59"/>
  <c r="W40"/>
  <c r="X40" s="1"/>
  <c r="W31"/>
  <c r="X31" s="1"/>
  <c r="W52"/>
  <c r="X52" s="1"/>
  <c r="W69"/>
  <c r="X69" s="1"/>
  <c r="W67"/>
  <c r="X67" s="1"/>
  <c r="W8"/>
  <c r="W54"/>
  <c r="W15"/>
  <c r="W26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W30"/>
  <c r="W45"/>
  <c r="X45" s="1"/>
  <c r="W56"/>
  <c r="W20"/>
  <c r="X20" s="1"/>
  <c r="W23"/>
  <c r="X23" s="1"/>
  <c r="W22"/>
  <c r="X22" s="1"/>
  <c r="W43"/>
  <c r="X43" s="1"/>
  <c r="W48"/>
  <c r="X48" s="1"/>
  <c r="W32"/>
  <c r="X32" s="1"/>
  <c r="W14"/>
  <c r="X14" s="1"/>
  <c r="W50"/>
  <c r="W70"/>
  <c r="W11"/>
  <c r="W6"/>
  <c r="W18"/>
  <c r="W83"/>
  <c r="W57"/>
  <c r="W10"/>
  <c r="W7"/>
  <c r="X7" s="1"/>
  <c r="W19"/>
  <c r="X19" s="1"/>
  <c r="W65"/>
  <c r="X65" s="1"/>
  <c r="W81"/>
  <c r="X81" s="1"/>
  <c r="W82"/>
  <c r="X82" s="1"/>
  <c r="W46"/>
  <c r="W29"/>
  <c r="W37"/>
  <c r="X37" s="1"/>
  <c r="W4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W27"/>
  <c r="W55"/>
  <c r="X55" s="1"/>
  <c r="W49"/>
  <c r="R27"/>
  <c r="W66"/>
  <c r="X66" s="1"/>
  <c r="W34"/>
  <c r="X34" s="1"/>
  <c r="W42"/>
  <c r="X42" s="1"/>
  <c r="W17"/>
  <c r="X17" s="1"/>
  <c r="W36"/>
  <c r="X36" s="1"/>
  <c r="AC32"/>
  <c r="AD32" s="1"/>
  <c r="AI63"/>
  <c r="AC66"/>
  <c r="AI77"/>
  <c r="L42"/>
  <c r="AE5"/>
  <c r="AG5"/>
  <c r="AI6"/>
  <c r="AJ6" s="1"/>
  <c r="AC67"/>
  <c r="AD67" s="1"/>
  <c r="AI33"/>
  <c r="AJ33" s="1"/>
  <c r="Y5"/>
  <c r="AC5" s="1"/>
  <c r="AC22"/>
  <c r="AD22" s="1"/>
  <c r="AI79"/>
  <c r="AJ79" s="1"/>
  <c r="AC17"/>
  <c r="AD17" s="1"/>
  <c r="AI17"/>
  <c r="AJ17" s="1"/>
  <c r="AI45"/>
  <c r="AJ45" s="1"/>
  <c r="AC46"/>
  <c r="AD46" s="1"/>
  <c r="AC21"/>
  <c r="AD21" s="1"/>
  <c r="AI46"/>
  <c r="AJ46" s="1"/>
  <c r="H40"/>
  <c r="I70"/>
  <c r="AC62"/>
  <c r="AD62" s="1"/>
  <c r="AI48"/>
  <c r="AJ48" s="1"/>
  <c r="AI32"/>
  <c r="AJ32" s="1"/>
  <c r="AC60"/>
  <c r="AD60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28"/>
  <c r="AD28" s="1"/>
  <c r="AC38"/>
  <c r="AD38" s="1"/>
  <c r="AC70"/>
  <c r="AI55"/>
  <c r="AJ55" s="1"/>
  <c r="I7"/>
  <c r="H39"/>
  <c r="AC11"/>
  <c r="AD11" s="1"/>
  <c r="I81"/>
  <c r="AC42"/>
  <c r="AD42" s="1"/>
  <c r="AI11"/>
  <c r="AJ11" s="1"/>
  <c r="AC74"/>
  <c r="AD74" s="1"/>
  <c r="AC35"/>
  <c r="AD35" s="1"/>
  <c r="AI70"/>
  <c r="AJ70" s="1"/>
  <c r="AI27"/>
  <c r="AJ27" s="1"/>
  <c r="AI83"/>
  <c r="AC57"/>
  <c r="AD57" s="1"/>
  <c r="AI16"/>
  <c r="AJ16" s="1"/>
  <c r="AC54"/>
  <c r="AD54" s="1"/>
  <c r="AI67"/>
  <c r="AJ67" s="1"/>
  <c r="AC36"/>
  <c r="AD36" s="1"/>
  <c r="AC26"/>
  <c r="AD26" s="1"/>
  <c r="AC56"/>
  <c r="AD56" s="1"/>
  <c r="AI19"/>
  <c r="AJ19" s="1"/>
  <c r="AI58"/>
  <c r="AJ58" s="1"/>
  <c r="AC50"/>
  <c r="AD50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73"/>
  <c r="AD73" s="1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C69"/>
  <c r="AD69" s="1"/>
  <c r="AC7"/>
  <c r="AD7" s="1"/>
  <c r="AC31"/>
  <c r="AD31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75"/>
  <c r="AD75" s="1"/>
  <c r="AC59"/>
  <c r="I64"/>
  <c r="I77"/>
  <c r="L72"/>
  <c r="AC55"/>
  <c r="AD55" s="1"/>
  <c r="AI43"/>
  <c r="AJ43" s="1"/>
  <c r="AC77"/>
  <c r="BH7"/>
  <c r="H20"/>
  <c r="I71"/>
  <c r="L66"/>
  <c r="H56"/>
  <c r="L45"/>
  <c r="L71"/>
  <c r="AC30"/>
  <c r="AD30" s="1"/>
  <c r="AI54"/>
  <c r="AJ54" s="1"/>
  <c r="AC12"/>
  <c r="AD12" s="1"/>
  <c r="AC43"/>
  <c r="AD43" s="1"/>
  <c r="AI76"/>
  <c r="AI23"/>
  <c r="AJ23" s="1"/>
  <c r="AL9"/>
  <c r="I15"/>
  <c r="I44"/>
  <c r="I74"/>
  <c r="AC44"/>
  <c r="AD44" s="1"/>
  <c r="H29"/>
  <c r="H72"/>
  <c r="I79"/>
  <c r="I78"/>
  <c r="L20"/>
  <c r="K38"/>
  <c r="Q56"/>
  <c r="AC20"/>
  <c r="AD20" s="1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Z8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Z81"/>
  <c r="AL81"/>
  <c r="E81"/>
  <c r="AZ74"/>
  <c r="K74"/>
  <c r="I72"/>
  <c r="AN44"/>
  <c r="AT44"/>
  <c r="I18"/>
  <c r="Z4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C80"/>
  <c r="AD80" s="1"/>
  <c r="AI57"/>
  <c r="AJ57" s="1"/>
  <c r="AC65"/>
  <c r="AD65" s="1"/>
  <c r="AI52"/>
  <c r="AJ52" s="1"/>
  <c r="N74"/>
  <c r="AI51"/>
  <c r="AJ51" s="1"/>
  <c r="R56"/>
  <c r="AC24"/>
  <c r="AD24" s="1"/>
  <c r="AI49"/>
  <c r="AJ49" s="1"/>
  <c r="O10"/>
  <c r="N10"/>
  <c r="O35"/>
  <c r="N35"/>
  <c r="O62"/>
  <c r="N62"/>
  <c r="O61"/>
  <c r="N61"/>
  <c r="Q43"/>
  <c r="R43"/>
  <c r="R61"/>
  <c r="Q61"/>
  <c r="R58"/>
  <c r="Q58"/>
  <c r="H9"/>
  <c r="Z62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AB81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AC19"/>
  <c r="AD19" s="1"/>
  <c r="AC39"/>
  <c r="AD39" s="1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AB80"/>
  <c r="T80"/>
  <c r="Z15"/>
  <c r="BF15"/>
  <c r="Z9"/>
  <c r="AN9"/>
  <c r="H27"/>
  <c r="AB53"/>
  <c r="AF66"/>
  <c r="X83"/>
  <c r="V83"/>
  <c r="AR29"/>
  <c r="K29"/>
  <c r="AX39"/>
  <c r="AV39"/>
  <c r="AH40"/>
  <c r="V40"/>
  <c r="AT47"/>
  <c r="E47"/>
  <c r="BD75"/>
  <c r="AN75"/>
  <c r="V82"/>
  <c r="AV78"/>
  <c r="AP42"/>
  <c r="F50"/>
  <c r="AL50"/>
  <c r="AB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Z20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Z47"/>
  <c r="BF47"/>
  <c r="F47"/>
  <c r="T75"/>
  <c r="K75"/>
  <c r="AF82"/>
  <c r="BF82"/>
  <c r="AJ78"/>
  <c r="V78"/>
  <c r="F78"/>
  <c r="V42"/>
  <c r="AR42"/>
  <c r="E50"/>
  <c r="X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AB20"/>
  <c r="BD20"/>
  <c r="BF25"/>
  <c r="Z7"/>
  <c r="BD7"/>
  <c r="AH18"/>
  <c r="BB18"/>
  <c r="E18"/>
  <c r="BL26"/>
  <c r="Q67"/>
  <c r="AC9"/>
  <c r="AD9" s="1"/>
  <c r="AC52"/>
  <c r="AD52" s="1"/>
  <c r="AI80"/>
  <c r="AJ80" s="1"/>
  <c r="AC72"/>
  <c r="AD72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AB47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B48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C47"/>
  <c r="AD47" s="1"/>
  <c r="AI65"/>
  <c r="AJ65" s="1"/>
  <c r="AI64"/>
  <c r="AJ64" s="1"/>
  <c r="AC25"/>
  <c r="AD25" s="1"/>
  <c r="AI68"/>
  <c r="AJ68" s="1"/>
  <c r="AC10"/>
  <c r="AD10" s="1"/>
  <c r="AC41"/>
  <c r="AD41" s="1"/>
  <c r="AC81"/>
  <c r="AD81" s="1"/>
  <c r="AI30"/>
  <c r="AJ30" s="1"/>
  <c r="AC29"/>
  <c r="AD29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X47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AC15"/>
  <c r="AD15" s="1"/>
  <c r="Q27"/>
  <c r="AC13"/>
  <c r="AD13" s="1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X29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B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X18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AB72"/>
  <c r="BL72"/>
  <c r="AV79"/>
  <c r="F79"/>
  <c r="BH20"/>
  <c r="AV20"/>
  <c r="AV25"/>
  <c r="AN25"/>
  <c r="AT7"/>
  <c r="F7"/>
  <c r="BD18"/>
  <c r="AR18"/>
  <c r="X26"/>
  <c r="BF26"/>
  <c r="H80"/>
  <c r="AI8"/>
  <c r="AJ8" s="1"/>
  <c r="AC78"/>
  <c r="AD78" s="1"/>
  <c r="AI20"/>
  <c r="AJ20" s="1"/>
  <c r="AI61"/>
  <c r="AJ61" s="1"/>
  <c r="AI40"/>
  <c r="AJ40" s="1"/>
  <c r="AC51"/>
  <c r="AD51" s="1"/>
  <c r="AC33"/>
  <c r="AD33" s="1"/>
  <c r="AC49"/>
  <c r="AD49" s="1"/>
  <c r="AC83"/>
  <c r="AD83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AJ8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AC48"/>
  <c r="AD48" s="1"/>
  <c r="AC23"/>
  <c r="AD23" s="1"/>
  <c r="O32"/>
  <c r="N32"/>
  <c r="O58"/>
  <c r="N58"/>
  <c r="O13"/>
  <c r="N13"/>
  <c r="O19"/>
  <c r="N19"/>
  <c r="Q37"/>
  <c r="R37"/>
  <c r="R71"/>
  <c r="Q71"/>
  <c r="R32"/>
  <c r="Q32"/>
  <c r="AH62"/>
  <c r="BF62"/>
  <c r="AN80"/>
  <c r="X15"/>
  <c r="AN15"/>
  <c r="BF53"/>
  <c r="BH53"/>
  <c r="AR53"/>
  <c r="AH83"/>
  <c r="BJ83"/>
  <c r="E83"/>
  <c r="AB29"/>
  <c r="AX29"/>
  <c r="AB39"/>
  <c r="BD39"/>
  <c r="AT40"/>
  <c r="E40"/>
  <c r="AH47"/>
  <c r="AL47"/>
  <c r="AB75"/>
  <c r="AZ75"/>
  <c r="AH82"/>
  <c r="AX82"/>
  <c r="E82"/>
  <c r="T78"/>
  <c r="BL78"/>
  <c r="AB42"/>
  <c r="AT42"/>
  <c r="E42"/>
  <c r="Z50"/>
  <c r="X71"/>
  <c r="BF71"/>
  <c r="AH28"/>
  <c r="Z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AB7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X70"/>
  <c r="AF70"/>
  <c r="AH70"/>
  <c r="AB70"/>
  <c r="Z70"/>
  <c r="AD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X59"/>
  <c r="AF59"/>
  <c r="AB59"/>
  <c r="Z59"/>
  <c r="AD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B67"/>
  <c r="AH67"/>
  <c r="Z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X61"/>
  <c r="AF61"/>
  <c r="AB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Z19"/>
  <c r="H13"/>
  <c r="I13"/>
  <c r="H46"/>
  <c r="I46"/>
  <c r="H54"/>
  <c r="I54"/>
  <c r="AR66"/>
  <c r="Z38"/>
  <c r="AN38"/>
  <c r="AR77"/>
  <c r="AZ77"/>
  <c r="BJ30"/>
  <c r="H6"/>
  <c r="I6"/>
  <c r="Z6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AB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AB55"/>
  <c r="Z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B12"/>
  <c r="AL12"/>
  <c r="BB12"/>
  <c r="AX12"/>
  <c r="AT12"/>
  <c r="Z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B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X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Z31"/>
  <c r="AB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X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X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Z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X63"/>
  <c r="AH63"/>
  <c r="Z63"/>
  <c r="AB63"/>
  <c r="AF63"/>
  <c r="AJ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Z69"/>
  <c r="AB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X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B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X76"/>
  <c r="AF76"/>
  <c r="AB76"/>
  <c r="AH76"/>
  <c r="AJ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Z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X73"/>
  <c r="AH73"/>
  <c r="Z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AB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X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Z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B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Z43"/>
  <c r="AF43"/>
  <c r="AB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B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X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AB24"/>
  <c r="Z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X46"/>
  <c r="AB46"/>
  <c r="AF46"/>
  <c r="Z46"/>
  <c r="AH46"/>
  <c r="E17"/>
  <c r="F17"/>
  <c r="L17"/>
  <c r="K17"/>
  <c r="BD17"/>
  <c r="AB17"/>
  <c r="V17"/>
  <c r="BB17"/>
  <c r="Z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X30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Z35"/>
  <c r="AB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X41"/>
  <c r="AH41"/>
  <c r="AB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X54"/>
  <c r="AB54"/>
  <c r="Z54"/>
  <c r="AH54"/>
  <c r="I38"/>
  <c r="H38"/>
  <c r="I30"/>
  <c r="H30"/>
  <c r="H58"/>
  <c r="I58"/>
  <c r="I21"/>
  <c r="H21"/>
  <c r="AD66"/>
  <c r="BB66"/>
  <c r="F66"/>
  <c r="T38"/>
  <c r="F38"/>
  <c r="Z77"/>
  <c r="AZ30"/>
  <c r="AN30"/>
  <c r="QA12" i="2"/>
  <c r="PV106" s="1"/>
  <c r="D107"/>
  <c r="D92"/>
  <c r="D108"/>
  <c r="D106"/>
  <c r="J45" i="4"/>
  <c r="J27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AI5" i="11" l="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I12"/>
  <c r="KF12"/>
  <c r="KW12"/>
  <c r="KT12"/>
  <c r="KP12"/>
  <c r="KM12"/>
  <c r="MI106" l="1"/>
  <c r="KQ12"/>
  <c r="KL106" s="1"/>
  <c r="KX12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HK12"/>
  <c r="HF106" s="1"/>
  <c r="GI12"/>
  <c r="GD106" s="1"/>
  <c r="FN12"/>
  <c r="FI106" s="1"/>
  <c r="GR106" l="1"/>
  <c r="R5" i="11"/>
  <c r="Q5"/>
  <c r="FF12" i="2"/>
  <c r="FC12"/>
  <c r="EY12"/>
  <c r="EV12"/>
  <c r="ER12"/>
  <c r="EO12"/>
  <c r="EK12"/>
  <c r="EH12"/>
  <c r="ED12"/>
  <c r="EA12"/>
  <c r="EZ12" l="1"/>
  <c r="EU106" s="1"/>
  <c r="EE12"/>
  <c r="DZ106" s="1"/>
  <c r="FG12"/>
  <c r="ES12"/>
  <c r="EN106" s="1"/>
  <c r="EL12"/>
  <c r="EG106" s="1"/>
  <c r="FB106" l="1"/>
  <c r="N5" i="11"/>
  <c r="O5"/>
  <c r="DW12" i="2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V106" s="1"/>
  <c r="BT12"/>
  <c r="BM12"/>
  <c r="BH106" s="1"/>
  <c r="BE12"/>
  <c r="BB12"/>
  <c r="BA94" s="1"/>
  <c r="BO106" l="1"/>
  <c r="BO108"/>
  <c r="BF12"/>
  <c r="AU12"/>
  <c r="AT94" s="1"/>
  <c r="QR104"/>
  <c r="QR99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KF99"/>
  <c r="JY104"/>
  <c r="JY99"/>
  <c r="JR103"/>
  <c r="JR104"/>
  <c r="JR98"/>
  <c r="JR99"/>
  <c r="JK104"/>
  <c r="JK99"/>
  <c r="IW104"/>
  <c r="IW99"/>
  <c r="IP99"/>
  <c r="II104"/>
  <c r="II99"/>
  <c r="IB102"/>
  <c r="IB103"/>
  <c r="IB104"/>
  <c r="IB98"/>
  <c r="IB99"/>
  <c r="HN102"/>
  <c r="HN103"/>
  <c r="HN104"/>
  <c r="HN101"/>
  <c r="HN97"/>
  <c r="HN98"/>
  <c r="HN99"/>
  <c r="HN96"/>
  <c r="HG104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4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L5" i="11" l="1"/>
  <c r="K5"/>
  <c r="BA92" i="2"/>
  <c r="BA106"/>
  <c r="QT104"/>
  <c r="QT103"/>
  <c r="QR103" s="1"/>
  <c r="QT102"/>
  <c r="QR102" s="1"/>
  <c r="QT101"/>
  <c r="QR101" s="1"/>
  <c r="QT99"/>
  <c r="QT98"/>
  <c r="QR98" s="1"/>
  <c r="QT97"/>
  <c r="QR97" s="1"/>
  <c r="QT96"/>
  <c r="QR96" s="1"/>
  <c r="QS104"/>
  <c r="QS99"/>
  <c r="QQ108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103"/>
  <c r="NZ103" s="1"/>
  <c r="OB102"/>
  <c r="NZ102" s="1"/>
  <c r="OB101"/>
  <c r="NZ101" s="1"/>
  <c r="OB99"/>
  <c r="OA99"/>
  <c r="OB98"/>
  <c r="NZ98" s="1"/>
  <c r="OB97"/>
  <c r="NZ97" s="1"/>
  <c r="OB96"/>
  <c r="NZ96" s="1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103"/>
  <c r="NE103" s="1"/>
  <c r="NG102"/>
  <c r="NE102" s="1"/>
  <c r="NG101"/>
  <c r="NE101" s="1"/>
  <c r="NG99"/>
  <c r="NE99" s="1"/>
  <c r="NG98"/>
  <c r="NE98" s="1"/>
  <c r="NG97"/>
  <c r="NE97" s="1"/>
  <c r="NG96"/>
  <c r="NE96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103"/>
  <c r="KF103" s="1"/>
  <c r="KH102"/>
  <c r="KF102" s="1"/>
  <c r="KH101"/>
  <c r="KF101" s="1"/>
  <c r="KH99"/>
  <c r="KG99"/>
  <c r="KH98"/>
  <c r="KF98" s="1"/>
  <c r="KH97"/>
  <c r="KF97" s="1"/>
  <c r="KH96"/>
  <c r="KF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K103" s="1"/>
  <c r="JM102"/>
  <c r="JK102" s="1"/>
  <c r="JM101"/>
  <c r="JK101" s="1"/>
  <c r="JM99"/>
  <c r="JL99"/>
  <c r="JM98"/>
  <c r="JK98" s="1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U104" s="1"/>
  <c r="HW103"/>
  <c r="HU103" s="1"/>
  <c r="HW102"/>
  <c r="HU102" s="1"/>
  <c r="HW101"/>
  <c r="HU101" s="1"/>
  <c r="HW99"/>
  <c r="HU99" s="1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G103" s="1"/>
  <c r="HI102"/>
  <c r="HG102" s="1"/>
  <c r="HI101"/>
  <c r="HG101" s="1"/>
  <c r="HI99"/>
  <c r="HH99"/>
  <c r="HI98"/>
  <c r="HG98" s="1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M103" s="1"/>
  <c r="DO102"/>
  <c r="DM102" s="1"/>
  <c r="DO101"/>
  <c r="DM101" s="1"/>
  <c r="DO99"/>
  <c r="DN99"/>
  <c r="DO98"/>
  <c r="DM98" s="1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O104"/>
  <c r="AO103"/>
  <c r="AO99"/>
  <c r="AH104"/>
  <c r="AA104"/>
  <c r="AA103"/>
  <c r="AA98"/>
  <c r="BD104"/>
  <c r="BD103"/>
  <c r="BB103" s="1"/>
  <c r="BD102"/>
  <c r="BB102" s="1"/>
  <c r="BD101"/>
  <c r="BB101" s="1"/>
  <c r="BD99"/>
  <c r="BD98"/>
  <c r="BD97"/>
  <c r="BB97" s="1"/>
  <c r="BD96"/>
  <c r="BB96" s="1"/>
  <c r="HH103" l="1"/>
  <c r="HV103"/>
  <c r="DN102"/>
  <c r="DN98"/>
  <c r="DN103"/>
  <c r="QS98"/>
  <c r="QS96"/>
  <c r="OA102"/>
  <c r="OA103"/>
  <c r="QS97"/>
  <c r="QS101"/>
  <c r="QS102"/>
  <c r="QS103"/>
  <c r="OA98"/>
  <c r="KG96"/>
  <c r="KG97"/>
  <c r="KG98"/>
  <c r="KG102"/>
  <c r="KG103"/>
  <c r="KG101"/>
  <c r="JL98"/>
  <c r="JL103"/>
  <c r="HV104"/>
  <c r="HV99"/>
  <c r="HH98"/>
  <c r="HH102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KN96"/>
  <c r="JE104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P93"/>
  <c r="MY93"/>
  <c r="HA106"/>
  <c r="JL93"/>
  <c r="JS94"/>
  <c r="KU93"/>
  <c r="MD106"/>
  <c r="CE94"/>
  <c r="HA100"/>
  <c r="MR106"/>
  <c r="OV93"/>
  <c r="QS94"/>
  <c r="QS106"/>
  <c r="QS105"/>
  <c r="MR93"/>
  <c r="MY106"/>
  <c r="KG93"/>
  <c r="KN93"/>
  <c r="KN105"/>
  <c r="JL106"/>
  <c r="IQ93"/>
  <c r="HO106"/>
  <c r="HA107"/>
  <c r="HC93"/>
  <c r="GM93"/>
  <c r="QE102"/>
  <c r="MR94"/>
  <c r="MY94"/>
  <c r="NM93"/>
  <c r="MY107"/>
  <c r="KN95"/>
  <c r="KN107"/>
  <c r="KP93"/>
  <c r="KN100"/>
  <c r="MD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L96"/>
  <c r="JE93"/>
  <c r="JG93"/>
  <c r="JE96"/>
  <c r="JE101"/>
  <c r="JE105"/>
  <c r="HV98"/>
  <c r="QS95"/>
  <c r="QS107"/>
  <c r="QU93"/>
  <c r="QS93"/>
  <c r="QE97"/>
  <c r="QL102"/>
  <c r="QL103"/>
  <c r="QE101"/>
  <c r="QN93"/>
  <c r="QE107"/>
  <c r="OC93"/>
  <c r="OA96"/>
  <c r="OA101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97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6"/>
  <c r="BX102"/>
  <c r="NM98"/>
  <c r="NM102"/>
  <c r="NM101"/>
  <c r="NM97"/>
  <c r="NM96"/>
  <c r="NM100"/>
  <c r="NM94"/>
  <c r="NM106"/>
  <c r="NM95"/>
  <c r="NO93"/>
  <c r="NM105"/>
  <c r="NM107"/>
  <c r="NF103"/>
  <c r="NF98"/>
  <c r="NF100"/>
  <c r="NF102"/>
  <c r="NH93"/>
  <c r="NF97"/>
  <c r="NF101"/>
  <c r="NF106"/>
  <c r="NF95"/>
  <c r="NF96"/>
  <c r="NF107"/>
  <c r="NF105"/>
  <c r="NF93"/>
  <c r="MY96"/>
  <c r="MY95"/>
  <c r="MY100"/>
  <c r="MY105"/>
  <c r="NA93"/>
  <c r="MR95"/>
  <c r="MR100"/>
  <c r="MR107"/>
  <c r="MR105"/>
  <c r="MT93"/>
  <c r="KG106"/>
  <c r="KG107"/>
  <c r="KG95"/>
  <c r="KI93"/>
  <c r="KG94"/>
  <c r="KG100"/>
  <c r="KG105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4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45" i="4" s="1"/>
  <c r="AK5" i="11"/>
  <c r="AD12" i="2"/>
  <c r="AR12"/>
  <c r="R94"/>
  <c r="W12"/>
  <c r="L45" i="4" s="1"/>
  <c r="K105" i="2"/>
  <c r="AT105"/>
  <c r="AM94"/>
  <c r="Y94"/>
  <c r="AY12"/>
  <c r="K106" l="1"/>
  <c r="K108"/>
  <c r="K92"/>
  <c r="K107"/>
  <c r="AM106"/>
  <c r="Y106"/>
  <c r="M45" i="4"/>
  <c r="Y92" i="2"/>
  <c r="AT106"/>
  <c r="AT92"/>
  <c r="Y107"/>
  <c r="R106"/>
  <c r="R107"/>
  <c r="R92"/>
  <c r="R108"/>
  <c r="AT108"/>
  <c r="AT107"/>
  <c r="AM107"/>
  <c r="AM108"/>
  <c r="AM92"/>
  <c r="AO98" s="1"/>
  <c r="AK12"/>
  <c r="BT77" i="4"/>
  <c r="BU77"/>
  <c r="BT15"/>
  <c r="BU15"/>
  <c r="BT68"/>
  <c r="BU68"/>
  <c r="BT81"/>
  <c r="BU81"/>
  <c r="BT76"/>
  <c r="BU76"/>
  <c r="BT79"/>
  <c r="BU79"/>
  <c r="BT69"/>
  <c r="BU69"/>
  <c r="BT72"/>
  <c r="BU72"/>
  <c r="BT61"/>
  <c r="BU61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24"/>
  <c r="BU24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AW45"/>
  <c r="AT45"/>
  <c r="AS45"/>
  <c r="AI45"/>
  <c r="AG45"/>
  <c r="AU2"/>
  <c r="AQ2"/>
  <c r="AO2"/>
  <c r="AM2"/>
  <c r="O2"/>
  <c r="AW104" i="2"/>
  <c r="AW103"/>
  <c r="AU103" s="1"/>
  <c r="AW102"/>
  <c r="AU102" s="1"/>
  <c r="AW101"/>
  <c r="AU101" s="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F61" i="4" l="1"/>
  <c r="E61" s="1"/>
  <c r="T101" i="2"/>
  <c r="T98"/>
  <c r="M107"/>
  <c r="F22" i="4"/>
  <c r="E22" s="1"/>
  <c r="F13"/>
  <c r="E13" s="1"/>
  <c r="F3"/>
  <c r="E3" s="1"/>
  <c r="F76"/>
  <c r="E76" s="1"/>
  <c r="F39"/>
  <c r="E39" s="1"/>
  <c r="M105" i="2"/>
  <c r="M101"/>
  <c r="M96"/>
  <c r="M94"/>
  <c r="AV102"/>
  <c r="AV103"/>
  <c r="M100"/>
  <c r="M102"/>
  <c r="M95"/>
  <c r="M97"/>
  <c r="M93"/>
  <c r="M106"/>
  <c r="O93"/>
  <c r="T5" i="11"/>
  <c r="F45" i="4"/>
  <c r="E45" s="1"/>
  <c r="AT5" i="11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V106"/>
  <c r="AV101"/>
  <c r="AV105"/>
  <c r="AV100"/>
  <c r="AV107"/>
  <c r="AX93"/>
  <c r="AV94"/>
  <c r="AV95"/>
  <c r="AV93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3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3"/>
  <c r="FI2"/>
  <c r="FI1"/>
  <c r="BH2"/>
  <c r="BH1"/>
  <c r="FB2"/>
  <c r="FB1"/>
  <c r="FP2"/>
  <c r="FP1"/>
  <c r="EU3"/>
  <c r="EU2"/>
  <c r="EU1"/>
  <c r="EN2"/>
  <c r="EN1"/>
  <c r="EG3"/>
  <c r="EG2"/>
  <c r="EG1"/>
  <c r="DZ3"/>
  <c r="DZ2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C77" i="4"/>
  <c r="C76"/>
  <c r="C78"/>
  <c r="C79"/>
  <c r="C80"/>
  <c r="A86" i="2"/>
  <c r="A87"/>
  <c r="A88"/>
  <c r="A89"/>
  <c r="A90"/>
  <c r="T92" l="1"/>
  <c r="M92"/>
  <c r="F92"/>
  <c r="GF92"/>
  <c r="JZ92"/>
  <c r="PX92"/>
  <c r="CZ92"/>
  <c r="QS92"/>
  <c r="DU92"/>
  <c r="PJ92"/>
  <c r="PC92"/>
  <c r="NF92"/>
  <c r="KG92"/>
  <c r="LP92"/>
  <c r="IX92"/>
  <c r="FR92"/>
  <c r="BQ92"/>
  <c r="JS92"/>
  <c r="KN92"/>
  <c r="DG92"/>
  <c r="HO92"/>
  <c r="HV92"/>
  <c r="EI92"/>
  <c r="IJ92"/>
  <c r="QL92"/>
  <c r="MK92"/>
  <c r="MD92"/>
  <c r="GT92"/>
  <c r="GM92"/>
  <c r="CS92"/>
  <c r="EB92"/>
  <c r="CL92"/>
  <c r="LB92"/>
  <c r="HH92"/>
  <c r="IQ92"/>
  <c r="OO92"/>
  <c r="BJ92"/>
  <c r="EW92"/>
  <c r="JE92"/>
  <c r="MR92"/>
  <c r="OA92"/>
  <c r="OV92"/>
  <c r="NT92"/>
  <c r="MY92"/>
  <c r="KU92"/>
  <c r="EP92"/>
  <c r="DN92"/>
  <c r="OH92"/>
  <c r="IC92"/>
  <c r="QE92"/>
  <c r="HA92"/>
  <c r="PQ92"/>
  <c r="NM92"/>
  <c r="JL92"/>
  <c r="FY92"/>
  <c r="FK92"/>
  <c r="FD92"/>
  <c r="CE92"/>
  <c r="BX92"/>
  <c r="BC92"/>
  <c r="AV92"/>
  <c r="AO92"/>
  <c r="AH92"/>
  <c r="M79" i="4"/>
  <c r="M80" l="1"/>
  <c r="M78"/>
  <c r="M77"/>
  <c r="Y108" i="2" l="1"/>
  <c r="O15" i="4"/>
  <c r="O24"/>
  <c r="O68"/>
  <c r="O51"/>
  <c r="O69"/>
  <c r="F69" s="1"/>
  <c r="E69" s="1"/>
  <c r="O62"/>
  <c r="F62" s="1"/>
  <c r="E62" s="1"/>
  <c r="O72"/>
  <c r="F72" s="1"/>
  <c r="E72" s="1"/>
  <c r="O81"/>
  <c r="O77"/>
  <c r="O78"/>
  <c r="O79"/>
  <c r="F79" s="1"/>
  <c r="O80"/>
  <c r="AF3" i="2"/>
  <c r="Y3"/>
  <c r="AF2"/>
  <c r="Y2"/>
  <c r="AF1"/>
  <c r="Y1"/>
  <c r="E79" i="4" l="1"/>
  <c r="AA107" i="2"/>
  <c r="AA106"/>
  <c r="AA92"/>
  <c r="AA93"/>
  <c r="AA95"/>
  <c r="AC93"/>
  <c r="AA100"/>
  <c r="AA105"/>
  <c r="AA94"/>
  <c r="F67" i="4"/>
  <c r="E67" s="1"/>
  <c r="F49"/>
  <c r="E49" s="1"/>
  <c r="F80"/>
  <c r="F24"/>
  <c r="E24" s="1"/>
  <c r="F12"/>
  <c r="E12" s="1"/>
  <c r="F23"/>
  <c r="E23" s="1"/>
  <c r="F68"/>
  <c r="E68" s="1"/>
  <c r="F47"/>
  <c r="E47" s="1"/>
  <c r="F63"/>
  <c r="E63" s="1"/>
  <c r="F4"/>
  <c r="E4" s="1"/>
  <c r="F20"/>
  <c r="E20" s="1"/>
  <c r="F57"/>
  <c r="E57" s="1"/>
  <c r="F41"/>
  <c r="E41" s="1"/>
  <c r="F53"/>
  <c r="E53" s="1"/>
  <c r="F64"/>
  <c r="E64" s="1"/>
  <c r="F19"/>
  <c r="E19" s="1"/>
  <c r="F27"/>
  <c r="E27" s="1"/>
  <c r="F77"/>
  <c r="E77" s="1"/>
  <c r="F8"/>
  <c r="E8" s="1"/>
  <c r="F42"/>
  <c r="E42" s="1"/>
  <c r="F48"/>
  <c r="E48" s="1"/>
  <c r="F10"/>
  <c r="E10" s="1"/>
  <c r="F55"/>
  <c r="E55" s="1"/>
  <c r="F52"/>
  <c r="E52" s="1"/>
  <c r="F15"/>
  <c r="E15" s="1"/>
  <c r="F31"/>
  <c r="E31" s="1"/>
  <c r="F35"/>
  <c r="E35" s="1"/>
  <c r="F32"/>
  <c r="E32" s="1"/>
  <c r="F9"/>
  <c r="E9" s="1"/>
  <c r="F58"/>
  <c r="E58" s="1"/>
  <c r="F26"/>
  <c r="E26" s="1"/>
  <c r="F21"/>
  <c r="E21" s="1"/>
  <c r="F7"/>
  <c r="E7" s="1"/>
  <c r="F78"/>
  <c r="E78" s="1"/>
  <c r="F51"/>
  <c r="E51" s="1"/>
  <c r="F71"/>
  <c r="E71" s="1"/>
  <c r="F16"/>
  <c r="E16" s="1"/>
  <c r="F60"/>
  <c r="E60" s="1"/>
  <c r="F59"/>
  <c r="E59" s="1"/>
  <c r="F17"/>
  <c r="E17" s="1"/>
  <c r="F54"/>
  <c r="E54" s="1"/>
  <c r="F46"/>
  <c r="E46" s="1"/>
  <c r="F18"/>
  <c r="E18" s="1"/>
  <c r="F65"/>
  <c r="E65" s="1"/>
  <c r="R3" i="2"/>
  <c r="R2"/>
  <c r="R1"/>
  <c r="K1"/>
  <c r="K2"/>
  <c r="K3"/>
  <c r="F75" i="4" l="1"/>
  <c r="E75" s="1"/>
  <c r="E80"/>
</calcChain>
</file>

<file path=xl/sharedStrings.xml><?xml version="1.0" encoding="utf-8"?>
<sst xmlns="http://schemas.openxmlformats.org/spreadsheetml/2006/main" count="7308" uniqueCount="368">
  <si>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</si>
  <si>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</si>
  <si>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</si>
  <si>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</si>
  <si>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</si>
  <si>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</si>
  <si>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</si>
  <si>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</si>
  <si>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</si>
  <si>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</si>
  <si>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</si>
  <si>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</si>
  <si>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</si>
  <si>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</si>
  <si>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</si>
  <si>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</si>
  <si>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</si>
  <si>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</si>
  <si>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</si>
  <si>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</si>
  <si>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</si>
  <si>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</si>
  <si>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</si>
  <si>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</si>
  <si>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</si>
  <si>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</si>
  <si>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</si>
  <si>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</si>
  <si>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</si>
  <si>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</si>
  <si>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</si>
  <si>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</si>
  <si>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</si>
  <si>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</si>
  <si>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</si>
  <si>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</si>
  <si>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</si>
  <si>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</si>
  <si>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</si>
  <si>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</si>
  <si>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</si>
  <si>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</si>
  <si>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</si>
  <si>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</si>
  <si>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</si>
  <si>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</si>
  <si>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</si>
  <si>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</si>
  <si>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</si>
  <si>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</si>
  <si>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</si>
  <si>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</si>
  <si>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</si>
  <si>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</si>
  <si>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</si>
  <si>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</si>
  <si>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</si>
  <si>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</si>
  <si>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</si>
  <si>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</si>
  <si>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</si>
  <si>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</si>
  <si>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</si>
  <si>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</si>
  <si>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</si>
  <si>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</si>
  <si>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</si>
  <si>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</si>
  <si>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</si>
  <si>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</si>
  <si>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</si>
  <si>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</si>
  <si>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</si>
  <si>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</si>
  <si>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</si>
  <si>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</si>
  <si>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</si>
  <si>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</si>
  <si>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</si>
  <si>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</si>
  <si>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</si>
  <si>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</si>
  <si>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</si>
  <si>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</si>
  <si>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</si>
  <si>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</si>
  <si>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</si>
  <si>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</si>
  <si>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</si>
  <si>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</si>
  <si>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</si>
  <si>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</si>
  <si>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</si>
  <si>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</si>
  <si>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</si>
  <si>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</si>
  <si>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</si>
  <si>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</si>
  <si>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</si>
  <si>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</si>
  <si>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</si>
  <si>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</si>
  <si>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</si>
  <si>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</si>
  <si>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</si>
  <si>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</si>
  <si>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</si>
  <si>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</si>
  <si>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</si>
  <si>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</si>
  <si>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</si>
  <si>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</si>
  <si>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</si>
  <si>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</si>
  <si>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</si>
  <si>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</si>
  <si>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</si>
  <si>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</si>
  <si>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</si>
  <si>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</si>
  <si>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</si>
  <si>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</si>
  <si>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</si>
  <si>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</si>
  <si>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</si>
  <si>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</si>
  <si>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</si>
  <si>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</si>
  <si>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</si>
  <si>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</si>
  <si>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</si>
  <si>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</si>
  <si>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</si>
  <si>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</si>
  <si>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</si>
  <si>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</si>
  <si>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</si>
  <si>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</si>
  <si>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</si>
  <si>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</si>
  <si>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</si>
  <si>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</si>
  <si>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</si>
  <si>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</si>
  <si>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</si>
  <si>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</si>
  <si>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</si>
  <si>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</si>
  <si>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</si>
  <si>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</si>
  <si>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</si>
  <si>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</si>
  <si>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</si>
  <si>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</si>
  <si>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</si>
  <si>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</si>
  <si>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</si>
  <si>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</si>
  <si>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</si>
  <si>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</si>
  <si>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</si>
  <si>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</si>
  <si>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</si>
  <si>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</si>
  <si>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</si>
  <si>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</si>
  <si>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</si>
  <si>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</si>
  <si>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</si>
  <si>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</si>
  <si>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</si>
  <si>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</si>
  <si>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</si>
  <si>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</si>
  <si>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</si>
  <si>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</si>
  <si>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</si>
  <si>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</si>
  <si>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</si>
  <si>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</si>
  <si>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</si>
  <si>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</si>
  <si>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</si>
  <si>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</si>
  <si>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</si>
  <si>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</si>
  <si>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</si>
  <si>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</si>
  <si>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</si>
  <si>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</si>
  <si>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</si>
  <si>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</si>
  <si>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</si>
  <si>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</si>
  <si>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</si>
  <si>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</si>
  <si>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</si>
  <si>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</si>
  <si>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</si>
  <si>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</si>
  <si>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</si>
  <si>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</si>
  <si>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</si>
  <si>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</si>
  <si>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</si>
  <si>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</si>
  <si>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</si>
  <si>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</si>
  <si>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</si>
  <si>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</si>
  <si>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</si>
  <si>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</si>
  <si>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</si>
  <si>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Phillips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</si>
  <si>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</si>
  <si>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</si>
  <si>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</si>
  <si>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</si>
  <si>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</si>
  <si>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</si>
  <si>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</si>
  <si>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</si>
  <si>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</si>
  <si>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</si>
  <si>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</si>
  <si>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</si>
  <si>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</si>
  <si>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</si>
  <si>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</si>
  <si>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</si>
  <si>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</si>
  <si>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</si>
  <si>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</si>
  <si>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</si>
  <si>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Phillips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</si>
  <si>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</si>
  <si>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</si>
  <si>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</si>
  <si>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</si>
  <si>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</si>
  <si>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</si>
  <si>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</si>
  <si>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</si>
  <si>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</si>
  <si>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</si>
  <si>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</si>
  <si>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</si>
  <si>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</si>
  <si>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</si>
  <si>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</si>
  <si>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</si>
  <si>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</si>
  <si>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</si>
  <si>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</si>
  <si>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</si>
  <si>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</si>
  <si>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</si>
  <si>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</si>
  <si>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</si>
  <si>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</si>
  <si>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</si>
  <si>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</si>
  <si>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</si>
  <si>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</si>
  <si>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</si>
  <si>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</si>
  <si>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</si>
  <si>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</si>
  <si>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</si>
  <si>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</si>
  <si>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</si>
  <si>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</si>
  <si>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</si>
  <si>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</si>
  <si>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</si>
  <si>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</si>
  <si>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</si>
  <si>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</si>
  <si>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</si>
  <si>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</si>
  <si>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</si>
  <si>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</si>
  <si>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</si>
  <si>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</si>
  <si>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</si>
  <si>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</si>
  <si>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</si>
  <si>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</si>
  <si>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</si>
  <si>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</si>
  <si>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</si>
  <si>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</si>
  <si>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</si>
  <si>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</si>
  <si>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</si>
  <si>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</si>
  <si>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</si>
  <si>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</si>
  <si>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</si>
  <si>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</si>
  <si>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</si>
  <si>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</si>
  <si>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</si>
  <si>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</si>
  <si>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</si>
  <si>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</si>
  <si>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</si>
  <si>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</si>
  <si>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</si>
  <si>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</si>
  <si>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</si>
  <si>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</si>
  <si>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</si>
  <si>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</si>
  <si>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</si>
  <si>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</si>
  <si>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</si>
  <si>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</si>
  <si>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</si>
  <si>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</si>
  <si>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.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</si>
  <si>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</si>
  <si>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</si>
  <si>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</si>
  <si>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</si>
  <si>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</si>
  <si>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</si>
  <si>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</si>
  <si>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</si>
  <si>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</si>
  <si>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</si>
  <si>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</si>
  <si>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</si>
  <si>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</si>
  <si>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</si>
  <si>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</si>
  <si>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</si>
  <si>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</si>
  <si>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</si>
  <si>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</si>
  <si>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</si>
  <si>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</si>
  <si>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</si>
  <si>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</si>
  <si>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</si>
  <si>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</si>
  <si>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</si>
  <si>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</si>
  <si>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</si>
  <si>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</si>
  <si>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</si>
  <si>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Martin Škrlik</t>
  </si>
  <si>
    <t>Solanke</t>
  </si>
  <si>
    <t>68.</t>
  </si>
  <si>
    <t>69.</t>
  </si>
  <si>
    <t>Endo</t>
  </si>
  <si>
    <t>Endo (O)</t>
  </si>
  <si>
    <t>Ondra Xabi Kreželok</t>
  </si>
  <si>
    <t>El Rodriguezo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</si>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</sst>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5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24" fillId="13" borderId="36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9" xfId="0" applyBorder="1"/>
    <xf numFmtId="0" fontId="13" fillId="0" borderId="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3" xfId="0" applyFont="1" applyBorder="1"/>
    <xf numFmtId="0" fontId="0" fillId="0" borderId="3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5" xfId="0" applyFont="1" applyFill="1" applyBorder="1" applyAlignment="1">
      <alignment horizontal="center"/>
    </xf>
    <xf numFmtId="0" fontId="19" fillId="7" borderId="56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7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52" xfId="0" applyFont="1" applyFill="1" applyBorder="1" applyAlignment="1">
      <alignment vertical="center"/>
    </xf>
    <xf numFmtId="0" fontId="19" fillId="7" borderId="34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9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40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41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16" fillId="10" borderId="46" xfId="0" applyFont="1" applyFill="1" applyBorder="1" applyAlignment="1">
      <alignment horizontal="center" vertic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6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 wrapText="1"/>
    </xf>
    <xf numFmtId="0" fontId="14" fillId="16" borderId="32" xfId="0" applyFont="1" applyFill="1" applyBorder="1" applyAlignment="1">
      <alignment horizontal="center" vertical="center" wrapText="1"/>
    </xf>
    <xf numFmtId="0" fontId="14" fillId="16" borderId="33" xfId="0" applyFont="1" applyFill="1" applyBorder="1" applyAlignment="1">
      <alignment horizontal="center" vertical="center" wrapText="1"/>
    </xf>
    <xf numFmtId="0" fontId="14" fillId="16" borderId="26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3" borderId="33" xfId="0" applyFont="1" applyFill="1" applyBorder="1" applyAlignment="1">
      <alignment horizontal="center" vertical="center" wrapText="1"/>
    </xf>
    <xf numFmtId="0" fontId="45" fillId="4" borderId="33" xfId="0" applyFont="1" applyFill="1" applyBorder="1" applyAlignment="1">
      <alignment horizontal="center" vertical="center" wrapText="1"/>
    </xf>
    <xf numFmtId="0" fontId="45" fillId="8" borderId="33" xfId="0" applyFont="1" applyFill="1" applyBorder="1" applyAlignment="1">
      <alignment horizontal="center" vertical="center" wrapText="1"/>
    </xf>
    <xf numFmtId="0" fontId="45" fillId="9" borderId="3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/>
    </xf>
    <xf numFmtId="0" fontId="45" fillId="0" borderId="65" xfId="0" applyFont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45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47" fillId="0" borderId="0" xfId="0" applyFont="1"/>
    <xf numFmtId="0" fontId="29" fillId="0" borderId="14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60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6">
                  <c:v>West Ham (D)</c:v>
                </c:pt>
                <c:pt idx="8">
                  <c:v>Tottenham (V)</c:v>
                </c:pt>
                <c:pt idx="10">
                  <c:v>Brighton (V)</c:v>
                </c:pt>
                <c:pt idx="11">
                  <c:v>Everton (D)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46145664"/>
        <c:axId val="146147200"/>
      </c:lineChart>
      <c:catAx>
        <c:axId val="146145664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46147200"/>
        <c:crosses val="autoZero"/>
        <c:auto val="1"/>
        <c:lblAlgn val="ctr"/>
        <c:lblOffset val="100"/>
      </c:catAx>
      <c:valAx>
        <c:axId val="14614720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1461456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153219072"/>
        <c:axId val="153220608"/>
      </c:barChart>
      <c:catAx>
        <c:axId val="1532190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220608"/>
        <c:crosses val="autoZero"/>
        <c:auto val="1"/>
        <c:lblAlgn val="ctr"/>
        <c:lblOffset val="100"/>
      </c:catAx>
      <c:valAx>
        <c:axId val="153220608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2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U6" activePane="bottomRight" state="frozen"/>
      <selection pane="topRight" activeCell="D1" sqref="D1"/>
      <selection pane="bottomLeft" activeCell="A6" sqref="A6"/>
      <selection pane="bottomRight" activeCell="Y14" sqref="Y14"/>
    </sheetView>
  </sheetViews>
  <sheetFormatPr defaultColWidth="9.140625" defaultRowHeight="14.25"/>
  <cols>
    <col min="1" max="1" width="4.7109375" style="15" customWidth="1"/>
    <col min="2" max="2" width="24.7109375" style="29" customWidth="1"/>
    <col min="3" max="3" width="0.85546875" style="29" customWidth="1"/>
    <col min="4" max="4" width="2.7109375" style="29" hidden="1" customWidth="1"/>
    <col min="5" max="5" width="1.7109375" style="29" hidden="1" customWidth="1"/>
    <col min="6" max="6" width="2.7109375" style="29" hidden="1" customWidth="1"/>
    <col min="7" max="8" width="11.28515625" style="29" hidden="1" customWidth="1"/>
    <col min="9" max="9" width="0.85546875" style="29" hidden="1" customWidth="1"/>
    <col min="10" max="10" width="2.7109375" style="15" customWidth="1"/>
    <col min="11" max="11" width="1.7109375" style="15" customWidth="1"/>
    <col min="12" max="12" width="2.7109375" style="15" customWidth="1"/>
    <col min="13" max="13" width="11.140625" style="15" bestFit="1" customWidth="1"/>
    <col min="14" max="14" width="11.42578125" style="15" bestFit="1" customWidth="1"/>
    <col min="15" max="15" width="0.85546875" style="15" customWidth="1"/>
    <col min="16" max="16" width="2.7109375" style="15" customWidth="1"/>
    <col min="17" max="17" width="1.7109375" style="15" customWidth="1"/>
    <col min="18" max="18" width="2.7109375" style="15" customWidth="1"/>
    <col min="19" max="19" width="11.140625" style="15" bestFit="1" customWidth="1"/>
    <col min="20" max="20" width="11.42578125" style="15" bestFit="1" customWidth="1"/>
    <col min="21" max="21" width="0.85546875" style="15" customWidth="1"/>
    <col min="22" max="22" width="2.7109375" style="15" customWidth="1"/>
    <col min="23" max="23" width="1.7109375" style="15" customWidth="1"/>
    <col min="24" max="24" width="2.7109375" style="15" customWidth="1"/>
    <col min="25" max="26" width="10.7109375" style="15" bestFit="1" customWidth="1"/>
    <col min="27" max="27" width="0.85546875" style="15" customWidth="1"/>
    <col min="28" max="28" width="2.7109375" style="15" customWidth="1"/>
    <col min="29" max="29" width="1.7109375" style="15" customWidth="1"/>
    <col min="30" max="30" width="2.7109375" style="15" customWidth="1"/>
    <col min="31" max="31" width="9.28515625" style="15" bestFit="1" customWidth="1"/>
    <col min="32" max="32" width="11.28515625" style="15" bestFit="1" customWidth="1"/>
    <col min="33" max="33" width="0.85546875" style="32" customWidth="1"/>
    <col min="34" max="34" width="2.7109375" style="32" customWidth="1"/>
    <col min="35" max="35" width="1.7109375" style="32" customWidth="1"/>
    <col min="36" max="36" width="2.7109375" style="32" customWidth="1"/>
    <col min="37" max="37" width="12" style="32" customWidth="1"/>
    <col min="38" max="38" width="10.42578125" style="32" bestFit="1" customWidth="1"/>
    <col min="39" max="39" width="0.85546875" style="15" customWidth="1"/>
    <col min="40" max="40" width="2.7109375" style="15" customWidth="1"/>
    <col min="41" max="41" width="1.7109375" style="15" customWidth="1"/>
    <col min="42" max="42" width="2.7109375" style="15" customWidth="1"/>
    <col min="43" max="43" width="9.140625" style="15"/>
    <col min="44" max="44" width="10.85546875" style="15" bestFit="1" customWidth="1"/>
    <col min="45" max="45" width="0.85546875" style="32" customWidth="1"/>
    <col min="46" max="46" width="2.7109375" style="32" customWidth="1"/>
    <col min="47" max="47" width="1.7109375" style="32" customWidth="1"/>
    <col min="48" max="48" width="2.7109375" style="32" customWidth="1"/>
    <col min="49" max="49" width="8.42578125" style="32" bestFit="1" customWidth="1"/>
    <col min="50" max="50" width="10.85546875" style="32" bestFit="1" customWidth="1"/>
    <col min="51" max="51" width="0.85546875" style="32" customWidth="1"/>
    <col min="52" max="52" width="2.7109375" style="32" customWidth="1"/>
    <col min="53" max="53" width="1.7109375" style="32" customWidth="1"/>
    <col min="54" max="54" width="2.7109375" style="32" customWidth="1"/>
    <col min="55" max="55" width="9.140625" style="32"/>
    <col min="56" max="56" width="11.5703125" style="15" bestFit="1" customWidth="1"/>
    <col min="57" max="57" width="0.85546875" style="32" customWidth="1"/>
    <col min="58" max="58" width="2.7109375" style="32" customWidth="1"/>
    <col min="59" max="59" width="1.7109375" style="32" customWidth="1"/>
    <col min="60" max="60" width="2.7109375" style="32" customWidth="1"/>
    <col min="61" max="61" width="9.42578125" style="32" bestFit="1" customWidth="1"/>
    <col min="62" max="62" width="10.85546875" style="32" bestFit="1" customWidth="1"/>
    <col min="63" max="63" width="0.85546875" style="15" customWidth="1"/>
    <col min="64" max="64" width="2.7109375" style="15" customWidth="1"/>
    <col min="65" max="65" width="1.7109375" style="15" customWidth="1"/>
    <col min="66" max="66" width="2.7109375" style="15" customWidth="1"/>
    <col min="67" max="67" width="9.140625" style="15"/>
    <col min="68" max="68" width="10.42578125" style="15" bestFit="1" customWidth="1"/>
    <col min="69" max="69" width="0.85546875" style="15" customWidth="1"/>
    <col min="70" max="70" width="2.7109375" style="15" customWidth="1"/>
    <col min="71" max="71" width="1.7109375" style="15" customWidth="1"/>
    <col min="72" max="72" width="2.7109375" style="15" customWidth="1"/>
    <col min="73" max="73" width="8.7109375" style="15" customWidth="1"/>
    <col min="74" max="74" width="9.140625" style="15" customWidth="1"/>
    <col min="75" max="75" width="0.85546875" style="32" customWidth="1"/>
    <col min="76" max="76" width="2.7109375" style="32" customWidth="1"/>
    <col min="77" max="77" width="1.7109375" style="32" customWidth="1"/>
    <col min="78" max="78" width="2.7109375" style="32" customWidth="1"/>
    <col min="79" max="80" width="9.140625" style="32"/>
    <col min="81" max="81" width="0.85546875" style="15" customWidth="1"/>
    <col min="82" max="82" width="2.7109375" style="15" customWidth="1"/>
    <col min="83" max="83" width="1.7109375" style="15" customWidth="1"/>
    <col min="84" max="84" width="2.7109375" style="15" customWidth="1"/>
    <col min="85" max="85" width="9" style="15" bestFit="1" customWidth="1"/>
    <col min="86" max="86" width="10.85546875" style="15" bestFit="1" customWidth="1"/>
    <col min="87" max="87" width="0.85546875" style="32" customWidth="1"/>
    <col min="88" max="88" width="2.7109375" style="32" customWidth="1"/>
    <col min="89" max="89" width="1.7109375" style="32" customWidth="1"/>
    <col min="90" max="90" width="2.7109375" style="32" customWidth="1"/>
    <col min="91" max="91" width="8.7109375" style="32" bestFit="1" customWidth="1"/>
    <col min="92" max="92" width="10.85546875" style="32" bestFit="1" customWidth="1"/>
    <col min="93" max="93" width="0.85546875" style="15" customWidth="1"/>
    <col min="94" max="94" width="2.7109375" style="15" customWidth="1"/>
    <col min="95" max="95" width="1.7109375" style="15" customWidth="1"/>
    <col min="96" max="96" width="2.7109375" style="15" customWidth="1"/>
    <col min="97" max="98" width="10.85546875" style="15" bestFit="1" customWidth="1"/>
    <col min="99" max="99" width="0.85546875" style="32" customWidth="1"/>
    <col min="100" max="100" width="2.7109375" style="32" customWidth="1"/>
    <col min="101" max="101" width="1.7109375" style="32" customWidth="1"/>
    <col min="102" max="102" width="2.7109375" style="32" customWidth="1"/>
    <col min="103" max="103" width="8.7109375" style="32" bestFit="1" customWidth="1"/>
    <col min="104" max="104" width="10.85546875" style="32" bestFit="1" customWidth="1"/>
    <col min="105" max="105" width="0.85546875" style="15" customWidth="1"/>
    <col min="106" max="106" width="2.7109375" style="15" customWidth="1"/>
    <col min="107" max="107" width="1.7109375" style="15" customWidth="1"/>
    <col min="108" max="108" width="2.7109375" style="15" customWidth="1"/>
    <col min="109" max="110" width="9.140625" style="15"/>
    <col min="111" max="111" width="0.85546875" style="15" customWidth="1"/>
    <col min="112" max="112" width="2.7109375" style="15" customWidth="1"/>
    <col min="113" max="113" width="1.7109375" style="15" customWidth="1"/>
    <col min="114" max="114" width="2.7109375" style="15" customWidth="1"/>
    <col min="115" max="115" width="9" style="15" bestFit="1" customWidth="1"/>
    <col min="116" max="116" width="10.85546875" style="15" bestFit="1" customWidth="1"/>
    <col min="117" max="117" width="0.85546875" style="32" customWidth="1"/>
    <col min="118" max="118" width="2.7109375" style="32" customWidth="1"/>
    <col min="119" max="119" width="1.7109375" style="32" customWidth="1"/>
    <col min="120" max="120" width="2.7109375" style="32" customWidth="1"/>
    <col min="121" max="121" width="9" style="32" bestFit="1" customWidth="1"/>
    <col min="122" max="122" width="10.42578125" style="32" bestFit="1" customWidth="1"/>
    <col min="123" max="123" width="0.85546875" style="15" customWidth="1"/>
    <col min="124" max="124" width="2.7109375" style="15" customWidth="1"/>
    <col min="125" max="125" width="1.7109375" style="15" customWidth="1"/>
    <col min="126" max="126" width="2.7109375" style="15" customWidth="1"/>
    <col min="127" max="127" width="12" style="15" customWidth="1"/>
    <col min="128" max="128" width="10" style="15" customWidth="1"/>
    <col min="129" max="129" width="0.85546875" style="15" customWidth="1"/>
    <col min="130" max="130" width="2.7109375" style="15" customWidth="1"/>
    <col min="131" max="131" width="1.7109375" style="15" customWidth="1"/>
    <col min="132" max="132" width="2.7109375" style="15" customWidth="1"/>
    <col min="133" max="133" width="8.85546875" style="15" bestFit="1" customWidth="1"/>
    <col min="134" max="134" width="10.85546875" style="15" bestFit="1" customWidth="1"/>
    <col min="135" max="135" width="0.85546875" style="15" customWidth="1"/>
    <col min="136" max="136" width="2.7109375" style="15" customWidth="1"/>
    <col min="137" max="137" width="1.7109375" style="15" customWidth="1"/>
    <col min="138" max="138" width="2.7109375" style="15" customWidth="1"/>
    <col min="139" max="139" width="11.5703125" style="15" bestFit="1" customWidth="1"/>
    <col min="140" max="140" width="9.42578125" style="15" bestFit="1" customWidth="1"/>
    <col min="141" max="141" width="0.85546875" style="32" customWidth="1"/>
    <col min="142" max="142" width="2.7109375" style="32" customWidth="1"/>
    <col min="143" max="143" width="1.7109375" style="32" customWidth="1"/>
    <col min="144" max="144" width="2.7109375" style="32" customWidth="1"/>
    <col min="145" max="145" width="9.5703125" style="32" customWidth="1"/>
    <col min="146" max="146" width="9.140625" style="32"/>
    <col min="147" max="147" width="0.85546875" style="15" customWidth="1"/>
    <col min="148" max="148" width="2.7109375" style="15" customWidth="1"/>
    <col min="149" max="149" width="1.7109375" style="15" customWidth="1"/>
    <col min="150" max="150" width="2.7109375" style="15" customWidth="1"/>
    <col min="151" max="151" width="9.140625" style="15"/>
    <col min="152" max="152" width="10.85546875" style="15" bestFit="1" customWidth="1"/>
    <col min="153" max="153" width="0.85546875" style="15" customWidth="1"/>
    <col min="154" max="154" width="3.28515625" style="15" customWidth="1"/>
    <col min="155" max="155" width="1.85546875" style="15" customWidth="1"/>
    <col min="156" max="156" width="2.5703125" style="15" customWidth="1"/>
    <col min="157" max="157" width="8.85546875" style="15" customWidth="1"/>
    <col min="158" max="158" width="10.85546875" style="15" bestFit="1" customWidth="1"/>
    <col min="159" max="159" width="0.85546875" style="15" customWidth="1"/>
    <col min="160" max="160" width="2.7109375" style="15" customWidth="1"/>
    <col min="161" max="161" width="1.7109375" style="15" customWidth="1"/>
    <col min="162" max="162" width="2.7109375" style="15" customWidth="1"/>
    <col min="163" max="163" width="9.5703125" style="15" customWidth="1"/>
    <col min="164" max="164" width="10.42578125" style="15" bestFit="1" customWidth="1"/>
    <col min="165" max="165" width="0.85546875" style="32" customWidth="1"/>
    <col min="166" max="166" width="2.7109375" style="32" customWidth="1"/>
    <col min="167" max="167" width="1.7109375" style="32" customWidth="1"/>
    <col min="168" max="168" width="2.7109375" style="32" customWidth="1"/>
    <col min="169" max="170" width="9.140625" style="32"/>
    <col min="171" max="171" width="0.85546875" style="15" customWidth="1"/>
    <col min="172" max="172" width="2.7109375" style="15" customWidth="1"/>
    <col min="173" max="173" width="1.7109375" style="15" customWidth="1"/>
    <col min="174" max="174" width="2.7109375" style="15" customWidth="1"/>
    <col min="175" max="175" width="9.140625" style="15"/>
    <col min="176" max="176" width="10.5703125" style="15" bestFit="1" customWidth="1"/>
    <col min="177" max="177" width="0.85546875" style="15" customWidth="1"/>
    <col min="178" max="178" width="2.7109375" style="15" customWidth="1"/>
    <col min="179" max="179" width="1.7109375" style="15" customWidth="1"/>
    <col min="180" max="180" width="2.7109375" style="15" customWidth="1"/>
    <col min="181" max="181" width="9.140625" style="15" customWidth="1"/>
    <col min="182" max="182" width="10.85546875" style="15" bestFit="1" customWidth="1"/>
    <col min="183" max="183" width="0.85546875" style="15" customWidth="1"/>
    <col min="184" max="184" width="2.7109375" style="15" customWidth="1"/>
    <col min="185" max="185" width="1.7109375" style="15" customWidth="1"/>
    <col min="186" max="186" width="2.7109375" style="15" customWidth="1"/>
    <col min="187" max="188" width="9.140625" style="15"/>
    <col min="189" max="189" width="0.85546875" style="32" customWidth="1"/>
    <col min="190" max="190" width="2.7109375" style="32" customWidth="1"/>
    <col min="191" max="191" width="1.7109375" style="32" customWidth="1"/>
    <col min="192" max="192" width="2.7109375" style="32" customWidth="1"/>
    <col min="193" max="193" width="9.5703125" style="32" customWidth="1"/>
    <col min="194" max="194" width="9.42578125" style="32" customWidth="1"/>
    <col min="195" max="195" width="0.85546875" style="32" customWidth="1"/>
    <col min="196" max="196" width="2.7109375" style="32" customWidth="1"/>
    <col min="197" max="197" width="1.7109375" style="32" customWidth="1"/>
    <col min="198" max="198" width="2.7109375" style="32" customWidth="1"/>
    <col min="199" max="200" width="9.140625" style="32" customWidth="1"/>
    <col min="201" max="201" width="0.85546875" style="32" customWidth="1"/>
    <col min="202" max="202" width="2.7109375" style="32" customWidth="1"/>
    <col min="203" max="203" width="1.7109375" style="32" customWidth="1"/>
    <col min="204" max="204" width="2.7109375" style="32" customWidth="1"/>
    <col min="205" max="205" width="11.5703125" style="32" bestFit="1" customWidth="1"/>
    <col min="206" max="206" width="8.28515625" style="32" customWidth="1"/>
    <col min="207" max="207" width="0.85546875" style="15" customWidth="1"/>
    <col min="208" max="208" width="2.7109375" style="15" customWidth="1"/>
    <col min="209" max="209" width="1.7109375" style="15" customWidth="1"/>
    <col min="210" max="210" width="2.7109375" style="15" customWidth="1"/>
    <col min="211" max="212" width="9.140625" style="15" customWidth="1"/>
    <col min="213" max="213" width="0.85546875" style="15" customWidth="1"/>
    <col min="214" max="214" width="2.7109375" style="15" customWidth="1"/>
    <col min="215" max="215" width="1.7109375" style="15" customWidth="1"/>
    <col min="216" max="216" width="2.7109375" style="15" customWidth="1"/>
    <col min="217" max="217" width="9.140625" style="15"/>
    <col min="218" max="218" width="10.85546875" style="15" bestFit="1" customWidth="1"/>
    <col min="219" max="219" width="0.85546875" style="32" customWidth="1"/>
    <col min="220" max="220" width="2.7109375" style="32" customWidth="1"/>
    <col min="221" max="221" width="1.7109375" style="32" customWidth="1"/>
    <col min="222" max="222" width="2.7109375" style="32" customWidth="1"/>
    <col min="223" max="223" width="11.5703125" style="32" bestFit="1" customWidth="1"/>
    <col min="224" max="224" width="10.85546875" style="32" bestFit="1" customWidth="1"/>
    <col min="225" max="225" width="0.85546875" style="15" customWidth="1"/>
    <col min="226" max="226" width="2.7109375" style="15" customWidth="1"/>
    <col min="227" max="227" width="1.7109375" style="15" customWidth="1"/>
    <col min="228" max="228" width="2.7109375" style="15" customWidth="1"/>
    <col min="229" max="229" width="9.7109375" style="15" bestFit="1" customWidth="1"/>
    <col min="230" max="230" width="10.85546875" style="15" bestFit="1" customWidth="1"/>
    <col min="231" max="231" width="0.85546875" style="15" customWidth="1"/>
    <col min="232" max="232" width="2.7109375" style="15" customWidth="1"/>
    <col min="233" max="233" width="1.7109375" style="15" customWidth="1"/>
    <col min="234" max="234" width="2.7109375" style="15" customWidth="1"/>
    <col min="235" max="235" width="9.140625" style="15"/>
    <col min="236" max="236" width="12.7109375" style="15" customWidth="1"/>
    <col min="237" max="237" width="0.85546875" style="32" customWidth="1"/>
    <col min="238" max="238" width="2.7109375" style="32" customWidth="1"/>
    <col min="239" max="239" width="1.7109375" style="32" customWidth="1"/>
    <col min="240" max="240" width="2.7109375" style="32" customWidth="1"/>
    <col min="241" max="241" width="9.140625" style="32"/>
    <col min="242" max="242" width="10.85546875" style="32" bestFit="1" customWidth="1"/>
    <col min="243" max="243" width="0.85546875" style="15" customWidth="1"/>
    <col min="244" max="244" width="2.7109375" style="15" customWidth="1"/>
    <col min="245" max="245" width="1.7109375" style="15" customWidth="1"/>
    <col min="246" max="246" width="2.7109375" style="15" customWidth="1"/>
    <col min="247" max="247" width="9.140625" style="15" customWidth="1"/>
    <col min="248" max="248" width="10.42578125" style="15" customWidth="1"/>
    <col min="249" max="249" width="0.85546875" style="15" customWidth="1"/>
    <col min="250" max="250" width="2.7109375" style="15" customWidth="1"/>
    <col min="251" max="251" width="1.7109375" style="15" customWidth="1"/>
    <col min="252" max="252" width="2.7109375" style="15" customWidth="1"/>
    <col min="253" max="254" width="9.140625" style="15" customWidth="1"/>
    <col min="255" max="255" width="0.85546875" style="32" customWidth="1"/>
    <col min="256" max="256" width="2.7109375" style="32" customWidth="1"/>
    <col min="257" max="257" width="1.7109375" style="32" customWidth="1"/>
    <col min="258" max="258" width="2.7109375" style="32" customWidth="1"/>
    <col min="259" max="259" width="9.140625" style="32"/>
    <col min="260" max="260" width="10.85546875" style="32" bestFit="1" customWidth="1"/>
    <col min="261" max="261" width="0.85546875" style="32" customWidth="1"/>
    <col min="262" max="262" width="2.7109375" style="32" customWidth="1"/>
    <col min="263" max="263" width="1.7109375" style="32" customWidth="1"/>
    <col min="264" max="264" width="2.7109375" style="32" customWidth="1"/>
    <col min="265" max="265" width="9.140625" style="32"/>
    <col min="266" max="266" width="10.85546875" style="32" bestFit="1" customWidth="1"/>
    <col min="267" max="267" width="0.85546875" style="15" customWidth="1"/>
    <col min="268" max="268" width="2.7109375" style="15" customWidth="1"/>
    <col min="269" max="269" width="1.7109375" style="15" customWidth="1"/>
    <col min="270" max="270" width="2.7109375" style="15" customWidth="1"/>
    <col min="271" max="272" width="9.140625" style="15"/>
    <col min="273" max="273" width="0.85546875" style="32" customWidth="1"/>
    <col min="274" max="274" width="2.7109375" style="32" customWidth="1"/>
    <col min="275" max="275" width="1.7109375" style="32" customWidth="1"/>
    <col min="276" max="276" width="2.7109375" style="32" customWidth="1"/>
    <col min="277" max="277" width="9.140625" style="32"/>
    <col min="278" max="278" width="10.85546875" style="32" bestFit="1" customWidth="1"/>
    <col min="279" max="279" width="0.85546875" style="15" customWidth="1"/>
    <col min="280" max="280" width="2.7109375" style="15" customWidth="1"/>
    <col min="281" max="281" width="1.7109375" style="15" customWidth="1"/>
    <col min="282" max="282" width="2.7109375" style="15" customWidth="1"/>
    <col min="283" max="284" width="9.140625" style="15" customWidth="1"/>
    <col min="285" max="285" width="0.85546875" style="15" customWidth="1"/>
    <col min="286" max="286" width="2.7109375" style="15" customWidth="1"/>
    <col min="287" max="287" width="1.7109375" style="15" customWidth="1"/>
    <col min="288" max="288" width="2.7109375" style="15" customWidth="1"/>
    <col min="289" max="289" width="10.5703125" style="15" bestFit="1" customWidth="1"/>
    <col min="290" max="290" width="10.42578125" style="15" bestFit="1" customWidth="1"/>
    <col min="291" max="291" width="0.85546875" style="32" customWidth="1"/>
    <col min="292" max="292" width="2.7109375" style="32" customWidth="1"/>
    <col min="293" max="293" width="1.7109375" style="32" customWidth="1"/>
    <col min="294" max="294" width="2.7109375" style="32" customWidth="1"/>
    <col min="295" max="295" width="10" style="32" bestFit="1" customWidth="1"/>
    <col min="296" max="296" width="10.5703125" style="32" bestFit="1" customWidth="1"/>
    <col min="297" max="297" width="0.85546875" style="15" customWidth="1"/>
    <col min="298" max="298" width="2.7109375" style="15" customWidth="1"/>
    <col min="299" max="299" width="1.7109375" style="15" customWidth="1"/>
    <col min="300" max="300" width="2.7109375" style="15" customWidth="1"/>
    <col min="301" max="301" width="9.140625" style="15" customWidth="1"/>
    <col min="302" max="302" width="10.28515625" style="15" customWidth="1"/>
    <col min="303" max="303" width="0.85546875" style="32" customWidth="1"/>
    <col min="304" max="304" width="2.7109375" style="32" customWidth="1"/>
    <col min="305" max="305" width="1.7109375" style="32" customWidth="1"/>
    <col min="306" max="306" width="2.7109375" style="32" customWidth="1"/>
    <col min="307" max="307" width="9.140625" style="32"/>
    <col min="308" max="308" width="11.5703125" style="32" bestFit="1" customWidth="1"/>
    <col min="309" max="309" width="0.85546875" style="15" customWidth="1"/>
    <col min="310" max="310" width="2.7109375" style="15" customWidth="1"/>
    <col min="311" max="311" width="1.7109375" style="15" customWidth="1"/>
    <col min="312" max="312" width="2.7109375" style="15" customWidth="1"/>
    <col min="313" max="313" width="9.140625" style="15" customWidth="1"/>
    <col min="314" max="314" width="10.28515625" style="15" customWidth="1"/>
    <col min="315" max="315" width="0.85546875" style="32" customWidth="1"/>
    <col min="316" max="316" width="2.7109375" style="32" customWidth="1"/>
    <col min="317" max="317" width="1.7109375" style="32" customWidth="1"/>
    <col min="318" max="318" width="2.7109375" style="32" customWidth="1"/>
    <col min="319" max="319" width="11.5703125" style="32" bestFit="1" customWidth="1"/>
    <col min="320" max="320" width="9" style="32" customWidth="1"/>
    <col min="321" max="321" width="0.85546875" style="15" customWidth="1"/>
    <col min="322" max="322" width="2.7109375" style="15" customWidth="1"/>
    <col min="323" max="323" width="1.7109375" style="15" customWidth="1"/>
    <col min="324" max="324" width="2.7109375" style="15" customWidth="1"/>
    <col min="325" max="326" width="9.140625" style="15" customWidth="1"/>
    <col min="327" max="327" width="0.85546875" style="32" customWidth="1"/>
    <col min="328" max="328" width="2.7109375" style="32" customWidth="1"/>
    <col min="329" max="329" width="1.7109375" style="32" customWidth="1"/>
    <col min="330" max="330" width="2.7109375" style="32" customWidth="1"/>
    <col min="331" max="331" width="9.5703125" style="32" customWidth="1"/>
    <col min="332" max="332" width="10.85546875" style="32" bestFit="1" customWidth="1"/>
    <col min="333" max="333" width="0.85546875" style="15" customWidth="1"/>
    <col min="334" max="334" width="2.7109375" style="15" customWidth="1"/>
    <col min="335" max="335" width="1.7109375" style="15" customWidth="1"/>
    <col min="336" max="336" width="2.7109375" style="15" customWidth="1"/>
    <col min="337" max="337" width="9.140625" style="15"/>
    <col min="338" max="338" width="10.42578125" style="15" bestFit="1" customWidth="1"/>
    <col min="339" max="339" width="0.85546875" style="32" customWidth="1"/>
    <col min="340" max="340" width="2.7109375" style="32" customWidth="1"/>
    <col min="341" max="341" width="1.7109375" style="32" customWidth="1"/>
    <col min="342" max="342" width="2.7109375" style="32" customWidth="1"/>
    <col min="343" max="343" width="9.140625" style="32"/>
    <col min="344" max="344" width="10.85546875" style="32" bestFit="1" customWidth="1"/>
    <col min="345" max="345" width="0.85546875" style="15" customWidth="1"/>
    <col min="346" max="346" width="2.7109375" style="15" customWidth="1"/>
    <col min="347" max="347" width="1.7109375" style="15" customWidth="1"/>
    <col min="348" max="348" width="2.7109375" style="15" customWidth="1"/>
    <col min="349" max="349" width="9.140625" style="15" customWidth="1"/>
    <col min="350" max="350" width="10.7109375" style="15" customWidth="1"/>
    <col min="351" max="351" width="0.85546875" style="32" customWidth="1"/>
    <col min="352" max="352" width="2.7109375" style="32" customWidth="1"/>
    <col min="353" max="353" width="1.7109375" style="32" customWidth="1"/>
    <col min="354" max="354" width="2.7109375" style="32" customWidth="1"/>
    <col min="355" max="355" width="9.140625" style="32"/>
    <col min="356" max="356" width="10.85546875" style="32" bestFit="1" customWidth="1"/>
    <col min="357" max="357" width="0.85546875" style="15" customWidth="1"/>
    <col min="358" max="358" width="2.7109375" style="15" customWidth="1"/>
    <col min="359" max="359" width="1.7109375" style="15" customWidth="1"/>
    <col min="360" max="360" width="2.7109375" style="15" customWidth="1"/>
    <col min="361" max="361" width="9.140625" style="15" customWidth="1"/>
    <col min="362" max="362" width="10.7109375" style="15" customWidth="1"/>
    <col min="363" max="363" width="0.85546875" style="32" customWidth="1"/>
    <col min="364" max="364" width="2.7109375" style="32" customWidth="1"/>
    <col min="365" max="365" width="1.7109375" style="32" customWidth="1"/>
    <col min="366" max="366" width="2.7109375" style="32" customWidth="1"/>
    <col min="367" max="367" width="9.140625" style="32"/>
    <col min="368" max="368" width="13.28515625" style="32" bestFit="1" customWidth="1"/>
    <col min="369" max="369" width="0.85546875" style="15" customWidth="1"/>
    <col min="370" max="370" width="2.7109375" style="15" customWidth="1"/>
    <col min="371" max="371" width="1.7109375" style="15" customWidth="1"/>
    <col min="372" max="372" width="2.7109375" style="15" customWidth="1"/>
    <col min="373" max="373" width="9.140625" style="15"/>
    <col min="374" max="374" width="10.85546875" style="15" bestFit="1" customWidth="1"/>
    <col min="375" max="375" width="0.85546875" style="15" customWidth="1"/>
    <col min="376" max="376" width="2.7109375" style="15" customWidth="1"/>
    <col min="377" max="377" width="1.7109375" style="15" customWidth="1"/>
    <col min="378" max="378" width="2.7109375" style="15" customWidth="1"/>
    <col min="379" max="380" width="9.140625" style="15" customWidth="1"/>
    <col min="381" max="381" width="0.85546875" style="32" customWidth="1"/>
    <col min="382" max="382" width="2.7109375" style="32" customWidth="1"/>
    <col min="383" max="383" width="1.7109375" style="32" customWidth="1"/>
    <col min="384" max="384" width="2.7109375" style="32" customWidth="1"/>
    <col min="385" max="385" width="9.140625" style="32" customWidth="1"/>
    <col min="386" max="386" width="9.85546875" style="32" customWidth="1"/>
    <col min="387" max="387" width="0.85546875" style="15" customWidth="1"/>
    <col min="388" max="388" width="2.7109375" style="15" customWidth="1"/>
    <col min="389" max="389" width="1.7109375" style="15" customWidth="1"/>
    <col min="390" max="390" width="2.7109375" style="15" customWidth="1"/>
    <col min="391" max="391" width="9.140625" style="15" customWidth="1"/>
    <col min="392" max="392" width="9.85546875" style="15" customWidth="1"/>
    <col min="393" max="393" width="0.7109375" style="15" customWidth="1"/>
    <col min="394" max="394" width="2.7109375" style="15" customWidth="1"/>
    <col min="395" max="395" width="1.5703125" style="15" customWidth="1"/>
    <col min="396" max="396" width="2.7109375" style="15" customWidth="1"/>
    <col min="397" max="16384" width="9.140625" style="15"/>
  </cols>
  <sheetData>
    <row r="1" spans="1:398" ht="18" customHeight="1">
      <c r="A1" s="390"/>
      <c r="B1" s="390"/>
      <c r="C1" s="390"/>
      <c r="D1" s="382"/>
      <c r="E1" s="383"/>
      <c r="F1" s="383"/>
      <c r="G1" s="383"/>
      <c r="H1" s="384"/>
      <c r="I1" s="24"/>
      <c r="J1" s="365" t="s">
        <v>45</v>
      </c>
      <c r="K1" s="366"/>
      <c r="L1" s="366"/>
      <c r="M1" s="366"/>
      <c r="N1" s="367"/>
      <c r="O1" s="26"/>
      <c r="P1" s="365" t="s">
        <v>51</v>
      </c>
      <c r="Q1" s="366"/>
      <c r="R1" s="366"/>
      <c r="S1" s="366"/>
      <c r="T1" s="367"/>
      <c r="U1" s="26"/>
      <c r="V1" s="365" t="s">
        <v>53</v>
      </c>
      <c r="W1" s="366"/>
      <c r="X1" s="366"/>
      <c r="Y1" s="366"/>
      <c r="Z1" s="367"/>
      <c r="AA1" s="26"/>
      <c r="AB1" s="365" t="s">
        <v>54</v>
      </c>
      <c r="AC1" s="366"/>
      <c r="AD1" s="366"/>
      <c r="AE1" s="366"/>
      <c r="AF1" s="367"/>
      <c r="AG1" s="33"/>
      <c r="AH1" s="365" t="s">
        <v>55</v>
      </c>
      <c r="AI1" s="366"/>
      <c r="AJ1" s="366"/>
      <c r="AK1" s="366"/>
      <c r="AL1" s="367"/>
      <c r="AM1" s="26"/>
      <c r="AN1" s="371" t="s">
        <v>170</v>
      </c>
      <c r="AO1" s="372"/>
      <c r="AP1" s="372"/>
      <c r="AQ1" s="372"/>
      <c r="AR1" s="373"/>
      <c r="AS1" s="33"/>
      <c r="AT1" s="365" t="s">
        <v>56</v>
      </c>
      <c r="AU1" s="366"/>
      <c r="AV1" s="366"/>
      <c r="AW1" s="366"/>
      <c r="AX1" s="367"/>
      <c r="AY1" s="26"/>
      <c r="AZ1" s="349" t="s">
        <v>53</v>
      </c>
      <c r="BA1" s="350"/>
      <c r="BB1" s="350"/>
      <c r="BC1" s="350"/>
      <c r="BD1" s="351"/>
      <c r="BE1" s="33"/>
      <c r="BF1" s="365" t="s">
        <v>59</v>
      </c>
      <c r="BG1" s="366"/>
      <c r="BH1" s="366"/>
      <c r="BI1" s="366"/>
      <c r="BJ1" s="367"/>
      <c r="BK1" s="26"/>
      <c r="BL1" s="371" t="s">
        <v>170</v>
      </c>
      <c r="BM1" s="372"/>
      <c r="BN1" s="372"/>
      <c r="BO1" s="372"/>
      <c r="BP1" s="373"/>
      <c r="BQ1" s="26"/>
      <c r="BR1" s="365" t="s">
        <v>60</v>
      </c>
      <c r="BS1" s="366"/>
      <c r="BT1" s="366"/>
      <c r="BU1" s="366"/>
      <c r="BV1" s="367"/>
      <c r="BW1" s="33"/>
      <c r="BX1" s="365" t="s">
        <v>61</v>
      </c>
      <c r="BY1" s="366"/>
      <c r="BZ1" s="366"/>
      <c r="CA1" s="366"/>
      <c r="CB1" s="367"/>
      <c r="CC1" s="26"/>
      <c r="CD1" s="371" t="s">
        <v>170</v>
      </c>
      <c r="CE1" s="372"/>
      <c r="CF1" s="372"/>
      <c r="CG1" s="372"/>
      <c r="CH1" s="373"/>
      <c r="CI1" s="33"/>
      <c r="CJ1" s="365" t="s">
        <v>62</v>
      </c>
      <c r="CK1" s="366"/>
      <c r="CL1" s="366"/>
      <c r="CM1" s="366"/>
      <c r="CN1" s="367"/>
      <c r="CO1" s="26"/>
      <c r="CP1" s="349" t="s">
        <v>54</v>
      </c>
      <c r="CQ1" s="350"/>
      <c r="CR1" s="350"/>
      <c r="CS1" s="350"/>
      <c r="CT1" s="351"/>
      <c r="CU1" s="33"/>
      <c r="CV1" s="365" t="s">
        <v>63</v>
      </c>
      <c r="CW1" s="366"/>
      <c r="CX1" s="366"/>
      <c r="CY1" s="366"/>
      <c r="CZ1" s="367"/>
      <c r="DA1" s="26"/>
      <c r="DB1" s="371" t="s">
        <v>170</v>
      </c>
      <c r="DC1" s="372"/>
      <c r="DD1" s="372"/>
      <c r="DE1" s="372"/>
      <c r="DF1" s="373"/>
      <c r="DG1" s="26"/>
      <c r="DH1" s="365" t="s">
        <v>64</v>
      </c>
      <c r="DI1" s="366"/>
      <c r="DJ1" s="366"/>
      <c r="DK1" s="366"/>
      <c r="DL1" s="367"/>
      <c r="DM1" s="33"/>
      <c r="DN1" s="365" t="s">
        <v>65</v>
      </c>
      <c r="DO1" s="366"/>
      <c r="DP1" s="366"/>
      <c r="DQ1" s="366"/>
      <c r="DR1" s="367"/>
      <c r="DS1" s="26"/>
      <c r="DT1" s="371" t="s">
        <v>170</v>
      </c>
      <c r="DU1" s="372"/>
      <c r="DV1" s="372"/>
      <c r="DW1" s="372"/>
      <c r="DX1" s="373"/>
      <c r="DY1" s="26"/>
      <c r="DZ1" s="365" t="s">
        <v>66</v>
      </c>
      <c r="EA1" s="366"/>
      <c r="EB1" s="366"/>
      <c r="EC1" s="366"/>
      <c r="ED1" s="367"/>
      <c r="EE1" s="26"/>
      <c r="EF1" s="365" t="s">
        <v>67</v>
      </c>
      <c r="EG1" s="366"/>
      <c r="EH1" s="366"/>
      <c r="EI1" s="366"/>
      <c r="EJ1" s="367"/>
      <c r="EK1" s="33"/>
      <c r="EL1" s="365" t="s">
        <v>68</v>
      </c>
      <c r="EM1" s="366"/>
      <c r="EN1" s="366"/>
      <c r="EO1" s="366"/>
      <c r="EP1" s="367"/>
      <c r="EQ1" s="26"/>
      <c r="ER1" s="371" t="s">
        <v>170</v>
      </c>
      <c r="ES1" s="372"/>
      <c r="ET1" s="372"/>
      <c r="EU1" s="372"/>
      <c r="EV1" s="373"/>
      <c r="EW1" s="26"/>
      <c r="EX1" s="365" t="s">
        <v>69</v>
      </c>
      <c r="EY1" s="366"/>
      <c r="EZ1" s="366"/>
      <c r="FA1" s="366"/>
      <c r="FB1" s="367"/>
      <c r="FC1" s="26"/>
      <c r="FD1" s="349" t="s">
        <v>177</v>
      </c>
      <c r="FE1" s="350"/>
      <c r="FF1" s="350"/>
      <c r="FG1" s="350"/>
      <c r="FH1" s="351"/>
      <c r="FI1" s="33"/>
      <c r="FJ1" s="365" t="s">
        <v>70</v>
      </c>
      <c r="FK1" s="366"/>
      <c r="FL1" s="366"/>
      <c r="FM1" s="366"/>
      <c r="FN1" s="367"/>
      <c r="FO1" s="26"/>
      <c r="FP1" s="365" t="s">
        <v>71</v>
      </c>
      <c r="FQ1" s="366"/>
      <c r="FR1" s="366"/>
      <c r="FS1" s="366"/>
      <c r="FT1" s="367"/>
      <c r="FU1" s="26"/>
      <c r="FV1" s="365" t="s">
        <v>72</v>
      </c>
      <c r="FW1" s="366"/>
      <c r="FX1" s="366"/>
      <c r="FY1" s="366"/>
      <c r="FZ1" s="367"/>
      <c r="GA1" s="26"/>
      <c r="GB1" s="357" t="s">
        <v>53</v>
      </c>
      <c r="GC1" s="358"/>
      <c r="GD1" s="358"/>
      <c r="GE1" s="358"/>
      <c r="GF1" s="359"/>
      <c r="GG1" s="33"/>
      <c r="GH1" s="349" t="s">
        <v>172</v>
      </c>
      <c r="GI1" s="350"/>
      <c r="GJ1" s="350"/>
      <c r="GK1" s="350"/>
      <c r="GL1" s="351"/>
      <c r="GM1" s="33"/>
      <c r="GN1" s="365" t="s">
        <v>73</v>
      </c>
      <c r="GO1" s="366"/>
      <c r="GP1" s="366"/>
      <c r="GQ1" s="366"/>
      <c r="GR1" s="367"/>
      <c r="GS1" s="33"/>
      <c r="GT1" s="349" t="s">
        <v>173</v>
      </c>
      <c r="GU1" s="350"/>
      <c r="GV1" s="350"/>
      <c r="GW1" s="350"/>
      <c r="GX1" s="351"/>
      <c r="GY1" s="26"/>
      <c r="GZ1" s="357" t="s">
        <v>54</v>
      </c>
      <c r="HA1" s="358"/>
      <c r="HB1" s="358"/>
      <c r="HC1" s="358"/>
      <c r="HD1" s="359"/>
      <c r="HE1" s="26"/>
      <c r="HF1" s="365" t="s">
        <v>74</v>
      </c>
      <c r="HG1" s="366"/>
      <c r="HH1" s="366"/>
      <c r="HI1" s="366"/>
      <c r="HJ1" s="367"/>
      <c r="HK1" s="33"/>
      <c r="HL1" s="365" t="s">
        <v>75</v>
      </c>
      <c r="HM1" s="366"/>
      <c r="HN1" s="366"/>
      <c r="HO1" s="366"/>
      <c r="HP1" s="367"/>
      <c r="HQ1" s="26"/>
      <c r="HR1" s="365" t="s">
        <v>76</v>
      </c>
      <c r="HS1" s="366"/>
      <c r="HT1" s="366"/>
      <c r="HU1" s="366"/>
      <c r="HV1" s="367"/>
      <c r="HW1" s="26"/>
      <c r="HX1" s="371" t="s">
        <v>318</v>
      </c>
      <c r="HY1" s="372"/>
      <c r="HZ1" s="372"/>
      <c r="IA1" s="372"/>
      <c r="IB1" s="373"/>
      <c r="IC1" s="33"/>
      <c r="ID1" s="365" t="s">
        <v>77</v>
      </c>
      <c r="IE1" s="366"/>
      <c r="IF1" s="366"/>
      <c r="IG1" s="366"/>
      <c r="IH1" s="367"/>
      <c r="II1" s="26"/>
      <c r="IJ1" s="371" t="s">
        <v>319</v>
      </c>
      <c r="IK1" s="372"/>
      <c r="IL1" s="372"/>
      <c r="IM1" s="372"/>
      <c r="IN1" s="373"/>
      <c r="IO1" s="26"/>
      <c r="IP1" s="365" t="s">
        <v>78</v>
      </c>
      <c r="IQ1" s="366"/>
      <c r="IR1" s="366"/>
      <c r="IS1" s="366"/>
      <c r="IT1" s="367"/>
      <c r="IU1" s="33"/>
      <c r="IV1" s="349" t="s">
        <v>175</v>
      </c>
      <c r="IW1" s="350"/>
      <c r="IX1" s="350"/>
      <c r="IY1" s="350"/>
      <c r="IZ1" s="351"/>
      <c r="JA1" s="33"/>
      <c r="JB1" s="357" t="s">
        <v>55</v>
      </c>
      <c r="JC1" s="358"/>
      <c r="JD1" s="358"/>
      <c r="JE1" s="358"/>
      <c r="JF1" s="359"/>
      <c r="JG1" s="26"/>
      <c r="JH1" s="365" t="s">
        <v>79</v>
      </c>
      <c r="JI1" s="366"/>
      <c r="JJ1" s="366"/>
      <c r="JK1" s="366"/>
      <c r="JL1" s="367"/>
      <c r="JM1" s="33"/>
      <c r="JN1" s="371" t="s">
        <v>174</v>
      </c>
      <c r="JO1" s="372"/>
      <c r="JP1" s="372"/>
      <c r="JQ1" s="372"/>
      <c r="JR1" s="373"/>
      <c r="JS1" s="26"/>
      <c r="JT1" s="365" t="s">
        <v>80</v>
      </c>
      <c r="JU1" s="366"/>
      <c r="JV1" s="366"/>
      <c r="JW1" s="366"/>
      <c r="JX1" s="367"/>
      <c r="JY1" s="26"/>
      <c r="JZ1" s="371" t="s">
        <v>176</v>
      </c>
      <c r="KA1" s="372"/>
      <c r="KB1" s="372"/>
      <c r="KC1" s="372"/>
      <c r="KD1" s="373"/>
      <c r="KE1" s="33"/>
      <c r="KF1" s="357" t="s">
        <v>171</v>
      </c>
      <c r="KG1" s="358"/>
      <c r="KH1" s="358"/>
      <c r="KI1" s="358"/>
      <c r="KJ1" s="359"/>
      <c r="KK1" s="26"/>
      <c r="KL1" s="365" t="s">
        <v>81</v>
      </c>
      <c r="KM1" s="366"/>
      <c r="KN1" s="366"/>
      <c r="KO1" s="366"/>
      <c r="KP1" s="367"/>
      <c r="KQ1" s="33"/>
      <c r="KR1" s="365" t="s">
        <v>82</v>
      </c>
      <c r="KS1" s="366"/>
      <c r="KT1" s="366"/>
      <c r="KU1" s="366"/>
      <c r="KV1" s="367"/>
      <c r="KW1" s="26"/>
      <c r="KX1" s="365" t="s">
        <v>83</v>
      </c>
      <c r="KY1" s="366"/>
      <c r="KZ1" s="366"/>
      <c r="LA1" s="366"/>
      <c r="LB1" s="367"/>
      <c r="LC1" s="33"/>
      <c r="LD1" s="365" t="s">
        <v>84</v>
      </c>
      <c r="LE1" s="366"/>
      <c r="LF1" s="366"/>
      <c r="LG1" s="366"/>
      <c r="LH1" s="367"/>
      <c r="LI1" s="26"/>
      <c r="LJ1" s="371" t="s">
        <v>177</v>
      </c>
      <c r="LK1" s="372"/>
      <c r="LL1" s="372"/>
      <c r="LM1" s="372"/>
      <c r="LN1" s="373"/>
      <c r="LO1" s="33"/>
      <c r="LP1" s="365" t="s">
        <v>85</v>
      </c>
      <c r="LQ1" s="366"/>
      <c r="LR1" s="366"/>
      <c r="LS1" s="366"/>
      <c r="LT1" s="367"/>
      <c r="LU1" s="26"/>
      <c r="LV1" s="371" t="s">
        <v>178</v>
      </c>
      <c r="LW1" s="372"/>
      <c r="LX1" s="372"/>
      <c r="LY1" s="372"/>
      <c r="LZ1" s="373"/>
      <c r="MA1" s="33"/>
      <c r="MB1" s="357" t="s">
        <v>179</v>
      </c>
      <c r="MC1" s="358"/>
      <c r="MD1" s="358"/>
      <c r="ME1" s="358"/>
      <c r="MF1" s="359"/>
      <c r="MG1" s="26"/>
      <c r="MH1" s="365" t="s">
        <v>86</v>
      </c>
      <c r="MI1" s="366"/>
      <c r="MJ1" s="366"/>
      <c r="MK1" s="366"/>
      <c r="ML1" s="367"/>
      <c r="MM1" s="33"/>
      <c r="MN1" s="365" t="s">
        <v>87</v>
      </c>
      <c r="MO1" s="366"/>
      <c r="MP1" s="366"/>
      <c r="MQ1" s="366"/>
      <c r="MR1" s="367"/>
      <c r="MS1" s="26"/>
      <c r="MT1" s="371" t="s">
        <v>172</v>
      </c>
      <c r="MU1" s="372"/>
      <c r="MV1" s="372"/>
      <c r="MW1" s="372"/>
      <c r="MX1" s="373"/>
      <c r="MY1" s="33"/>
      <c r="MZ1" s="365" t="s">
        <v>88</v>
      </c>
      <c r="NA1" s="366"/>
      <c r="NB1" s="366"/>
      <c r="NC1" s="366"/>
      <c r="ND1" s="367"/>
      <c r="NE1" s="26"/>
      <c r="NF1" s="371" t="s">
        <v>173</v>
      </c>
      <c r="NG1" s="372"/>
      <c r="NH1" s="372"/>
      <c r="NI1" s="372"/>
      <c r="NJ1" s="373"/>
      <c r="NK1" s="26"/>
      <c r="NL1" s="365" t="s">
        <v>89</v>
      </c>
      <c r="NM1" s="366"/>
      <c r="NN1" s="366"/>
      <c r="NO1" s="366"/>
      <c r="NP1" s="367"/>
      <c r="NQ1" s="33"/>
      <c r="NR1" s="365" t="s">
        <v>90</v>
      </c>
      <c r="NS1" s="366"/>
      <c r="NT1" s="366"/>
      <c r="NU1" s="366"/>
      <c r="NV1" s="367"/>
      <c r="NW1" s="35"/>
      <c r="NX1" s="371" t="s">
        <v>175</v>
      </c>
      <c r="NY1" s="372"/>
      <c r="NZ1" s="372"/>
      <c r="OA1" s="372"/>
      <c r="OB1" s="373"/>
      <c r="OD1" s="357" t="s">
        <v>175</v>
      </c>
      <c r="OE1" s="358"/>
      <c r="OF1" s="358"/>
      <c r="OG1" s="358"/>
      <c r="OH1" s="359"/>
    </row>
    <row r="2" spans="1:398" ht="18" customHeight="1">
      <c r="A2" s="390"/>
      <c r="B2" s="390"/>
      <c r="C2" s="390"/>
      <c r="D2" s="386"/>
      <c r="E2" s="387"/>
      <c r="F2" s="387"/>
      <c r="G2" s="387"/>
      <c r="H2" s="384"/>
      <c r="I2" s="24"/>
      <c r="J2" s="369">
        <v>45151.729166666664</v>
      </c>
      <c r="K2" s="370"/>
      <c r="L2" s="370"/>
      <c r="M2" s="370"/>
      <c r="N2" s="367"/>
      <c r="O2" s="26"/>
      <c r="P2" s="369">
        <v>45157.666666666664</v>
      </c>
      <c r="Q2" s="370"/>
      <c r="R2" s="370"/>
      <c r="S2" s="370"/>
      <c r="T2" s="367"/>
      <c r="U2" s="26"/>
      <c r="V2" s="369">
        <v>45165.729166666664</v>
      </c>
      <c r="W2" s="370"/>
      <c r="X2" s="370"/>
      <c r="Y2" s="370"/>
      <c r="Z2" s="367"/>
      <c r="AA2" s="26"/>
      <c r="AB2" s="369">
        <v>45172.666666666664</v>
      </c>
      <c r="AC2" s="370"/>
      <c r="AD2" s="370"/>
      <c r="AE2" s="370"/>
      <c r="AF2" s="367"/>
      <c r="AG2" s="34"/>
      <c r="AH2" s="369">
        <v>45185.5625</v>
      </c>
      <c r="AI2" s="370"/>
      <c r="AJ2" s="370"/>
      <c r="AK2" s="370"/>
      <c r="AL2" s="367"/>
      <c r="AM2" s="26"/>
      <c r="AN2" s="375">
        <v>44825.875</v>
      </c>
      <c r="AO2" s="376"/>
      <c r="AP2" s="376"/>
      <c r="AQ2" s="376"/>
      <c r="AR2" s="373"/>
      <c r="AS2" s="34"/>
      <c r="AT2" s="369">
        <v>45193.625</v>
      </c>
      <c r="AU2" s="370"/>
      <c r="AV2" s="370"/>
      <c r="AW2" s="370"/>
      <c r="AX2" s="367"/>
      <c r="AY2" s="26"/>
      <c r="AZ2" s="353">
        <v>45195.875</v>
      </c>
      <c r="BA2" s="354"/>
      <c r="BB2" s="354"/>
      <c r="BC2" s="354"/>
      <c r="BD2" s="351"/>
      <c r="BE2" s="34"/>
      <c r="BF2" s="369">
        <v>45199.770833333336</v>
      </c>
      <c r="BG2" s="370"/>
      <c r="BH2" s="370"/>
      <c r="BI2" s="370"/>
      <c r="BJ2" s="367"/>
      <c r="BK2" s="26"/>
      <c r="BL2" s="375">
        <v>45204.875</v>
      </c>
      <c r="BM2" s="376"/>
      <c r="BN2" s="376"/>
      <c r="BO2" s="376"/>
      <c r="BP2" s="373"/>
      <c r="BQ2" s="26"/>
      <c r="BR2" s="369">
        <v>45206.666666666664</v>
      </c>
      <c r="BS2" s="370"/>
      <c r="BT2" s="370"/>
      <c r="BU2" s="370"/>
      <c r="BV2" s="367"/>
      <c r="BW2" s="34"/>
      <c r="BX2" s="369">
        <v>45220.666666666664</v>
      </c>
      <c r="BY2" s="370"/>
      <c r="BZ2" s="370"/>
      <c r="CA2" s="370"/>
      <c r="CB2" s="367"/>
      <c r="CC2" s="26"/>
      <c r="CD2" s="375">
        <v>45225.875</v>
      </c>
      <c r="CE2" s="376"/>
      <c r="CF2" s="376"/>
      <c r="CG2" s="376"/>
      <c r="CH2" s="373"/>
      <c r="CI2" s="34"/>
      <c r="CJ2" s="369">
        <v>45227.666666666664</v>
      </c>
      <c r="CK2" s="370"/>
      <c r="CL2" s="370"/>
      <c r="CM2" s="370"/>
      <c r="CN2" s="367"/>
      <c r="CO2" s="26"/>
      <c r="CP2" s="353">
        <v>45230.666666666664</v>
      </c>
      <c r="CQ2" s="354"/>
      <c r="CR2" s="354"/>
      <c r="CS2" s="354"/>
      <c r="CT2" s="351"/>
      <c r="CU2" s="34"/>
      <c r="CV2" s="369">
        <v>45234.666666666664</v>
      </c>
      <c r="CW2" s="370"/>
      <c r="CX2" s="370"/>
      <c r="CY2" s="370"/>
      <c r="CZ2" s="367"/>
      <c r="DA2" s="26"/>
      <c r="DB2" s="375">
        <v>45239.875</v>
      </c>
      <c r="DC2" s="376"/>
      <c r="DD2" s="376"/>
      <c r="DE2" s="376"/>
      <c r="DF2" s="373"/>
      <c r="DG2" s="26"/>
      <c r="DH2" s="369">
        <v>45241.666666666664</v>
      </c>
      <c r="DI2" s="370"/>
      <c r="DJ2" s="370"/>
      <c r="DK2" s="370"/>
      <c r="DL2" s="367"/>
      <c r="DM2" s="34"/>
      <c r="DN2" s="369">
        <v>45255.666666666664</v>
      </c>
      <c r="DO2" s="370"/>
      <c r="DP2" s="370"/>
      <c r="DQ2" s="370"/>
      <c r="DR2" s="367"/>
      <c r="DS2" s="26"/>
      <c r="DT2" s="375">
        <v>45260.875</v>
      </c>
      <c r="DU2" s="376"/>
      <c r="DV2" s="376"/>
      <c r="DW2" s="376"/>
      <c r="DX2" s="373"/>
      <c r="DY2" s="26"/>
      <c r="DZ2" s="369">
        <v>45262.666666666664</v>
      </c>
      <c r="EA2" s="370"/>
      <c r="EB2" s="370"/>
      <c r="EC2" s="370"/>
      <c r="ED2" s="367"/>
      <c r="EE2" s="26"/>
      <c r="EF2" s="369">
        <v>45265.864583333336</v>
      </c>
      <c r="EG2" s="370"/>
      <c r="EH2" s="370"/>
      <c r="EI2" s="370"/>
      <c r="EJ2" s="367"/>
      <c r="EK2" s="34"/>
      <c r="EL2" s="369">
        <v>45269.666666666664</v>
      </c>
      <c r="EM2" s="370"/>
      <c r="EN2" s="370"/>
      <c r="EO2" s="370"/>
      <c r="EP2" s="367"/>
      <c r="EQ2" s="26"/>
      <c r="ER2" s="375">
        <v>45274.875</v>
      </c>
      <c r="ES2" s="376"/>
      <c r="ET2" s="376"/>
      <c r="EU2" s="376"/>
      <c r="EV2" s="373"/>
      <c r="EW2" s="26"/>
      <c r="EX2" s="369">
        <v>45276.666666666664</v>
      </c>
      <c r="EY2" s="370"/>
      <c r="EZ2" s="370"/>
      <c r="FA2" s="370"/>
      <c r="FB2" s="367"/>
      <c r="FC2" s="26"/>
      <c r="FD2" s="353">
        <v>45279.666666666664</v>
      </c>
      <c r="FE2" s="354"/>
      <c r="FF2" s="354"/>
      <c r="FG2" s="354"/>
      <c r="FH2" s="351"/>
      <c r="FI2" s="34"/>
      <c r="FJ2" s="369">
        <v>45283.666666666664</v>
      </c>
      <c r="FK2" s="370"/>
      <c r="FL2" s="370"/>
      <c r="FM2" s="370"/>
      <c r="FN2" s="367"/>
      <c r="FO2" s="26"/>
      <c r="FP2" s="369">
        <v>45286.666666666664</v>
      </c>
      <c r="FQ2" s="370"/>
      <c r="FR2" s="370"/>
      <c r="FS2" s="370"/>
      <c r="FT2" s="367"/>
      <c r="FU2" s="26"/>
      <c r="FV2" s="369">
        <v>45290.666666666664</v>
      </c>
      <c r="FW2" s="370"/>
      <c r="FX2" s="370"/>
      <c r="FY2" s="370"/>
      <c r="FZ2" s="367"/>
      <c r="GA2" s="26"/>
      <c r="GB2" s="361">
        <v>44932.864583333336</v>
      </c>
      <c r="GC2" s="362"/>
      <c r="GD2" s="362"/>
      <c r="GE2" s="362"/>
      <c r="GF2" s="359"/>
      <c r="GG2" s="34"/>
      <c r="GH2" s="353">
        <v>44935.666666666664</v>
      </c>
      <c r="GI2" s="354"/>
      <c r="GJ2" s="354"/>
      <c r="GK2" s="354"/>
      <c r="GL2" s="351"/>
      <c r="GM2" s="34"/>
      <c r="GN2" s="369">
        <v>44939.666666666664</v>
      </c>
      <c r="GO2" s="370"/>
      <c r="GP2" s="370"/>
      <c r="GQ2" s="370"/>
      <c r="GR2" s="367"/>
      <c r="GS2" s="34"/>
      <c r="GT2" s="353">
        <v>44949.666666666664</v>
      </c>
      <c r="GU2" s="354"/>
      <c r="GV2" s="354"/>
      <c r="GW2" s="354"/>
      <c r="GX2" s="351"/>
      <c r="GY2" s="26"/>
      <c r="GZ2" s="361">
        <v>44953.604166666664</v>
      </c>
      <c r="HA2" s="362"/>
      <c r="HB2" s="362"/>
      <c r="HC2" s="362"/>
      <c r="HD2" s="359"/>
      <c r="HE2" s="26"/>
      <c r="HF2" s="369">
        <v>44957.666666666664</v>
      </c>
      <c r="HG2" s="370"/>
      <c r="HH2" s="370"/>
      <c r="HI2" s="370"/>
      <c r="HJ2" s="367"/>
      <c r="HK2" s="34"/>
      <c r="HL2" s="369">
        <v>44960.666666666664</v>
      </c>
      <c r="HM2" s="370"/>
      <c r="HN2" s="370"/>
      <c r="HO2" s="370"/>
      <c r="HP2" s="367"/>
      <c r="HQ2" s="26"/>
      <c r="HR2" s="369">
        <v>44967.666666666664</v>
      </c>
      <c r="HS2" s="370"/>
      <c r="HT2" s="370"/>
      <c r="HU2" s="370"/>
      <c r="HV2" s="367"/>
      <c r="HW2" s="26"/>
      <c r="HX2" s="375">
        <v>44972.875</v>
      </c>
      <c r="HY2" s="376"/>
      <c r="HZ2" s="376"/>
      <c r="IA2" s="376"/>
      <c r="IB2" s="373"/>
      <c r="IC2" s="34"/>
      <c r="ID2" s="369">
        <v>44974.666666666664</v>
      </c>
      <c r="IE2" s="370"/>
      <c r="IF2" s="370"/>
      <c r="IG2" s="370"/>
      <c r="IH2" s="367"/>
      <c r="II2" s="26"/>
      <c r="IJ2" s="375">
        <v>44979.875</v>
      </c>
      <c r="IK2" s="376"/>
      <c r="IL2" s="376"/>
      <c r="IM2" s="376"/>
      <c r="IN2" s="373"/>
      <c r="IO2" s="26"/>
      <c r="IP2" s="369">
        <v>44981.666666666664</v>
      </c>
      <c r="IQ2" s="370"/>
      <c r="IR2" s="370"/>
      <c r="IS2" s="370"/>
      <c r="IT2" s="367"/>
      <c r="IU2" s="34"/>
      <c r="IV2" s="353">
        <v>44982.666666666664</v>
      </c>
      <c r="IW2" s="354"/>
      <c r="IX2" s="354"/>
      <c r="IY2" s="354"/>
      <c r="IZ2" s="351"/>
      <c r="JA2" s="34"/>
      <c r="JB2" s="361">
        <v>44985.666666666664</v>
      </c>
      <c r="JC2" s="362"/>
      <c r="JD2" s="362"/>
      <c r="JE2" s="362"/>
      <c r="JF2" s="359"/>
      <c r="JG2" s="26"/>
      <c r="JH2" s="369">
        <v>44987.666666666664</v>
      </c>
      <c r="JI2" s="370"/>
      <c r="JJ2" s="370"/>
      <c r="JK2" s="370"/>
      <c r="JL2" s="367"/>
      <c r="JM2" s="34"/>
      <c r="JN2" s="375">
        <v>44992.875</v>
      </c>
      <c r="JO2" s="376"/>
      <c r="JP2" s="376"/>
      <c r="JQ2" s="376"/>
      <c r="JR2" s="373"/>
      <c r="JS2" s="26"/>
      <c r="JT2" s="369">
        <v>44994.666666666664</v>
      </c>
      <c r="JU2" s="370"/>
      <c r="JV2" s="370"/>
      <c r="JW2" s="370"/>
      <c r="JX2" s="367"/>
      <c r="JY2" s="26"/>
      <c r="JZ2" s="375">
        <v>44999.875</v>
      </c>
      <c r="KA2" s="376"/>
      <c r="KB2" s="376"/>
      <c r="KC2" s="376"/>
      <c r="KD2" s="373"/>
      <c r="KE2" s="34"/>
      <c r="KF2" s="361">
        <v>45001.666666666664</v>
      </c>
      <c r="KG2" s="362"/>
      <c r="KH2" s="362"/>
      <c r="KI2" s="362"/>
      <c r="KJ2" s="359"/>
      <c r="KK2" s="26"/>
      <c r="KL2" s="369">
        <v>45001.666666666664</v>
      </c>
      <c r="KM2" s="370"/>
      <c r="KN2" s="370"/>
      <c r="KO2" s="370"/>
      <c r="KP2" s="367"/>
      <c r="KQ2" s="34"/>
      <c r="KR2" s="369">
        <v>45015.666666666664</v>
      </c>
      <c r="KS2" s="370"/>
      <c r="KT2" s="370"/>
      <c r="KU2" s="370"/>
      <c r="KV2" s="367"/>
      <c r="KW2" s="26"/>
      <c r="KX2" s="369">
        <v>45019.875</v>
      </c>
      <c r="KY2" s="370"/>
      <c r="KZ2" s="370"/>
      <c r="LA2" s="370"/>
      <c r="LB2" s="367"/>
      <c r="LC2" s="34"/>
      <c r="LD2" s="369">
        <v>45022.666666666664</v>
      </c>
      <c r="LE2" s="370"/>
      <c r="LF2" s="370"/>
      <c r="LG2" s="370"/>
      <c r="LH2" s="367"/>
      <c r="LI2" s="26"/>
      <c r="LJ2" s="375">
        <v>45027.875</v>
      </c>
      <c r="LK2" s="376"/>
      <c r="LL2" s="376"/>
      <c r="LM2" s="376"/>
      <c r="LN2" s="373"/>
      <c r="LO2" s="34"/>
      <c r="LP2" s="369">
        <v>45029.666666666664</v>
      </c>
      <c r="LQ2" s="370"/>
      <c r="LR2" s="370"/>
      <c r="LS2" s="370"/>
      <c r="LT2" s="367"/>
      <c r="LU2" s="26"/>
      <c r="LV2" s="375">
        <v>45034.875</v>
      </c>
      <c r="LW2" s="376"/>
      <c r="LX2" s="376"/>
      <c r="LY2" s="376"/>
      <c r="LZ2" s="373"/>
      <c r="MA2" s="34"/>
      <c r="MB2" s="361">
        <v>45036.666666666664</v>
      </c>
      <c r="MC2" s="362"/>
      <c r="MD2" s="362"/>
      <c r="ME2" s="362"/>
      <c r="MF2" s="359"/>
      <c r="MG2" s="26"/>
      <c r="MH2" s="369">
        <v>45036.666666666664</v>
      </c>
      <c r="MI2" s="370"/>
      <c r="MJ2" s="370"/>
      <c r="MK2" s="370"/>
      <c r="ML2" s="367"/>
      <c r="MM2" s="34"/>
      <c r="MN2" s="369">
        <v>45043.666666666664</v>
      </c>
      <c r="MO2" s="370"/>
      <c r="MP2" s="370"/>
      <c r="MQ2" s="370"/>
      <c r="MR2" s="367"/>
      <c r="MS2" s="26"/>
      <c r="MT2" s="375">
        <v>45048.875</v>
      </c>
      <c r="MU2" s="376"/>
      <c r="MV2" s="376"/>
      <c r="MW2" s="376"/>
      <c r="MX2" s="373"/>
      <c r="MY2" s="34"/>
      <c r="MZ2" s="369">
        <v>45050.666666666664</v>
      </c>
      <c r="NA2" s="370"/>
      <c r="NB2" s="370"/>
      <c r="NC2" s="370"/>
      <c r="ND2" s="367"/>
      <c r="NE2" s="26"/>
      <c r="NF2" s="375">
        <v>45055.875</v>
      </c>
      <c r="NG2" s="376"/>
      <c r="NH2" s="376"/>
      <c r="NI2" s="376"/>
      <c r="NJ2" s="373"/>
      <c r="NK2" s="26"/>
      <c r="NL2" s="369">
        <v>45057.666666666664</v>
      </c>
      <c r="NM2" s="370"/>
      <c r="NN2" s="370"/>
      <c r="NO2" s="370"/>
      <c r="NP2" s="367"/>
      <c r="NQ2" s="34"/>
      <c r="NR2" s="369">
        <v>45065.708333333336</v>
      </c>
      <c r="NS2" s="370"/>
      <c r="NT2" s="370"/>
      <c r="NU2" s="370"/>
      <c r="NV2" s="367"/>
      <c r="NW2" s="35"/>
      <c r="NX2" s="375">
        <v>45068.875</v>
      </c>
      <c r="NY2" s="376"/>
      <c r="NZ2" s="376"/>
      <c r="OA2" s="376"/>
      <c r="OB2" s="373"/>
      <c r="OD2" s="361">
        <v>45071.666666666664</v>
      </c>
      <c r="OE2" s="362"/>
      <c r="OF2" s="362"/>
      <c r="OG2" s="362"/>
      <c r="OH2" s="359"/>
    </row>
    <row r="3" spans="1:398" ht="18" customHeight="1" thickBot="1">
      <c r="A3" s="390"/>
      <c r="B3" s="390"/>
      <c r="C3" s="390"/>
      <c r="D3" s="388"/>
      <c r="E3" s="389"/>
      <c r="F3" s="389"/>
      <c r="G3" s="389"/>
      <c r="H3" s="385"/>
      <c r="I3" s="24"/>
      <c r="J3" s="347" t="s">
        <v>160</v>
      </c>
      <c r="K3" s="348"/>
      <c r="L3" s="348"/>
      <c r="M3" s="348"/>
      <c r="N3" s="368"/>
      <c r="O3" s="26"/>
      <c r="P3" s="347" t="s">
        <v>304</v>
      </c>
      <c r="Q3" s="348"/>
      <c r="R3" s="348"/>
      <c r="S3" s="348"/>
      <c r="T3" s="368"/>
      <c r="U3" s="26"/>
      <c r="V3" s="347" t="s">
        <v>165</v>
      </c>
      <c r="W3" s="348"/>
      <c r="X3" s="348"/>
      <c r="Y3" s="348"/>
      <c r="Z3" s="368"/>
      <c r="AA3" s="26"/>
      <c r="AB3" s="347" t="s">
        <v>305</v>
      </c>
      <c r="AC3" s="348"/>
      <c r="AD3" s="348"/>
      <c r="AE3" s="348"/>
      <c r="AF3" s="368"/>
      <c r="AG3" s="33"/>
      <c r="AH3" s="347" t="s">
        <v>159</v>
      </c>
      <c r="AI3" s="348"/>
      <c r="AJ3" s="348"/>
      <c r="AK3" s="348"/>
      <c r="AL3" s="368"/>
      <c r="AM3" s="26"/>
      <c r="AN3" s="377"/>
      <c r="AO3" s="378"/>
      <c r="AP3" s="378"/>
      <c r="AQ3" s="378"/>
      <c r="AR3" s="374"/>
      <c r="AS3" s="33"/>
      <c r="AT3" s="347" t="s">
        <v>168</v>
      </c>
      <c r="AU3" s="348"/>
      <c r="AV3" s="348"/>
      <c r="AW3" s="348"/>
      <c r="AX3" s="368"/>
      <c r="AY3" s="26"/>
      <c r="AZ3" s="355"/>
      <c r="BA3" s="356"/>
      <c r="BB3" s="356"/>
      <c r="BC3" s="356"/>
      <c r="BD3" s="352"/>
      <c r="BE3" s="33"/>
      <c r="BF3" s="347" t="s">
        <v>266</v>
      </c>
      <c r="BG3" s="348"/>
      <c r="BH3" s="348"/>
      <c r="BI3" s="348"/>
      <c r="BJ3" s="368"/>
      <c r="BK3" s="26"/>
      <c r="BL3" s="377"/>
      <c r="BM3" s="378"/>
      <c r="BN3" s="378"/>
      <c r="BO3" s="378"/>
      <c r="BP3" s="374"/>
      <c r="BQ3" s="26"/>
      <c r="BR3" s="347" t="s">
        <v>163</v>
      </c>
      <c r="BS3" s="348"/>
      <c r="BT3" s="348"/>
      <c r="BU3" s="348"/>
      <c r="BV3" s="368"/>
      <c r="BW3" s="33"/>
      <c r="BX3" s="347" t="s">
        <v>164</v>
      </c>
      <c r="BY3" s="348"/>
      <c r="BZ3" s="348"/>
      <c r="CA3" s="348"/>
      <c r="CB3" s="368"/>
      <c r="CC3" s="26"/>
      <c r="CD3" s="377"/>
      <c r="CE3" s="378"/>
      <c r="CF3" s="378"/>
      <c r="CG3" s="378"/>
      <c r="CH3" s="374"/>
      <c r="CI3" s="33"/>
      <c r="CJ3" s="347" t="s">
        <v>306</v>
      </c>
      <c r="CK3" s="348"/>
      <c r="CL3" s="348"/>
      <c r="CM3" s="348"/>
      <c r="CN3" s="368"/>
      <c r="CO3" s="26"/>
      <c r="CP3" s="355"/>
      <c r="CQ3" s="356"/>
      <c r="CR3" s="356"/>
      <c r="CS3" s="356"/>
      <c r="CT3" s="352"/>
      <c r="CU3" s="33"/>
      <c r="CV3" s="347" t="s">
        <v>307</v>
      </c>
      <c r="CW3" s="348"/>
      <c r="CX3" s="348"/>
      <c r="CY3" s="348"/>
      <c r="CZ3" s="368"/>
      <c r="DA3" s="26"/>
      <c r="DB3" s="377"/>
      <c r="DC3" s="378"/>
      <c r="DD3" s="378"/>
      <c r="DE3" s="378"/>
      <c r="DF3" s="374"/>
      <c r="DG3" s="26"/>
      <c r="DH3" s="347" t="s">
        <v>161</v>
      </c>
      <c r="DI3" s="348"/>
      <c r="DJ3" s="348"/>
      <c r="DK3" s="348"/>
      <c r="DL3" s="368"/>
      <c r="DM3" s="33"/>
      <c r="DN3" s="347" t="s">
        <v>268</v>
      </c>
      <c r="DO3" s="348"/>
      <c r="DP3" s="348"/>
      <c r="DQ3" s="348"/>
      <c r="DR3" s="368"/>
      <c r="DS3" s="26"/>
      <c r="DT3" s="377"/>
      <c r="DU3" s="378"/>
      <c r="DV3" s="378"/>
      <c r="DW3" s="378"/>
      <c r="DX3" s="374"/>
      <c r="DY3" s="26"/>
      <c r="DZ3" s="347" t="s">
        <v>186</v>
      </c>
      <c r="EA3" s="348"/>
      <c r="EB3" s="348"/>
      <c r="EC3" s="348"/>
      <c r="ED3" s="368"/>
      <c r="EE3" s="26"/>
      <c r="EF3" s="347" t="s">
        <v>308</v>
      </c>
      <c r="EG3" s="348"/>
      <c r="EH3" s="348"/>
      <c r="EI3" s="348"/>
      <c r="EJ3" s="368"/>
      <c r="EK3" s="33"/>
      <c r="EL3" s="347" t="s">
        <v>309</v>
      </c>
      <c r="EM3" s="348"/>
      <c r="EN3" s="348"/>
      <c r="EO3" s="348"/>
      <c r="EP3" s="368"/>
      <c r="EQ3" s="26"/>
      <c r="ER3" s="377"/>
      <c r="ES3" s="378"/>
      <c r="ET3" s="378"/>
      <c r="EU3" s="378"/>
      <c r="EV3" s="374"/>
      <c r="EW3" s="26"/>
      <c r="EX3" s="347" t="s">
        <v>272</v>
      </c>
      <c r="EY3" s="348"/>
      <c r="EZ3" s="348"/>
      <c r="FA3" s="348"/>
      <c r="FB3" s="368"/>
      <c r="FC3" s="26"/>
      <c r="FD3" s="355"/>
      <c r="FE3" s="356"/>
      <c r="FF3" s="356"/>
      <c r="FG3" s="356"/>
      <c r="FH3" s="352"/>
      <c r="FI3" s="33"/>
      <c r="FJ3" s="347" t="s">
        <v>157</v>
      </c>
      <c r="FK3" s="348"/>
      <c r="FL3" s="348"/>
      <c r="FM3" s="348"/>
      <c r="FN3" s="368"/>
      <c r="FO3" s="26"/>
      <c r="FP3" s="347" t="s">
        <v>310</v>
      </c>
      <c r="FQ3" s="348"/>
      <c r="FR3" s="348"/>
      <c r="FS3" s="348"/>
      <c r="FT3" s="368"/>
      <c r="FU3" s="26"/>
      <c r="FV3" s="347" t="s">
        <v>167</v>
      </c>
      <c r="FW3" s="348"/>
      <c r="FX3" s="348"/>
      <c r="FY3" s="348"/>
      <c r="FZ3" s="368"/>
      <c r="GA3" s="26"/>
      <c r="GB3" s="363"/>
      <c r="GC3" s="364"/>
      <c r="GD3" s="364"/>
      <c r="GE3" s="364"/>
      <c r="GF3" s="360"/>
      <c r="GG3" s="33"/>
      <c r="GH3" s="355"/>
      <c r="GI3" s="356"/>
      <c r="GJ3" s="356"/>
      <c r="GK3" s="356"/>
      <c r="GL3" s="352"/>
      <c r="GM3" s="33"/>
      <c r="GN3" s="347" t="s">
        <v>311</v>
      </c>
      <c r="GO3" s="348"/>
      <c r="GP3" s="348"/>
      <c r="GQ3" s="348"/>
      <c r="GR3" s="368"/>
      <c r="GS3" s="33"/>
      <c r="GT3" s="355"/>
      <c r="GU3" s="356"/>
      <c r="GV3" s="356"/>
      <c r="GW3" s="356"/>
      <c r="GX3" s="352"/>
      <c r="GY3" s="26"/>
      <c r="GZ3" s="363"/>
      <c r="HA3" s="364"/>
      <c r="HB3" s="364"/>
      <c r="HC3" s="364"/>
      <c r="HD3" s="360"/>
      <c r="HE3" s="26"/>
      <c r="HF3" s="347" t="s">
        <v>57</v>
      </c>
      <c r="HG3" s="348"/>
      <c r="HH3" s="348"/>
      <c r="HI3" s="348"/>
      <c r="HJ3" s="368"/>
      <c r="HK3" s="33"/>
      <c r="HL3" s="347" t="s">
        <v>162</v>
      </c>
      <c r="HM3" s="348"/>
      <c r="HN3" s="348"/>
      <c r="HO3" s="348"/>
      <c r="HP3" s="368"/>
      <c r="HQ3" s="26"/>
      <c r="HR3" s="347" t="s">
        <v>312</v>
      </c>
      <c r="HS3" s="348"/>
      <c r="HT3" s="348"/>
      <c r="HU3" s="348"/>
      <c r="HV3" s="368"/>
      <c r="HW3" s="26"/>
      <c r="HX3" s="377"/>
      <c r="HY3" s="378"/>
      <c r="HZ3" s="378"/>
      <c r="IA3" s="378"/>
      <c r="IB3" s="374"/>
      <c r="IC3" s="33"/>
      <c r="ID3" s="347" t="s">
        <v>58</v>
      </c>
      <c r="IE3" s="348"/>
      <c r="IF3" s="348"/>
      <c r="IG3" s="348"/>
      <c r="IH3" s="368"/>
      <c r="II3" s="26"/>
      <c r="IJ3" s="377"/>
      <c r="IK3" s="378"/>
      <c r="IL3" s="378"/>
      <c r="IM3" s="378"/>
      <c r="IN3" s="374"/>
      <c r="IO3" s="26"/>
      <c r="IP3" s="347" t="s">
        <v>313</v>
      </c>
      <c r="IQ3" s="348"/>
      <c r="IR3" s="348"/>
      <c r="IS3" s="348"/>
      <c r="IT3" s="368"/>
      <c r="IU3" s="33"/>
      <c r="IV3" s="355"/>
      <c r="IW3" s="356"/>
      <c r="IX3" s="356"/>
      <c r="IY3" s="356"/>
      <c r="IZ3" s="352"/>
      <c r="JA3" s="33"/>
      <c r="JB3" s="363"/>
      <c r="JC3" s="364"/>
      <c r="JD3" s="364"/>
      <c r="JE3" s="364"/>
      <c r="JF3" s="360"/>
      <c r="JG3" s="26"/>
      <c r="JH3" s="347" t="s">
        <v>265</v>
      </c>
      <c r="JI3" s="348"/>
      <c r="JJ3" s="348"/>
      <c r="JK3" s="348"/>
      <c r="JL3" s="368"/>
      <c r="JM3" s="33"/>
      <c r="JN3" s="377"/>
      <c r="JO3" s="378"/>
      <c r="JP3" s="378"/>
      <c r="JQ3" s="378"/>
      <c r="JR3" s="374"/>
      <c r="JS3" s="26"/>
      <c r="JT3" s="347" t="s">
        <v>314</v>
      </c>
      <c r="JU3" s="348"/>
      <c r="JV3" s="348"/>
      <c r="JW3" s="348"/>
      <c r="JX3" s="368"/>
      <c r="JY3" s="26"/>
      <c r="JZ3" s="377"/>
      <c r="KA3" s="378"/>
      <c r="KB3" s="378"/>
      <c r="KC3" s="378"/>
      <c r="KD3" s="374"/>
      <c r="KE3" s="33"/>
      <c r="KF3" s="363"/>
      <c r="KG3" s="364"/>
      <c r="KH3" s="364"/>
      <c r="KI3" s="364"/>
      <c r="KJ3" s="360"/>
      <c r="KK3" s="26"/>
      <c r="KL3" s="347" t="s">
        <v>158</v>
      </c>
      <c r="KM3" s="348"/>
      <c r="KN3" s="348"/>
      <c r="KO3" s="348"/>
      <c r="KP3" s="368"/>
      <c r="KQ3" s="33"/>
      <c r="KR3" s="347" t="s">
        <v>156</v>
      </c>
      <c r="KS3" s="348"/>
      <c r="KT3" s="348"/>
      <c r="KU3" s="348"/>
      <c r="KV3" s="368"/>
      <c r="KW3" s="26"/>
      <c r="KX3" s="347" t="s">
        <v>315</v>
      </c>
      <c r="KY3" s="348"/>
      <c r="KZ3" s="348"/>
      <c r="LA3" s="348"/>
      <c r="LB3" s="368"/>
      <c r="LC3" s="33"/>
      <c r="LD3" s="347" t="s">
        <v>316</v>
      </c>
      <c r="LE3" s="348"/>
      <c r="LF3" s="348"/>
      <c r="LG3" s="348"/>
      <c r="LH3" s="368"/>
      <c r="LI3" s="26"/>
      <c r="LJ3" s="377"/>
      <c r="LK3" s="378"/>
      <c r="LL3" s="378"/>
      <c r="LM3" s="378"/>
      <c r="LN3" s="374"/>
      <c r="LO3" s="33"/>
      <c r="LP3" s="347" t="s">
        <v>317</v>
      </c>
      <c r="LQ3" s="348"/>
      <c r="LR3" s="348"/>
      <c r="LS3" s="348"/>
      <c r="LT3" s="368"/>
      <c r="LU3" s="26"/>
      <c r="LV3" s="377"/>
      <c r="LW3" s="378"/>
      <c r="LX3" s="378"/>
      <c r="LY3" s="378"/>
      <c r="LZ3" s="374"/>
      <c r="MA3" s="33"/>
      <c r="MB3" s="363"/>
      <c r="MC3" s="364"/>
      <c r="MD3" s="364"/>
      <c r="ME3" s="364"/>
      <c r="MF3" s="360"/>
      <c r="MG3" s="26"/>
      <c r="MH3" s="347" t="s">
        <v>185</v>
      </c>
      <c r="MI3" s="348"/>
      <c r="MJ3" s="348"/>
      <c r="MK3" s="348"/>
      <c r="ML3" s="368"/>
      <c r="MM3" s="33"/>
      <c r="MN3" s="347" t="s">
        <v>169</v>
      </c>
      <c r="MO3" s="348"/>
      <c r="MP3" s="348"/>
      <c r="MQ3" s="348"/>
      <c r="MR3" s="368"/>
      <c r="MS3" s="26"/>
      <c r="MT3" s="377"/>
      <c r="MU3" s="378"/>
      <c r="MV3" s="378"/>
      <c r="MW3" s="378"/>
      <c r="MX3" s="374"/>
      <c r="MY3" s="33"/>
      <c r="MZ3" s="347" t="s">
        <v>273</v>
      </c>
      <c r="NA3" s="348"/>
      <c r="NB3" s="348"/>
      <c r="NC3" s="348"/>
      <c r="ND3" s="368"/>
      <c r="NE3" s="26"/>
      <c r="NF3" s="377"/>
      <c r="NG3" s="378"/>
      <c r="NH3" s="378"/>
      <c r="NI3" s="378"/>
      <c r="NJ3" s="374"/>
      <c r="NK3" s="26"/>
      <c r="NL3" s="347" t="s">
        <v>269</v>
      </c>
      <c r="NM3" s="348"/>
      <c r="NN3" s="348"/>
      <c r="NO3" s="348"/>
      <c r="NP3" s="368"/>
      <c r="NQ3" s="33"/>
      <c r="NR3" s="347" t="s">
        <v>166</v>
      </c>
      <c r="NS3" s="348"/>
      <c r="NT3" s="348"/>
      <c r="NU3" s="348"/>
      <c r="NV3" s="368"/>
      <c r="NW3" s="35"/>
      <c r="NX3" s="377"/>
      <c r="NY3" s="378"/>
      <c r="NZ3" s="378"/>
      <c r="OA3" s="378"/>
      <c r="OB3" s="374"/>
      <c r="OD3" s="363"/>
      <c r="OE3" s="364"/>
      <c r="OF3" s="364"/>
      <c r="OG3" s="364"/>
      <c r="OH3" s="360"/>
    </row>
    <row r="4" spans="1:398" ht="5.0999999999999996" customHeight="1" thickBot="1">
      <c r="A4" s="390"/>
      <c r="B4" s="390"/>
      <c r="C4" s="390"/>
      <c r="D4" s="46"/>
      <c r="E4" s="46"/>
      <c r="F4" s="46"/>
      <c r="G4" s="46"/>
      <c r="H4" s="46"/>
      <c r="I4" s="2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36"/>
      <c r="NX4" s="13"/>
      <c r="NY4" s="13"/>
      <c r="NZ4" s="13"/>
      <c r="OA4" s="13"/>
      <c r="OB4" s="13"/>
      <c r="OD4" s="13"/>
      <c r="OE4" s="13"/>
      <c r="OF4" s="13"/>
      <c r="OG4" s="13"/>
      <c r="OH4" s="13"/>
    </row>
    <row r="5" spans="1:398" s="30" customFormat="1" ht="15" customHeight="1" thickBot="1">
      <c r="A5" s="379" t="s">
        <v>152</v>
      </c>
      <c r="B5" s="381"/>
      <c r="C5" s="235"/>
      <c r="D5" s="379" t="s">
        <v>42</v>
      </c>
      <c r="E5" s="379"/>
      <c r="F5" s="379"/>
      <c r="G5" s="236" t="s">
        <v>43</v>
      </c>
      <c r="H5" s="237" t="s">
        <v>44</v>
      </c>
      <c r="I5" s="238"/>
      <c r="J5" s="379" t="s">
        <v>42</v>
      </c>
      <c r="K5" s="379"/>
      <c r="L5" s="379"/>
      <c r="M5" s="236" t="s">
        <v>43</v>
      </c>
      <c r="N5" s="237" t="s">
        <v>44</v>
      </c>
      <c r="O5" s="238"/>
      <c r="P5" s="379" t="s">
        <v>42</v>
      </c>
      <c r="Q5" s="379"/>
      <c r="R5" s="379"/>
      <c r="S5" s="236" t="s">
        <v>43</v>
      </c>
      <c r="T5" s="237" t="s">
        <v>44</v>
      </c>
      <c r="U5" s="238"/>
      <c r="V5" s="379" t="s">
        <v>42</v>
      </c>
      <c r="W5" s="379"/>
      <c r="X5" s="379"/>
      <c r="Y5" s="236" t="s">
        <v>43</v>
      </c>
      <c r="Z5" s="237" t="s">
        <v>44</v>
      </c>
      <c r="AA5" s="238"/>
      <c r="AB5" s="379" t="s">
        <v>42</v>
      </c>
      <c r="AC5" s="379"/>
      <c r="AD5" s="379"/>
      <c r="AE5" s="236" t="s">
        <v>43</v>
      </c>
      <c r="AF5" s="237" t="s">
        <v>44</v>
      </c>
      <c r="AG5" s="235"/>
      <c r="AH5" s="379" t="s">
        <v>42</v>
      </c>
      <c r="AI5" s="379"/>
      <c r="AJ5" s="379"/>
      <c r="AK5" s="236" t="s">
        <v>43</v>
      </c>
      <c r="AL5" s="237" t="s">
        <v>44</v>
      </c>
      <c r="AM5" s="238"/>
      <c r="AN5" s="379" t="s">
        <v>42</v>
      </c>
      <c r="AO5" s="379"/>
      <c r="AP5" s="379"/>
      <c r="AQ5" s="236" t="s">
        <v>43</v>
      </c>
      <c r="AR5" s="237" t="s">
        <v>44</v>
      </c>
      <c r="AS5" s="235"/>
      <c r="AT5" s="379" t="s">
        <v>42</v>
      </c>
      <c r="AU5" s="379"/>
      <c r="AV5" s="379"/>
      <c r="AW5" s="236" t="s">
        <v>43</v>
      </c>
      <c r="AX5" s="237" t="s">
        <v>44</v>
      </c>
      <c r="AY5" s="238"/>
      <c r="AZ5" s="380" t="s">
        <v>42</v>
      </c>
      <c r="BA5" s="379"/>
      <c r="BB5" s="379"/>
      <c r="BC5" s="236" t="s">
        <v>43</v>
      </c>
      <c r="BD5" s="237" t="s">
        <v>44</v>
      </c>
      <c r="BE5" s="235"/>
      <c r="BF5" s="379" t="s">
        <v>42</v>
      </c>
      <c r="BG5" s="379"/>
      <c r="BH5" s="379"/>
      <c r="BI5" s="236" t="s">
        <v>43</v>
      </c>
      <c r="BJ5" s="237" t="s">
        <v>44</v>
      </c>
      <c r="BK5" s="238"/>
      <c r="BL5" s="379" t="s">
        <v>42</v>
      </c>
      <c r="BM5" s="379"/>
      <c r="BN5" s="379"/>
      <c r="BO5" s="236" t="s">
        <v>43</v>
      </c>
      <c r="BP5" s="237" t="s">
        <v>44</v>
      </c>
      <c r="BQ5" s="238"/>
      <c r="BR5" s="379" t="s">
        <v>42</v>
      </c>
      <c r="BS5" s="379"/>
      <c r="BT5" s="379"/>
      <c r="BU5" s="236" t="s">
        <v>43</v>
      </c>
      <c r="BV5" s="237" t="s">
        <v>44</v>
      </c>
      <c r="BW5" s="235"/>
      <c r="BX5" s="379" t="s">
        <v>42</v>
      </c>
      <c r="BY5" s="379"/>
      <c r="BZ5" s="379"/>
      <c r="CA5" s="236" t="s">
        <v>43</v>
      </c>
      <c r="CB5" s="237" t="s">
        <v>44</v>
      </c>
      <c r="CC5" s="238"/>
      <c r="CD5" s="379" t="s">
        <v>42</v>
      </c>
      <c r="CE5" s="379"/>
      <c r="CF5" s="379"/>
      <c r="CG5" s="236" t="s">
        <v>43</v>
      </c>
      <c r="CH5" s="237" t="s">
        <v>44</v>
      </c>
      <c r="CI5" s="235"/>
      <c r="CJ5" s="379" t="s">
        <v>42</v>
      </c>
      <c r="CK5" s="379"/>
      <c r="CL5" s="379"/>
      <c r="CM5" s="236" t="s">
        <v>43</v>
      </c>
      <c r="CN5" s="237" t="s">
        <v>44</v>
      </c>
      <c r="CO5" s="238"/>
      <c r="CP5" s="379" t="s">
        <v>42</v>
      </c>
      <c r="CQ5" s="379"/>
      <c r="CR5" s="379"/>
      <c r="CS5" s="236" t="s">
        <v>43</v>
      </c>
      <c r="CT5" s="237" t="s">
        <v>44</v>
      </c>
      <c r="CU5" s="235"/>
      <c r="CV5" s="379" t="s">
        <v>42</v>
      </c>
      <c r="CW5" s="379"/>
      <c r="CX5" s="379"/>
      <c r="CY5" s="236" t="s">
        <v>43</v>
      </c>
      <c r="CZ5" s="237" t="s">
        <v>44</v>
      </c>
      <c r="DA5" s="238"/>
      <c r="DB5" s="379" t="s">
        <v>42</v>
      </c>
      <c r="DC5" s="379"/>
      <c r="DD5" s="379"/>
      <c r="DE5" s="236" t="s">
        <v>43</v>
      </c>
      <c r="DF5" s="237" t="s">
        <v>44</v>
      </c>
      <c r="DG5" s="238"/>
      <c r="DH5" s="379" t="s">
        <v>42</v>
      </c>
      <c r="DI5" s="379"/>
      <c r="DJ5" s="379"/>
      <c r="DK5" s="236" t="s">
        <v>43</v>
      </c>
      <c r="DL5" s="237" t="s">
        <v>44</v>
      </c>
      <c r="DM5" s="235"/>
      <c r="DN5" s="379" t="s">
        <v>42</v>
      </c>
      <c r="DO5" s="379"/>
      <c r="DP5" s="379"/>
      <c r="DQ5" s="236" t="s">
        <v>43</v>
      </c>
      <c r="DR5" s="237" t="s">
        <v>44</v>
      </c>
      <c r="DS5" s="238"/>
      <c r="DT5" s="379" t="s">
        <v>42</v>
      </c>
      <c r="DU5" s="379"/>
      <c r="DV5" s="379"/>
      <c r="DW5" s="236" t="s">
        <v>43</v>
      </c>
      <c r="DX5" s="237" t="s">
        <v>44</v>
      </c>
      <c r="DY5" s="238"/>
      <c r="DZ5" s="379" t="s">
        <v>42</v>
      </c>
      <c r="EA5" s="379"/>
      <c r="EB5" s="379"/>
      <c r="EC5" s="236" t="s">
        <v>43</v>
      </c>
      <c r="ED5" s="237" t="s">
        <v>44</v>
      </c>
      <c r="EE5" s="238"/>
      <c r="EF5" s="379" t="s">
        <v>42</v>
      </c>
      <c r="EG5" s="379"/>
      <c r="EH5" s="379"/>
      <c r="EI5" s="236" t="s">
        <v>43</v>
      </c>
      <c r="EJ5" s="237" t="s">
        <v>44</v>
      </c>
      <c r="EK5" s="235"/>
      <c r="EL5" s="379" t="s">
        <v>42</v>
      </c>
      <c r="EM5" s="379"/>
      <c r="EN5" s="379"/>
      <c r="EO5" s="236" t="s">
        <v>43</v>
      </c>
      <c r="EP5" s="237" t="s">
        <v>44</v>
      </c>
      <c r="EQ5" s="238"/>
      <c r="ER5" s="379" t="s">
        <v>42</v>
      </c>
      <c r="ES5" s="379"/>
      <c r="ET5" s="379"/>
      <c r="EU5" s="236" t="s">
        <v>43</v>
      </c>
      <c r="EV5" s="237" t="s">
        <v>44</v>
      </c>
      <c r="EW5" s="238"/>
      <c r="EX5" s="379" t="s">
        <v>42</v>
      </c>
      <c r="EY5" s="379"/>
      <c r="EZ5" s="379"/>
      <c r="FA5" s="236" t="s">
        <v>43</v>
      </c>
      <c r="FB5" s="237" t="s">
        <v>44</v>
      </c>
      <c r="FC5" s="238"/>
      <c r="FD5" s="379" t="s">
        <v>42</v>
      </c>
      <c r="FE5" s="379"/>
      <c r="FF5" s="379"/>
      <c r="FG5" s="236" t="s">
        <v>43</v>
      </c>
      <c r="FH5" s="237" t="s">
        <v>44</v>
      </c>
      <c r="FI5" s="235"/>
      <c r="FJ5" s="379" t="s">
        <v>42</v>
      </c>
      <c r="FK5" s="379"/>
      <c r="FL5" s="379"/>
      <c r="FM5" s="236" t="s">
        <v>43</v>
      </c>
      <c r="FN5" s="237" t="s">
        <v>44</v>
      </c>
      <c r="FO5" s="238"/>
      <c r="FP5" s="379" t="s">
        <v>42</v>
      </c>
      <c r="FQ5" s="379"/>
      <c r="FR5" s="379"/>
      <c r="FS5" s="236" t="s">
        <v>43</v>
      </c>
      <c r="FT5" s="237" t="s">
        <v>44</v>
      </c>
      <c r="FU5" s="238"/>
      <c r="FV5" s="379" t="s">
        <v>42</v>
      </c>
      <c r="FW5" s="379"/>
      <c r="FX5" s="379"/>
      <c r="FY5" s="236" t="s">
        <v>43</v>
      </c>
      <c r="FZ5" s="237" t="s">
        <v>44</v>
      </c>
      <c r="GA5" s="238"/>
      <c r="GB5" s="379" t="s">
        <v>42</v>
      </c>
      <c r="GC5" s="379"/>
      <c r="GD5" s="379"/>
      <c r="GE5" s="236" t="s">
        <v>43</v>
      </c>
      <c r="GF5" s="237" t="s">
        <v>44</v>
      </c>
      <c r="GG5" s="235"/>
      <c r="GH5" s="379" t="s">
        <v>42</v>
      </c>
      <c r="GI5" s="379"/>
      <c r="GJ5" s="379"/>
      <c r="GK5" s="236" t="s">
        <v>43</v>
      </c>
      <c r="GL5" s="237" t="s">
        <v>44</v>
      </c>
      <c r="GM5" s="235"/>
      <c r="GN5" s="379" t="s">
        <v>42</v>
      </c>
      <c r="GO5" s="379"/>
      <c r="GP5" s="379"/>
      <c r="GQ5" s="236" t="s">
        <v>43</v>
      </c>
      <c r="GR5" s="237" t="s">
        <v>44</v>
      </c>
      <c r="GS5" s="235"/>
      <c r="GT5" s="379" t="s">
        <v>42</v>
      </c>
      <c r="GU5" s="379"/>
      <c r="GV5" s="379"/>
      <c r="GW5" s="236" t="s">
        <v>43</v>
      </c>
      <c r="GX5" s="237" t="s">
        <v>44</v>
      </c>
      <c r="GY5" s="238"/>
      <c r="GZ5" s="379" t="s">
        <v>42</v>
      </c>
      <c r="HA5" s="379"/>
      <c r="HB5" s="379"/>
      <c r="HC5" s="236" t="s">
        <v>43</v>
      </c>
      <c r="HD5" s="237" t="s">
        <v>44</v>
      </c>
      <c r="HE5" s="238"/>
      <c r="HF5" s="379" t="s">
        <v>42</v>
      </c>
      <c r="HG5" s="379"/>
      <c r="HH5" s="379"/>
      <c r="HI5" s="236" t="s">
        <v>43</v>
      </c>
      <c r="HJ5" s="237" t="s">
        <v>44</v>
      </c>
      <c r="HK5" s="235"/>
      <c r="HL5" s="379" t="s">
        <v>42</v>
      </c>
      <c r="HM5" s="379"/>
      <c r="HN5" s="379"/>
      <c r="HO5" s="236" t="s">
        <v>43</v>
      </c>
      <c r="HP5" s="237" t="s">
        <v>44</v>
      </c>
      <c r="HQ5" s="238"/>
      <c r="HR5" s="379" t="s">
        <v>42</v>
      </c>
      <c r="HS5" s="379"/>
      <c r="HT5" s="379"/>
      <c r="HU5" s="236" t="s">
        <v>43</v>
      </c>
      <c r="HV5" s="237" t="s">
        <v>44</v>
      </c>
      <c r="HW5" s="238"/>
      <c r="HX5" s="379" t="s">
        <v>42</v>
      </c>
      <c r="HY5" s="379"/>
      <c r="HZ5" s="379"/>
      <c r="IA5" s="236" t="s">
        <v>43</v>
      </c>
      <c r="IB5" s="237" t="s">
        <v>44</v>
      </c>
      <c r="IC5" s="235"/>
      <c r="ID5" s="379" t="s">
        <v>42</v>
      </c>
      <c r="IE5" s="379"/>
      <c r="IF5" s="379"/>
      <c r="IG5" s="236" t="s">
        <v>43</v>
      </c>
      <c r="IH5" s="237" t="s">
        <v>44</v>
      </c>
      <c r="II5" s="238"/>
      <c r="IJ5" s="379" t="s">
        <v>42</v>
      </c>
      <c r="IK5" s="379"/>
      <c r="IL5" s="379"/>
      <c r="IM5" s="236" t="s">
        <v>43</v>
      </c>
      <c r="IN5" s="237" t="s">
        <v>44</v>
      </c>
      <c r="IO5" s="238"/>
      <c r="IP5" s="379" t="s">
        <v>42</v>
      </c>
      <c r="IQ5" s="379"/>
      <c r="IR5" s="379"/>
      <c r="IS5" s="236" t="s">
        <v>43</v>
      </c>
      <c r="IT5" s="237" t="s">
        <v>44</v>
      </c>
      <c r="IU5" s="235"/>
      <c r="IV5" s="379" t="s">
        <v>42</v>
      </c>
      <c r="IW5" s="379"/>
      <c r="IX5" s="379"/>
      <c r="IY5" s="236" t="s">
        <v>43</v>
      </c>
      <c r="IZ5" s="237" t="s">
        <v>44</v>
      </c>
      <c r="JA5" s="235"/>
      <c r="JB5" s="379" t="s">
        <v>42</v>
      </c>
      <c r="JC5" s="379"/>
      <c r="JD5" s="379"/>
      <c r="JE5" s="236" t="s">
        <v>43</v>
      </c>
      <c r="JF5" s="237" t="s">
        <v>44</v>
      </c>
      <c r="JG5" s="238"/>
      <c r="JH5" s="379" t="s">
        <v>42</v>
      </c>
      <c r="JI5" s="379"/>
      <c r="JJ5" s="379"/>
      <c r="JK5" s="236" t="s">
        <v>43</v>
      </c>
      <c r="JL5" s="237" t="s">
        <v>44</v>
      </c>
      <c r="JM5" s="235"/>
      <c r="JN5" s="379" t="s">
        <v>42</v>
      </c>
      <c r="JO5" s="379"/>
      <c r="JP5" s="379"/>
      <c r="JQ5" s="236" t="s">
        <v>43</v>
      </c>
      <c r="JR5" s="237" t="s">
        <v>44</v>
      </c>
      <c r="JS5" s="238"/>
      <c r="JT5" s="379" t="s">
        <v>42</v>
      </c>
      <c r="JU5" s="379"/>
      <c r="JV5" s="379"/>
      <c r="JW5" s="236" t="s">
        <v>43</v>
      </c>
      <c r="JX5" s="237" t="s">
        <v>44</v>
      </c>
      <c r="JY5" s="238"/>
      <c r="JZ5" s="380" t="s">
        <v>42</v>
      </c>
      <c r="KA5" s="379"/>
      <c r="KB5" s="379"/>
      <c r="KC5" s="236" t="s">
        <v>43</v>
      </c>
      <c r="KD5" s="237" t="s">
        <v>44</v>
      </c>
      <c r="KE5" s="235"/>
      <c r="KF5" s="379" t="s">
        <v>42</v>
      </c>
      <c r="KG5" s="379"/>
      <c r="KH5" s="379"/>
      <c r="KI5" s="236" t="s">
        <v>43</v>
      </c>
      <c r="KJ5" s="237" t="s">
        <v>44</v>
      </c>
      <c r="KK5" s="238"/>
      <c r="KL5" s="380" t="s">
        <v>42</v>
      </c>
      <c r="KM5" s="379"/>
      <c r="KN5" s="379"/>
      <c r="KO5" s="236" t="s">
        <v>43</v>
      </c>
      <c r="KP5" s="237" t="s">
        <v>44</v>
      </c>
      <c r="KQ5" s="235"/>
      <c r="KR5" s="380" t="s">
        <v>42</v>
      </c>
      <c r="KS5" s="379"/>
      <c r="KT5" s="379"/>
      <c r="KU5" s="236" t="s">
        <v>43</v>
      </c>
      <c r="KV5" s="237" t="s">
        <v>44</v>
      </c>
      <c r="KW5" s="238"/>
      <c r="KX5" s="380" t="s">
        <v>42</v>
      </c>
      <c r="KY5" s="379"/>
      <c r="KZ5" s="379"/>
      <c r="LA5" s="236" t="s">
        <v>43</v>
      </c>
      <c r="LB5" s="237" t="s">
        <v>44</v>
      </c>
      <c r="LC5" s="235"/>
      <c r="LD5" s="380" t="s">
        <v>42</v>
      </c>
      <c r="LE5" s="379"/>
      <c r="LF5" s="379"/>
      <c r="LG5" s="236" t="s">
        <v>43</v>
      </c>
      <c r="LH5" s="237" t="s">
        <v>44</v>
      </c>
      <c r="LI5" s="238"/>
      <c r="LJ5" s="380" t="s">
        <v>42</v>
      </c>
      <c r="LK5" s="379"/>
      <c r="LL5" s="379"/>
      <c r="LM5" s="236" t="s">
        <v>43</v>
      </c>
      <c r="LN5" s="237" t="s">
        <v>44</v>
      </c>
      <c r="LO5" s="235"/>
      <c r="LP5" s="380" t="s">
        <v>42</v>
      </c>
      <c r="LQ5" s="379"/>
      <c r="LR5" s="379"/>
      <c r="LS5" s="236" t="s">
        <v>43</v>
      </c>
      <c r="LT5" s="237" t="s">
        <v>44</v>
      </c>
      <c r="LU5" s="238"/>
      <c r="LV5" s="380" t="s">
        <v>42</v>
      </c>
      <c r="LW5" s="379"/>
      <c r="LX5" s="379"/>
      <c r="LY5" s="236" t="s">
        <v>43</v>
      </c>
      <c r="LZ5" s="237" t="s">
        <v>44</v>
      </c>
      <c r="MA5" s="235"/>
      <c r="MB5" s="380" t="s">
        <v>42</v>
      </c>
      <c r="MC5" s="379"/>
      <c r="MD5" s="379"/>
      <c r="ME5" s="236" t="s">
        <v>43</v>
      </c>
      <c r="MF5" s="237" t="s">
        <v>44</v>
      </c>
      <c r="MG5" s="238"/>
      <c r="MH5" s="380" t="s">
        <v>42</v>
      </c>
      <c r="MI5" s="379"/>
      <c r="MJ5" s="379"/>
      <c r="MK5" s="236" t="s">
        <v>43</v>
      </c>
      <c r="ML5" s="237" t="s">
        <v>44</v>
      </c>
      <c r="MM5" s="235"/>
      <c r="MN5" s="380" t="s">
        <v>42</v>
      </c>
      <c r="MO5" s="379"/>
      <c r="MP5" s="379"/>
      <c r="MQ5" s="236" t="s">
        <v>43</v>
      </c>
      <c r="MR5" s="237" t="s">
        <v>44</v>
      </c>
      <c r="MS5" s="238"/>
      <c r="MT5" s="380" t="s">
        <v>42</v>
      </c>
      <c r="MU5" s="379"/>
      <c r="MV5" s="379"/>
      <c r="MW5" s="236" t="s">
        <v>43</v>
      </c>
      <c r="MX5" s="237" t="s">
        <v>44</v>
      </c>
      <c r="MY5" s="235"/>
      <c r="MZ5" s="380" t="s">
        <v>42</v>
      </c>
      <c r="NA5" s="379"/>
      <c r="NB5" s="379"/>
      <c r="NC5" s="236" t="s">
        <v>43</v>
      </c>
      <c r="ND5" s="237" t="s">
        <v>44</v>
      </c>
      <c r="NE5" s="238"/>
      <c r="NF5" s="380" t="s">
        <v>42</v>
      </c>
      <c r="NG5" s="379"/>
      <c r="NH5" s="379"/>
      <c r="NI5" s="236" t="s">
        <v>43</v>
      </c>
      <c r="NJ5" s="237" t="s">
        <v>44</v>
      </c>
      <c r="NK5" s="238"/>
      <c r="NL5" s="380" t="s">
        <v>42</v>
      </c>
      <c r="NM5" s="379"/>
      <c r="NN5" s="379"/>
      <c r="NO5" s="236" t="s">
        <v>43</v>
      </c>
      <c r="NP5" s="237" t="s">
        <v>44</v>
      </c>
      <c r="NQ5" s="235"/>
      <c r="NR5" s="380" t="s">
        <v>42</v>
      </c>
      <c r="NS5" s="379"/>
      <c r="NT5" s="379"/>
      <c r="NU5" s="236" t="s">
        <v>43</v>
      </c>
      <c r="NV5" s="237" t="s">
        <v>44</v>
      </c>
      <c r="NW5" s="37"/>
      <c r="NX5" s="380" t="s">
        <v>42</v>
      </c>
      <c r="NY5" s="379"/>
      <c r="NZ5" s="379"/>
      <c r="OA5" s="236" t="s">
        <v>43</v>
      </c>
      <c r="OB5" s="237" t="s">
        <v>44</v>
      </c>
      <c r="OD5" s="380" t="s">
        <v>42</v>
      </c>
      <c r="OE5" s="379"/>
      <c r="OF5" s="379"/>
      <c r="OG5" s="236" t="s">
        <v>43</v>
      </c>
      <c r="OH5" s="237" t="s">
        <v>44</v>
      </c>
    </row>
    <row r="6" spans="1:398" ht="15" customHeight="1">
      <c r="A6" s="311">
        <f>IF(B6="","",VLOOKUP(B6,'Registrovaní tipéri'!$A$2:$B$101,2,FALSE))</f>
        <v>30</v>
      </c>
      <c r="B6" s="315" t="s">
        <v>39</v>
      </c>
      <c r="C6" s="134">
        <v>30</v>
      </c>
      <c r="D6" s="109"/>
      <c r="E6" s="107" t="s">
        <v>0</v>
      </c>
      <c r="F6" s="110"/>
      <c r="G6" s="107"/>
      <c r="H6" s="111"/>
      <c r="I6" s="308"/>
      <c r="J6" s="264">
        <v>1</v>
      </c>
      <c r="K6" s="265" t="s">
        <v>0</v>
      </c>
      <c r="L6" s="265">
        <v>3</v>
      </c>
      <c r="M6" s="265" t="s">
        <v>219</v>
      </c>
      <c r="N6" s="266" t="s">
        <v>270</v>
      </c>
      <c r="O6" s="81"/>
      <c r="P6" s="109">
        <v>2</v>
      </c>
      <c r="Q6" s="107" t="s">
        <v>0</v>
      </c>
      <c r="R6" s="110">
        <v>0</v>
      </c>
      <c r="S6" s="265" t="s">
        <v>218</v>
      </c>
      <c r="T6" s="266" t="s">
        <v>270</v>
      </c>
      <c r="U6" s="81"/>
      <c r="V6" s="109">
        <v>2</v>
      </c>
      <c r="W6" s="107" t="s">
        <v>0</v>
      </c>
      <c r="X6" s="110">
        <v>4</v>
      </c>
      <c r="Y6" s="265" t="s">
        <v>220</v>
      </c>
      <c r="Z6" s="266" t="s">
        <v>214</v>
      </c>
      <c r="AA6" s="94"/>
      <c r="AB6" s="105"/>
      <c r="AC6" s="325" t="s">
        <v>0</v>
      </c>
      <c r="AD6" s="105"/>
      <c r="AE6" s="114" t="s">
        <v>331</v>
      </c>
      <c r="AF6" s="115" t="s">
        <v>331</v>
      </c>
      <c r="AG6" s="94"/>
      <c r="AH6" s="105"/>
      <c r="AI6" s="301" t="s">
        <v>0</v>
      </c>
      <c r="AJ6" s="105"/>
      <c r="AK6" s="114"/>
      <c r="AL6" s="115"/>
      <c r="AM6" s="94"/>
      <c r="AN6" s="109"/>
      <c r="AO6" s="107" t="s">
        <v>0</v>
      </c>
      <c r="AP6" s="110"/>
      <c r="AQ6" s="265"/>
      <c r="AR6" s="266"/>
      <c r="AS6" s="94"/>
      <c r="AT6" s="105"/>
      <c r="AU6" s="301" t="s">
        <v>0</v>
      </c>
      <c r="AV6" s="105"/>
      <c r="AW6" s="114"/>
      <c r="AX6" s="115"/>
      <c r="AY6" s="94"/>
      <c r="AZ6" s="109"/>
      <c r="BA6" s="107" t="s">
        <v>0</v>
      </c>
      <c r="BB6" s="110"/>
      <c r="BC6" s="107"/>
      <c r="BD6" s="111"/>
      <c r="BE6" s="94"/>
      <c r="BF6" s="105"/>
      <c r="BG6" s="301" t="s">
        <v>0</v>
      </c>
      <c r="BH6" s="105"/>
      <c r="BI6" s="114"/>
      <c r="BJ6" s="115"/>
      <c r="BK6" s="94"/>
      <c r="BL6" s="105"/>
      <c r="BM6" s="301" t="s">
        <v>0</v>
      </c>
      <c r="BN6" s="105"/>
      <c r="BO6" s="114"/>
      <c r="BP6" s="115"/>
      <c r="BQ6" s="94"/>
      <c r="BR6" s="105"/>
      <c r="BS6" s="301" t="s">
        <v>0</v>
      </c>
      <c r="BT6" s="105"/>
      <c r="BU6" s="114"/>
      <c r="BV6" s="115"/>
      <c r="BW6" s="94"/>
      <c r="BX6" s="105"/>
      <c r="BY6" s="301" t="s">
        <v>0</v>
      </c>
      <c r="BZ6" s="105"/>
      <c r="CA6" s="301"/>
      <c r="CB6" s="302"/>
      <c r="CC6" s="94"/>
      <c r="CD6" s="105"/>
      <c r="CE6" s="301" t="s">
        <v>0</v>
      </c>
      <c r="CF6" s="105"/>
      <c r="CG6" s="114"/>
      <c r="CH6" s="115"/>
      <c r="CI6" s="94"/>
      <c r="CJ6" s="109"/>
      <c r="CK6" s="107" t="s">
        <v>0</v>
      </c>
      <c r="CL6" s="110"/>
      <c r="CM6" s="265"/>
      <c r="CN6" s="266"/>
      <c r="CO6" s="94"/>
      <c r="CP6" s="109"/>
      <c r="CQ6" s="107" t="s">
        <v>0</v>
      </c>
      <c r="CR6" s="110"/>
      <c r="CS6" s="265"/>
      <c r="CT6" s="266"/>
      <c r="CU6" s="94"/>
      <c r="CV6" s="105"/>
      <c r="CW6" s="301" t="s">
        <v>0</v>
      </c>
      <c r="CX6" s="105"/>
      <c r="CY6" s="114"/>
      <c r="CZ6" s="115"/>
      <c r="DA6" s="94"/>
      <c r="DB6" s="105"/>
      <c r="DC6" s="301" t="s">
        <v>0</v>
      </c>
      <c r="DD6" s="105"/>
      <c r="DE6" s="114"/>
      <c r="DF6" s="115"/>
      <c r="DG6" s="94"/>
      <c r="DH6" s="105"/>
      <c r="DI6" s="301" t="s">
        <v>0</v>
      </c>
      <c r="DJ6" s="105"/>
      <c r="DK6" s="114"/>
      <c r="DL6" s="115"/>
      <c r="DM6" s="94"/>
      <c r="DN6" s="105"/>
      <c r="DO6" s="301" t="s">
        <v>0</v>
      </c>
      <c r="DP6" s="105"/>
      <c r="DQ6" s="114"/>
      <c r="DR6" s="115"/>
      <c r="DS6" s="94"/>
      <c r="DT6" s="105"/>
      <c r="DU6" s="301" t="s">
        <v>0</v>
      </c>
      <c r="DV6" s="105"/>
      <c r="DW6" s="114"/>
      <c r="DX6" s="115"/>
      <c r="DY6" s="94"/>
      <c r="DZ6" s="105"/>
      <c r="EA6" s="301" t="s">
        <v>0</v>
      </c>
      <c r="EB6" s="105"/>
      <c r="EC6" s="114"/>
      <c r="ED6" s="115"/>
      <c r="EE6" s="94"/>
      <c r="EF6" s="105"/>
      <c r="EG6" s="301" t="s">
        <v>0</v>
      </c>
      <c r="EH6" s="105"/>
      <c r="EI6" s="301"/>
      <c r="EJ6" s="302"/>
      <c r="EK6" s="94"/>
      <c r="EL6" s="105"/>
      <c r="EM6" s="301" t="s">
        <v>0</v>
      </c>
      <c r="EN6" s="105"/>
      <c r="EO6" s="114"/>
      <c r="EP6" s="115"/>
      <c r="EQ6" s="94"/>
      <c r="ER6" s="109"/>
      <c r="ES6" s="107" t="s">
        <v>0</v>
      </c>
      <c r="ET6" s="110"/>
      <c r="EU6" s="265"/>
      <c r="EV6" s="266"/>
      <c r="EW6" s="94"/>
      <c r="EX6" s="105"/>
      <c r="EY6" s="301" t="s">
        <v>0</v>
      </c>
      <c r="EZ6" s="105"/>
      <c r="FA6" s="114"/>
      <c r="FB6" s="115"/>
      <c r="FC6" s="94"/>
      <c r="FD6" s="109"/>
      <c r="FE6" s="107" t="s">
        <v>0</v>
      </c>
      <c r="FF6" s="110"/>
      <c r="FG6" s="265"/>
      <c r="FH6" s="266"/>
      <c r="FI6" s="94"/>
      <c r="FJ6" s="105"/>
      <c r="FK6" s="301" t="s">
        <v>0</v>
      </c>
      <c r="FL6" s="105"/>
      <c r="FM6" s="114"/>
      <c r="FN6" s="115"/>
      <c r="FO6" s="94"/>
      <c r="FP6" s="105"/>
      <c r="FQ6" s="301" t="s">
        <v>0</v>
      </c>
      <c r="FR6" s="105"/>
      <c r="FS6" s="114"/>
      <c r="FT6" s="115"/>
      <c r="FU6" s="94"/>
      <c r="FV6" s="105"/>
      <c r="FW6" s="301" t="s">
        <v>0</v>
      </c>
      <c r="FX6" s="105"/>
      <c r="FY6" s="114"/>
      <c r="FZ6" s="115"/>
      <c r="GA6" s="94"/>
      <c r="GB6" s="109"/>
      <c r="GC6" s="107" t="s">
        <v>0</v>
      </c>
      <c r="GD6" s="110"/>
      <c r="GE6" s="107"/>
      <c r="GF6" s="111"/>
      <c r="GG6" s="94"/>
      <c r="GH6" s="109"/>
      <c r="GI6" s="107" t="s">
        <v>0</v>
      </c>
      <c r="GJ6" s="110"/>
      <c r="GK6" s="265"/>
      <c r="GL6" s="266"/>
      <c r="GM6" s="94"/>
      <c r="GN6" s="105"/>
      <c r="GO6" s="301" t="s">
        <v>0</v>
      </c>
      <c r="GP6" s="105"/>
      <c r="GQ6" s="301"/>
      <c r="GR6" s="302"/>
      <c r="GS6" s="94"/>
      <c r="GT6" s="105"/>
      <c r="GU6" s="301" t="s">
        <v>0</v>
      </c>
      <c r="GV6" s="105"/>
      <c r="GW6" s="114"/>
      <c r="GX6" s="115"/>
      <c r="GY6" s="94"/>
      <c r="GZ6" s="109"/>
      <c r="HA6" s="107" t="s">
        <v>0</v>
      </c>
      <c r="HB6" s="110"/>
      <c r="HC6" s="107"/>
      <c r="HD6" s="111"/>
      <c r="HE6" s="94"/>
      <c r="HF6" s="105"/>
      <c r="HG6" s="301" t="s">
        <v>0</v>
      </c>
      <c r="HH6" s="105"/>
      <c r="HI6" s="114"/>
      <c r="HJ6" s="115"/>
      <c r="HK6" s="94"/>
      <c r="HL6" s="105"/>
      <c r="HM6" s="301" t="s">
        <v>0</v>
      </c>
      <c r="HN6" s="105"/>
      <c r="HO6" s="114"/>
      <c r="HP6" s="115"/>
      <c r="HQ6" s="94"/>
      <c r="HR6" s="105"/>
      <c r="HS6" s="301" t="s">
        <v>0</v>
      </c>
      <c r="HT6" s="105"/>
      <c r="HU6" s="114"/>
      <c r="HV6" s="115"/>
      <c r="HW6" s="94"/>
      <c r="HX6" s="109"/>
      <c r="HY6" s="107" t="s">
        <v>0</v>
      </c>
      <c r="HZ6" s="110"/>
      <c r="IA6" s="265"/>
      <c r="IB6" s="266"/>
      <c r="IC6" s="94"/>
      <c r="ID6" s="105"/>
      <c r="IE6" s="301" t="s">
        <v>0</v>
      </c>
      <c r="IF6" s="105"/>
      <c r="IG6" s="114"/>
      <c r="IH6" s="115"/>
      <c r="II6" s="94"/>
      <c r="IJ6" s="105"/>
      <c r="IK6" s="301" t="s">
        <v>0</v>
      </c>
      <c r="IL6" s="105"/>
      <c r="IM6" s="301"/>
      <c r="IN6" s="302"/>
      <c r="IO6" s="94"/>
      <c r="IP6" s="109"/>
      <c r="IQ6" s="107" t="s">
        <v>0</v>
      </c>
      <c r="IR6" s="110"/>
      <c r="IS6" s="107"/>
      <c r="IT6" s="111"/>
      <c r="IU6" s="94"/>
      <c r="IV6" s="105"/>
      <c r="IW6" s="301" t="s">
        <v>0</v>
      </c>
      <c r="IX6" s="105"/>
      <c r="IY6" s="114"/>
      <c r="IZ6" s="115"/>
      <c r="JA6" s="94"/>
      <c r="JB6" s="105"/>
      <c r="JC6" s="301" t="s">
        <v>0</v>
      </c>
      <c r="JD6" s="105"/>
      <c r="JE6" s="114"/>
      <c r="JF6" s="115"/>
      <c r="JG6" s="94"/>
      <c r="JH6" s="105"/>
      <c r="JI6" s="301" t="s">
        <v>0</v>
      </c>
      <c r="JJ6" s="105"/>
      <c r="JK6" s="114"/>
      <c r="JL6" s="115"/>
      <c r="JM6" s="94"/>
      <c r="JN6" s="105"/>
      <c r="JO6" s="301" t="s">
        <v>0</v>
      </c>
      <c r="JP6" s="105"/>
      <c r="JQ6" s="114"/>
      <c r="JR6" s="115"/>
      <c r="JS6" s="94"/>
      <c r="JT6" s="109"/>
      <c r="JU6" s="107" t="s">
        <v>0</v>
      </c>
      <c r="JV6" s="110"/>
      <c r="JW6" s="265"/>
      <c r="JX6" s="266"/>
      <c r="JY6" s="94"/>
      <c r="JZ6" s="109"/>
      <c r="KA6" s="107" t="s">
        <v>0</v>
      </c>
      <c r="KB6" s="110"/>
      <c r="KC6" s="107"/>
      <c r="KD6" s="111"/>
      <c r="KE6" s="94"/>
      <c r="KF6" s="109"/>
      <c r="KG6" s="107" t="s">
        <v>0</v>
      </c>
      <c r="KH6" s="110"/>
      <c r="KI6" s="265"/>
      <c r="KJ6" s="266"/>
      <c r="KK6" s="94"/>
      <c r="KL6" s="105"/>
      <c r="KM6" s="301" t="s">
        <v>0</v>
      </c>
      <c r="KN6" s="105"/>
      <c r="KO6" s="114"/>
      <c r="KP6" s="115"/>
      <c r="KQ6" s="94"/>
      <c r="KR6" s="105"/>
      <c r="KS6" s="301" t="s">
        <v>0</v>
      </c>
      <c r="KT6" s="105"/>
      <c r="KU6" s="114"/>
      <c r="KV6" s="115"/>
      <c r="KW6" s="94"/>
      <c r="KX6" s="105"/>
      <c r="KY6" s="301" t="s">
        <v>0</v>
      </c>
      <c r="KZ6" s="105"/>
      <c r="LA6" s="301"/>
      <c r="LB6" s="302"/>
      <c r="LC6" s="94"/>
      <c r="LD6" s="109"/>
      <c r="LE6" s="107" t="s">
        <v>0</v>
      </c>
      <c r="LF6" s="110"/>
      <c r="LG6" s="265"/>
      <c r="LH6" s="266"/>
      <c r="LI6" s="94"/>
      <c r="LJ6" s="105"/>
      <c r="LK6" s="301" t="s">
        <v>0</v>
      </c>
      <c r="LL6" s="105"/>
      <c r="LM6" s="301"/>
      <c r="LN6" s="302"/>
      <c r="LO6" s="94"/>
      <c r="LP6" s="105"/>
      <c r="LQ6" s="301" t="s">
        <v>0</v>
      </c>
      <c r="LR6" s="105"/>
      <c r="LS6" s="114"/>
      <c r="LT6" s="115"/>
      <c r="LU6" s="94"/>
      <c r="LV6" s="109"/>
      <c r="LW6" s="107" t="s">
        <v>0</v>
      </c>
      <c r="LX6" s="110"/>
      <c r="LY6" s="107"/>
      <c r="LZ6" s="111"/>
      <c r="MA6" s="94"/>
      <c r="MB6" s="105"/>
      <c r="MC6" s="301" t="s">
        <v>0</v>
      </c>
      <c r="MD6" s="105"/>
      <c r="ME6" s="114"/>
      <c r="MF6" s="115"/>
      <c r="MG6" s="94"/>
      <c r="MH6" s="105"/>
      <c r="MI6" s="301" t="s">
        <v>0</v>
      </c>
      <c r="MJ6" s="105"/>
      <c r="MK6" s="114"/>
      <c r="ML6" s="115"/>
      <c r="MM6" s="94"/>
      <c r="MN6" s="105"/>
      <c r="MO6" s="301" t="s">
        <v>0</v>
      </c>
      <c r="MP6" s="105"/>
      <c r="MQ6" s="114"/>
      <c r="MR6" s="115"/>
      <c r="MS6" s="94"/>
      <c r="MT6" s="109"/>
      <c r="MU6" s="107" t="s">
        <v>0</v>
      </c>
      <c r="MV6" s="110"/>
      <c r="MW6" s="107"/>
      <c r="MX6" s="111"/>
      <c r="MY6" s="94"/>
      <c r="MZ6" s="105"/>
      <c r="NA6" s="301" t="s">
        <v>0</v>
      </c>
      <c r="NB6" s="105"/>
      <c r="NC6" s="114"/>
      <c r="ND6" s="115"/>
      <c r="NE6" s="94"/>
      <c r="NF6" s="105"/>
      <c r="NG6" s="301" t="s">
        <v>0</v>
      </c>
      <c r="NH6" s="105"/>
      <c r="NI6" s="301"/>
      <c r="NJ6" s="302"/>
      <c r="NK6" s="94"/>
      <c r="NL6" s="105"/>
      <c r="NM6" s="301" t="s">
        <v>0</v>
      </c>
      <c r="NN6" s="105"/>
      <c r="NO6" s="114"/>
      <c r="NP6" s="115"/>
      <c r="NQ6" s="94"/>
      <c r="NR6" s="105"/>
      <c r="NS6" s="301" t="s">
        <v>0</v>
      </c>
      <c r="NT6" s="105"/>
      <c r="NU6" s="114"/>
      <c r="NV6" s="115"/>
      <c r="NW6" s="102"/>
      <c r="NX6" s="109"/>
      <c r="NY6" s="107" t="s">
        <v>0</v>
      </c>
      <c r="NZ6" s="110"/>
      <c r="OA6" s="107"/>
      <c r="OB6" s="111"/>
      <c r="OC6" s="121"/>
      <c r="OD6" s="264"/>
      <c r="OE6" s="265" t="s">
        <v>0</v>
      </c>
      <c r="OF6" s="265"/>
      <c r="OG6" s="265"/>
      <c r="OH6" s="266"/>
    </row>
    <row r="7" spans="1:398" ht="15" customHeight="1">
      <c r="A7" s="312">
        <f>IF(B7="","",VLOOKUP(B7,'Registrovaní tipéri'!$A$2:$B$101,2,FALSE))</f>
        <v>23</v>
      </c>
      <c r="B7" s="306" t="s">
        <v>301</v>
      </c>
      <c r="C7" s="134">
        <v>23</v>
      </c>
      <c r="D7" s="106"/>
      <c r="E7" s="212" t="s">
        <v>0</v>
      </c>
      <c r="F7" s="105"/>
      <c r="G7" s="212"/>
      <c r="H7" s="213"/>
      <c r="I7" s="308"/>
      <c r="J7" s="267"/>
      <c r="K7" s="114" t="s">
        <v>0</v>
      </c>
      <c r="L7" s="114"/>
      <c r="M7" s="114" t="s">
        <v>331</v>
      </c>
      <c r="N7" s="115" t="s">
        <v>331</v>
      </c>
      <c r="O7" s="81"/>
      <c r="P7" s="106"/>
      <c r="Q7" s="342" t="s">
        <v>0</v>
      </c>
      <c r="R7" s="105"/>
      <c r="S7" s="114" t="s">
        <v>331</v>
      </c>
      <c r="T7" s="115" t="s">
        <v>331</v>
      </c>
      <c r="U7" s="81"/>
      <c r="V7" s="106"/>
      <c r="W7" s="342" t="s">
        <v>0</v>
      </c>
      <c r="X7" s="105"/>
      <c r="Y7" s="114" t="s">
        <v>331</v>
      </c>
      <c r="Z7" s="115" t="s">
        <v>331</v>
      </c>
      <c r="AA7" s="94"/>
      <c r="AB7" s="65"/>
      <c r="AC7" s="325" t="s">
        <v>0</v>
      </c>
      <c r="AD7" s="65"/>
      <c r="AE7" s="114" t="s">
        <v>331</v>
      </c>
      <c r="AF7" s="115" t="s">
        <v>331</v>
      </c>
      <c r="AG7" s="94"/>
      <c r="AH7" s="65"/>
      <c r="AI7" s="301" t="s">
        <v>0</v>
      </c>
      <c r="AJ7" s="65"/>
      <c r="AK7" s="114"/>
      <c r="AL7" s="115"/>
      <c r="AM7" s="94"/>
      <c r="AN7" s="106"/>
      <c r="AO7" s="301" t="s">
        <v>0</v>
      </c>
      <c r="AP7" s="105"/>
      <c r="AQ7" s="114"/>
      <c r="AR7" s="115"/>
      <c r="AS7" s="94"/>
      <c r="AT7" s="65"/>
      <c r="AU7" s="301" t="s">
        <v>0</v>
      </c>
      <c r="AV7" s="65"/>
      <c r="AW7" s="114"/>
      <c r="AX7" s="115"/>
      <c r="AY7" s="94"/>
      <c r="AZ7" s="106"/>
      <c r="BA7" s="301" t="s">
        <v>0</v>
      </c>
      <c r="BB7" s="105"/>
      <c r="BC7" s="301"/>
      <c r="BD7" s="302"/>
      <c r="BE7" s="94"/>
      <c r="BF7" s="65"/>
      <c r="BG7" s="301" t="s">
        <v>0</v>
      </c>
      <c r="BH7" s="65"/>
      <c r="BI7" s="114"/>
      <c r="BJ7" s="115"/>
      <c r="BK7" s="94"/>
      <c r="BL7" s="65"/>
      <c r="BM7" s="301" t="s">
        <v>0</v>
      </c>
      <c r="BN7" s="65"/>
      <c r="BO7" s="114"/>
      <c r="BP7" s="115"/>
      <c r="BQ7" s="94"/>
      <c r="BR7" s="65"/>
      <c r="BS7" s="301" t="s">
        <v>0</v>
      </c>
      <c r="BT7" s="65"/>
      <c r="BU7" s="114"/>
      <c r="BV7" s="115"/>
      <c r="BW7" s="94"/>
      <c r="BX7" s="65"/>
      <c r="BY7" s="301" t="s">
        <v>0</v>
      </c>
      <c r="BZ7" s="65"/>
      <c r="CA7" s="114"/>
      <c r="CB7" s="115"/>
      <c r="CC7" s="94"/>
      <c r="CD7" s="65"/>
      <c r="CE7" s="301" t="s">
        <v>0</v>
      </c>
      <c r="CF7" s="65"/>
      <c r="CG7" s="114"/>
      <c r="CH7" s="115"/>
      <c r="CI7" s="94"/>
      <c r="CJ7" s="106"/>
      <c r="CK7" s="301" t="s">
        <v>0</v>
      </c>
      <c r="CL7" s="105"/>
      <c r="CM7" s="114"/>
      <c r="CN7" s="115"/>
      <c r="CO7" s="94"/>
      <c r="CP7" s="106"/>
      <c r="CQ7" s="301" t="s">
        <v>0</v>
      </c>
      <c r="CR7" s="105"/>
      <c r="CS7" s="114"/>
      <c r="CT7" s="115"/>
      <c r="CU7" s="94"/>
      <c r="CV7" s="65"/>
      <c r="CW7" s="301" t="s">
        <v>0</v>
      </c>
      <c r="CX7" s="65"/>
      <c r="CY7" s="114"/>
      <c r="CZ7" s="115"/>
      <c r="DA7" s="94"/>
      <c r="DB7" s="65"/>
      <c r="DC7" s="301" t="s">
        <v>0</v>
      </c>
      <c r="DD7" s="65"/>
      <c r="DE7" s="114"/>
      <c r="DF7" s="115"/>
      <c r="DG7" s="94"/>
      <c r="DH7" s="65"/>
      <c r="DI7" s="301" t="s">
        <v>0</v>
      </c>
      <c r="DJ7" s="65"/>
      <c r="DK7" s="114"/>
      <c r="DL7" s="115"/>
      <c r="DM7" s="94"/>
      <c r="DN7" s="65"/>
      <c r="DO7" s="301" t="s">
        <v>0</v>
      </c>
      <c r="DP7" s="65"/>
      <c r="DQ7" s="114"/>
      <c r="DR7" s="115"/>
      <c r="DS7" s="94"/>
      <c r="DT7" s="65"/>
      <c r="DU7" s="301" t="s">
        <v>0</v>
      </c>
      <c r="DV7" s="65"/>
      <c r="DW7" s="114"/>
      <c r="DX7" s="115"/>
      <c r="DY7" s="94"/>
      <c r="DZ7" s="65"/>
      <c r="EA7" s="301" t="s">
        <v>0</v>
      </c>
      <c r="EB7" s="65"/>
      <c r="EC7" s="114"/>
      <c r="ED7" s="115"/>
      <c r="EE7" s="94"/>
      <c r="EF7" s="65"/>
      <c r="EG7" s="301" t="s">
        <v>0</v>
      </c>
      <c r="EH7" s="65"/>
      <c r="EI7" s="121"/>
      <c r="EJ7" s="302"/>
      <c r="EK7" s="94"/>
      <c r="EL7" s="65"/>
      <c r="EM7" s="301" t="s">
        <v>0</v>
      </c>
      <c r="EN7" s="65"/>
      <c r="EO7" s="114"/>
      <c r="EP7" s="115"/>
      <c r="EQ7" s="94"/>
      <c r="ER7" s="106"/>
      <c r="ES7" s="301" t="s">
        <v>0</v>
      </c>
      <c r="ET7" s="105"/>
      <c r="EU7" s="114"/>
      <c r="EV7" s="115"/>
      <c r="EW7" s="94"/>
      <c r="EX7" s="65"/>
      <c r="EY7" s="301" t="s">
        <v>0</v>
      </c>
      <c r="EZ7" s="65"/>
      <c r="FA7" s="114"/>
      <c r="FB7" s="115"/>
      <c r="FC7" s="94"/>
      <c r="FD7" s="300"/>
      <c r="FE7" s="301" t="s">
        <v>0</v>
      </c>
      <c r="FF7" s="301"/>
      <c r="FG7" s="301"/>
      <c r="FH7" s="302"/>
      <c r="FI7" s="94"/>
      <c r="FJ7" s="65"/>
      <c r="FK7" s="301" t="s">
        <v>0</v>
      </c>
      <c r="FL7" s="65"/>
      <c r="FM7" s="114"/>
      <c r="FN7" s="115"/>
      <c r="FO7" s="94"/>
      <c r="FP7" s="65"/>
      <c r="FQ7" s="301" t="s">
        <v>0</v>
      </c>
      <c r="FR7" s="65"/>
      <c r="FS7" s="114"/>
      <c r="FT7" s="115"/>
      <c r="FU7" s="94"/>
      <c r="FV7" s="65"/>
      <c r="FW7" s="301" t="s">
        <v>0</v>
      </c>
      <c r="FX7" s="65"/>
      <c r="FY7" s="114"/>
      <c r="FZ7" s="115"/>
      <c r="GA7" s="94"/>
      <c r="GB7" s="106"/>
      <c r="GC7" s="301" t="s">
        <v>0</v>
      </c>
      <c r="GD7" s="105"/>
      <c r="GE7" s="301"/>
      <c r="GF7" s="302"/>
      <c r="GG7" s="94"/>
      <c r="GH7" s="106"/>
      <c r="GI7" s="301" t="s">
        <v>0</v>
      </c>
      <c r="GJ7" s="105"/>
      <c r="GK7" s="114"/>
      <c r="GL7" s="115"/>
      <c r="GM7" s="94"/>
      <c r="GN7" s="65"/>
      <c r="GO7" s="301" t="s">
        <v>0</v>
      </c>
      <c r="GP7" s="65"/>
      <c r="GQ7" s="121"/>
      <c r="GR7" s="302"/>
      <c r="GS7" s="94"/>
      <c r="GT7" s="65"/>
      <c r="GU7" s="301" t="s">
        <v>0</v>
      </c>
      <c r="GV7" s="65"/>
      <c r="GW7" s="114"/>
      <c r="GX7" s="115"/>
      <c r="GY7" s="94"/>
      <c r="GZ7" s="106"/>
      <c r="HA7" s="301" t="s">
        <v>0</v>
      </c>
      <c r="HB7" s="105"/>
      <c r="HC7" s="301"/>
      <c r="HD7" s="302"/>
      <c r="HE7" s="94"/>
      <c r="HF7" s="65"/>
      <c r="HG7" s="301" t="s">
        <v>0</v>
      </c>
      <c r="HH7" s="65"/>
      <c r="HI7" s="114"/>
      <c r="HJ7" s="115"/>
      <c r="HK7" s="94"/>
      <c r="HL7" s="65"/>
      <c r="HM7" s="301" t="s">
        <v>0</v>
      </c>
      <c r="HN7" s="65"/>
      <c r="HO7" s="114"/>
      <c r="HP7" s="115"/>
      <c r="HQ7" s="94"/>
      <c r="HR7" s="65"/>
      <c r="HS7" s="301" t="s">
        <v>0</v>
      </c>
      <c r="HT7" s="65"/>
      <c r="HU7" s="114"/>
      <c r="HV7" s="115"/>
      <c r="HW7" s="94"/>
      <c r="HX7" s="106"/>
      <c r="HY7" s="301" t="s">
        <v>0</v>
      </c>
      <c r="HZ7" s="105"/>
      <c r="IA7" s="114"/>
      <c r="IB7" s="115"/>
      <c r="IC7" s="94"/>
      <c r="ID7" s="65"/>
      <c r="IE7" s="301" t="s">
        <v>0</v>
      </c>
      <c r="IF7" s="65"/>
      <c r="IG7" s="114"/>
      <c r="IH7" s="115"/>
      <c r="II7" s="94"/>
      <c r="IJ7" s="65"/>
      <c r="IK7" s="301" t="s">
        <v>0</v>
      </c>
      <c r="IL7" s="65"/>
      <c r="IM7" s="121"/>
      <c r="IN7" s="302"/>
      <c r="IO7" s="94"/>
      <c r="IP7" s="106"/>
      <c r="IQ7" s="301" t="s">
        <v>0</v>
      </c>
      <c r="IR7" s="105"/>
      <c r="IS7" s="301"/>
      <c r="IT7" s="302"/>
      <c r="IU7" s="94"/>
      <c r="IV7" s="65"/>
      <c r="IW7" s="301" t="s">
        <v>0</v>
      </c>
      <c r="IX7" s="65"/>
      <c r="IY7" s="114"/>
      <c r="IZ7" s="115"/>
      <c r="JA7" s="94"/>
      <c r="JB7" s="65"/>
      <c r="JC7" s="301" t="s">
        <v>0</v>
      </c>
      <c r="JD7" s="65"/>
      <c r="JE7" s="114"/>
      <c r="JF7" s="115"/>
      <c r="JG7" s="94"/>
      <c r="JH7" s="65"/>
      <c r="JI7" s="301" t="s">
        <v>0</v>
      </c>
      <c r="JJ7" s="65"/>
      <c r="JK7" s="114"/>
      <c r="JL7" s="115"/>
      <c r="JM7" s="94"/>
      <c r="JN7" s="65"/>
      <c r="JO7" s="301" t="s">
        <v>0</v>
      </c>
      <c r="JP7" s="65"/>
      <c r="JQ7" s="114"/>
      <c r="JR7" s="115"/>
      <c r="JS7" s="94"/>
      <c r="JT7" s="300"/>
      <c r="JU7" s="301" t="s">
        <v>0</v>
      </c>
      <c r="JV7" s="301"/>
      <c r="JW7" s="301"/>
      <c r="JX7" s="302"/>
      <c r="JY7" s="94"/>
      <c r="JZ7" s="300"/>
      <c r="KA7" s="301" t="s">
        <v>0</v>
      </c>
      <c r="KB7" s="301"/>
      <c r="KC7" s="301"/>
      <c r="KD7" s="302"/>
      <c r="KE7" s="94"/>
      <c r="KF7" s="106"/>
      <c r="KG7" s="301" t="s">
        <v>0</v>
      </c>
      <c r="KH7" s="105"/>
      <c r="KI7" s="114"/>
      <c r="KJ7" s="115"/>
      <c r="KK7" s="94"/>
      <c r="KL7" s="65"/>
      <c r="KM7" s="301" t="s">
        <v>0</v>
      </c>
      <c r="KN7" s="65"/>
      <c r="KO7" s="114"/>
      <c r="KP7" s="115"/>
      <c r="KQ7" s="94"/>
      <c r="KR7" s="65"/>
      <c r="KS7" s="301" t="s">
        <v>0</v>
      </c>
      <c r="KT7" s="65"/>
      <c r="KU7" s="114"/>
      <c r="KV7" s="115"/>
      <c r="KW7" s="94"/>
      <c r="KX7" s="65"/>
      <c r="KY7" s="301" t="s">
        <v>0</v>
      </c>
      <c r="KZ7" s="65"/>
      <c r="LA7" s="121"/>
      <c r="LB7" s="302"/>
      <c r="LC7" s="94"/>
      <c r="LD7" s="106"/>
      <c r="LE7" s="301" t="s">
        <v>0</v>
      </c>
      <c r="LF7" s="105"/>
      <c r="LG7" s="114"/>
      <c r="LH7" s="115"/>
      <c r="LI7" s="94"/>
      <c r="LJ7" s="65"/>
      <c r="LK7" s="301" t="s">
        <v>0</v>
      </c>
      <c r="LL7" s="65"/>
      <c r="LM7" s="121"/>
      <c r="LN7" s="302"/>
      <c r="LO7" s="94"/>
      <c r="LP7" s="65"/>
      <c r="LQ7" s="301" t="s">
        <v>0</v>
      </c>
      <c r="LR7" s="65"/>
      <c r="LS7" s="114"/>
      <c r="LT7" s="115"/>
      <c r="LU7" s="94"/>
      <c r="LV7" s="106"/>
      <c r="LW7" s="301" t="s">
        <v>0</v>
      </c>
      <c r="LX7" s="105"/>
      <c r="LY7" s="301"/>
      <c r="LZ7" s="302"/>
      <c r="MA7" s="94"/>
      <c r="MB7" s="65"/>
      <c r="MC7" s="301" t="s">
        <v>0</v>
      </c>
      <c r="MD7" s="65"/>
      <c r="ME7" s="114"/>
      <c r="MF7" s="115"/>
      <c r="MG7" s="94"/>
      <c r="MH7" s="65"/>
      <c r="MI7" s="301" t="s">
        <v>0</v>
      </c>
      <c r="MJ7" s="65"/>
      <c r="MK7" s="114"/>
      <c r="ML7" s="115"/>
      <c r="MM7" s="94"/>
      <c r="MN7" s="65"/>
      <c r="MO7" s="301" t="s">
        <v>0</v>
      </c>
      <c r="MP7" s="65"/>
      <c r="MQ7" s="114"/>
      <c r="MR7" s="115"/>
      <c r="MS7" s="94"/>
      <c r="MT7" s="106"/>
      <c r="MU7" s="301" t="s">
        <v>0</v>
      </c>
      <c r="MV7" s="105"/>
      <c r="MW7" s="301"/>
      <c r="MX7" s="302"/>
      <c r="MY7" s="94"/>
      <c r="MZ7" s="65"/>
      <c r="NA7" s="301" t="s">
        <v>0</v>
      </c>
      <c r="NB7" s="65"/>
      <c r="NC7" s="114"/>
      <c r="ND7" s="115"/>
      <c r="NE7" s="94"/>
      <c r="NF7" s="65"/>
      <c r="NG7" s="301" t="s">
        <v>0</v>
      </c>
      <c r="NH7" s="65"/>
      <c r="NI7" s="121"/>
      <c r="NJ7" s="302"/>
      <c r="NK7" s="94"/>
      <c r="NL7" s="65"/>
      <c r="NM7" s="301" t="s">
        <v>0</v>
      </c>
      <c r="NN7" s="65"/>
      <c r="NO7" s="114"/>
      <c r="NP7" s="115"/>
      <c r="NQ7" s="94"/>
      <c r="NR7" s="65"/>
      <c r="NS7" s="301" t="s">
        <v>0</v>
      </c>
      <c r="NT7" s="65"/>
      <c r="NU7" s="114"/>
      <c r="NV7" s="115"/>
      <c r="NW7" s="102"/>
      <c r="NX7" s="106"/>
      <c r="NY7" s="301" t="s">
        <v>0</v>
      </c>
      <c r="NZ7" s="105"/>
      <c r="OA7" s="301"/>
      <c r="OB7" s="302"/>
      <c r="OC7" s="121"/>
      <c r="OD7" s="267"/>
      <c r="OE7" s="114" t="s">
        <v>0</v>
      </c>
      <c r="OF7" s="114"/>
      <c r="OG7" s="114"/>
      <c r="OH7" s="115"/>
    </row>
    <row r="8" spans="1:398" ht="16.5">
      <c r="A8" s="312">
        <f>IF(B8="","",VLOOKUP(B8,'Registrovaní tipéri'!$A$2:$B$101,2,FALSE))</f>
        <v>36</v>
      </c>
      <c r="B8" s="306" t="s">
        <v>7</v>
      </c>
      <c r="C8" s="134">
        <v>36</v>
      </c>
      <c r="D8" s="106"/>
      <c r="E8" s="212" t="s">
        <v>0</v>
      </c>
      <c r="F8" s="105"/>
      <c r="G8" s="212"/>
      <c r="H8" s="213"/>
      <c r="I8" s="308"/>
      <c r="J8" s="267">
        <v>1</v>
      </c>
      <c r="K8" s="114" t="s">
        <v>0</v>
      </c>
      <c r="L8" s="114">
        <v>3</v>
      </c>
      <c r="M8" s="114" t="s">
        <v>218</v>
      </c>
      <c r="N8" s="115" t="s">
        <v>332</v>
      </c>
      <c r="O8" s="81"/>
      <c r="P8" s="106">
        <v>3</v>
      </c>
      <c r="Q8" s="342" t="s">
        <v>0</v>
      </c>
      <c r="R8" s="105">
        <v>1</v>
      </c>
      <c r="S8" s="114" t="s">
        <v>218</v>
      </c>
      <c r="T8" s="115" t="s">
        <v>293</v>
      </c>
      <c r="U8" s="81"/>
      <c r="V8" s="106">
        <v>2</v>
      </c>
      <c r="W8" s="342" t="s">
        <v>0</v>
      </c>
      <c r="X8" s="105">
        <v>3</v>
      </c>
      <c r="Y8" s="114" t="s">
        <v>220</v>
      </c>
      <c r="Z8" s="115" t="s">
        <v>214</v>
      </c>
      <c r="AA8" s="94"/>
      <c r="AB8" s="105"/>
      <c r="AC8" s="325" t="s">
        <v>0</v>
      </c>
      <c r="AD8" s="65"/>
      <c r="AE8" s="114" t="s">
        <v>331</v>
      </c>
      <c r="AF8" s="115" t="s">
        <v>331</v>
      </c>
      <c r="AG8" s="94"/>
      <c r="AH8" s="105"/>
      <c r="AI8" s="301" t="s">
        <v>0</v>
      </c>
      <c r="AJ8" s="65"/>
      <c r="AK8" s="114"/>
      <c r="AL8" s="115"/>
      <c r="AM8" s="94"/>
      <c r="AN8" s="106"/>
      <c r="AO8" s="301" t="s">
        <v>0</v>
      </c>
      <c r="AP8" s="105"/>
      <c r="AQ8" s="114"/>
      <c r="AR8" s="115"/>
      <c r="AS8" s="94"/>
      <c r="AT8" s="105"/>
      <c r="AU8" s="301" t="s">
        <v>0</v>
      </c>
      <c r="AV8" s="65"/>
      <c r="AW8" s="114"/>
      <c r="AX8" s="115"/>
      <c r="AY8" s="94"/>
      <c r="AZ8" s="106"/>
      <c r="BA8" s="301" t="s">
        <v>0</v>
      </c>
      <c r="BB8" s="105"/>
      <c r="BC8" s="114"/>
      <c r="BD8" s="115"/>
      <c r="BE8" s="94"/>
      <c r="BF8" s="105"/>
      <c r="BG8" s="301" t="s">
        <v>0</v>
      </c>
      <c r="BH8" s="65"/>
      <c r="BI8" s="114"/>
      <c r="BJ8" s="115"/>
      <c r="BK8" s="94"/>
      <c r="BL8" s="105"/>
      <c r="BM8" s="301" t="s">
        <v>0</v>
      </c>
      <c r="BN8" s="65"/>
      <c r="BO8" s="114"/>
      <c r="BP8" s="115"/>
      <c r="BQ8" s="94"/>
      <c r="BR8" s="105"/>
      <c r="BS8" s="301" t="s">
        <v>0</v>
      </c>
      <c r="BT8" s="65"/>
      <c r="BU8" s="114"/>
      <c r="BV8" s="115"/>
      <c r="BW8" s="94"/>
      <c r="BX8" s="105"/>
      <c r="BY8" s="301" t="s">
        <v>0</v>
      </c>
      <c r="BZ8" s="65"/>
      <c r="CA8" s="114"/>
      <c r="CB8" s="115"/>
      <c r="CC8" s="94"/>
      <c r="CD8" s="105"/>
      <c r="CE8" s="301" t="s">
        <v>0</v>
      </c>
      <c r="CF8" s="65"/>
      <c r="CG8" s="114"/>
      <c r="CH8" s="115"/>
      <c r="CI8" s="94"/>
      <c r="CJ8" s="106"/>
      <c r="CK8" s="301" t="s">
        <v>0</v>
      </c>
      <c r="CL8" s="105"/>
      <c r="CM8" s="114"/>
      <c r="CN8" s="115"/>
      <c r="CO8" s="94"/>
      <c r="CP8" s="106"/>
      <c r="CQ8" s="301" t="s">
        <v>0</v>
      </c>
      <c r="CR8" s="105"/>
      <c r="CS8" s="114"/>
      <c r="CT8" s="115"/>
      <c r="CU8" s="94"/>
      <c r="CV8" s="105"/>
      <c r="CW8" s="301" t="s">
        <v>0</v>
      </c>
      <c r="CX8" s="65"/>
      <c r="CY8" s="114"/>
      <c r="CZ8" s="115"/>
      <c r="DA8" s="94"/>
      <c r="DB8" s="105"/>
      <c r="DC8" s="301" t="s">
        <v>0</v>
      </c>
      <c r="DD8" s="65"/>
      <c r="DE8" s="114"/>
      <c r="DF8" s="115"/>
      <c r="DG8" s="94"/>
      <c r="DH8" s="105"/>
      <c r="DI8" s="301" t="s">
        <v>0</v>
      </c>
      <c r="DJ8" s="65"/>
      <c r="DK8" s="114"/>
      <c r="DL8" s="115"/>
      <c r="DM8" s="94"/>
      <c r="DN8" s="105"/>
      <c r="DO8" s="301" t="s">
        <v>0</v>
      </c>
      <c r="DP8" s="65"/>
      <c r="DQ8" s="114"/>
      <c r="DR8" s="115"/>
      <c r="DS8" s="94"/>
      <c r="DT8" s="105"/>
      <c r="DU8" s="301" t="s">
        <v>0</v>
      </c>
      <c r="DV8" s="65"/>
      <c r="DW8" s="114"/>
      <c r="DX8" s="115"/>
      <c r="DY8" s="94"/>
      <c r="DZ8" s="105"/>
      <c r="EA8" s="301" t="s">
        <v>0</v>
      </c>
      <c r="EB8" s="65"/>
      <c r="EC8" s="114"/>
      <c r="ED8" s="115"/>
      <c r="EE8" s="94"/>
      <c r="EF8" s="105"/>
      <c r="EG8" s="301" t="s">
        <v>0</v>
      </c>
      <c r="EH8" s="65"/>
      <c r="EI8" s="114"/>
      <c r="EJ8" s="115"/>
      <c r="EK8" s="94"/>
      <c r="EL8" s="105"/>
      <c r="EM8" s="301" t="s">
        <v>0</v>
      </c>
      <c r="EN8" s="65"/>
      <c r="EO8" s="114"/>
      <c r="EP8" s="115"/>
      <c r="EQ8" s="94"/>
      <c r="ER8" s="106"/>
      <c r="ES8" s="301" t="s">
        <v>0</v>
      </c>
      <c r="ET8" s="105"/>
      <c r="EU8" s="114"/>
      <c r="EV8" s="115"/>
      <c r="EW8" s="94"/>
      <c r="EX8" s="105"/>
      <c r="EY8" s="301" t="s">
        <v>0</v>
      </c>
      <c r="EZ8" s="65"/>
      <c r="FA8" s="114"/>
      <c r="FB8" s="115"/>
      <c r="FC8" s="94"/>
      <c r="FD8" s="300"/>
      <c r="FE8" s="301" t="s">
        <v>0</v>
      </c>
      <c r="FF8" s="301"/>
      <c r="FG8" s="301"/>
      <c r="FH8" s="302"/>
      <c r="FI8" s="94"/>
      <c r="FJ8" s="105"/>
      <c r="FK8" s="301" t="s">
        <v>0</v>
      </c>
      <c r="FL8" s="65"/>
      <c r="FM8" s="114"/>
      <c r="FN8" s="115"/>
      <c r="FO8" s="94"/>
      <c r="FP8" s="105"/>
      <c r="FQ8" s="301" t="s">
        <v>0</v>
      </c>
      <c r="FR8" s="65"/>
      <c r="FS8" s="114"/>
      <c r="FT8" s="115"/>
      <c r="FU8" s="94"/>
      <c r="FV8" s="105"/>
      <c r="FW8" s="301" t="s">
        <v>0</v>
      </c>
      <c r="FX8" s="65"/>
      <c r="FY8" s="114"/>
      <c r="FZ8" s="115"/>
      <c r="GA8" s="94"/>
      <c r="GB8" s="106"/>
      <c r="GC8" s="301" t="s">
        <v>0</v>
      </c>
      <c r="GD8" s="105"/>
      <c r="GE8" s="114"/>
      <c r="GF8" s="115"/>
      <c r="GG8" s="94"/>
      <c r="GH8" s="106"/>
      <c r="GI8" s="301" t="s">
        <v>0</v>
      </c>
      <c r="GJ8" s="105"/>
      <c r="GK8" s="114"/>
      <c r="GL8" s="115"/>
      <c r="GM8" s="94"/>
      <c r="GN8" s="105"/>
      <c r="GO8" s="301" t="s">
        <v>0</v>
      </c>
      <c r="GP8" s="65"/>
      <c r="GQ8" s="121"/>
      <c r="GR8" s="302"/>
      <c r="GS8" s="94"/>
      <c r="GT8" s="105"/>
      <c r="GU8" s="301" t="s">
        <v>0</v>
      </c>
      <c r="GV8" s="65"/>
      <c r="GW8" s="114"/>
      <c r="GX8" s="115"/>
      <c r="GY8" s="94"/>
      <c r="GZ8" s="300"/>
      <c r="HA8" s="301" t="s">
        <v>0</v>
      </c>
      <c r="HB8" s="301"/>
      <c r="HC8" s="301"/>
      <c r="HD8" s="302"/>
      <c r="HE8" s="94"/>
      <c r="HF8" s="105"/>
      <c r="HG8" s="301" t="s">
        <v>0</v>
      </c>
      <c r="HH8" s="65"/>
      <c r="HI8" s="114"/>
      <c r="HJ8" s="115"/>
      <c r="HK8" s="94"/>
      <c r="HL8" s="105"/>
      <c r="HM8" s="301" t="s">
        <v>0</v>
      </c>
      <c r="HN8" s="65"/>
      <c r="HO8" s="114"/>
      <c r="HP8" s="115"/>
      <c r="HQ8" s="94"/>
      <c r="HR8" s="105"/>
      <c r="HS8" s="301" t="s">
        <v>0</v>
      </c>
      <c r="HT8" s="65"/>
      <c r="HU8" s="114"/>
      <c r="HV8" s="115"/>
      <c r="HW8" s="94"/>
      <c r="HX8" s="106"/>
      <c r="HY8" s="301" t="s">
        <v>0</v>
      </c>
      <c r="HZ8" s="105"/>
      <c r="IA8" s="114"/>
      <c r="IB8" s="115"/>
      <c r="IC8" s="94"/>
      <c r="ID8" s="105"/>
      <c r="IE8" s="301" t="s">
        <v>0</v>
      </c>
      <c r="IF8" s="65"/>
      <c r="IG8" s="114"/>
      <c r="IH8" s="115"/>
      <c r="II8" s="94"/>
      <c r="IJ8" s="105"/>
      <c r="IK8" s="301" t="s">
        <v>0</v>
      </c>
      <c r="IL8" s="65"/>
      <c r="IM8" s="121"/>
      <c r="IN8" s="302"/>
      <c r="IO8" s="94"/>
      <c r="IP8" s="300"/>
      <c r="IQ8" s="301" t="s">
        <v>0</v>
      </c>
      <c r="IR8" s="301"/>
      <c r="IS8" s="301"/>
      <c r="IT8" s="302"/>
      <c r="IU8" s="94"/>
      <c r="IV8" s="105"/>
      <c r="IW8" s="301" t="s">
        <v>0</v>
      </c>
      <c r="IX8" s="65"/>
      <c r="IY8" s="114"/>
      <c r="IZ8" s="115"/>
      <c r="JA8" s="94"/>
      <c r="JB8" s="105"/>
      <c r="JC8" s="301" t="s">
        <v>0</v>
      </c>
      <c r="JD8" s="65"/>
      <c r="JE8" s="114"/>
      <c r="JF8" s="115"/>
      <c r="JG8" s="94"/>
      <c r="JH8" s="105"/>
      <c r="JI8" s="301" t="s">
        <v>0</v>
      </c>
      <c r="JJ8" s="65"/>
      <c r="JK8" s="114"/>
      <c r="JL8" s="115"/>
      <c r="JM8" s="94"/>
      <c r="JN8" s="105"/>
      <c r="JO8" s="301" t="s">
        <v>0</v>
      </c>
      <c r="JP8" s="65"/>
      <c r="JQ8" s="114"/>
      <c r="JR8" s="115"/>
      <c r="JS8" s="94"/>
      <c r="JT8" s="300"/>
      <c r="JU8" s="301" t="s">
        <v>0</v>
      </c>
      <c r="JV8" s="301"/>
      <c r="JW8" s="301"/>
      <c r="JX8" s="302"/>
      <c r="JY8" s="94"/>
      <c r="JZ8" s="300"/>
      <c r="KA8" s="301" t="s">
        <v>0</v>
      </c>
      <c r="KB8" s="301"/>
      <c r="KC8" s="301"/>
      <c r="KD8" s="302"/>
      <c r="KE8" s="94"/>
      <c r="KF8" s="106"/>
      <c r="KG8" s="301" t="s">
        <v>0</v>
      </c>
      <c r="KH8" s="105"/>
      <c r="KI8" s="114"/>
      <c r="KJ8" s="115"/>
      <c r="KK8" s="94"/>
      <c r="KL8" s="105"/>
      <c r="KM8" s="301" t="s">
        <v>0</v>
      </c>
      <c r="KN8" s="65"/>
      <c r="KO8" s="114"/>
      <c r="KP8" s="115"/>
      <c r="KQ8" s="94"/>
      <c r="KR8" s="105"/>
      <c r="KS8" s="301" t="s">
        <v>0</v>
      </c>
      <c r="KT8" s="65"/>
      <c r="KU8" s="114"/>
      <c r="KV8" s="115"/>
      <c r="KW8" s="94"/>
      <c r="KX8" s="105"/>
      <c r="KY8" s="301" t="s">
        <v>0</v>
      </c>
      <c r="KZ8" s="65"/>
      <c r="LA8" s="121"/>
      <c r="LB8" s="302"/>
      <c r="LC8" s="94"/>
      <c r="LD8" s="300"/>
      <c r="LE8" s="301" t="s">
        <v>0</v>
      </c>
      <c r="LF8" s="301"/>
      <c r="LG8" s="301"/>
      <c r="LH8" s="302"/>
      <c r="LI8" s="94"/>
      <c r="LJ8" s="105"/>
      <c r="LK8" s="301" t="s">
        <v>0</v>
      </c>
      <c r="LL8" s="65"/>
      <c r="LM8" s="121"/>
      <c r="LN8" s="302"/>
      <c r="LO8" s="94"/>
      <c r="LP8" s="105"/>
      <c r="LQ8" s="301" t="s">
        <v>0</v>
      </c>
      <c r="LR8" s="65"/>
      <c r="LS8" s="114"/>
      <c r="LT8" s="115"/>
      <c r="LU8" s="94"/>
      <c r="LV8" s="106"/>
      <c r="LW8" s="301" t="s">
        <v>0</v>
      </c>
      <c r="LX8" s="105"/>
      <c r="LY8" s="301"/>
      <c r="LZ8" s="302"/>
      <c r="MA8" s="94"/>
      <c r="MB8" s="105"/>
      <c r="MC8" s="301" t="s">
        <v>0</v>
      </c>
      <c r="MD8" s="65"/>
      <c r="ME8" s="114"/>
      <c r="MF8" s="115"/>
      <c r="MG8" s="94"/>
      <c r="MH8" s="105"/>
      <c r="MI8" s="301" t="s">
        <v>0</v>
      </c>
      <c r="MJ8" s="65"/>
      <c r="MK8" s="114"/>
      <c r="ML8" s="115"/>
      <c r="MM8" s="94"/>
      <c r="MN8" s="105"/>
      <c r="MO8" s="301" t="s">
        <v>0</v>
      </c>
      <c r="MP8" s="65"/>
      <c r="MQ8" s="114"/>
      <c r="MR8" s="115"/>
      <c r="MS8" s="94"/>
      <c r="MT8" s="106"/>
      <c r="MU8" s="301" t="s">
        <v>0</v>
      </c>
      <c r="MV8" s="105"/>
      <c r="MW8" s="301"/>
      <c r="MX8" s="302"/>
      <c r="MY8" s="94"/>
      <c r="MZ8" s="105"/>
      <c r="NA8" s="301" t="s">
        <v>0</v>
      </c>
      <c r="NB8" s="65"/>
      <c r="NC8" s="114"/>
      <c r="ND8" s="115"/>
      <c r="NE8" s="94"/>
      <c r="NF8" s="105"/>
      <c r="NG8" s="301" t="s">
        <v>0</v>
      </c>
      <c r="NH8" s="65"/>
      <c r="NI8" s="121"/>
      <c r="NJ8" s="302"/>
      <c r="NK8" s="94"/>
      <c r="NL8" s="105"/>
      <c r="NM8" s="301" t="s">
        <v>0</v>
      </c>
      <c r="NN8" s="65"/>
      <c r="NO8" s="114"/>
      <c r="NP8" s="115"/>
      <c r="NQ8" s="94"/>
      <c r="NR8" s="105"/>
      <c r="NS8" s="301" t="s">
        <v>0</v>
      </c>
      <c r="NT8" s="65"/>
      <c r="NU8" s="114"/>
      <c r="NV8" s="115"/>
      <c r="NW8" s="102"/>
      <c r="NX8" s="106"/>
      <c r="NY8" s="301" t="s">
        <v>0</v>
      </c>
      <c r="NZ8" s="105"/>
      <c r="OA8" s="301"/>
      <c r="OB8" s="302"/>
      <c r="OC8" s="121"/>
      <c r="OD8" s="300"/>
      <c r="OE8" s="301" t="s">
        <v>0</v>
      </c>
      <c r="OF8" s="301"/>
      <c r="OG8" s="301"/>
      <c r="OH8" s="302"/>
    </row>
    <row r="9" spans="1:398" ht="16.5">
      <c r="A9" s="312">
        <f>IF(B9="","",VLOOKUP(B9,'Registrovaní tipéri'!$A$2:$B$101,2,FALSE))</f>
        <v>46</v>
      </c>
      <c r="B9" s="306" t="s">
        <v>302</v>
      </c>
      <c r="C9" s="134">
        <v>46</v>
      </c>
      <c r="D9" s="106"/>
      <c r="E9" s="212" t="s">
        <v>0</v>
      </c>
      <c r="F9" s="105"/>
      <c r="G9" s="212"/>
      <c r="H9" s="213"/>
      <c r="I9" s="308"/>
      <c r="J9" s="267">
        <v>1</v>
      </c>
      <c r="K9" s="114" t="s">
        <v>0</v>
      </c>
      <c r="L9" s="114">
        <v>3</v>
      </c>
      <c r="M9" s="114" t="s">
        <v>218</v>
      </c>
      <c r="N9" s="115" t="s">
        <v>293</v>
      </c>
      <c r="O9" s="81"/>
      <c r="P9" s="106">
        <v>5</v>
      </c>
      <c r="Q9" s="342" t="s">
        <v>0</v>
      </c>
      <c r="R9" s="105">
        <v>0</v>
      </c>
      <c r="S9" s="114" t="s">
        <v>218</v>
      </c>
      <c r="T9" s="115" t="s">
        <v>214</v>
      </c>
      <c r="U9" s="81"/>
      <c r="V9" s="106"/>
      <c r="W9" s="342" t="s">
        <v>0</v>
      </c>
      <c r="X9" s="105"/>
      <c r="Y9" s="114" t="s">
        <v>331</v>
      </c>
      <c r="Z9" s="115" t="s">
        <v>331</v>
      </c>
      <c r="AA9" s="94"/>
      <c r="AB9" s="65"/>
      <c r="AC9" s="325" t="s">
        <v>0</v>
      </c>
      <c r="AD9" s="65"/>
      <c r="AE9" s="114" t="s">
        <v>331</v>
      </c>
      <c r="AF9" s="115" t="s">
        <v>331</v>
      </c>
      <c r="AG9" s="94"/>
      <c r="AH9" s="65"/>
      <c r="AI9" s="301" t="s">
        <v>0</v>
      </c>
      <c r="AJ9" s="65"/>
      <c r="AK9" s="114"/>
      <c r="AL9" s="115"/>
      <c r="AM9" s="94"/>
      <c r="AN9" s="106"/>
      <c r="AO9" s="301" t="s">
        <v>0</v>
      </c>
      <c r="AP9" s="105"/>
      <c r="AQ9" s="114"/>
      <c r="AR9" s="115"/>
      <c r="AS9" s="94"/>
      <c r="AT9" s="65"/>
      <c r="AU9" s="301" t="s">
        <v>0</v>
      </c>
      <c r="AV9" s="65"/>
      <c r="AW9" s="114"/>
      <c r="AX9" s="115"/>
      <c r="AY9" s="94"/>
      <c r="AZ9" s="300"/>
      <c r="BA9" s="301" t="s">
        <v>0</v>
      </c>
      <c r="BB9" s="301"/>
      <c r="BC9" s="301"/>
      <c r="BD9" s="302"/>
      <c r="BE9" s="94"/>
      <c r="BF9" s="65"/>
      <c r="BG9" s="301" t="s">
        <v>0</v>
      </c>
      <c r="BH9" s="65"/>
      <c r="BI9" s="114"/>
      <c r="BJ9" s="115"/>
      <c r="BK9" s="94"/>
      <c r="BL9" s="65"/>
      <c r="BM9" s="301" t="s">
        <v>0</v>
      </c>
      <c r="BN9" s="65"/>
      <c r="BO9" s="114"/>
      <c r="BP9" s="115"/>
      <c r="BQ9" s="94"/>
      <c r="BR9" s="65"/>
      <c r="BS9" s="301" t="s">
        <v>0</v>
      </c>
      <c r="BT9" s="65"/>
      <c r="BU9" s="114"/>
      <c r="BV9" s="115"/>
      <c r="BW9" s="94"/>
      <c r="BX9" s="65"/>
      <c r="BY9" s="301" t="s">
        <v>0</v>
      </c>
      <c r="BZ9" s="65"/>
      <c r="CA9" s="121"/>
      <c r="CB9" s="302"/>
      <c r="CC9" s="94"/>
      <c r="CD9" s="65"/>
      <c r="CE9" s="301" t="s">
        <v>0</v>
      </c>
      <c r="CF9" s="65"/>
      <c r="CG9" s="114"/>
      <c r="CH9" s="115"/>
      <c r="CI9" s="94"/>
      <c r="CJ9" s="106"/>
      <c r="CK9" s="301" t="s">
        <v>0</v>
      </c>
      <c r="CL9" s="105"/>
      <c r="CM9" s="114"/>
      <c r="CN9" s="115"/>
      <c r="CO9" s="94"/>
      <c r="CP9" s="106"/>
      <c r="CQ9" s="301" t="s">
        <v>0</v>
      </c>
      <c r="CR9" s="105"/>
      <c r="CS9" s="114"/>
      <c r="CT9" s="115"/>
      <c r="CU9" s="94"/>
      <c r="CV9" s="65"/>
      <c r="CW9" s="301" t="s">
        <v>0</v>
      </c>
      <c r="CX9" s="65"/>
      <c r="CY9" s="114"/>
      <c r="CZ9" s="115"/>
      <c r="DA9" s="94"/>
      <c r="DB9" s="65"/>
      <c r="DC9" s="301" t="s">
        <v>0</v>
      </c>
      <c r="DD9" s="65"/>
      <c r="DE9" s="114"/>
      <c r="DF9" s="115"/>
      <c r="DG9" s="94"/>
      <c r="DH9" s="65"/>
      <c r="DI9" s="301" t="s">
        <v>0</v>
      </c>
      <c r="DJ9" s="65"/>
      <c r="DK9" s="114"/>
      <c r="DL9" s="115"/>
      <c r="DM9" s="94"/>
      <c r="DN9" s="65"/>
      <c r="DO9" s="301" t="s">
        <v>0</v>
      </c>
      <c r="DP9" s="65"/>
      <c r="DQ9" s="114"/>
      <c r="DR9" s="115"/>
      <c r="DS9" s="94"/>
      <c r="DT9" s="65"/>
      <c r="DU9" s="301" t="s">
        <v>0</v>
      </c>
      <c r="DV9" s="65"/>
      <c r="DW9" s="114"/>
      <c r="DX9" s="115"/>
      <c r="DY9" s="94"/>
      <c r="DZ9" s="65"/>
      <c r="EA9" s="301" t="s">
        <v>0</v>
      </c>
      <c r="EB9" s="65"/>
      <c r="EC9" s="114"/>
      <c r="ED9" s="115"/>
      <c r="EE9" s="94"/>
      <c r="EF9" s="65"/>
      <c r="EG9" s="301" t="s">
        <v>0</v>
      </c>
      <c r="EH9" s="65"/>
      <c r="EI9" s="121"/>
      <c r="EJ9" s="302"/>
      <c r="EK9" s="94"/>
      <c r="EL9" s="65"/>
      <c r="EM9" s="301" t="s">
        <v>0</v>
      </c>
      <c r="EN9" s="65"/>
      <c r="EO9" s="114"/>
      <c r="EP9" s="115"/>
      <c r="EQ9" s="94"/>
      <c r="ER9" s="106"/>
      <c r="ES9" s="301" t="s">
        <v>0</v>
      </c>
      <c r="ET9" s="105"/>
      <c r="EU9" s="114"/>
      <c r="EV9" s="115"/>
      <c r="EW9" s="94"/>
      <c r="EX9" s="65"/>
      <c r="EY9" s="301" t="s">
        <v>0</v>
      </c>
      <c r="EZ9" s="65"/>
      <c r="FA9" s="114"/>
      <c r="FB9" s="115"/>
      <c r="FC9" s="94"/>
      <c r="FD9" s="300"/>
      <c r="FE9" s="301" t="s">
        <v>0</v>
      </c>
      <c r="FF9" s="301"/>
      <c r="FG9" s="301"/>
      <c r="FH9" s="302"/>
      <c r="FI9" s="94"/>
      <c r="FJ9" s="65"/>
      <c r="FK9" s="301" t="s">
        <v>0</v>
      </c>
      <c r="FL9" s="65"/>
      <c r="FM9" s="114"/>
      <c r="FN9" s="115"/>
      <c r="FO9" s="94"/>
      <c r="FP9" s="65"/>
      <c r="FQ9" s="301" t="s">
        <v>0</v>
      </c>
      <c r="FR9" s="65"/>
      <c r="FS9" s="114"/>
      <c r="FT9" s="115"/>
      <c r="FU9" s="94"/>
      <c r="FV9" s="65"/>
      <c r="FW9" s="301" t="s">
        <v>0</v>
      </c>
      <c r="FX9" s="65"/>
      <c r="FY9" s="114"/>
      <c r="FZ9" s="115"/>
      <c r="GA9" s="94"/>
      <c r="GB9" s="106"/>
      <c r="GC9" s="301" t="s">
        <v>0</v>
      </c>
      <c r="GD9" s="105"/>
      <c r="GE9" s="114"/>
      <c r="GF9" s="115"/>
      <c r="GG9" s="94"/>
      <c r="GH9" s="106"/>
      <c r="GI9" s="301" t="s">
        <v>0</v>
      </c>
      <c r="GJ9" s="105"/>
      <c r="GK9" s="114"/>
      <c r="GL9" s="115"/>
      <c r="GM9" s="94"/>
      <c r="GN9" s="65"/>
      <c r="GO9" s="301" t="s">
        <v>0</v>
      </c>
      <c r="GP9" s="65"/>
      <c r="GQ9" s="121"/>
      <c r="GR9" s="302"/>
      <c r="GS9" s="94"/>
      <c r="GT9" s="65"/>
      <c r="GU9" s="301" t="s">
        <v>0</v>
      </c>
      <c r="GV9" s="65"/>
      <c r="GW9" s="114"/>
      <c r="GX9" s="115"/>
      <c r="GY9" s="94"/>
      <c r="GZ9" s="300"/>
      <c r="HA9" s="301" t="s">
        <v>0</v>
      </c>
      <c r="HB9" s="301"/>
      <c r="HC9" s="301"/>
      <c r="HD9" s="302"/>
      <c r="HE9" s="94"/>
      <c r="HF9" s="65"/>
      <c r="HG9" s="301" t="s">
        <v>0</v>
      </c>
      <c r="HH9" s="65"/>
      <c r="HI9" s="114"/>
      <c r="HJ9" s="115"/>
      <c r="HK9" s="94"/>
      <c r="HL9" s="65"/>
      <c r="HM9" s="301" t="s">
        <v>0</v>
      </c>
      <c r="HN9" s="65"/>
      <c r="HO9" s="114"/>
      <c r="HP9" s="115"/>
      <c r="HQ9" s="94"/>
      <c r="HR9" s="65"/>
      <c r="HS9" s="301" t="s">
        <v>0</v>
      </c>
      <c r="HT9" s="65"/>
      <c r="HU9" s="114"/>
      <c r="HV9" s="115"/>
      <c r="HW9" s="94"/>
      <c r="HX9" s="300"/>
      <c r="HY9" s="301" t="s">
        <v>0</v>
      </c>
      <c r="HZ9" s="301"/>
      <c r="IA9" s="301"/>
      <c r="IB9" s="302"/>
      <c r="IC9" s="94"/>
      <c r="ID9" s="65"/>
      <c r="IE9" s="301" t="s">
        <v>0</v>
      </c>
      <c r="IF9" s="65"/>
      <c r="IG9" s="114"/>
      <c r="IH9" s="115"/>
      <c r="II9" s="94"/>
      <c r="IJ9" s="65"/>
      <c r="IK9" s="301" t="s">
        <v>0</v>
      </c>
      <c r="IL9" s="65"/>
      <c r="IM9" s="121"/>
      <c r="IN9" s="302"/>
      <c r="IO9" s="94"/>
      <c r="IP9" s="300"/>
      <c r="IQ9" s="301" t="s">
        <v>0</v>
      </c>
      <c r="IR9" s="301"/>
      <c r="IS9" s="301"/>
      <c r="IT9" s="302"/>
      <c r="IU9" s="94"/>
      <c r="IV9" s="65"/>
      <c r="IW9" s="301" t="s">
        <v>0</v>
      </c>
      <c r="IX9" s="65"/>
      <c r="IY9" s="114"/>
      <c r="IZ9" s="115"/>
      <c r="JA9" s="94"/>
      <c r="JB9" s="65"/>
      <c r="JC9" s="301" t="s">
        <v>0</v>
      </c>
      <c r="JD9" s="65"/>
      <c r="JE9" s="114"/>
      <c r="JF9" s="115"/>
      <c r="JG9" s="94"/>
      <c r="JH9" s="65"/>
      <c r="JI9" s="301" t="s">
        <v>0</v>
      </c>
      <c r="JJ9" s="65"/>
      <c r="JK9" s="114"/>
      <c r="JL9" s="115"/>
      <c r="JM9" s="94"/>
      <c r="JN9" s="65"/>
      <c r="JO9" s="301" t="s">
        <v>0</v>
      </c>
      <c r="JP9" s="65"/>
      <c r="JQ9" s="114"/>
      <c r="JR9" s="115"/>
      <c r="JS9" s="94"/>
      <c r="JT9" s="300"/>
      <c r="JU9" s="301" t="s">
        <v>0</v>
      </c>
      <c r="JV9" s="301"/>
      <c r="JW9" s="301"/>
      <c r="JX9" s="302"/>
      <c r="JY9" s="94"/>
      <c r="JZ9" s="300"/>
      <c r="KA9" s="301" t="s">
        <v>0</v>
      </c>
      <c r="KB9" s="301"/>
      <c r="KC9" s="301"/>
      <c r="KD9" s="302"/>
      <c r="KE9" s="94"/>
      <c r="KF9" s="300"/>
      <c r="KG9" s="301" t="s">
        <v>0</v>
      </c>
      <c r="KH9" s="301"/>
      <c r="KI9" s="301"/>
      <c r="KJ9" s="302"/>
      <c r="KK9" s="94"/>
      <c r="KL9" s="65"/>
      <c r="KM9" s="301" t="s">
        <v>0</v>
      </c>
      <c r="KN9" s="65"/>
      <c r="KO9" s="114"/>
      <c r="KP9" s="115"/>
      <c r="KQ9" s="94"/>
      <c r="KR9" s="65"/>
      <c r="KS9" s="301" t="s">
        <v>0</v>
      </c>
      <c r="KT9" s="65"/>
      <c r="KU9" s="114"/>
      <c r="KV9" s="115"/>
      <c r="KW9" s="94"/>
      <c r="KX9" s="65"/>
      <c r="KY9" s="301" t="s">
        <v>0</v>
      </c>
      <c r="KZ9" s="65"/>
      <c r="LA9" s="121"/>
      <c r="LB9" s="302"/>
      <c r="LC9" s="94"/>
      <c r="LD9" s="300"/>
      <c r="LE9" s="301" t="s">
        <v>0</v>
      </c>
      <c r="LF9" s="301"/>
      <c r="LG9" s="301"/>
      <c r="LH9" s="302"/>
      <c r="LI9" s="94"/>
      <c r="LJ9" s="65"/>
      <c r="LK9" s="301" t="s">
        <v>0</v>
      </c>
      <c r="LL9" s="65"/>
      <c r="LM9" s="121"/>
      <c r="LN9" s="302"/>
      <c r="LO9" s="94"/>
      <c r="LP9" s="65"/>
      <c r="LQ9" s="301" t="s">
        <v>0</v>
      </c>
      <c r="LR9" s="65"/>
      <c r="LS9" s="114"/>
      <c r="LT9" s="115"/>
      <c r="LU9" s="94"/>
      <c r="LV9" s="300"/>
      <c r="LW9" s="301" t="s">
        <v>0</v>
      </c>
      <c r="LX9" s="301"/>
      <c r="LY9" s="301"/>
      <c r="LZ9" s="302"/>
      <c r="MA9" s="94"/>
      <c r="MB9" s="65"/>
      <c r="MC9" s="301" t="s">
        <v>0</v>
      </c>
      <c r="MD9" s="65"/>
      <c r="ME9" s="114"/>
      <c r="MF9" s="115"/>
      <c r="MG9" s="94"/>
      <c r="MH9" s="65"/>
      <c r="MI9" s="301" t="s">
        <v>0</v>
      </c>
      <c r="MJ9" s="65"/>
      <c r="MK9" s="114"/>
      <c r="ML9" s="115"/>
      <c r="MM9" s="94"/>
      <c r="MN9" s="65"/>
      <c r="MO9" s="301" t="s">
        <v>0</v>
      </c>
      <c r="MP9" s="65"/>
      <c r="MQ9" s="114"/>
      <c r="MR9" s="115"/>
      <c r="MS9" s="94"/>
      <c r="MT9" s="106"/>
      <c r="MU9" s="301" t="s">
        <v>0</v>
      </c>
      <c r="MV9" s="105"/>
      <c r="MW9" s="301"/>
      <c r="MX9" s="302"/>
      <c r="MY9" s="94"/>
      <c r="MZ9" s="65"/>
      <c r="NA9" s="301" t="s">
        <v>0</v>
      </c>
      <c r="NB9" s="65"/>
      <c r="NC9" s="114"/>
      <c r="ND9" s="115"/>
      <c r="NE9" s="94"/>
      <c r="NF9" s="65"/>
      <c r="NG9" s="301" t="s">
        <v>0</v>
      </c>
      <c r="NH9" s="65"/>
      <c r="NI9" s="121"/>
      <c r="NJ9" s="302"/>
      <c r="NK9" s="94"/>
      <c r="NL9" s="65"/>
      <c r="NM9" s="301" t="s">
        <v>0</v>
      </c>
      <c r="NN9" s="65"/>
      <c r="NO9" s="114"/>
      <c r="NP9" s="115"/>
      <c r="NQ9" s="94"/>
      <c r="NR9" s="65"/>
      <c r="NS9" s="301" t="s">
        <v>0</v>
      </c>
      <c r="NT9" s="65"/>
      <c r="NU9" s="114"/>
      <c r="NV9" s="115"/>
      <c r="NW9" s="102"/>
      <c r="NX9" s="106"/>
      <c r="NY9" s="301" t="s">
        <v>0</v>
      </c>
      <c r="NZ9" s="105"/>
      <c r="OA9" s="301"/>
      <c r="OB9" s="302"/>
      <c r="OC9" s="121"/>
      <c r="OD9" s="300"/>
      <c r="OE9" s="301" t="s">
        <v>0</v>
      </c>
      <c r="OF9" s="301"/>
      <c r="OG9" s="301"/>
      <c r="OH9" s="302"/>
    </row>
    <row r="10" spans="1:398" ht="16.5">
      <c r="A10" s="323">
        <f>IF(B10="","",VLOOKUP(B10,'Registrovaní tipéri'!$A$2:$B$101,2,FALSE))</f>
        <v>68</v>
      </c>
      <c r="B10" s="329" t="s">
        <v>8</v>
      </c>
      <c r="J10" s="341">
        <v>3</v>
      </c>
      <c r="K10" s="342" t="s">
        <v>0</v>
      </c>
      <c r="L10" s="342">
        <v>4</v>
      </c>
      <c r="M10" s="342" t="s">
        <v>219</v>
      </c>
      <c r="N10" s="343" t="s">
        <v>218</v>
      </c>
      <c r="O10" s="121"/>
      <c r="P10" s="341">
        <v>4</v>
      </c>
      <c r="Q10" s="342" t="s">
        <v>0</v>
      </c>
      <c r="R10" s="342">
        <v>1</v>
      </c>
      <c r="S10" s="342" t="s">
        <v>218</v>
      </c>
      <c r="T10" s="343" t="s">
        <v>214</v>
      </c>
      <c r="U10" s="81"/>
      <c r="V10" s="106"/>
      <c r="W10" s="342" t="s">
        <v>0</v>
      </c>
      <c r="X10" s="105"/>
      <c r="Y10" s="114" t="s">
        <v>331</v>
      </c>
      <c r="Z10" s="115" t="s">
        <v>331</v>
      </c>
      <c r="AA10" s="94"/>
      <c r="AB10" s="65"/>
      <c r="AC10" s="325" t="s">
        <v>0</v>
      </c>
      <c r="AD10" s="65"/>
      <c r="AE10" s="114" t="s">
        <v>331</v>
      </c>
      <c r="AF10" s="115" t="s">
        <v>331</v>
      </c>
      <c r="AG10" s="94"/>
      <c r="AH10" s="65"/>
      <c r="AI10" s="301" t="s">
        <v>0</v>
      </c>
      <c r="AJ10" s="65"/>
      <c r="AK10" s="114"/>
      <c r="AL10" s="115"/>
      <c r="AM10" s="94"/>
      <c r="AN10" s="300"/>
      <c r="AO10" s="301" t="s">
        <v>0</v>
      </c>
      <c r="AP10" s="301"/>
      <c r="AQ10" s="301"/>
      <c r="AR10" s="302"/>
      <c r="AS10" s="94"/>
      <c r="AT10" s="65"/>
      <c r="AU10" s="301" t="s">
        <v>0</v>
      </c>
      <c r="AV10" s="65"/>
      <c r="AW10" s="305"/>
      <c r="AX10" s="115"/>
      <c r="AY10" s="94"/>
      <c r="AZ10" s="300"/>
      <c r="BA10" s="301" t="s">
        <v>0</v>
      </c>
      <c r="BB10" s="301"/>
      <c r="BC10" s="301"/>
      <c r="BD10" s="302"/>
      <c r="BE10" s="94"/>
      <c r="BF10" s="65"/>
      <c r="BG10" s="301" t="s">
        <v>0</v>
      </c>
      <c r="BH10" s="65"/>
      <c r="BI10" s="114"/>
      <c r="BJ10" s="115"/>
      <c r="BK10" s="94"/>
      <c r="BL10" s="65"/>
      <c r="BM10" s="301" t="s">
        <v>0</v>
      </c>
      <c r="BN10" s="65"/>
      <c r="BO10" s="114"/>
      <c r="BP10" s="115"/>
      <c r="BQ10" s="94"/>
      <c r="BR10" s="65"/>
      <c r="BS10" s="301" t="s">
        <v>0</v>
      </c>
      <c r="BT10" s="65"/>
      <c r="BU10" s="114"/>
      <c r="BV10" s="115"/>
      <c r="BW10" s="94"/>
      <c r="BX10" s="65"/>
      <c r="BY10" s="301" t="s">
        <v>0</v>
      </c>
      <c r="BZ10" s="65"/>
      <c r="CA10" s="114"/>
      <c r="CB10" s="115"/>
      <c r="CC10" s="94"/>
      <c r="CD10" s="65"/>
      <c r="CE10" s="301" t="s">
        <v>0</v>
      </c>
      <c r="CF10" s="65"/>
      <c r="CG10" s="114"/>
      <c r="CH10" s="115"/>
      <c r="CI10" s="94"/>
      <c r="CJ10" s="106"/>
      <c r="CK10" s="301" t="s">
        <v>0</v>
      </c>
      <c r="CL10" s="105"/>
      <c r="CM10" s="114"/>
      <c r="CN10" s="115"/>
      <c r="CO10" s="94"/>
      <c r="CP10" s="106"/>
      <c r="CQ10" s="301" t="s">
        <v>0</v>
      </c>
      <c r="CR10" s="105"/>
      <c r="CS10" s="114"/>
      <c r="CT10" s="115"/>
      <c r="CU10" s="94"/>
      <c r="CV10" s="65"/>
      <c r="CW10" s="301" t="s">
        <v>0</v>
      </c>
      <c r="CX10" s="65"/>
      <c r="CY10" s="114"/>
      <c r="CZ10" s="115"/>
      <c r="DA10" s="94"/>
      <c r="DB10" s="65"/>
      <c r="DC10" s="301" t="s">
        <v>0</v>
      </c>
      <c r="DD10" s="65"/>
      <c r="DE10" s="114"/>
      <c r="DF10" s="115"/>
      <c r="DG10" s="94"/>
      <c r="DH10" s="65"/>
      <c r="DI10" s="301" t="s">
        <v>0</v>
      </c>
      <c r="DJ10" s="65"/>
      <c r="DK10" s="114"/>
      <c r="DL10" s="115"/>
      <c r="DM10" s="94"/>
      <c r="DN10" s="65"/>
      <c r="DO10" s="301" t="s">
        <v>0</v>
      </c>
      <c r="DP10" s="65"/>
      <c r="DQ10" s="114"/>
      <c r="DR10" s="115"/>
      <c r="DS10" s="94"/>
      <c r="DT10" s="65"/>
      <c r="DU10" s="301" t="s">
        <v>0</v>
      </c>
      <c r="DV10" s="65"/>
      <c r="DW10" s="114"/>
      <c r="DX10" s="115"/>
      <c r="DY10" s="94"/>
      <c r="DZ10" s="65"/>
      <c r="EA10" s="301" t="s">
        <v>0</v>
      </c>
      <c r="EB10" s="65"/>
      <c r="EC10" s="114"/>
      <c r="ED10" s="115"/>
      <c r="EE10" s="94"/>
      <c r="EF10" s="65"/>
      <c r="EG10" s="301" t="s">
        <v>0</v>
      </c>
      <c r="EH10" s="65"/>
      <c r="EI10" s="114"/>
      <c r="EJ10" s="115"/>
      <c r="EK10" s="94"/>
      <c r="EL10" s="65"/>
      <c r="EM10" s="301" t="s">
        <v>0</v>
      </c>
      <c r="EN10" s="65"/>
      <c r="EO10" s="114"/>
      <c r="EP10" s="115"/>
      <c r="EQ10" s="94"/>
      <c r="ER10" s="300"/>
      <c r="ES10" s="301" t="s">
        <v>0</v>
      </c>
      <c r="ET10" s="301"/>
      <c r="EU10" s="301"/>
      <c r="EV10" s="302"/>
      <c r="EW10" s="94"/>
      <c r="EX10" s="65"/>
      <c r="EY10" s="301" t="s">
        <v>0</v>
      </c>
      <c r="EZ10" s="65"/>
      <c r="FA10" s="114"/>
      <c r="FB10" s="115"/>
      <c r="FC10" s="94"/>
      <c r="FD10" s="106"/>
      <c r="FE10" s="301" t="s">
        <v>0</v>
      </c>
      <c r="FF10" s="105"/>
      <c r="FG10" s="114"/>
      <c r="FH10" s="115"/>
      <c r="FI10" s="94"/>
      <c r="FJ10" s="65"/>
      <c r="FK10" s="301" t="s">
        <v>0</v>
      </c>
      <c r="FL10" s="65"/>
      <c r="FM10" s="114"/>
      <c r="FN10" s="115"/>
      <c r="FO10" s="94"/>
      <c r="FP10" s="65"/>
      <c r="FQ10" s="301" t="s">
        <v>0</v>
      </c>
      <c r="FR10" s="65"/>
      <c r="FS10" s="114"/>
      <c r="FT10" s="115"/>
      <c r="FU10" s="94"/>
      <c r="FV10" s="65"/>
      <c r="FW10" s="301" t="s">
        <v>0</v>
      </c>
      <c r="FX10" s="65"/>
      <c r="FY10" s="114"/>
      <c r="FZ10" s="115"/>
      <c r="GA10" s="94"/>
      <c r="GB10" s="300"/>
      <c r="GC10" s="301" t="s">
        <v>0</v>
      </c>
      <c r="GD10" s="301"/>
      <c r="GE10" s="301"/>
      <c r="GF10" s="302"/>
      <c r="GG10" s="94"/>
      <c r="GH10" s="300"/>
      <c r="GI10" s="301" t="s">
        <v>0</v>
      </c>
      <c r="GJ10" s="301"/>
      <c r="GK10" s="301"/>
      <c r="GL10" s="302"/>
      <c r="GM10" s="94"/>
      <c r="GN10" s="65"/>
      <c r="GO10" s="301" t="s">
        <v>0</v>
      </c>
      <c r="GP10" s="65"/>
      <c r="GQ10" s="121"/>
      <c r="GR10" s="302"/>
      <c r="GS10" s="94"/>
      <c r="GT10" s="65"/>
      <c r="GU10" s="301" t="s">
        <v>0</v>
      </c>
      <c r="GV10" s="65"/>
      <c r="GW10" s="114"/>
      <c r="GX10" s="115"/>
      <c r="GY10" s="94"/>
      <c r="GZ10" s="300"/>
      <c r="HA10" s="301" t="s">
        <v>0</v>
      </c>
      <c r="HB10" s="301"/>
      <c r="HC10" s="301"/>
      <c r="HD10" s="302"/>
      <c r="HE10" s="94"/>
      <c r="HF10" s="65"/>
      <c r="HG10" s="301" t="s">
        <v>0</v>
      </c>
      <c r="HH10" s="65"/>
      <c r="HI10" s="114"/>
      <c r="HJ10" s="115"/>
      <c r="HK10" s="94"/>
      <c r="HL10" s="65"/>
      <c r="HM10" s="301" t="s">
        <v>0</v>
      </c>
      <c r="HN10" s="65"/>
      <c r="HO10" s="114"/>
      <c r="HP10" s="115"/>
      <c r="HQ10" s="94"/>
      <c r="HR10" s="65"/>
      <c r="HS10" s="301" t="s">
        <v>0</v>
      </c>
      <c r="HT10" s="65"/>
      <c r="HU10" s="114"/>
      <c r="HV10" s="115"/>
      <c r="HW10" s="94"/>
      <c r="HX10" s="300"/>
      <c r="HY10" s="301" t="s">
        <v>0</v>
      </c>
      <c r="HZ10" s="301"/>
      <c r="IA10" s="301"/>
      <c r="IB10" s="302"/>
      <c r="IC10" s="94"/>
      <c r="ID10" s="65"/>
      <c r="IE10" s="301" t="s">
        <v>0</v>
      </c>
      <c r="IF10" s="65"/>
      <c r="IG10" s="114"/>
      <c r="IH10" s="115"/>
      <c r="II10" s="94"/>
      <c r="IJ10" s="65"/>
      <c r="IK10" s="301" t="s">
        <v>0</v>
      </c>
      <c r="IL10" s="65"/>
      <c r="IM10" s="121"/>
      <c r="IN10" s="302"/>
      <c r="IO10" s="94"/>
      <c r="IP10" s="300"/>
      <c r="IQ10" s="301" t="s">
        <v>0</v>
      </c>
      <c r="IR10" s="301"/>
      <c r="IS10" s="301"/>
      <c r="IT10" s="302"/>
      <c r="IU10" s="94"/>
      <c r="IV10" s="65"/>
      <c r="IW10" s="301" t="s">
        <v>0</v>
      </c>
      <c r="IX10" s="65"/>
      <c r="IY10" s="114"/>
      <c r="IZ10" s="115"/>
      <c r="JA10" s="94"/>
      <c r="JB10" s="65"/>
      <c r="JC10" s="301" t="s">
        <v>0</v>
      </c>
      <c r="JD10" s="65"/>
      <c r="JE10" s="114"/>
      <c r="JF10" s="115"/>
      <c r="JG10" s="94"/>
      <c r="JH10" s="65"/>
      <c r="JI10" s="301" t="s">
        <v>0</v>
      </c>
      <c r="JJ10" s="65"/>
      <c r="JK10" s="114"/>
      <c r="JL10" s="115"/>
      <c r="JM10" s="94"/>
      <c r="JN10" s="65"/>
      <c r="JO10" s="301" t="s">
        <v>0</v>
      </c>
      <c r="JP10" s="65"/>
      <c r="JQ10" s="114"/>
      <c r="JR10" s="115"/>
      <c r="JS10" s="94"/>
      <c r="JT10" s="300"/>
      <c r="JU10" s="301" t="s">
        <v>0</v>
      </c>
      <c r="JV10" s="301"/>
      <c r="JW10" s="301"/>
      <c r="JX10" s="302"/>
      <c r="JY10" s="94"/>
      <c r="JZ10" s="106"/>
      <c r="KA10" s="301" t="s">
        <v>0</v>
      </c>
      <c r="KB10" s="105"/>
      <c r="KC10" s="301"/>
      <c r="KD10" s="302"/>
      <c r="KE10" s="94"/>
      <c r="KF10" s="300"/>
      <c r="KG10" s="301" t="s">
        <v>0</v>
      </c>
      <c r="KH10" s="301"/>
      <c r="KI10" s="301"/>
      <c r="KJ10" s="302"/>
      <c r="KK10" s="94"/>
      <c r="KL10" s="65"/>
      <c r="KM10" s="301" t="s">
        <v>0</v>
      </c>
      <c r="KN10" s="65"/>
      <c r="KO10" s="114"/>
      <c r="KP10" s="115"/>
      <c r="KQ10" s="94"/>
      <c r="KR10" s="65"/>
      <c r="KS10" s="301" t="s">
        <v>0</v>
      </c>
      <c r="KT10" s="65"/>
      <c r="KU10" s="114"/>
      <c r="KV10" s="115"/>
      <c r="KW10" s="94"/>
      <c r="KX10" s="65"/>
      <c r="KY10" s="301" t="s">
        <v>0</v>
      </c>
      <c r="KZ10" s="65"/>
      <c r="LA10" s="121"/>
      <c r="LB10" s="302"/>
      <c r="LC10" s="94"/>
      <c r="LD10" s="300"/>
      <c r="LE10" s="301" t="s">
        <v>0</v>
      </c>
      <c r="LF10" s="301"/>
      <c r="LG10" s="301"/>
      <c r="LH10" s="302"/>
      <c r="LI10" s="94"/>
      <c r="LJ10" s="65"/>
      <c r="LK10" s="301" t="s">
        <v>0</v>
      </c>
      <c r="LL10" s="65"/>
      <c r="LM10" s="121"/>
      <c r="LN10" s="302"/>
      <c r="LO10" s="94"/>
      <c r="LP10" s="65"/>
      <c r="LQ10" s="301" t="s">
        <v>0</v>
      </c>
      <c r="LR10" s="65"/>
      <c r="LS10" s="114"/>
      <c r="LT10" s="115"/>
      <c r="LU10" s="94"/>
      <c r="LV10" s="300"/>
      <c r="LW10" s="301" t="s">
        <v>0</v>
      </c>
      <c r="LX10" s="301"/>
      <c r="LY10" s="301"/>
      <c r="LZ10" s="302"/>
      <c r="MA10" s="94"/>
      <c r="MB10" s="65"/>
      <c r="MC10" s="301" t="s">
        <v>0</v>
      </c>
      <c r="MD10" s="65"/>
      <c r="ME10" s="114"/>
      <c r="MF10" s="115"/>
      <c r="MG10" s="94"/>
      <c r="MH10" s="65"/>
      <c r="MI10" s="301" t="s">
        <v>0</v>
      </c>
      <c r="MJ10" s="65"/>
      <c r="MK10" s="114"/>
      <c r="ML10" s="115"/>
      <c r="MM10" s="94"/>
      <c r="MN10" s="65"/>
      <c r="MO10" s="301" t="s">
        <v>0</v>
      </c>
      <c r="MP10" s="65"/>
      <c r="MQ10" s="114"/>
      <c r="MR10" s="115"/>
      <c r="MS10" s="94"/>
      <c r="MT10" s="106"/>
      <c r="MU10" s="301" t="s">
        <v>0</v>
      </c>
      <c r="MV10" s="105"/>
      <c r="MW10" s="301"/>
      <c r="MX10" s="302"/>
      <c r="MY10" s="94"/>
      <c r="MZ10" s="65"/>
      <c r="NA10" s="301" t="s">
        <v>0</v>
      </c>
      <c r="NB10" s="65"/>
      <c r="NC10" s="114"/>
      <c r="ND10" s="115"/>
      <c r="NE10" s="94"/>
      <c r="NF10" s="65"/>
      <c r="NG10" s="301" t="s">
        <v>0</v>
      </c>
      <c r="NH10" s="65"/>
      <c r="NI10" s="121"/>
      <c r="NJ10" s="302"/>
      <c r="NK10" s="94"/>
      <c r="NL10" s="65"/>
      <c r="NM10" s="301" t="s">
        <v>0</v>
      </c>
      <c r="NN10" s="65"/>
      <c r="NO10" s="114"/>
      <c r="NP10" s="115"/>
      <c r="NQ10" s="94"/>
      <c r="NR10" s="65"/>
      <c r="NS10" s="301" t="s">
        <v>0</v>
      </c>
      <c r="NT10" s="65"/>
      <c r="NU10" s="114"/>
      <c r="NV10" s="115"/>
      <c r="NW10" s="102"/>
      <c r="NX10" s="106"/>
      <c r="NY10" s="301" t="s">
        <v>0</v>
      </c>
      <c r="NZ10" s="105"/>
      <c r="OA10" s="301"/>
      <c r="OB10" s="302"/>
      <c r="OC10" s="121"/>
      <c r="OD10" s="300"/>
      <c r="OE10" s="301" t="s">
        <v>0</v>
      </c>
      <c r="OF10" s="301"/>
      <c r="OG10" s="301"/>
      <c r="OH10" s="302"/>
    </row>
    <row r="11" spans="1:398" ht="16.5">
      <c r="A11" s="312">
        <f>IF(B11="","",VLOOKUP(B11,'Registrovaní tipéri'!$A$2:$B$101,2,FALSE))</f>
        <v>11</v>
      </c>
      <c r="B11" s="306" t="s">
        <v>298</v>
      </c>
      <c r="C11" s="134">
        <v>11</v>
      </c>
      <c r="D11" s="106"/>
      <c r="E11" s="212" t="s">
        <v>0</v>
      </c>
      <c r="F11" s="105"/>
      <c r="G11" s="112"/>
      <c r="H11" s="113"/>
      <c r="I11" s="308"/>
      <c r="J11" s="267">
        <v>2</v>
      </c>
      <c r="K11" s="114" t="s">
        <v>0</v>
      </c>
      <c r="L11" s="114">
        <v>3</v>
      </c>
      <c r="M11" s="114" t="s">
        <v>218</v>
      </c>
      <c r="N11" s="115" t="s">
        <v>332</v>
      </c>
      <c r="O11" s="81"/>
      <c r="P11" s="106">
        <v>4</v>
      </c>
      <c r="Q11" s="342" t="s">
        <v>0</v>
      </c>
      <c r="R11" s="105">
        <v>1</v>
      </c>
      <c r="S11" s="114" t="s">
        <v>293</v>
      </c>
      <c r="T11" s="115" t="s">
        <v>218</v>
      </c>
      <c r="U11" s="81"/>
      <c r="V11" s="106"/>
      <c r="W11" s="342" t="s">
        <v>0</v>
      </c>
      <c r="X11" s="105"/>
      <c r="Y11" s="114" t="s">
        <v>331</v>
      </c>
      <c r="Z11" s="115" t="s">
        <v>331</v>
      </c>
      <c r="AA11" s="94"/>
      <c r="AB11" s="65"/>
      <c r="AC11" s="325" t="s">
        <v>0</v>
      </c>
      <c r="AD11" s="65"/>
      <c r="AE11" s="114" t="s">
        <v>331</v>
      </c>
      <c r="AF11" s="115" t="s">
        <v>331</v>
      </c>
      <c r="AG11" s="94"/>
      <c r="AH11" s="65"/>
      <c r="AI11" s="301" t="s">
        <v>0</v>
      </c>
      <c r="AJ11" s="65"/>
      <c r="AK11" s="114"/>
      <c r="AL11" s="115"/>
      <c r="AM11" s="94"/>
      <c r="AN11" s="300"/>
      <c r="AO11" s="301" t="s">
        <v>0</v>
      </c>
      <c r="AP11" s="301"/>
      <c r="AQ11" s="301"/>
      <c r="AR11" s="302"/>
      <c r="AS11" s="94"/>
      <c r="AT11" s="65"/>
      <c r="AU11" s="301" t="s">
        <v>0</v>
      </c>
      <c r="AV11" s="65"/>
      <c r="AW11" s="114"/>
      <c r="AX11" s="115"/>
      <c r="AY11" s="94"/>
      <c r="AZ11" s="300"/>
      <c r="BA11" s="301" t="s">
        <v>0</v>
      </c>
      <c r="BB11" s="301"/>
      <c r="BC11" s="301"/>
      <c r="BD11" s="302"/>
      <c r="BE11" s="94"/>
      <c r="BF11" s="65"/>
      <c r="BG11" s="301" t="s">
        <v>0</v>
      </c>
      <c r="BH11" s="65"/>
      <c r="BI11" s="114"/>
      <c r="BJ11" s="115"/>
      <c r="BK11" s="94"/>
      <c r="BL11" s="65"/>
      <c r="BM11" s="301" t="s">
        <v>0</v>
      </c>
      <c r="BN11" s="65"/>
      <c r="BO11" s="114"/>
      <c r="BP11" s="115"/>
      <c r="BQ11" s="94"/>
      <c r="BR11" s="65"/>
      <c r="BS11" s="301" t="s">
        <v>0</v>
      </c>
      <c r="BT11" s="65"/>
      <c r="BU11" s="114"/>
      <c r="BV11" s="115"/>
      <c r="BW11" s="94"/>
      <c r="BX11" s="65"/>
      <c r="BY11" s="301" t="s">
        <v>0</v>
      </c>
      <c r="BZ11" s="65"/>
      <c r="CA11" s="121"/>
      <c r="CB11" s="302"/>
      <c r="CC11" s="94"/>
      <c r="CD11" s="65"/>
      <c r="CE11" s="301" t="s">
        <v>0</v>
      </c>
      <c r="CF11" s="65"/>
      <c r="CG11" s="114"/>
      <c r="CH11" s="115"/>
      <c r="CI11" s="94"/>
      <c r="CJ11" s="106"/>
      <c r="CK11" s="301" t="s">
        <v>0</v>
      </c>
      <c r="CL11" s="105"/>
      <c r="CM11" s="114"/>
      <c r="CN11" s="115"/>
      <c r="CO11" s="94"/>
      <c r="CP11" s="106"/>
      <c r="CQ11" s="301" t="s">
        <v>0</v>
      </c>
      <c r="CR11" s="105"/>
      <c r="CS11" s="114"/>
      <c r="CT11" s="115"/>
      <c r="CU11" s="94"/>
      <c r="CV11" s="65"/>
      <c r="CW11" s="301" t="s">
        <v>0</v>
      </c>
      <c r="CX11" s="65"/>
      <c r="CY11" s="114"/>
      <c r="CZ11" s="115"/>
      <c r="DA11" s="94"/>
      <c r="DB11" s="65"/>
      <c r="DC11" s="301" t="s">
        <v>0</v>
      </c>
      <c r="DD11" s="65"/>
      <c r="DE11" s="114"/>
      <c r="DF11" s="115"/>
      <c r="DG11" s="94"/>
      <c r="DH11" s="65"/>
      <c r="DI11" s="301" t="s">
        <v>0</v>
      </c>
      <c r="DJ11" s="65"/>
      <c r="DK11" s="114"/>
      <c r="DL11" s="115"/>
      <c r="DM11" s="94"/>
      <c r="DN11" s="65"/>
      <c r="DO11" s="301" t="s">
        <v>0</v>
      </c>
      <c r="DP11" s="65"/>
      <c r="DQ11" s="114"/>
      <c r="DR11" s="115"/>
      <c r="DS11" s="94"/>
      <c r="DT11" s="65"/>
      <c r="DU11" s="301" t="s">
        <v>0</v>
      </c>
      <c r="DV11" s="65"/>
      <c r="DW11" s="114"/>
      <c r="DX11" s="115"/>
      <c r="DY11" s="94"/>
      <c r="DZ11" s="65"/>
      <c r="EA11" s="301" t="s">
        <v>0</v>
      </c>
      <c r="EB11" s="65"/>
      <c r="EC11" s="114"/>
      <c r="ED11" s="115"/>
      <c r="EE11" s="94"/>
      <c r="EF11" s="65"/>
      <c r="EG11" s="301" t="s">
        <v>0</v>
      </c>
      <c r="EH11" s="65"/>
      <c r="EI11" s="114"/>
      <c r="EJ11" s="115"/>
      <c r="EK11" s="94"/>
      <c r="EL11" s="65"/>
      <c r="EM11" s="301" t="s">
        <v>0</v>
      </c>
      <c r="EN11" s="65"/>
      <c r="EO11" s="114"/>
      <c r="EP11" s="115"/>
      <c r="EQ11" s="94"/>
      <c r="ER11" s="300"/>
      <c r="ES11" s="301" t="s">
        <v>0</v>
      </c>
      <c r="ET11" s="301"/>
      <c r="EU11" s="301"/>
      <c r="EV11" s="302"/>
      <c r="EW11" s="94"/>
      <c r="EX11" s="65"/>
      <c r="EY11" s="301" t="s">
        <v>0</v>
      </c>
      <c r="EZ11" s="65"/>
      <c r="FA11" s="114"/>
      <c r="FB11" s="115"/>
      <c r="FC11" s="94"/>
      <c r="FD11" s="106"/>
      <c r="FE11" s="301" t="s">
        <v>0</v>
      </c>
      <c r="FF11" s="105"/>
      <c r="FG11" s="114"/>
      <c r="FH11" s="115"/>
      <c r="FI11" s="94"/>
      <c r="FJ11" s="65"/>
      <c r="FK11" s="301" t="s">
        <v>0</v>
      </c>
      <c r="FL11" s="65"/>
      <c r="FM11" s="114"/>
      <c r="FN11" s="115"/>
      <c r="FO11" s="94"/>
      <c r="FP11" s="65"/>
      <c r="FQ11" s="301" t="s">
        <v>0</v>
      </c>
      <c r="FR11" s="65"/>
      <c r="FS11" s="114"/>
      <c r="FT11" s="115"/>
      <c r="FU11" s="94"/>
      <c r="FV11" s="65"/>
      <c r="FW11" s="301" t="s">
        <v>0</v>
      </c>
      <c r="FX11" s="65"/>
      <c r="FY11" s="114"/>
      <c r="FZ11" s="115"/>
      <c r="GA11" s="94"/>
      <c r="GB11" s="300"/>
      <c r="GC11" s="301" t="s">
        <v>0</v>
      </c>
      <c r="GD11" s="301"/>
      <c r="GE11" s="301"/>
      <c r="GF11" s="302"/>
      <c r="GG11" s="94"/>
      <c r="GH11" s="300"/>
      <c r="GI11" s="301" t="s">
        <v>0</v>
      </c>
      <c r="GJ11" s="301"/>
      <c r="GK11" s="301"/>
      <c r="GL11" s="302"/>
      <c r="GM11" s="94"/>
      <c r="GN11" s="65"/>
      <c r="GO11" s="301" t="s">
        <v>0</v>
      </c>
      <c r="GP11" s="65"/>
      <c r="GQ11" s="121"/>
      <c r="GR11" s="302"/>
      <c r="GS11" s="94"/>
      <c r="GT11" s="65"/>
      <c r="GU11" s="301" t="s">
        <v>0</v>
      </c>
      <c r="GV11" s="65"/>
      <c r="GW11" s="114"/>
      <c r="GX11" s="115"/>
      <c r="GY11" s="94"/>
      <c r="GZ11" s="106"/>
      <c r="HA11" s="301" t="s">
        <v>0</v>
      </c>
      <c r="HB11" s="105"/>
      <c r="HC11" s="301"/>
      <c r="HD11" s="302"/>
      <c r="HE11" s="94"/>
      <c r="HF11" s="65"/>
      <c r="HG11" s="301" t="s">
        <v>0</v>
      </c>
      <c r="HH11" s="65"/>
      <c r="HI11" s="114"/>
      <c r="HJ11" s="115"/>
      <c r="HK11" s="94"/>
      <c r="HL11" s="65"/>
      <c r="HM11" s="301" t="s">
        <v>0</v>
      </c>
      <c r="HN11" s="65"/>
      <c r="HO11" s="114"/>
      <c r="HP11" s="115"/>
      <c r="HQ11" s="94"/>
      <c r="HR11" s="65"/>
      <c r="HS11" s="301" t="s">
        <v>0</v>
      </c>
      <c r="HT11" s="65"/>
      <c r="HU11" s="114"/>
      <c r="HV11" s="115"/>
      <c r="HW11" s="94"/>
      <c r="HX11" s="300"/>
      <c r="HY11" s="301" t="s">
        <v>0</v>
      </c>
      <c r="HZ11" s="301"/>
      <c r="IA11" s="301"/>
      <c r="IB11" s="302"/>
      <c r="IC11" s="94"/>
      <c r="ID11" s="65"/>
      <c r="IE11" s="301" t="s">
        <v>0</v>
      </c>
      <c r="IF11" s="65"/>
      <c r="IG11" s="114"/>
      <c r="IH11" s="115"/>
      <c r="II11" s="94"/>
      <c r="IJ11" s="65"/>
      <c r="IK11" s="301" t="s">
        <v>0</v>
      </c>
      <c r="IL11" s="65"/>
      <c r="IM11" s="121"/>
      <c r="IN11" s="302"/>
      <c r="IO11" s="94"/>
      <c r="IP11" s="106"/>
      <c r="IQ11" s="301" t="s">
        <v>0</v>
      </c>
      <c r="IR11" s="105"/>
      <c r="IS11" s="301"/>
      <c r="IT11" s="302"/>
      <c r="IU11" s="94"/>
      <c r="IV11" s="65"/>
      <c r="IW11" s="301" t="s">
        <v>0</v>
      </c>
      <c r="IX11" s="65"/>
      <c r="IY11" s="114"/>
      <c r="IZ11" s="115"/>
      <c r="JA11" s="94"/>
      <c r="JB11" s="65"/>
      <c r="JC11" s="301" t="s">
        <v>0</v>
      </c>
      <c r="JD11" s="65"/>
      <c r="JE11" s="114"/>
      <c r="JF11" s="115"/>
      <c r="JG11" s="94"/>
      <c r="JH11" s="65"/>
      <c r="JI11" s="301" t="s">
        <v>0</v>
      </c>
      <c r="JJ11" s="65"/>
      <c r="JK11" s="114"/>
      <c r="JL11" s="115"/>
      <c r="JM11" s="94"/>
      <c r="JN11" s="65"/>
      <c r="JO11" s="301" t="s">
        <v>0</v>
      </c>
      <c r="JP11" s="65"/>
      <c r="JQ11" s="114"/>
      <c r="JR11" s="115"/>
      <c r="JS11" s="94"/>
      <c r="JT11" s="300"/>
      <c r="JU11" s="301" t="s">
        <v>0</v>
      </c>
      <c r="JV11" s="301"/>
      <c r="JW11" s="301"/>
      <c r="JX11" s="302"/>
      <c r="JY11" s="94"/>
      <c r="JZ11" s="106"/>
      <c r="KA11" s="301" t="s">
        <v>0</v>
      </c>
      <c r="KB11" s="105"/>
      <c r="KC11" s="301"/>
      <c r="KD11" s="302"/>
      <c r="KE11" s="94"/>
      <c r="KF11" s="300"/>
      <c r="KG11" s="301" t="s">
        <v>0</v>
      </c>
      <c r="KH11" s="301"/>
      <c r="KI11" s="301"/>
      <c r="KJ11" s="302"/>
      <c r="KK11" s="94"/>
      <c r="KL11" s="65"/>
      <c r="KM11" s="301" t="s">
        <v>0</v>
      </c>
      <c r="KN11" s="65"/>
      <c r="KO11" s="114"/>
      <c r="KP11" s="115"/>
      <c r="KQ11" s="94"/>
      <c r="KR11" s="65"/>
      <c r="KS11" s="301" t="s">
        <v>0</v>
      </c>
      <c r="KT11" s="65"/>
      <c r="KU11" s="114"/>
      <c r="KV11" s="115"/>
      <c r="KW11" s="94"/>
      <c r="KX11" s="65"/>
      <c r="KY11" s="301" t="s">
        <v>0</v>
      </c>
      <c r="KZ11" s="65"/>
      <c r="LA11" s="121"/>
      <c r="LB11" s="302"/>
      <c r="LC11" s="94"/>
      <c r="LD11" s="106"/>
      <c r="LE11" s="301" t="s">
        <v>0</v>
      </c>
      <c r="LF11" s="105"/>
      <c r="LG11" s="114"/>
      <c r="LH11" s="115"/>
      <c r="LI11" s="94"/>
      <c r="LJ11" s="65"/>
      <c r="LK11" s="301" t="s">
        <v>0</v>
      </c>
      <c r="LL11" s="65"/>
      <c r="LM11" s="121"/>
      <c r="LN11" s="302"/>
      <c r="LO11" s="94"/>
      <c r="LP11" s="65"/>
      <c r="LQ11" s="301" t="s">
        <v>0</v>
      </c>
      <c r="LR11" s="65"/>
      <c r="LS11" s="114"/>
      <c r="LT11" s="115"/>
      <c r="LU11" s="94"/>
      <c r="LV11" s="300"/>
      <c r="LW11" s="301" t="s">
        <v>0</v>
      </c>
      <c r="LX11" s="301"/>
      <c r="LY11" s="301"/>
      <c r="LZ11" s="302"/>
      <c r="MA11" s="94"/>
      <c r="MB11" s="65"/>
      <c r="MC11" s="301" t="s">
        <v>0</v>
      </c>
      <c r="MD11" s="65"/>
      <c r="ME11" s="114"/>
      <c r="MF11" s="115"/>
      <c r="MG11" s="94"/>
      <c r="MH11" s="65"/>
      <c r="MI11" s="301" t="s">
        <v>0</v>
      </c>
      <c r="MJ11" s="65"/>
      <c r="MK11" s="114"/>
      <c r="ML11" s="115"/>
      <c r="MM11" s="94"/>
      <c r="MN11" s="65"/>
      <c r="MO11" s="301" t="s">
        <v>0</v>
      </c>
      <c r="MP11" s="65"/>
      <c r="MQ11" s="114"/>
      <c r="MR11" s="115"/>
      <c r="MS11" s="94"/>
      <c r="MT11" s="106"/>
      <c r="MU11" s="301" t="s">
        <v>0</v>
      </c>
      <c r="MV11" s="105"/>
      <c r="MW11" s="301"/>
      <c r="MX11" s="302"/>
      <c r="MY11" s="94"/>
      <c r="MZ11" s="65"/>
      <c r="NA11" s="301" t="s">
        <v>0</v>
      </c>
      <c r="NB11" s="65"/>
      <c r="NC11" s="114"/>
      <c r="ND11" s="115"/>
      <c r="NE11" s="94"/>
      <c r="NF11" s="65"/>
      <c r="NG11" s="301" t="s">
        <v>0</v>
      </c>
      <c r="NH11" s="65"/>
      <c r="NI11" s="121"/>
      <c r="NJ11" s="302"/>
      <c r="NK11" s="94"/>
      <c r="NL11" s="65"/>
      <c r="NM11" s="301" t="s">
        <v>0</v>
      </c>
      <c r="NN11" s="65"/>
      <c r="NO11" s="114"/>
      <c r="NP11" s="115"/>
      <c r="NQ11" s="94"/>
      <c r="NR11" s="65"/>
      <c r="NS11" s="301" t="s">
        <v>0</v>
      </c>
      <c r="NT11" s="65"/>
      <c r="NU11" s="114"/>
      <c r="NV11" s="115"/>
      <c r="NW11" s="102"/>
      <c r="NX11" s="106"/>
      <c r="NY11" s="301" t="s">
        <v>0</v>
      </c>
      <c r="NZ11" s="105"/>
      <c r="OA11" s="301"/>
      <c r="OB11" s="302"/>
      <c r="OC11" s="121"/>
      <c r="OD11" s="267"/>
      <c r="OE11" s="114" t="s">
        <v>0</v>
      </c>
      <c r="OF11" s="114"/>
      <c r="OG11" s="114"/>
      <c r="OH11" s="115"/>
    </row>
    <row r="12" spans="1:398" ht="16.5">
      <c r="A12" s="312">
        <f>IF(B12="","",VLOOKUP(B12,'Registrovaní tipéri'!$A$2:$B$101,2,FALSE))</f>
        <v>48</v>
      </c>
      <c r="B12" s="306" t="s">
        <v>303</v>
      </c>
      <c r="C12" s="134">
        <v>48</v>
      </c>
      <c r="D12" s="106"/>
      <c r="E12" s="212" t="s">
        <v>0</v>
      </c>
      <c r="F12" s="105"/>
      <c r="G12" s="112"/>
      <c r="H12" s="113"/>
      <c r="I12" s="308"/>
      <c r="J12" s="267">
        <v>1</v>
      </c>
      <c r="K12" s="114" t="s">
        <v>0</v>
      </c>
      <c r="L12" s="114">
        <v>1</v>
      </c>
      <c r="M12" s="114" t="s">
        <v>219</v>
      </c>
      <c r="N12" s="115" t="s">
        <v>218</v>
      </c>
      <c r="O12" s="81"/>
      <c r="P12" s="106">
        <v>3</v>
      </c>
      <c r="Q12" s="342" t="s">
        <v>0</v>
      </c>
      <c r="R12" s="105">
        <v>1</v>
      </c>
      <c r="S12" s="114" t="s">
        <v>218</v>
      </c>
      <c r="T12" s="115" t="s">
        <v>293</v>
      </c>
      <c r="U12" s="81"/>
      <c r="V12" s="106">
        <v>1</v>
      </c>
      <c r="W12" s="342" t="s">
        <v>0</v>
      </c>
      <c r="X12" s="105">
        <v>2</v>
      </c>
      <c r="Y12" s="114" t="s">
        <v>218</v>
      </c>
      <c r="Z12" s="115" t="s">
        <v>293</v>
      </c>
      <c r="AA12" s="94"/>
      <c r="AB12" s="65"/>
      <c r="AC12" s="325" t="s">
        <v>0</v>
      </c>
      <c r="AD12" s="65"/>
      <c r="AE12" s="114" t="s">
        <v>331</v>
      </c>
      <c r="AF12" s="115" t="s">
        <v>331</v>
      </c>
      <c r="AG12" s="94"/>
      <c r="AH12" s="65"/>
      <c r="AI12" s="301" t="s">
        <v>0</v>
      </c>
      <c r="AJ12" s="65"/>
      <c r="AK12" s="114"/>
      <c r="AL12" s="115"/>
      <c r="AM12" s="94"/>
      <c r="AN12" s="300"/>
      <c r="AO12" s="301" t="s">
        <v>0</v>
      </c>
      <c r="AP12" s="301"/>
      <c r="AQ12" s="301"/>
      <c r="AR12" s="302"/>
      <c r="AS12" s="94"/>
      <c r="AT12" s="65"/>
      <c r="AU12" s="301" t="s">
        <v>0</v>
      </c>
      <c r="AV12" s="65"/>
      <c r="AW12" s="114"/>
      <c r="AX12" s="115"/>
      <c r="AY12" s="94"/>
      <c r="AZ12" s="106"/>
      <c r="BA12" s="301" t="s">
        <v>0</v>
      </c>
      <c r="BB12" s="105"/>
      <c r="BC12" s="301"/>
      <c r="BD12" s="302"/>
      <c r="BE12" s="94"/>
      <c r="BF12" s="65"/>
      <c r="BG12" s="301" t="s">
        <v>0</v>
      </c>
      <c r="BH12" s="65"/>
      <c r="BI12" s="114"/>
      <c r="BJ12" s="115"/>
      <c r="BK12" s="94"/>
      <c r="BL12" s="65"/>
      <c r="BM12" s="301" t="s">
        <v>0</v>
      </c>
      <c r="BN12" s="65"/>
      <c r="BO12" s="114"/>
      <c r="BP12" s="115"/>
      <c r="BQ12" s="94"/>
      <c r="BR12" s="65"/>
      <c r="BS12" s="301" t="s">
        <v>0</v>
      </c>
      <c r="BT12" s="65"/>
      <c r="BU12" s="114"/>
      <c r="BV12" s="115"/>
      <c r="BW12" s="94"/>
      <c r="BX12" s="65"/>
      <c r="BY12" s="301" t="s">
        <v>0</v>
      </c>
      <c r="BZ12" s="65"/>
      <c r="CA12" s="121"/>
      <c r="CB12" s="302"/>
      <c r="CC12" s="94"/>
      <c r="CD12" s="65"/>
      <c r="CE12" s="301" t="s">
        <v>0</v>
      </c>
      <c r="CF12" s="65"/>
      <c r="CG12" s="114"/>
      <c r="CH12" s="115"/>
      <c r="CI12" s="94"/>
      <c r="CJ12" s="106"/>
      <c r="CK12" s="301" t="s">
        <v>0</v>
      </c>
      <c r="CL12" s="105"/>
      <c r="CM12" s="114"/>
      <c r="CN12" s="115"/>
      <c r="CO12" s="94"/>
      <c r="CP12" s="106"/>
      <c r="CQ12" s="301" t="s">
        <v>0</v>
      </c>
      <c r="CR12" s="105"/>
      <c r="CS12" s="114"/>
      <c r="CT12" s="115"/>
      <c r="CU12" s="94"/>
      <c r="CV12" s="65"/>
      <c r="CW12" s="301" t="s">
        <v>0</v>
      </c>
      <c r="CX12" s="65"/>
      <c r="CY12" s="114"/>
      <c r="CZ12" s="115"/>
      <c r="DA12" s="94"/>
      <c r="DB12" s="65"/>
      <c r="DC12" s="301" t="s">
        <v>0</v>
      </c>
      <c r="DD12" s="65"/>
      <c r="DE12" s="114"/>
      <c r="DF12" s="115"/>
      <c r="DG12" s="94"/>
      <c r="DH12" s="65"/>
      <c r="DI12" s="301" t="s">
        <v>0</v>
      </c>
      <c r="DJ12" s="65"/>
      <c r="DK12" s="114"/>
      <c r="DL12" s="115"/>
      <c r="DM12" s="94"/>
      <c r="DN12" s="65"/>
      <c r="DO12" s="301" t="s">
        <v>0</v>
      </c>
      <c r="DP12" s="65"/>
      <c r="DQ12" s="114"/>
      <c r="DR12" s="115"/>
      <c r="DS12" s="94"/>
      <c r="DT12" s="65"/>
      <c r="DU12" s="301" t="s">
        <v>0</v>
      </c>
      <c r="DV12" s="65"/>
      <c r="DW12" s="114"/>
      <c r="DX12" s="115"/>
      <c r="DY12" s="94"/>
      <c r="DZ12" s="65"/>
      <c r="EA12" s="301" t="s">
        <v>0</v>
      </c>
      <c r="EB12" s="65"/>
      <c r="EC12" s="114"/>
      <c r="ED12" s="115"/>
      <c r="EE12" s="94"/>
      <c r="EF12" s="65"/>
      <c r="EG12" s="301" t="s">
        <v>0</v>
      </c>
      <c r="EH12" s="65"/>
      <c r="EI12" s="114"/>
      <c r="EJ12" s="115"/>
      <c r="EK12" s="94"/>
      <c r="EL12" s="65"/>
      <c r="EM12" s="301" t="s">
        <v>0</v>
      </c>
      <c r="EN12" s="65"/>
      <c r="EO12" s="114"/>
      <c r="EP12" s="115"/>
      <c r="EQ12" s="94"/>
      <c r="ER12" s="300"/>
      <c r="ES12" s="301" t="s">
        <v>0</v>
      </c>
      <c r="ET12" s="301"/>
      <c r="EU12" s="301"/>
      <c r="EV12" s="302"/>
      <c r="EW12" s="94"/>
      <c r="EX12" s="65"/>
      <c r="EY12" s="301" t="s">
        <v>0</v>
      </c>
      <c r="EZ12" s="65"/>
      <c r="FA12" s="114"/>
      <c r="FB12" s="115"/>
      <c r="FC12" s="94"/>
      <c r="FD12" s="106"/>
      <c r="FE12" s="301" t="s">
        <v>0</v>
      </c>
      <c r="FF12" s="105"/>
      <c r="FG12" s="114"/>
      <c r="FH12" s="115"/>
      <c r="FI12" s="94"/>
      <c r="FJ12" s="65"/>
      <c r="FK12" s="301" t="s">
        <v>0</v>
      </c>
      <c r="FL12" s="65"/>
      <c r="FM12" s="114"/>
      <c r="FN12" s="115"/>
      <c r="FO12" s="94"/>
      <c r="FP12" s="65"/>
      <c r="FQ12" s="301" t="s">
        <v>0</v>
      </c>
      <c r="FR12" s="65"/>
      <c r="FS12" s="114"/>
      <c r="FT12" s="115"/>
      <c r="FU12" s="94"/>
      <c r="FV12" s="65"/>
      <c r="FW12" s="301" t="s">
        <v>0</v>
      </c>
      <c r="FX12" s="65"/>
      <c r="FY12" s="114"/>
      <c r="FZ12" s="115"/>
      <c r="GA12" s="94"/>
      <c r="GB12" s="300"/>
      <c r="GC12" s="301" t="s">
        <v>0</v>
      </c>
      <c r="GD12" s="301"/>
      <c r="GE12" s="301"/>
      <c r="GF12" s="302"/>
      <c r="GG12" s="94"/>
      <c r="GH12" s="300"/>
      <c r="GI12" s="301" t="s">
        <v>0</v>
      </c>
      <c r="GJ12" s="301"/>
      <c r="GK12" s="301"/>
      <c r="GL12" s="302"/>
      <c r="GM12" s="94"/>
      <c r="GN12" s="65"/>
      <c r="GO12" s="301" t="s">
        <v>0</v>
      </c>
      <c r="GP12" s="65"/>
      <c r="GQ12" s="121"/>
      <c r="GR12" s="302"/>
      <c r="GS12" s="94"/>
      <c r="GT12" s="65"/>
      <c r="GU12" s="301" t="s">
        <v>0</v>
      </c>
      <c r="GV12" s="65"/>
      <c r="GW12" s="114"/>
      <c r="GX12" s="115"/>
      <c r="GY12" s="94"/>
      <c r="GZ12" s="106"/>
      <c r="HA12" s="301" t="s">
        <v>0</v>
      </c>
      <c r="HB12" s="105"/>
      <c r="HC12" s="301"/>
      <c r="HD12" s="302"/>
      <c r="HE12" s="94"/>
      <c r="HF12" s="65"/>
      <c r="HG12" s="301" t="s">
        <v>0</v>
      </c>
      <c r="HH12" s="65"/>
      <c r="HI12" s="114"/>
      <c r="HJ12" s="115"/>
      <c r="HK12" s="94"/>
      <c r="HL12" s="65"/>
      <c r="HM12" s="301" t="s">
        <v>0</v>
      </c>
      <c r="HN12" s="65"/>
      <c r="HO12" s="114"/>
      <c r="HP12" s="115"/>
      <c r="HQ12" s="94"/>
      <c r="HR12" s="65"/>
      <c r="HS12" s="301" t="s">
        <v>0</v>
      </c>
      <c r="HT12" s="65"/>
      <c r="HU12" s="114"/>
      <c r="HV12" s="115"/>
      <c r="HW12" s="94"/>
      <c r="HX12" s="106"/>
      <c r="HY12" s="301" t="s">
        <v>0</v>
      </c>
      <c r="HZ12" s="105"/>
      <c r="IA12" s="114"/>
      <c r="IB12" s="115"/>
      <c r="IC12" s="94"/>
      <c r="ID12" s="65"/>
      <c r="IE12" s="301" t="s">
        <v>0</v>
      </c>
      <c r="IF12" s="65"/>
      <c r="IG12" s="114"/>
      <c r="IH12" s="115"/>
      <c r="II12" s="94"/>
      <c r="IJ12" s="65"/>
      <c r="IK12" s="301" t="s">
        <v>0</v>
      </c>
      <c r="IL12" s="65"/>
      <c r="IM12" s="121"/>
      <c r="IN12" s="302"/>
      <c r="IO12" s="94"/>
      <c r="IP12" s="106"/>
      <c r="IQ12" s="301" t="s">
        <v>0</v>
      </c>
      <c r="IR12" s="105"/>
      <c r="IS12" s="301"/>
      <c r="IT12" s="302"/>
      <c r="IU12" s="94"/>
      <c r="IV12" s="65"/>
      <c r="IW12" s="301" t="s">
        <v>0</v>
      </c>
      <c r="IX12" s="65"/>
      <c r="IY12" s="114"/>
      <c r="IZ12" s="115"/>
      <c r="JA12" s="94"/>
      <c r="JB12" s="65"/>
      <c r="JC12" s="301" t="s">
        <v>0</v>
      </c>
      <c r="JD12" s="65"/>
      <c r="JE12" s="114"/>
      <c r="JF12" s="115"/>
      <c r="JG12" s="94"/>
      <c r="JH12" s="65"/>
      <c r="JI12" s="301" t="s">
        <v>0</v>
      </c>
      <c r="JJ12" s="65"/>
      <c r="JK12" s="114"/>
      <c r="JL12" s="115"/>
      <c r="JM12" s="94"/>
      <c r="JN12" s="65"/>
      <c r="JO12" s="301" t="s">
        <v>0</v>
      </c>
      <c r="JP12" s="65"/>
      <c r="JQ12" s="114"/>
      <c r="JR12" s="115"/>
      <c r="JS12" s="94"/>
      <c r="JT12" s="106"/>
      <c r="JU12" s="301" t="s">
        <v>0</v>
      </c>
      <c r="JV12" s="105"/>
      <c r="JW12" s="114"/>
      <c r="JX12" s="115"/>
      <c r="JY12" s="94"/>
      <c r="JZ12" s="106"/>
      <c r="KA12" s="301" t="s">
        <v>0</v>
      </c>
      <c r="KB12" s="105"/>
      <c r="KC12" s="301"/>
      <c r="KD12" s="302"/>
      <c r="KE12" s="94"/>
      <c r="KF12" s="106"/>
      <c r="KG12" s="301" t="s">
        <v>0</v>
      </c>
      <c r="KH12" s="105"/>
      <c r="KI12" s="114"/>
      <c r="KJ12" s="115"/>
      <c r="KK12" s="94"/>
      <c r="KL12" s="65"/>
      <c r="KM12" s="301" t="s">
        <v>0</v>
      </c>
      <c r="KN12" s="65"/>
      <c r="KO12" s="114"/>
      <c r="KP12" s="115"/>
      <c r="KQ12" s="94"/>
      <c r="KR12" s="65"/>
      <c r="KS12" s="301" t="s">
        <v>0</v>
      </c>
      <c r="KT12" s="65"/>
      <c r="KU12" s="114"/>
      <c r="KV12" s="115"/>
      <c r="KW12" s="94"/>
      <c r="KX12" s="65"/>
      <c r="KY12" s="301" t="s">
        <v>0</v>
      </c>
      <c r="KZ12" s="65"/>
      <c r="LA12" s="121"/>
      <c r="LB12" s="302"/>
      <c r="LC12" s="94"/>
      <c r="LD12" s="106"/>
      <c r="LE12" s="301" t="s">
        <v>0</v>
      </c>
      <c r="LF12" s="105"/>
      <c r="LG12" s="114"/>
      <c r="LH12" s="115"/>
      <c r="LI12" s="94"/>
      <c r="LJ12" s="65"/>
      <c r="LK12" s="301" t="s">
        <v>0</v>
      </c>
      <c r="LL12" s="65"/>
      <c r="LM12" s="121"/>
      <c r="LN12" s="302"/>
      <c r="LO12" s="94"/>
      <c r="LP12" s="65"/>
      <c r="LQ12" s="301" t="s">
        <v>0</v>
      </c>
      <c r="LR12" s="65"/>
      <c r="LS12" s="114"/>
      <c r="LT12" s="115"/>
      <c r="LU12" s="94"/>
      <c r="LV12" s="106"/>
      <c r="LW12" s="301" t="s">
        <v>0</v>
      </c>
      <c r="LX12" s="105"/>
      <c r="LY12" s="301"/>
      <c r="LZ12" s="302"/>
      <c r="MA12" s="94"/>
      <c r="MB12" s="65"/>
      <c r="MC12" s="301" t="s">
        <v>0</v>
      </c>
      <c r="MD12" s="65"/>
      <c r="ME12" s="114"/>
      <c r="MF12" s="115"/>
      <c r="MG12" s="94"/>
      <c r="MH12" s="65"/>
      <c r="MI12" s="301" t="s">
        <v>0</v>
      </c>
      <c r="MJ12" s="65"/>
      <c r="MK12" s="114"/>
      <c r="ML12" s="115"/>
      <c r="MM12" s="94"/>
      <c r="MN12" s="65"/>
      <c r="MO12" s="301" t="s">
        <v>0</v>
      </c>
      <c r="MP12" s="65"/>
      <c r="MQ12" s="114"/>
      <c r="MR12" s="115"/>
      <c r="MS12" s="94"/>
      <c r="MT12" s="106"/>
      <c r="MU12" s="301" t="s">
        <v>0</v>
      </c>
      <c r="MV12" s="105"/>
      <c r="MW12" s="301"/>
      <c r="MX12" s="302"/>
      <c r="MY12" s="94"/>
      <c r="MZ12" s="65"/>
      <c r="NA12" s="301" t="s">
        <v>0</v>
      </c>
      <c r="NB12" s="65"/>
      <c r="NC12" s="114"/>
      <c r="ND12" s="115"/>
      <c r="NE12" s="94"/>
      <c r="NF12" s="65"/>
      <c r="NG12" s="301" t="s">
        <v>0</v>
      </c>
      <c r="NH12" s="65"/>
      <c r="NI12" s="121"/>
      <c r="NJ12" s="302"/>
      <c r="NK12" s="94"/>
      <c r="NL12" s="65"/>
      <c r="NM12" s="301" t="s">
        <v>0</v>
      </c>
      <c r="NN12" s="65"/>
      <c r="NO12" s="114"/>
      <c r="NP12" s="115"/>
      <c r="NQ12" s="94"/>
      <c r="NR12" s="65"/>
      <c r="NS12" s="301" t="s">
        <v>0</v>
      </c>
      <c r="NT12" s="65"/>
      <c r="NU12" s="114"/>
      <c r="NV12" s="115"/>
      <c r="NW12" s="102"/>
      <c r="NX12" s="106"/>
      <c r="NY12" s="301" t="s">
        <v>0</v>
      </c>
      <c r="NZ12" s="105"/>
      <c r="OA12" s="301"/>
      <c r="OB12" s="302"/>
      <c r="OC12" s="121"/>
      <c r="OD12" s="267"/>
      <c r="OE12" s="114" t="s">
        <v>0</v>
      </c>
      <c r="OF12" s="114"/>
      <c r="OG12" s="114"/>
      <c r="OH12" s="115"/>
    </row>
    <row r="13" spans="1:398" ht="16.5">
      <c r="A13" s="312">
        <f>IF(B13="","",VLOOKUP(B13,'Registrovaní tipéri'!$A$2:$B$101,2,FALSE))</f>
        <v>4</v>
      </c>
      <c r="B13" s="306" t="s">
        <v>35</v>
      </c>
      <c r="C13" s="134">
        <v>4</v>
      </c>
      <c r="D13" s="106"/>
      <c r="E13" s="212" t="s">
        <v>0</v>
      </c>
      <c r="F13" s="105"/>
      <c r="G13" s="112"/>
      <c r="H13" s="113"/>
      <c r="I13" s="308"/>
      <c r="J13" s="267">
        <v>1</v>
      </c>
      <c r="K13" s="114" t="s">
        <v>0</v>
      </c>
      <c r="L13" s="114">
        <v>2</v>
      </c>
      <c r="M13" s="114" t="s">
        <v>218</v>
      </c>
      <c r="N13" s="115" t="s">
        <v>218</v>
      </c>
      <c r="O13" s="81"/>
      <c r="P13" s="106">
        <v>4</v>
      </c>
      <c r="Q13" s="342" t="s">
        <v>0</v>
      </c>
      <c r="R13" s="105">
        <v>0</v>
      </c>
      <c r="S13" s="114" t="s">
        <v>218</v>
      </c>
      <c r="T13" s="115" t="s">
        <v>218</v>
      </c>
      <c r="U13" s="81"/>
      <c r="V13" s="106">
        <v>1</v>
      </c>
      <c r="W13" s="342" t="s">
        <v>0</v>
      </c>
      <c r="X13" s="105">
        <v>2</v>
      </c>
      <c r="Y13" s="114" t="s">
        <v>218</v>
      </c>
      <c r="Z13" s="115" t="s">
        <v>293</v>
      </c>
      <c r="AA13" s="94"/>
      <c r="AB13" s="65"/>
      <c r="AC13" s="325" t="s">
        <v>0</v>
      </c>
      <c r="AD13" s="65"/>
      <c r="AE13" s="114" t="s">
        <v>331</v>
      </c>
      <c r="AF13" s="115" t="s">
        <v>331</v>
      </c>
      <c r="AG13" s="94"/>
      <c r="AH13" s="65"/>
      <c r="AI13" s="301" t="s">
        <v>0</v>
      </c>
      <c r="AJ13" s="65"/>
      <c r="AK13" s="114"/>
      <c r="AL13" s="115"/>
      <c r="AM13" s="94"/>
      <c r="AN13" s="106"/>
      <c r="AO13" s="301" t="s">
        <v>0</v>
      </c>
      <c r="AP13" s="105"/>
      <c r="AQ13" s="114"/>
      <c r="AR13" s="115"/>
      <c r="AS13" s="94"/>
      <c r="AT13" s="65"/>
      <c r="AU13" s="301" t="s">
        <v>0</v>
      </c>
      <c r="AV13" s="65"/>
      <c r="AW13" s="114"/>
      <c r="AX13" s="115"/>
      <c r="AY13" s="94"/>
      <c r="AZ13" s="106"/>
      <c r="BA13" s="301" t="s">
        <v>0</v>
      </c>
      <c r="BB13" s="105"/>
      <c r="BC13" s="301"/>
      <c r="BD13" s="302"/>
      <c r="BE13" s="94"/>
      <c r="BF13" s="65"/>
      <c r="BG13" s="301" t="s">
        <v>0</v>
      </c>
      <c r="BH13" s="65"/>
      <c r="BI13" s="114"/>
      <c r="BJ13" s="115"/>
      <c r="BK13" s="94"/>
      <c r="BL13" s="65"/>
      <c r="BM13" s="301" t="s">
        <v>0</v>
      </c>
      <c r="BN13" s="65"/>
      <c r="BO13" s="114"/>
      <c r="BP13" s="115"/>
      <c r="BQ13" s="94"/>
      <c r="BR13" s="65"/>
      <c r="BS13" s="301" t="s">
        <v>0</v>
      </c>
      <c r="BT13" s="65"/>
      <c r="BU13" s="114"/>
      <c r="BV13" s="115"/>
      <c r="BW13" s="94"/>
      <c r="BX13" s="65"/>
      <c r="BY13" s="301" t="s">
        <v>0</v>
      </c>
      <c r="BZ13" s="65"/>
      <c r="CA13" s="121"/>
      <c r="CB13" s="302"/>
      <c r="CC13" s="94"/>
      <c r="CD13" s="65"/>
      <c r="CE13" s="301" t="s">
        <v>0</v>
      </c>
      <c r="CF13" s="65"/>
      <c r="CG13" s="114"/>
      <c r="CH13" s="115"/>
      <c r="CI13" s="94"/>
      <c r="CJ13" s="106"/>
      <c r="CK13" s="301" t="s">
        <v>0</v>
      </c>
      <c r="CL13" s="105"/>
      <c r="CM13" s="114"/>
      <c r="CN13" s="115"/>
      <c r="CO13" s="94"/>
      <c r="CP13" s="106"/>
      <c r="CQ13" s="301" t="s">
        <v>0</v>
      </c>
      <c r="CR13" s="105"/>
      <c r="CS13" s="114"/>
      <c r="CT13" s="115"/>
      <c r="CU13" s="94"/>
      <c r="CV13" s="65"/>
      <c r="CW13" s="301" t="s">
        <v>0</v>
      </c>
      <c r="CX13" s="65"/>
      <c r="CY13" s="114"/>
      <c r="CZ13" s="115"/>
      <c r="DA13" s="94"/>
      <c r="DB13" s="65"/>
      <c r="DC13" s="301" t="s">
        <v>0</v>
      </c>
      <c r="DD13" s="65"/>
      <c r="DE13" s="114"/>
      <c r="DF13" s="115"/>
      <c r="DG13" s="94"/>
      <c r="DH13" s="65"/>
      <c r="DI13" s="301" t="s">
        <v>0</v>
      </c>
      <c r="DJ13" s="65"/>
      <c r="DK13" s="114"/>
      <c r="DL13" s="115"/>
      <c r="DM13" s="94"/>
      <c r="DN13" s="65"/>
      <c r="DO13" s="301" t="s">
        <v>0</v>
      </c>
      <c r="DP13" s="65"/>
      <c r="DQ13" s="114"/>
      <c r="DR13" s="115"/>
      <c r="DS13" s="94"/>
      <c r="DT13" s="65"/>
      <c r="DU13" s="301" t="s">
        <v>0</v>
      </c>
      <c r="DV13" s="65"/>
      <c r="DW13" s="114"/>
      <c r="DX13" s="115"/>
      <c r="DY13" s="94"/>
      <c r="DZ13" s="65"/>
      <c r="EA13" s="301" t="s">
        <v>0</v>
      </c>
      <c r="EB13" s="65"/>
      <c r="EC13" s="114"/>
      <c r="ED13" s="115"/>
      <c r="EE13" s="94"/>
      <c r="EF13" s="65"/>
      <c r="EG13" s="301" t="s">
        <v>0</v>
      </c>
      <c r="EH13" s="65"/>
      <c r="EI13" s="114"/>
      <c r="EJ13" s="115"/>
      <c r="EK13" s="94"/>
      <c r="EL13" s="65"/>
      <c r="EM13" s="301" t="s">
        <v>0</v>
      </c>
      <c r="EN13" s="65"/>
      <c r="EO13" s="114"/>
      <c r="EP13" s="115"/>
      <c r="EQ13" s="94"/>
      <c r="ER13" s="106"/>
      <c r="ES13" s="301" t="s">
        <v>0</v>
      </c>
      <c r="ET13" s="105"/>
      <c r="EU13" s="114"/>
      <c r="EV13" s="115"/>
      <c r="EW13" s="94"/>
      <c r="EX13" s="65"/>
      <c r="EY13" s="301" t="s">
        <v>0</v>
      </c>
      <c r="EZ13" s="65"/>
      <c r="FA13" s="114"/>
      <c r="FB13" s="115"/>
      <c r="FC13" s="94"/>
      <c r="FD13" s="106"/>
      <c r="FE13" s="301" t="s">
        <v>0</v>
      </c>
      <c r="FF13" s="105"/>
      <c r="FG13" s="114"/>
      <c r="FH13" s="115"/>
      <c r="FI13" s="94"/>
      <c r="FJ13" s="65"/>
      <c r="FK13" s="301" t="s">
        <v>0</v>
      </c>
      <c r="FL13" s="65"/>
      <c r="FM13" s="114"/>
      <c r="FN13" s="115"/>
      <c r="FO13" s="94"/>
      <c r="FP13" s="65"/>
      <c r="FQ13" s="301" t="s">
        <v>0</v>
      </c>
      <c r="FR13" s="65"/>
      <c r="FS13" s="114"/>
      <c r="FT13" s="115"/>
      <c r="FU13" s="94"/>
      <c r="FV13" s="65"/>
      <c r="FW13" s="301" t="s">
        <v>0</v>
      </c>
      <c r="FX13" s="65"/>
      <c r="FY13" s="114"/>
      <c r="FZ13" s="115"/>
      <c r="GA13" s="94"/>
      <c r="GB13" s="106"/>
      <c r="GC13" s="301" t="s">
        <v>0</v>
      </c>
      <c r="GD13" s="105"/>
      <c r="GE13" s="114"/>
      <c r="GF13" s="115"/>
      <c r="GG13" s="94"/>
      <c r="GH13" s="106"/>
      <c r="GI13" s="301" t="s">
        <v>0</v>
      </c>
      <c r="GJ13" s="105"/>
      <c r="GK13" s="114"/>
      <c r="GL13" s="115"/>
      <c r="GM13" s="94"/>
      <c r="GN13" s="65"/>
      <c r="GO13" s="301" t="s">
        <v>0</v>
      </c>
      <c r="GP13" s="65"/>
      <c r="GQ13" s="121"/>
      <c r="GR13" s="302"/>
      <c r="GS13" s="94"/>
      <c r="GT13" s="65"/>
      <c r="GU13" s="301" t="s">
        <v>0</v>
      </c>
      <c r="GV13" s="65"/>
      <c r="GW13" s="114"/>
      <c r="GX13" s="115"/>
      <c r="GY13" s="94"/>
      <c r="GZ13" s="106"/>
      <c r="HA13" s="301" t="s">
        <v>0</v>
      </c>
      <c r="HB13" s="105"/>
      <c r="HC13" s="301"/>
      <c r="HD13" s="302"/>
      <c r="HE13" s="94"/>
      <c r="HF13" s="65"/>
      <c r="HG13" s="301" t="s">
        <v>0</v>
      </c>
      <c r="HH13" s="65"/>
      <c r="HI13" s="114"/>
      <c r="HJ13" s="115"/>
      <c r="HK13" s="94"/>
      <c r="HL13" s="65"/>
      <c r="HM13" s="301" t="s">
        <v>0</v>
      </c>
      <c r="HN13" s="65"/>
      <c r="HO13" s="114"/>
      <c r="HP13" s="115"/>
      <c r="HQ13" s="94"/>
      <c r="HR13" s="65"/>
      <c r="HS13" s="301" t="s">
        <v>0</v>
      </c>
      <c r="HT13" s="65"/>
      <c r="HU13" s="114"/>
      <c r="HV13" s="115"/>
      <c r="HW13" s="94"/>
      <c r="HX13" s="106"/>
      <c r="HY13" s="301" t="s">
        <v>0</v>
      </c>
      <c r="HZ13" s="105"/>
      <c r="IA13" s="114"/>
      <c r="IB13" s="115"/>
      <c r="IC13" s="94"/>
      <c r="ID13" s="65"/>
      <c r="IE13" s="301" t="s">
        <v>0</v>
      </c>
      <c r="IF13" s="65"/>
      <c r="IG13" s="114"/>
      <c r="IH13" s="115"/>
      <c r="II13" s="94"/>
      <c r="IJ13" s="65"/>
      <c r="IK13" s="301" t="s">
        <v>0</v>
      </c>
      <c r="IL13" s="65"/>
      <c r="IM13" s="121"/>
      <c r="IN13" s="302"/>
      <c r="IO13" s="94"/>
      <c r="IP13" s="106"/>
      <c r="IQ13" s="301" t="s">
        <v>0</v>
      </c>
      <c r="IR13" s="105"/>
      <c r="IS13" s="301"/>
      <c r="IT13" s="302"/>
      <c r="IU13" s="94"/>
      <c r="IV13" s="65"/>
      <c r="IW13" s="301" t="s">
        <v>0</v>
      </c>
      <c r="IX13" s="65"/>
      <c r="IY13" s="114"/>
      <c r="IZ13" s="115"/>
      <c r="JA13" s="94"/>
      <c r="JB13" s="65"/>
      <c r="JC13" s="301" t="s">
        <v>0</v>
      </c>
      <c r="JD13" s="65"/>
      <c r="JE13" s="114"/>
      <c r="JF13" s="115"/>
      <c r="JG13" s="94"/>
      <c r="JH13" s="65"/>
      <c r="JI13" s="301" t="s">
        <v>0</v>
      </c>
      <c r="JJ13" s="65"/>
      <c r="JK13" s="114"/>
      <c r="JL13" s="115"/>
      <c r="JM13" s="94"/>
      <c r="JN13" s="65"/>
      <c r="JO13" s="301" t="s">
        <v>0</v>
      </c>
      <c r="JP13" s="65"/>
      <c r="JQ13" s="114"/>
      <c r="JR13" s="115"/>
      <c r="JS13" s="94"/>
      <c r="JT13" s="106"/>
      <c r="JU13" s="301" t="s">
        <v>0</v>
      </c>
      <c r="JV13" s="105"/>
      <c r="JW13" s="114"/>
      <c r="JX13" s="115"/>
      <c r="JY13" s="94"/>
      <c r="JZ13" s="106"/>
      <c r="KA13" s="301" t="s">
        <v>0</v>
      </c>
      <c r="KB13" s="105"/>
      <c r="KC13" s="301"/>
      <c r="KD13" s="302"/>
      <c r="KE13" s="94"/>
      <c r="KF13" s="106"/>
      <c r="KG13" s="301" t="s">
        <v>0</v>
      </c>
      <c r="KH13" s="105"/>
      <c r="KI13" s="114"/>
      <c r="KJ13" s="115"/>
      <c r="KK13" s="94"/>
      <c r="KL13" s="65"/>
      <c r="KM13" s="301" t="s">
        <v>0</v>
      </c>
      <c r="KN13" s="65"/>
      <c r="KO13" s="114"/>
      <c r="KP13" s="115"/>
      <c r="KQ13" s="94"/>
      <c r="KR13" s="65"/>
      <c r="KS13" s="301" t="s">
        <v>0</v>
      </c>
      <c r="KT13" s="65"/>
      <c r="KU13" s="114"/>
      <c r="KV13" s="115"/>
      <c r="KW13" s="94"/>
      <c r="KX13" s="65"/>
      <c r="KY13" s="301" t="s">
        <v>0</v>
      </c>
      <c r="KZ13" s="65"/>
      <c r="LA13" s="121"/>
      <c r="LB13" s="302"/>
      <c r="LC13" s="94"/>
      <c r="LD13" s="106"/>
      <c r="LE13" s="301" t="s">
        <v>0</v>
      </c>
      <c r="LF13" s="105"/>
      <c r="LG13" s="114"/>
      <c r="LH13" s="115"/>
      <c r="LI13" s="94"/>
      <c r="LJ13" s="65"/>
      <c r="LK13" s="301" t="s">
        <v>0</v>
      </c>
      <c r="LL13" s="65"/>
      <c r="LM13" s="121"/>
      <c r="LN13" s="302"/>
      <c r="LO13" s="94"/>
      <c r="LP13" s="65"/>
      <c r="LQ13" s="301" t="s">
        <v>0</v>
      </c>
      <c r="LR13" s="65"/>
      <c r="LS13" s="114"/>
      <c r="LT13" s="115"/>
      <c r="LU13" s="94"/>
      <c r="LV13" s="106"/>
      <c r="LW13" s="301" t="s">
        <v>0</v>
      </c>
      <c r="LX13" s="105"/>
      <c r="LY13" s="301"/>
      <c r="LZ13" s="302"/>
      <c r="MA13" s="94"/>
      <c r="MB13" s="65"/>
      <c r="MC13" s="301" t="s">
        <v>0</v>
      </c>
      <c r="MD13" s="65"/>
      <c r="ME13" s="114"/>
      <c r="MF13" s="115"/>
      <c r="MG13" s="94"/>
      <c r="MH13" s="65"/>
      <c r="MI13" s="301" t="s">
        <v>0</v>
      </c>
      <c r="MJ13" s="65"/>
      <c r="MK13" s="114"/>
      <c r="ML13" s="115"/>
      <c r="MM13" s="94"/>
      <c r="MN13" s="65"/>
      <c r="MO13" s="301" t="s">
        <v>0</v>
      </c>
      <c r="MP13" s="65"/>
      <c r="MQ13" s="114"/>
      <c r="MR13" s="115"/>
      <c r="MS13" s="94"/>
      <c r="MT13" s="106"/>
      <c r="MU13" s="301" t="s">
        <v>0</v>
      </c>
      <c r="MV13" s="105"/>
      <c r="MW13" s="301"/>
      <c r="MX13" s="302"/>
      <c r="MY13" s="94"/>
      <c r="MZ13" s="65"/>
      <c r="NA13" s="301" t="s">
        <v>0</v>
      </c>
      <c r="NB13" s="65"/>
      <c r="NC13" s="114"/>
      <c r="ND13" s="115"/>
      <c r="NE13" s="94"/>
      <c r="NF13" s="65"/>
      <c r="NG13" s="301" t="s">
        <v>0</v>
      </c>
      <c r="NH13" s="65"/>
      <c r="NI13" s="121"/>
      <c r="NJ13" s="302"/>
      <c r="NK13" s="94"/>
      <c r="NL13" s="65"/>
      <c r="NM13" s="301" t="s">
        <v>0</v>
      </c>
      <c r="NN13" s="65"/>
      <c r="NO13" s="114"/>
      <c r="NP13" s="115"/>
      <c r="NQ13" s="94"/>
      <c r="NR13" s="65"/>
      <c r="NS13" s="301" t="s">
        <v>0</v>
      </c>
      <c r="NT13" s="65"/>
      <c r="NU13" s="114"/>
      <c r="NV13" s="115"/>
      <c r="NW13" s="102"/>
      <c r="NX13" s="106"/>
      <c r="NY13" s="301" t="s">
        <v>0</v>
      </c>
      <c r="NZ13" s="105"/>
      <c r="OA13" s="301"/>
      <c r="OB13" s="302"/>
      <c r="OC13" s="121"/>
      <c r="OD13" s="267"/>
      <c r="OE13" s="114" t="s">
        <v>0</v>
      </c>
      <c r="OF13" s="114"/>
      <c r="OG13" s="114"/>
      <c r="OH13" s="115"/>
    </row>
    <row r="14" spans="1:398" ht="16.5">
      <c r="A14" s="312">
        <f>IF(B14="","",VLOOKUP(B14,'Registrovaní tipéri'!$A$2:$B$101,2,FALSE))</f>
        <v>35</v>
      </c>
      <c r="B14" s="306" t="s">
        <v>14</v>
      </c>
      <c r="C14" s="134">
        <v>35</v>
      </c>
      <c r="D14" s="106"/>
      <c r="E14" s="212" t="s">
        <v>0</v>
      </c>
      <c r="F14" s="105"/>
      <c r="G14" s="112"/>
      <c r="H14" s="113"/>
      <c r="I14" s="308"/>
      <c r="J14" s="267">
        <v>3</v>
      </c>
      <c r="K14" s="114" t="s">
        <v>0</v>
      </c>
      <c r="L14" s="114">
        <v>2</v>
      </c>
      <c r="M14" s="114" t="s">
        <v>221</v>
      </c>
      <c r="N14" s="115" t="s">
        <v>218</v>
      </c>
      <c r="O14" s="81"/>
      <c r="P14" s="106">
        <v>1</v>
      </c>
      <c r="Q14" s="342" t="s">
        <v>0</v>
      </c>
      <c r="R14" s="105">
        <v>0</v>
      </c>
      <c r="S14" s="114" t="s">
        <v>208</v>
      </c>
      <c r="T14" s="115" t="s">
        <v>214</v>
      </c>
      <c r="U14" s="81"/>
      <c r="V14" s="106"/>
      <c r="W14" s="342" t="s">
        <v>0</v>
      </c>
      <c r="X14" s="105"/>
      <c r="Y14" s="114" t="s">
        <v>331</v>
      </c>
      <c r="Z14" s="115" t="s">
        <v>331</v>
      </c>
      <c r="AA14" s="94"/>
      <c r="AB14" s="65"/>
      <c r="AC14" s="325" t="s">
        <v>0</v>
      </c>
      <c r="AD14" s="65"/>
      <c r="AE14" s="114" t="s">
        <v>331</v>
      </c>
      <c r="AF14" s="115" t="s">
        <v>331</v>
      </c>
      <c r="AG14" s="94"/>
      <c r="AH14" s="65"/>
      <c r="AI14" s="301" t="s">
        <v>0</v>
      </c>
      <c r="AJ14" s="65"/>
      <c r="AK14" s="114"/>
      <c r="AL14" s="115"/>
      <c r="AM14" s="94"/>
      <c r="AN14" s="106"/>
      <c r="AO14" s="301" t="s">
        <v>0</v>
      </c>
      <c r="AP14" s="105"/>
      <c r="AQ14" s="114"/>
      <c r="AR14" s="115"/>
      <c r="AS14" s="94"/>
      <c r="AT14" s="65"/>
      <c r="AU14" s="301" t="s">
        <v>0</v>
      </c>
      <c r="AV14" s="65"/>
      <c r="AW14" s="114"/>
      <c r="AX14" s="115"/>
      <c r="AY14" s="94"/>
      <c r="AZ14" s="106"/>
      <c r="BA14" s="301" t="s">
        <v>0</v>
      </c>
      <c r="BB14" s="105"/>
      <c r="BC14" s="301"/>
      <c r="BD14" s="302"/>
      <c r="BE14" s="94"/>
      <c r="BF14" s="65"/>
      <c r="BG14" s="301" t="s">
        <v>0</v>
      </c>
      <c r="BH14" s="65"/>
      <c r="BI14" s="114"/>
      <c r="BJ14" s="115"/>
      <c r="BK14" s="94"/>
      <c r="BL14" s="65"/>
      <c r="BM14" s="301" t="s">
        <v>0</v>
      </c>
      <c r="BN14" s="65"/>
      <c r="BO14" s="114"/>
      <c r="BP14" s="115"/>
      <c r="BQ14" s="94"/>
      <c r="BR14" s="65"/>
      <c r="BS14" s="301" t="s">
        <v>0</v>
      </c>
      <c r="BT14" s="65"/>
      <c r="BU14" s="114"/>
      <c r="BV14" s="115"/>
      <c r="BW14" s="94"/>
      <c r="BX14" s="65"/>
      <c r="BY14" s="301" t="s">
        <v>0</v>
      </c>
      <c r="BZ14" s="65"/>
      <c r="CA14" s="121"/>
      <c r="CB14" s="302"/>
      <c r="CC14" s="94"/>
      <c r="CD14" s="65"/>
      <c r="CE14" s="301" t="s">
        <v>0</v>
      </c>
      <c r="CF14" s="65"/>
      <c r="CG14" s="114"/>
      <c r="CH14" s="115"/>
      <c r="CI14" s="94"/>
      <c r="CJ14" s="106"/>
      <c r="CK14" s="301" t="s">
        <v>0</v>
      </c>
      <c r="CL14" s="105"/>
      <c r="CM14" s="114"/>
      <c r="CN14" s="115"/>
      <c r="CO14" s="94"/>
      <c r="CP14" s="106"/>
      <c r="CQ14" s="301" t="s">
        <v>0</v>
      </c>
      <c r="CR14" s="105"/>
      <c r="CS14" s="114"/>
      <c r="CT14" s="115"/>
      <c r="CU14" s="94"/>
      <c r="CV14" s="65"/>
      <c r="CW14" s="301" t="s">
        <v>0</v>
      </c>
      <c r="CX14" s="65"/>
      <c r="CY14" s="114"/>
      <c r="CZ14" s="115"/>
      <c r="DA14" s="94"/>
      <c r="DB14" s="65"/>
      <c r="DC14" s="301" t="s">
        <v>0</v>
      </c>
      <c r="DD14" s="65"/>
      <c r="DE14" s="114"/>
      <c r="DF14" s="115"/>
      <c r="DG14" s="94"/>
      <c r="DH14" s="65"/>
      <c r="DI14" s="301" t="s">
        <v>0</v>
      </c>
      <c r="DJ14" s="65"/>
      <c r="DK14" s="114"/>
      <c r="DL14" s="115"/>
      <c r="DM14" s="94"/>
      <c r="DN14" s="65"/>
      <c r="DO14" s="301" t="s">
        <v>0</v>
      </c>
      <c r="DP14" s="65"/>
      <c r="DQ14" s="114"/>
      <c r="DR14" s="115"/>
      <c r="DS14" s="94"/>
      <c r="DT14" s="65"/>
      <c r="DU14" s="301" t="s">
        <v>0</v>
      </c>
      <c r="DV14" s="65"/>
      <c r="DW14" s="114"/>
      <c r="DX14" s="115"/>
      <c r="DY14" s="94"/>
      <c r="DZ14" s="65"/>
      <c r="EA14" s="301" t="s">
        <v>0</v>
      </c>
      <c r="EB14" s="65"/>
      <c r="EC14" s="114"/>
      <c r="ED14" s="115"/>
      <c r="EE14" s="94"/>
      <c r="EF14" s="65"/>
      <c r="EG14" s="301" t="s">
        <v>0</v>
      </c>
      <c r="EH14" s="65"/>
      <c r="EI14" s="114"/>
      <c r="EJ14" s="115"/>
      <c r="EK14" s="94"/>
      <c r="EL14" s="65"/>
      <c r="EM14" s="301" t="s">
        <v>0</v>
      </c>
      <c r="EN14" s="65"/>
      <c r="EO14" s="114"/>
      <c r="EP14" s="115"/>
      <c r="EQ14" s="94"/>
      <c r="ER14" s="106"/>
      <c r="ES14" s="301" t="s">
        <v>0</v>
      </c>
      <c r="ET14" s="105"/>
      <c r="EU14" s="114"/>
      <c r="EV14" s="115"/>
      <c r="EW14" s="94"/>
      <c r="EX14" s="65"/>
      <c r="EY14" s="301" t="s">
        <v>0</v>
      </c>
      <c r="EZ14" s="65"/>
      <c r="FA14" s="114"/>
      <c r="FB14" s="115"/>
      <c r="FC14" s="94"/>
      <c r="FD14" s="106"/>
      <c r="FE14" s="301" t="s">
        <v>0</v>
      </c>
      <c r="FF14" s="105"/>
      <c r="FG14" s="114"/>
      <c r="FH14" s="115"/>
      <c r="FI14" s="94"/>
      <c r="FJ14" s="65"/>
      <c r="FK14" s="301" t="s">
        <v>0</v>
      </c>
      <c r="FL14" s="65"/>
      <c r="FM14" s="114"/>
      <c r="FN14" s="115"/>
      <c r="FO14" s="94"/>
      <c r="FP14" s="65"/>
      <c r="FQ14" s="301" t="s">
        <v>0</v>
      </c>
      <c r="FR14" s="65"/>
      <c r="FS14" s="114"/>
      <c r="FT14" s="115"/>
      <c r="FU14" s="94"/>
      <c r="FV14" s="65"/>
      <c r="FW14" s="301" t="s">
        <v>0</v>
      </c>
      <c r="FX14" s="65"/>
      <c r="FY14" s="114"/>
      <c r="FZ14" s="115"/>
      <c r="GA14" s="94"/>
      <c r="GB14" s="106"/>
      <c r="GC14" s="301" t="s">
        <v>0</v>
      </c>
      <c r="GD14" s="105"/>
      <c r="GE14" s="114"/>
      <c r="GF14" s="115"/>
      <c r="GG14" s="94"/>
      <c r="GH14" s="106"/>
      <c r="GI14" s="301" t="s">
        <v>0</v>
      </c>
      <c r="GJ14" s="105"/>
      <c r="GK14" s="114"/>
      <c r="GL14" s="115"/>
      <c r="GM14" s="94"/>
      <c r="GN14" s="65"/>
      <c r="GO14" s="301" t="s">
        <v>0</v>
      </c>
      <c r="GP14" s="65"/>
      <c r="GQ14" s="121"/>
      <c r="GR14" s="302"/>
      <c r="GS14" s="94"/>
      <c r="GT14" s="65"/>
      <c r="GU14" s="301" t="s">
        <v>0</v>
      </c>
      <c r="GV14" s="65"/>
      <c r="GW14" s="114"/>
      <c r="GX14" s="115"/>
      <c r="GY14" s="94"/>
      <c r="GZ14" s="106"/>
      <c r="HA14" s="301" t="s">
        <v>0</v>
      </c>
      <c r="HB14" s="105"/>
      <c r="HC14" s="301"/>
      <c r="HD14" s="302"/>
      <c r="HE14" s="94"/>
      <c r="HF14" s="65"/>
      <c r="HG14" s="301" t="s">
        <v>0</v>
      </c>
      <c r="HH14" s="65"/>
      <c r="HI14" s="114"/>
      <c r="HJ14" s="115"/>
      <c r="HK14" s="94"/>
      <c r="HL14" s="65"/>
      <c r="HM14" s="301" t="s">
        <v>0</v>
      </c>
      <c r="HN14" s="65"/>
      <c r="HO14" s="114"/>
      <c r="HP14" s="115"/>
      <c r="HQ14" s="94"/>
      <c r="HR14" s="65"/>
      <c r="HS14" s="301" t="s">
        <v>0</v>
      </c>
      <c r="HT14" s="65"/>
      <c r="HU14" s="114"/>
      <c r="HV14" s="115"/>
      <c r="HW14" s="94"/>
      <c r="HX14" s="106"/>
      <c r="HY14" s="301" t="s">
        <v>0</v>
      </c>
      <c r="HZ14" s="105"/>
      <c r="IA14" s="114"/>
      <c r="IB14" s="115"/>
      <c r="IC14" s="94"/>
      <c r="ID14" s="65"/>
      <c r="IE14" s="301" t="s">
        <v>0</v>
      </c>
      <c r="IF14" s="65"/>
      <c r="IG14" s="114"/>
      <c r="IH14" s="115"/>
      <c r="II14" s="94"/>
      <c r="IJ14" s="65"/>
      <c r="IK14" s="301" t="s">
        <v>0</v>
      </c>
      <c r="IL14" s="65"/>
      <c r="IM14" s="121"/>
      <c r="IN14" s="302"/>
      <c r="IO14" s="94"/>
      <c r="IP14" s="106"/>
      <c r="IQ14" s="301" t="s">
        <v>0</v>
      </c>
      <c r="IR14" s="105"/>
      <c r="IS14" s="301"/>
      <c r="IT14" s="302"/>
      <c r="IU14" s="94"/>
      <c r="IV14" s="65"/>
      <c r="IW14" s="301" t="s">
        <v>0</v>
      </c>
      <c r="IX14" s="65"/>
      <c r="IY14" s="114"/>
      <c r="IZ14" s="115"/>
      <c r="JA14" s="94"/>
      <c r="JB14" s="65"/>
      <c r="JC14" s="301" t="s">
        <v>0</v>
      </c>
      <c r="JD14" s="65"/>
      <c r="JE14" s="114"/>
      <c r="JF14" s="115"/>
      <c r="JG14" s="94"/>
      <c r="JH14" s="65"/>
      <c r="JI14" s="301" t="s">
        <v>0</v>
      </c>
      <c r="JJ14" s="65"/>
      <c r="JK14" s="114"/>
      <c r="JL14" s="115"/>
      <c r="JM14" s="94"/>
      <c r="JN14" s="65"/>
      <c r="JO14" s="301" t="s">
        <v>0</v>
      </c>
      <c r="JP14" s="65"/>
      <c r="JQ14" s="114"/>
      <c r="JR14" s="115"/>
      <c r="JS14" s="94"/>
      <c r="JT14" s="106"/>
      <c r="JU14" s="301" t="s">
        <v>0</v>
      </c>
      <c r="JV14" s="105"/>
      <c r="JW14" s="114"/>
      <c r="JX14" s="115"/>
      <c r="JY14" s="94"/>
      <c r="JZ14" s="106"/>
      <c r="KA14" s="301" t="s">
        <v>0</v>
      </c>
      <c r="KB14" s="105"/>
      <c r="KC14" s="301"/>
      <c r="KD14" s="302"/>
      <c r="KE14" s="94"/>
      <c r="KF14" s="106"/>
      <c r="KG14" s="301" t="s">
        <v>0</v>
      </c>
      <c r="KH14" s="105"/>
      <c r="KI14" s="114"/>
      <c r="KJ14" s="115"/>
      <c r="KK14" s="94"/>
      <c r="KL14" s="65"/>
      <c r="KM14" s="301" t="s">
        <v>0</v>
      </c>
      <c r="KN14" s="65"/>
      <c r="KO14" s="114"/>
      <c r="KP14" s="115"/>
      <c r="KQ14" s="94"/>
      <c r="KR14" s="65"/>
      <c r="KS14" s="301" t="s">
        <v>0</v>
      </c>
      <c r="KT14" s="65"/>
      <c r="KU14" s="114"/>
      <c r="KV14" s="115"/>
      <c r="KW14" s="94"/>
      <c r="KX14" s="65"/>
      <c r="KY14" s="301" t="s">
        <v>0</v>
      </c>
      <c r="KZ14" s="65"/>
      <c r="LA14" s="121"/>
      <c r="LB14" s="302"/>
      <c r="LC14" s="94"/>
      <c r="LD14" s="106"/>
      <c r="LE14" s="301" t="s">
        <v>0</v>
      </c>
      <c r="LF14" s="105"/>
      <c r="LG14" s="114"/>
      <c r="LH14" s="115"/>
      <c r="LI14" s="94"/>
      <c r="LJ14" s="65"/>
      <c r="LK14" s="301" t="s">
        <v>0</v>
      </c>
      <c r="LL14" s="65"/>
      <c r="LM14" s="121"/>
      <c r="LN14" s="302"/>
      <c r="LO14" s="94"/>
      <c r="LP14" s="65"/>
      <c r="LQ14" s="301" t="s">
        <v>0</v>
      </c>
      <c r="LR14" s="65"/>
      <c r="LS14" s="114"/>
      <c r="LT14" s="115"/>
      <c r="LU14" s="94"/>
      <c r="LV14" s="106"/>
      <c r="LW14" s="301" t="s">
        <v>0</v>
      </c>
      <c r="LX14" s="105"/>
      <c r="LY14" s="301"/>
      <c r="LZ14" s="302"/>
      <c r="MA14" s="94"/>
      <c r="MB14" s="65"/>
      <c r="MC14" s="301" t="s">
        <v>0</v>
      </c>
      <c r="MD14" s="65"/>
      <c r="ME14" s="114"/>
      <c r="MF14" s="115"/>
      <c r="MG14" s="94"/>
      <c r="MH14" s="65"/>
      <c r="MI14" s="301" t="s">
        <v>0</v>
      </c>
      <c r="MJ14" s="65"/>
      <c r="MK14" s="114"/>
      <c r="ML14" s="115"/>
      <c r="MM14" s="94"/>
      <c r="MN14" s="65"/>
      <c r="MO14" s="301" t="s">
        <v>0</v>
      </c>
      <c r="MP14" s="65"/>
      <c r="MQ14" s="114"/>
      <c r="MR14" s="115"/>
      <c r="MS14" s="94"/>
      <c r="MT14" s="106"/>
      <c r="MU14" s="301" t="s">
        <v>0</v>
      </c>
      <c r="MV14" s="105"/>
      <c r="MW14" s="301"/>
      <c r="MX14" s="302"/>
      <c r="MY14" s="94"/>
      <c r="MZ14" s="65"/>
      <c r="NA14" s="301" t="s">
        <v>0</v>
      </c>
      <c r="NB14" s="65"/>
      <c r="NC14" s="114"/>
      <c r="ND14" s="115"/>
      <c r="NE14" s="94"/>
      <c r="NF14" s="65"/>
      <c r="NG14" s="301" t="s">
        <v>0</v>
      </c>
      <c r="NH14" s="65"/>
      <c r="NI14" s="121"/>
      <c r="NJ14" s="302"/>
      <c r="NK14" s="94"/>
      <c r="NL14" s="65"/>
      <c r="NM14" s="301" t="s">
        <v>0</v>
      </c>
      <c r="NN14" s="65"/>
      <c r="NO14" s="114"/>
      <c r="NP14" s="115"/>
      <c r="NQ14" s="94"/>
      <c r="NR14" s="65"/>
      <c r="NS14" s="301" t="s">
        <v>0</v>
      </c>
      <c r="NT14" s="65"/>
      <c r="NU14" s="114"/>
      <c r="NV14" s="115"/>
      <c r="NW14" s="102"/>
      <c r="NX14" s="106"/>
      <c r="NY14" s="301" t="s">
        <v>0</v>
      </c>
      <c r="NZ14" s="105"/>
      <c r="OA14" s="301"/>
      <c r="OB14" s="302"/>
      <c r="OC14" s="121"/>
      <c r="OD14" s="267"/>
      <c r="OE14" s="114" t="s">
        <v>0</v>
      </c>
      <c r="OF14" s="114"/>
      <c r="OG14" s="114"/>
      <c r="OH14" s="115"/>
    </row>
    <row r="15" spans="1:398" ht="16.5">
      <c r="A15" s="323">
        <f>IF(B15="","",VLOOKUP(B15,'Registrovaní tipéri'!$A$2:$B$101,2,FALSE))</f>
        <v>66</v>
      </c>
      <c r="B15" s="306" t="s">
        <v>29</v>
      </c>
      <c r="J15" s="341">
        <v>0</v>
      </c>
      <c r="K15" s="342"/>
      <c r="L15" s="342">
        <v>3</v>
      </c>
      <c r="M15" s="342" t="s">
        <v>221</v>
      </c>
      <c r="N15" s="343" t="s">
        <v>214</v>
      </c>
      <c r="O15" s="81"/>
      <c r="P15" s="106">
        <v>3</v>
      </c>
      <c r="Q15" s="342" t="s">
        <v>0</v>
      </c>
      <c r="R15" s="105">
        <v>1</v>
      </c>
      <c r="S15" s="114" t="s">
        <v>218</v>
      </c>
      <c r="T15" s="115" t="s">
        <v>270</v>
      </c>
      <c r="U15" s="81"/>
      <c r="V15" s="106">
        <v>1</v>
      </c>
      <c r="W15" s="342" t="s">
        <v>0</v>
      </c>
      <c r="X15" s="105">
        <v>3</v>
      </c>
      <c r="Y15" s="114" t="s">
        <v>270</v>
      </c>
      <c r="Z15" s="115" t="s">
        <v>218</v>
      </c>
      <c r="AA15" s="94"/>
      <c r="AB15" s="65"/>
      <c r="AC15" s="325" t="s">
        <v>0</v>
      </c>
      <c r="AD15" s="65"/>
      <c r="AE15" s="114" t="s">
        <v>331</v>
      </c>
      <c r="AF15" s="115" t="s">
        <v>331</v>
      </c>
      <c r="AG15" s="94"/>
      <c r="AH15" s="65"/>
      <c r="AI15" s="301" t="s">
        <v>0</v>
      </c>
      <c r="AJ15" s="65"/>
      <c r="AK15" s="114"/>
      <c r="AL15" s="115"/>
      <c r="AM15" s="94"/>
      <c r="AN15" s="106"/>
      <c r="AO15" s="301" t="s">
        <v>0</v>
      </c>
      <c r="AP15" s="105"/>
      <c r="AQ15" s="114"/>
      <c r="AR15" s="115"/>
      <c r="AS15" s="94"/>
      <c r="AT15" s="65"/>
      <c r="AU15" s="301" t="s">
        <v>0</v>
      </c>
      <c r="AV15" s="65"/>
      <c r="AW15" s="114"/>
      <c r="AX15" s="115"/>
      <c r="AY15" s="94"/>
      <c r="AZ15" s="106"/>
      <c r="BA15" s="301" t="s">
        <v>0</v>
      </c>
      <c r="BB15" s="105"/>
      <c r="BC15" s="114"/>
      <c r="BD15" s="115"/>
      <c r="BE15" s="94"/>
      <c r="BF15" s="65"/>
      <c r="BG15" s="301" t="s">
        <v>0</v>
      </c>
      <c r="BH15" s="65"/>
      <c r="BI15" s="114"/>
      <c r="BJ15" s="115"/>
      <c r="BK15" s="94"/>
      <c r="BL15" s="65"/>
      <c r="BM15" s="301" t="s">
        <v>0</v>
      </c>
      <c r="BN15" s="65"/>
      <c r="BO15" s="114"/>
      <c r="BP15" s="115"/>
      <c r="BQ15" s="94"/>
      <c r="BR15" s="65"/>
      <c r="BS15" s="301" t="s">
        <v>0</v>
      </c>
      <c r="BT15" s="65"/>
      <c r="BU15" s="114"/>
      <c r="BV15" s="115"/>
      <c r="BW15" s="94"/>
      <c r="BX15" s="65"/>
      <c r="BY15" s="301" t="s">
        <v>0</v>
      </c>
      <c r="BZ15" s="65"/>
      <c r="CA15" s="121"/>
      <c r="CB15" s="302"/>
      <c r="CC15" s="94"/>
      <c r="CD15" s="65"/>
      <c r="CE15" s="301" t="s">
        <v>0</v>
      </c>
      <c r="CF15" s="65"/>
      <c r="CG15" s="114"/>
      <c r="CH15" s="115"/>
      <c r="CI15" s="94"/>
      <c r="CJ15" s="300"/>
      <c r="CK15" s="301" t="s">
        <v>0</v>
      </c>
      <c r="CL15" s="301"/>
      <c r="CM15" s="301"/>
      <c r="CN15" s="302"/>
      <c r="CO15" s="94"/>
      <c r="CP15" s="300"/>
      <c r="CQ15" s="301" t="s">
        <v>0</v>
      </c>
      <c r="CR15" s="301"/>
      <c r="CS15" s="301"/>
      <c r="CT15" s="302"/>
      <c r="CU15" s="94"/>
      <c r="CV15" s="65"/>
      <c r="CW15" s="301" t="s">
        <v>0</v>
      </c>
      <c r="CX15" s="65"/>
      <c r="CY15" s="114"/>
      <c r="CZ15" s="115"/>
      <c r="DA15" s="94"/>
      <c r="DB15" s="65"/>
      <c r="DC15" s="301" t="s">
        <v>0</v>
      </c>
      <c r="DD15" s="65"/>
      <c r="DE15" s="114"/>
      <c r="DF15" s="115"/>
      <c r="DG15" s="94"/>
      <c r="DH15" s="65"/>
      <c r="DI15" s="301" t="s">
        <v>0</v>
      </c>
      <c r="DJ15" s="65"/>
      <c r="DK15" s="114"/>
      <c r="DL15" s="115"/>
      <c r="DM15" s="94"/>
      <c r="DN15" s="65"/>
      <c r="DO15" s="301" t="s">
        <v>0</v>
      </c>
      <c r="DP15" s="65"/>
      <c r="DQ15" s="114"/>
      <c r="DR15" s="115"/>
      <c r="DS15" s="94"/>
      <c r="DT15" s="65"/>
      <c r="DU15" s="301" t="s">
        <v>0</v>
      </c>
      <c r="DV15" s="65"/>
      <c r="DW15" s="114"/>
      <c r="DX15" s="115"/>
      <c r="DY15" s="94"/>
      <c r="DZ15" s="65"/>
      <c r="EA15" s="301" t="s">
        <v>0</v>
      </c>
      <c r="EB15" s="65"/>
      <c r="EC15" s="114"/>
      <c r="ED15" s="115"/>
      <c r="EE15" s="94"/>
      <c r="EF15" s="65"/>
      <c r="EG15" s="301" t="s">
        <v>0</v>
      </c>
      <c r="EH15" s="65"/>
      <c r="EI15" s="114"/>
      <c r="EJ15" s="115"/>
      <c r="EK15" s="94"/>
      <c r="EL15" s="65"/>
      <c r="EM15" s="301" t="s">
        <v>0</v>
      </c>
      <c r="EN15" s="65"/>
      <c r="EO15" s="114"/>
      <c r="EP15" s="115"/>
      <c r="EQ15" s="94"/>
      <c r="ER15" s="106"/>
      <c r="ES15" s="301" t="s">
        <v>0</v>
      </c>
      <c r="ET15" s="105"/>
      <c r="EU15" s="114"/>
      <c r="EV15" s="115"/>
      <c r="EW15" s="94"/>
      <c r="EX15" s="65"/>
      <c r="EY15" s="301" t="s">
        <v>0</v>
      </c>
      <c r="EZ15" s="65"/>
      <c r="FA15" s="114"/>
      <c r="FB15" s="115"/>
      <c r="FC15" s="94"/>
      <c r="FD15" s="106"/>
      <c r="FE15" s="301" t="s">
        <v>0</v>
      </c>
      <c r="FF15" s="105"/>
      <c r="FG15" s="114"/>
      <c r="FH15" s="115"/>
      <c r="FI15" s="94"/>
      <c r="FJ15" s="65"/>
      <c r="FK15" s="301" t="s">
        <v>0</v>
      </c>
      <c r="FL15" s="65"/>
      <c r="FM15" s="114"/>
      <c r="FN15" s="115"/>
      <c r="FO15" s="94"/>
      <c r="FP15" s="65"/>
      <c r="FQ15" s="301" t="s">
        <v>0</v>
      </c>
      <c r="FR15" s="65"/>
      <c r="FS15" s="114"/>
      <c r="FT15" s="115"/>
      <c r="FU15" s="94"/>
      <c r="FV15" s="65"/>
      <c r="FW15" s="301" t="s">
        <v>0</v>
      </c>
      <c r="FX15" s="65"/>
      <c r="FY15" s="114"/>
      <c r="FZ15" s="115"/>
      <c r="GA15" s="94"/>
      <c r="GB15" s="106"/>
      <c r="GC15" s="301" t="s">
        <v>0</v>
      </c>
      <c r="GD15" s="105"/>
      <c r="GE15" s="114"/>
      <c r="GF15" s="115"/>
      <c r="GG15" s="94"/>
      <c r="GH15" s="106"/>
      <c r="GI15" s="301" t="s">
        <v>0</v>
      </c>
      <c r="GJ15" s="105"/>
      <c r="GK15" s="114"/>
      <c r="GL15" s="115"/>
      <c r="GM15" s="94"/>
      <c r="GN15" s="65"/>
      <c r="GO15" s="301" t="s">
        <v>0</v>
      </c>
      <c r="GP15" s="65"/>
      <c r="GQ15" s="121"/>
      <c r="GR15" s="302"/>
      <c r="GS15" s="94"/>
      <c r="GT15" s="65"/>
      <c r="GU15" s="301" t="s">
        <v>0</v>
      </c>
      <c r="GV15" s="65"/>
      <c r="GW15" s="114"/>
      <c r="GX15" s="115"/>
      <c r="GY15" s="94"/>
      <c r="GZ15" s="106"/>
      <c r="HA15" s="301" t="s">
        <v>0</v>
      </c>
      <c r="HB15" s="105"/>
      <c r="HC15" s="301"/>
      <c r="HD15" s="302"/>
      <c r="HE15" s="94"/>
      <c r="HF15" s="65"/>
      <c r="HG15" s="301" t="s">
        <v>0</v>
      </c>
      <c r="HH15" s="65"/>
      <c r="HI15" s="114"/>
      <c r="HJ15" s="115"/>
      <c r="HK15" s="94"/>
      <c r="HL15" s="65"/>
      <c r="HM15" s="301" t="s">
        <v>0</v>
      </c>
      <c r="HN15" s="65"/>
      <c r="HO15" s="114"/>
      <c r="HP15" s="115"/>
      <c r="HQ15" s="94"/>
      <c r="HR15" s="65"/>
      <c r="HS15" s="301" t="s">
        <v>0</v>
      </c>
      <c r="HT15" s="65"/>
      <c r="HU15" s="114"/>
      <c r="HV15" s="115"/>
      <c r="HW15" s="94"/>
      <c r="HX15" s="106"/>
      <c r="HY15" s="301" t="s">
        <v>0</v>
      </c>
      <c r="HZ15" s="105"/>
      <c r="IA15" s="114"/>
      <c r="IB15" s="115"/>
      <c r="IC15" s="94"/>
      <c r="ID15" s="65"/>
      <c r="IE15" s="301" t="s">
        <v>0</v>
      </c>
      <c r="IF15" s="65"/>
      <c r="IG15" s="114"/>
      <c r="IH15" s="115"/>
      <c r="II15" s="94"/>
      <c r="IJ15" s="65"/>
      <c r="IK15" s="301" t="s">
        <v>0</v>
      </c>
      <c r="IL15" s="65"/>
      <c r="IM15" s="121"/>
      <c r="IN15" s="302"/>
      <c r="IO15" s="94"/>
      <c r="IP15" s="106"/>
      <c r="IQ15" s="301" t="s">
        <v>0</v>
      </c>
      <c r="IR15" s="105"/>
      <c r="IS15" s="301"/>
      <c r="IT15" s="302"/>
      <c r="IU15" s="94"/>
      <c r="IV15" s="65"/>
      <c r="IW15" s="301" t="s">
        <v>0</v>
      </c>
      <c r="IX15" s="65"/>
      <c r="IY15" s="114"/>
      <c r="IZ15" s="115"/>
      <c r="JA15" s="94"/>
      <c r="JB15" s="65"/>
      <c r="JC15" s="301" t="s">
        <v>0</v>
      </c>
      <c r="JD15" s="65"/>
      <c r="JE15" s="114"/>
      <c r="JF15" s="115"/>
      <c r="JG15" s="94"/>
      <c r="JH15" s="65"/>
      <c r="JI15" s="301" t="s">
        <v>0</v>
      </c>
      <c r="JJ15" s="65"/>
      <c r="JK15" s="114"/>
      <c r="JL15" s="115"/>
      <c r="JM15" s="94"/>
      <c r="JN15" s="65"/>
      <c r="JO15" s="301" t="s">
        <v>0</v>
      </c>
      <c r="JP15" s="65"/>
      <c r="JQ15" s="114"/>
      <c r="JR15" s="115"/>
      <c r="JS15" s="94"/>
      <c r="JT15" s="106"/>
      <c r="JU15" s="301" t="s">
        <v>0</v>
      </c>
      <c r="JV15" s="105"/>
      <c r="JW15" s="114"/>
      <c r="JX15" s="115"/>
      <c r="JY15" s="94"/>
      <c r="JZ15" s="106"/>
      <c r="KA15" s="301" t="s">
        <v>0</v>
      </c>
      <c r="KB15" s="105"/>
      <c r="KC15" s="301"/>
      <c r="KD15" s="302"/>
      <c r="KE15" s="94"/>
      <c r="KF15" s="106"/>
      <c r="KG15" s="301" t="s">
        <v>0</v>
      </c>
      <c r="KH15" s="105"/>
      <c r="KI15" s="114"/>
      <c r="KJ15" s="115"/>
      <c r="KK15" s="94"/>
      <c r="KL15" s="65"/>
      <c r="KM15" s="301" t="s">
        <v>0</v>
      </c>
      <c r="KN15" s="65"/>
      <c r="KO15" s="114"/>
      <c r="KP15" s="115"/>
      <c r="KQ15" s="94"/>
      <c r="KR15" s="65"/>
      <c r="KS15" s="301" t="s">
        <v>0</v>
      </c>
      <c r="KT15" s="65"/>
      <c r="KU15" s="114"/>
      <c r="KV15" s="115"/>
      <c r="KW15" s="94"/>
      <c r="KX15" s="65"/>
      <c r="KY15" s="301" t="s">
        <v>0</v>
      </c>
      <c r="KZ15" s="65"/>
      <c r="LA15" s="121"/>
      <c r="LB15" s="302"/>
      <c r="LC15" s="94"/>
      <c r="LD15" s="106"/>
      <c r="LE15" s="301" t="s">
        <v>0</v>
      </c>
      <c r="LF15" s="105"/>
      <c r="LG15" s="114"/>
      <c r="LH15" s="115"/>
      <c r="LI15" s="94"/>
      <c r="LJ15" s="65"/>
      <c r="LK15" s="301" t="s">
        <v>0</v>
      </c>
      <c r="LL15" s="65"/>
      <c r="LM15" s="121"/>
      <c r="LN15" s="302"/>
      <c r="LO15" s="94"/>
      <c r="LP15" s="65"/>
      <c r="LQ15" s="301" t="s">
        <v>0</v>
      </c>
      <c r="LR15" s="65"/>
      <c r="LS15" s="114"/>
      <c r="LT15" s="115"/>
      <c r="LU15" s="94"/>
      <c r="LV15" s="106"/>
      <c r="LW15" s="301" t="s">
        <v>0</v>
      </c>
      <c r="LX15" s="105"/>
      <c r="LY15" s="301"/>
      <c r="LZ15" s="302"/>
      <c r="MA15" s="94"/>
      <c r="MB15" s="65"/>
      <c r="MC15" s="301" t="s">
        <v>0</v>
      </c>
      <c r="MD15" s="65"/>
      <c r="ME15" s="114"/>
      <c r="MF15" s="115"/>
      <c r="MG15" s="94"/>
      <c r="MH15" s="65"/>
      <c r="MI15" s="301" t="s">
        <v>0</v>
      </c>
      <c r="MJ15" s="65"/>
      <c r="MK15" s="114"/>
      <c r="ML15" s="115"/>
      <c r="MM15" s="94"/>
      <c r="MN15" s="65"/>
      <c r="MO15" s="301" t="s">
        <v>0</v>
      </c>
      <c r="MP15" s="65"/>
      <c r="MQ15" s="114"/>
      <c r="MR15" s="115"/>
      <c r="MS15" s="94"/>
      <c r="MT15" s="106"/>
      <c r="MU15" s="301" t="s">
        <v>0</v>
      </c>
      <c r="MV15" s="105"/>
      <c r="MW15" s="301"/>
      <c r="MX15" s="302"/>
      <c r="MY15" s="94"/>
      <c r="MZ15" s="65"/>
      <c r="NA15" s="301" t="s">
        <v>0</v>
      </c>
      <c r="NB15" s="65"/>
      <c r="NC15" s="114"/>
      <c r="ND15" s="115"/>
      <c r="NE15" s="94"/>
      <c r="NF15" s="65"/>
      <c r="NG15" s="301" t="s">
        <v>0</v>
      </c>
      <c r="NH15" s="65"/>
      <c r="NI15" s="121"/>
      <c r="NJ15" s="302"/>
      <c r="NK15" s="94"/>
      <c r="NL15" s="65"/>
      <c r="NM15" s="301" t="s">
        <v>0</v>
      </c>
      <c r="NN15" s="65"/>
      <c r="NO15" s="114"/>
      <c r="NP15" s="115"/>
      <c r="NQ15" s="94"/>
      <c r="NR15" s="65"/>
      <c r="NS15" s="301" t="s">
        <v>0</v>
      </c>
      <c r="NT15" s="65"/>
      <c r="NU15" s="114"/>
      <c r="NV15" s="115"/>
      <c r="NW15" s="102"/>
      <c r="NX15" s="106"/>
      <c r="NY15" s="301" t="s">
        <v>0</v>
      </c>
      <c r="NZ15" s="105"/>
      <c r="OA15" s="301"/>
      <c r="OB15" s="302"/>
      <c r="OC15" s="121"/>
      <c r="OD15" s="267"/>
      <c r="OE15" s="114" t="s">
        <v>0</v>
      </c>
      <c r="OF15" s="114"/>
      <c r="OG15" s="114"/>
      <c r="OH15" s="115"/>
    </row>
    <row r="16" spans="1:398" ht="16.5">
      <c r="A16" s="312">
        <f>IF(B16="","",VLOOKUP(B16,'Registrovaní tipéri'!$A$2:$B$101,2,FALSE))</f>
        <v>63</v>
      </c>
      <c r="B16" s="306" t="s">
        <v>334</v>
      </c>
      <c r="C16" s="134">
        <v>63</v>
      </c>
      <c r="D16" s="106"/>
      <c r="E16" s="212" t="s">
        <v>0</v>
      </c>
      <c r="F16" s="105"/>
      <c r="G16" s="112"/>
      <c r="H16" s="113"/>
      <c r="I16" s="308"/>
      <c r="J16" s="267">
        <v>1</v>
      </c>
      <c r="K16" s="114" t="s">
        <v>0</v>
      </c>
      <c r="L16" s="114">
        <v>1</v>
      </c>
      <c r="M16" s="114" t="s">
        <v>221</v>
      </c>
      <c r="N16" s="115" t="s">
        <v>211</v>
      </c>
      <c r="O16" s="81"/>
      <c r="P16" s="106">
        <v>3</v>
      </c>
      <c r="Q16" s="342" t="s">
        <v>0</v>
      </c>
      <c r="R16" s="105">
        <v>2</v>
      </c>
      <c r="S16" s="114" t="s">
        <v>218</v>
      </c>
      <c r="T16" s="115" t="s">
        <v>218</v>
      </c>
      <c r="U16" s="81"/>
      <c r="V16" s="106">
        <v>1</v>
      </c>
      <c r="W16" s="342" t="s">
        <v>0</v>
      </c>
      <c r="X16" s="105">
        <v>1</v>
      </c>
      <c r="Y16" s="114" t="s">
        <v>219</v>
      </c>
      <c r="Z16" s="115" t="s">
        <v>293</v>
      </c>
      <c r="AA16" s="94"/>
      <c r="AB16" s="65"/>
      <c r="AC16" s="325" t="s">
        <v>0</v>
      </c>
      <c r="AD16" s="65"/>
      <c r="AE16" s="114" t="s">
        <v>331</v>
      </c>
      <c r="AF16" s="115" t="s">
        <v>331</v>
      </c>
      <c r="AG16" s="94"/>
      <c r="AH16" s="65"/>
      <c r="AI16" s="301" t="s">
        <v>0</v>
      </c>
      <c r="AJ16" s="65"/>
      <c r="AK16" s="114"/>
      <c r="AL16" s="115"/>
      <c r="AM16" s="94"/>
      <c r="AN16" s="106"/>
      <c r="AO16" s="301" t="s">
        <v>0</v>
      </c>
      <c r="AP16" s="105"/>
      <c r="AQ16" s="114"/>
      <c r="AR16" s="115"/>
      <c r="AS16" s="94"/>
      <c r="AT16" s="65"/>
      <c r="AU16" s="301" t="s">
        <v>0</v>
      </c>
      <c r="AV16" s="65"/>
      <c r="AW16" s="114"/>
      <c r="AX16" s="115"/>
      <c r="AY16" s="94"/>
      <c r="AZ16" s="106"/>
      <c r="BA16" s="301" t="s">
        <v>0</v>
      </c>
      <c r="BB16" s="105"/>
      <c r="BC16" s="114"/>
      <c r="BD16" s="115"/>
      <c r="BE16" s="94"/>
      <c r="BF16" s="65"/>
      <c r="BG16" s="301" t="s">
        <v>0</v>
      </c>
      <c r="BH16" s="65"/>
      <c r="BI16" s="114"/>
      <c r="BJ16" s="115"/>
      <c r="BK16" s="94"/>
      <c r="BL16" s="65"/>
      <c r="BM16" s="301" t="s">
        <v>0</v>
      </c>
      <c r="BN16" s="65"/>
      <c r="BO16" s="114"/>
      <c r="BP16" s="115"/>
      <c r="BQ16" s="94"/>
      <c r="BR16" s="65"/>
      <c r="BS16" s="301" t="s">
        <v>0</v>
      </c>
      <c r="BT16" s="65"/>
      <c r="BU16" s="114"/>
      <c r="BV16" s="115"/>
      <c r="BW16" s="94"/>
      <c r="BX16" s="65"/>
      <c r="BY16" s="301" t="s">
        <v>0</v>
      </c>
      <c r="BZ16" s="65"/>
      <c r="CA16" s="121"/>
      <c r="CB16" s="302"/>
      <c r="CC16" s="94"/>
      <c r="CD16" s="65"/>
      <c r="CE16" s="301" t="s">
        <v>0</v>
      </c>
      <c r="CF16" s="65"/>
      <c r="CG16" s="114"/>
      <c r="CH16" s="115"/>
      <c r="CI16" s="94"/>
      <c r="CJ16" s="300"/>
      <c r="CK16" s="301" t="s">
        <v>0</v>
      </c>
      <c r="CL16" s="301"/>
      <c r="CM16" s="301"/>
      <c r="CN16" s="302"/>
      <c r="CO16" s="94"/>
      <c r="CP16" s="300"/>
      <c r="CQ16" s="301" t="s">
        <v>0</v>
      </c>
      <c r="CR16" s="301"/>
      <c r="CS16" s="301"/>
      <c r="CT16" s="302"/>
      <c r="CU16" s="94"/>
      <c r="CV16" s="65"/>
      <c r="CW16" s="301" t="s">
        <v>0</v>
      </c>
      <c r="CX16" s="65"/>
      <c r="CY16" s="114"/>
      <c r="CZ16" s="115"/>
      <c r="DA16" s="94"/>
      <c r="DB16" s="65"/>
      <c r="DC16" s="301" t="s">
        <v>0</v>
      </c>
      <c r="DD16" s="65"/>
      <c r="DE16" s="114"/>
      <c r="DF16" s="115"/>
      <c r="DG16" s="94"/>
      <c r="DH16" s="65"/>
      <c r="DI16" s="301" t="s">
        <v>0</v>
      </c>
      <c r="DJ16" s="65"/>
      <c r="DK16" s="114"/>
      <c r="DL16" s="115"/>
      <c r="DM16" s="94"/>
      <c r="DN16" s="65"/>
      <c r="DO16" s="301" t="s">
        <v>0</v>
      </c>
      <c r="DP16" s="65"/>
      <c r="DQ16" s="114"/>
      <c r="DR16" s="115"/>
      <c r="DS16" s="94"/>
      <c r="DT16" s="65"/>
      <c r="DU16" s="301" t="s">
        <v>0</v>
      </c>
      <c r="DV16" s="65"/>
      <c r="DW16" s="114"/>
      <c r="DX16" s="115"/>
      <c r="DY16" s="94"/>
      <c r="DZ16" s="65"/>
      <c r="EA16" s="301" t="s">
        <v>0</v>
      </c>
      <c r="EB16" s="65"/>
      <c r="EC16" s="114"/>
      <c r="ED16" s="115"/>
      <c r="EE16" s="94"/>
      <c r="EF16" s="65"/>
      <c r="EG16" s="301" t="s">
        <v>0</v>
      </c>
      <c r="EH16" s="65"/>
      <c r="EI16" s="114"/>
      <c r="EJ16" s="115"/>
      <c r="EK16" s="94"/>
      <c r="EL16" s="65"/>
      <c r="EM16" s="301" t="s">
        <v>0</v>
      </c>
      <c r="EN16" s="65"/>
      <c r="EO16" s="114"/>
      <c r="EP16" s="115"/>
      <c r="EQ16" s="94"/>
      <c r="ER16" s="106"/>
      <c r="ES16" s="301" t="s">
        <v>0</v>
      </c>
      <c r="ET16" s="105"/>
      <c r="EU16" s="114"/>
      <c r="EV16" s="115"/>
      <c r="EW16" s="94"/>
      <c r="EX16" s="65"/>
      <c r="EY16" s="301" t="s">
        <v>0</v>
      </c>
      <c r="EZ16" s="65"/>
      <c r="FA16" s="114"/>
      <c r="FB16" s="115"/>
      <c r="FC16" s="94"/>
      <c r="FD16" s="106"/>
      <c r="FE16" s="301" t="s">
        <v>0</v>
      </c>
      <c r="FF16" s="105"/>
      <c r="FG16" s="114"/>
      <c r="FH16" s="115"/>
      <c r="FI16" s="94"/>
      <c r="FJ16" s="65"/>
      <c r="FK16" s="301" t="s">
        <v>0</v>
      </c>
      <c r="FL16" s="65"/>
      <c r="FM16" s="114"/>
      <c r="FN16" s="115"/>
      <c r="FO16" s="94"/>
      <c r="FP16" s="65"/>
      <c r="FQ16" s="301" t="s">
        <v>0</v>
      </c>
      <c r="FR16" s="65"/>
      <c r="FS16" s="114"/>
      <c r="FT16" s="115"/>
      <c r="FU16" s="94"/>
      <c r="FV16" s="65"/>
      <c r="FW16" s="301" t="s">
        <v>0</v>
      </c>
      <c r="FX16" s="65"/>
      <c r="FY16" s="114"/>
      <c r="FZ16" s="115"/>
      <c r="GA16" s="94"/>
      <c r="GB16" s="106"/>
      <c r="GC16" s="301" t="s">
        <v>0</v>
      </c>
      <c r="GD16" s="105"/>
      <c r="GE16" s="114"/>
      <c r="GF16" s="115"/>
      <c r="GG16" s="94"/>
      <c r="GH16" s="106"/>
      <c r="GI16" s="301" t="s">
        <v>0</v>
      </c>
      <c r="GJ16" s="105"/>
      <c r="GK16" s="114"/>
      <c r="GL16" s="115"/>
      <c r="GM16" s="94"/>
      <c r="GN16" s="65"/>
      <c r="GO16" s="301" t="s">
        <v>0</v>
      </c>
      <c r="GP16" s="65"/>
      <c r="GQ16" s="121"/>
      <c r="GR16" s="302"/>
      <c r="GS16" s="94"/>
      <c r="GT16" s="65"/>
      <c r="GU16" s="301" t="s">
        <v>0</v>
      </c>
      <c r="GV16" s="65"/>
      <c r="GW16" s="114"/>
      <c r="GX16" s="115"/>
      <c r="GY16" s="94"/>
      <c r="GZ16" s="106"/>
      <c r="HA16" s="301" t="s">
        <v>0</v>
      </c>
      <c r="HB16" s="105"/>
      <c r="HC16" s="301"/>
      <c r="HD16" s="302"/>
      <c r="HE16" s="94"/>
      <c r="HF16" s="65"/>
      <c r="HG16" s="301" t="s">
        <v>0</v>
      </c>
      <c r="HH16" s="65"/>
      <c r="HI16" s="114"/>
      <c r="HJ16" s="115"/>
      <c r="HK16" s="94"/>
      <c r="HL16" s="65"/>
      <c r="HM16" s="301" t="s">
        <v>0</v>
      </c>
      <c r="HN16" s="65"/>
      <c r="HO16" s="114"/>
      <c r="HP16" s="115"/>
      <c r="HQ16" s="94"/>
      <c r="HR16" s="65"/>
      <c r="HS16" s="301" t="s">
        <v>0</v>
      </c>
      <c r="HT16" s="65"/>
      <c r="HU16" s="114"/>
      <c r="HV16" s="115"/>
      <c r="HW16" s="94"/>
      <c r="HX16" s="106"/>
      <c r="HY16" s="301" t="s">
        <v>0</v>
      </c>
      <c r="HZ16" s="105"/>
      <c r="IA16" s="114"/>
      <c r="IB16" s="115"/>
      <c r="IC16" s="94"/>
      <c r="ID16" s="65"/>
      <c r="IE16" s="301" t="s">
        <v>0</v>
      </c>
      <c r="IF16" s="65"/>
      <c r="IG16" s="114"/>
      <c r="IH16" s="115"/>
      <c r="II16" s="94"/>
      <c r="IJ16" s="65"/>
      <c r="IK16" s="301" t="s">
        <v>0</v>
      </c>
      <c r="IL16" s="65"/>
      <c r="IM16" s="121"/>
      <c r="IN16" s="302"/>
      <c r="IO16" s="94"/>
      <c r="IP16" s="106"/>
      <c r="IQ16" s="301" t="s">
        <v>0</v>
      </c>
      <c r="IR16" s="105"/>
      <c r="IS16" s="301"/>
      <c r="IT16" s="302"/>
      <c r="IU16" s="94"/>
      <c r="IV16" s="65"/>
      <c r="IW16" s="301" t="s">
        <v>0</v>
      </c>
      <c r="IX16" s="65"/>
      <c r="IY16" s="114"/>
      <c r="IZ16" s="115"/>
      <c r="JA16" s="94"/>
      <c r="JB16" s="65"/>
      <c r="JC16" s="301" t="s">
        <v>0</v>
      </c>
      <c r="JD16" s="65"/>
      <c r="JE16" s="114"/>
      <c r="JF16" s="115"/>
      <c r="JG16" s="94"/>
      <c r="JH16" s="65"/>
      <c r="JI16" s="301" t="s">
        <v>0</v>
      </c>
      <c r="JJ16" s="65"/>
      <c r="JK16" s="114"/>
      <c r="JL16" s="115"/>
      <c r="JM16" s="94"/>
      <c r="JN16" s="65"/>
      <c r="JO16" s="301" t="s">
        <v>0</v>
      </c>
      <c r="JP16" s="65"/>
      <c r="JQ16" s="114"/>
      <c r="JR16" s="115"/>
      <c r="JS16" s="94"/>
      <c r="JT16" s="106"/>
      <c r="JU16" s="301" t="s">
        <v>0</v>
      </c>
      <c r="JV16" s="105"/>
      <c r="JW16" s="114"/>
      <c r="JX16" s="115"/>
      <c r="JY16" s="94"/>
      <c r="JZ16" s="106"/>
      <c r="KA16" s="301" t="s">
        <v>0</v>
      </c>
      <c r="KB16" s="105"/>
      <c r="KC16" s="301"/>
      <c r="KD16" s="302"/>
      <c r="KE16" s="94"/>
      <c r="KF16" s="106"/>
      <c r="KG16" s="301" t="s">
        <v>0</v>
      </c>
      <c r="KH16" s="105"/>
      <c r="KI16" s="114"/>
      <c r="KJ16" s="115"/>
      <c r="KK16" s="94"/>
      <c r="KL16" s="65"/>
      <c r="KM16" s="301" t="s">
        <v>0</v>
      </c>
      <c r="KN16" s="65"/>
      <c r="KO16" s="114"/>
      <c r="KP16" s="115"/>
      <c r="KQ16" s="94"/>
      <c r="KR16" s="65"/>
      <c r="KS16" s="301" t="s">
        <v>0</v>
      </c>
      <c r="KT16" s="65"/>
      <c r="KU16" s="114"/>
      <c r="KV16" s="115"/>
      <c r="KW16" s="94"/>
      <c r="KX16" s="65"/>
      <c r="KY16" s="301" t="s">
        <v>0</v>
      </c>
      <c r="KZ16" s="65"/>
      <c r="LA16" s="121"/>
      <c r="LB16" s="302"/>
      <c r="LC16" s="94"/>
      <c r="LD16" s="106"/>
      <c r="LE16" s="301" t="s">
        <v>0</v>
      </c>
      <c r="LF16" s="105"/>
      <c r="LG16" s="114"/>
      <c r="LH16" s="115"/>
      <c r="LI16" s="94"/>
      <c r="LJ16" s="65"/>
      <c r="LK16" s="301" t="s">
        <v>0</v>
      </c>
      <c r="LL16" s="65"/>
      <c r="LM16" s="121"/>
      <c r="LN16" s="302"/>
      <c r="LO16" s="94"/>
      <c r="LP16" s="65"/>
      <c r="LQ16" s="301" t="s">
        <v>0</v>
      </c>
      <c r="LR16" s="65"/>
      <c r="LS16" s="114"/>
      <c r="LT16" s="115"/>
      <c r="LU16" s="94"/>
      <c r="LV16" s="106"/>
      <c r="LW16" s="301" t="s">
        <v>0</v>
      </c>
      <c r="LX16" s="105"/>
      <c r="LY16" s="301"/>
      <c r="LZ16" s="302"/>
      <c r="MA16" s="94"/>
      <c r="MB16" s="65"/>
      <c r="MC16" s="301" t="s">
        <v>0</v>
      </c>
      <c r="MD16" s="65"/>
      <c r="ME16" s="114"/>
      <c r="MF16" s="115"/>
      <c r="MG16" s="94"/>
      <c r="MH16" s="65"/>
      <c r="MI16" s="301" t="s">
        <v>0</v>
      </c>
      <c r="MJ16" s="65"/>
      <c r="MK16" s="114"/>
      <c r="ML16" s="115"/>
      <c r="MM16" s="94"/>
      <c r="MN16" s="65"/>
      <c r="MO16" s="301" t="s">
        <v>0</v>
      </c>
      <c r="MP16" s="65"/>
      <c r="MQ16" s="114"/>
      <c r="MR16" s="115"/>
      <c r="MS16" s="94"/>
      <c r="MT16" s="106"/>
      <c r="MU16" s="301" t="s">
        <v>0</v>
      </c>
      <c r="MV16" s="105"/>
      <c r="MW16" s="301"/>
      <c r="MX16" s="302"/>
      <c r="MY16" s="94"/>
      <c r="MZ16" s="65"/>
      <c r="NA16" s="301" t="s">
        <v>0</v>
      </c>
      <c r="NB16" s="65"/>
      <c r="NC16" s="114"/>
      <c r="ND16" s="115"/>
      <c r="NE16" s="94"/>
      <c r="NF16" s="65"/>
      <c r="NG16" s="301" t="s">
        <v>0</v>
      </c>
      <c r="NH16" s="65"/>
      <c r="NI16" s="121"/>
      <c r="NJ16" s="302"/>
      <c r="NK16" s="94"/>
      <c r="NL16" s="65"/>
      <c r="NM16" s="301" t="s">
        <v>0</v>
      </c>
      <c r="NN16" s="65"/>
      <c r="NO16" s="114"/>
      <c r="NP16" s="115"/>
      <c r="NQ16" s="94"/>
      <c r="NR16" s="65"/>
      <c r="NS16" s="301" t="s">
        <v>0</v>
      </c>
      <c r="NT16" s="65"/>
      <c r="NU16" s="114"/>
      <c r="NV16" s="115"/>
      <c r="NW16" s="102"/>
      <c r="NX16" s="106"/>
      <c r="NY16" s="301" t="s">
        <v>0</v>
      </c>
      <c r="NZ16" s="105"/>
      <c r="OA16" s="301"/>
      <c r="OB16" s="302"/>
      <c r="OC16" s="121"/>
      <c r="OD16" s="267"/>
      <c r="OE16" s="114" t="s">
        <v>0</v>
      </c>
      <c r="OF16" s="114"/>
      <c r="OG16" s="114"/>
      <c r="OH16" s="115"/>
    </row>
    <row r="17" spans="1:398" ht="16.5">
      <c r="A17" s="312">
        <f>IF(B17="","",VLOOKUP(B17,'Registrovaní tipéri'!$A$2:$B$101,2,FALSE))</f>
        <v>52</v>
      </c>
      <c r="B17" s="306" t="s">
        <v>251</v>
      </c>
      <c r="C17" s="134">
        <v>52</v>
      </c>
      <c r="D17" s="106"/>
      <c r="E17" s="301" t="s">
        <v>0</v>
      </c>
      <c r="F17" s="105"/>
      <c r="G17" s="112"/>
      <c r="H17" s="113"/>
      <c r="I17" s="308"/>
      <c r="J17" s="267">
        <v>1</v>
      </c>
      <c r="K17" s="114" t="s">
        <v>0</v>
      </c>
      <c r="L17" s="114">
        <v>1</v>
      </c>
      <c r="M17" s="114" t="s">
        <v>219</v>
      </c>
      <c r="N17" s="115" t="s">
        <v>218</v>
      </c>
      <c r="O17" s="81"/>
      <c r="P17" s="106">
        <v>3</v>
      </c>
      <c r="Q17" s="342" t="s">
        <v>0</v>
      </c>
      <c r="R17" s="105">
        <v>1</v>
      </c>
      <c r="S17" s="114" t="s">
        <v>218</v>
      </c>
      <c r="T17" s="115" t="s">
        <v>214</v>
      </c>
      <c r="U17" s="81"/>
      <c r="V17" s="106">
        <v>1</v>
      </c>
      <c r="W17" s="342" t="s">
        <v>0</v>
      </c>
      <c r="X17" s="105">
        <v>1</v>
      </c>
      <c r="Y17" s="114" t="s">
        <v>219</v>
      </c>
      <c r="Z17" s="115" t="s">
        <v>218</v>
      </c>
      <c r="AA17" s="94"/>
      <c r="AB17" s="65"/>
      <c r="AC17" s="325" t="s">
        <v>0</v>
      </c>
      <c r="AD17" s="65"/>
      <c r="AE17" s="114" t="s">
        <v>331</v>
      </c>
      <c r="AF17" s="115" t="s">
        <v>331</v>
      </c>
      <c r="AG17" s="94"/>
      <c r="AH17" s="65"/>
      <c r="AI17" s="301" t="s">
        <v>0</v>
      </c>
      <c r="AJ17" s="65"/>
      <c r="AK17" s="114"/>
      <c r="AL17" s="115"/>
      <c r="AM17" s="94"/>
      <c r="AN17" s="106"/>
      <c r="AO17" s="301" t="s">
        <v>0</v>
      </c>
      <c r="AP17" s="105"/>
      <c r="AQ17" s="114"/>
      <c r="AR17" s="115"/>
      <c r="AS17" s="94"/>
      <c r="AT17" s="65"/>
      <c r="AU17" s="301" t="s">
        <v>0</v>
      </c>
      <c r="AV17" s="65"/>
      <c r="AW17" s="114"/>
      <c r="AX17" s="115"/>
      <c r="AY17" s="94"/>
      <c r="AZ17" s="106"/>
      <c r="BA17" s="301" t="s">
        <v>0</v>
      </c>
      <c r="BB17" s="105"/>
      <c r="BC17" s="114"/>
      <c r="BD17" s="115"/>
      <c r="BE17" s="94"/>
      <c r="BF17" s="65"/>
      <c r="BG17" s="301" t="s">
        <v>0</v>
      </c>
      <c r="BH17" s="65"/>
      <c r="BI17" s="114"/>
      <c r="BJ17" s="115"/>
      <c r="BK17" s="94"/>
      <c r="BL17" s="65"/>
      <c r="BM17" s="301" t="s">
        <v>0</v>
      </c>
      <c r="BN17" s="65"/>
      <c r="BO17" s="114"/>
      <c r="BP17" s="115"/>
      <c r="BQ17" s="94"/>
      <c r="BR17" s="65"/>
      <c r="BS17" s="301" t="s">
        <v>0</v>
      </c>
      <c r="BT17" s="65"/>
      <c r="BU17" s="114"/>
      <c r="BV17" s="115"/>
      <c r="BW17" s="94"/>
      <c r="BX17" s="65"/>
      <c r="BY17" s="301" t="s">
        <v>0</v>
      </c>
      <c r="BZ17" s="65"/>
      <c r="CA17" s="121"/>
      <c r="CB17" s="302"/>
      <c r="CC17" s="94"/>
      <c r="CD17" s="65"/>
      <c r="CE17" s="301" t="s">
        <v>0</v>
      </c>
      <c r="CF17" s="65"/>
      <c r="CG17" s="114"/>
      <c r="CH17" s="115"/>
      <c r="CI17" s="94"/>
      <c r="CJ17" s="300"/>
      <c r="CK17" s="301" t="s">
        <v>0</v>
      </c>
      <c r="CL17" s="301"/>
      <c r="CM17" s="301"/>
      <c r="CN17" s="302"/>
      <c r="CO17" s="94"/>
      <c r="CP17" s="300"/>
      <c r="CQ17" s="301" t="s">
        <v>0</v>
      </c>
      <c r="CR17" s="301"/>
      <c r="CS17" s="301"/>
      <c r="CT17" s="302"/>
      <c r="CU17" s="94"/>
      <c r="CV17" s="65"/>
      <c r="CW17" s="301" t="s">
        <v>0</v>
      </c>
      <c r="CX17" s="65"/>
      <c r="CY17" s="114"/>
      <c r="CZ17" s="115"/>
      <c r="DA17" s="94"/>
      <c r="DB17" s="65"/>
      <c r="DC17" s="301" t="s">
        <v>0</v>
      </c>
      <c r="DD17" s="65"/>
      <c r="DE17" s="114"/>
      <c r="DF17" s="115"/>
      <c r="DG17" s="94"/>
      <c r="DH17" s="65"/>
      <c r="DI17" s="301" t="s">
        <v>0</v>
      </c>
      <c r="DJ17" s="65"/>
      <c r="DK17" s="114"/>
      <c r="DL17" s="115"/>
      <c r="DM17" s="94"/>
      <c r="DN17" s="65"/>
      <c r="DO17" s="301" t="s">
        <v>0</v>
      </c>
      <c r="DP17" s="65"/>
      <c r="DQ17" s="114"/>
      <c r="DR17" s="115"/>
      <c r="DS17" s="94"/>
      <c r="DT17" s="65"/>
      <c r="DU17" s="301" t="s">
        <v>0</v>
      </c>
      <c r="DV17" s="65"/>
      <c r="DW17" s="114"/>
      <c r="DX17" s="115"/>
      <c r="DY17" s="94"/>
      <c r="DZ17" s="65"/>
      <c r="EA17" s="301" t="s">
        <v>0</v>
      </c>
      <c r="EB17" s="65"/>
      <c r="EC17" s="114"/>
      <c r="ED17" s="115"/>
      <c r="EE17" s="94"/>
      <c r="EF17" s="65"/>
      <c r="EG17" s="301" t="s">
        <v>0</v>
      </c>
      <c r="EH17" s="65"/>
      <c r="EI17" s="114"/>
      <c r="EJ17" s="115"/>
      <c r="EK17" s="94"/>
      <c r="EL17" s="65"/>
      <c r="EM17" s="301" t="s">
        <v>0</v>
      </c>
      <c r="EN17" s="65"/>
      <c r="EO17" s="114"/>
      <c r="EP17" s="115"/>
      <c r="EQ17" s="94"/>
      <c r="ER17" s="106"/>
      <c r="ES17" s="301" t="s">
        <v>0</v>
      </c>
      <c r="ET17" s="105"/>
      <c r="EU17" s="114"/>
      <c r="EV17" s="115"/>
      <c r="EW17" s="94"/>
      <c r="EX17" s="65"/>
      <c r="EY17" s="301" t="s">
        <v>0</v>
      </c>
      <c r="EZ17" s="65"/>
      <c r="FA17" s="114"/>
      <c r="FB17" s="115"/>
      <c r="FC17" s="94"/>
      <c r="FD17" s="106"/>
      <c r="FE17" s="301" t="s">
        <v>0</v>
      </c>
      <c r="FF17" s="105"/>
      <c r="FG17" s="114"/>
      <c r="FH17" s="115"/>
      <c r="FI17" s="94"/>
      <c r="FJ17" s="65"/>
      <c r="FK17" s="301" t="s">
        <v>0</v>
      </c>
      <c r="FL17" s="65"/>
      <c r="FM17" s="114"/>
      <c r="FN17" s="115"/>
      <c r="FO17" s="94"/>
      <c r="FP17" s="65"/>
      <c r="FQ17" s="301" t="s">
        <v>0</v>
      </c>
      <c r="FR17" s="65"/>
      <c r="FS17" s="114"/>
      <c r="FT17" s="115"/>
      <c r="FU17" s="94"/>
      <c r="FV17" s="65"/>
      <c r="FW17" s="301" t="s">
        <v>0</v>
      </c>
      <c r="FX17" s="65"/>
      <c r="FY17" s="114"/>
      <c r="FZ17" s="115"/>
      <c r="GA17" s="94"/>
      <c r="GB17" s="106"/>
      <c r="GC17" s="301" t="s">
        <v>0</v>
      </c>
      <c r="GD17" s="105"/>
      <c r="GE17" s="114"/>
      <c r="GF17" s="115"/>
      <c r="GG17" s="94"/>
      <c r="GH17" s="106"/>
      <c r="GI17" s="301" t="s">
        <v>0</v>
      </c>
      <c r="GJ17" s="105"/>
      <c r="GK17" s="114"/>
      <c r="GL17" s="115"/>
      <c r="GM17" s="94"/>
      <c r="GN17" s="65"/>
      <c r="GO17" s="301" t="s">
        <v>0</v>
      </c>
      <c r="GP17" s="65"/>
      <c r="GQ17" s="121"/>
      <c r="GR17" s="302"/>
      <c r="GS17" s="94"/>
      <c r="GT17" s="65"/>
      <c r="GU17" s="301" t="s">
        <v>0</v>
      </c>
      <c r="GV17" s="65"/>
      <c r="GW17" s="114"/>
      <c r="GX17" s="115"/>
      <c r="GY17" s="94"/>
      <c r="GZ17" s="106"/>
      <c r="HA17" s="301" t="s">
        <v>0</v>
      </c>
      <c r="HB17" s="105"/>
      <c r="HC17" s="301"/>
      <c r="HD17" s="302"/>
      <c r="HE17" s="94"/>
      <c r="HF17" s="65"/>
      <c r="HG17" s="301" t="s">
        <v>0</v>
      </c>
      <c r="HH17" s="65"/>
      <c r="HI17" s="114"/>
      <c r="HJ17" s="115"/>
      <c r="HK17" s="94"/>
      <c r="HL17" s="65"/>
      <c r="HM17" s="301" t="s">
        <v>0</v>
      </c>
      <c r="HN17" s="65"/>
      <c r="HO17" s="114"/>
      <c r="HP17" s="115"/>
      <c r="HQ17" s="94"/>
      <c r="HR17" s="65"/>
      <c r="HS17" s="301" t="s">
        <v>0</v>
      </c>
      <c r="HT17" s="65"/>
      <c r="HU17" s="114"/>
      <c r="HV17" s="115"/>
      <c r="HW17" s="94"/>
      <c r="HX17" s="106"/>
      <c r="HY17" s="301" t="s">
        <v>0</v>
      </c>
      <c r="HZ17" s="105"/>
      <c r="IA17" s="114"/>
      <c r="IB17" s="115"/>
      <c r="IC17" s="94"/>
      <c r="ID17" s="65"/>
      <c r="IE17" s="301" t="s">
        <v>0</v>
      </c>
      <c r="IF17" s="65"/>
      <c r="IG17" s="114"/>
      <c r="IH17" s="115"/>
      <c r="II17" s="94"/>
      <c r="IJ17" s="65"/>
      <c r="IK17" s="301" t="s">
        <v>0</v>
      </c>
      <c r="IL17" s="65"/>
      <c r="IM17" s="121"/>
      <c r="IN17" s="302"/>
      <c r="IO17" s="94"/>
      <c r="IP17" s="106"/>
      <c r="IQ17" s="301" t="s">
        <v>0</v>
      </c>
      <c r="IR17" s="105"/>
      <c r="IS17" s="301"/>
      <c r="IT17" s="302"/>
      <c r="IU17" s="94"/>
      <c r="IV17" s="65"/>
      <c r="IW17" s="301" t="s">
        <v>0</v>
      </c>
      <c r="IX17" s="65"/>
      <c r="IY17" s="114"/>
      <c r="IZ17" s="115"/>
      <c r="JA17" s="94"/>
      <c r="JB17" s="65"/>
      <c r="JC17" s="301" t="s">
        <v>0</v>
      </c>
      <c r="JD17" s="65"/>
      <c r="JE17" s="114"/>
      <c r="JF17" s="115"/>
      <c r="JG17" s="94"/>
      <c r="JH17" s="65"/>
      <c r="JI17" s="301" t="s">
        <v>0</v>
      </c>
      <c r="JJ17" s="65"/>
      <c r="JK17" s="114"/>
      <c r="JL17" s="115"/>
      <c r="JM17" s="94"/>
      <c r="JN17" s="65"/>
      <c r="JO17" s="301" t="s">
        <v>0</v>
      </c>
      <c r="JP17" s="65"/>
      <c r="JQ17" s="114"/>
      <c r="JR17" s="115"/>
      <c r="JS17" s="94"/>
      <c r="JT17" s="106"/>
      <c r="JU17" s="301" t="s">
        <v>0</v>
      </c>
      <c r="JV17" s="105"/>
      <c r="JW17" s="114"/>
      <c r="JX17" s="115"/>
      <c r="JY17" s="94"/>
      <c r="JZ17" s="106"/>
      <c r="KA17" s="301" t="s">
        <v>0</v>
      </c>
      <c r="KB17" s="105"/>
      <c r="KC17" s="301"/>
      <c r="KD17" s="302"/>
      <c r="KE17" s="94"/>
      <c r="KF17" s="106"/>
      <c r="KG17" s="301" t="s">
        <v>0</v>
      </c>
      <c r="KH17" s="105"/>
      <c r="KI17" s="114"/>
      <c r="KJ17" s="115"/>
      <c r="KK17" s="94"/>
      <c r="KL17" s="65"/>
      <c r="KM17" s="301" t="s">
        <v>0</v>
      </c>
      <c r="KN17" s="65"/>
      <c r="KO17" s="114"/>
      <c r="KP17" s="115"/>
      <c r="KQ17" s="94"/>
      <c r="KR17" s="65"/>
      <c r="KS17" s="301" t="s">
        <v>0</v>
      </c>
      <c r="KT17" s="65"/>
      <c r="KU17" s="114"/>
      <c r="KV17" s="115"/>
      <c r="KW17" s="94"/>
      <c r="KX17" s="65"/>
      <c r="KY17" s="301" t="s">
        <v>0</v>
      </c>
      <c r="KZ17" s="65"/>
      <c r="LA17" s="121"/>
      <c r="LB17" s="302"/>
      <c r="LC17" s="94"/>
      <c r="LD17" s="106"/>
      <c r="LE17" s="301" t="s">
        <v>0</v>
      </c>
      <c r="LF17" s="105"/>
      <c r="LG17" s="114"/>
      <c r="LH17" s="115"/>
      <c r="LI17" s="94"/>
      <c r="LJ17" s="65"/>
      <c r="LK17" s="301" t="s">
        <v>0</v>
      </c>
      <c r="LL17" s="65"/>
      <c r="LM17" s="121"/>
      <c r="LN17" s="302"/>
      <c r="LO17" s="94"/>
      <c r="LP17" s="65"/>
      <c r="LQ17" s="301" t="s">
        <v>0</v>
      </c>
      <c r="LR17" s="65"/>
      <c r="LS17" s="114"/>
      <c r="LT17" s="115"/>
      <c r="LU17" s="94"/>
      <c r="LV17" s="106"/>
      <c r="LW17" s="301" t="s">
        <v>0</v>
      </c>
      <c r="LX17" s="105"/>
      <c r="LY17" s="301"/>
      <c r="LZ17" s="302"/>
      <c r="MA17" s="94"/>
      <c r="MB17" s="65"/>
      <c r="MC17" s="301" t="s">
        <v>0</v>
      </c>
      <c r="MD17" s="65"/>
      <c r="ME17" s="114"/>
      <c r="MF17" s="115"/>
      <c r="MG17" s="94"/>
      <c r="MH17" s="65"/>
      <c r="MI17" s="301" t="s">
        <v>0</v>
      </c>
      <c r="MJ17" s="65"/>
      <c r="MK17" s="114"/>
      <c r="ML17" s="115"/>
      <c r="MM17" s="94"/>
      <c r="MN17" s="65"/>
      <c r="MO17" s="301" t="s">
        <v>0</v>
      </c>
      <c r="MP17" s="65"/>
      <c r="MQ17" s="114"/>
      <c r="MR17" s="115"/>
      <c r="MS17" s="94"/>
      <c r="MT17" s="106"/>
      <c r="MU17" s="301" t="s">
        <v>0</v>
      </c>
      <c r="MV17" s="105"/>
      <c r="MW17" s="301"/>
      <c r="MX17" s="302"/>
      <c r="MY17" s="94"/>
      <c r="MZ17" s="65"/>
      <c r="NA17" s="301" t="s">
        <v>0</v>
      </c>
      <c r="NB17" s="65"/>
      <c r="NC17" s="114"/>
      <c r="ND17" s="115"/>
      <c r="NE17" s="94"/>
      <c r="NF17" s="65"/>
      <c r="NG17" s="301" t="s">
        <v>0</v>
      </c>
      <c r="NH17" s="65"/>
      <c r="NI17" s="121"/>
      <c r="NJ17" s="302"/>
      <c r="NK17" s="94"/>
      <c r="NL17" s="65"/>
      <c r="NM17" s="301" t="s">
        <v>0</v>
      </c>
      <c r="NN17" s="65"/>
      <c r="NO17" s="114"/>
      <c r="NP17" s="115"/>
      <c r="NQ17" s="94"/>
      <c r="NR17" s="65"/>
      <c r="NS17" s="301" t="s">
        <v>0</v>
      </c>
      <c r="NT17" s="65"/>
      <c r="NU17" s="114"/>
      <c r="NV17" s="115"/>
      <c r="NW17" s="102"/>
      <c r="NX17" s="106"/>
      <c r="NY17" s="301" t="s">
        <v>0</v>
      </c>
      <c r="NZ17" s="105"/>
      <c r="OA17" s="301"/>
      <c r="OB17" s="302"/>
      <c r="OC17" s="121"/>
      <c r="OD17" s="267"/>
      <c r="OE17" s="114" t="s">
        <v>0</v>
      </c>
      <c r="OF17" s="114"/>
      <c r="OG17" s="114"/>
      <c r="OH17" s="115"/>
    </row>
    <row r="18" spans="1:398" ht="16.5">
      <c r="A18" s="312">
        <f>IF(B18="","",VLOOKUP(B18,'Registrovaní tipéri'!$A$2:$B$101,2,FALSE))</f>
        <v>1</v>
      </c>
      <c r="B18" s="306" t="s">
        <v>1</v>
      </c>
      <c r="C18" s="134">
        <v>1</v>
      </c>
      <c r="D18" s="106"/>
      <c r="E18" s="301" t="s">
        <v>0</v>
      </c>
      <c r="F18" s="105"/>
      <c r="G18" s="301"/>
      <c r="H18" s="302"/>
      <c r="I18" s="308"/>
      <c r="J18" s="267">
        <v>0</v>
      </c>
      <c r="K18" s="114" t="s">
        <v>0</v>
      </c>
      <c r="L18" s="114">
        <v>5</v>
      </c>
      <c r="M18" s="114" t="s">
        <v>218</v>
      </c>
      <c r="N18" s="115" t="s">
        <v>214</v>
      </c>
      <c r="O18" s="81"/>
      <c r="P18" s="106">
        <v>5</v>
      </c>
      <c r="Q18" s="342" t="s">
        <v>0</v>
      </c>
      <c r="R18" s="105">
        <v>0</v>
      </c>
      <c r="S18" s="114" t="s">
        <v>218</v>
      </c>
      <c r="T18" s="115" t="s">
        <v>214</v>
      </c>
      <c r="U18" s="81"/>
      <c r="V18" s="106">
        <v>0</v>
      </c>
      <c r="W18" s="342" t="s">
        <v>0</v>
      </c>
      <c r="X18" s="105">
        <v>5</v>
      </c>
      <c r="Y18" s="114" t="s">
        <v>218</v>
      </c>
      <c r="Z18" s="115" t="s">
        <v>214</v>
      </c>
      <c r="AA18" s="94"/>
      <c r="AB18" s="65"/>
      <c r="AC18" s="325" t="s">
        <v>0</v>
      </c>
      <c r="AD18" s="65"/>
      <c r="AE18" s="114" t="s">
        <v>331</v>
      </c>
      <c r="AF18" s="115" t="s">
        <v>331</v>
      </c>
      <c r="AG18" s="94"/>
      <c r="AH18" s="65"/>
      <c r="AI18" s="301" t="s">
        <v>0</v>
      </c>
      <c r="AJ18" s="65"/>
      <c r="AK18" s="114"/>
      <c r="AL18" s="115"/>
      <c r="AM18" s="94"/>
      <c r="AN18" s="106"/>
      <c r="AO18" s="301" t="s">
        <v>0</v>
      </c>
      <c r="AP18" s="105"/>
      <c r="AQ18" s="114"/>
      <c r="AR18" s="115"/>
      <c r="AS18" s="94"/>
      <c r="AT18" s="65"/>
      <c r="AU18" s="301" t="s">
        <v>0</v>
      </c>
      <c r="AV18" s="65"/>
      <c r="AW18" s="114"/>
      <c r="AX18" s="115"/>
      <c r="AY18" s="94"/>
      <c r="AZ18" s="106"/>
      <c r="BA18" s="301" t="s">
        <v>0</v>
      </c>
      <c r="BB18" s="105"/>
      <c r="BC18" s="114"/>
      <c r="BD18" s="115"/>
      <c r="BE18" s="94"/>
      <c r="BF18" s="65"/>
      <c r="BG18" s="301" t="s">
        <v>0</v>
      </c>
      <c r="BH18" s="65"/>
      <c r="BI18" s="114"/>
      <c r="BJ18" s="115"/>
      <c r="BK18" s="94"/>
      <c r="BL18" s="65"/>
      <c r="BM18" s="301" t="s">
        <v>0</v>
      </c>
      <c r="BN18" s="65"/>
      <c r="BO18" s="114"/>
      <c r="BP18" s="115"/>
      <c r="BQ18" s="94"/>
      <c r="BR18" s="65"/>
      <c r="BS18" s="301" t="s">
        <v>0</v>
      </c>
      <c r="BT18" s="65"/>
      <c r="BU18" s="114"/>
      <c r="BV18" s="115"/>
      <c r="BW18" s="94"/>
      <c r="BX18" s="65"/>
      <c r="BY18" s="301" t="s">
        <v>0</v>
      </c>
      <c r="BZ18" s="65"/>
      <c r="CA18" s="121"/>
      <c r="CB18" s="302"/>
      <c r="CC18" s="94"/>
      <c r="CD18" s="65"/>
      <c r="CE18" s="301" t="s">
        <v>0</v>
      </c>
      <c r="CF18" s="65"/>
      <c r="CG18" s="114"/>
      <c r="CH18" s="115"/>
      <c r="CI18" s="94"/>
      <c r="CJ18" s="106"/>
      <c r="CK18" s="301" t="s">
        <v>0</v>
      </c>
      <c r="CL18" s="105"/>
      <c r="CM18" s="114"/>
      <c r="CN18" s="115"/>
      <c r="CO18" s="94"/>
      <c r="CP18" s="106"/>
      <c r="CQ18" s="301" t="s">
        <v>0</v>
      </c>
      <c r="CR18" s="105"/>
      <c r="CS18" s="114"/>
      <c r="CT18" s="115"/>
      <c r="CU18" s="94"/>
      <c r="CV18" s="65"/>
      <c r="CW18" s="301" t="s">
        <v>0</v>
      </c>
      <c r="CX18" s="65"/>
      <c r="CY18" s="114"/>
      <c r="CZ18" s="115"/>
      <c r="DA18" s="94"/>
      <c r="DB18" s="65"/>
      <c r="DC18" s="301" t="s">
        <v>0</v>
      </c>
      <c r="DD18" s="65"/>
      <c r="DE18" s="114"/>
      <c r="DF18" s="115"/>
      <c r="DG18" s="94"/>
      <c r="DH18" s="65"/>
      <c r="DI18" s="301" t="s">
        <v>0</v>
      </c>
      <c r="DJ18" s="65"/>
      <c r="DK18" s="114"/>
      <c r="DL18" s="115"/>
      <c r="DM18" s="94"/>
      <c r="DN18" s="65"/>
      <c r="DO18" s="301" t="s">
        <v>0</v>
      </c>
      <c r="DP18" s="65"/>
      <c r="DQ18" s="114"/>
      <c r="DR18" s="115"/>
      <c r="DS18" s="94"/>
      <c r="DT18" s="65"/>
      <c r="DU18" s="301" t="s">
        <v>0</v>
      </c>
      <c r="DV18" s="65"/>
      <c r="DW18" s="114"/>
      <c r="DX18" s="115"/>
      <c r="DY18" s="94"/>
      <c r="DZ18" s="65"/>
      <c r="EA18" s="301" t="s">
        <v>0</v>
      </c>
      <c r="EB18" s="65"/>
      <c r="EC18" s="114"/>
      <c r="ED18" s="115"/>
      <c r="EE18" s="94"/>
      <c r="EF18" s="65"/>
      <c r="EG18" s="301" t="s">
        <v>0</v>
      </c>
      <c r="EH18" s="65"/>
      <c r="EI18" s="114"/>
      <c r="EJ18" s="115"/>
      <c r="EK18" s="94"/>
      <c r="EL18" s="65"/>
      <c r="EM18" s="301" t="s">
        <v>0</v>
      </c>
      <c r="EN18" s="65"/>
      <c r="EO18" s="114"/>
      <c r="EP18" s="115"/>
      <c r="EQ18" s="94"/>
      <c r="ER18" s="106"/>
      <c r="ES18" s="301" t="s">
        <v>0</v>
      </c>
      <c r="ET18" s="105"/>
      <c r="EU18" s="114"/>
      <c r="EV18" s="115"/>
      <c r="EW18" s="94"/>
      <c r="EX18" s="65"/>
      <c r="EY18" s="301" t="s">
        <v>0</v>
      </c>
      <c r="EZ18" s="65"/>
      <c r="FA18" s="114"/>
      <c r="FB18" s="115"/>
      <c r="FC18" s="94"/>
      <c r="FD18" s="106"/>
      <c r="FE18" s="301" t="s">
        <v>0</v>
      </c>
      <c r="FF18" s="105"/>
      <c r="FG18" s="114"/>
      <c r="FH18" s="115"/>
      <c r="FI18" s="94"/>
      <c r="FJ18" s="65"/>
      <c r="FK18" s="301" t="s">
        <v>0</v>
      </c>
      <c r="FL18" s="65"/>
      <c r="FM18" s="114"/>
      <c r="FN18" s="115"/>
      <c r="FO18" s="94"/>
      <c r="FP18" s="65"/>
      <c r="FQ18" s="301" t="s">
        <v>0</v>
      </c>
      <c r="FR18" s="65"/>
      <c r="FS18" s="114"/>
      <c r="FT18" s="115"/>
      <c r="FU18" s="94"/>
      <c r="FV18" s="65"/>
      <c r="FW18" s="301" t="s">
        <v>0</v>
      </c>
      <c r="FX18" s="65"/>
      <c r="FY18" s="114"/>
      <c r="FZ18" s="115"/>
      <c r="GA18" s="94"/>
      <c r="GB18" s="106"/>
      <c r="GC18" s="301" t="s">
        <v>0</v>
      </c>
      <c r="GD18" s="105"/>
      <c r="GE18" s="114"/>
      <c r="GF18" s="115"/>
      <c r="GG18" s="94"/>
      <c r="GH18" s="106"/>
      <c r="GI18" s="301" t="s">
        <v>0</v>
      </c>
      <c r="GJ18" s="105"/>
      <c r="GK18" s="114"/>
      <c r="GL18" s="115"/>
      <c r="GM18" s="94"/>
      <c r="GN18" s="65"/>
      <c r="GO18" s="301" t="s">
        <v>0</v>
      </c>
      <c r="GP18" s="65"/>
      <c r="GQ18" s="121"/>
      <c r="GR18" s="302"/>
      <c r="GS18" s="94"/>
      <c r="GT18" s="65"/>
      <c r="GU18" s="301" t="s">
        <v>0</v>
      </c>
      <c r="GV18" s="65"/>
      <c r="GW18" s="114"/>
      <c r="GX18" s="115"/>
      <c r="GY18" s="94"/>
      <c r="GZ18" s="106"/>
      <c r="HA18" s="301" t="s">
        <v>0</v>
      </c>
      <c r="HB18" s="105"/>
      <c r="HC18" s="301"/>
      <c r="HD18" s="302"/>
      <c r="HE18" s="94"/>
      <c r="HF18" s="65"/>
      <c r="HG18" s="301" t="s">
        <v>0</v>
      </c>
      <c r="HH18" s="65"/>
      <c r="HI18" s="114"/>
      <c r="HJ18" s="115"/>
      <c r="HK18" s="94"/>
      <c r="HL18" s="65"/>
      <c r="HM18" s="301" t="s">
        <v>0</v>
      </c>
      <c r="HN18" s="65"/>
      <c r="HO18" s="114"/>
      <c r="HP18" s="115"/>
      <c r="HQ18" s="94"/>
      <c r="HR18" s="65"/>
      <c r="HS18" s="301" t="s">
        <v>0</v>
      </c>
      <c r="HT18" s="65"/>
      <c r="HU18" s="114"/>
      <c r="HV18" s="115"/>
      <c r="HW18" s="94"/>
      <c r="HX18" s="106"/>
      <c r="HY18" s="301" t="s">
        <v>0</v>
      </c>
      <c r="HZ18" s="105"/>
      <c r="IA18" s="114"/>
      <c r="IB18" s="115"/>
      <c r="IC18" s="94"/>
      <c r="ID18" s="65"/>
      <c r="IE18" s="301" t="s">
        <v>0</v>
      </c>
      <c r="IF18" s="65"/>
      <c r="IG18" s="114"/>
      <c r="IH18" s="115"/>
      <c r="II18" s="94"/>
      <c r="IJ18" s="65"/>
      <c r="IK18" s="301" t="s">
        <v>0</v>
      </c>
      <c r="IL18" s="65"/>
      <c r="IM18" s="121"/>
      <c r="IN18" s="302"/>
      <c r="IO18" s="94"/>
      <c r="IP18" s="106"/>
      <c r="IQ18" s="301" t="s">
        <v>0</v>
      </c>
      <c r="IR18" s="105"/>
      <c r="IS18" s="301"/>
      <c r="IT18" s="302"/>
      <c r="IU18" s="94"/>
      <c r="IV18" s="65"/>
      <c r="IW18" s="301" t="s">
        <v>0</v>
      </c>
      <c r="IX18" s="65"/>
      <c r="IY18" s="114"/>
      <c r="IZ18" s="115"/>
      <c r="JA18" s="94"/>
      <c r="JB18" s="65"/>
      <c r="JC18" s="301" t="s">
        <v>0</v>
      </c>
      <c r="JD18" s="65"/>
      <c r="JE18" s="114"/>
      <c r="JF18" s="115"/>
      <c r="JG18" s="94"/>
      <c r="JH18" s="65"/>
      <c r="JI18" s="301" t="s">
        <v>0</v>
      </c>
      <c r="JJ18" s="65"/>
      <c r="JK18" s="114"/>
      <c r="JL18" s="115"/>
      <c r="JM18" s="94"/>
      <c r="JN18" s="65"/>
      <c r="JO18" s="301" t="s">
        <v>0</v>
      </c>
      <c r="JP18" s="65"/>
      <c r="JQ18" s="114"/>
      <c r="JR18" s="115"/>
      <c r="JS18" s="94"/>
      <c r="JT18" s="106"/>
      <c r="JU18" s="301" t="s">
        <v>0</v>
      </c>
      <c r="JV18" s="105"/>
      <c r="JW18" s="114"/>
      <c r="JX18" s="115"/>
      <c r="JY18" s="94"/>
      <c r="JZ18" s="106"/>
      <c r="KA18" s="301" t="s">
        <v>0</v>
      </c>
      <c r="KB18" s="105"/>
      <c r="KC18" s="301"/>
      <c r="KD18" s="302"/>
      <c r="KE18" s="94"/>
      <c r="KF18" s="106"/>
      <c r="KG18" s="301" t="s">
        <v>0</v>
      </c>
      <c r="KH18" s="105"/>
      <c r="KI18" s="114"/>
      <c r="KJ18" s="115"/>
      <c r="KK18" s="94"/>
      <c r="KL18" s="65"/>
      <c r="KM18" s="301" t="s">
        <v>0</v>
      </c>
      <c r="KN18" s="65"/>
      <c r="KO18" s="114"/>
      <c r="KP18" s="115"/>
      <c r="KQ18" s="94"/>
      <c r="KR18" s="65"/>
      <c r="KS18" s="301" t="s">
        <v>0</v>
      </c>
      <c r="KT18" s="65"/>
      <c r="KU18" s="114"/>
      <c r="KV18" s="115"/>
      <c r="KW18" s="94"/>
      <c r="KX18" s="65"/>
      <c r="KY18" s="301" t="s">
        <v>0</v>
      </c>
      <c r="KZ18" s="65"/>
      <c r="LA18" s="121"/>
      <c r="LB18" s="302"/>
      <c r="LC18" s="94"/>
      <c r="LD18" s="106"/>
      <c r="LE18" s="301" t="s">
        <v>0</v>
      </c>
      <c r="LF18" s="105"/>
      <c r="LG18" s="114"/>
      <c r="LH18" s="115"/>
      <c r="LI18" s="94"/>
      <c r="LJ18" s="65"/>
      <c r="LK18" s="301" t="s">
        <v>0</v>
      </c>
      <c r="LL18" s="65"/>
      <c r="LM18" s="121"/>
      <c r="LN18" s="302"/>
      <c r="LO18" s="94"/>
      <c r="LP18" s="65"/>
      <c r="LQ18" s="301" t="s">
        <v>0</v>
      </c>
      <c r="LR18" s="65"/>
      <c r="LS18" s="114"/>
      <c r="LT18" s="115"/>
      <c r="LU18" s="94"/>
      <c r="LV18" s="106"/>
      <c r="LW18" s="301" t="s">
        <v>0</v>
      </c>
      <c r="LX18" s="105"/>
      <c r="LY18" s="301"/>
      <c r="LZ18" s="302"/>
      <c r="MA18" s="94"/>
      <c r="MB18" s="65"/>
      <c r="MC18" s="301" t="s">
        <v>0</v>
      </c>
      <c r="MD18" s="65"/>
      <c r="ME18" s="114"/>
      <c r="MF18" s="115"/>
      <c r="MG18" s="94"/>
      <c r="MH18" s="65"/>
      <c r="MI18" s="301" t="s">
        <v>0</v>
      </c>
      <c r="MJ18" s="65"/>
      <c r="MK18" s="114"/>
      <c r="ML18" s="115"/>
      <c r="MM18" s="94"/>
      <c r="MN18" s="65"/>
      <c r="MO18" s="301" t="s">
        <v>0</v>
      </c>
      <c r="MP18" s="65"/>
      <c r="MQ18" s="114"/>
      <c r="MR18" s="115"/>
      <c r="MS18" s="94"/>
      <c r="MT18" s="106"/>
      <c r="MU18" s="301" t="s">
        <v>0</v>
      </c>
      <c r="MV18" s="105"/>
      <c r="MW18" s="301"/>
      <c r="MX18" s="302"/>
      <c r="MY18" s="94"/>
      <c r="MZ18" s="65"/>
      <c r="NA18" s="301" t="s">
        <v>0</v>
      </c>
      <c r="NB18" s="65"/>
      <c r="NC18" s="114"/>
      <c r="ND18" s="115"/>
      <c r="NE18" s="94"/>
      <c r="NF18" s="65"/>
      <c r="NG18" s="301" t="s">
        <v>0</v>
      </c>
      <c r="NH18" s="65"/>
      <c r="NI18" s="121"/>
      <c r="NJ18" s="302"/>
      <c r="NK18" s="94"/>
      <c r="NL18" s="65"/>
      <c r="NM18" s="301" t="s">
        <v>0</v>
      </c>
      <c r="NN18" s="65"/>
      <c r="NO18" s="114"/>
      <c r="NP18" s="115"/>
      <c r="NQ18" s="94"/>
      <c r="NR18" s="65"/>
      <c r="NS18" s="301" t="s">
        <v>0</v>
      </c>
      <c r="NT18" s="65"/>
      <c r="NU18" s="114"/>
      <c r="NV18" s="115"/>
      <c r="NW18" s="102"/>
      <c r="NX18" s="106"/>
      <c r="NY18" s="301" t="s">
        <v>0</v>
      </c>
      <c r="NZ18" s="105"/>
      <c r="OA18" s="301"/>
      <c r="OB18" s="302"/>
      <c r="OC18" s="121"/>
      <c r="OD18" s="267"/>
      <c r="OE18" s="114" t="s">
        <v>0</v>
      </c>
      <c r="OF18" s="114"/>
      <c r="OG18" s="114"/>
      <c r="OH18" s="115"/>
    </row>
    <row r="19" spans="1:398" ht="16.5">
      <c r="A19" s="323">
        <f>IF(B19="","",VLOOKUP(B19,'Registrovaní tipéri'!$A$2:$B$101,2,FALSE))</f>
        <v>73</v>
      </c>
      <c r="B19" s="306" t="s">
        <v>261</v>
      </c>
      <c r="J19" s="345"/>
      <c r="K19" s="346"/>
      <c r="L19" s="346"/>
      <c r="M19" s="114" t="s">
        <v>331</v>
      </c>
      <c r="N19" s="115" t="s">
        <v>331</v>
      </c>
      <c r="P19" s="345"/>
      <c r="Q19" s="346"/>
      <c r="R19" s="346"/>
      <c r="S19" s="114" t="s">
        <v>331</v>
      </c>
      <c r="T19" s="115" t="s">
        <v>331</v>
      </c>
      <c r="V19" s="341">
        <v>3</v>
      </c>
      <c r="W19" s="342"/>
      <c r="X19" s="342">
        <v>2</v>
      </c>
      <c r="Y19" s="342" t="s">
        <v>221</v>
      </c>
      <c r="Z19" s="343" t="s">
        <v>218</v>
      </c>
      <c r="AA19" s="94"/>
      <c r="AB19" s="65"/>
      <c r="AC19" s="325" t="s">
        <v>0</v>
      </c>
      <c r="AD19" s="65"/>
      <c r="AE19" s="114" t="s">
        <v>331</v>
      </c>
      <c r="AF19" s="115" t="s">
        <v>331</v>
      </c>
      <c r="AG19" s="94"/>
      <c r="AH19" s="65"/>
      <c r="AI19" s="301" t="s">
        <v>0</v>
      </c>
      <c r="AJ19" s="65"/>
      <c r="AK19" s="114"/>
      <c r="AL19" s="115"/>
      <c r="AM19" s="94"/>
      <c r="AN19" s="106"/>
      <c r="AO19" s="301" t="s">
        <v>0</v>
      </c>
      <c r="AP19" s="105"/>
      <c r="AQ19" s="114"/>
      <c r="AR19" s="115"/>
      <c r="AS19" s="94"/>
      <c r="AT19" s="65"/>
      <c r="AU19" s="301" t="s">
        <v>0</v>
      </c>
      <c r="AV19" s="65"/>
      <c r="AW19" s="114"/>
      <c r="AX19" s="115"/>
      <c r="AY19" s="94"/>
      <c r="AZ19" s="106"/>
      <c r="BA19" s="301" t="s">
        <v>0</v>
      </c>
      <c r="BB19" s="105"/>
      <c r="BC19" s="114"/>
      <c r="BD19" s="115"/>
      <c r="BE19" s="94"/>
      <c r="BF19" s="65"/>
      <c r="BG19" s="301" t="s">
        <v>0</v>
      </c>
      <c r="BH19" s="65"/>
      <c r="BI19" s="114"/>
      <c r="BJ19" s="115"/>
      <c r="BK19" s="94"/>
      <c r="BL19" s="65"/>
      <c r="BM19" s="301" t="s">
        <v>0</v>
      </c>
      <c r="BN19" s="65"/>
      <c r="BO19" s="114"/>
      <c r="BP19" s="115"/>
      <c r="BQ19" s="94"/>
      <c r="BR19" s="65"/>
      <c r="BS19" s="301" t="s">
        <v>0</v>
      </c>
      <c r="BT19" s="65"/>
      <c r="BU19" s="114"/>
      <c r="BV19" s="115"/>
      <c r="BW19" s="94"/>
      <c r="BX19" s="65"/>
      <c r="BY19" s="301" t="s">
        <v>0</v>
      </c>
      <c r="BZ19" s="65"/>
      <c r="CA19" s="114"/>
      <c r="CB19" s="115"/>
      <c r="CC19" s="94"/>
      <c r="CD19" s="65"/>
      <c r="CE19" s="301" t="s">
        <v>0</v>
      </c>
      <c r="CF19" s="65"/>
      <c r="CG19" s="114"/>
      <c r="CH19" s="115"/>
      <c r="CI19" s="94"/>
      <c r="CJ19" s="106"/>
      <c r="CK19" s="301" t="s">
        <v>0</v>
      </c>
      <c r="CL19" s="105"/>
      <c r="CM19" s="114"/>
      <c r="CN19" s="115"/>
      <c r="CO19" s="94"/>
      <c r="CP19" s="106"/>
      <c r="CQ19" s="301" t="s">
        <v>0</v>
      </c>
      <c r="CR19" s="105"/>
      <c r="CS19" s="114"/>
      <c r="CT19" s="115"/>
      <c r="CU19" s="94"/>
      <c r="CV19" s="65"/>
      <c r="CW19" s="301" t="s">
        <v>0</v>
      </c>
      <c r="CX19" s="65"/>
      <c r="CY19" s="114"/>
      <c r="CZ19" s="115"/>
      <c r="DA19" s="94"/>
      <c r="DB19" s="65"/>
      <c r="DC19" s="301" t="s">
        <v>0</v>
      </c>
      <c r="DD19" s="65"/>
      <c r="DE19" s="114"/>
      <c r="DF19" s="115"/>
      <c r="DG19" s="94"/>
      <c r="DH19" s="65"/>
      <c r="DI19" s="301" t="s">
        <v>0</v>
      </c>
      <c r="DJ19" s="65"/>
      <c r="DK19" s="114"/>
      <c r="DL19" s="115"/>
      <c r="DM19" s="94"/>
      <c r="DN19" s="65"/>
      <c r="DO19" s="301" t="s">
        <v>0</v>
      </c>
      <c r="DP19" s="65"/>
      <c r="DQ19" s="114"/>
      <c r="DR19" s="115"/>
      <c r="DS19" s="94"/>
      <c r="DT19" s="65"/>
      <c r="DU19" s="301" t="s">
        <v>0</v>
      </c>
      <c r="DV19" s="65"/>
      <c r="DW19" s="114"/>
      <c r="DX19" s="115"/>
      <c r="DY19" s="94"/>
      <c r="DZ19" s="65"/>
      <c r="EA19" s="301" t="s">
        <v>0</v>
      </c>
      <c r="EB19" s="65"/>
      <c r="EC19" s="114"/>
      <c r="ED19" s="115"/>
      <c r="EE19" s="94"/>
      <c r="EF19" s="65"/>
      <c r="EG19" s="301" t="s">
        <v>0</v>
      </c>
      <c r="EH19" s="65"/>
      <c r="EI19" s="114"/>
      <c r="EJ19" s="115"/>
      <c r="EK19" s="94"/>
      <c r="EL19" s="65"/>
      <c r="EM19" s="301" t="s">
        <v>0</v>
      </c>
      <c r="EN19" s="65"/>
      <c r="EO19" s="114"/>
      <c r="EP19" s="115"/>
      <c r="EQ19" s="94"/>
      <c r="ER19" s="106"/>
      <c r="ES19" s="301" t="s">
        <v>0</v>
      </c>
      <c r="ET19" s="105"/>
      <c r="EU19" s="114"/>
      <c r="EV19" s="115"/>
      <c r="EW19" s="94"/>
      <c r="EX19" s="65"/>
      <c r="EY19" s="301" t="s">
        <v>0</v>
      </c>
      <c r="EZ19" s="65"/>
      <c r="FA19" s="114"/>
      <c r="FB19" s="115"/>
      <c r="FC19" s="94"/>
      <c r="FD19" s="106"/>
      <c r="FE19" s="301" t="s">
        <v>0</v>
      </c>
      <c r="FF19" s="105"/>
      <c r="FG19" s="114"/>
      <c r="FH19" s="115"/>
      <c r="FI19" s="94"/>
      <c r="FJ19" s="65"/>
      <c r="FK19" s="301" t="s">
        <v>0</v>
      </c>
      <c r="FL19" s="65"/>
      <c r="FM19" s="114"/>
      <c r="FN19" s="115"/>
      <c r="FO19" s="94"/>
      <c r="FP19" s="65"/>
      <c r="FQ19" s="301" t="s">
        <v>0</v>
      </c>
      <c r="FR19" s="65"/>
      <c r="FS19" s="114"/>
      <c r="FT19" s="115"/>
      <c r="FU19" s="94"/>
      <c r="FV19" s="65"/>
      <c r="FW19" s="301" t="s">
        <v>0</v>
      </c>
      <c r="FX19" s="65"/>
      <c r="FY19" s="114"/>
      <c r="FZ19" s="115"/>
      <c r="GA19" s="94"/>
      <c r="GB19" s="106"/>
      <c r="GC19" s="301" t="s">
        <v>0</v>
      </c>
      <c r="GD19" s="105"/>
      <c r="GE19" s="114"/>
      <c r="GF19" s="115"/>
      <c r="GG19" s="94"/>
      <c r="GH19" s="106"/>
      <c r="GI19" s="301" t="s">
        <v>0</v>
      </c>
      <c r="GJ19" s="105"/>
      <c r="GK19" s="114"/>
      <c r="GL19" s="115"/>
      <c r="GM19" s="94"/>
      <c r="GN19" s="65"/>
      <c r="GO19" s="301" t="s">
        <v>0</v>
      </c>
      <c r="GP19" s="65"/>
      <c r="GQ19" s="121"/>
      <c r="GR19" s="302"/>
      <c r="GS19" s="94"/>
      <c r="GT19" s="65"/>
      <c r="GU19" s="301" t="s">
        <v>0</v>
      </c>
      <c r="GV19" s="65"/>
      <c r="GW19" s="114"/>
      <c r="GX19" s="115"/>
      <c r="GY19" s="94"/>
      <c r="GZ19" s="106"/>
      <c r="HA19" s="301" t="s">
        <v>0</v>
      </c>
      <c r="HB19" s="105"/>
      <c r="HC19" s="301"/>
      <c r="HD19" s="302"/>
      <c r="HE19" s="94"/>
      <c r="HF19" s="65"/>
      <c r="HG19" s="301" t="s">
        <v>0</v>
      </c>
      <c r="HH19" s="65"/>
      <c r="HI19" s="114"/>
      <c r="HJ19" s="115"/>
      <c r="HK19" s="94"/>
      <c r="HL19" s="65"/>
      <c r="HM19" s="301" t="s">
        <v>0</v>
      </c>
      <c r="HN19" s="65"/>
      <c r="HO19" s="114"/>
      <c r="HP19" s="115"/>
      <c r="HQ19" s="94"/>
      <c r="HR19" s="65"/>
      <c r="HS19" s="301" t="s">
        <v>0</v>
      </c>
      <c r="HT19" s="65"/>
      <c r="HU19" s="114"/>
      <c r="HV19" s="115"/>
      <c r="HW19" s="94"/>
      <c r="HX19" s="106"/>
      <c r="HY19" s="301" t="s">
        <v>0</v>
      </c>
      <c r="HZ19" s="105"/>
      <c r="IA19" s="114"/>
      <c r="IB19" s="115"/>
      <c r="IC19" s="94"/>
      <c r="ID19" s="65"/>
      <c r="IE19" s="301" t="s">
        <v>0</v>
      </c>
      <c r="IF19" s="65"/>
      <c r="IG19" s="114"/>
      <c r="IH19" s="115"/>
      <c r="II19" s="94"/>
      <c r="IJ19" s="65"/>
      <c r="IK19" s="301" t="s">
        <v>0</v>
      </c>
      <c r="IL19" s="65"/>
      <c r="IM19" s="121"/>
      <c r="IN19" s="302"/>
      <c r="IO19" s="94"/>
      <c r="IP19" s="106"/>
      <c r="IQ19" s="301" t="s">
        <v>0</v>
      </c>
      <c r="IR19" s="105"/>
      <c r="IS19" s="301"/>
      <c r="IT19" s="302"/>
      <c r="IU19" s="94"/>
      <c r="IV19" s="65"/>
      <c r="IW19" s="301" t="s">
        <v>0</v>
      </c>
      <c r="IX19" s="65"/>
      <c r="IY19" s="114"/>
      <c r="IZ19" s="115"/>
      <c r="JA19" s="94"/>
      <c r="JB19" s="65"/>
      <c r="JC19" s="301" t="s">
        <v>0</v>
      </c>
      <c r="JD19" s="65"/>
      <c r="JE19" s="114"/>
      <c r="JF19" s="115"/>
      <c r="JG19" s="94"/>
      <c r="JH19" s="65"/>
      <c r="JI19" s="301" t="s">
        <v>0</v>
      </c>
      <c r="JJ19" s="65"/>
      <c r="JK19" s="114"/>
      <c r="JL19" s="115"/>
      <c r="JM19" s="94"/>
      <c r="JN19" s="65"/>
      <c r="JO19" s="301" t="s">
        <v>0</v>
      </c>
      <c r="JP19" s="65"/>
      <c r="JQ19" s="114"/>
      <c r="JR19" s="115"/>
      <c r="JS19" s="94"/>
      <c r="JT19" s="106"/>
      <c r="JU19" s="301" t="s">
        <v>0</v>
      </c>
      <c r="JV19" s="105"/>
      <c r="JW19" s="114"/>
      <c r="JX19" s="115"/>
      <c r="JY19" s="94"/>
      <c r="JZ19" s="106"/>
      <c r="KA19" s="301" t="s">
        <v>0</v>
      </c>
      <c r="KB19" s="105"/>
      <c r="KC19" s="301"/>
      <c r="KD19" s="302"/>
      <c r="KE19" s="94"/>
      <c r="KF19" s="106"/>
      <c r="KG19" s="301" t="s">
        <v>0</v>
      </c>
      <c r="KH19" s="105"/>
      <c r="KI19" s="114"/>
      <c r="KJ19" s="115"/>
      <c r="KK19" s="94"/>
      <c r="KL19" s="65"/>
      <c r="KM19" s="301" t="s">
        <v>0</v>
      </c>
      <c r="KN19" s="65"/>
      <c r="KO19" s="114"/>
      <c r="KP19" s="115"/>
      <c r="KQ19" s="94"/>
      <c r="KR19" s="65"/>
      <c r="KS19" s="301" t="s">
        <v>0</v>
      </c>
      <c r="KT19" s="65"/>
      <c r="KU19" s="114"/>
      <c r="KV19" s="115"/>
      <c r="KW19" s="94"/>
      <c r="KX19" s="65"/>
      <c r="KY19" s="301" t="s">
        <v>0</v>
      </c>
      <c r="KZ19" s="65"/>
      <c r="LA19" s="121"/>
      <c r="LB19" s="302"/>
      <c r="LC19" s="94"/>
      <c r="LD19" s="106"/>
      <c r="LE19" s="301" t="s">
        <v>0</v>
      </c>
      <c r="LF19" s="105"/>
      <c r="LG19" s="114"/>
      <c r="LH19" s="115"/>
      <c r="LI19" s="94"/>
      <c r="LJ19" s="65"/>
      <c r="LK19" s="301" t="s">
        <v>0</v>
      </c>
      <c r="LL19" s="65"/>
      <c r="LM19" s="121"/>
      <c r="LN19" s="302"/>
      <c r="LO19" s="94"/>
      <c r="LP19" s="65"/>
      <c r="LQ19" s="301" t="s">
        <v>0</v>
      </c>
      <c r="LR19" s="65"/>
      <c r="LS19" s="114"/>
      <c r="LT19" s="115"/>
      <c r="LU19" s="94"/>
      <c r="LV19" s="106"/>
      <c r="LW19" s="301" t="s">
        <v>0</v>
      </c>
      <c r="LX19" s="105"/>
      <c r="LY19" s="301"/>
      <c r="LZ19" s="302"/>
      <c r="MA19" s="94"/>
      <c r="MB19" s="65"/>
      <c r="MC19" s="301" t="s">
        <v>0</v>
      </c>
      <c r="MD19" s="65"/>
      <c r="ME19" s="114"/>
      <c r="MF19" s="115"/>
      <c r="MG19" s="94"/>
      <c r="MH19" s="65"/>
      <c r="MI19" s="301" t="s">
        <v>0</v>
      </c>
      <c r="MJ19" s="65"/>
      <c r="MK19" s="114"/>
      <c r="ML19" s="115"/>
      <c r="MM19" s="94"/>
      <c r="MN19" s="65"/>
      <c r="MO19" s="301" t="s">
        <v>0</v>
      </c>
      <c r="MP19" s="65"/>
      <c r="MQ19" s="114"/>
      <c r="MR19" s="115"/>
      <c r="MS19" s="94"/>
      <c r="MT19" s="106"/>
      <c r="MU19" s="301" t="s">
        <v>0</v>
      </c>
      <c r="MV19" s="105"/>
      <c r="MW19" s="301"/>
      <c r="MX19" s="302"/>
      <c r="MY19" s="94"/>
      <c r="MZ19" s="65"/>
      <c r="NA19" s="301" t="s">
        <v>0</v>
      </c>
      <c r="NB19" s="65"/>
      <c r="NC19" s="114"/>
      <c r="ND19" s="115"/>
      <c r="NE19" s="94"/>
      <c r="NF19" s="65"/>
      <c r="NG19" s="301" t="s">
        <v>0</v>
      </c>
      <c r="NH19" s="65"/>
      <c r="NI19" s="121"/>
      <c r="NJ19" s="302"/>
      <c r="NK19" s="94"/>
      <c r="NL19" s="65"/>
      <c r="NM19" s="301" t="s">
        <v>0</v>
      </c>
      <c r="NN19" s="65"/>
      <c r="NO19" s="114"/>
      <c r="NP19" s="115"/>
      <c r="NQ19" s="94"/>
      <c r="NR19" s="65"/>
      <c r="NS19" s="301" t="s">
        <v>0</v>
      </c>
      <c r="NT19" s="65"/>
      <c r="NU19" s="114"/>
      <c r="NV19" s="115"/>
      <c r="NW19" s="102"/>
      <c r="NX19" s="106"/>
      <c r="NY19" s="301" t="s">
        <v>0</v>
      </c>
      <c r="NZ19" s="105"/>
      <c r="OA19" s="301"/>
      <c r="OB19" s="302"/>
      <c r="OC19" s="121"/>
      <c r="OD19" s="267"/>
      <c r="OE19" s="114" t="s">
        <v>0</v>
      </c>
      <c r="OF19" s="114"/>
      <c r="OG19" s="114"/>
      <c r="OH19" s="115"/>
    </row>
    <row r="20" spans="1:398" ht="16.5">
      <c r="A20" s="312">
        <f>IF(B20="","",VLOOKUP(B20,'Registrovaní tipéri'!$A$2:$B$101,2,FALSE))</f>
        <v>9</v>
      </c>
      <c r="B20" s="306" t="s">
        <v>198</v>
      </c>
      <c r="C20" s="134">
        <v>9</v>
      </c>
      <c r="D20" s="106"/>
      <c r="E20" s="301" t="s">
        <v>0</v>
      </c>
      <c r="F20" s="105"/>
      <c r="G20" s="301"/>
      <c r="H20" s="302"/>
      <c r="I20" s="308"/>
      <c r="J20" s="267">
        <v>1</v>
      </c>
      <c r="K20" s="114" t="s">
        <v>0</v>
      </c>
      <c r="L20" s="114">
        <v>2</v>
      </c>
      <c r="M20" s="114" t="s">
        <v>218</v>
      </c>
      <c r="N20" s="115" t="s">
        <v>332</v>
      </c>
      <c r="O20" s="81"/>
      <c r="P20" s="106">
        <v>2</v>
      </c>
      <c r="Q20" s="342" t="s">
        <v>0</v>
      </c>
      <c r="R20" s="105">
        <v>0</v>
      </c>
      <c r="S20" s="114" t="s">
        <v>220</v>
      </c>
      <c r="T20" s="115" t="s">
        <v>218</v>
      </c>
      <c r="U20" s="81"/>
      <c r="V20" s="106">
        <v>2</v>
      </c>
      <c r="W20" s="342" t="s">
        <v>0</v>
      </c>
      <c r="X20" s="105">
        <v>2</v>
      </c>
      <c r="Y20" s="114" t="s">
        <v>221</v>
      </c>
      <c r="Z20" s="115" t="s">
        <v>218</v>
      </c>
      <c r="AA20" s="94"/>
      <c r="AB20" s="65"/>
      <c r="AC20" s="325" t="s">
        <v>0</v>
      </c>
      <c r="AD20" s="65"/>
      <c r="AE20" s="114" t="s">
        <v>331</v>
      </c>
      <c r="AF20" s="115" t="s">
        <v>331</v>
      </c>
      <c r="AG20" s="94"/>
      <c r="AH20" s="65"/>
      <c r="AI20" s="301" t="s">
        <v>0</v>
      </c>
      <c r="AJ20" s="65"/>
      <c r="AK20" s="114"/>
      <c r="AL20" s="115"/>
      <c r="AM20" s="94"/>
      <c r="AN20" s="106"/>
      <c r="AO20" s="301" t="s">
        <v>0</v>
      </c>
      <c r="AP20" s="105"/>
      <c r="AQ20" s="114"/>
      <c r="AR20" s="115"/>
      <c r="AS20" s="94"/>
      <c r="AT20" s="65"/>
      <c r="AU20" s="301" t="s">
        <v>0</v>
      </c>
      <c r="AV20" s="65"/>
      <c r="AW20" s="114"/>
      <c r="AX20" s="115"/>
      <c r="AY20" s="94"/>
      <c r="AZ20" s="106"/>
      <c r="BA20" s="301" t="s">
        <v>0</v>
      </c>
      <c r="BB20" s="105"/>
      <c r="BC20" s="114"/>
      <c r="BD20" s="115"/>
      <c r="BE20" s="94"/>
      <c r="BF20" s="65"/>
      <c r="BG20" s="301" t="s">
        <v>0</v>
      </c>
      <c r="BH20" s="65"/>
      <c r="BI20" s="114"/>
      <c r="BJ20" s="115"/>
      <c r="BK20" s="94"/>
      <c r="BL20" s="65"/>
      <c r="BM20" s="301" t="s">
        <v>0</v>
      </c>
      <c r="BN20" s="65"/>
      <c r="BO20" s="114"/>
      <c r="BP20" s="115"/>
      <c r="BQ20" s="94"/>
      <c r="BR20" s="65"/>
      <c r="BS20" s="301" t="s">
        <v>0</v>
      </c>
      <c r="BT20" s="65"/>
      <c r="BU20" s="114"/>
      <c r="BV20" s="115"/>
      <c r="BW20" s="94"/>
      <c r="BX20" s="65"/>
      <c r="BY20" s="301" t="s">
        <v>0</v>
      </c>
      <c r="BZ20" s="65"/>
      <c r="CA20" s="121"/>
      <c r="CB20" s="302"/>
      <c r="CC20" s="94"/>
      <c r="CD20" s="65"/>
      <c r="CE20" s="301" t="s">
        <v>0</v>
      </c>
      <c r="CF20" s="65"/>
      <c r="CG20" s="114"/>
      <c r="CH20" s="115"/>
      <c r="CI20" s="94"/>
      <c r="CJ20" s="106"/>
      <c r="CK20" s="301" t="s">
        <v>0</v>
      </c>
      <c r="CL20" s="105"/>
      <c r="CM20" s="114"/>
      <c r="CN20" s="115"/>
      <c r="CO20" s="94"/>
      <c r="CP20" s="106"/>
      <c r="CQ20" s="301" t="s">
        <v>0</v>
      </c>
      <c r="CR20" s="105"/>
      <c r="CS20" s="114"/>
      <c r="CT20" s="115"/>
      <c r="CU20" s="94"/>
      <c r="CV20" s="65"/>
      <c r="CW20" s="301" t="s">
        <v>0</v>
      </c>
      <c r="CX20" s="65"/>
      <c r="CY20" s="114"/>
      <c r="CZ20" s="115"/>
      <c r="DA20" s="94"/>
      <c r="DB20" s="65"/>
      <c r="DC20" s="301" t="s">
        <v>0</v>
      </c>
      <c r="DD20" s="65"/>
      <c r="DE20" s="114"/>
      <c r="DF20" s="115"/>
      <c r="DG20" s="94"/>
      <c r="DH20" s="65"/>
      <c r="DI20" s="301" t="s">
        <v>0</v>
      </c>
      <c r="DJ20" s="65"/>
      <c r="DK20" s="114"/>
      <c r="DL20" s="115"/>
      <c r="DM20" s="94"/>
      <c r="DN20" s="65"/>
      <c r="DO20" s="301" t="s">
        <v>0</v>
      </c>
      <c r="DP20" s="65"/>
      <c r="DQ20" s="114"/>
      <c r="DR20" s="115"/>
      <c r="DS20" s="94"/>
      <c r="DT20" s="65"/>
      <c r="DU20" s="301" t="s">
        <v>0</v>
      </c>
      <c r="DV20" s="65"/>
      <c r="DW20" s="114"/>
      <c r="DX20" s="115"/>
      <c r="DY20" s="94"/>
      <c r="DZ20" s="65"/>
      <c r="EA20" s="301" t="s">
        <v>0</v>
      </c>
      <c r="EB20" s="65"/>
      <c r="EC20" s="114"/>
      <c r="ED20" s="115"/>
      <c r="EE20" s="94"/>
      <c r="EF20" s="65"/>
      <c r="EG20" s="301" t="s">
        <v>0</v>
      </c>
      <c r="EH20" s="65"/>
      <c r="EI20" s="114"/>
      <c r="EJ20" s="115"/>
      <c r="EK20" s="94"/>
      <c r="EL20" s="65"/>
      <c r="EM20" s="301" t="s">
        <v>0</v>
      </c>
      <c r="EN20" s="65"/>
      <c r="EO20" s="114"/>
      <c r="EP20" s="115"/>
      <c r="EQ20" s="94"/>
      <c r="ER20" s="106"/>
      <c r="ES20" s="301" t="s">
        <v>0</v>
      </c>
      <c r="ET20" s="105"/>
      <c r="EU20" s="114"/>
      <c r="EV20" s="115"/>
      <c r="EW20" s="94"/>
      <c r="EX20" s="65"/>
      <c r="EY20" s="301" t="s">
        <v>0</v>
      </c>
      <c r="EZ20" s="65"/>
      <c r="FA20" s="114"/>
      <c r="FB20" s="115"/>
      <c r="FC20" s="94"/>
      <c r="FD20" s="106"/>
      <c r="FE20" s="301" t="s">
        <v>0</v>
      </c>
      <c r="FF20" s="105"/>
      <c r="FG20" s="114"/>
      <c r="FH20" s="115"/>
      <c r="FI20" s="94"/>
      <c r="FJ20" s="65"/>
      <c r="FK20" s="301" t="s">
        <v>0</v>
      </c>
      <c r="FL20" s="65"/>
      <c r="FM20" s="114"/>
      <c r="FN20" s="115"/>
      <c r="FO20" s="94"/>
      <c r="FP20" s="65"/>
      <c r="FQ20" s="301" t="s">
        <v>0</v>
      </c>
      <c r="FR20" s="65"/>
      <c r="FS20" s="114"/>
      <c r="FT20" s="115"/>
      <c r="FU20" s="94"/>
      <c r="FV20" s="65"/>
      <c r="FW20" s="301" t="s">
        <v>0</v>
      </c>
      <c r="FX20" s="65"/>
      <c r="FY20" s="114"/>
      <c r="FZ20" s="115"/>
      <c r="GA20" s="94"/>
      <c r="GB20" s="106"/>
      <c r="GC20" s="301" t="s">
        <v>0</v>
      </c>
      <c r="GD20" s="105"/>
      <c r="GE20" s="114"/>
      <c r="GF20" s="115"/>
      <c r="GG20" s="94"/>
      <c r="GH20" s="106"/>
      <c r="GI20" s="301" t="s">
        <v>0</v>
      </c>
      <c r="GJ20" s="105"/>
      <c r="GK20" s="114"/>
      <c r="GL20" s="115"/>
      <c r="GM20" s="94"/>
      <c r="GN20" s="65"/>
      <c r="GO20" s="301" t="s">
        <v>0</v>
      </c>
      <c r="GP20" s="65"/>
      <c r="GQ20" s="121"/>
      <c r="GR20" s="302"/>
      <c r="GS20" s="94"/>
      <c r="GT20" s="65"/>
      <c r="GU20" s="301" t="s">
        <v>0</v>
      </c>
      <c r="GV20" s="65"/>
      <c r="GW20" s="114"/>
      <c r="GX20" s="115"/>
      <c r="GY20" s="94"/>
      <c r="GZ20" s="106"/>
      <c r="HA20" s="301" t="s">
        <v>0</v>
      </c>
      <c r="HB20" s="105"/>
      <c r="HC20" s="301"/>
      <c r="HD20" s="302"/>
      <c r="HE20" s="94"/>
      <c r="HF20" s="65"/>
      <c r="HG20" s="301" t="s">
        <v>0</v>
      </c>
      <c r="HH20" s="65"/>
      <c r="HI20" s="114"/>
      <c r="HJ20" s="115"/>
      <c r="HK20" s="94"/>
      <c r="HL20" s="65"/>
      <c r="HM20" s="301" t="s">
        <v>0</v>
      </c>
      <c r="HN20" s="65"/>
      <c r="HO20" s="114"/>
      <c r="HP20" s="115"/>
      <c r="HQ20" s="94"/>
      <c r="HR20" s="65"/>
      <c r="HS20" s="301" t="s">
        <v>0</v>
      </c>
      <c r="HT20" s="65"/>
      <c r="HU20" s="114"/>
      <c r="HV20" s="115"/>
      <c r="HW20" s="94"/>
      <c r="HX20" s="106"/>
      <c r="HY20" s="301" t="s">
        <v>0</v>
      </c>
      <c r="HZ20" s="105"/>
      <c r="IA20" s="114"/>
      <c r="IB20" s="115"/>
      <c r="IC20" s="94"/>
      <c r="ID20" s="65"/>
      <c r="IE20" s="301" t="s">
        <v>0</v>
      </c>
      <c r="IF20" s="65"/>
      <c r="IG20" s="114"/>
      <c r="IH20" s="115"/>
      <c r="II20" s="94"/>
      <c r="IJ20" s="65"/>
      <c r="IK20" s="301" t="s">
        <v>0</v>
      </c>
      <c r="IL20" s="65"/>
      <c r="IM20" s="121"/>
      <c r="IN20" s="302"/>
      <c r="IO20" s="94"/>
      <c r="IP20" s="106"/>
      <c r="IQ20" s="301" t="s">
        <v>0</v>
      </c>
      <c r="IR20" s="105"/>
      <c r="IS20" s="301"/>
      <c r="IT20" s="302"/>
      <c r="IU20" s="94"/>
      <c r="IV20" s="65"/>
      <c r="IW20" s="301" t="s">
        <v>0</v>
      </c>
      <c r="IX20" s="65"/>
      <c r="IY20" s="114"/>
      <c r="IZ20" s="115"/>
      <c r="JA20" s="94"/>
      <c r="JB20" s="65"/>
      <c r="JC20" s="301" t="s">
        <v>0</v>
      </c>
      <c r="JD20" s="65"/>
      <c r="JE20" s="114"/>
      <c r="JF20" s="115"/>
      <c r="JG20" s="94"/>
      <c r="JH20" s="65"/>
      <c r="JI20" s="301" t="s">
        <v>0</v>
      </c>
      <c r="JJ20" s="65"/>
      <c r="JK20" s="114"/>
      <c r="JL20" s="115"/>
      <c r="JM20" s="94"/>
      <c r="JN20" s="65"/>
      <c r="JO20" s="301" t="s">
        <v>0</v>
      </c>
      <c r="JP20" s="65"/>
      <c r="JQ20" s="114"/>
      <c r="JR20" s="115"/>
      <c r="JS20" s="94"/>
      <c r="JT20" s="106"/>
      <c r="JU20" s="301" t="s">
        <v>0</v>
      </c>
      <c r="JV20" s="105"/>
      <c r="JW20" s="114"/>
      <c r="JX20" s="115"/>
      <c r="JY20" s="94"/>
      <c r="JZ20" s="106"/>
      <c r="KA20" s="301" t="s">
        <v>0</v>
      </c>
      <c r="KB20" s="105"/>
      <c r="KC20" s="301"/>
      <c r="KD20" s="302"/>
      <c r="KE20" s="94"/>
      <c r="KF20" s="106"/>
      <c r="KG20" s="301" t="s">
        <v>0</v>
      </c>
      <c r="KH20" s="105"/>
      <c r="KI20" s="114"/>
      <c r="KJ20" s="115"/>
      <c r="KK20" s="94"/>
      <c r="KL20" s="65"/>
      <c r="KM20" s="301" t="s">
        <v>0</v>
      </c>
      <c r="KN20" s="65"/>
      <c r="KO20" s="114"/>
      <c r="KP20" s="115"/>
      <c r="KQ20" s="94"/>
      <c r="KR20" s="65"/>
      <c r="KS20" s="301" t="s">
        <v>0</v>
      </c>
      <c r="KT20" s="65"/>
      <c r="KU20" s="114"/>
      <c r="KV20" s="115"/>
      <c r="KW20" s="94"/>
      <c r="KX20" s="65"/>
      <c r="KY20" s="301" t="s">
        <v>0</v>
      </c>
      <c r="KZ20" s="65"/>
      <c r="LA20" s="121"/>
      <c r="LB20" s="302"/>
      <c r="LC20" s="94"/>
      <c r="LD20" s="106"/>
      <c r="LE20" s="301" t="s">
        <v>0</v>
      </c>
      <c r="LF20" s="105"/>
      <c r="LG20" s="114"/>
      <c r="LH20" s="115"/>
      <c r="LI20" s="94"/>
      <c r="LJ20" s="65"/>
      <c r="LK20" s="301" t="s">
        <v>0</v>
      </c>
      <c r="LL20" s="65"/>
      <c r="LM20" s="121"/>
      <c r="LN20" s="302"/>
      <c r="LO20" s="94"/>
      <c r="LP20" s="65"/>
      <c r="LQ20" s="301" t="s">
        <v>0</v>
      </c>
      <c r="LR20" s="65"/>
      <c r="LS20" s="114"/>
      <c r="LT20" s="115"/>
      <c r="LU20" s="94"/>
      <c r="LV20" s="106"/>
      <c r="LW20" s="301" t="s">
        <v>0</v>
      </c>
      <c r="LX20" s="105"/>
      <c r="LY20" s="301"/>
      <c r="LZ20" s="302"/>
      <c r="MA20" s="94"/>
      <c r="MB20" s="65"/>
      <c r="MC20" s="301" t="s">
        <v>0</v>
      </c>
      <c r="MD20" s="65"/>
      <c r="ME20" s="114"/>
      <c r="MF20" s="115"/>
      <c r="MG20" s="94"/>
      <c r="MH20" s="65"/>
      <c r="MI20" s="301" t="s">
        <v>0</v>
      </c>
      <c r="MJ20" s="65"/>
      <c r="MK20" s="114"/>
      <c r="ML20" s="115"/>
      <c r="MM20" s="94"/>
      <c r="MN20" s="65"/>
      <c r="MO20" s="301" t="s">
        <v>0</v>
      </c>
      <c r="MP20" s="65"/>
      <c r="MQ20" s="114"/>
      <c r="MR20" s="115"/>
      <c r="MS20" s="94"/>
      <c r="MT20" s="106"/>
      <c r="MU20" s="301" t="s">
        <v>0</v>
      </c>
      <c r="MV20" s="105"/>
      <c r="MW20" s="301"/>
      <c r="MX20" s="302"/>
      <c r="MY20" s="94"/>
      <c r="MZ20" s="65"/>
      <c r="NA20" s="301" t="s">
        <v>0</v>
      </c>
      <c r="NB20" s="65"/>
      <c r="NC20" s="114"/>
      <c r="ND20" s="115"/>
      <c r="NE20" s="94"/>
      <c r="NF20" s="65"/>
      <c r="NG20" s="301" t="s">
        <v>0</v>
      </c>
      <c r="NH20" s="65"/>
      <c r="NI20" s="121"/>
      <c r="NJ20" s="302"/>
      <c r="NK20" s="94"/>
      <c r="NL20" s="65"/>
      <c r="NM20" s="301" t="s">
        <v>0</v>
      </c>
      <c r="NN20" s="65"/>
      <c r="NO20" s="114"/>
      <c r="NP20" s="115"/>
      <c r="NQ20" s="94"/>
      <c r="NR20" s="65"/>
      <c r="NS20" s="301" t="s">
        <v>0</v>
      </c>
      <c r="NT20" s="65"/>
      <c r="NU20" s="114"/>
      <c r="NV20" s="115"/>
      <c r="NW20" s="102"/>
      <c r="NX20" s="106"/>
      <c r="NY20" s="301" t="s">
        <v>0</v>
      </c>
      <c r="NZ20" s="105"/>
      <c r="OA20" s="301"/>
      <c r="OB20" s="302"/>
      <c r="OC20" s="121"/>
      <c r="OD20" s="267"/>
      <c r="OE20" s="114" t="s">
        <v>0</v>
      </c>
      <c r="OF20" s="114"/>
      <c r="OG20" s="114"/>
      <c r="OH20" s="115"/>
    </row>
    <row r="21" spans="1:398" ht="16.5">
      <c r="A21" s="312">
        <f>IF(B21="","",VLOOKUP(B21,'Registrovaní tipéri'!$A$2:$B$101,2,FALSE))</f>
        <v>34</v>
      </c>
      <c r="B21" s="306" t="s">
        <v>17</v>
      </c>
      <c r="C21" s="134">
        <v>34</v>
      </c>
      <c r="D21" s="106"/>
      <c r="E21" s="301" t="s">
        <v>0</v>
      </c>
      <c r="F21" s="105"/>
      <c r="G21" s="301"/>
      <c r="H21" s="302"/>
      <c r="I21" s="308"/>
      <c r="J21" s="267">
        <v>1</v>
      </c>
      <c r="K21" s="114" t="s">
        <v>0</v>
      </c>
      <c r="L21" s="114">
        <v>1</v>
      </c>
      <c r="M21" s="114" t="s">
        <v>219</v>
      </c>
      <c r="N21" s="115" t="s">
        <v>218</v>
      </c>
      <c r="O21" s="81"/>
      <c r="P21" s="106">
        <v>4</v>
      </c>
      <c r="Q21" s="342" t="s">
        <v>0</v>
      </c>
      <c r="R21" s="105">
        <v>0</v>
      </c>
      <c r="S21" s="114" t="s">
        <v>218</v>
      </c>
      <c r="T21" s="115" t="s">
        <v>214</v>
      </c>
      <c r="U21" s="81"/>
      <c r="V21" s="106">
        <v>2</v>
      </c>
      <c r="W21" s="342" t="s">
        <v>0</v>
      </c>
      <c r="X21" s="105">
        <v>2</v>
      </c>
      <c r="Y21" s="114" t="s">
        <v>208</v>
      </c>
      <c r="Z21" s="115" t="s">
        <v>211</v>
      </c>
      <c r="AA21" s="94"/>
      <c r="AB21" s="65"/>
      <c r="AC21" s="325" t="s">
        <v>0</v>
      </c>
      <c r="AD21" s="65"/>
      <c r="AE21" s="114" t="s">
        <v>331</v>
      </c>
      <c r="AF21" s="115" t="s">
        <v>331</v>
      </c>
      <c r="AG21" s="94"/>
      <c r="AH21" s="65"/>
      <c r="AI21" s="301" t="s">
        <v>0</v>
      </c>
      <c r="AJ21" s="65"/>
      <c r="AK21" s="114"/>
      <c r="AL21" s="115"/>
      <c r="AM21" s="94"/>
      <c r="AN21" s="106"/>
      <c r="AO21" s="301" t="s">
        <v>0</v>
      </c>
      <c r="AP21" s="105"/>
      <c r="AQ21" s="114"/>
      <c r="AR21" s="115"/>
      <c r="AS21" s="94"/>
      <c r="AT21" s="65"/>
      <c r="AU21" s="301" t="s">
        <v>0</v>
      </c>
      <c r="AV21" s="65"/>
      <c r="AW21" s="114"/>
      <c r="AX21" s="115"/>
      <c r="AY21" s="94"/>
      <c r="AZ21" s="106"/>
      <c r="BA21" s="301" t="s">
        <v>0</v>
      </c>
      <c r="BB21" s="105"/>
      <c r="BC21" s="114"/>
      <c r="BD21" s="115"/>
      <c r="BE21" s="94"/>
      <c r="BF21" s="65"/>
      <c r="BG21" s="301" t="s">
        <v>0</v>
      </c>
      <c r="BH21" s="65"/>
      <c r="BI21" s="114"/>
      <c r="BJ21" s="115"/>
      <c r="BK21" s="94"/>
      <c r="BL21" s="65"/>
      <c r="BM21" s="301" t="s">
        <v>0</v>
      </c>
      <c r="BN21" s="65"/>
      <c r="BO21" s="114"/>
      <c r="BP21" s="115"/>
      <c r="BQ21" s="94"/>
      <c r="BR21" s="65"/>
      <c r="BS21" s="301" t="s">
        <v>0</v>
      </c>
      <c r="BT21" s="65"/>
      <c r="BU21" s="114"/>
      <c r="BV21" s="115"/>
      <c r="BW21" s="94"/>
      <c r="BX21" s="65"/>
      <c r="BY21" s="301" t="s">
        <v>0</v>
      </c>
      <c r="BZ21" s="65"/>
      <c r="CA21" s="121"/>
      <c r="CB21" s="302"/>
      <c r="CC21" s="94"/>
      <c r="CD21" s="65"/>
      <c r="CE21" s="301" t="s">
        <v>0</v>
      </c>
      <c r="CF21" s="65"/>
      <c r="CG21" s="114"/>
      <c r="CH21" s="115"/>
      <c r="CI21" s="94"/>
      <c r="CJ21" s="106"/>
      <c r="CK21" s="301" t="s">
        <v>0</v>
      </c>
      <c r="CL21" s="105"/>
      <c r="CM21" s="114"/>
      <c r="CN21" s="115"/>
      <c r="CO21" s="94"/>
      <c r="CP21" s="106"/>
      <c r="CQ21" s="301" t="s">
        <v>0</v>
      </c>
      <c r="CR21" s="105"/>
      <c r="CS21" s="114"/>
      <c r="CT21" s="115"/>
      <c r="CU21" s="94"/>
      <c r="CV21" s="65"/>
      <c r="CW21" s="301" t="s">
        <v>0</v>
      </c>
      <c r="CX21" s="65"/>
      <c r="CY21" s="114"/>
      <c r="CZ21" s="115"/>
      <c r="DA21" s="94"/>
      <c r="DB21" s="65"/>
      <c r="DC21" s="301" t="s">
        <v>0</v>
      </c>
      <c r="DD21" s="65"/>
      <c r="DE21" s="114"/>
      <c r="DF21" s="115"/>
      <c r="DG21" s="94"/>
      <c r="DH21" s="65"/>
      <c r="DI21" s="301" t="s">
        <v>0</v>
      </c>
      <c r="DJ21" s="65"/>
      <c r="DK21" s="114"/>
      <c r="DL21" s="115"/>
      <c r="DM21" s="94"/>
      <c r="DN21" s="65"/>
      <c r="DO21" s="301" t="s">
        <v>0</v>
      </c>
      <c r="DP21" s="65"/>
      <c r="DQ21" s="114"/>
      <c r="DR21" s="115"/>
      <c r="DS21" s="94"/>
      <c r="DT21" s="65"/>
      <c r="DU21" s="301" t="s">
        <v>0</v>
      </c>
      <c r="DV21" s="65"/>
      <c r="DW21" s="114"/>
      <c r="DX21" s="115"/>
      <c r="DY21" s="94"/>
      <c r="DZ21" s="65"/>
      <c r="EA21" s="301" t="s">
        <v>0</v>
      </c>
      <c r="EB21" s="65"/>
      <c r="EC21" s="114"/>
      <c r="ED21" s="115"/>
      <c r="EE21" s="94"/>
      <c r="EF21" s="65"/>
      <c r="EG21" s="301" t="s">
        <v>0</v>
      </c>
      <c r="EH21" s="65"/>
      <c r="EI21" s="114"/>
      <c r="EJ21" s="115"/>
      <c r="EK21" s="94"/>
      <c r="EL21" s="65"/>
      <c r="EM21" s="301" t="s">
        <v>0</v>
      </c>
      <c r="EN21" s="65"/>
      <c r="EO21" s="114"/>
      <c r="EP21" s="115"/>
      <c r="EQ21" s="94"/>
      <c r="ER21" s="106"/>
      <c r="ES21" s="301" t="s">
        <v>0</v>
      </c>
      <c r="ET21" s="105"/>
      <c r="EU21" s="114"/>
      <c r="EV21" s="115"/>
      <c r="EW21" s="94"/>
      <c r="EX21" s="65"/>
      <c r="EY21" s="301" t="s">
        <v>0</v>
      </c>
      <c r="EZ21" s="65"/>
      <c r="FA21" s="114"/>
      <c r="FB21" s="115"/>
      <c r="FC21" s="94"/>
      <c r="FD21" s="106"/>
      <c r="FE21" s="301" t="s">
        <v>0</v>
      </c>
      <c r="FF21" s="105"/>
      <c r="FG21" s="114"/>
      <c r="FH21" s="115"/>
      <c r="FI21" s="94"/>
      <c r="FJ21" s="65"/>
      <c r="FK21" s="301" t="s">
        <v>0</v>
      </c>
      <c r="FL21" s="65"/>
      <c r="FM21" s="114"/>
      <c r="FN21" s="115"/>
      <c r="FO21" s="94"/>
      <c r="FP21" s="65"/>
      <c r="FQ21" s="301" t="s">
        <v>0</v>
      </c>
      <c r="FR21" s="65"/>
      <c r="FS21" s="114"/>
      <c r="FT21" s="115"/>
      <c r="FU21" s="94"/>
      <c r="FV21" s="65"/>
      <c r="FW21" s="301" t="s">
        <v>0</v>
      </c>
      <c r="FX21" s="65"/>
      <c r="FY21" s="114"/>
      <c r="FZ21" s="115"/>
      <c r="GA21" s="94"/>
      <c r="GB21" s="106"/>
      <c r="GC21" s="301" t="s">
        <v>0</v>
      </c>
      <c r="GD21" s="105"/>
      <c r="GE21" s="114"/>
      <c r="GF21" s="115"/>
      <c r="GG21" s="94"/>
      <c r="GH21" s="106"/>
      <c r="GI21" s="301" t="s">
        <v>0</v>
      </c>
      <c r="GJ21" s="105"/>
      <c r="GK21" s="114"/>
      <c r="GL21" s="115"/>
      <c r="GM21" s="94"/>
      <c r="GN21" s="65"/>
      <c r="GO21" s="301" t="s">
        <v>0</v>
      </c>
      <c r="GP21" s="65"/>
      <c r="GQ21" s="121"/>
      <c r="GR21" s="302"/>
      <c r="GS21" s="94"/>
      <c r="GT21" s="65"/>
      <c r="GU21" s="301" t="s">
        <v>0</v>
      </c>
      <c r="GV21" s="65"/>
      <c r="GW21" s="114"/>
      <c r="GX21" s="115"/>
      <c r="GY21" s="94"/>
      <c r="GZ21" s="106"/>
      <c r="HA21" s="301" t="s">
        <v>0</v>
      </c>
      <c r="HB21" s="105"/>
      <c r="HC21" s="301"/>
      <c r="HD21" s="302"/>
      <c r="HE21" s="94"/>
      <c r="HF21" s="65"/>
      <c r="HG21" s="301" t="s">
        <v>0</v>
      </c>
      <c r="HH21" s="65"/>
      <c r="HI21" s="114"/>
      <c r="HJ21" s="115"/>
      <c r="HK21" s="94"/>
      <c r="HL21" s="65"/>
      <c r="HM21" s="301" t="s">
        <v>0</v>
      </c>
      <c r="HN21" s="65"/>
      <c r="HO21" s="114"/>
      <c r="HP21" s="115"/>
      <c r="HQ21" s="94"/>
      <c r="HR21" s="65"/>
      <c r="HS21" s="301" t="s">
        <v>0</v>
      </c>
      <c r="HT21" s="65"/>
      <c r="HU21" s="114"/>
      <c r="HV21" s="115"/>
      <c r="HW21" s="94"/>
      <c r="HX21" s="106"/>
      <c r="HY21" s="301" t="s">
        <v>0</v>
      </c>
      <c r="HZ21" s="105"/>
      <c r="IA21" s="114"/>
      <c r="IB21" s="115"/>
      <c r="IC21" s="94"/>
      <c r="ID21" s="65"/>
      <c r="IE21" s="301" t="s">
        <v>0</v>
      </c>
      <c r="IF21" s="65"/>
      <c r="IG21" s="114"/>
      <c r="IH21" s="115"/>
      <c r="II21" s="94"/>
      <c r="IJ21" s="65"/>
      <c r="IK21" s="301" t="s">
        <v>0</v>
      </c>
      <c r="IL21" s="65"/>
      <c r="IM21" s="121"/>
      <c r="IN21" s="302"/>
      <c r="IO21" s="94"/>
      <c r="IP21" s="106"/>
      <c r="IQ21" s="301" t="s">
        <v>0</v>
      </c>
      <c r="IR21" s="105"/>
      <c r="IS21" s="301"/>
      <c r="IT21" s="302"/>
      <c r="IU21" s="94"/>
      <c r="IV21" s="65"/>
      <c r="IW21" s="301" t="s">
        <v>0</v>
      </c>
      <c r="IX21" s="65"/>
      <c r="IY21" s="114"/>
      <c r="IZ21" s="115"/>
      <c r="JA21" s="94"/>
      <c r="JB21" s="65"/>
      <c r="JC21" s="301" t="s">
        <v>0</v>
      </c>
      <c r="JD21" s="65"/>
      <c r="JE21" s="114"/>
      <c r="JF21" s="115"/>
      <c r="JG21" s="94"/>
      <c r="JH21" s="65"/>
      <c r="JI21" s="301" t="s">
        <v>0</v>
      </c>
      <c r="JJ21" s="65"/>
      <c r="JK21" s="114"/>
      <c r="JL21" s="115"/>
      <c r="JM21" s="94"/>
      <c r="JN21" s="65"/>
      <c r="JO21" s="301" t="s">
        <v>0</v>
      </c>
      <c r="JP21" s="65"/>
      <c r="JQ21" s="114"/>
      <c r="JR21" s="115"/>
      <c r="JS21" s="94"/>
      <c r="JT21" s="106"/>
      <c r="JU21" s="301" t="s">
        <v>0</v>
      </c>
      <c r="JV21" s="105"/>
      <c r="JW21" s="114"/>
      <c r="JX21" s="115"/>
      <c r="JY21" s="94"/>
      <c r="JZ21" s="106"/>
      <c r="KA21" s="301" t="s">
        <v>0</v>
      </c>
      <c r="KB21" s="105"/>
      <c r="KC21" s="301"/>
      <c r="KD21" s="302"/>
      <c r="KE21" s="94"/>
      <c r="KF21" s="106"/>
      <c r="KG21" s="301" t="s">
        <v>0</v>
      </c>
      <c r="KH21" s="105"/>
      <c r="KI21" s="114"/>
      <c r="KJ21" s="115"/>
      <c r="KK21" s="94"/>
      <c r="KL21" s="65"/>
      <c r="KM21" s="301" t="s">
        <v>0</v>
      </c>
      <c r="KN21" s="65"/>
      <c r="KO21" s="114"/>
      <c r="KP21" s="115"/>
      <c r="KQ21" s="94"/>
      <c r="KR21" s="65"/>
      <c r="KS21" s="301" t="s">
        <v>0</v>
      </c>
      <c r="KT21" s="65"/>
      <c r="KU21" s="114"/>
      <c r="KV21" s="115"/>
      <c r="KW21" s="94"/>
      <c r="KX21" s="65"/>
      <c r="KY21" s="301" t="s">
        <v>0</v>
      </c>
      <c r="KZ21" s="65"/>
      <c r="LA21" s="121"/>
      <c r="LB21" s="302"/>
      <c r="LC21" s="94"/>
      <c r="LD21" s="106"/>
      <c r="LE21" s="301" t="s">
        <v>0</v>
      </c>
      <c r="LF21" s="105"/>
      <c r="LG21" s="114"/>
      <c r="LH21" s="115"/>
      <c r="LI21" s="94"/>
      <c r="LJ21" s="65"/>
      <c r="LK21" s="301" t="s">
        <v>0</v>
      </c>
      <c r="LL21" s="65"/>
      <c r="LM21" s="121"/>
      <c r="LN21" s="302"/>
      <c r="LO21" s="94"/>
      <c r="LP21" s="65"/>
      <c r="LQ21" s="301" t="s">
        <v>0</v>
      </c>
      <c r="LR21" s="65"/>
      <c r="LS21" s="114"/>
      <c r="LT21" s="115"/>
      <c r="LU21" s="94"/>
      <c r="LV21" s="106"/>
      <c r="LW21" s="301" t="s">
        <v>0</v>
      </c>
      <c r="LX21" s="105"/>
      <c r="LY21" s="301"/>
      <c r="LZ21" s="302"/>
      <c r="MA21" s="94"/>
      <c r="MB21" s="65"/>
      <c r="MC21" s="301" t="s">
        <v>0</v>
      </c>
      <c r="MD21" s="65"/>
      <c r="ME21" s="114"/>
      <c r="MF21" s="115"/>
      <c r="MG21" s="94"/>
      <c r="MH21" s="65"/>
      <c r="MI21" s="301" t="s">
        <v>0</v>
      </c>
      <c r="MJ21" s="65"/>
      <c r="MK21" s="114"/>
      <c r="ML21" s="115"/>
      <c r="MM21" s="94"/>
      <c r="MN21" s="65"/>
      <c r="MO21" s="301" t="s">
        <v>0</v>
      </c>
      <c r="MP21" s="65"/>
      <c r="MQ21" s="114"/>
      <c r="MR21" s="115"/>
      <c r="MS21" s="94"/>
      <c r="MT21" s="106"/>
      <c r="MU21" s="301" t="s">
        <v>0</v>
      </c>
      <c r="MV21" s="105"/>
      <c r="MW21" s="301"/>
      <c r="MX21" s="302"/>
      <c r="MY21" s="94"/>
      <c r="MZ21" s="65"/>
      <c r="NA21" s="301" t="s">
        <v>0</v>
      </c>
      <c r="NB21" s="65"/>
      <c r="NC21" s="114"/>
      <c r="ND21" s="115"/>
      <c r="NE21" s="94"/>
      <c r="NF21" s="65"/>
      <c r="NG21" s="301" t="s">
        <v>0</v>
      </c>
      <c r="NH21" s="65"/>
      <c r="NI21" s="121"/>
      <c r="NJ21" s="302"/>
      <c r="NK21" s="94"/>
      <c r="NL21" s="65"/>
      <c r="NM21" s="301" t="s">
        <v>0</v>
      </c>
      <c r="NN21" s="65"/>
      <c r="NO21" s="114"/>
      <c r="NP21" s="115"/>
      <c r="NQ21" s="94"/>
      <c r="NR21" s="65"/>
      <c r="NS21" s="301" t="s">
        <v>0</v>
      </c>
      <c r="NT21" s="65"/>
      <c r="NU21" s="114"/>
      <c r="NV21" s="115"/>
      <c r="NW21" s="102"/>
      <c r="NX21" s="106"/>
      <c r="NY21" s="301" t="s">
        <v>0</v>
      </c>
      <c r="NZ21" s="105"/>
      <c r="OA21" s="301"/>
      <c r="OB21" s="302"/>
      <c r="OC21" s="121"/>
      <c r="OD21" s="267"/>
      <c r="OE21" s="114" t="s">
        <v>0</v>
      </c>
      <c r="OF21" s="114"/>
      <c r="OG21" s="114"/>
      <c r="OH21" s="115"/>
    </row>
    <row r="22" spans="1:398" ht="16.5">
      <c r="A22" s="312">
        <f>IF(B22="","",VLOOKUP(B22,'Registrovaní tipéri'!$A$2:$B$101,2,FALSE))</f>
        <v>15</v>
      </c>
      <c r="B22" s="306" t="s">
        <v>5</v>
      </c>
      <c r="C22" s="134">
        <v>15</v>
      </c>
      <c r="D22" s="106"/>
      <c r="E22" s="301" t="s">
        <v>0</v>
      </c>
      <c r="F22" s="105"/>
      <c r="G22" s="301"/>
      <c r="H22" s="302"/>
      <c r="I22" s="308"/>
      <c r="J22" s="267">
        <v>1</v>
      </c>
      <c r="K22" s="114" t="s">
        <v>0</v>
      </c>
      <c r="L22" s="114">
        <v>1</v>
      </c>
      <c r="M22" s="114" t="s">
        <v>219</v>
      </c>
      <c r="N22" s="115" t="s">
        <v>218</v>
      </c>
      <c r="O22" s="81"/>
      <c r="P22" s="106">
        <v>2</v>
      </c>
      <c r="Q22" s="342" t="s">
        <v>0</v>
      </c>
      <c r="R22" s="105">
        <v>0</v>
      </c>
      <c r="S22" s="114" t="s">
        <v>218</v>
      </c>
      <c r="T22" s="115" t="s">
        <v>221</v>
      </c>
      <c r="U22" s="81"/>
      <c r="V22" s="106">
        <v>1</v>
      </c>
      <c r="W22" s="342" t="s">
        <v>0</v>
      </c>
      <c r="X22" s="105">
        <v>1</v>
      </c>
      <c r="Y22" s="114" t="s">
        <v>218</v>
      </c>
      <c r="Z22" s="115" t="s">
        <v>221</v>
      </c>
      <c r="AA22" s="94"/>
      <c r="AB22" s="65"/>
      <c r="AC22" s="325" t="s">
        <v>0</v>
      </c>
      <c r="AD22" s="65"/>
      <c r="AE22" s="114" t="s">
        <v>331</v>
      </c>
      <c r="AF22" s="115" t="s">
        <v>331</v>
      </c>
      <c r="AG22" s="94"/>
      <c r="AH22" s="65"/>
      <c r="AI22" s="301" t="s">
        <v>0</v>
      </c>
      <c r="AJ22" s="65"/>
      <c r="AK22" s="114"/>
      <c r="AL22" s="115"/>
      <c r="AM22" s="94"/>
      <c r="AN22" s="106"/>
      <c r="AO22" s="301" t="s">
        <v>0</v>
      </c>
      <c r="AP22" s="105"/>
      <c r="AQ22" s="114"/>
      <c r="AR22" s="115"/>
      <c r="AS22" s="94"/>
      <c r="AT22" s="65"/>
      <c r="AU22" s="301" t="s">
        <v>0</v>
      </c>
      <c r="AV22" s="65"/>
      <c r="AW22" s="114"/>
      <c r="AX22" s="115"/>
      <c r="AY22" s="94"/>
      <c r="AZ22" s="106"/>
      <c r="BA22" s="301" t="s">
        <v>0</v>
      </c>
      <c r="BB22" s="105"/>
      <c r="BC22" s="114"/>
      <c r="BD22" s="115"/>
      <c r="BE22" s="94"/>
      <c r="BF22" s="65"/>
      <c r="BG22" s="301" t="s">
        <v>0</v>
      </c>
      <c r="BH22" s="65"/>
      <c r="BI22" s="114"/>
      <c r="BJ22" s="115"/>
      <c r="BK22" s="94"/>
      <c r="BL22" s="65"/>
      <c r="BM22" s="301" t="s">
        <v>0</v>
      </c>
      <c r="BN22" s="65"/>
      <c r="BO22" s="114"/>
      <c r="BP22" s="115"/>
      <c r="BQ22" s="94"/>
      <c r="BR22" s="65"/>
      <c r="BS22" s="301" t="s">
        <v>0</v>
      </c>
      <c r="BT22" s="65"/>
      <c r="BU22" s="114"/>
      <c r="BV22" s="115"/>
      <c r="BW22" s="94"/>
      <c r="BX22" s="65"/>
      <c r="BY22" s="301" t="s">
        <v>0</v>
      </c>
      <c r="BZ22" s="65"/>
      <c r="CA22" s="121"/>
      <c r="CB22" s="302"/>
      <c r="CC22" s="94"/>
      <c r="CD22" s="65"/>
      <c r="CE22" s="301" t="s">
        <v>0</v>
      </c>
      <c r="CF22" s="65"/>
      <c r="CG22" s="114"/>
      <c r="CH22" s="115"/>
      <c r="CI22" s="94"/>
      <c r="CJ22" s="106"/>
      <c r="CK22" s="301" t="s">
        <v>0</v>
      </c>
      <c r="CL22" s="105"/>
      <c r="CM22" s="114"/>
      <c r="CN22" s="115"/>
      <c r="CO22" s="94"/>
      <c r="CP22" s="106"/>
      <c r="CQ22" s="301" t="s">
        <v>0</v>
      </c>
      <c r="CR22" s="105"/>
      <c r="CS22" s="114"/>
      <c r="CT22" s="115"/>
      <c r="CU22" s="94"/>
      <c r="CV22" s="65"/>
      <c r="CW22" s="301" t="s">
        <v>0</v>
      </c>
      <c r="CX22" s="65"/>
      <c r="CY22" s="114"/>
      <c r="CZ22" s="115"/>
      <c r="DA22" s="94"/>
      <c r="DB22" s="65"/>
      <c r="DC22" s="301" t="s">
        <v>0</v>
      </c>
      <c r="DD22" s="65"/>
      <c r="DE22" s="114"/>
      <c r="DF22" s="115"/>
      <c r="DG22" s="94"/>
      <c r="DH22" s="65"/>
      <c r="DI22" s="301" t="s">
        <v>0</v>
      </c>
      <c r="DJ22" s="65"/>
      <c r="DK22" s="114"/>
      <c r="DL22" s="115"/>
      <c r="DM22" s="94"/>
      <c r="DN22" s="65"/>
      <c r="DO22" s="301" t="s">
        <v>0</v>
      </c>
      <c r="DP22" s="65"/>
      <c r="DQ22" s="114"/>
      <c r="DR22" s="115"/>
      <c r="DS22" s="94"/>
      <c r="DT22" s="65"/>
      <c r="DU22" s="301" t="s">
        <v>0</v>
      </c>
      <c r="DV22" s="65"/>
      <c r="DW22" s="114"/>
      <c r="DX22" s="115"/>
      <c r="DY22" s="94"/>
      <c r="DZ22" s="65"/>
      <c r="EA22" s="301" t="s">
        <v>0</v>
      </c>
      <c r="EB22" s="65"/>
      <c r="EC22" s="114"/>
      <c r="ED22" s="115"/>
      <c r="EE22" s="94"/>
      <c r="EF22" s="65"/>
      <c r="EG22" s="301" t="s">
        <v>0</v>
      </c>
      <c r="EH22" s="65"/>
      <c r="EI22" s="114"/>
      <c r="EJ22" s="115"/>
      <c r="EK22" s="94"/>
      <c r="EL22" s="65"/>
      <c r="EM22" s="301" t="s">
        <v>0</v>
      </c>
      <c r="EN22" s="65"/>
      <c r="EO22" s="114"/>
      <c r="EP22" s="115"/>
      <c r="EQ22" s="94"/>
      <c r="ER22" s="106"/>
      <c r="ES22" s="301" t="s">
        <v>0</v>
      </c>
      <c r="ET22" s="105"/>
      <c r="EU22" s="114"/>
      <c r="EV22" s="115"/>
      <c r="EW22" s="94"/>
      <c r="EX22" s="65"/>
      <c r="EY22" s="301" t="s">
        <v>0</v>
      </c>
      <c r="EZ22" s="65"/>
      <c r="FA22" s="114"/>
      <c r="FB22" s="115"/>
      <c r="FC22" s="94"/>
      <c r="FD22" s="106"/>
      <c r="FE22" s="301" t="s">
        <v>0</v>
      </c>
      <c r="FF22" s="105"/>
      <c r="FG22" s="114"/>
      <c r="FH22" s="115"/>
      <c r="FI22" s="94"/>
      <c r="FJ22" s="65"/>
      <c r="FK22" s="301" t="s">
        <v>0</v>
      </c>
      <c r="FL22" s="65"/>
      <c r="FM22" s="114"/>
      <c r="FN22" s="115"/>
      <c r="FO22" s="94"/>
      <c r="FP22" s="65"/>
      <c r="FQ22" s="301" t="s">
        <v>0</v>
      </c>
      <c r="FR22" s="65"/>
      <c r="FS22" s="114"/>
      <c r="FT22" s="115"/>
      <c r="FU22" s="94"/>
      <c r="FV22" s="65"/>
      <c r="FW22" s="301" t="s">
        <v>0</v>
      </c>
      <c r="FX22" s="65"/>
      <c r="FY22" s="114"/>
      <c r="FZ22" s="115"/>
      <c r="GA22" s="94"/>
      <c r="GB22" s="106"/>
      <c r="GC22" s="301" t="s">
        <v>0</v>
      </c>
      <c r="GD22" s="105"/>
      <c r="GE22" s="114"/>
      <c r="GF22" s="115"/>
      <c r="GG22" s="94"/>
      <c r="GH22" s="106"/>
      <c r="GI22" s="301" t="s">
        <v>0</v>
      </c>
      <c r="GJ22" s="105"/>
      <c r="GK22" s="114"/>
      <c r="GL22" s="115"/>
      <c r="GM22" s="94"/>
      <c r="GN22" s="65"/>
      <c r="GO22" s="301" t="s">
        <v>0</v>
      </c>
      <c r="GP22" s="65"/>
      <c r="GQ22" s="121"/>
      <c r="GR22" s="302"/>
      <c r="GS22" s="94"/>
      <c r="GT22" s="65"/>
      <c r="GU22" s="301" t="s">
        <v>0</v>
      </c>
      <c r="GV22" s="65"/>
      <c r="GW22" s="114"/>
      <c r="GX22" s="115"/>
      <c r="GY22" s="94"/>
      <c r="GZ22" s="106"/>
      <c r="HA22" s="301" t="s">
        <v>0</v>
      </c>
      <c r="HB22" s="105"/>
      <c r="HC22" s="301"/>
      <c r="HD22" s="302"/>
      <c r="HE22" s="94"/>
      <c r="HF22" s="65"/>
      <c r="HG22" s="301" t="s">
        <v>0</v>
      </c>
      <c r="HH22" s="65"/>
      <c r="HI22" s="114"/>
      <c r="HJ22" s="115"/>
      <c r="HK22" s="94"/>
      <c r="HL22" s="65"/>
      <c r="HM22" s="301" t="s">
        <v>0</v>
      </c>
      <c r="HN22" s="65"/>
      <c r="HO22" s="114"/>
      <c r="HP22" s="115"/>
      <c r="HQ22" s="94"/>
      <c r="HR22" s="65"/>
      <c r="HS22" s="301" t="s">
        <v>0</v>
      </c>
      <c r="HT22" s="65"/>
      <c r="HU22" s="114"/>
      <c r="HV22" s="115"/>
      <c r="HW22" s="94"/>
      <c r="HX22" s="106"/>
      <c r="HY22" s="301" t="s">
        <v>0</v>
      </c>
      <c r="HZ22" s="105"/>
      <c r="IA22" s="114"/>
      <c r="IB22" s="115"/>
      <c r="IC22" s="94"/>
      <c r="ID22" s="65"/>
      <c r="IE22" s="301" t="s">
        <v>0</v>
      </c>
      <c r="IF22" s="65"/>
      <c r="IG22" s="114"/>
      <c r="IH22" s="115"/>
      <c r="II22" s="94"/>
      <c r="IJ22" s="65"/>
      <c r="IK22" s="301" t="s">
        <v>0</v>
      </c>
      <c r="IL22" s="65"/>
      <c r="IM22" s="121"/>
      <c r="IN22" s="302"/>
      <c r="IO22" s="94"/>
      <c r="IP22" s="106"/>
      <c r="IQ22" s="301" t="s">
        <v>0</v>
      </c>
      <c r="IR22" s="105"/>
      <c r="IS22" s="301"/>
      <c r="IT22" s="302"/>
      <c r="IU22" s="94"/>
      <c r="IV22" s="65"/>
      <c r="IW22" s="301" t="s">
        <v>0</v>
      </c>
      <c r="IX22" s="65"/>
      <c r="IY22" s="114"/>
      <c r="IZ22" s="115"/>
      <c r="JA22" s="94"/>
      <c r="JB22" s="65"/>
      <c r="JC22" s="301" t="s">
        <v>0</v>
      </c>
      <c r="JD22" s="65"/>
      <c r="JE22" s="114"/>
      <c r="JF22" s="115"/>
      <c r="JG22" s="94"/>
      <c r="JH22" s="65"/>
      <c r="JI22" s="301" t="s">
        <v>0</v>
      </c>
      <c r="JJ22" s="65"/>
      <c r="JK22" s="114"/>
      <c r="JL22" s="115"/>
      <c r="JM22" s="94"/>
      <c r="JN22" s="65"/>
      <c r="JO22" s="301" t="s">
        <v>0</v>
      </c>
      <c r="JP22" s="65"/>
      <c r="JQ22" s="114"/>
      <c r="JR22" s="115"/>
      <c r="JS22" s="94"/>
      <c r="JT22" s="106"/>
      <c r="JU22" s="301" t="s">
        <v>0</v>
      </c>
      <c r="JV22" s="105"/>
      <c r="JW22" s="114"/>
      <c r="JX22" s="115"/>
      <c r="JY22" s="94"/>
      <c r="JZ22" s="106"/>
      <c r="KA22" s="301" t="s">
        <v>0</v>
      </c>
      <c r="KB22" s="105"/>
      <c r="KC22" s="301"/>
      <c r="KD22" s="302"/>
      <c r="KE22" s="94"/>
      <c r="KF22" s="106"/>
      <c r="KG22" s="301" t="s">
        <v>0</v>
      </c>
      <c r="KH22" s="105"/>
      <c r="KI22" s="114"/>
      <c r="KJ22" s="115"/>
      <c r="KK22" s="94"/>
      <c r="KL22" s="65"/>
      <c r="KM22" s="301" t="s">
        <v>0</v>
      </c>
      <c r="KN22" s="65"/>
      <c r="KO22" s="114"/>
      <c r="KP22" s="115"/>
      <c r="KQ22" s="94"/>
      <c r="KR22" s="65"/>
      <c r="KS22" s="301" t="s">
        <v>0</v>
      </c>
      <c r="KT22" s="65"/>
      <c r="KU22" s="114"/>
      <c r="KV22" s="115"/>
      <c r="KW22" s="94"/>
      <c r="KX22" s="65"/>
      <c r="KY22" s="301" t="s">
        <v>0</v>
      </c>
      <c r="KZ22" s="65"/>
      <c r="LA22" s="121"/>
      <c r="LB22" s="302"/>
      <c r="LC22" s="94"/>
      <c r="LD22" s="106"/>
      <c r="LE22" s="301" t="s">
        <v>0</v>
      </c>
      <c r="LF22" s="105"/>
      <c r="LG22" s="114"/>
      <c r="LH22" s="115"/>
      <c r="LI22" s="94"/>
      <c r="LJ22" s="65"/>
      <c r="LK22" s="301" t="s">
        <v>0</v>
      </c>
      <c r="LL22" s="65"/>
      <c r="LM22" s="121"/>
      <c r="LN22" s="302"/>
      <c r="LO22" s="94"/>
      <c r="LP22" s="65"/>
      <c r="LQ22" s="301" t="s">
        <v>0</v>
      </c>
      <c r="LR22" s="65"/>
      <c r="LS22" s="114"/>
      <c r="LT22" s="115"/>
      <c r="LU22" s="94"/>
      <c r="LV22" s="106"/>
      <c r="LW22" s="301" t="s">
        <v>0</v>
      </c>
      <c r="LX22" s="105"/>
      <c r="LY22" s="301"/>
      <c r="LZ22" s="302"/>
      <c r="MA22" s="94"/>
      <c r="MB22" s="65"/>
      <c r="MC22" s="301" t="s">
        <v>0</v>
      </c>
      <c r="MD22" s="65"/>
      <c r="ME22" s="114"/>
      <c r="MF22" s="115"/>
      <c r="MG22" s="94"/>
      <c r="MH22" s="65"/>
      <c r="MI22" s="301" t="s">
        <v>0</v>
      </c>
      <c r="MJ22" s="65"/>
      <c r="MK22" s="114"/>
      <c r="ML22" s="115"/>
      <c r="MM22" s="94"/>
      <c r="MN22" s="65"/>
      <c r="MO22" s="301" t="s">
        <v>0</v>
      </c>
      <c r="MP22" s="65"/>
      <c r="MQ22" s="114"/>
      <c r="MR22" s="115"/>
      <c r="MS22" s="94"/>
      <c r="MT22" s="106"/>
      <c r="MU22" s="301" t="s">
        <v>0</v>
      </c>
      <c r="MV22" s="105"/>
      <c r="MW22" s="301"/>
      <c r="MX22" s="302"/>
      <c r="MY22" s="94"/>
      <c r="MZ22" s="65"/>
      <c r="NA22" s="301" t="s">
        <v>0</v>
      </c>
      <c r="NB22" s="65"/>
      <c r="NC22" s="114"/>
      <c r="ND22" s="115"/>
      <c r="NE22" s="94"/>
      <c r="NF22" s="65"/>
      <c r="NG22" s="301" t="s">
        <v>0</v>
      </c>
      <c r="NH22" s="65"/>
      <c r="NI22" s="121"/>
      <c r="NJ22" s="302"/>
      <c r="NK22" s="94"/>
      <c r="NL22" s="65"/>
      <c r="NM22" s="301" t="s">
        <v>0</v>
      </c>
      <c r="NN22" s="65"/>
      <c r="NO22" s="114"/>
      <c r="NP22" s="115"/>
      <c r="NQ22" s="94"/>
      <c r="NR22" s="65"/>
      <c r="NS22" s="301" t="s">
        <v>0</v>
      </c>
      <c r="NT22" s="65"/>
      <c r="NU22" s="114"/>
      <c r="NV22" s="115"/>
      <c r="NW22" s="102"/>
      <c r="NX22" s="106"/>
      <c r="NY22" s="301" t="s">
        <v>0</v>
      </c>
      <c r="NZ22" s="105"/>
      <c r="OA22" s="301"/>
      <c r="OB22" s="302"/>
      <c r="OC22" s="121"/>
      <c r="OD22" s="267"/>
      <c r="OE22" s="114" t="s">
        <v>0</v>
      </c>
      <c r="OF22" s="114"/>
      <c r="OG22" s="114"/>
      <c r="OH22" s="115"/>
    </row>
    <row r="23" spans="1:398" ht="16.5">
      <c r="A23" s="312">
        <f>IF(B23="","",VLOOKUP(B23,'Registrovaní tipéri'!$A$2:$B$101,2,FALSE))</f>
        <v>19</v>
      </c>
      <c r="B23" s="306" t="s">
        <v>32</v>
      </c>
      <c r="C23" s="134">
        <v>19</v>
      </c>
      <c r="D23" s="106"/>
      <c r="E23" s="301" t="s">
        <v>0</v>
      </c>
      <c r="F23" s="105"/>
      <c r="G23" s="112"/>
      <c r="H23" s="113"/>
      <c r="I23" s="308"/>
      <c r="J23" s="267">
        <v>1</v>
      </c>
      <c r="K23" s="114" t="s">
        <v>0</v>
      </c>
      <c r="L23" s="114">
        <v>3</v>
      </c>
      <c r="M23" s="114" t="s">
        <v>218</v>
      </c>
      <c r="N23" s="115" t="s">
        <v>218</v>
      </c>
      <c r="O23" s="81"/>
      <c r="P23" s="106">
        <v>4</v>
      </c>
      <c r="Q23" s="342" t="s">
        <v>0</v>
      </c>
      <c r="R23" s="105">
        <v>0</v>
      </c>
      <c r="S23" s="114" t="s">
        <v>220</v>
      </c>
      <c r="T23" s="115" t="s">
        <v>218</v>
      </c>
      <c r="U23" s="81"/>
      <c r="V23" s="106">
        <v>0</v>
      </c>
      <c r="W23" s="342" t="s">
        <v>0</v>
      </c>
      <c r="X23" s="105">
        <v>3</v>
      </c>
      <c r="Y23" s="114" t="s">
        <v>208</v>
      </c>
      <c r="Z23" s="115" t="s">
        <v>293</v>
      </c>
      <c r="AA23" s="94"/>
      <c r="AB23" s="65"/>
      <c r="AC23" s="325" t="s">
        <v>0</v>
      </c>
      <c r="AD23" s="65"/>
      <c r="AE23" s="114" t="s">
        <v>331</v>
      </c>
      <c r="AF23" s="115" t="s">
        <v>331</v>
      </c>
      <c r="AG23" s="94"/>
      <c r="AH23" s="65"/>
      <c r="AI23" s="301" t="s">
        <v>0</v>
      </c>
      <c r="AJ23" s="65"/>
      <c r="AK23" s="114"/>
      <c r="AL23" s="115"/>
      <c r="AM23" s="94"/>
      <c r="AN23" s="106"/>
      <c r="AO23" s="301" t="s">
        <v>0</v>
      </c>
      <c r="AP23" s="105"/>
      <c r="AQ23" s="114"/>
      <c r="AR23" s="115"/>
      <c r="AS23" s="94"/>
      <c r="AT23" s="65"/>
      <c r="AU23" s="301" t="s">
        <v>0</v>
      </c>
      <c r="AV23" s="65"/>
      <c r="AW23" s="114"/>
      <c r="AX23" s="115"/>
      <c r="AY23" s="94"/>
      <c r="AZ23" s="106"/>
      <c r="BA23" s="301" t="s">
        <v>0</v>
      </c>
      <c r="BB23" s="105"/>
      <c r="BC23" s="114"/>
      <c r="BD23" s="115"/>
      <c r="BE23" s="94"/>
      <c r="BF23" s="65"/>
      <c r="BG23" s="301" t="s">
        <v>0</v>
      </c>
      <c r="BH23" s="65"/>
      <c r="BI23" s="114"/>
      <c r="BJ23" s="115"/>
      <c r="BK23" s="94"/>
      <c r="BL23" s="65"/>
      <c r="BM23" s="301" t="s">
        <v>0</v>
      </c>
      <c r="BN23" s="65"/>
      <c r="BO23" s="114"/>
      <c r="BP23" s="115"/>
      <c r="BQ23" s="94"/>
      <c r="BR23" s="65"/>
      <c r="BS23" s="301" t="s">
        <v>0</v>
      </c>
      <c r="BT23" s="65"/>
      <c r="BU23" s="114"/>
      <c r="BV23" s="115"/>
      <c r="BW23" s="94"/>
      <c r="BX23" s="65"/>
      <c r="BY23" s="301" t="s">
        <v>0</v>
      </c>
      <c r="BZ23" s="65"/>
      <c r="CA23" s="121"/>
      <c r="CB23" s="302"/>
      <c r="CC23" s="94"/>
      <c r="CD23" s="65"/>
      <c r="CE23" s="301" t="s">
        <v>0</v>
      </c>
      <c r="CF23" s="65"/>
      <c r="CG23" s="114"/>
      <c r="CH23" s="115"/>
      <c r="CI23" s="94"/>
      <c r="CJ23" s="106"/>
      <c r="CK23" s="301" t="s">
        <v>0</v>
      </c>
      <c r="CL23" s="105"/>
      <c r="CM23" s="114"/>
      <c r="CN23" s="115"/>
      <c r="CO23" s="94"/>
      <c r="CP23" s="106"/>
      <c r="CQ23" s="301" t="s">
        <v>0</v>
      </c>
      <c r="CR23" s="105"/>
      <c r="CS23" s="114"/>
      <c r="CT23" s="115"/>
      <c r="CU23" s="94"/>
      <c r="CV23" s="65"/>
      <c r="CW23" s="301" t="s">
        <v>0</v>
      </c>
      <c r="CX23" s="65"/>
      <c r="CY23" s="114"/>
      <c r="CZ23" s="115"/>
      <c r="DA23" s="94"/>
      <c r="DB23" s="65"/>
      <c r="DC23" s="301" t="s">
        <v>0</v>
      </c>
      <c r="DD23" s="65"/>
      <c r="DE23" s="114"/>
      <c r="DF23" s="115"/>
      <c r="DG23" s="94"/>
      <c r="DH23" s="65"/>
      <c r="DI23" s="301" t="s">
        <v>0</v>
      </c>
      <c r="DJ23" s="65"/>
      <c r="DK23" s="114"/>
      <c r="DL23" s="115"/>
      <c r="DM23" s="94"/>
      <c r="DN23" s="65"/>
      <c r="DO23" s="301" t="s">
        <v>0</v>
      </c>
      <c r="DP23" s="65"/>
      <c r="DQ23" s="114"/>
      <c r="DR23" s="115"/>
      <c r="DS23" s="94"/>
      <c r="DT23" s="65"/>
      <c r="DU23" s="301" t="s">
        <v>0</v>
      </c>
      <c r="DV23" s="65"/>
      <c r="DW23" s="114"/>
      <c r="DX23" s="115"/>
      <c r="DY23" s="94"/>
      <c r="DZ23" s="65"/>
      <c r="EA23" s="301" t="s">
        <v>0</v>
      </c>
      <c r="EB23" s="65"/>
      <c r="EC23" s="114"/>
      <c r="ED23" s="115"/>
      <c r="EE23" s="94"/>
      <c r="EF23" s="65"/>
      <c r="EG23" s="301" t="s">
        <v>0</v>
      </c>
      <c r="EH23" s="65"/>
      <c r="EI23" s="114"/>
      <c r="EJ23" s="115"/>
      <c r="EK23" s="94"/>
      <c r="EL23" s="65"/>
      <c r="EM23" s="301" t="s">
        <v>0</v>
      </c>
      <c r="EN23" s="65"/>
      <c r="EO23" s="114"/>
      <c r="EP23" s="115"/>
      <c r="EQ23" s="94"/>
      <c r="ER23" s="106"/>
      <c r="ES23" s="301" t="s">
        <v>0</v>
      </c>
      <c r="ET23" s="105"/>
      <c r="EU23" s="114"/>
      <c r="EV23" s="115"/>
      <c r="EW23" s="94"/>
      <c r="EX23" s="65"/>
      <c r="EY23" s="301" t="s">
        <v>0</v>
      </c>
      <c r="EZ23" s="65"/>
      <c r="FA23" s="114"/>
      <c r="FB23" s="115"/>
      <c r="FC23" s="94"/>
      <c r="FD23" s="106"/>
      <c r="FE23" s="301" t="s">
        <v>0</v>
      </c>
      <c r="FF23" s="105"/>
      <c r="FG23" s="114"/>
      <c r="FH23" s="115"/>
      <c r="FI23" s="94"/>
      <c r="FJ23" s="65"/>
      <c r="FK23" s="301" t="s">
        <v>0</v>
      </c>
      <c r="FL23" s="65"/>
      <c r="FM23" s="114"/>
      <c r="FN23" s="115"/>
      <c r="FO23" s="94"/>
      <c r="FP23" s="65"/>
      <c r="FQ23" s="301" t="s">
        <v>0</v>
      </c>
      <c r="FR23" s="65"/>
      <c r="FS23" s="114"/>
      <c r="FT23" s="115"/>
      <c r="FU23" s="94"/>
      <c r="FV23" s="65"/>
      <c r="FW23" s="301" t="s">
        <v>0</v>
      </c>
      <c r="FX23" s="65"/>
      <c r="FY23" s="114"/>
      <c r="FZ23" s="115"/>
      <c r="GA23" s="94"/>
      <c r="GB23" s="106"/>
      <c r="GC23" s="301" t="s">
        <v>0</v>
      </c>
      <c r="GD23" s="105"/>
      <c r="GE23" s="114"/>
      <c r="GF23" s="115"/>
      <c r="GG23" s="94"/>
      <c r="GH23" s="106"/>
      <c r="GI23" s="301" t="s">
        <v>0</v>
      </c>
      <c r="GJ23" s="105"/>
      <c r="GK23" s="114"/>
      <c r="GL23" s="115"/>
      <c r="GM23" s="94"/>
      <c r="GN23" s="65"/>
      <c r="GO23" s="301" t="s">
        <v>0</v>
      </c>
      <c r="GP23" s="65"/>
      <c r="GQ23" s="121"/>
      <c r="GR23" s="302"/>
      <c r="GS23" s="94"/>
      <c r="GT23" s="65"/>
      <c r="GU23" s="301" t="s">
        <v>0</v>
      </c>
      <c r="GV23" s="65"/>
      <c r="GW23" s="114"/>
      <c r="GX23" s="115"/>
      <c r="GY23" s="94"/>
      <c r="GZ23" s="106"/>
      <c r="HA23" s="301" t="s">
        <v>0</v>
      </c>
      <c r="HB23" s="105"/>
      <c r="HC23" s="301"/>
      <c r="HD23" s="302"/>
      <c r="HE23" s="94"/>
      <c r="HF23" s="65"/>
      <c r="HG23" s="301" t="s">
        <v>0</v>
      </c>
      <c r="HH23" s="65"/>
      <c r="HI23" s="114"/>
      <c r="HJ23" s="115"/>
      <c r="HK23" s="94"/>
      <c r="HL23" s="65"/>
      <c r="HM23" s="301" t="s">
        <v>0</v>
      </c>
      <c r="HN23" s="65"/>
      <c r="HO23" s="114"/>
      <c r="HP23" s="115"/>
      <c r="HQ23" s="94"/>
      <c r="HR23" s="65"/>
      <c r="HS23" s="301" t="s">
        <v>0</v>
      </c>
      <c r="HT23" s="65"/>
      <c r="HU23" s="114"/>
      <c r="HV23" s="115"/>
      <c r="HW23" s="94"/>
      <c r="HX23" s="106"/>
      <c r="HY23" s="301" t="s">
        <v>0</v>
      </c>
      <c r="HZ23" s="105"/>
      <c r="IA23" s="114"/>
      <c r="IB23" s="115"/>
      <c r="IC23" s="94"/>
      <c r="ID23" s="65"/>
      <c r="IE23" s="301" t="s">
        <v>0</v>
      </c>
      <c r="IF23" s="65"/>
      <c r="IG23" s="114"/>
      <c r="IH23" s="115"/>
      <c r="II23" s="94"/>
      <c r="IJ23" s="65"/>
      <c r="IK23" s="301" t="s">
        <v>0</v>
      </c>
      <c r="IL23" s="65"/>
      <c r="IM23" s="121"/>
      <c r="IN23" s="302"/>
      <c r="IO23" s="94"/>
      <c r="IP23" s="106"/>
      <c r="IQ23" s="301" t="s">
        <v>0</v>
      </c>
      <c r="IR23" s="105"/>
      <c r="IS23" s="301"/>
      <c r="IT23" s="302"/>
      <c r="IU23" s="94"/>
      <c r="IV23" s="65"/>
      <c r="IW23" s="301" t="s">
        <v>0</v>
      </c>
      <c r="IX23" s="65"/>
      <c r="IY23" s="114"/>
      <c r="IZ23" s="115"/>
      <c r="JA23" s="94"/>
      <c r="JB23" s="65"/>
      <c r="JC23" s="301" t="s">
        <v>0</v>
      </c>
      <c r="JD23" s="65"/>
      <c r="JE23" s="114"/>
      <c r="JF23" s="115"/>
      <c r="JG23" s="94"/>
      <c r="JH23" s="65"/>
      <c r="JI23" s="301" t="s">
        <v>0</v>
      </c>
      <c r="JJ23" s="65"/>
      <c r="JK23" s="114"/>
      <c r="JL23" s="115"/>
      <c r="JM23" s="94"/>
      <c r="JN23" s="65"/>
      <c r="JO23" s="301" t="s">
        <v>0</v>
      </c>
      <c r="JP23" s="65"/>
      <c r="JQ23" s="114"/>
      <c r="JR23" s="115"/>
      <c r="JS23" s="94"/>
      <c r="JT23" s="106"/>
      <c r="JU23" s="301" t="s">
        <v>0</v>
      </c>
      <c r="JV23" s="105"/>
      <c r="JW23" s="114"/>
      <c r="JX23" s="115"/>
      <c r="JY23" s="94"/>
      <c r="JZ23" s="106"/>
      <c r="KA23" s="301" t="s">
        <v>0</v>
      </c>
      <c r="KB23" s="105"/>
      <c r="KC23" s="301"/>
      <c r="KD23" s="302"/>
      <c r="KE23" s="94"/>
      <c r="KF23" s="106"/>
      <c r="KG23" s="301" t="s">
        <v>0</v>
      </c>
      <c r="KH23" s="105"/>
      <c r="KI23" s="114"/>
      <c r="KJ23" s="115"/>
      <c r="KK23" s="94"/>
      <c r="KL23" s="65"/>
      <c r="KM23" s="301" t="s">
        <v>0</v>
      </c>
      <c r="KN23" s="65"/>
      <c r="KO23" s="114"/>
      <c r="KP23" s="115"/>
      <c r="KQ23" s="94"/>
      <c r="KR23" s="65"/>
      <c r="KS23" s="301" t="s">
        <v>0</v>
      </c>
      <c r="KT23" s="65"/>
      <c r="KU23" s="114"/>
      <c r="KV23" s="115"/>
      <c r="KW23" s="94"/>
      <c r="KX23" s="65"/>
      <c r="KY23" s="301" t="s">
        <v>0</v>
      </c>
      <c r="KZ23" s="65"/>
      <c r="LA23" s="121"/>
      <c r="LB23" s="302"/>
      <c r="LC23" s="94"/>
      <c r="LD23" s="106"/>
      <c r="LE23" s="301" t="s">
        <v>0</v>
      </c>
      <c r="LF23" s="105"/>
      <c r="LG23" s="114"/>
      <c r="LH23" s="115"/>
      <c r="LI23" s="94"/>
      <c r="LJ23" s="65"/>
      <c r="LK23" s="301" t="s">
        <v>0</v>
      </c>
      <c r="LL23" s="65"/>
      <c r="LM23" s="121"/>
      <c r="LN23" s="302"/>
      <c r="LO23" s="94"/>
      <c r="LP23" s="65"/>
      <c r="LQ23" s="301" t="s">
        <v>0</v>
      </c>
      <c r="LR23" s="65"/>
      <c r="LS23" s="114"/>
      <c r="LT23" s="115"/>
      <c r="LU23" s="94"/>
      <c r="LV23" s="106"/>
      <c r="LW23" s="301" t="s">
        <v>0</v>
      </c>
      <c r="LX23" s="105"/>
      <c r="LY23" s="301"/>
      <c r="LZ23" s="302"/>
      <c r="MA23" s="94"/>
      <c r="MB23" s="65"/>
      <c r="MC23" s="301" t="s">
        <v>0</v>
      </c>
      <c r="MD23" s="65"/>
      <c r="ME23" s="114"/>
      <c r="MF23" s="115"/>
      <c r="MG23" s="94"/>
      <c r="MH23" s="65"/>
      <c r="MI23" s="301" t="s">
        <v>0</v>
      </c>
      <c r="MJ23" s="65"/>
      <c r="MK23" s="114"/>
      <c r="ML23" s="115"/>
      <c r="MM23" s="94"/>
      <c r="MN23" s="65"/>
      <c r="MO23" s="301" t="s">
        <v>0</v>
      </c>
      <c r="MP23" s="65"/>
      <c r="MQ23" s="114"/>
      <c r="MR23" s="115"/>
      <c r="MS23" s="94"/>
      <c r="MT23" s="106"/>
      <c r="MU23" s="301" t="s">
        <v>0</v>
      </c>
      <c r="MV23" s="105"/>
      <c r="MW23" s="301"/>
      <c r="MX23" s="302"/>
      <c r="MY23" s="94"/>
      <c r="MZ23" s="65"/>
      <c r="NA23" s="301" t="s">
        <v>0</v>
      </c>
      <c r="NB23" s="65"/>
      <c r="NC23" s="114"/>
      <c r="ND23" s="115"/>
      <c r="NE23" s="94"/>
      <c r="NF23" s="65"/>
      <c r="NG23" s="301" t="s">
        <v>0</v>
      </c>
      <c r="NH23" s="65"/>
      <c r="NI23" s="121"/>
      <c r="NJ23" s="302"/>
      <c r="NK23" s="94"/>
      <c r="NL23" s="65"/>
      <c r="NM23" s="301" t="s">
        <v>0</v>
      </c>
      <c r="NN23" s="65"/>
      <c r="NO23" s="114"/>
      <c r="NP23" s="115"/>
      <c r="NQ23" s="94"/>
      <c r="NR23" s="65"/>
      <c r="NS23" s="301" t="s">
        <v>0</v>
      </c>
      <c r="NT23" s="65"/>
      <c r="NU23" s="114"/>
      <c r="NV23" s="115"/>
      <c r="NW23" s="102"/>
      <c r="NX23" s="106"/>
      <c r="NY23" s="301" t="s">
        <v>0</v>
      </c>
      <c r="NZ23" s="105"/>
      <c r="OA23" s="301"/>
      <c r="OB23" s="302"/>
      <c r="OC23" s="121"/>
      <c r="OD23" s="267"/>
      <c r="OE23" s="114" t="s">
        <v>0</v>
      </c>
      <c r="OF23" s="114"/>
      <c r="OG23" s="114"/>
      <c r="OH23" s="115"/>
    </row>
    <row r="24" spans="1:398" ht="16.5">
      <c r="A24" s="312">
        <f>IF(B24="","",VLOOKUP(B24,'Registrovaní tipéri'!$A$2:$B$101,2,FALSE))</f>
        <v>14</v>
      </c>
      <c r="B24" s="306" t="s">
        <v>9</v>
      </c>
      <c r="C24" s="134">
        <v>14</v>
      </c>
      <c r="D24" s="106"/>
      <c r="E24" s="301" t="s">
        <v>0</v>
      </c>
      <c r="F24" s="105"/>
      <c r="G24" s="301"/>
      <c r="H24" s="302"/>
      <c r="I24" s="308"/>
      <c r="J24" s="267">
        <v>1</v>
      </c>
      <c r="K24" s="114" t="s">
        <v>0</v>
      </c>
      <c r="L24" s="114">
        <v>3</v>
      </c>
      <c r="M24" s="114" t="s">
        <v>219</v>
      </c>
      <c r="N24" s="115" t="s">
        <v>218</v>
      </c>
      <c r="O24" s="81"/>
      <c r="P24" s="106">
        <v>3</v>
      </c>
      <c r="Q24" s="342" t="s">
        <v>0</v>
      </c>
      <c r="R24" s="105">
        <v>1</v>
      </c>
      <c r="S24" s="114" t="s">
        <v>218</v>
      </c>
      <c r="T24" s="115" t="s">
        <v>214</v>
      </c>
      <c r="U24" s="81"/>
      <c r="V24" s="106">
        <v>1</v>
      </c>
      <c r="W24" s="342" t="s">
        <v>0</v>
      </c>
      <c r="X24" s="105">
        <v>3</v>
      </c>
      <c r="Y24" s="114" t="s">
        <v>218</v>
      </c>
      <c r="Z24" s="115" t="s">
        <v>270</v>
      </c>
      <c r="AA24" s="94"/>
      <c r="AB24" s="65"/>
      <c r="AC24" s="325" t="s">
        <v>0</v>
      </c>
      <c r="AD24" s="65"/>
      <c r="AE24" s="114" t="s">
        <v>331</v>
      </c>
      <c r="AF24" s="115" t="s">
        <v>331</v>
      </c>
      <c r="AG24" s="94"/>
      <c r="AH24" s="65"/>
      <c r="AI24" s="301" t="s">
        <v>0</v>
      </c>
      <c r="AJ24" s="65"/>
      <c r="AK24" s="114"/>
      <c r="AL24" s="115"/>
      <c r="AM24" s="94"/>
      <c r="AN24" s="106"/>
      <c r="AO24" s="301" t="s">
        <v>0</v>
      </c>
      <c r="AP24" s="105"/>
      <c r="AQ24" s="114"/>
      <c r="AR24" s="115"/>
      <c r="AS24" s="94"/>
      <c r="AT24" s="65"/>
      <c r="AU24" s="301" t="s">
        <v>0</v>
      </c>
      <c r="AV24" s="65"/>
      <c r="AW24" s="114"/>
      <c r="AX24" s="115"/>
      <c r="AY24" s="94"/>
      <c r="AZ24" s="106"/>
      <c r="BA24" s="301" t="s">
        <v>0</v>
      </c>
      <c r="BB24" s="105"/>
      <c r="BC24" s="114"/>
      <c r="BD24" s="115"/>
      <c r="BE24" s="94"/>
      <c r="BF24" s="65"/>
      <c r="BG24" s="301" t="s">
        <v>0</v>
      </c>
      <c r="BH24" s="65"/>
      <c r="BI24" s="114"/>
      <c r="BJ24" s="115"/>
      <c r="BK24" s="94"/>
      <c r="BL24" s="65"/>
      <c r="BM24" s="301" t="s">
        <v>0</v>
      </c>
      <c r="BN24" s="65"/>
      <c r="BO24" s="114"/>
      <c r="BP24" s="115"/>
      <c r="BQ24" s="94"/>
      <c r="BR24" s="65"/>
      <c r="BS24" s="301" t="s">
        <v>0</v>
      </c>
      <c r="BT24" s="65"/>
      <c r="BU24" s="114"/>
      <c r="BV24" s="115"/>
      <c r="BW24" s="94"/>
      <c r="BX24" s="65"/>
      <c r="BY24" s="301" t="s">
        <v>0</v>
      </c>
      <c r="BZ24" s="65"/>
      <c r="CA24" s="121"/>
      <c r="CB24" s="302"/>
      <c r="CC24" s="94"/>
      <c r="CD24" s="65"/>
      <c r="CE24" s="301" t="s">
        <v>0</v>
      </c>
      <c r="CF24" s="65"/>
      <c r="CG24" s="114"/>
      <c r="CH24" s="115"/>
      <c r="CI24" s="94"/>
      <c r="CJ24" s="106"/>
      <c r="CK24" s="301" t="s">
        <v>0</v>
      </c>
      <c r="CL24" s="105"/>
      <c r="CM24" s="114"/>
      <c r="CN24" s="115"/>
      <c r="CO24" s="94"/>
      <c r="CP24" s="106"/>
      <c r="CQ24" s="301" t="s">
        <v>0</v>
      </c>
      <c r="CR24" s="105"/>
      <c r="CS24" s="114"/>
      <c r="CT24" s="115"/>
      <c r="CU24" s="94"/>
      <c r="CV24" s="65"/>
      <c r="CW24" s="301" t="s">
        <v>0</v>
      </c>
      <c r="CX24" s="65"/>
      <c r="CY24" s="114"/>
      <c r="CZ24" s="115"/>
      <c r="DA24" s="94"/>
      <c r="DB24" s="65"/>
      <c r="DC24" s="301" t="s">
        <v>0</v>
      </c>
      <c r="DD24" s="65"/>
      <c r="DE24" s="114"/>
      <c r="DF24" s="115"/>
      <c r="DG24" s="94"/>
      <c r="DH24" s="65"/>
      <c r="DI24" s="301" t="s">
        <v>0</v>
      </c>
      <c r="DJ24" s="65"/>
      <c r="DK24" s="114"/>
      <c r="DL24" s="115"/>
      <c r="DM24" s="94"/>
      <c r="DN24" s="65"/>
      <c r="DO24" s="301" t="s">
        <v>0</v>
      </c>
      <c r="DP24" s="114"/>
      <c r="DQ24" s="114"/>
      <c r="DR24" s="115"/>
      <c r="DS24" s="94"/>
      <c r="DT24" s="65"/>
      <c r="DU24" s="301" t="s">
        <v>0</v>
      </c>
      <c r="DV24" s="65"/>
      <c r="DW24" s="114"/>
      <c r="DX24" s="115"/>
      <c r="DY24" s="94"/>
      <c r="DZ24" s="65"/>
      <c r="EA24" s="301" t="s">
        <v>0</v>
      </c>
      <c r="EB24" s="65"/>
      <c r="EC24" s="114"/>
      <c r="ED24" s="115"/>
      <c r="EE24" s="94"/>
      <c r="EF24" s="65"/>
      <c r="EG24" s="301" t="s">
        <v>0</v>
      </c>
      <c r="EH24" s="65"/>
      <c r="EI24" s="114"/>
      <c r="EJ24" s="115"/>
      <c r="EK24" s="94"/>
      <c r="EL24" s="65"/>
      <c r="EM24" s="301" t="s">
        <v>0</v>
      </c>
      <c r="EN24" s="65"/>
      <c r="EO24" s="114"/>
      <c r="EP24" s="115"/>
      <c r="EQ24" s="94"/>
      <c r="ER24" s="106"/>
      <c r="ES24" s="301" t="s">
        <v>0</v>
      </c>
      <c r="ET24" s="105"/>
      <c r="EU24" s="114"/>
      <c r="EV24" s="115"/>
      <c r="EW24" s="94"/>
      <c r="EX24" s="65"/>
      <c r="EY24" s="301" t="s">
        <v>0</v>
      </c>
      <c r="EZ24" s="65"/>
      <c r="FA24" s="114"/>
      <c r="FB24" s="115"/>
      <c r="FC24" s="94"/>
      <c r="FD24" s="106"/>
      <c r="FE24" s="301" t="s">
        <v>0</v>
      </c>
      <c r="FF24" s="105"/>
      <c r="FG24" s="114"/>
      <c r="FH24" s="115"/>
      <c r="FI24" s="94"/>
      <c r="FJ24" s="65"/>
      <c r="FK24" s="301" t="s">
        <v>0</v>
      </c>
      <c r="FL24" s="65"/>
      <c r="FM24" s="114"/>
      <c r="FN24" s="115"/>
      <c r="FO24" s="94"/>
      <c r="FP24" s="65"/>
      <c r="FQ24" s="301" t="s">
        <v>0</v>
      </c>
      <c r="FR24" s="65"/>
      <c r="FS24" s="114"/>
      <c r="FT24" s="115"/>
      <c r="FU24" s="94"/>
      <c r="FV24" s="65"/>
      <c r="FW24" s="301" t="s">
        <v>0</v>
      </c>
      <c r="FX24" s="65"/>
      <c r="FY24" s="114"/>
      <c r="FZ24" s="115"/>
      <c r="GA24" s="94"/>
      <c r="GB24" s="106"/>
      <c r="GC24" s="301" t="s">
        <v>0</v>
      </c>
      <c r="GD24" s="105"/>
      <c r="GE24" s="114"/>
      <c r="GF24" s="115"/>
      <c r="GG24" s="94"/>
      <c r="GH24" s="106"/>
      <c r="GI24" s="301" t="s">
        <v>0</v>
      </c>
      <c r="GJ24" s="105"/>
      <c r="GK24" s="114"/>
      <c r="GL24" s="115"/>
      <c r="GM24" s="94"/>
      <c r="GN24" s="65"/>
      <c r="GO24" s="301" t="s">
        <v>0</v>
      </c>
      <c r="GP24" s="65"/>
      <c r="GQ24" s="121"/>
      <c r="GR24" s="302"/>
      <c r="GS24" s="94"/>
      <c r="GT24" s="65"/>
      <c r="GU24" s="301" t="s">
        <v>0</v>
      </c>
      <c r="GV24" s="65"/>
      <c r="GW24" s="114"/>
      <c r="GX24" s="115"/>
      <c r="GY24" s="94"/>
      <c r="GZ24" s="106"/>
      <c r="HA24" s="301" t="s">
        <v>0</v>
      </c>
      <c r="HB24" s="105"/>
      <c r="HC24" s="301"/>
      <c r="HD24" s="302"/>
      <c r="HE24" s="94"/>
      <c r="HF24" s="65"/>
      <c r="HG24" s="301" t="s">
        <v>0</v>
      </c>
      <c r="HH24" s="65"/>
      <c r="HI24" s="114"/>
      <c r="HJ24" s="115"/>
      <c r="HK24" s="94"/>
      <c r="HL24" s="65"/>
      <c r="HM24" s="301" t="s">
        <v>0</v>
      </c>
      <c r="HN24" s="65"/>
      <c r="HO24" s="114"/>
      <c r="HP24" s="115"/>
      <c r="HQ24" s="94"/>
      <c r="HR24" s="65"/>
      <c r="HS24" s="301" t="s">
        <v>0</v>
      </c>
      <c r="HT24" s="65"/>
      <c r="HU24" s="114"/>
      <c r="HV24" s="115"/>
      <c r="HW24" s="94"/>
      <c r="HX24" s="106"/>
      <c r="HY24" s="301" t="s">
        <v>0</v>
      </c>
      <c r="HZ24" s="105"/>
      <c r="IA24" s="114"/>
      <c r="IB24" s="115"/>
      <c r="IC24" s="94"/>
      <c r="ID24" s="65"/>
      <c r="IE24" s="301" t="s">
        <v>0</v>
      </c>
      <c r="IF24" s="65"/>
      <c r="IG24" s="114"/>
      <c r="IH24" s="115"/>
      <c r="II24" s="94"/>
      <c r="IJ24" s="65"/>
      <c r="IK24" s="301" t="s">
        <v>0</v>
      </c>
      <c r="IL24" s="65"/>
      <c r="IM24" s="121"/>
      <c r="IN24" s="302"/>
      <c r="IO24" s="94"/>
      <c r="IP24" s="106"/>
      <c r="IQ24" s="301" t="s">
        <v>0</v>
      </c>
      <c r="IR24" s="105"/>
      <c r="IS24" s="301"/>
      <c r="IT24" s="302"/>
      <c r="IU24" s="94"/>
      <c r="IV24" s="65"/>
      <c r="IW24" s="301" t="s">
        <v>0</v>
      </c>
      <c r="IX24" s="65"/>
      <c r="IY24" s="114"/>
      <c r="IZ24" s="115"/>
      <c r="JA24" s="94"/>
      <c r="JB24" s="65"/>
      <c r="JC24" s="301" t="s">
        <v>0</v>
      </c>
      <c r="JD24" s="65"/>
      <c r="JE24" s="114"/>
      <c r="JF24" s="115"/>
      <c r="JG24" s="94"/>
      <c r="JH24" s="65"/>
      <c r="JI24" s="301" t="s">
        <v>0</v>
      </c>
      <c r="JJ24" s="65"/>
      <c r="JK24" s="114"/>
      <c r="JL24" s="115"/>
      <c r="JM24" s="94"/>
      <c r="JN24" s="65"/>
      <c r="JO24" s="301" t="s">
        <v>0</v>
      </c>
      <c r="JP24" s="65"/>
      <c r="JQ24" s="114"/>
      <c r="JR24" s="115"/>
      <c r="JS24" s="94"/>
      <c r="JT24" s="106"/>
      <c r="JU24" s="301" t="s">
        <v>0</v>
      </c>
      <c r="JV24" s="105"/>
      <c r="JW24" s="114"/>
      <c r="JX24" s="115"/>
      <c r="JY24" s="94"/>
      <c r="JZ24" s="106"/>
      <c r="KA24" s="301" t="s">
        <v>0</v>
      </c>
      <c r="KB24" s="105"/>
      <c r="KC24" s="301"/>
      <c r="KD24" s="302"/>
      <c r="KE24" s="94"/>
      <c r="KF24" s="106"/>
      <c r="KG24" s="301" t="s">
        <v>0</v>
      </c>
      <c r="KH24" s="105"/>
      <c r="KI24" s="114"/>
      <c r="KJ24" s="115"/>
      <c r="KK24" s="94"/>
      <c r="KL24" s="65"/>
      <c r="KM24" s="301" t="s">
        <v>0</v>
      </c>
      <c r="KN24" s="65"/>
      <c r="KO24" s="114"/>
      <c r="KP24" s="115"/>
      <c r="KQ24" s="94"/>
      <c r="KR24" s="65"/>
      <c r="KS24" s="301" t="s">
        <v>0</v>
      </c>
      <c r="KT24" s="65"/>
      <c r="KU24" s="114"/>
      <c r="KV24" s="115"/>
      <c r="KW24" s="94"/>
      <c r="KX24" s="65"/>
      <c r="KY24" s="301" t="s">
        <v>0</v>
      </c>
      <c r="KZ24" s="65"/>
      <c r="LA24" s="121"/>
      <c r="LB24" s="302"/>
      <c r="LC24" s="94"/>
      <c r="LD24" s="106"/>
      <c r="LE24" s="301" t="s">
        <v>0</v>
      </c>
      <c r="LF24" s="105"/>
      <c r="LG24" s="114"/>
      <c r="LH24" s="115"/>
      <c r="LI24" s="94"/>
      <c r="LJ24" s="65"/>
      <c r="LK24" s="301" t="s">
        <v>0</v>
      </c>
      <c r="LL24" s="65"/>
      <c r="LM24" s="121"/>
      <c r="LN24" s="302"/>
      <c r="LO24" s="94"/>
      <c r="LP24" s="65"/>
      <c r="LQ24" s="301" t="s">
        <v>0</v>
      </c>
      <c r="LR24" s="65"/>
      <c r="LS24" s="114"/>
      <c r="LT24" s="115"/>
      <c r="LU24" s="94"/>
      <c r="LV24" s="106"/>
      <c r="LW24" s="301" t="s">
        <v>0</v>
      </c>
      <c r="LX24" s="105"/>
      <c r="LY24" s="301"/>
      <c r="LZ24" s="302"/>
      <c r="MA24" s="94"/>
      <c r="MB24" s="65"/>
      <c r="MC24" s="301" t="s">
        <v>0</v>
      </c>
      <c r="MD24" s="65"/>
      <c r="ME24" s="114"/>
      <c r="MF24" s="115"/>
      <c r="MG24" s="94"/>
      <c r="MH24" s="65"/>
      <c r="MI24" s="301" t="s">
        <v>0</v>
      </c>
      <c r="MJ24" s="65"/>
      <c r="MK24" s="114"/>
      <c r="ML24" s="115"/>
      <c r="MM24" s="94"/>
      <c r="MN24" s="65"/>
      <c r="MO24" s="301" t="s">
        <v>0</v>
      </c>
      <c r="MP24" s="65"/>
      <c r="MQ24" s="114"/>
      <c r="MR24" s="115"/>
      <c r="MS24" s="94"/>
      <c r="MT24" s="106"/>
      <c r="MU24" s="301" t="s">
        <v>0</v>
      </c>
      <c r="MV24" s="105"/>
      <c r="MW24" s="301"/>
      <c r="MX24" s="302"/>
      <c r="MY24" s="94"/>
      <c r="MZ24" s="65"/>
      <c r="NA24" s="301" t="s">
        <v>0</v>
      </c>
      <c r="NB24" s="65"/>
      <c r="NC24" s="114"/>
      <c r="ND24" s="115"/>
      <c r="NE24" s="94"/>
      <c r="NF24" s="65"/>
      <c r="NG24" s="301" t="s">
        <v>0</v>
      </c>
      <c r="NH24" s="65"/>
      <c r="NI24" s="121"/>
      <c r="NJ24" s="302"/>
      <c r="NK24" s="94"/>
      <c r="NL24" s="65"/>
      <c r="NM24" s="301" t="s">
        <v>0</v>
      </c>
      <c r="NN24" s="65"/>
      <c r="NO24" s="114"/>
      <c r="NP24" s="115"/>
      <c r="NQ24" s="94"/>
      <c r="NR24" s="65"/>
      <c r="NS24" s="301" t="s">
        <v>0</v>
      </c>
      <c r="NT24" s="65"/>
      <c r="NU24" s="114"/>
      <c r="NV24" s="115"/>
      <c r="NW24" s="102"/>
      <c r="NX24" s="106"/>
      <c r="NY24" s="301" t="s">
        <v>0</v>
      </c>
      <c r="NZ24" s="105"/>
      <c r="OA24" s="301"/>
      <c r="OB24" s="302"/>
      <c r="OC24" s="121"/>
      <c r="OD24" s="267"/>
      <c r="OE24" s="114" t="s">
        <v>0</v>
      </c>
      <c r="OF24" s="114"/>
      <c r="OG24" s="114"/>
      <c r="OH24" s="115"/>
    </row>
    <row r="25" spans="1:398" ht="16.5">
      <c r="A25" s="312">
        <f>IF(B25="","",VLOOKUP(B25,'Registrovaní tipéri'!$A$2:$B$101,2,FALSE))</f>
        <v>24</v>
      </c>
      <c r="B25" s="306" t="s">
        <v>184</v>
      </c>
      <c r="C25" s="134">
        <v>24</v>
      </c>
      <c r="D25" s="106"/>
      <c r="E25" s="301" t="s">
        <v>0</v>
      </c>
      <c r="F25" s="105"/>
      <c r="G25" s="301"/>
      <c r="H25" s="302"/>
      <c r="I25" s="308"/>
      <c r="J25" s="267">
        <v>2</v>
      </c>
      <c r="K25" s="114" t="s">
        <v>0</v>
      </c>
      <c r="L25" s="114">
        <v>3</v>
      </c>
      <c r="M25" s="114" t="s">
        <v>218</v>
      </c>
      <c r="N25" s="115" t="s">
        <v>270</v>
      </c>
      <c r="O25" s="81"/>
      <c r="P25" s="106">
        <v>4</v>
      </c>
      <c r="Q25" s="342" t="s">
        <v>0</v>
      </c>
      <c r="R25" s="105">
        <v>1</v>
      </c>
      <c r="S25" s="114" t="s">
        <v>218</v>
      </c>
      <c r="T25" s="115" t="s">
        <v>218</v>
      </c>
      <c r="U25" s="81"/>
      <c r="V25" s="106">
        <v>3</v>
      </c>
      <c r="W25" s="342" t="s">
        <v>0</v>
      </c>
      <c r="X25" s="105">
        <v>3</v>
      </c>
      <c r="Y25" s="114" t="s">
        <v>359</v>
      </c>
      <c r="Z25" s="115" t="s">
        <v>218</v>
      </c>
      <c r="AA25" s="94"/>
      <c r="AB25" s="65"/>
      <c r="AC25" s="325" t="s">
        <v>0</v>
      </c>
      <c r="AD25" s="65"/>
      <c r="AE25" s="114" t="s">
        <v>331</v>
      </c>
      <c r="AF25" s="115" t="s">
        <v>331</v>
      </c>
      <c r="AG25" s="94"/>
      <c r="AH25" s="65"/>
      <c r="AI25" s="301" t="s">
        <v>0</v>
      </c>
      <c r="AJ25" s="65"/>
      <c r="AK25" s="114"/>
      <c r="AL25" s="115"/>
      <c r="AM25" s="94"/>
      <c r="AN25" s="106"/>
      <c r="AO25" s="301" t="s">
        <v>0</v>
      </c>
      <c r="AP25" s="105"/>
      <c r="AQ25" s="114"/>
      <c r="AR25" s="115"/>
      <c r="AS25" s="94"/>
      <c r="AT25" s="65"/>
      <c r="AU25" s="301" t="s">
        <v>0</v>
      </c>
      <c r="AV25" s="65"/>
      <c r="AW25" s="114"/>
      <c r="AX25" s="115"/>
      <c r="AY25" s="94"/>
      <c r="AZ25" s="106"/>
      <c r="BA25" s="301" t="s">
        <v>0</v>
      </c>
      <c r="BB25" s="105"/>
      <c r="BC25" s="114"/>
      <c r="BD25" s="115"/>
      <c r="BE25" s="94"/>
      <c r="BF25" s="65"/>
      <c r="BG25" s="301" t="s">
        <v>0</v>
      </c>
      <c r="BH25" s="65"/>
      <c r="BI25" s="114"/>
      <c r="BJ25" s="115"/>
      <c r="BK25" s="94"/>
      <c r="BL25" s="65"/>
      <c r="BM25" s="301" t="s">
        <v>0</v>
      </c>
      <c r="BN25" s="65"/>
      <c r="BO25" s="114"/>
      <c r="BP25" s="115"/>
      <c r="BQ25" s="94"/>
      <c r="BR25" s="65"/>
      <c r="BS25" s="301" t="s">
        <v>0</v>
      </c>
      <c r="BT25" s="65"/>
      <c r="BU25" s="114"/>
      <c r="BV25" s="115"/>
      <c r="BW25" s="94"/>
      <c r="BX25" s="65"/>
      <c r="BY25" s="301" t="s">
        <v>0</v>
      </c>
      <c r="BZ25" s="65"/>
      <c r="CA25" s="121"/>
      <c r="CB25" s="302"/>
      <c r="CC25" s="94"/>
      <c r="CD25" s="65"/>
      <c r="CE25" s="301" t="s">
        <v>0</v>
      </c>
      <c r="CF25" s="65"/>
      <c r="CG25" s="114"/>
      <c r="CH25" s="115"/>
      <c r="CI25" s="94"/>
      <c r="CJ25" s="106"/>
      <c r="CK25" s="301" t="s">
        <v>0</v>
      </c>
      <c r="CL25" s="105"/>
      <c r="CM25" s="114"/>
      <c r="CN25" s="115"/>
      <c r="CO25" s="94"/>
      <c r="CP25" s="106"/>
      <c r="CQ25" s="301" t="s">
        <v>0</v>
      </c>
      <c r="CR25" s="105"/>
      <c r="CS25" s="114"/>
      <c r="CT25" s="115"/>
      <c r="CU25" s="94"/>
      <c r="CV25" s="65"/>
      <c r="CW25" s="301" t="s">
        <v>0</v>
      </c>
      <c r="CX25" s="65"/>
      <c r="CY25" s="114"/>
      <c r="CZ25" s="115"/>
      <c r="DA25" s="94"/>
      <c r="DB25" s="65"/>
      <c r="DC25" s="301" t="s">
        <v>0</v>
      </c>
      <c r="DD25" s="65"/>
      <c r="DE25" s="114"/>
      <c r="DF25" s="115"/>
      <c r="DG25" s="94"/>
      <c r="DH25" s="65"/>
      <c r="DI25" s="301" t="s">
        <v>0</v>
      </c>
      <c r="DJ25" s="65"/>
      <c r="DK25" s="114"/>
      <c r="DL25" s="115"/>
      <c r="DM25" s="94"/>
      <c r="DN25" s="65"/>
      <c r="DO25" s="301" t="s">
        <v>0</v>
      </c>
      <c r="DP25" s="65"/>
      <c r="DQ25" s="114"/>
      <c r="DR25" s="115"/>
      <c r="DS25" s="94"/>
      <c r="DT25" s="65"/>
      <c r="DU25" s="301" t="s">
        <v>0</v>
      </c>
      <c r="DV25" s="65"/>
      <c r="DW25" s="114"/>
      <c r="DX25" s="115"/>
      <c r="DY25" s="94"/>
      <c r="DZ25" s="65"/>
      <c r="EA25" s="301" t="s">
        <v>0</v>
      </c>
      <c r="EB25" s="65"/>
      <c r="EC25" s="114"/>
      <c r="ED25" s="115"/>
      <c r="EE25" s="94"/>
      <c r="EF25" s="65"/>
      <c r="EG25" s="301" t="s">
        <v>0</v>
      </c>
      <c r="EH25" s="65"/>
      <c r="EI25" s="114"/>
      <c r="EJ25" s="115"/>
      <c r="EK25" s="94"/>
      <c r="EL25" s="65"/>
      <c r="EM25" s="301" t="s">
        <v>0</v>
      </c>
      <c r="EN25" s="65"/>
      <c r="EO25" s="114"/>
      <c r="EP25" s="115"/>
      <c r="EQ25" s="94"/>
      <c r="ER25" s="106"/>
      <c r="ES25" s="301" t="s">
        <v>0</v>
      </c>
      <c r="ET25" s="105"/>
      <c r="EU25" s="114"/>
      <c r="EV25" s="115"/>
      <c r="EW25" s="94"/>
      <c r="EX25" s="65"/>
      <c r="EY25" s="301" t="s">
        <v>0</v>
      </c>
      <c r="EZ25" s="65"/>
      <c r="FA25" s="114"/>
      <c r="FB25" s="115"/>
      <c r="FC25" s="94"/>
      <c r="FD25" s="106"/>
      <c r="FE25" s="301" t="s">
        <v>0</v>
      </c>
      <c r="FF25" s="105"/>
      <c r="FG25" s="114"/>
      <c r="FH25" s="115"/>
      <c r="FI25" s="94"/>
      <c r="FJ25" s="65"/>
      <c r="FK25" s="301" t="s">
        <v>0</v>
      </c>
      <c r="FL25" s="65"/>
      <c r="FM25" s="114"/>
      <c r="FN25" s="115"/>
      <c r="FO25" s="94"/>
      <c r="FP25" s="65"/>
      <c r="FQ25" s="301" t="s">
        <v>0</v>
      </c>
      <c r="FR25" s="65"/>
      <c r="FS25" s="114"/>
      <c r="FT25" s="115"/>
      <c r="FU25" s="94"/>
      <c r="FV25" s="65"/>
      <c r="FW25" s="301" t="s">
        <v>0</v>
      </c>
      <c r="FX25" s="65"/>
      <c r="FY25" s="114"/>
      <c r="FZ25" s="115"/>
      <c r="GA25" s="94"/>
      <c r="GB25" s="106"/>
      <c r="GC25" s="301" t="s">
        <v>0</v>
      </c>
      <c r="GD25" s="105"/>
      <c r="GE25" s="114"/>
      <c r="GF25" s="115"/>
      <c r="GG25" s="94"/>
      <c r="GH25" s="106"/>
      <c r="GI25" s="301" t="s">
        <v>0</v>
      </c>
      <c r="GJ25" s="105"/>
      <c r="GK25" s="114"/>
      <c r="GL25" s="115"/>
      <c r="GM25" s="94"/>
      <c r="GN25" s="65"/>
      <c r="GO25" s="301" t="s">
        <v>0</v>
      </c>
      <c r="GP25" s="65"/>
      <c r="GQ25" s="121"/>
      <c r="GR25" s="302"/>
      <c r="GS25" s="94"/>
      <c r="GT25" s="65"/>
      <c r="GU25" s="301" t="s">
        <v>0</v>
      </c>
      <c r="GV25" s="65"/>
      <c r="GW25" s="114"/>
      <c r="GX25" s="115"/>
      <c r="GY25" s="94"/>
      <c r="GZ25" s="106"/>
      <c r="HA25" s="301" t="s">
        <v>0</v>
      </c>
      <c r="HB25" s="105"/>
      <c r="HC25" s="301"/>
      <c r="HD25" s="302"/>
      <c r="HE25" s="94"/>
      <c r="HF25" s="65"/>
      <c r="HG25" s="301" t="s">
        <v>0</v>
      </c>
      <c r="HH25" s="65"/>
      <c r="HI25" s="114"/>
      <c r="HJ25" s="115"/>
      <c r="HK25" s="94"/>
      <c r="HL25" s="65"/>
      <c r="HM25" s="301" t="s">
        <v>0</v>
      </c>
      <c r="HN25" s="65"/>
      <c r="HO25" s="114"/>
      <c r="HP25" s="115"/>
      <c r="HQ25" s="94"/>
      <c r="HR25" s="65"/>
      <c r="HS25" s="301" t="s">
        <v>0</v>
      </c>
      <c r="HT25" s="65"/>
      <c r="HU25" s="114"/>
      <c r="HV25" s="115"/>
      <c r="HW25" s="94"/>
      <c r="HX25" s="106"/>
      <c r="HY25" s="301" t="s">
        <v>0</v>
      </c>
      <c r="HZ25" s="105"/>
      <c r="IA25" s="114"/>
      <c r="IB25" s="115"/>
      <c r="IC25" s="94"/>
      <c r="ID25" s="65"/>
      <c r="IE25" s="301" t="s">
        <v>0</v>
      </c>
      <c r="IF25" s="65"/>
      <c r="IG25" s="114"/>
      <c r="IH25" s="115"/>
      <c r="II25" s="94"/>
      <c r="IJ25" s="65"/>
      <c r="IK25" s="301" t="s">
        <v>0</v>
      </c>
      <c r="IL25" s="65"/>
      <c r="IM25" s="121"/>
      <c r="IN25" s="302"/>
      <c r="IO25" s="94"/>
      <c r="IP25" s="106"/>
      <c r="IQ25" s="301" t="s">
        <v>0</v>
      </c>
      <c r="IR25" s="105"/>
      <c r="IS25" s="301"/>
      <c r="IT25" s="302"/>
      <c r="IU25" s="94"/>
      <c r="IV25" s="65"/>
      <c r="IW25" s="301" t="s">
        <v>0</v>
      </c>
      <c r="IX25" s="65"/>
      <c r="IY25" s="114"/>
      <c r="IZ25" s="115"/>
      <c r="JA25" s="94"/>
      <c r="JB25" s="65"/>
      <c r="JC25" s="301" t="s">
        <v>0</v>
      </c>
      <c r="JD25" s="65"/>
      <c r="JE25" s="114"/>
      <c r="JF25" s="115"/>
      <c r="JG25" s="94"/>
      <c r="JH25" s="65"/>
      <c r="JI25" s="301" t="s">
        <v>0</v>
      </c>
      <c r="JJ25" s="65"/>
      <c r="JK25" s="114"/>
      <c r="JL25" s="115"/>
      <c r="JM25" s="94"/>
      <c r="JN25" s="65"/>
      <c r="JO25" s="301" t="s">
        <v>0</v>
      </c>
      <c r="JP25" s="65"/>
      <c r="JQ25" s="114"/>
      <c r="JR25" s="115"/>
      <c r="JS25" s="94"/>
      <c r="JT25" s="106"/>
      <c r="JU25" s="301" t="s">
        <v>0</v>
      </c>
      <c r="JV25" s="105"/>
      <c r="JW25" s="114"/>
      <c r="JX25" s="115"/>
      <c r="JY25" s="94"/>
      <c r="JZ25" s="106"/>
      <c r="KA25" s="301" t="s">
        <v>0</v>
      </c>
      <c r="KB25" s="105"/>
      <c r="KC25" s="301"/>
      <c r="KD25" s="302"/>
      <c r="KE25" s="94"/>
      <c r="KF25" s="106"/>
      <c r="KG25" s="301" t="s">
        <v>0</v>
      </c>
      <c r="KH25" s="105"/>
      <c r="KI25" s="114"/>
      <c r="KJ25" s="115"/>
      <c r="KK25" s="94"/>
      <c r="KL25" s="65"/>
      <c r="KM25" s="301" t="s">
        <v>0</v>
      </c>
      <c r="KN25" s="65"/>
      <c r="KO25" s="114"/>
      <c r="KP25" s="115"/>
      <c r="KQ25" s="94"/>
      <c r="KR25" s="65"/>
      <c r="KS25" s="301" t="s">
        <v>0</v>
      </c>
      <c r="KT25" s="65"/>
      <c r="KU25" s="114"/>
      <c r="KV25" s="115"/>
      <c r="KW25" s="94"/>
      <c r="KX25" s="65"/>
      <c r="KY25" s="301" t="s">
        <v>0</v>
      </c>
      <c r="KZ25" s="65"/>
      <c r="LA25" s="121"/>
      <c r="LB25" s="302"/>
      <c r="LC25" s="94"/>
      <c r="LD25" s="106"/>
      <c r="LE25" s="301" t="s">
        <v>0</v>
      </c>
      <c r="LF25" s="105"/>
      <c r="LG25" s="114"/>
      <c r="LH25" s="115"/>
      <c r="LI25" s="94"/>
      <c r="LJ25" s="65"/>
      <c r="LK25" s="301" t="s">
        <v>0</v>
      </c>
      <c r="LL25" s="65"/>
      <c r="LM25" s="121"/>
      <c r="LN25" s="302"/>
      <c r="LO25" s="94"/>
      <c r="LP25" s="65"/>
      <c r="LQ25" s="301" t="s">
        <v>0</v>
      </c>
      <c r="LR25" s="65"/>
      <c r="LS25" s="114"/>
      <c r="LT25" s="115"/>
      <c r="LU25" s="94"/>
      <c r="LV25" s="106"/>
      <c r="LW25" s="301" t="s">
        <v>0</v>
      </c>
      <c r="LX25" s="105"/>
      <c r="LY25" s="301"/>
      <c r="LZ25" s="302"/>
      <c r="MA25" s="94"/>
      <c r="MB25" s="65"/>
      <c r="MC25" s="301" t="s">
        <v>0</v>
      </c>
      <c r="MD25" s="65"/>
      <c r="ME25" s="114"/>
      <c r="MF25" s="115"/>
      <c r="MG25" s="94"/>
      <c r="MH25" s="65"/>
      <c r="MI25" s="301" t="s">
        <v>0</v>
      </c>
      <c r="MJ25" s="65"/>
      <c r="MK25" s="114"/>
      <c r="ML25" s="115"/>
      <c r="MM25" s="94"/>
      <c r="MN25" s="65"/>
      <c r="MO25" s="301" t="s">
        <v>0</v>
      </c>
      <c r="MP25" s="65"/>
      <c r="MQ25" s="114"/>
      <c r="MR25" s="115"/>
      <c r="MS25" s="94"/>
      <c r="MT25" s="106"/>
      <c r="MU25" s="301" t="s">
        <v>0</v>
      </c>
      <c r="MV25" s="105"/>
      <c r="MW25" s="301"/>
      <c r="MX25" s="302"/>
      <c r="MY25" s="94"/>
      <c r="MZ25" s="65"/>
      <c r="NA25" s="301" t="s">
        <v>0</v>
      </c>
      <c r="NB25" s="65"/>
      <c r="NC25" s="114"/>
      <c r="ND25" s="115"/>
      <c r="NE25" s="94"/>
      <c r="NF25" s="65"/>
      <c r="NG25" s="301" t="s">
        <v>0</v>
      </c>
      <c r="NH25" s="65"/>
      <c r="NI25" s="121"/>
      <c r="NJ25" s="302"/>
      <c r="NK25" s="94"/>
      <c r="NL25" s="65"/>
      <c r="NM25" s="301" t="s">
        <v>0</v>
      </c>
      <c r="NN25" s="65"/>
      <c r="NO25" s="114"/>
      <c r="NP25" s="115"/>
      <c r="NQ25" s="94"/>
      <c r="NR25" s="65"/>
      <c r="NS25" s="301" t="s">
        <v>0</v>
      </c>
      <c r="NT25" s="65"/>
      <c r="NU25" s="114"/>
      <c r="NV25" s="115"/>
      <c r="NW25" s="102"/>
      <c r="NX25" s="106"/>
      <c r="NY25" s="301" t="s">
        <v>0</v>
      </c>
      <c r="NZ25" s="105"/>
      <c r="OA25" s="301"/>
      <c r="OB25" s="302"/>
      <c r="OC25" s="121"/>
      <c r="OD25" s="267"/>
      <c r="OE25" s="114" t="s">
        <v>0</v>
      </c>
      <c r="OF25" s="114"/>
      <c r="OG25" s="114"/>
      <c r="OH25" s="115"/>
    </row>
    <row r="26" spans="1:398" ht="16.5">
      <c r="A26" s="312">
        <f>IF(B26="","",VLOOKUP(B26,'Registrovaní tipéri'!$A$2:$B$101,2,FALSE))</f>
        <v>31</v>
      </c>
      <c r="B26" s="306" t="s">
        <v>27</v>
      </c>
      <c r="C26" s="134">
        <v>31</v>
      </c>
      <c r="D26" s="106"/>
      <c r="E26" s="301" t="s">
        <v>0</v>
      </c>
      <c r="F26" s="105"/>
      <c r="G26" s="301"/>
      <c r="H26" s="302"/>
      <c r="I26" s="308"/>
      <c r="J26" s="267">
        <v>1</v>
      </c>
      <c r="K26" s="114" t="s">
        <v>0</v>
      </c>
      <c r="L26" s="114">
        <v>3</v>
      </c>
      <c r="M26" s="114" t="s">
        <v>218</v>
      </c>
      <c r="N26" s="115" t="s">
        <v>219</v>
      </c>
      <c r="O26" s="81"/>
      <c r="P26" s="106">
        <v>4</v>
      </c>
      <c r="Q26" s="342" t="s">
        <v>0</v>
      </c>
      <c r="R26" s="105">
        <v>0</v>
      </c>
      <c r="S26" s="114" t="s">
        <v>218</v>
      </c>
      <c r="T26" s="115" t="s">
        <v>214</v>
      </c>
      <c r="U26" s="81"/>
      <c r="V26" s="106">
        <v>1</v>
      </c>
      <c r="W26" s="342" t="s">
        <v>0</v>
      </c>
      <c r="X26" s="105">
        <v>2</v>
      </c>
      <c r="Y26" s="114" t="s">
        <v>218</v>
      </c>
      <c r="Z26" s="115" t="s">
        <v>219</v>
      </c>
      <c r="AA26" s="94"/>
      <c r="AB26" s="65"/>
      <c r="AC26" s="325" t="s">
        <v>0</v>
      </c>
      <c r="AD26" s="65"/>
      <c r="AE26" s="114" t="s">
        <v>331</v>
      </c>
      <c r="AF26" s="115" t="s">
        <v>331</v>
      </c>
      <c r="AG26" s="94"/>
      <c r="AH26" s="65"/>
      <c r="AI26" s="301" t="s">
        <v>0</v>
      </c>
      <c r="AJ26" s="65"/>
      <c r="AK26" s="114"/>
      <c r="AL26" s="115"/>
      <c r="AM26" s="94"/>
      <c r="AN26" s="106"/>
      <c r="AO26" s="301" t="s">
        <v>0</v>
      </c>
      <c r="AP26" s="105"/>
      <c r="AQ26" s="114"/>
      <c r="AR26" s="115"/>
      <c r="AS26" s="94"/>
      <c r="AT26" s="65"/>
      <c r="AU26" s="301" t="s">
        <v>0</v>
      </c>
      <c r="AV26" s="65"/>
      <c r="AW26" s="114"/>
      <c r="AX26" s="115"/>
      <c r="AY26" s="94"/>
      <c r="AZ26" s="106"/>
      <c r="BA26" s="301" t="s">
        <v>0</v>
      </c>
      <c r="BB26" s="105"/>
      <c r="BC26" s="114"/>
      <c r="BD26" s="115"/>
      <c r="BE26" s="94"/>
      <c r="BF26" s="65"/>
      <c r="BG26" s="301" t="s">
        <v>0</v>
      </c>
      <c r="BH26" s="65"/>
      <c r="BI26" s="114"/>
      <c r="BJ26" s="115"/>
      <c r="BK26" s="94"/>
      <c r="BL26" s="65"/>
      <c r="BM26" s="301" t="s">
        <v>0</v>
      </c>
      <c r="BN26" s="65"/>
      <c r="BO26" s="114"/>
      <c r="BP26" s="115"/>
      <c r="BQ26" s="94"/>
      <c r="BR26" s="65"/>
      <c r="BS26" s="301" t="s">
        <v>0</v>
      </c>
      <c r="BT26" s="65"/>
      <c r="BU26" s="114"/>
      <c r="BV26" s="115"/>
      <c r="BW26" s="94"/>
      <c r="BX26" s="65"/>
      <c r="BY26" s="301" t="s">
        <v>0</v>
      </c>
      <c r="BZ26" s="65"/>
      <c r="CA26" s="121"/>
      <c r="CB26" s="302"/>
      <c r="CC26" s="94"/>
      <c r="CD26" s="65"/>
      <c r="CE26" s="301" t="s">
        <v>0</v>
      </c>
      <c r="CF26" s="65"/>
      <c r="CG26" s="114"/>
      <c r="CH26" s="115"/>
      <c r="CI26" s="94"/>
      <c r="CJ26" s="106"/>
      <c r="CK26" s="301" t="s">
        <v>0</v>
      </c>
      <c r="CL26" s="105"/>
      <c r="CM26" s="114"/>
      <c r="CN26" s="115"/>
      <c r="CO26" s="94"/>
      <c r="CP26" s="106"/>
      <c r="CQ26" s="301" t="s">
        <v>0</v>
      </c>
      <c r="CR26" s="105"/>
      <c r="CS26" s="114"/>
      <c r="CT26" s="115"/>
      <c r="CU26" s="94"/>
      <c r="CV26" s="65"/>
      <c r="CW26" s="301" t="s">
        <v>0</v>
      </c>
      <c r="CX26" s="65"/>
      <c r="CY26" s="114"/>
      <c r="CZ26" s="115"/>
      <c r="DA26" s="94"/>
      <c r="DB26" s="65"/>
      <c r="DC26" s="301" t="s">
        <v>0</v>
      </c>
      <c r="DD26" s="65"/>
      <c r="DE26" s="114"/>
      <c r="DF26" s="115"/>
      <c r="DG26" s="94"/>
      <c r="DH26" s="65"/>
      <c r="DI26" s="301" t="s">
        <v>0</v>
      </c>
      <c r="DJ26" s="65"/>
      <c r="DK26" s="114"/>
      <c r="DL26" s="115"/>
      <c r="DM26" s="94"/>
      <c r="DN26" s="65"/>
      <c r="DO26" s="301" t="s">
        <v>0</v>
      </c>
      <c r="DP26" s="65"/>
      <c r="DQ26" s="114"/>
      <c r="DR26" s="115"/>
      <c r="DS26" s="94"/>
      <c r="DT26" s="65"/>
      <c r="DU26" s="301" t="s">
        <v>0</v>
      </c>
      <c r="DV26" s="65"/>
      <c r="DW26" s="114"/>
      <c r="DX26" s="115"/>
      <c r="DY26" s="94"/>
      <c r="DZ26" s="65"/>
      <c r="EA26" s="301" t="s">
        <v>0</v>
      </c>
      <c r="EB26" s="65"/>
      <c r="EC26" s="114"/>
      <c r="ED26" s="115"/>
      <c r="EE26" s="94"/>
      <c r="EF26" s="65"/>
      <c r="EG26" s="301" t="s">
        <v>0</v>
      </c>
      <c r="EH26" s="65"/>
      <c r="EI26" s="114"/>
      <c r="EJ26" s="115"/>
      <c r="EK26" s="94"/>
      <c r="EL26" s="65"/>
      <c r="EM26" s="301" t="s">
        <v>0</v>
      </c>
      <c r="EN26" s="65"/>
      <c r="EO26" s="114"/>
      <c r="EP26" s="115"/>
      <c r="EQ26" s="94"/>
      <c r="ER26" s="106"/>
      <c r="ES26" s="301" t="s">
        <v>0</v>
      </c>
      <c r="ET26" s="105"/>
      <c r="EU26" s="114"/>
      <c r="EV26" s="115"/>
      <c r="EW26" s="94"/>
      <c r="EX26" s="65"/>
      <c r="EY26" s="301" t="s">
        <v>0</v>
      </c>
      <c r="EZ26" s="65"/>
      <c r="FA26" s="114"/>
      <c r="FB26" s="115"/>
      <c r="FC26" s="94"/>
      <c r="FD26" s="106"/>
      <c r="FE26" s="301" t="s">
        <v>0</v>
      </c>
      <c r="FF26" s="105"/>
      <c r="FG26" s="114"/>
      <c r="FH26" s="115"/>
      <c r="FI26" s="94"/>
      <c r="FJ26" s="65"/>
      <c r="FK26" s="301" t="s">
        <v>0</v>
      </c>
      <c r="FL26" s="65"/>
      <c r="FM26" s="114"/>
      <c r="FN26" s="115"/>
      <c r="FO26" s="94"/>
      <c r="FP26" s="65"/>
      <c r="FQ26" s="301" t="s">
        <v>0</v>
      </c>
      <c r="FR26" s="65"/>
      <c r="FS26" s="114"/>
      <c r="FT26" s="115"/>
      <c r="FU26" s="94"/>
      <c r="FV26" s="65"/>
      <c r="FW26" s="301" t="s">
        <v>0</v>
      </c>
      <c r="FX26" s="65"/>
      <c r="FY26" s="114"/>
      <c r="FZ26" s="115"/>
      <c r="GA26" s="94"/>
      <c r="GB26" s="106"/>
      <c r="GC26" s="301" t="s">
        <v>0</v>
      </c>
      <c r="GD26" s="105"/>
      <c r="GE26" s="114"/>
      <c r="GF26" s="115"/>
      <c r="GG26" s="94"/>
      <c r="GH26" s="106"/>
      <c r="GI26" s="301" t="s">
        <v>0</v>
      </c>
      <c r="GJ26" s="105"/>
      <c r="GK26" s="114"/>
      <c r="GL26" s="115"/>
      <c r="GM26" s="94"/>
      <c r="GN26" s="65"/>
      <c r="GO26" s="301" t="s">
        <v>0</v>
      </c>
      <c r="GP26" s="65"/>
      <c r="GQ26" s="121"/>
      <c r="GR26" s="302"/>
      <c r="GS26" s="94"/>
      <c r="GT26" s="65"/>
      <c r="GU26" s="301" t="s">
        <v>0</v>
      </c>
      <c r="GV26" s="65"/>
      <c r="GW26" s="114"/>
      <c r="GX26" s="115"/>
      <c r="GY26" s="94"/>
      <c r="GZ26" s="106"/>
      <c r="HA26" s="301" t="s">
        <v>0</v>
      </c>
      <c r="HB26" s="105"/>
      <c r="HC26" s="301"/>
      <c r="HD26" s="302"/>
      <c r="HE26" s="94"/>
      <c r="HF26" s="65"/>
      <c r="HG26" s="301" t="s">
        <v>0</v>
      </c>
      <c r="HH26" s="65"/>
      <c r="HI26" s="114"/>
      <c r="HJ26" s="115"/>
      <c r="HK26" s="94"/>
      <c r="HL26" s="65"/>
      <c r="HM26" s="301" t="s">
        <v>0</v>
      </c>
      <c r="HN26" s="65"/>
      <c r="HO26" s="114"/>
      <c r="HP26" s="115"/>
      <c r="HQ26" s="94"/>
      <c r="HR26" s="65"/>
      <c r="HS26" s="301" t="s">
        <v>0</v>
      </c>
      <c r="HT26" s="65"/>
      <c r="HU26" s="114"/>
      <c r="HV26" s="115"/>
      <c r="HW26" s="94"/>
      <c r="HX26" s="106"/>
      <c r="HY26" s="301" t="s">
        <v>0</v>
      </c>
      <c r="HZ26" s="105"/>
      <c r="IA26" s="114"/>
      <c r="IB26" s="115"/>
      <c r="IC26" s="94"/>
      <c r="ID26" s="65"/>
      <c r="IE26" s="301" t="s">
        <v>0</v>
      </c>
      <c r="IF26" s="65"/>
      <c r="IG26" s="114"/>
      <c r="IH26" s="115"/>
      <c r="II26" s="94"/>
      <c r="IJ26" s="65"/>
      <c r="IK26" s="301" t="s">
        <v>0</v>
      </c>
      <c r="IL26" s="65"/>
      <c r="IM26" s="121"/>
      <c r="IN26" s="302"/>
      <c r="IO26" s="94"/>
      <c r="IP26" s="106"/>
      <c r="IQ26" s="301" t="s">
        <v>0</v>
      </c>
      <c r="IR26" s="105"/>
      <c r="IS26" s="301"/>
      <c r="IT26" s="302"/>
      <c r="IU26" s="94"/>
      <c r="IV26" s="65"/>
      <c r="IW26" s="301" t="s">
        <v>0</v>
      </c>
      <c r="IX26" s="65"/>
      <c r="IY26" s="114"/>
      <c r="IZ26" s="115"/>
      <c r="JA26" s="94"/>
      <c r="JB26" s="65"/>
      <c r="JC26" s="301" t="s">
        <v>0</v>
      </c>
      <c r="JD26" s="65"/>
      <c r="JE26" s="114"/>
      <c r="JF26" s="115"/>
      <c r="JG26" s="94"/>
      <c r="JH26" s="65"/>
      <c r="JI26" s="301" t="s">
        <v>0</v>
      </c>
      <c r="JJ26" s="65"/>
      <c r="JK26" s="114"/>
      <c r="JL26" s="115"/>
      <c r="JM26" s="94"/>
      <c r="JN26" s="65"/>
      <c r="JO26" s="301" t="s">
        <v>0</v>
      </c>
      <c r="JP26" s="65"/>
      <c r="JQ26" s="114"/>
      <c r="JR26" s="115"/>
      <c r="JS26" s="94"/>
      <c r="JT26" s="106"/>
      <c r="JU26" s="301" t="s">
        <v>0</v>
      </c>
      <c r="JV26" s="105"/>
      <c r="JW26" s="114"/>
      <c r="JX26" s="115"/>
      <c r="JY26" s="94"/>
      <c r="JZ26" s="106"/>
      <c r="KA26" s="301" t="s">
        <v>0</v>
      </c>
      <c r="KB26" s="105"/>
      <c r="KC26" s="301"/>
      <c r="KD26" s="302"/>
      <c r="KE26" s="94"/>
      <c r="KF26" s="106"/>
      <c r="KG26" s="301" t="s">
        <v>0</v>
      </c>
      <c r="KH26" s="105"/>
      <c r="KI26" s="114"/>
      <c r="KJ26" s="115"/>
      <c r="KK26" s="94"/>
      <c r="KL26" s="65"/>
      <c r="KM26" s="301" t="s">
        <v>0</v>
      </c>
      <c r="KN26" s="65"/>
      <c r="KO26" s="114"/>
      <c r="KP26" s="115"/>
      <c r="KQ26" s="94"/>
      <c r="KR26" s="65"/>
      <c r="KS26" s="301" t="s">
        <v>0</v>
      </c>
      <c r="KT26" s="65"/>
      <c r="KU26" s="114"/>
      <c r="KV26" s="115"/>
      <c r="KW26" s="94"/>
      <c r="KX26" s="65"/>
      <c r="KY26" s="301" t="s">
        <v>0</v>
      </c>
      <c r="KZ26" s="65"/>
      <c r="LA26" s="121"/>
      <c r="LB26" s="302"/>
      <c r="LC26" s="94"/>
      <c r="LD26" s="106"/>
      <c r="LE26" s="301" t="s">
        <v>0</v>
      </c>
      <c r="LF26" s="105"/>
      <c r="LG26" s="114"/>
      <c r="LH26" s="115"/>
      <c r="LI26" s="94"/>
      <c r="LJ26" s="65"/>
      <c r="LK26" s="301" t="s">
        <v>0</v>
      </c>
      <c r="LL26" s="65"/>
      <c r="LM26" s="121"/>
      <c r="LN26" s="302"/>
      <c r="LO26" s="94"/>
      <c r="LP26" s="65"/>
      <c r="LQ26" s="301" t="s">
        <v>0</v>
      </c>
      <c r="LR26" s="65"/>
      <c r="LS26" s="114"/>
      <c r="LT26" s="115"/>
      <c r="LU26" s="94"/>
      <c r="LV26" s="106"/>
      <c r="LW26" s="301" t="s">
        <v>0</v>
      </c>
      <c r="LX26" s="105"/>
      <c r="LY26" s="301"/>
      <c r="LZ26" s="302"/>
      <c r="MA26" s="94"/>
      <c r="MB26" s="65"/>
      <c r="MC26" s="301" t="s">
        <v>0</v>
      </c>
      <c r="MD26" s="65"/>
      <c r="ME26" s="114"/>
      <c r="MF26" s="115"/>
      <c r="MG26" s="94"/>
      <c r="MH26" s="65"/>
      <c r="MI26" s="301" t="s">
        <v>0</v>
      </c>
      <c r="MJ26" s="65"/>
      <c r="MK26" s="114"/>
      <c r="ML26" s="115"/>
      <c r="MM26" s="94"/>
      <c r="MN26" s="65"/>
      <c r="MO26" s="301" t="s">
        <v>0</v>
      </c>
      <c r="MP26" s="65"/>
      <c r="MQ26" s="114"/>
      <c r="MR26" s="115"/>
      <c r="MS26" s="94"/>
      <c r="MT26" s="106"/>
      <c r="MU26" s="301" t="s">
        <v>0</v>
      </c>
      <c r="MV26" s="105"/>
      <c r="MW26" s="301"/>
      <c r="MX26" s="302"/>
      <c r="MY26" s="94"/>
      <c r="MZ26" s="65"/>
      <c r="NA26" s="301" t="s">
        <v>0</v>
      </c>
      <c r="NB26" s="65"/>
      <c r="NC26" s="114"/>
      <c r="ND26" s="115"/>
      <c r="NE26" s="94"/>
      <c r="NF26" s="65"/>
      <c r="NG26" s="301" t="s">
        <v>0</v>
      </c>
      <c r="NH26" s="65"/>
      <c r="NI26" s="121"/>
      <c r="NJ26" s="302"/>
      <c r="NK26" s="94"/>
      <c r="NL26" s="65"/>
      <c r="NM26" s="301" t="s">
        <v>0</v>
      </c>
      <c r="NN26" s="65"/>
      <c r="NO26" s="114"/>
      <c r="NP26" s="115"/>
      <c r="NQ26" s="94"/>
      <c r="NR26" s="65"/>
      <c r="NS26" s="301" t="s">
        <v>0</v>
      </c>
      <c r="NT26" s="65"/>
      <c r="NU26" s="114"/>
      <c r="NV26" s="115"/>
      <c r="NW26" s="102"/>
      <c r="NX26" s="106"/>
      <c r="NY26" s="301" t="s">
        <v>0</v>
      </c>
      <c r="NZ26" s="105"/>
      <c r="OA26" s="301"/>
      <c r="OB26" s="302"/>
      <c r="OC26" s="121"/>
      <c r="OD26" s="267"/>
      <c r="OE26" s="114" t="s">
        <v>0</v>
      </c>
      <c r="OF26" s="114"/>
      <c r="OG26" s="114"/>
      <c r="OH26" s="115"/>
    </row>
    <row r="27" spans="1:398" ht="16.5">
      <c r="A27" s="312">
        <f>IF(B27="","",VLOOKUP(B27,'Registrovaní tipéri'!$A$2:$B$101,2,FALSE))</f>
        <v>13</v>
      </c>
      <c r="B27" s="306" t="s">
        <v>196</v>
      </c>
      <c r="C27" s="134">
        <v>13</v>
      </c>
      <c r="D27" s="106"/>
      <c r="E27" s="301" t="s">
        <v>0</v>
      </c>
      <c r="F27" s="105"/>
      <c r="G27" s="301"/>
      <c r="H27" s="302"/>
      <c r="I27" s="308"/>
      <c r="J27" s="267">
        <v>1</v>
      </c>
      <c r="K27" s="114" t="s">
        <v>0</v>
      </c>
      <c r="L27" s="114">
        <v>3</v>
      </c>
      <c r="M27" s="114" t="s">
        <v>220</v>
      </c>
      <c r="N27" s="115" t="s">
        <v>218</v>
      </c>
      <c r="O27" s="81"/>
      <c r="P27" s="106">
        <v>3</v>
      </c>
      <c r="Q27" s="342" t="s">
        <v>0</v>
      </c>
      <c r="R27" s="105">
        <v>1</v>
      </c>
      <c r="S27" s="114" t="s">
        <v>218</v>
      </c>
      <c r="T27" s="115" t="s">
        <v>214</v>
      </c>
      <c r="U27" s="81"/>
      <c r="V27" s="106">
        <v>1</v>
      </c>
      <c r="W27" s="342" t="s">
        <v>0</v>
      </c>
      <c r="X27" s="105">
        <v>3</v>
      </c>
      <c r="Y27" s="114" t="s">
        <v>218</v>
      </c>
      <c r="Z27" s="115" t="s">
        <v>219</v>
      </c>
      <c r="AA27" s="94"/>
      <c r="AB27" s="65"/>
      <c r="AC27" s="325" t="s">
        <v>0</v>
      </c>
      <c r="AD27" s="65"/>
      <c r="AE27" s="114" t="s">
        <v>331</v>
      </c>
      <c r="AF27" s="115" t="s">
        <v>331</v>
      </c>
      <c r="AG27" s="94"/>
      <c r="AH27" s="65"/>
      <c r="AI27" s="301" t="s">
        <v>0</v>
      </c>
      <c r="AJ27" s="65"/>
      <c r="AK27" s="114"/>
      <c r="AL27" s="115"/>
      <c r="AM27" s="94"/>
      <c r="AN27" s="106"/>
      <c r="AO27" s="301" t="s">
        <v>0</v>
      </c>
      <c r="AP27" s="105"/>
      <c r="AQ27" s="114"/>
      <c r="AR27" s="115"/>
      <c r="AS27" s="94"/>
      <c r="AT27" s="65"/>
      <c r="AU27" s="301" t="s">
        <v>0</v>
      </c>
      <c r="AV27" s="65"/>
      <c r="AW27" s="114"/>
      <c r="AX27" s="115"/>
      <c r="AY27" s="94"/>
      <c r="AZ27" s="106"/>
      <c r="BA27" s="301" t="s">
        <v>0</v>
      </c>
      <c r="BB27" s="105"/>
      <c r="BC27" s="114"/>
      <c r="BD27" s="115"/>
      <c r="BE27" s="94"/>
      <c r="BF27" s="65"/>
      <c r="BG27" s="301" t="s">
        <v>0</v>
      </c>
      <c r="BH27" s="65"/>
      <c r="BI27" s="114"/>
      <c r="BJ27" s="115"/>
      <c r="BK27" s="94"/>
      <c r="BL27" s="65"/>
      <c r="BM27" s="301" t="s">
        <v>0</v>
      </c>
      <c r="BN27" s="65"/>
      <c r="BO27" s="114"/>
      <c r="BP27" s="115"/>
      <c r="BQ27" s="94"/>
      <c r="BR27" s="65"/>
      <c r="BS27" s="301" t="s">
        <v>0</v>
      </c>
      <c r="BT27" s="65"/>
      <c r="BU27" s="114"/>
      <c r="BV27" s="115"/>
      <c r="BW27" s="94"/>
      <c r="BX27" s="65"/>
      <c r="BY27" s="301" t="s">
        <v>0</v>
      </c>
      <c r="BZ27" s="65"/>
      <c r="CA27" s="114"/>
      <c r="CB27" s="115"/>
      <c r="CC27" s="94"/>
      <c r="CD27" s="65"/>
      <c r="CE27" s="301" t="s">
        <v>0</v>
      </c>
      <c r="CF27" s="65"/>
      <c r="CG27" s="114"/>
      <c r="CH27" s="115"/>
      <c r="CI27" s="94"/>
      <c r="CJ27" s="106"/>
      <c r="CK27" s="301" t="s">
        <v>0</v>
      </c>
      <c r="CL27" s="105"/>
      <c r="CM27" s="114"/>
      <c r="CN27" s="115"/>
      <c r="CO27" s="94"/>
      <c r="CP27" s="106"/>
      <c r="CQ27" s="301" t="s">
        <v>0</v>
      </c>
      <c r="CR27" s="105"/>
      <c r="CS27" s="114"/>
      <c r="CT27" s="115"/>
      <c r="CU27" s="94"/>
      <c r="CV27" s="65"/>
      <c r="CW27" s="301" t="s">
        <v>0</v>
      </c>
      <c r="CX27" s="65"/>
      <c r="CY27" s="114"/>
      <c r="CZ27" s="115"/>
      <c r="DA27" s="94"/>
      <c r="DB27" s="65"/>
      <c r="DC27" s="301" t="s">
        <v>0</v>
      </c>
      <c r="DD27" s="65"/>
      <c r="DE27" s="114"/>
      <c r="DF27" s="115"/>
      <c r="DG27" s="94"/>
      <c r="DH27" s="65"/>
      <c r="DI27" s="301" t="s">
        <v>0</v>
      </c>
      <c r="DJ27" s="65"/>
      <c r="DK27" s="114"/>
      <c r="DL27" s="115"/>
      <c r="DM27" s="94"/>
      <c r="DN27" s="65"/>
      <c r="DO27" s="301" t="s">
        <v>0</v>
      </c>
      <c r="DP27" s="65"/>
      <c r="DQ27" s="114"/>
      <c r="DR27" s="115"/>
      <c r="DS27" s="94"/>
      <c r="DT27" s="65"/>
      <c r="DU27" s="301" t="s">
        <v>0</v>
      </c>
      <c r="DV27" s="65"/>
      <c r="DW27" s="114"/>
      <c r="DX27" s="115"/>
      <c r="DY27" s="94"/>
      <c r="DZ27" s="65"/>
      <c r="EA27" s="301" t="s">
        <v>0</v>
      </c>
      <c r="EB27" s="65"/>
      <c r="EC27" s="114"/>
      <c r="ED27" s="115"/>
      <c r="EE27" s="94"/>
      <c r="EF27" s="65"/>
      <c r="EG27" s="301" t="s">
        <v>0</v>
      </c>
      <c r="EH27" s="65"/>
      <c r="EI27" s="114"/>
      <c r="EJ27" s="115"/>
      <c r="EK27" s="94"/>
      <c r="EL27" s="65"/>
      <c r="EM27" s="301" t="s">
        <v>0</v>
      </c>
      <c r="EN27" s="65"/>
      <c r="EO27" s="114"/>
      <c r="EP27" s="115"/>
      <c r="EQ27" s="94"/>
      <c r="ER27" s="106"/>
      <c r="ES27" s="301" t="s">
        <v>0</v>
      </c>
      <c r="ET27" s="105"/>
      <c r="EU27" s="114"/>
      <c r="EV27" s="115"/>
      <c r="EW27" s="94"/>
      <c r="EX27" s="65"/>
      <c r="EY27" s="301" t="s">
        <v>0</v>
      </c>
      <c r="EZ27" s="65"/>
      <c r="FA27" s="114"/>
      <c r="FB27" s="115"/>
      <c r="FC27" s="94"/>
      <c r="FD27" s="106"/>
      <c r="FE27" s="301" t="s">
        <v>0</v>
      </c>
      <c r="FF27" s="105"/>
      <c r="FG27" s="114"/>
      <c r="FH27" s="115"/>
      <c r="FI27" s="94"/>
      <c r="FJ27" s="65"/>
      <c r="FK27" s="301" t="s">
        <v>0</v>
      </c>
      <c r="FL27" s="65"/>
      <c r="FM27" s="114"/>
      <c r="FN27" s="115"/>
      <c r="FO27" s="94"/>
      <c r="FP27" s="65"/>
      <c r="FQ27" s="301" t="s">
        <v>0</v>
      </c>
      <c r="FR27" s="65"/>
      <c r="FS27" s="114"/>
      <c r="FT27" s="115"/>
      <c r="FU27" s="94"/>
      <c r="FV27" s="65"/>
      <c r="FW27" s="301" t="s">
        <v>0</v>
      </c>
      <c r="FX27" s="65"/>
      <c r="FY27" s="114"/>
      <c r="FZ27" s="115"/>
      <c r="GA27" s="94"/>
      <c r="GB27" s="106"/>
      <c r="GC27" s="301" t="s">
        <v>0</v>
      </c>
      <c r="GD27" s="105"/>
      <c r="GE27" s="114"/>
      <c r="GF27" s="115"/>
      <c r="GG27" s="94"/>
      <c r="GH27" s="106"/>
      <c r="GI27" s="301" t="s">
        <v>0</v>
      </c>
      <c r="GJ27" s="105"/>
      <c r="GK27" s="114"/>
      <c r="GL27" s="115"/>
      <c r="GM27" s="94"/>
      <c r="GN27" s="65"/>
      <c r="GO27" s="301" t="s">
        <v>0</v>
      </c>
      <c r="GP27" s="65"/>
      <c r="GQ27" s="121"/>
      <c r="GR27" s="302"/>
      <c r="GS27" s="94"/>
      <c r="GT27" s="65"/>
      <c r="GU27" s="301" t="s">
        <v>0</v>
      </c>
      <c r="GV27" s="65"/>
      <c r="GW27" s="114"/>
      <c r="GX27" s="115"/>
      <c r="GY27" s="94"/>
      <c r="GZ27" s="106"/>
      <c r="HA27" s="301" t="s">
        <v>0</v>
      </c>
      <c r="HB27" s="105"/>
      <c r="HC27" s="301"/>
      <c r="HD27" s="302"/>
      <c r="HE27" s="94"/>
      <c r="HF27" s="65"/>
      <c r="HG27" s="301" t="s">
        <v>0</v>
      </c>
      <c r="HH27" s="65"/>
      <c r="HI27" s="114"/>
      <c r="HJ27" s="115"/>
      <c r="HK27" s="94"/>
      <c r="HL27" s="65"/>
      <c r="HM27" s="301" t="s">
        <v>0</v>
      </c>
      <c r="HN27" s="65"/>
      <c r="HO27" s="114"/>
      <c r="HP27" s="115"/>
      <c r="HQ27" s="94"/>
      <c r="HR27" s="65"/>
      <c r="HS27" s="301" t="s">
        <v>0</v>
      </c>
      <c r="HT27" s="65"/>
      <c r="HU27" s="114"/>
      <c r="HV27" s="115"/>
      <c r="HW27" s="94"/>
      <c r="HX27" s="106"/>
      <c r="HY27" s="301" t="s">
        <v>0</v>
      </c>
      <c r="HZ27" s="105"/>
      <c r="IA27" s="114"/>
      <c r="IB27" s="115"/>
      <c r="IC27" s="94"/>
      <c r="ID27" s="65"/>
      <c r="IE27" s="301" t="s">
        <v>0</v>
      </c>
      <c r="IF27" s="65"/>
      <c r="IG27" s="114"/>
      <c r="IH27" s="115"/>
      <c r="II27" s="94"/>
      <c r="IJ27" s="65"/>
      <c r="IK27" s="301" t="s">
        <v>0</v>
      </c>
      <c r="IL27" s="65"/>
      <c r="IM27" s="121"/>
      <c r="IN27" s="302"/>
      <c r="IO27" s="94"/>
      <c r="IP27" s="106"/>
      <c r="IQ27" s="301" t="s">
        <v>0</v>
      </c>
      <c r="IR27" s="105"/>
      <c r="IS27" s="301"/>
      <c r="IT27" s="302"/>
      <c r="IU27" s="94"/>
      <c r="IV27" s="65"/>
      <c r="IW27" s="301" t="s">
        <v>0</v>
      </c>
      <c r="IX27" s="65"/>
      <c r="IY27" s="114"/>
      <c r="IZ27" s="115"/>
      <c r="JA27" s="94"/>
      <c r="JB27" s="65"/>
      <c r="JC27" s="301" t="s">
        <v>0</v>
      </c>
      <c r="JD27" s="65"/>
      <c r="JE27" s="114"/>
      <c r="JF27" s="115"/>
      <c r="JG27" s="94"/>
      <c r="JH27" s="65"/>
      <c r="JI27" s="301" t="s">
        <v>0</v>
      </c>
      <c r="JJ27" s="65"/>
      <c r="JK27" s="114"/>
      <c r="JL27" s="115"/>
      <c r="JM27" s="94"/>
      <c r="JN27" s="65"/>
      <c r="JO27" s="301" t="s">
        <v>0</v>
      </c>
      <c r="JP27" s="65"/>
      <c r="JQ27" s="114"/>
      <c r="JR27" s="115"/>
      <c r="JS27" s="94"/>
      <c r="JT27" s="106"/>
      <c r="JU27" s="301" t="s">
        <v>0</v>
      </c>
      <c r="JV27" s="105"/>
      <c r="JW27" s="114"/>
      <c r="JX27" s="115"/>
      <c r="JY27" s="94"/>
      <c r="JZ27" s="106"/>
      <c r="KA27" s="301" t="s">
        <v>0</v>
      </c>
      <c r="KB27" s="105"/>
      <c r="KC27" s="301"/>
      <c r="KD27" s="302"/>
      <c r="KE27" s="94"/>
      <c r="KF27" s="106"/>
      <c r="KG27" s="301" t="s">
        <v>0</v>
      </c>
      <c r="KH27" s="105"/>
      <c r="KI27" s="114"/>
      <c r="KJ27" s="115"/>
      <c r="KK27" s="94"/>
      <c r="KL27" s="65"/>
      <c r="KM27" s="301" t="s">
        <v>0</v>
      </c>
      <c r="KN27" s="65"/>
      <c r="KO27" s="114"/>
      <c r="KP27" s="115"/>
      <c r="KQ27" s="94"/>
      <c r="KR27" s="65"/>
      <c r="KS27" s="301" t="s">
        <v>0</v>
      </c>
      <c r="KT27" s="65"/>
      <c r="KU27" s="114"/>
      <c r="KV27" s="115"/>
      <c r="KW27" s="94"/>
      <c r="KX27" s="65"/>
      <c r="KY27" s="301" t="s">
        <v>0</v>
      </c>
      <c r="KZ27" s="65"/>
      <c r="LA27" s="121"/>
      <c r="LB27" s="302"/>
      <c r="LC27" s="94"/>
      <c r="LD27" s="106"/>
      <c r="LE27" s="301" t="s">
        <v>0</v>
      </c>
      <c r="LF27" s="105"/>
      <c r="LG27" s="114"/>
      <c r="LH27" s="115"/>
      <c r="LI27" s="94"/>
      <c r="LJ27" s="65"/>
      <c r="LK27" s="301" t="s">
        <v>0</v>
      </c>
      <c r="LL27" s="65"/>
      <c r="LM27" s="121"/>
      <c r="LN27" s="302"/>
      <c r="LO27" s="94"/>
      <c r="LP27" s="65"/>
      <c r="LQ27" s="301" t="s">
        <v>0</v>
      </c>
      <c r="LR27" s="65"/>
      <c r="LS27" s="114"/>
      <c r="LT27" s="115"/>
      <c r="LU27" s="94"/>
      <c r="LV27" s="106"/>
      <c r="LW27" s="301" t="s">
        <v>0</v>
      </c>
      <c r="LX27" s="105"/>
      <c r="LY27" s="301"/>
      <c r="LZ27" s="302"/>
      <c r="MA27" s="94"/>
      <c r="MB27" s="65"/>
      <c r="MC27" s="301" t="s">
        <v>0</v>
      </c>
      <c r="MD27" s="65"/>
      <c r="ME27" s="114"/>
      <c r="MF27" s="115"/>
      <c r="MG27" s="94"/>
      <c r="MH27" s="65"/>
      <c r="MI27" s="301" t="s">
        <v>0</v>
      </c>
      <c r="MJ27" s="65"/>
      <c r="MK27" s="114"/>
      <c r="ML27" s="115"/>
      <c r="MM27" s="94"/>
      <c r="MN27" s="65"/>
      <c r="MO27" s="301" t="s">
        <v>0</v>
      </c>
      <c r="MP27" s="65"/>
      <c r="MQ27" s="114"/>
      <c r="MR27" s="115"/>
      <c r="MS27" s="94"/>
      <c r="MT27" s="106"/>
      <c r="MU27" s="301" t="s">
        <v>0</v>
      </c>
      <c r="MV27" s="105"/>
      <c r="MW27" s="301"/>
      <c r="MX27" s="302"/>
      <c r="MY27" s="94"/>
      <c r="MZ27" s="65"/>
      <c r="NA27" s="301" t="s">
        <v>0</v>
      </c>
      <c r="NB27" s="65"/>
      <c r="NC27" s="114"/>
      <c r="ND27" s="115"/>
      <c r="NE27" s="94"/>
      <c r="NF27" s="65"/>
      <c r="NG27" s="301" t="s">
        <v>0</v>
      </c>
      <c r="NH27" s="65"/>
      <c r="NI27" s="121"/>
      <c r="NJ27" s="302"/>
      <c r="NK27" s="94"/>
      <c r="NL27" s="65"/>
      <c r="NM27" s="301" t="s">
        <v>0</v>
      </c>
      <c r="NN27" s="65"/>
      <c r="NO27" s="114"/>
      <c r="NP27" s="115"/>
      <c r="NQ27" s="94"/>
      <c r="NR27" s="65"/>
      <c r="NS27" s="301" t="s">
        <v>0</v>
      </c>
      <c r="NT27" s="65"/>
      <c r="NU27" s="114"/>
      <c r="NV27" s="115"/>
      <c r="NW27" s="102"/>
      <c r="NX27" s="106"/>
      <c r="NY27" s="301" t="s">
        <v>0</v>
      </c>
      <c r="NZ27" s="105"/>
      <c r="OA27" s="301"/>
      <c r="OB27" s="302"/>
      <c r="OC27" s="121"/>
      <c r="OD27" s="267"/>
      <c r="OE27" s="114" t="s">
        <v>0</v>
      </c>
      <c r="OF27" s="114"/>
      <c r="OG27" s="114"/>
      <c r="OH27" s="115"/>
    </row>
    <row r="28" spans="1:398" ht="16.5">
      <c r="A28" s="312">
        <f>IF(B28="","",VLOOKUP(B28,'Registrovaní tipéri'!$A$2:$B$101,2,FALSE))</f>
        <v>32</v>
      </c>
      <c r="B28" s="306" t="s">
        <v>30</v>
      </c>
      <c r="C28" s="134">
        <v>32</v>
      </c>
      <c r="D28" s="106"/>
      <c r="E28" s="301" t="s">
        <v>0</v>
      </c>
      <c r="F28" s="105"/>
      <c r="G28" s="301"/>
      <c r="H28" s="302"/>
      <c r="I28" s="308"/>
      <c r="J28" s="267">
        <v>1</v>
      </c>
      <c r="K28" s="114" t="s">
        <v>0</v>
      </c>
      <c r="L28" s="114">
        <v>2</v>
      </c>
      <c r="M28" s="114" t="s">
        <v>208</v>
      </c>
      <c r="N28" s="115" t="s">
        <v>218</v>
      </c>
      <c r="O28" s="81"/>
      <c r="P28" s="106">
        <v>5</v>
      </c>
      <c r="Q28" s="342" t="s">
        <v>0</v>
      </c>
      <c r="R28" s="105">
        <v>1</v>
      </c>
      <c r="S28" s="114" t="s">
        <v>218</v>
      </c>
      <c r="T28" s="115" t="s">
        <v>293</v>
      </c>
      <c r="U28" s="81"/>
      <c r="V28" s="106">
        <v>0</v>
      </c>
      <c r="W28" s="342" t="s">
        <v>0</v>
      </c>
      <c r="X28" s="105">
        <v>1</v>
      </c>
      <c r="Y28" s="114" t="s">
        <v>218</v>
      </c>
      <c r="Z28" s="115" t="s">
        <v>211</v>
      </c>
      <c r="AA28" s="94"/>
      <c r="AB28" s="65"/>
      <c r="AC28" s="325" t="s">
        <v>0</v>
      </c>
      <c r="AD28" s="65"/>
      <c r="AE28" s="114" t="s">
        <v>331</v>
      </c>
      <c r="AF28" s="115" t="s">
        <v>331</v>
      </c>
      <c r="AG28" s="94"/>
      <c r="AH28" s="65"/>
      <c r="AI28" s="301" t="s">
        <v>0</v>
      </c>
      <c r="AJ28" s="65"/>
      <c r="AK28" s="114"/>
      <c r="AL28" s="115"/>
      <c r="AM28" s="94"/>
      <c r="AN28" s="106"/>
      <c r="AO28" s="301" t="s">
        <v>0</v>
      </c>
      <c r="AP28" s="105"/>
      <c r="AQ28" s="114"/>
      <c r="AR28" s="115"/>
      <c r="AS28" s="94"/>
      <c r="AT28" s="65"/>
      <c r="AU28" s="301" t="s">
        <v>0</v>
      </c>
      <c r="AV28" s="65"/>
      <c r="AW28" s="114"/>
      <c r="AX28" s="115"/>
      <c r="AY28" s="94"/>
      <c r="AZ28" s="106"/>
      <c r="BA28" s="301" t="s">
        <v>0</v>
      </c>
      <c r="BB28" s="105"/>
      <c r="BC28" s="114"/>
      <c r="BD28" s="115"/>
      <c r="BE28" s="94"/>
      <c r="BF28" s="65"/>
      <c r="BG28" s="301" t="s">
        <v>0</v>
      </c>
      <c r="BH28" s="65"/>
      <c r="BI28" s="114"/>
      <c r="BJ28" s="115"/>
      <c r="BK28" s="94"/>
      <c r="BL28" s="65"/>
      <c r="BM28" s="301" t="s">
        <v>0</v>
      </c>
      <c r="BN28" s="65"/>
      <c r="BO28" s="114"/>
      <c r="BP28" s="115"/>
      <c r="BQ28" s="94"/>
      <c r="BR28" s="65"/>
      <c r="BS28" s="301" t="s">
        <v>0</v>
      </c>
      <c r="BT28" s="65"/>
      <c r="BU28" s="114"/>
      <c r="BV28" s="115"/>
      <c r="BW28" s="94"/>
      <c r="BX28" s="65"/>
      <c r="BY28" s="301" t="s">
        <v>0</v>
      </c>
      <c r="BZ28" s="65"/>
      <c r="CA28" s="121"/>
      <c r="CB28" s="302"/>
      <c r="CC28" s="94"/>
      <c r="CD28" s="65"/>
      <c r="CE28" s="301" t="s">
        <v>0</v>
      </c>
      <c r="CF28" s="65"/>
      <c r="CG28" s="114"/>
      <c r="CH28" s="115"/>
      <c r="CI28" s="94"/>
      <c r="CJ28" s="106"/>
      <c r="CK28" s="301" t="s">
        <v>0</v>
      </c>
      <c r="CL28" s="105"/>
      <c r="CM28" s="114"/>
      <c r="CN28" s="115"/>
      <c r="CO28" s="94"/>
      <c r="CP28" s="106"/>
      <c r="CQ28" s="301" t="s">
        <v>0</v>
      </c>
      <c r="CR28" s="105"/>
      <c r="CS28" s="114"/>
      <c r="CT28" s="115"/>
      <c r="CU28" s="94"/>
      <c r="CV28" s="65"/>
      <c r="CW28" s="301" t="s">
        <v>0</v>
      </c>
      <c r="CX28" s="65"/>
      <c r="CY28" s="114"/>
      <c r="CZ28" s="115"/>
      <c r="DA28" s="94"/>
      <c r="DB28" s="65"/>
      <c r="DC28" s="301" t="s">
        <v>0</v>
      </c>
      <c r="DD28" s="65"/>
      <c r="DE28" s="114"/>
      <c r="DF28" s="115"/>
      <c r="DG28" s="94"/>
      <c r="DH28" s="65"/>
      <c r="DI28" s="301" t="s">
        <v>0</v>
      </c>
      <c r="DJ28" s="65"/>
      <c r="DK28" s="114"/>
      <c r="DL28" s="115"/>
      <c r="DM28" s="94"/>
      <c r="DN28" s="65"/>
      <c r="DO28" s="301" t="s">
        <v>0</v>
      </c>
      <c r="DP28" s="65"/>
      <c r="DQ28" s="114"/>
      <c r="DR28" s="115"/>
      <c r="DS28" s="94"/>
      <c r="DT28" s="65"/>
      <c r="DU28" s="301" t="s">
        <v>0</v>
      </c>
      <c r="DV28" s="65"/>
      <c r="DW28" s="114"/>
      <c r="DX28" s="115"/>
      <c r="DY28" s="94"/>
      <c r="DZ28" s="65"/>
      <c r="EA28" s="301" t="s">
        <v>0</v>
      </c>
      <c r="EB28" s="65"/>
      <c r="EC28" s="114"/>
      <c r="ED28" s="115"/>
      <c r="EE28" s="94"/>
      <c r="EF28" s="65"/>
      <c r="EG28" s="301" t="s">
        <v>0</v>
      </c>
      <c r="EH28" s="65"/>
      <c r="EI28" s="114"/>
      <c r="EJ28" s="115"/>
      <c r="EK28" s="94"/>
      <c r="EL28" s="65"/>
      <c r="EM28" s="301" t="s">
        <v>0</v>
      </c>
      <c r="EN28" s="65"/>
      <c r="EO28" s="114"/>
      <c r="EP28" s="115"/>
      <c r="EQ28" s="94"/>
      <c r="ER28" s="106"/>
      <c r="ES28" s="301" t="s">
        <v>0</v>
      </c>
      <c r="ET28" s="105"/>
      <c r="EU28" s="114"/>
      <c r="EV28" s="115"/>
      <c r="EW28" s="94"/>
      <c r="EX28" s="65"/>
      <c r="EY28" s="301" t="s">
        <v>0</v>
      </c>
      <c r="EZ28" s="65"/>
      <c r="FA28" s="114"/>
      <c r="FB28" s="115"/>
      <c r="FC28" s="94"/>
      <c r="FD28" s="106"/>
      <c r="FE28" s="301" t="s">
        <v>0</v>
      </c>
      <c r="FF28" s="105"/>
      <c r="FG28" s="114"/>
      <c r="FH28" s="115"/>
      <c r="FI28" s="94"/>
      <c r="FJ28" s="65"/>
      <c r="FK28" s="301" t="s">
        <v>0</v>
      </c>
      <c r="FL28" s="65"/>
      <c r="FM28" s="114"/>
      <c r="FN28" s="115"/>
      <c r="FO28" s="94"/>
      <c r="FP28" s="65"/>
      <c r="FQ28" s="301" t="s">
        <v>0</v>
      </c>
      <c r="FR28" s="65"/>
      <c r="FS28" s="114"/>
      <c r="FT28" s="115"/>
      <c r="FU28" s="94"/>
      <c r="FV28" s="65"/>
      <c r="FW28" s="301" t="s">
        <v>0</v>
      </c>
      <c r="FX28" s="65"/>
      <c r="FY28" s="114"/>
      <c r="FZ28" s="115"/>
      <c r="GA28" s="94"/>
      <c r="GB28" s="106"/>
      <c r="GC28" s="301" t="s">
        <v>0</v>
      </c>
      <c r="GD28" s="105"/>
      <c r="GE28" s="114"/>
      <c r="GF28" s="115"/>
      <c r="GG28" s="94"/>
      <c r="GH28" s="106"/>
      <c r="GI28" s="301" t="s">
        <v>0</v>
      </c>
      <c r="GJ28" s="105"/>
      <c r="GK28" s="114"/>
      <c r="GL28" s="115"/>
      <c r="GM28" s="94"/>
      <c r="GN28" s="65"/>
      <c r="GO28" s="301" t="s">
        <v>0</v>
      </c>
      <c r="GP28" s="65"/>
      <c r="GQ28" s="121"/>
      <c r="GR28" s="302"/>
      <c r="GS28" s="94"/>
      <c r="GT28" s="65"/>
      <c r="GU28" s="301" t="s">
        <v>0</v>
      </c>
      <c r="GV28" s="65"/>
      <c r="GW28" s="114"/>
      <c r="GX28" s="115"/>
      <c r="GY28" s="94"/>
      <c r="GZ28" s="106"/>
      <c r="HA28" s="301" t="s">
        <v>0</v>
      </c>
      <c r="HB28" s="105"/>
      <c r="HC28" s="301"/>
      <c r="HD28" s="302"/>
      <c r="HE28" s="94"/>
      <c r="HF28" s="65"/>
      <c r="HG28" s="301" t="s">
        <v>0</v>
      </c>
      <c r="HH28" s="65"/>
      <c r="HI28" s="114"/>
      <c r="HJ28" s="115"/>
      <c r="HK28" s="94"/>
      <c r="HL28" s="65"/>
      <c r="HM28" s="301" t="s">
        <v>0</v>
      </c>
      <c r="HN28" s="65"/>
      <c r="HO28" s="114"/>
      <c r="HP28" s="115"/>
      <c r="HQ28" s="94"/>
      <c r="HR28" s="65"/>
      <c r="HS28" s="301" t="s">
        <v>0</v>
      </c>
      <c r="HT28" s="65"/>
      <c r="HU28" s="114"/>
      <c r="HV28" s="115"/>
      <c r="HW28" s="94"/>
      <c r="HX28" s="106"/>
      <c r="HY28" s="301" t="s">
        <v>0</v>
      </c>
      <c r="HZ28" s="105"/>
      <c r="IA28" s="114"/>
      <c r="IB28" s="115"/>
      <c r="IC28" s="94"/>
      <c r="ID28" s="65"/>
      <c r="IE28" s="301" t="s">
        <v>0</v>
      </c>
      <c r="IF28" s="65"/>
      <c r="IG28" s="114"/>
      <c r="IH28" s="115"/>
      <c r="II28" s="94"/>
      <c r="IJ28" s="65"/>
      <c r="IK28" s="301" t="s">
        <v>0</v>
      </c>
      <c r="IL28" s="65"/>
      <c r="IM28" s="121"/>
      <c r="IN28" s="302"/>
      <c r="IO28" s="94"/>
      <c r="IP28" s="106"/>
      <c r="IQ28" s="301" t="s">
        <v>0</v>
      </c>
      <c r="IR28" s="105"/>
      <c r="IS28" s="301"/>
      <c r="IT28" s="302"/>
      <c r="IU28" s="94"/>
      <c r="IV28" s="65"/>
      <c r="IW28" s="301" t="s">
        <v>0</v>
      </c>
      <c r="IX28" s="65"/>
      <c r="IY28" s="114"/>
      <c r="IZ28" s="115"/>
      <c r="JA28" s="94"/>
      <c r="JB28" s="65"/>
      <c r="JC28" s="301" t="s">
        <v>0</v>
      </c>
      <c r="JD28" s="65"/>
      <c r="JE28" s="114"/>
      <c r="JF28" s="115"/>
      <c r="JG28" s="94"/>
      <c r="JH28" s="65"/>
      <c r="JI28" s="301" t="s">
        <v>0</v>
      </c>
      <c r="JJ28" s="65"/>
      <c r="JK28" s="114"/>
      <c r="JL28" s="115"/>
      <c r="JM28" s="94"/>
      <c r="JN28" s="65"/>
      <c r="JO28" s="301" t="s">
        <v>0</v>
      </c>
      <c r="JP28" s="65"/>
      <c r="JQ28" s="114"/>
      <c r="JR28" s="115"/>
      <c r="JS28" s="94"/>
      <c r="JT28" s="106"/>
      <c r="JU28" s="301" t="s">
        <v>0</v>
      </c>
      <c r="JV28" s="105"/>
      <c r="JW28" s="114"/>
      <c r="JX28" s="115"/>
      <c r="JY28" s="94"/>
      <c r="JZ28" s="106"/>
      <c r="KA28" s="301" t="s">
        <v>0</v>
      </c>
      <c r="KB28" s="105"/>
      <c r="KC28" s="301"/>
      <c r="KD28" s="302"/>
      <c r="KE28" s="94"/>
      <c r="KF28" s="106"/>
      <c r="KG28" s="301" t="s">
        <v>0</v>
      </c>
      <c r="KH28" s="105"/>
      <c r="KI28" s="114"/>
      <c r="KJ28" s="115"/>
      <c r="KK28" s="94"/>
      <c r="KL28" s="65"/>
      <c r="KM28" s="301" t="s">
        <v>0</v>
      </c>
      <c r="KN28" s="65"/>
      <c r="KO28" s="114"/>
      <c r="KP28" s="115"/>
      <c r="KQ28" s="94"/>
      <c r="KR28" s="65"/>
      <c r="KS28" s="301" t="s">
        <v>0</v>
      </c>
      <c r="KT28" s="65"/>
      <c r="KU28" s="114"/>
      <c r="KV28" s="115"/>
      <c r="KW28" s="94"/>
      <c r="KX28" s="65"/>
      <c r="KY28" s="301" t="s">
        <v>0</v>
      </c>
      <c r="KZ28" s="65"/>
      <c r="LA28" s="121"/>
      <c r="LB28" s="302"/>
      <c r="LC28" s="94"/>
      <c r="LD28" s="106"/>
      <c r="LE28" s="301" t="s">
        <v>0</v>
      </c>
      <c r="LF28" s="105"/>
      <c r="LG28" s="114"/>
      <c r="LH28" s="115"/>
      <c r="LI28" s="94"/>
      <c r="LJ28" s="65"/>
      <c r="LK28" s="301" t="s">
        <v>0</v>
      </c>
      <c r="LL28" s="65"/>
      <c r="LM28" s="121"/>
      <c r="LN28" s="302"/>
      <c r="LO28" s="94"/>
      <c r="LP28" s="65"/>
      <c r="LQ28" s="301" t="s">
        <v>0</v>
      </c>
      <c r="LR28" s="65"/>
      <c r="LS28" s="114"/>
      <c r="LT28" s="115"/>
      <c r="LU28" s="94"/>
      <c r="LV28" s="106"/>
      <c r="LW28" s="301" t="s">
        <v>0</v>
      </c>
      <c r="LX28" s="105"/>
      <c r="LY28" s="301"/>
      <c r="LZ28" s="302"/>
      <c r="MA28" s="94"/>
      <c r="MB28" s="65"/>
      <c r="MC28" s="301" t="s">
        <v>0</v>
      </c>
      <c r="MD28" s="65"/>
      <c r="ME28" s="114"/>
      <c r="MF28" s="115"/>
      <c r="MG28" s="94"/>
      <c r="MH28" s="65"/>
      <c r="MI28" s="301" t="s">
        <v>0</v>
      </c>
      <c r="MJ28" s="65"/>
      <c r="MK28" s="114"/>
      <c r="ML28" s="115"/>
      <c r="MM28" s="94"/>
      <c r="MN28" s="65"/>
      <c r="MO28" s="301" t="s">
        <v>0</v>
      </c>
      <c r="MP28" s="65"/>
      <c r="MQ28" s="114"/>
      <c r="MR28" s="115"/>
      <c r="MS28" s="94"/>
      <c r="MT28" s="106"/>
      <c r="MU28" s="301" t="s">
        <v>0</v>
      </c>
      <c r="MV28" s="105"/>
      <c r="MW28" s="301"/>
      <c r="MX28" s="302"/>
      <c r="MY28" s="94"/>
      <c r="MZ28" s="65"/>
      <c r="NA28" s="301" t="s">
        <v>0</v>
      </c>
      <c r="NB28" s="65"/>
      <c r="NC28" s="114"/>
      <c r="ND28" s="115"/>
      <c r="NE28" s="94"/>
      <c r="NF28" s="65"/>
      <c r="NG28" s="301" t="s">
        <v>0</v>
      </c>
      <c r="NH28" s="65"/>
      <c r="NI28" s="121"/>
      <c r="NJ28" s="302"/>
      <c r="NK28" s="94"/>
      <c r="NL28" s="65"/>
      <c r="NM28" s="301" t="s">
        <v>0</v>
      </c>
      <c r="NN28" s="65"/>
      <c r="NO28" s="114"/>
      <c r="NP28" s="115"/>
      <c r="NQ28" s="94"/>
      <c r="NR28" s="65"/>
      <c r="NS28" s="301" t="s">
        <v>0</v>
      </c>
      <c r="NT28" s="65"/>
      <c r="NU28" s="114"/>
      <c r="NV28" s="115"/>
      <c r="NW28" s="102"/>
      <c r="NX28" s="106"/>
      <c r="NY28" s="301" t="s">
        <v>0</v>
      </c>
      <c r="NZ28" s="105"/>
      <c r="OA28" s="301"/>
      <c r="OB28" s="302"/>
      <c r="OC28" s="121"/>
      <c r="OD28" s="267"/>
      <c r="OE28" s="114" t="s">
        <v>0</v>
      </c>
      <c r="OF28" s="114"/>
      <c r="OG28" s="114"/>
      <c r="OH28" s="115"/>
    </row>
    <row r="29" spans="1:398" ht="16.5">
      <c r="A29" s="323">
        <f>IF(B29="","",VLOOKUP(B29,'Registrovaní tipéri'!$A$2:$B$101,2,FALSE))</f>
        <v>62</v>
      </c>
      <c r="B29" s="306" t="s">
        <v>260</v>
      </c>
      <c r="C29" s="134">
        <v>62</v>
      </c>
      <c r="D29" s="120"/>
      <c r="E29" s="120"/>
      <c r="F29" s="120"/>
      <c r="G29" s="120"/>
      <c r="H29" s="120"/>
      <c r="I29" s="120"/>
      <c r="J29" s="267">
        <v>1</v>
      </c>
      <c r="K29" s="114" t="s">
        <v>0</v>
      </c>
      <c r="L29" s="114">
        <v>1</v>
      </c>
      <c r="M29" s="114" t="s">
        <v>221</v>
      </c>
      <c r="N29" s="115" t="s">
        <v>218</v>
      </c>
      <c r="O29" s="81"/>
      <c r="P29" s="106">
        <v>4</v>
      </c>
      <c r="Q29" s="342" t="s">
        <v>0</v>
      </c>
      <c r="R29" s="105">
        <v>1</v>
      </c>
      <c r="S29" s="114" t="s">
        <v>218</v>
      </c>
      <c r="T29" s="115" t="s">
        <v>332</v>
      </c>
      <c r="U29" s="81"/>
      <c r="V29" s="106">
        <v>2</v>
      </c>
      <c r="W29" s="342" t="s">
        <v>0</v>
      </c>
      <c r="X29" s="105">
        <v>2</v>
      </c>
      <c r="Y29" s="114" t="s">
        <v>218</v>
      </c>
      <c r="Z29" s="115" t="s">
        <v>293</v>
      </c>
      <c r="AA29" s="94"/>
      <c r="AB29" s="65"/>
      <c r="AC29" s="325" t="s">
        <v>0</v>
      </c>
      <c r="AD29" s="65"/>
      <c r="AE29" s="114" t="s">
        <v>331</v>
      </c>
      <c r="AF29" s="115" t="s">
        <v>331</v>
      </c>
      <c r="AG29" s="94"/>
      <c r="AH29" s="65"/>
      <c r="AI29" s="301" t="s">
        <v>0</v>
      </c>
      <c r="AJ29" s="65"/>
      <c r="AK29" s="114"/>
      <c r="AL29" s="115"/>
      <c r="AM29" s="94"/>
      <c r="AN29" s="106"/>
      <c r="AO29" s="301" t="s">
        <v>0</v>
      </c>
      <c r="AP29" s="105"/>
      <c r="AQ29" s="114"/>
      <c r="AR29" s="115"/>
      <c r="AS29" s="94"/>
      <c r="AT29" s="65"/>
      <c r="AU29" s="301" t="s">
        <v>0</v>
      </c>
      <c r="AV29" s="65"/>
      <c r="AW29" s="114"/>
      <c r="AX29" s="115"/>
      <c r="AY29" s="94"/>
      <c r="AZ29" s="106"/>
      <c r="BA29" s="301" t="s">
        <v>0</v>
      </c>
      <c r="BB29" s="105"/>
      <c r="BC29" s="114"/>
      <c r="BD29" s="115"/>
      <c r="BE29" s="94"/>
      <c r="BF29" s="65"/>
      <c r="BG29" s="301" t="s">
        <v>0</v>
      </c>
      <c r="BH29" s="65"/>
      <c r="BI29" s="114"/>
      <c r="BJ29" s="115"/>
      <c r="BK29" s="94"/>
      <c r="BL29" s="65"/>
      <c r="BM29" s="301" t="s">
        <v>0</v>
      </c>
      <c r="BN29" s="65"/>
      <c r="BO29" s="114"/>
      <c r="BP29" s="115"/>
      <c r="BQ29" s="94"/>
      <c r="BR29" s="65"/>
      <c r="BS29" s="301" t="s">
        <v>0</v>
      </c>
      <c r="BT29" s="65"/>
      <c r="BU29" s="114"/>
      <c r="BV29" s="115"/>
      <c r="BW29" s="94"/>
      <c r="BX29" s="65"/>
      <c r="BY29" s="301" t="s">
        <v>0</v>
      </c>
      <c r="BZ29" s="65"/>
      <c r="CA29" s="114"/>
      <c r="CB29" s="115"/>
      <c r="CC29" s="94"/>
      <c r="CD29" s="65"/>
      <c r="CE29" s="301" t="s">
        <v>0</v>
      </c>
      <c r="CF29" s="65"/>
      <c r="CG29" s="114"/>
      <c r="CH29" s="115"/>
      <c r="CI29" s="94"/>
      <c r="CJ29" s="106"/>
      <c r="CK29" s="301" t="s">
        <v>0</v>
      </c>
      <c r="CL29" s="105"/>
      <c r="CM29" s="114"/>
      <c r="CN29" s="115"/>
      <c r="CO29" s="94"/>
      <c r="CP29" s="106"/>
      <c r="CQ29" s="301" t="s">
        <v>0</v>
      </c>
      <c r="CR29" s="105"/>
      <c r="CS29" s="114"/>
      <c r="CT29" s="115"/>
      <c r="CU29" s="94"/>
      <c r="CV29" s="65"/>
      <c r="CW29" s="301" t="s">
        <v>0</v>
      </c>
      <c r="CX29" s="65"/>
      <c r="CY29" s="114"/>
      <c r="CZ29" s="115"/>
      <c r="DA29" s="94"/>
      <c r="DB29" s="65"/>
      <c r="DC29" s="301" t="s">
        <v>0</v>
      </c>
      <c r="DD29" s="65"/>
      <c r="DE29" s="114"/>
      <c r="DF29" s="115"/>
      <c r="DG29" s="94"/>
      <c r="DH29" s="65"/>
      <c r="DI29" s="301" t="s">
        <v>0</v>
      </c>
      <c r="DJ29" s="65"/>
      <c r="DK29" s="114"/>
      <c r="DL29" s="115"/>
      <c r="DM29" s="94"/>
      <c r="DN29" s="65"/>
      <c r="DO29" s="301" t="s">
        <v>0</v>
      </c>
      <c r="DP29" s="65"/>
      <c r="DQ29" s="114"/>
      <c r="DR29" s="115"/>
      <c r="DS29" s="94"/>
      <c r="DT29" s="65"/>
      <c r="DU29" s="301" t="s">
        <v>0</v>
      </c>
      <c r="DV29" s="65"/>
      <c r="DW29" s="114"/>
      <c r="DX29" s="115"/>
      <c r="DY29" s="94"/>
      <c r="DZ29" s="65"/>
      <c r="EA29" s="301" t="s">
        <v>0</v>
      </c>
      <c r="EB29" s="65"/>
      <c r="EC29" s="114"/>
      <c r="ED29" s="115"/>
      <c r="EE29" s="94"/>
      <c r="EF29" s="65"/>
      <c r="EG29" s="301" t="s">
        <v>0</v>
      </c>
      <c r="EH29" s="65"/>
      <c r="EI29" s="114"/>
      <c r="EJ29" s="115"/>
      <c r="EK29" s="94"/>
      <c r="EL29" s="65"/>
      <c r="EM29" s="301" t="s">
        <v>0</v>
      </c>
      <c r="EN29" s="65"/>
      <c r="EO29" s="114"/>
      <c r="EP29" s="115"/>
      <c r="EQ29" s="94"/>
      <c r="ER29" s="106"/>
      <c r="ES29" s="301" t="s">
        <v>0</v>
      </c>
      <c r="ET29" s="105"/>
      <c r="EU29" s="114"/>
      <c r="EV29" s="115"/>
      <c r="EW29" s="94"/>
      <c r="EX29" s="65"/>
      <c r="EY29" s="301" t="s">
        <v>0</v>
      </c>
      <c r="EZ29" s="65"/>
      <c r="FA29" s="114"/>
      <c r="FB29" s="115"/>
      <c r="FC29" s="94"/>
      <c r="FD29" s="106"/>
      <c r="FE29" s="301" t="s">
        <v>0</v>
      </c>
      <c r="FF29" s="105"/>
      <c r="FG29" s="114"/>
      <c r="FH29" s="115"/>
      <c r="FI29" s="94"/>
      <c r="FJ29" s="65"/>
      <c r="FK29" s="301" t="s">
        <v>0</v>
      </c>
      <c r="FL29" s="65"/>
      <c r="FM29" s="114"/>
      <c r="FN29" s="115"/>
      <c r="FO29" s="94"/>
      <c r="FP29" s="65"/>
      <c r="FQ29" s="301" t="s">
        <v>0</v>
      </c>
      <c r="FR29" s="65"/>
      <c r="FS29" s="114"/>
      <c r="FT29" s="115"/>
      <c r="FU29" s="94"/>
      <c r="FV29" s="65"/>
      <c r="FW29" s="301" t="s">
        <v>0</v>
      </c>
      <c r="FX29" s="65"/>
      <c r="FY29" s="114"/>
      <c r="FZ29" s="115"/>
      <c r="GA29" s="94"/>
      <c r="GB29" s="106"/>
      <c r="GC29" s="301" t="s">
        <v>0</v>
      </c>
      <c r="GD29" s="105"/>
      <c r="GE29" s="114"/>
      <c r="GF29" s="115"/>
      <c r="GG29" s="94"/>
      <c r="GH29" s="106"/>
      <c r="GI29" s="301" t="s">
        <v>0</v>
      </c>
      <c r="GJ29" s="105"/>
      <c r="GK29" s="114"/>
      <c r="GL29" s="115"/>
      <c r="GM29" s="94"/>
      <c r="GN29" s="65"/>
      <c r="GO29" s="301" t="s">
        <v>0</v>
      </c>
      <c r="GP29" s="65"/>
      <c r="GQ29" s="121"/>
      <c r="GR29" s="302"/>
      <c r="GS29" s="94"/>
      <c r="GT29" s="65"/>
      <c r="GU29" s="301" t="s">
        <v>0</v>
      </c>
      <c r="GV29" s="65"/>
      <c r="GW29" s="114"/>
      <c r="GX29" s="115"/>
      <c r="GY29" s="94"/>
      <c r="GZ29" s="106"/>
      <c r="HA29" s="301" t="s">
        <v>0</v>
      </c>
      <c r="HB29" s="105"/>
      <c r="HC29" s="301"/>
      <c r="HD29" s="302"/>
      <c r="HE29" s="94"/>
      <c r="HF29" s="65"/>
      <c r="HG29" s="301" t="s">
        <v>0</v>
      </c>
      <c r="HH29" s="65"/>
      <c r="HI29" s="114"/>
      <c r="HJ29" s="115"/>
      <c r="HK29" s="94"/>
      <c r="HL29" s="65"/>
      <c r="HM29" s="301" t="s">
        <v>0</v>
      </c>
      <c r="HN29" s="65"/>
      <c r="HO29" s="114"/>
      <c r="HP29" s="115"/>
      <c r="HQ29" s="94"/>
      <c r="HR29" s="65"/>
      <c r="HS29" s="301" t="s">
        <v>0</v>
      </c>
      <c r="HT29" s="65"/>
      <c r="HU29" s="114"/>
      <c r="HV29" s="115"/>
      <c r="HW29" s="94"/>
      <c r="HX29" s="106"/>
      <c r="HY29" s="301" t="s">
        <v>0</v>
      </c>
      <c r="HZ29" s="105"/>
      <c r="IA29" s="114"/>
      <c r="IB29" s="115"/>
      <c r="IC29" s="94"/>
      <c r="ID29" s="65"/>
      <c r="IE29" s="301" t="s">
        <v>0</v>
      </c>
      <c r="IF29" s="65"/>
      <c r="IG29" s="114"/>
      <c r="IH29" s="115"/>
      <c r="II29" s="94"/>
      <c r="IJ29" s="65"/>
      <c r="IK29" s="301" t="s">
        <v>0</v>
      </c>
      <c r="IL29" s="65"/>
      <c r="IM29" s="121"/>
      <c r="IN29" s="302"/>
      <c r="IO29" s="94"/>
      <c r="IP29" s="106"/>
      <c r="IQ29" s="301" t="s">
        <v>0</v>
      </c>
      <c r="IR29" s="105"/>
      <c r="IS29" s="301"/>
      <c r="IT29" s="302"/>
      <c r="IU29" s="94"/>
      <c r="IV29" s="65"/>
      <c r="IW29" s="301" t="s">
        <v>0</v>
      </c>
      <c r="IX29" s="65"/>
      <c r="IY29" s="114"/>
      <c r="IZ29" s="115"/>
      <c r="JA29" s="94"/>
      <c r="JB29" s="65"/>
      <c r="JC29" s="301" t="s">
        <v>0</v>
      </c>
      <c r="JD29" s="65"/>
      <c r="JE29" s="114"/>
      <c r="JF29" s="115"/>
      <c r="JG29" s="94"/>
      <c r="JH29" s="65"/>
      <c r="JI29" s="301" t="s">
        <v>0</v>
      </c>
      <c r="JJ29" s="65"/>
      <c r="JK29" s="114"/>
      <c r="JL29" s="115"/>
      <c r="JM29" s="94"/>
      <c r="JN29" s="65"/>
      <c r="JO29" s="301" t="s">
        <v>0</v>
      </c>
      <c r="JP29" s="65"/>
      <c r="JQ29" s="114"/>
      <c r="JR29" s="115"/>
      <c r="JS29" s="94"/>
      <c r="JT29" s="106"/>
      <c r="JU29" s="301" t="s">
        <v>0</v>
      </c>
      <c r="JV29" s="105"/>
      <c r="JW29" s="114"/>
      <c r="JX29" s="115"/>
      <c r="JY29" s="94"/>
      <c r="JZ29" s="106"/>
      <c r="KA29" s="301" t="s">
        <v>0</v>
      </c>
      <c r="KB29" s="105"/>
      <c r="KC29" s="301"/>
      <c r="KD29" s="302"/>
      <c r="KE29" s="94"/>
      <c r="KF29" s="106"/>
      <c r="KG29" s="301" t="s">
        <v>0</v>
      </c>
      <c r="KH29" s="105"/>
      <c r="KI29" s="114"/>
      <c r="KJ29" s="115"/>
      <c r="KK29" s="94"/>
      <c r="KL29" s="65"/>
      <c r="KM29" s="301" t="s">
        <v>0</v>
      </c>
      <c r="KN29" s="65"/>
      <c r="KO29" s="114"/>
      <c r="KP29" s="115"/>
      <c r="KQ29" s="94"/>
      <c r="KR29" s="65"/>
      <c r="KS29" s="301" t="s">
        <v>0</v>
      </c>
      <c r="KT29" s="65"/>
      <c r="KU29" s="114"/>
      <c r="KV29" s="115"/>
      <c r="KW29" s="94"/>
      <c r="KX29" s="65"/>
      <c r="KY29" s="301" t="s">
        <v>0</v>
      </c>
      <c r="KZ29" s="65"/>
      <c r="LA29" s="121"/>
      <c r="LB29" s="302"/>
      <c r="LC29" s="94"/>
      <c r="LD29" s="106"/>
      <c r="LE29" s="301" t="s">
        <v>0</v>
      </c>
      <c r="LF29" s="105"/>
      <c r="LG29" s="114"/>
      <c r="LH29" s="115"/>
      <c r="LI29" s="94"/>
      <c r="LJ29" s="65"/>
      <c r="LK29" s="301" t="s">
        <v>0</v>
      </c>
      <c r="LL29" s="65"/>
      <c r="LM29" s="121"/>
      <c r="LN29" s="302"/>
      <c r="LO29" s="94"/>
      <c r="LP29" s="65"/>
      <c r="LQ29" s="301" t="s">
        <v>0</v>
      </c>
      <c r="LR29" s="65"/>
      <c r="LS29" s="114"/>
      <c r="LT29" s="115"/>
      <c r="LU29" s="94"/>
      <c r="LV29" s="106"/>
      <c r="LW29" s="301" t="s">
        <v>0</v>
      </c>
      <c r="LX29" s="105"/>
      <c r="LY29" s="301"/>
      <c r="LZ29" s="302"/>
      <c r="MA29" s="94"/>
      <c r="MB29" s="65"/>
      <c r="MC29" s="301" t="s">
        <v>0</v>
      </c>
      <c r="MD29" s="65"/>
      <c r="ME29" s="114"/>
      <c r="MF29" s="115"/>
      <c r="MG29" s="94"/>
      <c r="MH29" s="65"/>
      <c r="MI29" s="301" t="s">
        <v>0</v>
      </c>
      <c r="MJ29" s="65"/>
      <c r="MK29" s="114"/>
      <c r="ML29" s="115"/>
      <c r="MM29" s="94"/>
      <c r="MN29" s="65"/>
      <c r="MO29" s="301" t="s">
        <v>0</v>
      </c>
      <c r="MP29" s="65"/>
      <c r="MQ29" s="114"/>
      <c r="MR29" s="115"/>
      <c r="MS29" s="94"/>
      <c r="MT29" s="106"/>
      <c r="MU29" s="301" t="s">
        <v>0</v>
      </c>
      <c r="MV29" s="105"/>
      <c r="MW29" s="301"/>
      <c r="MX29" s="302"/>
      <c r="MY29" s="94"/>
      <c r="MZ29" s="65"/>
      <c r="NA29" s="301" t="s">
        <v>0</v>
      </c>
      <c r="NB29" s="65"/>
      <c r="NC29" s="114"/>
      <c r="ND29" s="115"/>
      <c r="NE29" s="94"/>
      <c r="NF29" s="65"/>
      <c r="NG29" s="301" t="s">
        <v>0</v>
      </c>
      <c r="NH29" s="65"/>
      <c r="NI29" s="121"/>
      <c r="NJ29" s="302"/>
      <c r="NK29" s="94"/>
      <c r="NL29" s="65"/>
      <c r="NM29" s="301" t="s">
        <v>0</v>
      </c>
      <c r="NN29" s="65"/>
      <c r="NO29" s="114"/>
      <c r="NP29" s="115"/>
      <c r="NQ29" s="94"/>
      <c r="NR29" s="65"/>
      <c r="NS29" s="301" t="s">
        <v>0</v>
      </c>
      <c r="NT29" s="65"/>
      <c r="NU29" s="114"/>
      <c r="NV29" s="115"/>
      <c r="NW29" s="102"/>
      <c r="NX29" s="106"/>
      <c r="NY29" s="301" t="s">
        <v>0</v>
      </c>
      <c r="NZ29" s="105"/>
      <c r="OA29" s="301"/>
      <c r="OB29" s="302"/>
      <c r="OC29" s="121"/>
      <c r="OD29" s="267"/>
      <c r="OE29" s="114" t="s">
        <v>0</v>
      </c>
      <c r="OF29" s="114"/>
      <c r="OG29" s="114"/>
      <c r="OH29" s="115"/>
    </row>
    <row r="30" spans="1:398" ht="16.5">
      <c r="A30" s="312">
        <f>IF(B30="","",VLOOKUP(B30,'Registrovaní tipéri'!$A$2:$B$101,2,FALSE))</f>
        <v>38</v>
      </c>
      <c r="B30" s="306" t="s">
        <v>13</v>
      </c>
      <c r="C30" s="134">
        <v>38</v>
      </c>
      <c r="D30" s="106"/>
      <c r="E30" s="301" t="s">
        <v>0</v>
      </c>
      <c r="F30" s="105"/>
      <c r="G30" s="112"/>
      <c r="H30" s="113"/>
      <c r="I30" s="308"/>
      <c r="J30" s="267">
        <v>1</v>
      </c>
      <c r="K30" s="114" t="s">
        <v>0</v>
      </c>
      <c r="L30" s="114">
        <v>3</v>
      </c>
      <c r="M30" s="114" t="s">
        <v>218</v>
      </c>
      <c r="N30" s="115" t="s">
        <v>218</v>
      </c>
      <c r="O30" s="81"/>
      <c r="P30" s="106"/>
      <c r="Q30" s="342" t="s">
        <v>0</v>
      </c>
      <c r="R30" s="105"/>
      <c r="S30" s="114" t="s">
        <v>331</v>
      </c>
      <c r="T30" s="115" t="s">
        <v>331</v>
      </c>
      <c r="U30" s="81"/>
      <c r="V30" s="106">
        <v>1</v>
      </c>
      <c r="W30" s="342" t="s">
        <v>0</v>
      </c>
      <c r="X30" s="105">
        <v>2</v>
      </c>
      <c r="Y30" s="114" t="s">
        <v>218</v>
      </c>
      <c r="Z30" s="115" t="s">
        <v>214</v>
      </c>
      <c r="AA30" s="94"/>
      <c r="AB30" s="65"/>
      <c r="AC30" s="325" t="s">
        <v>0</v>
      </c>
      <c r="AD30" s="65"/>
      <c r="AE30" s="114" t="s">
        <v>331</v>
      </c>
      <c r="AF30" s="115" t="s">
        <v>331</v>
      </c>
      <c r="AG30" s="94"/>
      <c r="AH30" s="65"/>
      <c r="AI30" s="301" t="s">
        <v>0</v>
      </c>
      <c r="AJ30" s="65"/>
      <c r="AK30" s="114"/>
      <c r="AL30" s="115"/>
      <c r="AM30" s="94"/>
      <c r="AN30" s="106"/>
      <c r="AO30" s="301" t="s">
        <v>0</v>
      </c>
      <c r="AP30" s="105"/>
      <c r="AQ30" s="114"/>
      <c r="AR30" s="115"/>
      <c r="AS30" s="94"/>
      <c r="AT30" s="65"/>
      <c r="AU30" s="301" t="s">
        <v>0</v>
      </c>
      <c r="AV30" s="65"/>
      <c r="AW30" s="114"/>
      <c r="AX30" s="115"/>
      <c r="AY30" s="94"/>
      <c r="AZ30" s="106"/>
      <c r="BA30" s="301" t="s">
        <v>0</v>
      </c>
      <c r="BB30" s="105"/>
      <c r="BC30" s="114"/>
      <c r="BD30" s="115"/>
      <c r="BE30" s="94"/>
      <c r="BF30" s="65"/>
      <c r="BG30" s="301" t="s">
        <v>0</v>
      </c>
      <c r="BH30" s="65"/>
      <c r="BI30" s="114"/>
      <c r="BJ30" s="115"/>
      <c r="BK30" s="94"/>
      <c r="BL30" s="65"/>
      <c r="BM30" s="301" t="s">
        <v>0</v>
      </c>
      <c r="BN30" s="65"/>
      <c r="BO30" s="114"/>
      <c r="BP30" s="115"/>
      <c r="BQ30" s="94"/>
      <c r="BR30" s="65"/>
      <c r="BS30" s="301" t="s">
        <v>0</v>
      </c>
      <c r="BT30" s="65"/>
      <c r="BU30" s="114"/>
      <c r="BV30" s="115"/>
      <c r="BW30" s="94"/>
      <c r="BX30" s="65"/>
      <c r="BY30" s="301" t="s">
        <v>0</v>
      </c>
      <c r="BZ30" s="65"/>
      <c r="CA30" s="114"/>
      <c r="CB30" s="115"/>
      <c r="CC30" s="94"/>
      <c r="CD30" s="65"/>
      <c r="CE30" s="301" t="s">
        <v>0</v>
      </c>
      <c r="CF30" s="65"/>
      <c r="CG30" s="114"/>
      <c r="CH30" s="115"/>
      <c r="CI30" s="94"/>
      <c r="CJ30" s="106"/>
      <c r="CK30" s="301" t="s">
        <v>0</v>
      </c>
      <c r="CL30" s="105"/>
      <c r="CM30" s="114"/>
      <c r="CN30" s="115"/>
      <c r="CO30" s="94"/>
      <c r="CP30" s="106"/>
      <c r="CQ30" s="301" t="s">
        <v>0</v>
      </c>
      <c r="CR30" s="105"/>
      <c r="CS30" s="114"/>
      <c r="CT30" s="115"/>
      <c r="CU30" s="94"/>
      <c r="CV30" s="65"/>
      <c r="CW30" s="301" t="s">
        <v>0</v>
      </c>
      <c r="CX30" s="65"/>
      <c r="CY30" s="114"/>
      <c r="CZ30" s="115"/>
      <c r="DA30" s="94"/>
      <c r="DB30" s="65"/>
      <c r="DC30" s="301" t="s">
        <v>0</v>
      </c>
      <c r="DD30" s="65"/>
      <c r="DE30" s="114"/>
      <c r="DF30" s="115"/>
      <c r="DG30" s="94"/>
      <c r="DH30" s="65"/>
      <c r="DI30" s="301" t="s">
        <v>0</v>
      </c>
      <c r="DJ30" s="65"/>
      <c r="DK30" s="114"/>
      <c r="DL30" s="115"/>
      <c r="DM30" s="94"/>
      <c r="DN30" s="65"/>
      <c r="DO30" s="301" t="s">
        <v>0</v>
      </c>
      <c r="DP30" s="65"/>
      <c r="DQ30" s="114"/>
      <c r="DR30" s="115"/>
      <c r="DS30" s="94"/>
      <c r="DT30" s="65"/>
      <c r="DU30" s="301" t="s">
        <v>0</v>
      </c>
      <c r="DV30" s="65"/>
      <c r="DW30" s="114"/>
      <c r="DX30" s="115"/>
      <c r="DY30" s="94"/>
      <c r="DZ30" s="65"/>
      <c r="EA30" s="301" t="s">
        <v>0</v>
      </c>
      <c r="EB30" s="65"/>
      <c r="EC30" s="114"/>
      <c r="ED30" s="115"/>
      <c r="EE30" s="94"/>
      <c r="EF30" s="65"/>
      <c r="EG30" s="301" t="s">
        <v>0</v>
      </c>
      <c r="EH30" s="65"/>
      <c r="EI30" s="114"/>
      <c r="EJ30" s="115"/>
      <c r="EK30" s="94"/>
      <c r="EL30" s="65"/>
      <c r="EM30" s="301" t="s">
        <v>0</v>
      </c>
      <c r="EN30" s="65"/>
      <c r="EO30" s="114"/>
      <c r="EP30" s="115"/>
      <c r="EQ30" s="94"/>
      <c r="ER30" s="106"/>
      <c r="ES30" s="301" t="s">
        <v>0</v>
      </c>
      <c r="ET30" s="105"/>
      <c r="EU30" s="114"/>
      <c r="EV30" s="115"/>
      <c r="EW30" s="94"/>
      <c r="EX30" s="65"/>
      <c r="EY30" s="301" t="s">
        <v>0</v>
      </c>
      <c r="EZ30" s="65"/>
      <c r="FA30" s="114"/>
      <c r="FB30" s="115"/>
      <c r="FC30" s="94"/>
      <c r="FD30" s="106"/>
      <c r="FE30" s="301" t="s">
        <v>0</v>
      </c>
      <c r="FF30" s="105"/>
      <c r="FG30" s="114"/>
      <c r="FH30" s="115"/>
      <c r="FI30" s="94"/>
      <c r="FJ30" s="65"/>
      <c r="FK30" s="301" t="s">
        <v>0</v>
      </c>
      <c r="FL30" s="65"/>
      <c r="FM30" s="114"/>
      <c r="FN30" s="115"/>
      <c r="FO30" s="94"/>
      <c r="FP30" s="65"/>
      <c r="FQ30" s="301" t="s">
        <v>0</v>
      </c>
      <c r="FR30" s="65"/>
      <c r="FS30" s="114"/>
      <c r="FT30" s="115"/>
      <c r="FU30" s="94"/>
      <c r="FV30" s="65"/>
      <c r="FW30" s="301" t="s">
        <v>0</v>
      </c>
      <c r="FX30" s="65"/>
      <c r="FY30" s="114"/>
      <c r="FZ30" s="115"/>
      <c r="GA30" s="94"/>
      <c r="GB30" s="106"/>
      <c r="GC30" s="301" t="s">
        <v>0</v>
      </c>
      <c r="GD30" s="105"/>
      <c r="GE30" s="114"/>
      <c r="GF30" s="115"/>
      <c r="GG30" s="94"/>
      <c r="GH30" s="106"/>
      <c r="GI30" s="301" t="s">
        <v>0</v>
      </c>
      <c r="GJ30" s="105"/>
      <c r="GK30" s="114"/>
      <c r="GL30" s="115"/>
      <c r="GM30" s="94"/>
      <c r="GN30" s="65"/>
      <c r="GO30" s="301" t="s">
        <v>0</v>
      </c>
      <c r="GP30" s="65"/>
      <c r="GQ30" s="121"/>
      <c r="GR30" s="302"/>
      <c r="GS30" s="94"/>
      <c r="GT30" s="65"/>
      <c r="GU30" s="301" t="s">
        <v>0</v>
      </c>
      <c r="GV30" s="65"/>
      <c r="GW30" s="114"/>
      <c r="GX30" s="115"/>
      <c r="GY30" s="94"/>
      <c r="GZ30" s="106"/>
      <c r="HA30" s="301" t="s">
        <v>0</v>
      </c>
      <c r="HB30" s="105"/>
      <c r="HC30" s="301"/>
      <c r="HD30" s="302"/>
      <c r="HE30" s="94"/>
      <c r="HF30" s="65"/>
      <c r="HG30" s="301" t="s">
        <v>0</v>
      </c>
      <c r="HH30" s="65"/>
      <c r="HI30" s="114"/>
      <c r="HJ30" s="115"/>
      <c r="HK30" s="94"/>
      <c r="HL30" s="65"/>
      <c r="HM30" s="301" t="s">
        <v>0</v>
      </c>
      <c r="HN30" s="65"/>
      <c r="HO30" s="114"/>
      <c r="HP30" s="115"/>
      <c r="HQ30" s="94"/>
      <c r="HR30" s="65"/>
      <c r="HS30" s="301" t="s">
        <v>0</v>
      </c>
      <c r="HT30" s="65"/>
      <c r="HU30" s="114"/>
      <c r="HV30" s="115"/>
      <c r="HW30" s="94"/>
      <c r="HX30" s="106"/>
      <c r="HY30" s="301" t="s">
        <v>0</v>
      </c>
      <c r="HZ30" s="105"/>
      <c r="IA30" s="114"/>
      <c r="IB30" s="115"/>
      <c r="IC30" s="94"/>
      <c r="ID30" s="65"/>
      <c r="IE30" s="301" t="s">
        <v>0</v>
      </c>
      <c r="IF30" s="65"/>
      <c r="IG30" s="114"/>
      <c r="IH30" s="115"/>
      <c r="II30" s="94"/>
      <c r="IJ30" s="65"/>
      <c r="IK30" s="301" t="s">
        <v>0</v>
      </c>
      <c r="IL30" s="65"/>
      <c r="IM30" s="121"/>
      <c r="IN30" s="302"/>
      <c r="IO30" s="94"/>
      <c r="IP30" s="106"/>
      <c r="IQ30" s="301" t="s">
        <v>0</v>
      </c>
      <c r="IR30" s="105"/>
      <c r="IS30" s="301"/>
      <c r="IT30" s="302"/>
      <c r="IU30" s="94"/>
      <c r="IV30" s="65"/>
      <c r="IW30" s="301" t="s">
        <v>0</v>
      </c>
      <c r="IX30" s="65"/>
      <c r="IY30" s="114"/>
      <c r="IZ30" s="115"/>
      <c r="JA30" s="94"/>
      <c r="JB30" s="65"/>
      <c r="JC30" s="301" t="s">
        <v>0</v>
      </c>
      <c r="JD30" s="65"/>
      <c r="JE30" s="114"/>
      <c r="JF30" s="115"/>
      <c r="JG30" s="94"/>
      <c r="JH30" s="65"/>
      <c r="JI30" s="301" t="s">
        <v>0</v>
      </c>
      <c r="JJ30" s="65"/>
      <c r="JK30" s="114"/>
      <c r="JL30" s="115"/>
      <c r="JM30" s="94"/>
      <c r="JN30" s="65"/>
      <c r="JO30" s="301" t="s">
        <v>0</v>
      </c>
      <c r="JP30" s="65"/>
      <c r="JQ30" s="114"/>
      <c r="JR30" s="115"/>
      <c r="JS30" s="94"/>
      <c r="JT30" s="106"/>
      <c r="JU30" s="301" t="s">
        <v>0</v>
      </c>
      <c r="JV30" s="105"/>
      <c r="JW30" s="114"/>
      <c r="JX30" s="115"/>
      <c r="JY30" s="94"/>
      <c r="JZ30" s="106"/>
      <c r="KA30" s="301" t="s">
        <v>0</v>
      </c>
      <c r="KB30" s="105"/>
      <c r="KC30" s="301"/>
      <c r="KD30" s="302"/>
      <c r="KE30" s="94"/>
      <c r="KF30" s="106"/>
      <c r="KG30" s="301" t="s">
        <v>0</v>
      </c>
      <c r="KH30" s="105"/>
      <c r="KI30" s="114"/>
      <c r="KJ30" s="115"/>
      <c r="KK30" s="94"/>
      <c r="KL30" s="65"/>
      <c r="KM30" s="301" t="s">
        <v>0</v>
      </c>
      <c r="KN30" s="65"/>
      <c r="KO30" s="114"/>
      <c r="KP30" s="115"/>
      <c r="KQ30" s="94"/>
      <c r="KR30" s="65"/>
      <c r="KS30" s="301" t="s">
        <v>0</v>
      </c>
      <c r="KT30" s="65"/>
      <c r="KU30" s="114"/>
      <c r="KV30" s="115"/>
      <c r="KW30" s="94"/>
      <c r="KX30" s="65"/>
      <c r="KY30" s="301" t="s">
        <v>0</v>
      </c>
      <c r="KZ30" s="65"/>
      <c r="LA30" s="121"/>
      <c r="LB30" s="302"/>
      <c r="LC30" s="94"/>
      <c r="LD30" s="106"/>
      <c r="LE30" s="301" t="s">
        <v>0</v>
      </c>
      <c r="LF30" s="105"/>
      <c r="LG30" s="114"/>
      <c r="LH30" s="115"/>
      <c r="LI30" s="94"/>
      <c r="LJ30" s="65"/>
      <c r="LK30" s="301" t="s">
        <v>0</v>
      </c>
      <c r="LL30" s="65"/>
      <c r="LM30" s="121"/>
      <c r="LN30" s="302"/>
      <c r="LO30" s="94"/>
      <c r="LP30" s="65"/>
      <c r="LQ30" s="301" t="s">
        <v>0</v>
      </c>
      <c r="LR30" s="65"/>
      <c r="LS30" s="114"/>
      <c r="LT30" s="115"/>
      <c r="LU30" s="94"/>
      <c r="LV30" s="106"/>
      <c r="LW30" s="301" t="s">
        <v>0</v>
      </c>
      <c r="LX30" s="105"/>
      <c r="LY30" s="301"/>
      <c r="LZ30" s="302"/>
      <c r="MA30" s="94"/>
      <c r="MB30" s="65"/>
      <c r="MC30" s="301" t="s">
        <v>0</v>
      </c>
      <c r="MD30" s="65"/>
      <c r="ME30" s="114"/>
      <c r="MF30" s="115"/>
      <c r="MG30" s="94"/>
      <c r="MH30" s="65"/>
      <c r="MI30" s="301" t="s">
        <v>0</v>
      </c>
      <c r="MJ30" s="65"/>
      <c r="MK30" s="114"/>
      <c r="ML30" s="115"/>
      <c r="MM30" s="94"/>
      <c r="MN30" s="65"/>
      <c r="MO30" s="301" t="s">
        <v>0</v>
      </c>
      <c r="MP30" s="65"/>
      <c r="MQ30" s="114"/>
      <c r="MR30" s="115"/>
      <c r="MS30" s="94"/>
      <c r="MT30" s="106"/>
      <c r="MU30" s="301" t="s">
        <v>0</v>
      </c>
      <c r="MV30" s="105"/>
      <c r="MW30" s="301"/>
      <c r="MX30" s="302"/>
      <c r="MY30" s="94"/>
      <c r="MZ30" s="65"/>
      <c r="NA30" s="301" t="s">
        <v>0</v>
      </c>
      <c r="NB30" s="65"/>
      <c r="NC30" s="114"/>
      <c r="ND30" s="115"/>
      <c r="NE30" s="94"/>
      <c r="NF30" s="65"/>
      <c r="NG30" s="301" t="s">
        <v>0</v>
      </c>
      <c r="NH30" s="65"/>
      <c r="NI30" s="121"/>
      <c r="NJ30" s="302"/>
      <c r="NK30" s="94"/>
      <c r="NL30" s="65"/>
      <c r="NM30" s="301" t="s">
        <v>0</v>
      </c>
      <c r="NN30" s="65"/>
      <c r="NO30" s="114"/>
      <c r="NP30" s="115"/>
      <c r="NQ30" s="94"/>
      <c r="NR30" s="65"/>
      <c r="NS30" s="301" t="s">
        <v>0</v>
      </c>
      <c r="NT30" s="65"/>
      <c r="NU30" s="114"/>
      <c r="NV30" s="115"/>
      <c r="NW30" s="102"/>
      <c r="NX30" s="106"/>
      <c r="NY30" s="301" t="s">
        <v>0</v>
      </c>
      <c r="NZ30" s="105"/>
      <c r="OA30" s="301"/>
      <c r="OB30" s="302"/>
      <c r="OC30" s="121"/>
      <c r="OD30" s="267"/>
      <c r="OE30" s="114" t="s">
        <v>0</v>
      </c>
      <c r="OF30" s="114"/>
      <c r="OG30" s="114"/>
      <c r="OH30" s="115"/>
    </row>
    <row r="31" spans="1:398" ht="16.5">
      <c r="A31" s="312">
        <f>IF(B31="","",VLOOKUP(B31,'Registrovaní tipéri'!$A$2:$B$101,2,FALSE))</f>
        <v>51</v>
      </c>
      <c r="B31" s="306" t="s">
        <v>4</v>
      </c>
      <c r="C31" s="134">
        <v>51</v>
      </c>
      <c r="D31" s="106"/>
      <c r="E31" s="301" t="s">
        <v>0</v>
      </c>
      <c r="F31" s="105"/>
      <c r="G31" s="301"/>
      <c r="H31" s="302"/>
      <c r="I31" s="308"/>
      <c r="J31" s="267">
        <v>3</v>
      </c>
      <c r="K31" s="114" t="s">
        <v>0</v>
      </c>
      <c r="L31" s="114">
        <v>3</v>
      </c>
      <c r="M31" s="114" t="s">
        <v>219</v>
      </c>
      <c r="N31" s="115" t="s">
        <v>218</v>
      </c>
      <c r="O31" s="81"/>
      <c r="P31" s="106">
        <v>5</v>
      </c>
      <c r="Q31" s="342" t="s">
        <v>0</v>
      </c>
      <c r="R31" s="105">
        <v>1</v>
      </c>
      <c r="S31" s="114" t="s">
        <v>220</v>
      </c>
      <c r="T31" s="115" t="s">
        <v>218</v>
      </c>
      <c r="U31" s="81"/>
      <c r="V31" s="106"/>
      <c r="W31" s="342" t="s">
        <v>0</v>
      </c>
      <c r="X31" s="105"/>
      <c r="Y31" s="114" t="s">
        <v>331</v>
      </c>
      <c r="Z31" s="115" t="s">
        <v>331</v>
      </c>
      <c r="AA31" s="94"/>
      <c r="AB31" s="65"/>
      <c r="AC31" s="325" t="s">
        <v>0</v>
      </c>
      <c r="AD31" s="65"/>
      <c r="AE31" s="114" t="s">
        <v>331</v>
      </c>
      <c r="AF31" s="115" t="s">
        <v>331</v>
      </c>
      <c r="AG31" s="94"/>
      <c r="AH31" s="65"/>
      <c r="AI31" s="301" t="s">
        <v>0</v>
      </c>
      <c r="AJ31" s="65"/>
      <c r="AK31" s="114"/>
      <c r="AL31" s="115"/>
      <c r="AM31" s="94"/>
      <c r="AN31" s="106"/>
      <c r="AO31" s="301" t="s">
        <v>0</v>
      </c>
      <c r="AP31" s="105"/>
      <c r="AQ31" s="114"/>
      <c r="AR31" s="115"/>
      <c r="AS31" s="94"/>
      <c r="AT31" s="65"/>
      <c r="AU31" s="301" t="s">
        <v>0</v>
      </c>
      <c r="AV31" s="65"/>
      <c r="AW31" s="114"/>
      <c r="AX31" s="115"/>
      <c r="AY31" s="94"/>
      <c r="AZ31" s="106"/>
      <c r="BA31" s="301" t="s">
        <v>0</v>
      </c>
      <c r="BB31" s="105"/>
      <c r="BC31" s="114"/>
      <c r="BD31" s="115"/>
      <c r="BE31" s="94"/>
      <c r="BF31" s="65"/>
      <c r="BG31" s="301" t="s">
        <v>0</v>
      </c>
      <c r="BH31" s="65"/>
      <c r="BI31" s="114"/>
      <c r="BJ31" s="115"/>
      <c r="BK31" s="94"/>
      <c r="BL31" s="65"/>
      <c r="BM31" s="301" t="s">
        <v>0</v>
      </c>
      <c r="BN31" s="65"/>
      <c r="BO31" s="114"/>
      <c r="BP31" s="115"/>
      <c r="BQ31" s="94"/>
      <c r="BR31" s="65"/>
      <c r="BS31" s="301" t="s">
        <v>0</v>
      </c>
      <c r="BT31" s="65"/>
      <c r="BU31" s="114"/>
      <c r="BV31" s="115"/>
      <c r="BW31" s="94"/>
      <c r="BX31" s="65"/>
      <c r="BY31" s="301" t="s">
        <v>0</v>
      </c>
      <c r="BZ31" s="65"/>
      <c r="CA31" s="121"/>
      <c r="CB31" s="302"/>
      <c r="CC31" s="94"/>
      <c r="CD31" s="65"/>
      <c r="CE31" s="301" t="s">
        <v>0</v>
      </c>
      <c r="CF31" s="65"/>
      <c r="CG31" s="114"/>
      <c r="CH31" s="115"/>
      <c r="CI31" s="94"/>
      <c r="CJ31" s="106"/>
      <c r="CK31" s="301" t="s">
        <v>0</v>
      </c>
      <c r="CL31" s="105"/>
      <c r="CM31" s="114"/>
      <c r="CN31" s="115"/>
      <c r="CO31" s="94"/>
      <c r="CP31" s="106"/>
      <c r="CQ31" s="301" t="s">
        <v>0</v>
      </c>
      <c r="CR31" s="105"/>
      <c r="CS31" s="114"/>
      <c r="CT31" s="115"/>
      <c r="CU31" s="94"/>
      <c r="CV31" s="65"/>
      <c r="CW31" s="301" t="s">
        <v>0</v>
      </c>
      <c r="CX31" s="65"/>
      <c r="CY31" s="114"/>
      <c r="CZ31" s="115"/>
      <c r="DA31" s="94"/>
      <c r="DB31" s="65"/>
      <c r="DC31" s="301" t="s">
        <v>0</v>
      </c>
      <c r="DD31" s="65"/>
      <c r="DE31" s="114"/>
      <c r="DF31" s="115"/>
      <c r="DG31" s="94"/>
      <c r="DH31" s="65"/>
      <c r="DI31" s="301" t="s">
        <v>0</v>
      </c>
      <c r="DJ31" s="65"/>
      <c r="DK31" s="114"/>
      <c r="DL31" s="115"/>
      <c r="DM31" s="94"/>
      <c r="DN31" s="65"/>
      <c r="DO31" s="301" t="s">
        <v>0</v>
      </c>
      <c r="DP31" s="65"/>
      <c r="DQ31" s="114"/>
      <c r="DR31" s="115"/>
      <c r="DS31" s="94"/>
      <c r="DT31" s="65"/>
      <c r="DU31" s="301" t="s">
        <v>0</v>
      </c>
      <c r="DV31" s="65"/>
      <c r="DW31" s="114"/>
      <c r="DX31" s="115"/>
      <c r="DY31" s="94"/>
      <c r="DZ31" s="65"/>
      <c r="EA31" s="301" t="s">
        <v>0</v>
      </c>
      <c r="EB31" s="65"/>
      <c r="EC31" s="114"/>
      <c r="ED31" s="115"/>
      <c r="EE31" s="94"/>
      <c r="EF31" s="65"/>
      <c r="EG31" s="301" t="s">
        <v>0</v>
      </c>
      <c r="EH31" s="65"/>
      <c r="EI31" s="114"/>
      <c r="EJ31" s="115"/>
      <c r="EK31" s="94"/>
      <c r="EL31" s="65"/>
      <c r="EM31" s="301" t="s">
        <v>0</v>
      </c>
      <c r="EN31" s="65"/>
      <c r="EO31" s="114"/>
      <c r="EP31" s="115"/>
      <c r="EQ31" s="94"/>
      <c r="ER31" s="106"/>
      <c r="ES31" s="301" t="s">
        <v>0</v>
      </c>
      <c r="ET31" s="105"/>
      <c r="EU31" s="114"/>
      <c r="EV31" s="115"/>
      <c r="EW31" s="94"/>
      <c r="EX31" s="65"/>
      <c r="EY31" s="301" t="s">
        <v>0</v>
      </c>
      <c r="EZ31" s="65"/>
      <c r="FA31" s="114"/>
      <c r="FB31" s="115"/>
      <c r="FC31" s="94"/>
      <c r="FD31" s="106"/>
      <c r="FE31" s="301" t="s">
        <v>0</v>
      </c>
      <c r="FF31" s="105"/>
      <c r="FG31" s="114"/>
      <c r="FH31" s="115"/>
      <c r="FI31" s="94"/>
      <c r="FJ31" s="65"/>
      <c r="FK31" s="301" t="s">
        <v>0</v>
      </c>
      <c r="FL31" s="65"/>
      <c r="FM31" s="114"/>
      <c r="FN31" s="115"/>
      <c r="FO31" s="94"/>
      <c r="FP31" s="65"/>
      <c r="FQ31" s="301" t="s">
        <v>0</v>
      </c>
      <c r="FR31" s="65"/>
      <c r="FS31" s="114"/>
      <c r="FT31" s="115"/>
      <c r="FU31" s="94"/>
      <c r="FV31" s="65"/>
      <c r="FW31" s="301" t="s">
        <v>0</v>
      </c>
      <c r="FX31" s="65"/>
      <c r="FY31" s="114"/>
      <c r="FZ31" s="115"/>
      <c r="GA31" s="94"/>
      <c r="GB31" s="106"/>
      <c r="GC31" s="301" t="s">
        <v>0</v>
      </c>
      <c r="GD31" s="105"/>
      <c r="GE31" s="114"/>
      <c r="GF31" s="115"/>
      <c r="GG31" s="94"/>
      <c r="GH31" s="106"/>
      <c r="GI31" s="301" t="s">
        <v>0</v>
      </c>
      <c r="GJ31" s="105"/>
      <c r="GK31" s="114"/>
      <c r="GL31" s="115"/>
      <c r="GM31" s="94"/>
      <c r="GN31" s="65"/>
      <c r="GO31" s="301" t="s">
        <v>0</v>
      </c>
      <c r="GP31" s="65"/>
      <c r="GQ31" s="121"/>
      <c r="GR31" s="302"/>
      <c r="GS31" s="94"/>
      <c r="GT31" s="65"/>
      <c r="GU31" s="301" t="s">
        <v>0</v>
      </c>
      <c r="GV31" s="65"/>
      <c r="GW31" s="114"/>
      <c r="GX31" s="115"/>
      <c r="GY31" s="94"/>
      <c r="GZ31" s="106"/>
      <c r="HA31" s="301" t="s">
        <v>0</v>
      </c>
      <c r="HB31" s="105"/>
      <c r="HC31" s="301"/>
      <c r="HD31" s="302"/>
      <c r="HE31" s="94"/>
      <c r="HF31" s="65"/>
      <c r="HG31" s="301" t="s">
        <v>0</v>
      </c>
      <c r="HH31" s="65"/>
      <c r="HI31" s="114"/>
      <c r="HJ31" s="115"/>
      <c r="HK31" s="94"/>
      <c r="HL31" s="65"/>
      <c r="HM31" s="301" t="s">
        <v>0</v>
      </c>
      <c r="HN31" s="65"/>
      <c r="HO31" s="114"/>
      <c r="HP31" s="115"/>
      <c r="HQ31" s="94"/>
      <c r="HR31" s="65"/>
      <c r="HS31" s="301" t="s">
        <v>0</v>
      </c>
      <c r="HT31" s="65"/>
      <c r="HU31" s="114"/>
      <c r="HV31" s="115"/>
      <c r="HW31" s="94"/>
      <c r="HX31" s="106"/>
      <c r="HY31" s="301" t="s">
        <v>0</v>
      </c>
      <c r="HZ31" s="105"/>
      <c r="IA31" s="114"/>
      <c r="IB31" s="115"/>
      <c r="IC31" s="94"/>
      <c r="ID31" s="65"/>
      <c r="IE31" s="301" t="s">
        <v>0</v>
      </c>
      <c r="IF31" s="65"/>
      <c r="IG31" s="114"/>
      <c r="IH31" s="115"/>
      <c r="II31" s="94"/>
      <c r="IJ31" s="65"/>
      <c r="IK31" s="301" t="s">
        <v>0</v>
      </c>
      <c r="IL31" s="65"/>
      <c r="IM31" s="121"/>
      <c r="IN31" s="302"/>
      <c r="IO31" s="94"/>
      <c r="IP31" s="106"/>
      <c r="IQ31" s="301" t="s">
        <v>0</v>
      </c>
      <c r="IR31" s="105"/>
      <c r="IS31" s="301"/>
      <c r="IT31" s="302"/>
      <c r="IU31" s="94"/>
      <c r="IV31" s="65"/>
      <c r="IW31" s="301" t="s">
        <v>0</v>
      </c>
      <c r="IX31" s="65"/>
      <c r="IY31" s="114"/>
      <c r="IZ31" s="115"/>
      <c r="JA31" s="94"/>
      <c r="JB31" s="65"/>
      <c r="JC31" s="301" t="s">
        <v>0</v>
      </c>
      <c r="JD31" s="65"/>
      <c r="JE31" s="114"/>
      <c r="JF31" s="115"/>
      <c r="JG31" s="94"/>
      <c r="JH31" s="65"/>
      <c r="JI31" s="301" t="s">
        <v>0</v>
      </c>
      <c r="JJ31" s="65"/>
      <c r="JK31" s="114"/>
      <c r="JL31" s="115"/>
      <c r="JM31" s="94"/>
      <c r="JN31" s="65"/>
      <c r="JO31" s="301" t="s">
        <v>0</v>
      </c>
      <c r="JP31" s="65"/>
      <c r="JQ31" s="114"/>
      <c r="JR31" s="115"/>
      <c r="JS31" s="94"/>
      <c r="JT31" s="106"/>
      <c r="JU31" s="301" t="s">
        <v>0</v>
      </c>
      <c r="JV31" s="105"/>
      <c r="JW31" s="114"/>
      <c r="JX31" s="115"/>
      <c r="JY31" s="94"/>
      <c r="JZ31" s="106"/>
      <c r="KA31" s="301" t="s">
        <v>0</v>
      </c>
      <c r="KB31" s="105"/>
      <c r="KC31" s="301"/>
      <c r="KD31" s="302"/>
      <c r="KE31" s="94"/>
      <c r="KF31" s="106"/>
      <c r="KG31" s="301" t="s">
        <v>0</v>
      </c>
      <c r="KH31" s="105"/>
      <c r="KI31" s="114"/>
      <c r="KJ31" s="115"/>
      <c r="KK31" s="94"/>
      <c r="KL31" s="65"/>
      <c r="KM31" s="301" t="s">
        <v>0</v>
      </c>
      <c r="KN31" s="65"/>
      <c r="KO31" s="114"/>
      <c r="KP31" s="115"/>
      <c r="KQ31" s="94"/>
      <c r="KR31" s="65"/>
      <c r="KS31" s="301" t="s">
        <v>0</v>
      </c>
      <c r="KT31" s="65"/>
      <c r="KU31" s="114"/>
      <c r="KV31" s="115"/>
      <c r="KW31" s="94"/>
      <c r="KX31" s="65"/>
      <c r="KY31" s="301" t="s">
        <v>0</v>
      </c>
      <c r="KZ31" s="65"/>
      <c r="LA31" s="121"/>
      <c r="LB31" s="302"/>
      <c r="LC31" s="94"/>
      <c r="LD31" s="106"/>
      <c r="LE31" s="301" t="s">
        <v>0</v>
      </c>
      <c r="LF31" s="105"/>
      <c r="LG31" s="114"/>
      <c r="LH31" s="115"/>
      <c r="LI31" s="94"/>
      <c r="LJ31" s="65"/>
      <c r="LK31" s="301" t="s">
        <v>0</v>
      </c>
      <c r="LL31" s="65"/>
      <c r="LM31" s="121"/>
      <c r="LN31" s="302"/>
      <c r="LO31" s="94"/>
      <c r="LP31" s="65"/>
      <c r="LQ31" s="301" t="s">
        <v>0</v>
      </c>
      <c r="LR31" s="65"/>
      <c r="LS31" s="114"/>
      <c r="LT31" s="115"/>
      <c r="LU31" s="94"/>
      <c r="LV31" s="106"/>
      <c r="LW31" s="301" t="s">
        <v>0</v>
      </c>
      <c r="LX31" s="105"/>
      <c r="LY31" s="301"/>
      <c r="LZ31" s="302"/>
      <c r="MA31" s="94"/>
      <c r="MB31" s="65"/>
      <c r="MC31" s="301" t="s">
        <v>0</v>
      </c>
      <c r="MD31" s="65"/>
      <c r="ME31" s="114"/>
      <c r="MF31" s="115"/>
      <c r="MG31" s="94"/>
      <c r="MH31" s="65"/>
      <c r="MI31" s="301" t="s">
        <v>0</v>
      </c>
      <c r="MJ31" s="65"/>
      <c r="MK31" s="114"/>
      <c r="ML31" s="115"/>
      <c r="MM31" s="94"/>
      <c r="MN31" s="65"/>
      <c r="MO31" s="301" t="s">
        <v>0</v>
      </c>
      <c r="MP31" s="65"/>
      <c r="MQ31" s="114"/>
      <c r="MR31" s="115"/>
      <c r="MS31" s="94"/>
      <c r="MT31" s="106"/>
      <c r="MU31" s="301" t="s">
        <v>0</v>
      </c>
      <c r="MV31" s="105"/>
      <c r="MW31" s="301"/>
      <c r="MX31" s="302"/>
      <c r="MY31" s="94"/>
      <c r="MZ31" s="65"/>
      <c r="NA31" s="301" t="s">
        <v>0</v>
      </c>
      <c r="NB31" s="65"/>
      <c r="NC31" s="114"/>
      <c r="ND31" s="115"/>
      <c r="NE31" s="94"/>
      <c r="NF31" s="65"/>
      <c r="NG31" s="301" t="s">
        <v>0</v>
      </c>
      <c r="NH31" s="65"/>
      <c r="NI31" s="121"/>
      <c r="NJ31" s="302"/>
      <c r="NK31" s="94"/>
      <c r="NL31" s="65"/>
      <c r="NM31" s="301" t="s">
        <v>0</v>
      </c>
      <c r="NN31" s="65"/>
      <c r="NO31" s="114"/>
      <c r="NP31" s="115"/>
      <c r="NQ31" s="94"/>
      <c r="NR31" s="65"/>
      <c r="NS31" s="301" t="s">
        <v>0</v>
      </c>
      <c r="NT31" s="65"/>
      <c r="NU31" s="114"/>
      <c r="NV31" s="115"/>
      <c r="NW31" s="102"/>
      <c r="NX31" s="106"/>
      <c r="NY31" s="301" t="s">
        <v>0</v>
      </c>
      <c r="NZ31" s="105"/>
      <c r="OA31" s="301"/>
      <c r="OB31" s="302"/>
      <c r="OC31" s="121"/>
      <c r="OD31" s="267"/>
      <c r="OE31" s="114" t="s">
        <v>0</v>
      </c>
      <c r="OF31" s="114"/>
      <c r="OG31" s="114"/>
      <c r="OH31" s="115"/>
    </row>
    <row r="32" spans="1:398" ht="16.5">
      <c r="A32" s="312">
        <f>IF(B32="","",VLOOKUP(B32,'Registrovaní tipéri'!$A$2:$B$101,2,FALSE))</f>
        <v>57</v>
      </c>
      <c r="B32" s="306" t="s">
        <v>329</v>
      </c>
      <c r="C32" s="134">
        <v>57</v>
      </c>
      <c r="D32" s="106"/>
      <c r="E32" s="301" t="s">
        <v>0</v>
      </c>
      <c r="F32" s="105"/>
      <c r="G32" s="301"/>
      <c r="H32" s="302"/>
      <c r="I32" s="308"/>
      <c r="J32" s="267">
        <v>1</v>
      </c>
      <c r="K32" s="114" t="s">
        <v>0</v>
      </c>
      <c r="L32" s="114">
        <v>1</v>
      </c>
      <c r="M32" s="114" t="s">
        <v>221</v>
      </c>
      <c r="N32" s="115" t="s">
        <v>218</v>
      </c>
      <c r="O32" s="81"/>
      <c r="P32" s="106">
        <v>4</v>
      </c>
      <c r="Q32" s="342" t="s">
        <v>0</v>
      </c>
      <c r="R32" s="105">
        <v>1</v>
      </c>
      <c r="S32" s="114" t="s">
        <v>218</v>
      </c>
      <c r="T32" s="115" t="s">
        <v>214</v>
      </c>
      <c r="U32" s="81"/>
      <c r="V32" s="106">
        <v>0</v>
      </c>
      <c r="W32" s="342" t="s">
        <v>0</v>
      </c>
      <c r="X32" s="105">
        <v>2</v>
      </c>
      <c r="Y32" s="114" t="s">
        <v>219</v>
      </c>
      <c r="Z32" s="115" t="s">
        <v>214</v>
      </c>
      <c r="AA32" s="94"/>
      <c r="AB32" s="65"/>
      <c r="AC32" s="325" t="s">
        <v>0</v>
      </c>
      <c r="AD32" s="65"/>
      <c r="AE32" s="114" t="s">
        <v>331</v>
      </c>
      <c r="AF32" s="115" t="s">
        <v>331</v>
      </c>
      <c r="AG32" s="94"/>
      <c r="AH32" s="65"/>
      <c r="AI32" s="301" t="s">
        <v>0</v>
      </c>
      <c r="AJ32" s="65"/>
      <c r="AK32" s="114"/>
      <c r="AL32" s="115"/>
      <c r="AM32" s="94"/>
      <c r="AN32" s="106"/>
      <c r="AO32" s="301" t="s">
        <v>0</v>
      </c>
      <c r="AP32" s="105"/>
      <c r="AQ32" s="114"/>
      <c r="AR32" s="115"/>
      <c r="AS32" s="94"/>
      <c r="AT32" s="65"/>
      <c r="AU32" s="301" t="s">
        <v>0</v>
      </c>
      <c r="AV32" s="65"/>
      <c r="AW32" s="114"/>
      <c r="AX32" s="115"/>
      <c r="AY32" s="94"/>
      <c r="AZ32" s="106"/>
      <c r="BA32" s="301" t="s">
        <v>0</v>
      </c>
      <c r="BB32" s="105"/>
      <c r="BC32" s="114"/>
      <c r="BD32" s="115"/>
      <c r="BE32" s="94"/>
      <c r="BF32" s="65"/>
      <c r="BG32" s="301" t="s">
        <v>0</v>
      </c>
      <c r="BH32" s="65"/>
      <c r="BI32" s="114"/>
      <c r="BJ32" s="115"/>
      <c r="BK32" s="94"/>
      <c r="BL32" s="65"/>
      <c r="BM32" s="301" t="s">
        <v>0</v>
      </c>
      <c r="BN32" s="65"/>
      <c r="BO32" s="114"/>
      <c r="BP32" s="115"/>
      <c r="BQ32" s="94"/>
      <c r="BR32" s="65"/>
      <c r="BS32" s="301" t="s">
        <v>0</v>
      </c>
      <c r="BT32" s="65"/>
      <c r="BU32" s="114"/>
      <c r="BV32" s="115"/>
      <c r="BW32" s="94"/>
      <c r="BX32" s="65"/>
      <c r="BY32" s="301" t="s">
        <v>0</v>
      </c>
      <c r="BZ32" s="65"/>
      <c r="CA32" s="121"/>
      <c r="CB32" s="302"/>
      <c r="CC32" s="94"/>
      <c r="CD32" s="65"/>
      <c r="CE32" s="301" t="s">
        <v>0</v>
      </c>
      <c r="CF32" s="65"/>
      <c r="CG32" s="114"/>
      <c r="CH32" s="115"/>
      <c r="CI32" s="94"/>
      <c r="CJ32" s="106"/>
      <c r="CK32" s="301" t="s">
        <v>0</v>
      </c>
      <c r="CL32" s="105"/>
      <c r="CM32" s="114"/>
      <c r="CN32" s="115"/>
      <c r="CO32" s="94"/>
      <c r="CP32" s="106"/>
      <c r="CQ32" s="301" t="s">
        <v>0</v>
      </c>
      <c r="CR32" s="105"/>
      <c r="CS32" s="114"/>
      <c r="CT32" s="115"/>
      <c r="CU32" s="94"/>
      <c r="CV32" s="65"/>
      <c r="CW32" s="301" t="s">
        <v>0</v>
      </c>
      <c r="CX32" s="65"/>
      <c r="CY32" s="114"/>
      <c r="CZ32" s="115"/>
      <c r="DA32" s="94"/>
      <c r="DB32" s="65"/>
      <c r="DC32" s="301" t="s">
        <v>0</v>
      </c>
      <c r="DD32" s="65"/>
      <c r="DE32" s="114"/>
      <c r="DF32" s="115"/>
      <c r="DG32" s="94"/>
      <c r="DH32" s="65"/>
      <c r="DI32" s="301" t="s">
        <v>0</v>
      </c>
      <c r="DJ32" s="65"/>
      <c r="DK32" s="114"/>
      <c r="DL32" s="115"/>
      <c r="DM32" s="94"/>
      <c r="DN32" s="65"/>
      <c r="DO32" s="301" t="s">
        <v>0</v>
      </c>
      <c r="DP32" s="65"/>
      <c r="DQ32" s="114"/>
      <c r="DR32" s="115"/>
      <c r="DS32" s="94"/>
      <c r="DT32" s="65"/>
      <c r="DU32" s="301" t="s">
        <v>0</v>
      </c>
      <c r="DV32" s="65"/>
      <c r="DW32" s="114"/>
      <c r="DX32" s="115"/>
      <c r="DY32" s="94"/>
      <c r="DZ32" s="65"/>
      <c r="EA32" s="301" t="s">
        <v>0</v>
      </c>
      <c r="EB32" s="65"/>
      <c r="EC32" s="114"/>
      <c r="ED32" s="115"/>
      <c r="EE32" s="94"/>
      <c r="EF32" s="65"/>
      <c r="EG32" s="301" t="s">
        <v>0</v>
      </c>
      <c r="EH32" s="65"/>
      <c r="EI32" s="114"/>
      <c r="EJ32" s="115"/>
      <c r="EK32" s="94"/>
      <c r="EL32" s="65"/>
      <c r="EM32" s="301" t="s">
        <v>0</v>
      </c>
      <c r="EN32" s="65"/>
      <c r="EO32" s="114"/>
      <c r="EP32" s="115"/>
      <c r="EQ32" s="94"/>
      <c r="ER32" s="106"/>
      <c r="ES32" s="301" t="s">
        <v>0</v>
      </c>
      <c r="ET32" s="105"/>
      <c r="EU32" s="114"/>
      <c r="EV32" s="115"/>
      <c r="EW32" s="94"/>
      <c r="EX32" s="65"/>
      <c r="EY32" s="301" t="s">
        <v>0</v>
      </c>
      <c r="EZ32" s="65"/>
      <c r="FA32" s="114"/>
      <c r="FB32" s="115"/>
      <c r="FC32" s="94"/>
      <c r="FD32" s="106"/>
      <c r="FE32" s="301" t="s">
        <v>0</v>
      </c>
      <c r="FF32" s="105"/>
      <c r="FG32" s="114"/>
      <c r="FH32" s="115"/>
      <c r="FI32" s="94"/>
      <c r="FJ32" s="65"/>
      <c r="FK32" s="301" t="s">
        <v>0</v>
      </c>
      <c r="FL32" s="65"/>
      <c r="FM32" s="114"/>
      <c r="FN32" s="115"/>
      <c r="FO32" s="94"/>
      <c r="FP32" s="65"/>
      <c r="FQ32" s="301" t="s">
        <v>0</v>
      </c>
      <c r="FR32" s="65"/>
      <c r="FS32" s="114"/>
      <c r="FT32" s="115"/>
      <c r="FU32" s="94"/>
      <c r="FV32" s="65"/>
      <c r="FW32" s="301" t="s">
        <v>0</v>
      </c>
      <c r="FX32" s="65"/>
      <c r="FY32" s="114"/>
      <c r="FZ32" s="115"/>
      <c r="GA32" s="94"/>
      <c r="GB32" s="106"/>
      <c r="GC32" s="301" t="s">
        <v>0</v>
      </c>
      <c r="GD32" s="105"/>
      <c r="GE32" s="114"/>
      <c r="GF32" s="115"/>
      <c r="GG32" s="94"/>
      <c r="GH32" s="106"/>
      <c r="GI32" s="301" t="s">
        <v>0</v>
      </c>
      <c r="GJ32" s="105"/>
      <c r="GK32" s="114"/>
      <c r="GL32" s="115"/>
      <c r="GM32" s="94"/>
      <c r="GN32" s="65"/>
      <c r="GO32" s="301" t="s">
        <v>0</v>
      </c>
      <c r="GP32" s="65"/>
      <c r="GQ32" s="121"/>
      <c r="GR32" s="302"/>
      <c r="GS32" s="94"/>
      <c r="GT32" s="65"/>
      <c r="GU32" s="301" t="s">
        <v>0</v>
      </c>
      <c r="GV32" s="65"/>
      <c r="GW32" s="114"/>
      <c r="GX32" s="115"/>
      <c r="GY32" s="94"/>
      <c r="GZ32" s="106"/>
      <c r="HA32" s="301" t="s">
        <v>0</v>
      </c>
      <c r="HB32" s="105"/>
      <c r="HC32" s="301"/>
      <c r="HD32" s="302"/>
      <c r="HE32" s="94"/>
      <c r="HF32" s="65"/>
      <c r="HG32" s="301" t="s">
        <v>0</v>
      </c>
      <c r="HH32" s="65"/>
      <c r="HI32" s="114"/>
      <c r="HJ32" s="115"/>
      <c r="HK32" s="94"/>
      <c r="HL32" s="65"/>
      <c r="HM32" s="301" t="s">
        <v>0</v>
      </c>
      <c r="HN32" s="65"/>
      <c r="HO32" s="114"/>
      <c r="HP32" s="115"/>
      <c r="HQ32" s="94"/>
      <c r="HR32" s="65"/>
      <c r="HS32" s="301" t="s">
        <v>0</v>
      </c>
      <c r="HT32" s="65"/>
      <c r="HU32" s="114"/>
      <c r="HV32" s="115"/>
      <c r="HW32" s="94"/>
      <c r="HX32" s="106"/>
      <c r="HY32" s="301" t="s">
        <v>0</v>
      </c>
      <c r="HZ32" s="105"/>
      <c r="IA32" s="114"/>
      <c r="IB32" s="115"/>
      <c r="IC32" s="94"/>
      <c r="ID32" s="65"/>
      <c r="IE32" s="301" t="s">
        <v>0</v>
      </c>
      <c r="IF32" s="65"/>
      <c r="IG32" s="114"/>
      <c r="IH32" s="115"/>
      <c r="II32" s="94"/>
      <c r="IJ32" s="65"/>
      <c r="IK32" s="301" t="s">
        <v>0</v>
      </c>
      <c r="IL32" s="65"/>
      <c r="IM32" s="121"/>
      <c r="IN32" s="302"/>
      <c r="IO32" s="94"/>
      <c r="IP32" s="106"/>
      <c r="IQ32" s="301" t="s">
        <v>0</v>
      </c>
      <c r="IR32" s="105"/>
      <c r="IS32" s="301"/>
      <c r="IT32" s="302"/>
      <c r="IU32" s="94"/>
      <c r="IV32" s="65"/>
      <c r="IW32" s="301" t="s">
        <v>0</v>
      </c>
      <c r="IX32" s="65"/>
      <c r="IY32" s="114"/>
      <c r="IZ32" s="115"/>
      <c r="JA32" s="94"/>
      <c r="JB32" s="65"/>
      <c r="JC32" s="301" t="s">
        <v>0</v>
      </c>
      <c r="JD32" s="65"/>
      <c r="JE32" s="114"/>
      <c r="JF32" s="115"/>
      <c r="JG32" s="94"/>
      <c r="JH32" s="65"/>
      <c r="JI32" s="301" t="s">
        <v>0</v>
      </c>
      <c r="JJ32" s="65"/>
      <c r="JK32" s="114"/>
      <c r="JL32" s="115"/>
      <c r="JM32" s="94"/>
      <c r="JN32" s="65"/>
      <c r="JO32" s="301" t="s">
        <v>0</v>
      </c>
      <c r="JP32" s="65"/>
      <c r="JQ32" s="114"/>
      <c r="JR32" s="115"/>
      <c r="JS32" s="94"/>
      <c r="JT32" s="106"/>
      <c r="JU32" s="301" t="s">
        <v>0</v>
      </c>
      <c r="JV32" s="105"/>
      <c r="JW32" s="114"/>
      <c r="JX32" s="115"/>
      <c r="JY32" s="94"/>
      <c r="JZ32" s="106"/>
      <c r="KA32" s="301" t="s">
        <v>0</v>
      </c>
      <c r="KB32" s="105"/>
      <c r="KC32" s="301"/>
      <c r="KD32" s="302"/>
      <c r="KE32" s="94"/>
      <c r="KF32" s="106"/>
      <c r="KG32" s="301" t="s">
        <v>0</v>
      </c>
      <c r="KH32" s="105"/>
      <c r="KI32" s="114"/>
      <c r="KJ32" s="115"/>
      <c r="KK32" s="94"/>
      <c r="KL32" s="65"/>
      <c r="KM32" s="301" t="s">
        <v>0</v>
      </c>
      <c r="KN32" s="65"/>
      <c r="KO32" s="114"/>
      <c r="KP32" s="115"/>
      <c r="KQ32" s="94"/>
      <c r="KR32" s="65"/>
      <c r="KS32" s="301" t="s">
        <v>0</v>
      </c>
      <c r="KT32" s="65"/>
      <c r="KU32" s="114"/>
      <c r="KV32" s="115"/>
      <c r="KW32" s="94"/>
      <c r="KX32" s="65"/>
      <c r="KY32" s="301" t="s">
        <v>0</v>
      </c>
      <c r="KZ32" s="65"/>
      <c r="LA32" s="121"/>
      <c r="LB32" s="302"/>
      <c r="LC32" s="94"/>
      <c r="LD32" s="106"/>
      <c r="LE32" s="301" t="s">
        <v>0</v>
      </c>
      <c r="LF32" s="105"/>
      <c r="LG32" s="114"/>
      <c r="LH32" s="115"/>
      <c r="LI32" s="94"/>
      <c r="LJ32" s="65"/>
      <c r="LK32" s="301" t="s">
        <v>0</v>
      </c>
      <c r="LL32" s="65"/>
      <c r="LM32" s="121"/>
      <c r="LN32" s="302"/>
      <c r="LO32" s="94"/>
      <c r="LP32" s="65"/>
      <c r="LQ32" s="301" t="s">
        <v>0</v>
      </c>
      <c r="LR32" s="65"/>
      <c r="LS32" s="114"/>
      <c r="LT32" s="115"/>
      <c r="LU32" s="94"/>
      <c r="LV32" s="106"/>
      <c r="LW32" s="301" t="s">
        <v>0</v>
      </c>
      <c r="LX32" s="105"/>
      <c r="LY32" s="301"/>
      <c r="LZ32" s="302"/>
      <c r="MA32" s="94"/>
      <c r="MB32" s="65"/>
      <c r="MC32" s="301" t="s">
        <v>0</v>
      </c>
      <c r="MD32" s="65"/>
      <c r="ME32" s="114"/>
      <c r="MF32" s="115"/>
      <c r="MG32" s="94"/>
      <c r="MH32" s="65"/>
      <c r="MI32" s="301" t="s">
        <v>0</v>
      </c>
      <c r="MJ32" s="65"/>
      <c r="MK32" s="114"/>
      <c r="ML32" s="115"/>
      <c r="MM32" s="94"/>
      <c r="MN32" s="65"/>
      <c r="MO32" s="301" t="s">
        <v>0</v>
      </c>
      <c r="MP32" s="65"/>
      <c r="MQ32" s="114"/>
      <c r="MR32" s="115"/>
      <c r="MS32" s="94"/>
      <c r="MT32" s="106"/>
      <c r="MU32" s="301" t="s">
        <v>0</v>
      </c>
      <c r="MV32" s="105"/>
      <c r="MW32" s="301"/>
      <c r="MX32" s="302"/>
      <c r="MY32" s="94"/>
      <c r="MZ32" s="65"/>
      <c r="NA32" s="301" t="s">
        <v>0</v>
      </c>
      <c r="NB32" s="65"/>
      <c r="NC32" s="114"/>
      <c r="ND32" s="115"/>
      <c r="NE32" s="94"/>
      <c r="NF32" s="65"/>
      <c r="NG32" s="301" t="s">
        <v>0</v>
      </c>
      <c r="NH32" s="65"/>
      <c r="NI32" s="121"/>
      <c r="NJ32" s="302"/>
      <c r="NK32" s="94"/>
      <c r="NL32" s="65"/>
      <c r="NM32" s="301" t="s">
        <v>0</v>
      </c>
      <c r="NN32" s="65"/>
      <c r="NO32" s="114"/>
      <c r="NP32" s="115"/>
      <c r="NQ32" s="94"/>
      <c r="NR32" s="65"/>
      <c r="NS32" s="301" t="s">
        <v>0</v>
      </c>
      <c r="NT32" s="65"/>
      <c r="NU32" s="114"/>
      <c r="NV32" s="115"/>
      <c r="NW32" s="102"/>
      <c r="NX32" s="106"/>
      <c r="NY32" s="301" t="s">
        <v>0</v>
      </c>
      <c r="NZ32" s="105"/>
      <c r="OA32" s="301"/>
      <c r="OB32" s="302"/>
      <c r="OC32" s="121"/>
      <c r="OD32" s="267"/>
      <c r="OE32" s="114" t="s">
        <v>0</v>
      </c>
      <c r="OF32" s="114"/>
      <c r="OG32" s="114"/>
      <c r="OH32" s="115"/>
    </row>
    <row r="33" spans="1:398" ht="16.5">
      <c r="A33" s="323">
        <f>IF(B33="","",VLOOKUP(B33,'Registrovaní tipéri'!$A$2:$B$101,2,FALSE))</f>
        <v>71</v>
      </c>
      <c r="B33" s="306" t="s">
        <v>350</v>
      </c>
      <c r="J33" s="341"/>
      <c r="K33" s="342"/>
      <c r="L33" s="342"/>
      <c r="M33" s="114" t="s">
        <v>331</v>
      </c>
      <c r="N33" s="115" t="s">
        <v>331</v>
      </c>
      <c r="O33" s="121"/>
      <c r="P33" s="341">
        <v>2</v>
      </c>
      <c r="Q33" s="342" t="s">
        <v>0</v>
      </c>
      <c r="R33" s="342">
        <v>1</v>
      </c>
      <c r="S33" s="342" t="s">
        <v>219</v>
      </c>
      <c r="T33" s="343" t="s">
        <v>332</v>
      </c>
      <c r="U33" s="81"/>
      <c r="V33" s="106">
        <v>2</v>
      </c>
      <c r="W33" s="342" t="s">
        <v>0</v>
      </c>
      <c r="X33" s="105">
        <v>2</v>
      </c>
      <c r="Y33" s="114" t="s">
        <v>208</v>
      </c>
      <c r="Z33" s="115" t="s">
        <v>293</v>
      </c>
      <c r="AA33" s="94"/>
      <c r="AB33" s="65"/>
      <c r="AC33" s="325" t="s">
        <v>0</v>
      </c>
      <c r="AD33" s="65"/>
      <c r="AE33" s="114" t="s">
        <v>331</v>
      </c>
      <c r="AF33" s="115" t="s">
        <v>331</v>
      </c>
      <c r="AG33" s="94"/>
      <c r="AH33" s="65"/>
      <c r="AI33" s="301" t="s">
        <v>0</v>
      </c>
      <c r="AJ33" s="65"/>
      <c r="AK33" s="114"/>
      <c r="AL33" s="115"/>
      <c r="AM33" s="94"/>
      <c r="AN33" s="106"/>
      <c r="AO33" s="301" t="s">
        <v>0</v>
      </c>
      <c r="AP33" s="105"/>
      <c r="AQ33" s="114"/>
      <c r="AR33" s="115"/>
      <c r="AS33" s="94"/>
      <c r="AT33" s="65"/>
      <c r="AU33" s="301" t="s">
        <v>0</v>
      </c>
      <c r="AV33" s="65"/>
      <c r="AW33" s="114"/>
      <c r="AX33" s="115"/>
      <c r="AY33" s="94"/>
      <c r="AZ33" s="106"/>
      <c r="BA33" s="301" t="s">
        <v>0</v>
      </c>
      <c r="BB33" s="105"/>
      <c r="BC33" s="114"/>
      <c r="BD33" s="115"/>
      <c r="BE33" s="94"/>
      <c r="BF33" s="65"/>
      <c r="BG33" s="301" t="s">
        <v>0</v>
      </c>
      <c r="BH33" s="65"/>
      <c r="BI33" s="114"/>
      <c r="BJ33" s="115"/>
      <c r="BK33" s="94"/>
      <c r="BL33" s="65"/>
      <c r="BM33" s="301" t="s">
        <v>0</v>
      </c>
      <c r="BN33" s="65"/>
      <c r="BO33" s="114"/>
      <c r="BP33" s="115"/>
      <c r="BQ33" s="94"/>
      <c r="BR33" s="65"/>
      <c r="BS33" s="301" t="s">
        <v>0</v>
      </c>
      <c r="BT33" s="65"/>
      <c r="BU33" s="114"/>
      <c r="BV33" s="115"/>
      <c r="BW33" s="94"/>
      <c r="BX33" s="65"/>
      <c r="BY33" s="301" t="s">
        <v>0</v>
      </c>
      <c r="BZ33" s="65"/>
      <c r="CA33" s="121"/>
      <c r="CB33" s="302"/>
      <c r="CC33" s="94"/>
      <c r="CD33" s="65"/>
      <c r="CE33" s="301" t="s">
        <v>0</v>
      </c>
      <c r="CF33" s="65"/>
      <c r="CG33" s="114"/>
      <c r="CH33" s="115"/>
      <c r="CI33" s="94"/>
      <c r="CJ33" s="106"/>
      <c r="CK33" s="301" t="s">
        <v>0</v>
      </c>
      <c r="CL33" s="105"/>
      <c r="CM33" s="114"/>
      <c r="CN33" s="115"/>
      <c r="CO33" s="94"/>
      <c r="CP33" s="106"/>
      <c r="CQ33" s="301" t="s">
        <v>0</v>
      </c>
      <c r="CR33" s="105"/>
      <c r="CS33" s="114"/>
      <c r="CT33" s="115"/>
      <c r="CU33" s="94"/>
      <c r="CV33" s="65"/>
      <c r="CW33" s="301" t="s">
        <v>0</v>
      </c>
      <c r="CX33" s="65"/>
      <c r="CY33" s="114"/>
      <c r="CZ33" s="115"/>
      <c r="DA33" s="94"/>
      <c r="DB33" s="65"/>
      <c r="DC33" s="301" t="s">
        <v>0</v>
      </c>
      <c r="DD33" s="65"/>
      <c r="DE33" s="114"/>
      <c r="DF33" s="115"/>
      <c r="DG33" s="94"/>
      <c r="DH33" s="65"/>
      <c r="DI33" s="301" t="s">
        <v>0</v>
      </c>
      <c r="DJ33" s="65"/>
      <c r="DK33" s="114"/>
      <c r="DL33" s="115"/>
      <c r="DM33" s="94"/>
      <c r="DN33" s="65"/>
      <c r="DO33" s="301" t="s">
        <v>0</v>
      </c>
      <c r="DP33" s="65"/>
      <c r="DQ33" s="114"/>
      <c r="DR33" s="115"/>
      <c r="DS33" s="94"/>
      <c r="DT33" s="65"/>
      <c r="DU33" s="301" t="s">
        <v>0</v>
      </c>
      <c r="DV33" s="65"/>
      <c r="DW33" s="114"/>
      <c r="DX33" s="115"/>
      <c r="DY33" s="94"/>
      <c r="DZ33" s="65"/>
      <c r="EA33" s="301" t="s">
        <v>0</v>
      </c>
      <c r="EB33" s="65"/>
      <c r="EC33" s="114"/>
      <c r="ED33" s="115"/>
      <c r="EE33" s="94"/>
      <c r="EF33" s="65"/>
      <c r="EG33" s="301" t="s">
        <v>0</v>
      </c>
      <c r="EH33" s="65"/>
      <c r="EI33" s="114"/>
      <c r="EJ33" s="115"/>
      <c r="EK33" s="94"/>
      <c r="EL33" s="65"/>
      <c r="EM33" s="301" t="s">
        <v>0</v>
      </c>
      <c r="EN33" s="65"/>
      <c r="EO33" s="114"/>
      <c r="EP33" s="115"/>
      <c r="EQ33" s="94"/>
      <c r="ER33" s="106"/>
      <c r="ES33" s="301" t="s">
        <v>0</v>
      </c>
      <c r="ET33" s="105"/>
      <c r="EU33" s="114"/>
      <c r="EV33" s="115"/>
      <c r="EW33" s="94"/>
      <c r="EX33" s="65"/>
      <c r="EY33" s="301" t="s">
        <v>0</v>
      </c>
      <c r="EZ33" s="65"/>
      <c r="FA33" s="114"/>
      <c r="FB33" s="115"/>
      <c r="FC33" s="94"/>
      <c r="FD33" s="106"/>
      <c r="FE33" s="301" t="s">
        <v>0</v>
      </c>
      <c r="FF33" s="105"/>
      <c r="FG33" s="114"/>
      <c r="FH33" s="115"/>
      <c r="FI33" s="94"/>
      <c r="FJ33" s="65"/>
      <c r="FK33" s="301" t="s">
        <v>0</v>
      </c>
      <c r="FL33" s="65"/>
      <c r="FM33" s="114"/>
      <c r="FN33" s="115"/>
      <c r="FO33" s="94"/>
      <c r="FP33" s="65"/>
      <c r="FQ33" s="301" t="s">
        <v>0</v>
      </c>
      <c r="FR33" s="65"/>
      <c r="FS33" s="114"/>
      <c r="FT33" s="115"/>
      <c r="FU33" s="94"/>
      <c r="FV33" s="65"/>
      <c r="FW33" s="301" t="s">
        <v>0</v>
      </c>
      <c r="FX33" s="65"/>
      <c r="FY33" s="114"/>
      <c r="FZ33" s="115"/>
      <c r="GA33" s="94"/>
      <c r="GB33" s="106"/>
      <c r="GC33" s="301" t="s">
        <v>0</v>
      </c>
      <c r="GD33" s="105"/>
      <c r="GE33" s="114"/>
      <c r="GF33" s="115"/>
      <c r="GG33" s="94"/>
      <c r="GH33" s="106"/>
      <c r="GI33" s="301" t="s">
        <v>0</v>
      </c>
      <c r="GJ33" s="105"/>
      <c r="GK33" s="114"/>
      <c r="GL33" s="115"/>
      <c r="GM33" s="94"/>
      <c r="GN33" s="65"/>
      <c r="GO33" s="301" t="s">
        <v>0</v>
      </c>
      <c r="GP33" s="65"/>
      <c r="GQ33" s="121"/>
      <c r="GR33" s="302"/>
      <c r="GS33" s="94"/>
      <c r="GT33" s="65"/>
      <c r="GU33" s="301" t="s">
        <v>0</v>
      </c>
      <c r="GV33" s="65"/>
      <c r="GW33" s="114"/>
      <c r="GX33" s="115"/>
      <c r="GY33" s="94"/>
      <c r="GZ33" s="106"/>
      <c r="HA33" s="301" t="s">
        <v>0</v>
      </c>
      <c r="HB33" s="105"/>
      <c r="HC33" s="301"/>
      <c r="HD33" s="302"/>
      <c r="HE33" s="94"/>
      <c r="HF33" s="65"/>
      <c r="HG33" s="301" t="s">
        <v>0</v>
      </c>
      <c r="HH33" s="65"/>
      <c r="HI33" s="114"/>
      <c r="HJ33" s="115"/>
      <c r="HK33" s="94"/>
      <c r="HL33" s="65"/>
      <c r="HM33" s="301" t="s">
        <v>0</v>
      </c>
      <c r="HN33" s="65"/>
      <c r="HO33" s="114"/>
      <c r="HP33" s="115"/>
      <c r="HQ33" s="94"/>
      <c r="HR33" s="65"/>
      <c r="HS33" s="301" t="s">
        <v>0</v>
      </c>
      <c r="HT33" s="65"/>
      <c r="HU33" s="114"/>
      <c r="HV33" s="115"/>
      <c r="HW33" s="94"/>
      <c r="HX33" s="106"/>
      <c r="HY33" s="301" t="s">
        <v>0</v>
      </c>
      <c r="HZ33" s="105"/>
      <c r="IA33" s="114"/>
      <c r="IB33" s="115"/>
      <c r="IC33" s="94"/>
      <c r="ID33" s="65"/>
      <c r="IE33" s="301" t="s">
        <v>0</v>
      </c>
      <c r="IF33" s="65"/>
      <c r="IG33" s="114"/>
      <c r="IH33" s="115"/>
      <c r="II33" s="94"/>
      <c r="IJ33" s="65"/>
      <c r="IK33" s="301" t="s">
        <v>0</v>
      </c>
      <c r="IL33" s="65"/>
      <c r="IM33" s="121"/>
      <c r="IN33" s="302"/>
      <c r="IO33" s="94"/>
      <c r="IP33" s="106"/>
      <c r="IQ33" s="301" t="s">
        <v>0</v>
      </c>
      <c r="IR33" s="105"/>
      <c r="IS33" s="301"/>
      <c r="IT33" s="302"/>
      <c r="IU33" s="94"/>
      <c r="IV33" s="65"/>
      <c r="IW33" s="301" t="s">
        <v>0</v>
      </c>
      <c r="IX33" s="65"/>
      <c r="IY33" s="114"/>
      <c r="IZ33" s="115"/>
      <c r="JA33" s="94"/>
      <c r="JB33" s="65"/>
      <c r="JC33" s="301" t="s">
        <v>0</v>
      </c>
      <c r="JD33" s="65"/>
      <c r="JE33" s="114"/>
      <c r="JF33" s="115"/>
      <c r="JG33" s="94"/>
      <c r="JH33" s="65"/>
      <c r="JI33" s="301" t="s">
        <v>0</v>
      </c>
      <c r="JJ33" s="65"/>
      <c r="JK33" s="114"/>
      <c r="JL33" s="115"/>
      <c r="JM33" s="94"/>
      <c r="JN33" s="65"/>
      <c r="JO33" s="301" t="s">
        <v>0</v>
      </c>
      <c r="JP33" s="65"/>
      <c r="JQ33" s="114"/>
      <c r="JR33" s="115"/>
      <c r="JS33" s="94"/>
      <c r="JT33" s="106"/>
      <c r="JU33" s="301" t="s">
        <v>0</v>
      </c>
      <c r="JV33" s="105"/>
      <c r="JW33" s="114"/>
      <c r="JX33" s="115"/>
      <c r="JY33" s="94"/>
      <c r="JZ33" s="106"/>
      <c r="KA33" s="301" t="s">
        <v>0</v>
      </c>
      <c r="KB33" s="105"/>
      <c r="KC33" s="301"/>
      <c r="KD33" s="302"/>
      <c r="KE33" s="94"/>
      <c r="KF33" s="106"/>
      <c r="KG33" s="301" t="s">
        <v>0</v>
      </c>
      <c r="KH33" s="105"/>
      <c r="KI33" s="114"/>
      <c r="KJ33" s="115"/>
      <c r="KK33" s="94"/>
      <c r="KL33" s="65"/>
      <c r="KM33" s="301" t="s">
        <v>0</v>
      </c>
      <c r="KN33" s="65"/>
      <c r="KO33" s="114"/>
      <c r="KP33" s="115"/>
      <c r="KQ33" s="94"/>
      <c r="KR33" s="65"/>
      <c r="KS33" s="301" t="s">
        <v>0</v>
      </c>
      <c r="KT33" s="65"/>
      <c r="KU33" s="114"/>
      <c r="KV33" s="115"/>
      <c r="KW33" s="94"/>
      <c r="KX33" s="65"/>
      <c r="KY33" s="301" t="s">
        <v>0</v>
      </c>
      <c r="KZ33" s="65"/>
      <c r="LA33" s="121"/>
      <c r="LB33" s="302"/>
      <c r="LC33" s="94"/>
      <c r="LD33" s="106"/>
      <c r="LE33" s="301" t="s">
        <v>0</v>
      </c>
      <c r="LF33" s="105"/>
      <c r="LG33" s="114"/>
      <c r="LH33" s="115"/>
      <c r="LI33" s="94"/>
      <c r="LJ33" s="65"/>
      <c r="LK33" s="301" t="s">
        <v>0</v>
      </c>
      <c r="LL33" s="65"/>
      <c r="LM33" s="121"/>
      <c r="LN33" s="302"/>
      <c r="LO33" s="94"/>
      <c r="LP33" s="65"/>
      <c r="LQ33" s="301" t="s">
        <v>0</v>
      </c>
      <c r="LR33" s="65"/>
      <c r="LS33" s="114"/>
      <c r="LT33" s="115"/>
      <c r="LU33" s="94"/>
      <c r="LV33" s="106"/>
      <c r="LW33" s="301" t="s">
        <v>0</v>
      </c>
      <c r="LX33" s="105"/>
      <c r="LY33" s="301"/>
      <c r="LZ33" s="302"/>
      <c r="MA33" s="94"/>
      <c r="MB33" s="65"/>
      <c r="MC33" s="301" t="s">
        <v>0</v>
      </c>
      <c r="MD33" s="65"/>
      <c r="ME33" s="114"/>
      <c r="MF33" s="115"/>
      <c r="MG33" s="94"/>
      <c r="MH33" s="65"/>
      <c r="MI33" s="301" t="s">
        <v>0</v>
      </c>
      <c r="MJ33" s="65"/>
      <c r="MK33" s="114"/>
      <c r="ML33" s="115"/>
      <c r="MM33" s="94"/>
      <c r="MN33" s="65"/>
      <c r="MO33" s="301" t="s">
        <v>0</v>
      </c>
      <c r="MP33" s="65"/>
      <c r="MQ33" s="114"/>
      <c r="MR33" s="115"/>
      <c r="MS33" s="94"/>
      <c r="MT33" s="106"/>
      <c r="MU33" s="301" t="s">
        <v>0</v>
      </c>
      <c r="MV33" s="105"/>
      <c r="MW33" s="301"/>
      <c r="MX33" s="302"/>
      <c r="MY33" s="94"/>
      <c r="MZ33" s="65"/>
      <c r="NA33" s="301" t="s">
        <v>0</v>
      </c>
      <c r="NB33" s="65"/>
      <c r="NC33" s="114"/>
      <c r="ND33" s="115"/>
      <c r="NE33" s="94"/>
      <c r="NF33" s="65"/>
      <c r="NG33" s="301" t="s">
        <v>0</v>
      </c>
      <c r="NH33" s="65"/>
      <c r="NI33" s="121"/>
      <c r="NJ33" s="302"/>
      <c r="NK33" s="94"/>
      <c r="NL33" s="65"/>
      <c r="NM33" s="301" t="s">
        <v>0</v>
      </c>
      <c r="NN33" s="65"/>
      <c r="NO33" s="114"/>
      <c r="NP33" s="115"/>
      <c r="NQ33" s="94"/>
      <c r="NR33" s="65"/>
      <c r="NS33" s="301" t="s">
        <v>0</v>
      </c>
      <c r="NT33" s="65"/>
      <c r="NU33" s="114"/>
      <c r="NV33" s="115"/>
      <c r="NW33" s="102"/>
      <c r="NX33" s="106"/>
      <c r="NY33" s="301" t="s">
        <v>0</v>
      </c>
      <c r="NZ33" s="105"/>
      <c r="OA33" s="301"/>
      <c r="OB33" s="302"/>
      <c r="OC33" s="121"/>
      <c r="OD33" s="267"/>
      <c r="OE33" s="114" t="s">
        <v>0</v>
      </c>
      <c r="OF33" s="114"/>
      <c r="OG33" s="114"/>
      <c r="OH33" s="115"/>
    </row>
    <row r="34" spans="1:398" ht="16.5">
      <c r="A34" s="312">
        <f>IF(B34="","",VLOOKUP(B34,'Registrovaní tipéri'!$A$2:$B$101,2,FALSE))</f>
        <v>28</v>
      </c>
      <c r="B34" s="306" t="s">
        <v>197</v>
      </c>
      <c r="C34" s="134">
        <v>28</v>
      </c>
      <c r="D34" s="106"/>
      <c r="E34" s="301" t="s">
        <v>0</v>
      </c>
      <c r="F34" s="105"/>
      <c r="G34" s="301"/>
      <c r="H34" s="302"/>
      <c r="I34" s="308"/>
      <c r="J34" s="267">
        <v>2</v>
      </c>
      <c r="K34" s="114" t="s">
        <v>0</v>
      </c>
      <c r="L34" s="114">
        <v>3</v>
      </c>
      <c r="M34" s="114" t="s">
        <v>219</v>
      </c>
      <c r="N34" s="115" t="s">
        <v>218</v>
      </c>
      <c r="O34" s="81"/>
      <c r="P34" s="106">
        <v>3</v>
      </c>
      <c r="Q34" s="342" t="s">
        <v>0</v>
      </c>
      <c r="R34" s="105">
        <v>1</v>
      </c>
      <c r="S34" s="114" t="s">
        <v>218</v>
      </c>
      <c r="T34" s="115" t="s">
        <v>221</v>
      </c>
      <c r="U34" s="81"/>
      <c r="V34" s="106">
        <v>2</v>
      </c>
      <c r="W34" s="342" t="s">
        <v>0</v>
      </c>
      <c r="X34" s="105">
        <v>2</v>
      </c>
      <c r="Y34" s="114" t="s">
        <v>219</v>
      </c>
      <c r="Z34" s="115" t="s">
        <v>221</v>
      </c>
      <c r="AA34" s="94"/>
      <c r="AB34" s="65"/>
      <c r="AC34" s="325" t="s">
        <v>0</v>
      </c>
      <c r="AD34" s="65"/>
      <c r="AE34" s="114" t="s">
        <v>331</v>
      </c>
      <c r="AF34" s="115" t="s">
        <v>331</v>
      </c>
      <c r="AG34" s="94"/>
      <c r="AH34" s="65"/>
      <c r="AI34" s="301" t="s">
        <v>0</v>
      </c>
      <c r="AJ34" s="65"/>
      <c r="AK34" s="114"/>
      <c r="AL34" s="115"/>
      <c r="AM34" s="94"/>
      <c r="AN34" s="106"/>
      <c r="AO34" s="301" t="s">
        <v>0</v>
      </c>
      <c r="AP34" s="105"/>
      <c r="AQ34" s="114"/>
      <c r="AR34" s="115"/>
      <c r="AS34" s="94"/>
      <c r="AT34" s="65"/>
      <c r="AU34" s="301" t="s">
        <v>0</v>
      </c>
      <c r="AV34" s="65"/>
      <c r="AW34" s="114"/>
      <c r="AX34" s="115"/>
      <c r="AY34" s="94"/>
      <c r="AZ34" s="106"/>
      <c r="BA34" s="301" t="s">
        <v>0</v>
      </c>
      <c r="BB34" s="105"/>
      <c r="BC34" s="114"/>
      <c r="BD34" s="115"/>
      <c r="BE34" s="94"/>
      <c r="BF34" s="65"/>
      <c r="BG34" s="301" t="s">
        <v>0</v>
      </c>
      <c r="BH34" s="65"/>
      <c r="BI34" s="114"/>
      <c r="BJ34" s="115"/>
      <c r="BK34" s="94"/>
      <c r="BL34" s="65"/>
      <c r="BM34" s="301" t="s">
        <v>0</v>
      </c>
      <c r="BN34" s="65"/>
      <c r="BO34" s="114"/>
      <c r="BP34" s="115"/>
      <c r="BQ34" s="94"/>
      <c r="BR34" s="65"/>
      <c r="BS34" s="301" t="s">
        <v>0</v>
      </c>
      <c r="BT34" s="65"/>
      <c r="BU34" s="114"/>
      <c r="BV34" s="115"/>
      <c r="BW34" s="94"/>
      <c r="BX34" s="65"/>
      <c r="BY34" s="301" t="s">
        <v>0</v>
      </c>
      <c r="BZ34" s="65"/>
      <c r="CA34" s="121"/>
      <c r="CB34" s="302"/>
      <c r="CC34" s="94"/>
      <c r="CD34" s="65"/>
      <c r="CE34" s="301" t="s">
        <v>0</v>
      </c>
      <c r="CF34" s="65"/>
      <c r="CG34" s="114"/>
      <c r="CH34" s="115"/>
      <c r="CI34" s="94"/>
      <c r="CJ34" s="106"/>
      <c r="CK34" s="301" t="s">
        <v>0</v>
      </c>
      <c r="CL34" s="105"/>
      <c r="CM34" s="114"/>
      <c r="CN34" s="115"/>
      <c r="CO34" s="94"/>
      <c r="CP34" s="106"/>
      <c r="CQ34" s="301" t="s">
        <v>0</v>
      </c>
      <c r="CR34" s="105"/>
      <c r="CS34" s="114"/>
      <c r="CT34" s="115"/>
      <c r="CU34" s="94"/>
      <c r="CV34" s="65"/>
      <c r="CW34" s="301" t="s">
        <v>0</v>
      </c>
      <c r="CX34" s="65"/>
      <c r="CY34" s="114"/>
      <c r="CZ34" s="115"/>
      <c r="DA34" s="94"/>
      <c r="DB34" s="65"/>
      <c r="DC34" s="301" t="s">
        <v>0</v>
      </c>
      <c r="DD34" s="65"/>
      <c r="DE34" s="114"/>
      <c r="DF34" s="115"/>
      <c r="DG34" s="94"/>
      <c r="DH34" s="65"/>
      <c r="DI34" s="301" t="s">
        <v>0</v>
      </c>
      <c r="DJ34" s="65"/>
      <c r="DK34" s="114"/>
      <c r="DL34" s="115"/>
      <c r="DM34" s="94"/>
      <c r="DN34" s="65"/>
      <c r="DO34" s="301" t="s">
        <v>0</v>
      </c>
      <c r="DP34" s="65"/>
      <c r="DQ34" s="114"/>
      <c r="DR34" s="115"/>
      <c r="DS34" s="94"/>
      <c r="DT34" s="65"/>
      <c r="DU34" s="301" t="s">
        <v>0</v>
      </c>
      <c r="DV34" s="65"/>
      <c r="DW34" s="114"/>
      <c r="DX34" s="115"/>
      <c r="DY34" s="94"/>
      <c r="DZ34" s="65"/>
      <c r="EA34" s="301" t="s">
        <v>0</v>
      </c>
      <c r="EB34" s="65"/>
      <c r="EC34" s="114"/>
      <c r="ED34" s="115"/>
      <c r="EE34" s="94"/>
      <c r="EF34" s="65"/>
      <c r="EG34" s="301" t="s">
        <v>0</v>
      </c>
      <c r="EH34" s="65"/>
      <c r="EI34" s="114"/>
      <c r="EJ34" s="115"/>
      <c r="EK34" s="94"/>
      <c r="EL34" s="65"/>
      <c r="EM34" s="301" t="s">
        <v>0</v>
      </c>
      <c r="EN34" s="65"/>
      <c r="EO34" s="114"/>
      <c r="EP34" s="115"/>
      <c r="EQ34" s="94"/>
      <c r="ER34" s="106"/>
      <c r="ES34" s="301" t="s">
        <v>0</v>
      </c>
      <c r="ET34" s="105"/>
      <c r="EU34" s="114"/>
      <c r="EV34" s="115"/>
      <c r="EW34" s="94"/>
      <c r="EX34" s="65"/>
      <c r="EY34" s="301" t="s">
        <v>0</v>
      </c>
      <c r="EZ34" s="65"/>
      <c r="FA34" s="114"/>
      <c r="FB34" s="115"/>
      <c r="FC34" s="94"/>
      <c r="FD34" s="106"/>
      <c r="FE34" s="301" t="s">
        <v>0</v>
      </c>
      <c r="FF34" s="105"/>
      <c r="FG34" s="114"/>
      <c r="FH34" s="115"/>
      <c r="FI34" s="94"/>
      <c r="FJ34" s="65"/>
      <c r="FK34" s="301" t="s">
        <v>0</v>
      </c>
      <c r="FL34" s="65"/>
      <c r="FM34" s="114"/>
      <c r="FN34" s="115"/>
      <c r="FO34" s="94"/>
      <c r="FP34" s="65"/>
      <c r="FQ34" s="301" t="s">
        <v>0</v>
      </c>
      <c r="FR34" s="65"/>
      <c r="FS34" s="114"/>
      <c r="FT34" s="115"/>
      <c r="FU34" s="94"/>
      <c r="FV34" s="65"/>
      <c r="FW34" s="301" t="s">
        <v>0</v>
      </c>
      <c r="FX34" s="65"/>
      <c r="FY34" s="114"/>
      <c r="FZ34" s="115"/>
      <c r="GA34" s="94"/>
      <c r="GB34" s="106"/>
      <c r="GC34" s="301" t="s">
        <v>0</v>
      </c>
      <c r="GD34" s="105"/>
      <c r="GE34" s="114"/>
      <c r="GF34" s="115"/>
      <c r="GG34" s="94"/>
      <c r="GH34" s="106"/>
      <c r="GI34" s="301" t="s">
        <v>0</v>
      </c>
      <c r="GJ34" s="105"/>
      <c r="GK34" s="114"/>
      <c r="GL34" s="115"/>
      <c r="GM34" s="94"/>
      <c r="GN34" s="65"/>
      <c r="GO34" s="301" t="s">
        <v>0</v>
      </c>
      <c r="GP34" s="65"/>
      <c r="GQ34" s="121"/>
      <c r="GR34" s="302"/>
      <c r="GS34" s="94"/>
      <c r="GT34" s="65"/>
      <c r="GU34" s="301" t="s">
        <v>0</v>
      </c>
      <c r="GV34" s="65"/>
      <c r="GW34" s="114"/>
      <c r="GX34" s="115"/>
      <c r="GY34" s="94"/>
      <c r="GZ34" s="106"/>
      <c r="HA34" s="301" t="s">
        <v>0</v>
      </c>
      <c r="HB34" s="105"/>
      <c r="HC34" s="301"/>
      <c r="HD34" s="302"/>
      <c r="HE34" s="94"/>
      <c r="HF34" s="65"/>
      <c r="HG34" s="301" t="s">
        <v>0</v>
      </c>
      <c r="HH34" s="65"/>
      <c r="HI34" s="114"/>
      <c r="HJ34" s="115"/>
      <c r="HK34" s="94"/>
      <c r="HL34" s="65"/>
      <c r="HM34" s="301" t="s">
        <v>0</v>
      </c>
      <c r="HN34" s="65"/>
      <c r="HO34" s="114"/>
      <c r="HP34" s="115"/>
      <c r="HQ34" s="94"/>
      <c r="HR34" s="65"/>
      <c r="HS34" s="301" t="s">
        <v>0</v>
      </c>
      <c r="HT34" s="65"/>
      <c r="HU34" s="114"/>
      <c r="HV34" s="115"/>
      <c r="HW34" s="94"/>
      <c r="HX34" s="106"/>
      <c r="HY34" s="301" t="s">
        <v>0</v>
      </c>
      <c r="HZ34" s="105"/>
      <c r="IA34" s="114"/>
      <c r="IB34" s="115"/>
      <c r="IC34" s="94"/>
      <c r="ID34" s="65"/>
      <c r="IE34" s="301" t="s">
        <v>0</v>
      </c>
      <c r="IF34" s="65"/>
      <c r="IG34" s="114"/>
      <c r="IH34" s="115"/>
      <c r="II34" s="94"/>
      <c r="IJ34" s="65"/>
      <c r="IK34" s="301" t="s">
        <v>0</v>
      </c>
      <c r="IL34" s="65"/>
      <c r="IM34" s="121"/>
      <c r="IN34" s="302"/>
      <c r="IO34" s="94"/>
      <c r="IP34" s="106"/>
      <c r="IQ34" s="301" t="s">
        <v>0</v>
      </c>
      <c r="IR34" s="105"/>
      <c r="IS34" s="301"/>
      <c r="IT34" s="302"/>
      <c r="IU34" s="94"/>
      <c r="IV34" s="65"/>
      <c r="IW34" s="301" t="s">
        <v>0</v>
      </c>
      <c r="IX34" s="65"/>
      <c r="IY34" s="114"/>
      <c r="IZ34" s="115"/>
      <c r="JA34" s="94"/>
      <c r="JB34" s="65"/>
      <c r="JC34" s="301" t="s">
        <v>0</v>
      </c>
      <c r="JD34" s="65"/>
      <c r="JE34" s="114"/>
      <c r="JF34" s="115"/>
      <c r="JG34" s="94"/>
      <c r="JH34" s="65"/>
      <c r="JI34" s="301" t="s">
        <v>0</v>
      </c>
      <c r="JJ34" s="65"/>
      <c r="JK34" s="114"/>
      <c r="JL34" s="115"/>
      <c r="JM34" s="94"/>
      <c r="JN34" s="65"/>
      <c r="JO34" s="301" t="s">
        <v>0</v>
      </c>
      <c r="JP34" s="65"/>
      <c r="JQ34" s="114"/>
      <c r="JR34" s="115"/>
      <c r="JS34" s="94"/>
      <c r="JT34" s="106"/>
      <c r="JU34" s="301" t="s">
        <v>0</v>
      </c>
      <c r="JV34" s="105"/>
      <c r="JW34" s="114"/>
      <c r="JX34" s="115"/>
      <c r="JY34" s="94"/>
      <c r="JZ34" s="106"/>
      <c r="KA34" s="301" t="s">
        <v>0</v>
      </c>
      <c r="KB34" s="105"/>
      <c r="KC34" s="301"/>
      <c r="KD34" s="302"/>
      <c r="KE34" s="94"/>
      <c r="KF34" s="106"/>
      <c r="KG34" s="301" t="s">
        <v>0</v>
      </c>
      <c r="KH34" s="105"/>
      <c r="KI34" s="114"/>
      <c r="KJ34" s="115"/>
      <c r="KK34" s="94"/>
      <c r="KL34" s="65"/>
      <c r="KM34" s="301" t="s">
        <v>0</v>
      </c>
      <c r="KN34" s="65"/>
      <c r="KO34" s="114"/>
      <c r="KP34" s="115"/>
      <c r="KQ34" s="94"/>
      <c r="KR34" s="65"/>
      <c r="KS34" s="301" t="s">
        <v>0</v>
      </c>
      <c r="KT34" s="65"/>
      <c r="KU34" s="114"/>
      <c r="KV34" s="115"/>
      <c r="KW34" s="94"/>
      <c r="KX34" s="65"/>
      <c r="KY34" s="301" t="s">
        <v>0</v>
      </c>
      <c r="KZ34" s="65"/>
      <c r="LA34" s="121"/>
      <c r="LB34" s="302"/>
      <c r="LC34" s="94"/>
      <c r="LD34" s="106"/>
      <c r="LE34" s="301" t="s">
        <v>0</v>
      </c>
      <c r="LF34" s="105"/>
      <c r="LG34" s="114"/>
      <c r="LH34" s="115"/>
      <c r="LI34" s="94"/>
      <c r="LJ34" s="65"/>
      <c r="LK34" s="301" t="s">
        <v>0</v>
      </c>
      <c r="LL34" s="65"/>
      <c r="LM34" s="121"/>
      <c r="LN34" s="302"/>
      <c r="LO34" s="94"/>
      <c r="LP34" s="65"/>
      <c r="LQ34" s="301" t="s">
        <v>0</v>
      </c>
      <c r="LR34" s="65"/>
      <c r="LS34" s="114"/>
      <c r="LT34" s="115"/>
      <c r="LU34" s="94"/>
      <c r="LV34" s="106"/>
      <c r="LW34" s="301" t="s">
        <v>0</v>
      </c>
      <c r="LX34" s="105"/>
      <c r="LY34" s="301"/>
      <c r="LZ34" s="302"/>
      <c r="MA34" s="94"/>
      <c r="MB34" s="65"/>
      <c r="MC34" s="301" t="s">
        <v>0</v>
      </c>
      <c r="MD34" s="65"/>
      <c r="ME34" s="114"/>
      <c r="MF34" s="115"/>
      <c r="MG34" s="94"/>
      <c r="MH34" s="65"/>
      <c r="MI34" s="301" t="s">
        <v>0</v>
      </c>
      <c r="MJ34" s="65"/>
      <c r="MK34" s="114"/>
      <c r="ML34" s="115"/>
      <c r="MM34" s="94"/>
      <c r="MN34" s="65"/>
      <c r="MO34" s="301" t="s">
        <v>0</v>
      </c>
      <c r="MP34" s="65"/>
      <c r="MQ34" s="114"/>
      <c r="MR34" s="115"/>
      <c r="MS34" s="94"/>
      <c r="MT34" s="106"/>
      <c r="MU34" s="301" t="s">
        <v>0</v>
      </c>
      <c r="MV34" s="105"/>
      <c r="MW34" s="301"/>
      <c r="MX34" s="302"/>
      <c r="MY34" s="94"/>
      <c r="MZ34" s="65"/>
      <c r="NA34" s="301" t="s">
        <v>0</v>
      </c>
      <c r="NB34" s="65"/>
      <c r="NC34" s="114"/>
      <c r="ND34" s="115"/>
      <c r="NE34" s="94"/>
      <c r="NF34" s="65"/>
      <c r="NG34" s="301" t="s">
        <v>0</v>
      </c>
      <c r="NH34" s="65"/>
      <c r="NI34" s="121"/>
      <c r="NJ34" s="302"/>
      <c r="NK34" s="94"/>
      <c r="NL34" s="65"/>
      <c r="NM34" s="301" t="s">
        <v>0</v>
      </c>
      <c r="NN34" s="65"/>
      <c r="NO34" s="114"/>
      <c r="NP34" s="115"/>
      <c r="NQ34" s="94"/>
      <c r="NR34" s="65"/>
      <c r="NS34" s="301" t="s">
        <v>0</v>
      </c>
      <c r="NT34" s="65"/>
      <c r="NU34" s="114"/>
      <c r="NV34" s="115"/>
      <c r="NW34" s="102"/>
      <c r="NX34" s="106"/>
      <c r="NY34" s="301" t="s">
        <v>0</v>
      </c>
      <c r="NZ34" s="105"/>
      <c r="OA34" s="301"/>
      <c r="OB34" s="302"/>
      <c r="OC34" s="121"/>
      <c r="OD34" s="267"/>
      <c r="OE34" s="114" t="s">
        <v>0</v>
      </c>
      <c r="OF34" s="114"/>
      <c r="OG34" s="114"/>
      <c r="OH34" s="115"/>
    </row>
    <row r="35" spans="1:398" ht="16.5">
      <c r="A35" s="312">
        <f>IF(B35="","",VLOOKUP(B35,'Registrovaní tipéri'!$A$2:$B$101,2,FALSE))</f>
        <v>58</v>
      </c>
      <c r="B35" s="306" t="s">
        <v>330</v>
      </c>
      <c r="C35" s="134">
        <v>58</v>
      </c>
      <c r="D35" s="106"/>
      <c r="E35" s="301" t="s">
        <v>0</v>
      </c>
      <c r="F35" s="105"/>
      <c r="G35" s="112"/>
      <c r="H35" s="113"/>
      <c r="I35" s="308"/>
      <c r="J35" s="267">
        <v>0</v>
      </c>
      <c r="K35" s="114" t="s">
        <v>0</v>
      </c>
      <c r="L35" s="114">
        <v>1</v>
      </c>
      <c r="M35" s="114" t="s">
        <v>218</v>
      </c>
      <c r="N35" s="115" t="s">
        <v>293</v>
      </c>
      <c r="O35" s="81"/>
      <c r="P35" s="106"/>
      <c r="Q35" s="342" t="s">
        <v>0</v>
      </c>
      <c r="R35" s="105"/>
      <c r="S35" s="114" t="s">
        <v>331</v>
      </c>
      <c r="T35" s="115" t="s">
        <v>331</v>
      </c>
      <c r="U35" s="81"/>
      <c r="V35" s="106"/>
      <c r="W35" s="342" t="s">
        <v>0</v>
      </c>
      <c r="X35" s="105"/>
      <c r="Y35" s="114" t="s">
        <v>331</v>
      </c>
      <c r="Z35" s="115" t="s">
        <v>331</v>
      </c>
      <c r="AA35" s="94"/>
      <c r="AB35" s="65"/>
      <c r="AC35" s="325" t="s">
        <v>0</v>
      </c>
      <c r="AD35" s="65"/>
      <c r="AE35" s="114" t="s">
        <v>331</v>
      </c>
      <c r="AF35" s="115" t="s">
        <v>331</v>
      </c>
      <c r="AG35" s="94"/>
      <c r="AH35" s="65"/>
      <c r="AI35" s="301" t="s">
        <v>0</v>
      </c>
      <c r="AJ35" s="65"/>
      <c r="AK35" s="114"/>
      <c r="AL35" s="115"/>
      <c r="AM35" s="94"/>
      <c r="AN35" s="106"/>
      <c r="AO35" s="301" t="s">
        <v>0</v>
      </c>
      <c r="AP35" s="105"/>
      <c r="AQ35" s="114"/>
      <c r="AR35" s="115"/>
      <c r="AS35" s="94"/>
      <c r="AT35" s="65"/>
      <c r="AU35" s="301" t="s">
        <v>0</v>
      </c>
      <c r="AV35" s="65"/>
      <c r="AW35" s="114"/>
      <c r="AX35" s="115"/>
      <c r="AY35" s="94"/>
      <c r="AZ35" s="106"/>
      <c r="BA35" s="301" t="s">
        <v>0</v>
      </c>
      <c r="BB35" s="105"/>
      <c r="BC35" s="114"/>
      <c r="BD35" s="115"/>
      <c r="BE35" s="94"/>
      <c r="BF35" s="65"/>
      <c r="BG35" s="301" t="s">
        <v>0</v>
      </c>
      <c r="BH35" s="65"/>
      <c r="BI35" s="114"/>
      <c r="BJ35" s="115"/>
      <c r="BK35" s="94"/>
      <c r="BL35" s="65"/>
      <c r="BM35" s="301" t="s">
        <v>0</v>
      </c>
      <c r="BN35" s="65"/>
      <c r="BO35" s="114"/>
      <c r="BP35" s="115"/>
      <c r="BQ35" s="94"/>
      <c r="BR35" s="65"/>
      <c r="BS35" s="301" t="s">
        <v>0</v>
      </c>
      <c r="BT35" s="65"/>
      <c r="BU35" s="114"/>
      <c r="BV35" s="115"/>
      <c r="BW35" s="94"/>
      <c r="BX35" s="65"/>
      <c r="BY35" s="301" t="s">
        <v>0</v>
      </c>
      <c r="BZ35" s="65"/>
      <c r="CA35" s="114"/>
      <c r="CB35" s="115"/>
      <c r="CC35" s="94"/>
      <c r="CD35" s="65"/>
      <c r="CE35" s="301" t="s">
        <v>0</v>
      </c>
      <c r="CF35" s="65"/>
      <c r="CG35" s="114"/>
      <c r="CH35" s="115"/>
      <c r="CI35" s="94"/>
      <c r="CJ35" s="106"/>
      <c r="CK35" s="301" t="s">
        <v>0</v>
      </c>
      <c r="CL35" s="105"/>
      <c r="CM35" s="114"/>
      <c r="CN35" s="115"/>
      <c r="CO35" s="94"/>
      <c r="CP35" s="106"/>
      <c r="CQ35" s="301" t="s">
        <v>0</v>
      </c>
      <c r="CR35" s="105"/>
      <c r="CS35" s="114"/>
      <c r="CT35" s="115"/>
      <c r="CU35" s="94"/>
      <c r="CV35" s="65"/>
      <c r="CW35" s="301" t="s">
        <v>0</v>
      </c>
      <c r="CX35" s="65"/>
      <c r="CY35" s="114"/>
      <c r="CZ35" s="115"/>
      <c r="DA35" s="94"/>
      <c r="DB35" s="65"/>
      <c r="DC35" s="301" t="s">
        <v>0</v>
      </c>
      <c r="DD35" s="65"/>
      <c r="DE35" s="114"/>
      <c r="DF35" s="115"/>
      <c r="DG35" s="94"/>
      <c r="DH35" s="65"/>
      <c r="DI35" s="301" t="s">
        <v>0</v>
      </c>
      <c r="DJ35" s="65"/>
      <c r="DK35" s="114"/>
      <c r="DL35" s="115"/>
      <c r="DM35" s="94"/>
      <c r="DN35" s="65"/>
      <c r="DO35" s="301" t="s">
        <v>0</v>
      </c>
      <c r="DP35" s="65"/>
      <c r="DQ35" s="114"/>
      <c r="DR35" s="115"/>
      <c r="DS35" s="94"/>
      <c r="DT35" s="65"/>
      <c r="DU35" s="301" t="s">
        <v>0</v>
      </c>
      <c r="DV35" s="65"/>
      <c r="DW35" s="114"/>
      <c r="DX35" s="115"/>
      <c r="DY35" s="94"/>
      <c r="DZ35" s="65"/>
      <c r="EA35" s="301" t="s">
        <v>0</v>
      </c>
      <c r="EB35" s="65"/>
      <c r="EC35" s="114"/>
      <c r="ED35" s="115"/>
      <c r="EE35" s="94"/>
      <c r="EF35" s="65"/>
      <c r="EG35" s="301" t="s">
        <v>0</v>
      </c>
      <c r="EH35" s="65"/>
      <c r="EI35" s="114"/>
      <c r="EJ35" s="115"/>
      <c r="EK35" s="94"/>
      <c r="EL35" s="65"/>
      <c r="EM35" s="301" t="s">
        <v>0</v>
      </c>
      <c r="EN35" s="65"/>
      <c r="EO35" s="114"/>
      <c r="EP35" s="115"/>
      <c r="EQ35" s="94"/>
      <c r="ER35" s="106"/>
      <c r="ES35" s="301" t="s">
        <v>0</v>
      </c>
      <c r="ET35" s="105"/>
      <c r="EU35" s="114"/>
      <c r="EV35" s="115"/>
      <c r="EW35" s="94"/>
      <c r="EX35" s="65"/>
      <c r="EY35" s="301" t="s">
        <v>0</v>
      </c>
      <c r="EZ35" s="65"/>
      <c r="FA35" s="114"/>
      <c r="FB35" s="115"/>
      <c r="FC35" s="94"/>
      <c r="FD35" s="106"/>
      <c r="FE35" s="301" t="s">
        <v>0</v>
      </c>
      <c r="FF35" s="105"/>
      <c r="FG35" s="114"/>
      <c r="FH35" s="115"/>
      <c r="FI35" s="94"/>
      <c r="FJ35" s="65"/>
      <c r="FK35" s="301" t="s">
        <v>0</v>
      </c>
      <c r="FL35" s="65"/>
      <c r="FM35" s="114"/>
      <c r="FN35" s="115"/>
      <c r="FO35" s="94"/>
      <c r="FP35" s="65"/>
      <c r="FQ35" s="301" t="s">
        <v>0</v>
      </c>
      <c r="FR35" s="65"/>
      <c r="FS35" s="114"/>
      <c r="FT35" s="115"/>
      <c r="FU35" s="94"/>
      <c r="FV35" s="65"/>
      <c r="FW35" s="301" t="s">
        <v>0</v>
      </c>
      <c r="FX35" s="65"/>
      <c r="FY35" s="114"/>
      <c r="FZ35" s="115"/>
      <c r="GA35" s="94"/>
      <c r="GB35" s="106"/>
      <c r="GC35" s="301" t="s">
        <v>0</v>
      </c>
      <c r="GD35" s="105"/>
      <c r="GE35" s="114"/>
      <c r="GF35" s="115"/>
      <c r="GG35" s="94"/>
      <c r="GH35" s="106"/>
      <c r="GI35" s="301" t="s">
        <v>0</v>
      </c>
      <c r="GJ35" s="105"/>
      <c r="GK35" s="114"/>
      <c r="GL35" s="115"/>
      <c r="GM35" s="94"/>
      <c r="GN35" s="65"/>
      <c r="GO35" s="301" t="s">
        <v>0</v>
      </c>
      <c r="GP35" s="65"/>
      <c r="GQ35" s="121"/>
      <c r="GR35" s="302"/>
      <c r="GS35" s="94"/>
      <c r="GT35" s="65"/>
      <c r="GU35" s="301" t="s">
        <v>0</v>
      </c>
      <c r="GV35" s="65"/>
      <c r="GW35" s="114"/>
      <c r="GX35" s="115"/>
      <c r="GY35" s="94"/>
      <c r="GZ35" s="106"/>
      <c r="HA35" s="301" t="s">
        <v>0</v>
      </c>
      <c r="HB35" s="105"/>
      <c r="HC35" s="301"/>
      <c r="HD35" s="302"/>
      <c r="HE35" s="94"/>
      <c r="HF35" s="65"/>
      <c r="HG35" s="301" t="s">
        <v>0</v>
      </c>
      <c r="HH35" s="65"/>
      <c r="HI35" s="114"/>
      <c r="HJ35" s="115"/>
      <c r="HK35" s="94"/>
      <c r="HL35" s="65"/>
      <c r="HM35" s="301" t="s">
        <v>0</v>
      </c>
      <c r="HN35" s="65"/>
      <c r="HO35" s="114"/>
      <c r="HP35" s="115"/>
      <c r="HQ35" s="94"/>
      <c r="HR35" s="65"/>
      <c r="HS35" s="301" t="s">
        <v>0</v>
      </c>
      <c r="HT35" s="65"/>
      <c r="HU35" s="114"/>
      <c r="HV35" s="115"/>
      <c r="HW35" s="94"/>
      <c r="HX35" s="106"/>
      <c r="HY35" s="301" t="s">
        <v>0</v>
      </c>
      <c r="HZ35" s="105"/>
      <c r="IA35" s="114"/>
      <c r="IB35" s="115"/>
      <c r="IC35" s="94"/>
      <c r="ID35" s="65"/>
      <c r="IE35" s="301" t="s">
        <v>0</v>
      </c>
      <c r="IF35" s="65"/>
      <c r="IG35" s="114"/>
      <c r="IH35" s="115"/>
      <c r="II35" s="94"/>
      <c r="IJ35" s="65"/>
      <c r="IK35" s="301" t="s">
        <v>0</v>
      </c>
      <c r="IL35" s="65"/>
      <c r="IM35" s="121"/>
      <c r="IN35" s="302"/>
      <c r="IO35" s="94"/>
      <c r="IP35" s="106"/>
      <c r="IQ35" s="301" t="s">
        <v>0</v>
      </c>
      <c r="IR35" s="105"/>
      <c r="IS35" s="301"/>
      <c r="IT35" s="302"/>
      <c r="IU35" s="94"/>
      <c r="IV35" s="65"/>
      <c r="IW35" s="301" t="s">
        <v>0</v>
      </c>
      <c r="IX35" s="65"/>
      <c r="IY35" s="114"/>
      <c r="IZ35" s="115"/>
      <c r="JA35" s="94"/>
      <c r="JB35" s="65"/>
      <c r="JC35" s="301" t="s">
        <v>0</v>
      </c>
      <c r="JD35" s="65"/>
      <c r="JE35" s="114"/>
      <c r="JF35" s="115"/>
      <c r="JG35" s="94"/>
      <c r="JH35" s="65"/>
      <c r="JI35" s="301" t="s">
        <v>0</v>
      </c>
      <c r="JJ35" s="65"/>
      <c r="JK35" s="114"/>
      <c r="JL35" s="115"/>
      <c r="JM35" s="94"/>
      <c r="JN35" s="65"/>
      <c r="JO35" s="301" t="s">
        <v>0</v>
      </c>
      <c r="JP35" s="65"/>
      <c r="JQ35" s="114"/>
      <c r="JR35" s="115"/>
      <c r="JS35" s="94"/>
      <c r="JT35" s="106"/>
      <c r="JU35" s="301" t="s">
        <v>0</v>
      </c>
      <c r="JV35" s="105"/>
      <c r="JW35" s="114"/>
      <c r="JX35" s="115"/>
      <c r="JY35" s="94"/>
      <c r="JZ35" s="106"/>
      <c r="KA35" s="301" t="s">
        <v>0</v>
      </c>
      <c r="KB35" s="105"/>
      <c r="KC35" s="301"/>
      <c r="KD35" s="302"/>
      <c r="KE35" s="94"/>
      <c r="KF35" s="106"/>
      <c r="KG35" s="301" t="s">
        <v>0</v>
      </c>
      <c r="KH35" s="105"/>
      <c r="KI35" s="114"/>
      <c r="KJ35" s="115"/>
      <c r="KK35" s="94"/>
      <c r="KL35" s="65"/>
      <c r="KM35" s="301" t="s">
        <v>0</v>
      </c>
      <c r="KN35" s="65"/>
      <c r="KO35" s="114"/>
      <c r="KP35" s="115"/>
      <c r="KQ35" s="94"/>
      <c r="KR35" s="65"/>
      <c r="KS35" s="301" t="s">
        <v>0</v>
      </c>
      <c r="KT35" s="65"/>
      <c r="KU35" s="114"/>
      <c r="KV35" s="115"/>
      <c r="KW35" s="94"/>
      <c r="KX35" s="65"/>
      <c r="KY35" s="301" t="s">
        <v>0</v>
      </c>
      <c r="KZ35" s="65"/>
      <c r="LA35" s="121"/>
      <c r="LB35" s="302"/>
      <c r="LC35" s="94"/>
      <c r="LD35" s="106"/>
      <c r="LE35" s="301" t="s">
        <v>0</v>
      </c>
      <c r="LF35" s="105"/>
      <c r="LG35" s="114"/>
      <c r="LH35" s="115"/>
      <c r="LI35" s="94"/>
      <c r="LJ35" s="65"/>
      <c r="LK35" s="301" t="s">
        <v>0</v>
      </c>
      <c r="LL35" s="65"/>
      <c r="LM35" s="121"/>
      <c r="LN35" s="302"/>
      <c r="LO35" s="94"/>
      <c r="LP35" s="65"/>
      <c r="LQ35" s="301" t="s">
        <v>0</v>
      </c>
      <c r="LR35" s="65"/>
      <c r="LS35" s="114"/>
      <c r="LT35" s="115"/>
      <c r="LU35" s="94"/>
      <c r="LV35" s="106"/>
      <c r="LW35" s="301" t="s">
        <v>0</v>
      </c>
      <c r="LX35" s="105"/>
      <c r="LY35" s="301"/>
      <c r="LZ35" s="302"/>
      <c r="MA35" s="94"/>
      <c r="MB35" s="65"/>
      <c r="MC35" s="301" t="s">
        <v>0</v>
      </c>
      <c r="MD35" s="65"/>
      <c r="ME35" s="114"/>
      <c r="MF35" s="115"/>
      <c r="MG35" s="94"/>
      <c r="MH35" s="65"/>
      <c r="MI35" s="301" t="s">
        <v>0</v>
      </c>
      <c r="MJ35" s="65"/>
      <c r="MK35" s="114"/>
      <c r="ML35" s="115"/>
      <c r="MM35" s="94"/>
      <c r="MN35" s="65"/>
      <c r="MO35" s="301" t="s">
        <v>0</v>
      </c>
      <c r="MP35" s="65"/>
      <c r="MQ35" s="114"/>
      <c r="MR35" s="115"/>
      <c r="MS35" s="94"/>
      <c r="MT35" s="106"/>
      <c r="MU35" s="301" t="s">
        <v>0</v>
      </c>
      <c r="MV35" s="105"/>
      <c r="MW35" s="301"/>
      <c r="MX35" s="302"/>
      <c r="MY35" s="94"/>
      <c r="MZ35" s="65"/>
      <c r="NA35" s="301" t="s">
        <v>0</v>
      </c>
      <c r="NB35" s="65"/>
      <c r="NC35" s="114"/>
      <c r="ND35" s="115"/>
      <c r="NE35" s="94"/>
      <c r="NF35" s="65"/>
      <c r="NG35" s="301" t="s">
        <v>0</v>
      </c>
      <c r="NH35" s="65"/>
      <c r="NI35" s="121"/>
      <c r="NJ35" s="302"/>
      <c r="NK35" s="94"/>
      <c r="NL35" s="65"/>
      <c r="NM35" s="301" t="s">
        <v>0</v>
      </c>
      <c r="NN35" s="65"/>
      <c r="NO35" s="114"/>
      <c r="NP35" s="115"/>
      <c r="NQ35" s="94"/>
      <c r="NR35" s="65"/>
      <c r="NS35" s="301" t="s">
        <v>0</v>
      </c>
      <c r="NT35" s="65"/>
      <c r="NU35" s="114"/>
      <c r="NV35" s="115"/>
      <c r="NW35" s="102"/>
      <c r="NX35" s="106"/>
      <c r="NY35" s="301" t="s">
        <v>0</v>
      </c>
      <c r="NZ35" s="105"/>
      <c r="OA35" s="301"/>
      <c r="OB35" s="302"/>
      <c r="OC35" s="121"/>
      <c r="OD35" s="267"/>
      <c r="OE35" s="114" t="s">
        <v>0</v>
      </c>
      <c r="OF35" s="114"/>
      <c r="OG35" s="114"/>
      <c r="OH35" s="115"/>
    </row>
    <row r="36" spans="1:398" ht="16.5">
      <c r="A36" s="312">
        <f>IF(B36="","",VLOOKUP(B36,'Registrovaní tipéri'!$A$2:$B$101,2,FALSE))</f>
        <v>61</v>
      </c>
      <c r="B36" s="306" t="s">
        <v>193</v>
      </c>
      <c r="C36" s="134">
        <v>61</v>
      </c>
      <c r="D36" s="106"/>
      <c r="E36" s="301" t="s">
        <v>0</v>
      </c>
      <c r="F36" s="105"/>
      <c r="G36" s="301"/>
      <c r="H36" s="302"/>
      <c r="I36" s="308"/>
      <c r="J36" s="267">
        <v>1</v>
      </c>
      <c r="K36" s="114" t="s">
        <v>0</v>
      </c>
      <c r="L36" s="114">
        <v>2</v>
      </c>
      <c r="M36" s="114" t="s">
        <v>218</v>
      </c>
      <c r="N36" s="115" t="s">
        <v>293</v>
      </c>
      <c r="O36" s="81"/>
      <c r="P36" s="106">
        <v>3</v>
      </c>
      <c r="Q36" s="342" t="s">
        <v>0</v>
      </c>
      <c r="R36" s="105">
        <v>0</v>
      </c>
      <c r="S36" s="114" t="s">
        <v>218</v>
      </c>
      <c r="T36" s="115" t="s">
        <v>221</v>
      </c>
      <c r="U36" s="81"/>
      <c r="V36" s="106">
        <v>1</v>
      </c>
      <c r="W36" s="342" t="s">
        <v>0</v>
      </c>
      <c r="X36" s="105">
        <v>2</v>
      </c>
      <c r="Y36" s="114" t="s">
        <v>218</v>
      </c>
      <c r="Z36" s="115" t="s">
        <v>293</v>
      </c>
      <c r="AA36" s="94"/>
      <c r="AB36" s="65"/>
      <c r="AC36" s="325" t="s">
        <v>0</v>
      </c>
      <c r="AD36" s="65"/>
      <c r="AE36" s="114" t="s">
        <v>331</v>
      </c>
      <c r="AF36" s="115" t="s">
        <v>331</v>
      </c>
      <c r="AG36" s="94"/>
      <c r="AH36" s="65"/>
      <c r="AI36" s="301" t="s">
        <v>0</v>
      </c>
      <c r="AJ36" s="65"/>
      <c r="AK36" s="114"/>
      <c r="AL36" s="115"/>
      <c r="AM36" s="94"/>
      <c r="AN36" s="106"/>
      <c r="AO36" s="301" t="s">
        <v>0</v>
      </c>
      <c r="AP36" s="105"/>
      <c r="AQ36" s="114"/>
      <c r="AR36" s="115"/>
      <c r="AS36" s="94"/>
      <c r="AT36" s="65"/>
      <c r="AU36" s="301" t="s">
        <v>0</v>
      </c>
      <c r="AV36" s="65"/>
      <c r="AW36" s="114"/>
      <c r="AX36" s="115"/>
      <c r="AY36" s="94"/>
      <c r="AZ36" s="106"/>
      <c r="BA36" s="301" t="s">
        <v>0</v>
      </c>
      <c r="BB36" s="105"/>
      <c r="BC36" s="114"/>
      <c r="BD36" s="115"/>
      <c r="BE36" s="94"/>
      <c r="BF36" s="65"/>
      <c r="BG36" s="301" t="s">
        <v>0</v>
      </c>
      <c r="BH36" s="65"/>
      <c r="BI36" s="114"/>
      <c r="BJ36" s="115"/>
      <c r="BK36" s="94"/>
      <c r="BL36" s="65"/>
      <c r="BM36" s="301" t="s">
        <v>0</v>
      </c>
      <c r="BN36" s="65"/>
      <c r="BO36" s="114"/>
      <c r="BP36" s="115"/>
      <c r="BQ36" s="94"/>
      <c r="BR36" s="65"/>
      <c r="BS36" s="301" t="s">
        <v>0</v>
      </c>
      <c r="BT36" s="65"/>
      <c r="BU36" s="114"/>
      <c r="BV36" s="115"/>
      <c r="BW36" s="94"/>
      <c r="BX36" s="65"/>
      <c r="BY36" s="301" t="s">
        <v>0</v>
      </c>
      <c r="BZ36" s="65"/>
      <c r="CA36" s="121"/>
      <c r="CB36" s="302"/>
      <c r="CC36" s="94"/>
      <c r="CD36" s="65"/>
      <c r="CE36" s="301" t="s">
        <v>0</v>
      </c>
      <c r="CF36" s="65"/>
      <c r="CG36" s="114"/>
      <c r="CH36" s="115"/>
      <c r="CI36" s="94"/>
      <c r="CJ36" s="106"/>
      <c r="CK36" s="301" t="s">
        <v>0</v>
      </c>
      <c r="CL36" s="105"/>
      <c r="CM36" s="114"/>
      <c r="CN36" s="115"/>
      <c r="CO36" s="94"/>
      <c r="CP36" s="106"/>
      <c r="CQ36" s="301" t="s">
        <v>0</v>
      </c>
      <c r="CR36" s="105"/>
      <c r="CS36" s="114"/>
      <c r="CT36" s="115"/>
      <c r="CU36" s="94"/>
      <c r="CV36" s="65"/>
      <c r="CW36" s="301" t="s">
        <v>0</v>
      </c>
      <c r="CX36" s="65"/>
      <c r="CY36" s="114"/>
      <c r="CZ36" s="115"/>
      <c r="DA36" s="94"/>
      <c r="DB36" s="65"/>
      <c r="DC36" s="301" t="s">
        <v>0</v>
      </c>
      <c r="DD36" s="65"/>
      <c r="DE36" s="114"/>
      <c r="DF36" s="115"/>
      <c r="DG36" s="94"/>
      <c r="DH36" s="65"/>
      <c r="DI36" s="301" t="s">
        <v>0</v>
      </c>
      <c r="DJ36" s="65"/>
      <c r="DK36" s="114"/>
      <c r="DL36" s="115"/>
      <c r="DM36" s="94"/>
      <c r="DN36" s="65"/>
      <c r="DO36" s="301" t="s">
        <v>0</v>
      </c>
      <c r="DP36" s="65"/>
      <c r="DQ36" s="114"/>
      <c r="DR36" s="115"/>
      <c r="DS36" s="94"/>
      <c r="DT36" s="65"/>
      <c r="DU36" s="301" t="s">
        <v>0</v>
      </c>
      <c r="DV36" s="65"/>
      <c r="DW36" s="114"/>
      <c r="DX36" s="115"/>
      <c r="DY36" s="94"/>
      <c r="DZ36" s="65"/>
      <c r="EA36" s="301" t="s">
        <v>0</v>
      </c>
      <c r="EB36" s="65"/>
      <c r="EC36" s="114"/>
      <c r="ED36" s="115"/>
      <c r="EE36" s="94"/>
      <c r="EF36" s="65"/>
      <c r="EG36" s="301" t="s">
        <v>0</v>
      </c>
      <c r="EH36" s="65"/>
      <c r="EI36" s="114"/>
      <c r="EJ36" s="115"/>
      <c r="EK36" s="94"/>
      <c r="EL36" s="65"/>
      <c r="EM36" s="301" t="s">
        <v>0</v>
      </c>
      <c r="EN36" s="65"/>
      <c r="EO36" s="114"/>
      <c r="EP36" s="115"/>
      <c r="EQ36" s="94"/>
      <c r="ER36" s="106"/>
      <c r="ES36" s="301" t="s">
        <v>0</v>
      </c>
      <c r="ET36" s="105"/>
      <c r="EU36" s="114"/>
      <c r="EV36" s="115"/>
      <c r="EW36" s="94"/>
      <c r="EX36" s="65"/>
      <c r="EY36" s="301" t="s">
        <v>0</v>
      </c>
      <c r="EZ36" s="65"/>
      <c r="FA36" s="114"/>
      <c r="FB36" s="115"/>
      <c r="FC36" s="94"/>
      <c r="FD36" s="106"/>
      <c r="FE36" s="301" t="s">
        <v>0</v>
      </c>
      <c r="FF36" s="105"/>
      <c r="FG36" s="114"/>
      <c r="FH36" s="115"/>
      <c r="FI36" s="94"/>
      <c r="FJ36" s="65"/>
      <c r="FK36" s="301" t="s">
        <v>0</v>
      </c>
      <c r="FL36" s="65"/>
      <c r="FM36" s="114"/>
      <c r="FN36" s="115"/>
      <c r="FO36" s="94"/>
      <c r="FP36" s="65"/>
      <c r="FQ36" s="301" t="s">
        <v>0</v>
      </c>
      <c r="FR36" s="65"/>
      <c r="FS36" s="114"/>
      <c r="FT36" s="115"/>
      <c r="FU36" s="94"/>
      <c r="FV36" s="65"/>
      <c r="FW36" s="301" t="s">
        <v>0</v>
      </c>
      <c r="FX36" s="65"/>
      <c r="FY36" s="114"/>
      <c r="FZ36" s="115"/>
      <c r="GA36" s="94"/>
      <c r="GB36" s="106"/>
      <c r="GC36" s="301" t="s">
        <v>0</v>
      </c>
      <c r="GD36" s="105"/>
      <c r="GE36" s="114"/>
      <c r="GF36" s="115"/>
      <c r="GG36" s="94"/>
      <c r="GH36" s="106"/>
      <c r="GI36" s="301" t="s">
        <v>0</v>
      </c>
      <c r="GJ36" s="105"/>
      <c r="GK36" s="114"/>
      <c r="GL36" s="115"/>
      <c r="GM36" s="94"/>
      <c r="GN36" s="65"/>
      <c r="GO36" s="301" t="s">
        <v>0</v>
      </c>
      <c r="GP36" s="65"/>
      <c r="GQ36" s="121"/>
      <c r="GR36" s="302"/>
      <c r="GS36" s="94"/>
      <c r="GT36" s="65"/>
      <c r="GU36" s="301" t="s">
        <v>0</v>
      </c>
      <c r="GV36" s="65"/>
      <c r="GW36" s="114"/>
      <c r="GX36" s="115"/>
      <c r="GY36" s="94"/>
      <c r="GZ36" s="106"/>
      <c r="HA36" s="301" t="s">
        <v>0</v>
      </c>
      <c r="HB36" s="105"/>
      <c r="HC36" s="301"/>
      <c r="HD36" s="302"/>
      <c r="HE36" s="94"/>
      <c r="HF36" s="65"/>
      <c r="HG36" s="301" t="s">
        <v>0</v>
      </c>
      <c r="HH36" s="65"/>
      <c r="HI36" s="114"/>
      <c r="HJ36" s="115"/>
      <c r="HK36" s="94"/>
      <c r="HL36" s="65"/>
      <c r="HM36" s="301" t="s">
        <v>0</v>
      </c>
      <c r="HN36" s="65"/>
      <c r="HO36" s="114"/>
      <c r="HP36" s="115"/>
      <c r="HQ36" s="94"/>
      <c r="HR36" s="65"/>
      <c r="HS36" s="301" t="s">
        <v>0</v>
      </c>
      <c r="HT36" s="65"/>
      <c r="HU36" s="114"/>
      <c r="HV36" s="115"/>
      <c r="HW36" s="94"/>
      <c r="HX36" s="106"/>
      <c r="HY36" s="301" t="s">
        <v>0</v>
      </c>
      <c r="HZ36" s="105"/>
      <c r="IA36" s="114"/>
      <c r="IB36" s="115"/>
      <c r="IC36" s="94"/>
      <c r="ID36" s="65"/>
      <c r="IE36" s="301" t="s">
        <v>0</v>
      </c>
      <c r="IF36" s="65"/>
      <c r="IG36" s="114"/>
      <c r="IH36" s="115"/>
      <c r="II36" s="94"/>
      <c r="IJ36" s="65"/>
      <c r="IK36" s="301" t="s">
        <v>0</v>
      </c>
      <c r="IL36" s="65"/>
      <c r="IM36" s="121"/>
      <c r="IN36" s="302"/>
      <c r="IO36" s="94"/>
      <c r="IP36" s="106"/>
      <c r="IQ36" s="301" t="s">
        <v>0</v>
      </c>
      <c r="IR36" s="105"/>
      <c r="IS36" s="301"/>
      <c r="IT36" s="302"/>
      <c r="IU36" s="94"/>
      <c r="IV36" s="65"/>
      <c r="IW36" s="301" t="s">
        <v>0</v>
      </c>
      <c r="IX36" s="65"/>
      <c r="IY36" s="114"/>
      <c r="IZ36" s="115"/>
      <c r="JA36" s="94"/>
      <c r="JB36" s="65"/>
      <c r="JC36" s="301" t="s">
        <v>0</v>
      </c>
      <c r="JD36" s="65"/>
      <c r="JE36" s="114"/>
      <c r="JF36" s="115"/>
      <c r="JG36" s="94"/>
      <c r="JH36" s="65"/>
      <c r="JI36" s="301" t="s">
        <v>0</v>
      </c>
      <c r="JJ36" s="65"/>
      <c r="JK36" s="114"/>
      <c r="JL36" s="115"/>
      <c r="JM36" s="94"/>
      <c r="JN36" s="65"/>
      <c r="JO36" s="301" t="s">
        <v>0</v>
      </c>
      <c r="JP36" s="65"/>
      <c r="JQ36" s="114"/>
      <c r="JR36" s="115"/>
      <c r="JS36" s="94"/>
      <c r="JT36" s="106"/>
      <c r="JU36" s="301" t="s">
        <v>0</v>
      </c>
      <c r="JV36" s="105"/>
      <c r="JW36" s="114"/>
      <c r="JX36" s="115"/>
      <c r="JY36" s="94"/>
      <c r="JZ36" s="106"/>
      <c r="KA36" s="301" t="s">
        <v>0</v>
      </c>
      <c r="KB36" s="105"/>
      <c r="KC36" s="301"/>
      <c r="KD36" s="302"/>
      <c r="KE36" s="94"/>
      <c r="KF36" s="106"/>
      <c r="KG36" s="301" t="s">
        <v>0</v>
      </c>
      <c r="KH36" s="105"/>
      <c r="KI36" s="114"/>
      <c r="KJ36" s="115"/>
      <c r="KK36" s="94"/>
      <c r="KL36" s="65"/>
      <c r="KM36" s="301" t="s">
        <v>0</v>
      </c>
      <c r="KN36" s="65"/>
      <c r="KO36" s="114"/>
      <c r="KP36" s="115"/>
      <c r="KQ36" s="94"/>
      <c r="KR36" s="65"/>
      <c r="KS36" s="301" t="s">
        <v>0</v>
      </c>
      <c r="KT36" s="65"/>
      <c r="KU36" s="114"/>
      <c r="KV36" s="115"/>
      <c r="KW36" s="94"/>
      <c r="KX36" s="65"/>
      <c r="KY36" s="301" t="s">
        <v>0</v>
      </c>
      <c r="KZ36" s="65"/>
      <c r="LA36" s="121"/>
      <c r="LB36" s="302"/>
      <c r="LC36" s="94"/>
      <c r="LD36" s="106"/>
      <c r="LE36" s="301" t="s">
        <v>0</v>
      </c>
      <c r="LF36" s="105"/>
      <c r="LG36" s="114"/>
      <c r="LH36" s="115"/>
      <c r="LI36" s="94"/>
      <c r="LJ36" s="65"/>
      <c r="LK36" s="301" t="s">
        <v>0</v>
      </c>
      <c r="LL36" s="65"/>
      <c r="LM36" s="121"/>
      <c r="LN36" s="302"/>
      <c r="LO36" s="94"/>
      <c r="LP36" s="65"/>
      <c r="LQ36" s="301" t="s">
        <v>0</v>
      </c>
      <c r="LR36" s="65"/>
      <c r="LS36" s="114"/>
      <c r="LT36" s="115"/>
      <c r="LU36" s="94"/>
      <c r="LV36" s="106"/>
      <c r="LW36" s="301" t="s">
        <v>0</v>
      </c>
      <c r="LX36" s="105"/>
      <c r="LY36" s="301"/>
      <c r="LZ36" s="302"/>
      <c r="MA36" s="94"/>
      <c r="MB36" s="65"/>
      <c r="MC36" s="301" t="s">
        <v>0</v>
      </c>
      <c r="MD36" s="65"/>
      <c r="ME36" s="114"/>
      <c r="MF36" s="115"/>
      <c r="MG36" s="94"/>
      <c r="MH36" s="65"/>
      <c r="MI36" s="301" t="s">
        <v>0</v>
      </c>
      <c r="MJ36" s="65"/>
      <c r="MK36" s="114"/>
      <c r="ML36" s="115"/>
      <c r="MM36" s="94"/>
      <c r="MN36" s="65"/>
      <c r="MO36" s="301" t="s">
        <v>0</v>
      </c>
      <c r="MP36" s="65"/>
      <c r="MQ36" s="114"/>
      <c r="MR36" s="115"/>
      <c r="MS36" s="94"/>
      <c r="MT36" s="106"/>
      <c r="MU36" s="301" t="s">
        <v>0</v>
      </c>
      <c r="MV36" s="105"/>
      <c r="MW36" s="301"/>
      <c r="MX36" s="302"/>
      <c r="MY36" s="94"/>
      <c r="MZ36" s="65"/>
      <c r="NA36" s="301" t="s">
        <v>0</v>
      </c>
      <c r="NB36" s="65"/>
      <c r="NC36" s="114"/>
      <c r="ND36" s="115"/>
      <c r="NE36" s="94"/>
      <c r="NF36" s="65"/>
      <c r="NG36" s="301" t="s">
        <v>0</v>
      </c>
      <c r="NH36" s="65"/>
      <c r="NI36" s="121"/>
      <c r="NJ36" s="302"/>
      <c r="NK36" s="94"/>
      <c r="NL36" s="65"/>
      <c r="NM36" s="301" t="s">
        <v>0</v>
      </c>
      <c r="NN36" s="65"/>
      <c r="NO36" s="114"/>
      <c r="NP36" s="115"/>
      <c r="NQ36" s="94"/>
      <c r="NR36" s="65"/>
      <c r="NS36" s="301" t="s">
        <v>0</v>
      </c>
      <c r="NT36" s="65"/>
      <c r="NU36" s="114"/>
      <c r="NV36" s="115"/>
      <c r="NW36" s="102"/>
      <c r="NX36" s="106"/>
      <c r="NY36" s="301" t="s">
        <v>0</v>
      </c>
      <c r="NZ36" s="105"/>
      <c r="OA36" s="301"/>
      <c r="OB36" s="302"/>
      <c r="OC36" s="121"/>
      <c r="OD36" s="267"/>
      <c r="OE36" s="114" t="s">
        <v>0</v>
      </c>
      <c r="OF36" s="114"/>
      <c r="OG36" s="114"/>
      <c r="OH36" s="115"/>
    </row>
    <row r="37" spans="1:398" ht="16.5">
      <c r="A37" s="312">
        <f>IF(B37="","",VLOOKUP(B37,'Registrovaní tipéri'!$A$2:$B$101,2,FALSE))</f>
        <v>44</v>
      </c>
      <c r="B37" s="306" t="s">
        <v>40</v>
      </c>
      <c r="C37" s="134">
        <v>44</v>
      </c>
      <c r="D37" s="106"/>
      <c r="E37" s="301" t="s">
        <v>0</v>
      </c>
      <c r="F37" s="105"/>
      <c r="G37" s="301"/>
      <c r="H37" s="302"/>
      <c r="I37" s="308"/>
      <c r="J37" s="267">
        <v>2</v>
      </c>
      <c r="K37" s="114" t="s">
        <v>0</v>
      </c>
      <c r="L37" s="114">
        <v>2</v>
      </c>
      <c r="M37" s="114" t="s">
        <v>270</v>
      </c>
      <c r="N37" s="115" t="s">
        <v>218</v>
      </c>
      <c r="O37" s="81"/>
      <c r="P37" s="106">
        <v>3</v>
      </c>
      <c r="Q37" s="342" t="s">
        <v>0</v>
      </c>
      <c r="R37" s="105">
        <v>1</v>
      </c>
      <c r="S37" s="114" t="s">
        <v>293</v>
      </c>
      <c r="T37" s="115" t="s">
        <v>214</v>
      </c>
      <c r="U37" s="81"/>
      <c r="V37" s="106">
        <v>2</v>
      </c>
      <c r="W37" s="342" t="s">
        <v>0</v>
      </c>
      <c r="X37" s="105">
        <v>2</v>
      </c>
      <c r="Y37" s="114" t="s">
        <v>218</v>
      </c>
      <c r="Z37" s="115" t="s">
        <v>214</v>
      </c>
      <c r="AA37" s="94"/>
      <c r="AB37" s="65"/>
      <c r="AC37" s="325" t="s">
        <v>0</v>
      </c>
      <c r="AD37" s="65"/>
      <c r="AE37" s="114" t="s">
        <v>331</v>
      </c>
      <c r="AF37" s="115" t="s">
        <v>331</v>
      </c>
      <c r="AG37" s="94"/>
      <c r="AH37" s="65"/>
      <c r="AI37" s="301" t="s">
        <v>0</v>
      </c>
      <c r="AJ37" s="65"/>
      <c r="AK37" s="114"/>
      <c r="AL37" s="115"/>
      <c r="AM37" s="94"/>
      <c r="AN37" s="106"/>
      <c r="AO37" s="301" t="s">
        <v>0</v>
      </c>
      <c r="AP37" s="105"/>
      <c r="AQ37" s="114"/>
      <c r="AR37" s="115"/>
      <c r="AS37" s="94"/>
      <c r="AT37" s="65"/>
      <c r="AU37" s="301" t="s">
        <v>0</v>
      </c>
      <c r="AV37" s="65"/>
      <c r="AW37" s="114"/>
      <c r="AX37" s="115"/>
      <c r="AY37" s="94"/>
      <c r="AZ37" s="106"/>
      <c r="BA37" s="301" t="s">
        <v>0</v>
      </c>
      <c r="BB37" s="105"/>
      <c r="BC37" s="114"/>
      <c r="BD37" s="115"/>
      <c r="BE37" s="94"/>
      <c r="BF37" s="65"/>
      <c r="BG37" s="301" t="s">
        <v>0</v>
      </c>
      <c r="BH37" s="65"/>
      <c r="BI37" s="114"/>
      <c r="BJ37" s="115"/>
      <c r="BK37" s="94"/>
      <c r="BL37" s="65"/>
      <c r="BM37" s="301" t="s">
        <v>0</v>
      </c>
      <c r="BN37" s="65"/>
      <c r="BO37" s="114"/>
      <c r="BP37" s="115"/>
      <c r="BQ37" s="94"/>
      <c r="BR37" s="65"/>
      <c r="BS37" s="301" t="s">
        <v>0</v>
      </c>
      <c r="BT37" s="65"/>
      <c r="BU37" s="114"/>
      <c r="BV37" s="115"/>
      <c r="BW37" s="94"/>
      <c r="BX37" s="65"/>
      <c r="BY37" s="301" t="s">
        <v>0</v>
      </c>
      <c r="BZ37" s="65"/>
      <c r="CA37" s="121"/>
      <c r="CB37" s="302"/>
      <c r="CC37" s="94"/>
      <c r="CD37" s="65"/>
      <c r="CE37" s="301" t="s">
        <v>0</v>
      </c>
      <c r="CF37" s="65"/>
      <c r="CG37" s="114"/>
      <c r="CH37" s="115"/>
      <c r="CI37" s="94"/>
      <c r="CJ37" s="106"/>
      <c r="CK37" s="301" t="s">
        <v>0</v>
      </c>
      <c r="CL37" s="105"/>
      <c r="CM37" s="114"/>
      <c r="CN37" s="115"/>
      <c r="CO37" s="94"/>
      <c r="CP37" s="106"/>
      <c r="CQ37" s="301" t="s">
        <v>0</v>
      </c>
      <c r="CR37" s="105"/>
      <c r="CS37" s="114"/>
      <c r="CT37" s="115"/>
      <c r="CU37" s="94"/>
      <c r="CV37" s="65"/>
      <c r="CW37" s="301" t="s">
        <v>0</v>
      </c>
      <c r="CX37" s="65"/>
      <c r="CY37" s="114"/>
      <c r="CZ37" s="115"/>
      <c r="DA37" s="94"/>
      <c r="DB37" s="65"/>
      <c r="DC37" s="301" t="s">
        <v>0</v>
      </c>
      <c r="DD37" s="65"/>
      <c r="DE37" s="114"/>
      <c r="DF37" s="115"/>
      <c r="DG37" s="94"/>
      <c r="DH37" s="65"/>
      <c r="DI37" s="301" t="s">
        <v>0</v>
      </c>
      <c r="DJ37" s="65"/>
      <c r="DK37" s="114"/>
      <c r="DL37" s="115"/>
      <c r="DM37" s="94"/>
      <c r="DN37" s="65"/>
      <c r="DO37" s="301" t="s">
        <v>0</v>
      </c>
      <c r="DP37" s="65"/>
      <c r="DQ37" s="114"/>
      <c r="DR37" s="115"/>
      <c r="DS37" s="94"/>
      <c r="DT37" s="65"/>
      <c r="DU37" s="301" t="s">
        <v>0</v>
      </c>
      <c r="DV37" s="65"/>
      <c r="DW37" s="114"/>
      <c r="DX37" s="115"/>
      <c r="DY37" s="94"/>
      <c r="DZ37" s="65"/>
      <c r="EA37" s="301" t="s">
        <v>0</v>
      </c>
      <c r="EB37" s="65"/>
      <c r="EC37" s="114"/>
      <c r="ED37" s="115"/>
      <c r="EE37" s="94"/>
      <c r="EF37" s="65"/>
      <c r="EG37" s="301" t="s">
        <v>0</v>
      </c>
      <c r="EH37" s="65"/>
      <c r="EI37" s="114"/>
      <c r="EJ37" s="115"/>
      <c r="EK37" s="94"/>
      <c r="EL37" s="65"/>
      <c r="EM37" s="301" t="s">
        <v>0</v>
      </c>
      <c r="EN37" s="65"/>
      <c r="EO37" s="114"/>
      <c r="EP37" s="115"/>
      <c r="EQ37" s="94"/>
      <c r="ER37" s="106"/>
      <c r="ES37" s="301" t="s">
        <v>0</v>
      </c>
      <c r="ET37" s="105"/>
      <c r="EU37" s="114"/>
      <c r="EV37" s="115"/>
      <c r="EW37" s="94"/>
      <c r="EX37" s="65"/>
      <c r="EY37" s="301" t="s">
        <v>0</v>
      </c>
      <c r="EZ37" s="65"/>
      <c r="FA37" s="114"/>
      <c r="FB37" s="115"/>
      <c r="FC37" s="94"/>
      <c r="FD37" s="106"/>
      <c r="FE37" s="301" t="s">
        <v>0</v>
      </c>
      <c r="FF37" s="105"/>
      <c r="FG37" s="114"/>
      <c r="FH37" s="115"/>
      <c r="FI37" s="94"/>
      <c r="FJ37" s="65"/>
      <c r="FK37" s="301" t="s">
        <v>0</v>
      </c>
      <c r="FL37" s="65"/>
      <c r="FM37" s="114"/>
      <c r="FN37" s="115"/>
      <c r="FO37" s="94"/>
      <c r="FP37" s="65"/>
      <c r="FQ37" s="301" t="s">
        <v>0</v>
      </c>
      <c r="FR37" s="65"/>
      <c r="FS37" s="114"/>
      <c r="FT37" s="115"/>
      <c r="FU37" s="94"/>
      <c r="FV37" s="65"/>
      <c r="FW37" s="301" t="s">
        <v>0</v>
      </c>
      <c r="FX37" s="65"/>
      <c r="FY37" s="114"/>
      <c r="FZ37" s="115"/>
      <c r="GA37" s="94"/>
      <c r="GB37" s="106"/>
      <c r="GC37" s="301" t="s">
        <v>0</v>
      </c>
      <c r="GD37" s="105"/>
      <c r="GE37" s="114"/>
      <c r="GF37" s="115"/>
      <c r="GG37" s="94"/>
      <c r="GH37" s="106"/>
      <c r="GI37" s="301" t="s">
        <v>0</v>
      </c>
      <c r="GJ37" s="105"/>
      <c r="GK37" s="114"/>
      <c r="GL37" s="115"/>
      <c r="GM37" s="94"/>
      <c r="GN37" s="65"/>
      <c r="GO37" s="301" t="s">
        <v>0</v>
      </c>
      <c r="GP37" s="65"/>
      <c r="GQ37" s="121"/>
      <c r="GR37" s="302"/>
      <c r="GS37" s="94"/>
      <c r="GT37" s="65"/>
      <c r="GU37" s="301" t="s">
        <v>0</v>
      </c>
      <c r="GV37" s="65"/>
      <c r="GW37" s="114"/>
      <c r="GX37" s="115"/>
      <c r="GY37" s="94"/>
      <c r="GZ37" s="106"/>
      <c r="HA37" s="301" t="s">
        <v>0</v>
      </c>
      <c r="HB37" s="105"/>
      <c r="HC37" s="301"/>
      <c r="HD37" s="302"/>
      <c r="HE37" s="94"/>
      <c r="HF37" s="65"/>
      <c r="HG37" s="301" t="s">
        <v>0</v>
      </c>
      <c r="HH37" s="65"/>
      <c r="HI37" s="114"/>
      <c r="HJ37" s="115"/>
      <c r="HK37" s="94"/>
      <c r="HL37" s="65"/>
      <c r="HM37" s="301" t="s">
        <v>0</v>
      </c>
      <c r="HN37" s="65"/>
      <c r="HO37" s="114"/>
      <c r="HP37" s="115"/>
      <c r="HQ37" s="94"/>
      <c r="HR37" s="65"/>
      <c r="HS37" s="301" t="s">
        <v>0</v>
      </c>
      <c r="HT37" s="65"/>
      <c r="HU37" s="114"/>
      <c r="HV37" s="115"/>
      <c r="HW37" s="94"/>
      <c r="HX37" s="106"/>
      <c r="HY37" s="301" t="s">
        <v>0</v>
      </c>
      <c r="HZ37" s="105"/>
      <c r="IA37" s="114"/>
      <c r="IB37" s="115"/>
      <c r="IC37" s="94"/>
      <c r="ID37" s="65"/>
      <c r="IE37" s="301" t="s">
        <v>0</v>
      </c>
      <c r="IF37" s="65"/>
      <c r="IG37" s="114"/>
      <c r="IH37" s="115"/>
      <c r="II37" s="94"/>
      <c r="IJ37" s="65"/>
      <c r="IK37" s="301" t="s">
        <v>0</v>
      </c>
      <c r="IL37" s="65"/>
      <c r="IM37" s="121"/>
      <c r="IN37" s="302"/>
      <c r="IO37" s="94"/>
      <c r="IP37" s="106"/>
      <c r="IQ37" s="301" t="s">
        <v>0</v>
      </c>
      <c r="IR37" s="105"/>
      <c r="IS37" s="301"/>
      <c r="IT37" s="302"/>
      <c r="IU37" s="94"/>
      <c r="IV37" s="65"/>
      <c r="IW37" s="301" t="s">
        <v>0</v>
      </c>
      <c r="IX37" s="65"/>
      <c r="IY37" s="114"/>
      <c r="IZ37" s="115"/>
      <c r="JA37" s="94"/>
      <c r="JB37" s="65"/>
      <c r="JC37" s="301" t="s">
        <v>0</v>
      </c>
      <c r="JD37" s="65"/>
      <c r="JE37" s="114"/>
      <c r="JF37" s="115"/>
      <c r="JG37" s="94"/>
      <c r="JH37" s="65"/>
      <c r="JI37" s="301" t="s">
        <v>0</v>
      </c>
      <c r="JJ37" s="65"/>
      <c r="JK37" s="114"/>
      <c r="JL37" s="115"/>
      <c r="JM37" s="94"/>
      <c r="JN37" s="65"/>
      <c r="JO37" s="301" t="s">
        <v>0</v>
      </c>
      <c r="JP37" s="65"/>
      <c r="JQ37" s="114"/>
      <c r="JR37" s="115"/>
      <c r="JS37" s="94"/>
      <c r="JT37" s="106"/>
      <c r="JU37" s="301" t="s">
        <v>0</v>
      </c>
      <c r="JV37" s="105"/>
      <c r="JW37" s="114"/>
      <c r="JX37" s="115"/>
      <c r="JY37" s="94"/>
      <c r="JZ37" s="106"/>
      <c r="KA37" s="301" t="s">
        <v>0</v>
      </c>
      <c r="KB37" s="105"/>
      <c r="KC37" s="301"/>
      <c r="KD37" s="302"/>
      <c r="KE37" s="94"/>
      <c r="KF37" s="106"/>
      <c r="KG37" s="301" t="s">
        <v>0</v>
      </c>
      <c r="KH37" s="105"/>
      <c r="KI37" s="114"/>
      <c r="KJ37" s="115"/>
      <c r="KK37" s="94"/>
      <c r="KL37" s="65"/>
      <c r="KM37" s="301" t="s">
        <v>0</v>
      </c>
      <c r="KN37" s="65"/>
      <c r="KO37" s="114"/>
      <c r="KP37" s="115"/>
      <c r="KQ37" s="94"/>
      <c r="KR37" s="65"/>
      <c r="KS37" s="301" t="s">
        <v>0</v>
      </c>
      <c r="KT37" s="65"/>
      <c r="KU37" s="114"/>
      <c r="KV37" s="115"/>
      <c r="KW37" s="94"/>
      <c r="KX37" s="65"/>
      <c r="KY37" s="301" t="s">
        <v>0</v>
      </c>
      <c r="KZ37" s="65"/>
      <c r="LA37" s="121"/>
      <c r="LB37" s="302"/>
      <c r="LC37" s="94"/>
      <c r="LD37" s="106"/>
      <c r="LE37" s="301" t="s">
        <v>0</v>
      </c>
      <c r="LF37" s="105"/>
      <c r="LG37" s="114"/>
      <c r="LH37" s="115"/>
      <c r="LI37" s="94"/>
      <c r="LJ37" s="65"/>
      <c r="LK37" s="301" t="s">
        <v>0</v>
      </c>
      <c r="LL37" s="65"/>
      <c r="LM37" s="121"/>
      <c r="LN37" s="302"/>
      <c r="LO37" s="94"/>
      <c r="LP37" s="65"/>
      <c r="LQ37" s="301" t="s">
        <v>0</v>
      </c>
      <c r="LR37" s="65"/>
      <c r="LS37" s="114"/>
      <c r="LT37" s="115"/>
      <c r="LU37" s="94"/>
      <c r="LV37" s="106"/>
      <c r="LW37" s="301" t="s">
        <v>0</v>
      </c>
      <c r="LX37" s="105"/>
      <c r="LY37" s="301"/>
      <c r="LZ37" s="302"/>
      <c r="MA37" s="94"/>
      <c r="MB37" s="65"/>
      <c r="MC37" s="301" t="s">
        <v>0</v>
      </c>
      <c r="MD37" s="65"/>
      <c r="ME37" s="114"/>
      <c r="MF37" s="115"/>
      <c r="MG37" s="94"/>
      <c r="MH37" s="65"/>
      <c r="MI37" s="301" t="s">
        <v>0</v>
      </c>
      <c r="MJ37" s="65"/>
      <c r="MK37" s="114"/>
      <c r="ML37" s="115"/>
      <c r="MM37" s="94"/>
      <c r="MN37" s="65"/>
      <c r="MO37" s="301" t="s">
        <v>0</v>
      </c>
      <c r="MP37" s="65"/>
      <c r="MQ37" s="114"/>
      <c r="MR37" s="115"/>
      <c r="MS37" s="94"/>
      <c r="MT37" s="106"/>
      <c r="MU37" s="301" t="s">
        <v>0</v>
      </c>
      <c r="MV37" s="105"/>
      <c r="MW37" s="301"/>
      <c r="MX37" s="302"/>
      <c r="MY37" s="94"/>
      <c r="MZ37" s="65"/>
      <c r="NA37" s="301" t="s">
        <v>0</v>
      </c>
      <c r="NB37" s="65"/>
      <c r="NC37" s="114"/>
      <c r="ND37" s="115"/>
      <c r="NE37" s="94"/>
      <c r="NF37" s="65"/>
      <c r="NG37" s="301" t="s">
        <v>0</v>
      </c>
      <c r="NH37" s="65"/>
      <c r="NI37" s="121"/>
      <c r="NJ37" s="302"/>
      <c r="NK37" s="94"/>
      <c r="NL37" s="65"/>
      <c r="NM37" s="301" t="s">
        <v>0</v>
      </c>
      <c r="NN37" s="65"/>
      <c r="NO37" s="114"/>
      <c r="NP37" s="115"/>
      <c r="NQ37" s="94"/>
      <c r="NR37" s="65"/>
      <c r="NS37" s="301" t="s">
        <v>0</v>
      </c>
      <c r="NT37" s="65"/>
      <c r="NU37" s="114"/>
      <c r="NV37" s="115"/>
      <c r="NW37" s="102"/>
      <c r="NX37" s="106"/>
      <c r="NY37" s="301" t="s">
        <v>0</v>
      </c>
      <c r="NZ37" s="105"/>
      <c r="OA37" s="301"/>
      <c r="OB37" s="302"/>
      <c r="OC37" s="121"/>
      <c r="OD37" s="267"/>
      <c r="OE37" s="114" t="s">
        <v>0</v>
      </c>
      <c r="OF37" s="114"/>
      <c r="OG37" s="114"/>
      <c r="OH37" s="115"/>
    </row>
    <row r="38" spans="1:398" ht="16.5">
      <c r="A38" s="312">
        <f>IF(B38="","",VLOOKUP(B38,'Registrovaní tipéri'!$A$2:$B$101,2,FALSE))</f>
        <v>12</v>
      </c>
      <c r="B38" s="306" t="s">
        <v>52</v>
      </c>
      <c r="C38" s="134">
        <v>12</v>
      </c>
      <c r="D38" s="106"/>
      <c r="E38" s="301" t="s">
        <v>0</v>
      </c>
      <c r="F38" s="105"/>
      <c r="G38" s="301"/>
      <c r="H38" s="302"/>
      <c r="I38" s="308"/>
      <c r="J38" s="267">
        <v>1</v>
      </c>
      <c r="K38" s="114" t="s">
        <v>0</v>
      </c>
      <c r="L38" s="114">
        <v>1</v>
      </c>
      <c r="M38" s="114" t="s">
        <v>218</v>
      </c>
      <c r="N38" s="115" t="s">
        <v>218</v>
      </c>
      <c r="O38" s="81"/>
      <c r="P38" s="106"/>
      <c r="Q38" s="342" t="s">
        <v>0</v>
      </c>
      <c r="R38" s="105"/>
      <c r="S38" s="114" t="s">
        <v>331</v>
      </c>
      <c r="T38" s="115" t="s">
        <v>331</v>
      </c>
      <c r="U38" s="81"/>
      <c r="V38" s="106"/>
      <c r="W38" s="342" t="s">
        <v>0</v>
      </c>
      <c r="X38" s="105"/>
      <c r="Y38" s="114" t="s">
        <v>331</v>
      </c>
      <c r="Z38" s="115" t="s">
        <v>331</v>
      </c>
      <c r="AA38" s="94"/>
      <c r="AB38" s="65"/>
      <c r="AC38" s="325" t="s">
        <v>0</v>
      </c>
      <c r="AD38" s="65"/>
      <c r="AE38" s="114" t="s">
        <v>331</v>
      </c>
      <c r="AF38" s="115" t="s">
        <v>331</v>
      </c>
      <c r="AG38" s="94"/>
      <c r="AH38" s="65"/>
      <c r="AI38" s="301" t="s">
        <v>0</v>
      </c>
      <c r="AJ38" s="65"/>
      <c r="AK38" s="114"/>
      <c r="AL38" s="115"/>
      <c r="AM38" s="94"/>
      <c r="AN38" s="106"/>
      <c r="AO38" s="301" t="s">
        <v>0</v>
      </c>
      <c r="AP38" s="105"/>
      <c r="AQ38" s="114"/>
      <c r="AR38" s="115"/>
      <c r="AS38" s="94"/>
      <c r="AT38" s="65"/>
      <c r="AU38" s="301" t="s">
        <v>0</v>
      </c>
      <c r="AV38" s="65"/>
      <c r="AW38" s="114"/>
      <c r="AX38" s="115"/>
      <c r="AY38" s="94"/>
      <c r="AZ38" s="106"/>
      <c r="BA38" s="301" t="s">
        <v>0</v>
      </c>
      <c r="BB38" s="105"/>
      <c r="BC38" s="114"/>
      <c r="BD38" s="115"/>
      <c r="BE38" s="94"/>
      <c r="BF38" s="65"/>
      <c r="BG38" s="301" t="s">
        <v>0</v>
      </c>
      <c r="BH38" s="65"/>
      <c r="BI38" s="114"/>
      <c r="BJ38" s="115"/>
      <c r="BK38" s="94"/>
      <c r="BL38" s="65"/>
      <c r="BM38" s="301" t="s">
        <v>0</v>
      </c>
      <c r="BN38" s="65"/>
      <c r="BO38" s="114"/>
      <c r="BP38" s="115"/>
      <c r="BQ38" s="94"/>
      <c r="BR38" s="65"/>
      <c r="BS38" s="301" t="s">
        <v>0</v>
      </c>
      <c r="BT38" s="65"/>
      <c r="BU38" s="114"/>
      <c r="BV38" s="115"/>
      <c r="BW38" s="94"/>
      <c r="BX38" s="65"/>
      <c r="BY38" s="301" t="s">
        <v>0</v>
      </c>
      <c r="BZ38" s="65"/>
      <c r="CA38" s="121"/>
      <c r="CB38" s="302"/>
      <c r="CC38" s="94"/>
      <c r="CD38" s="65"/>
      <c r="CE38" s="301" t="s">
        <v>0</v>
      </c>
      <c r="CF38" s="65"/>
      <c r="CG38" s="114"/>
      <c r="CH38" s="115"/>
      <c r="CI38" s="94"/>
      <c r="CJ38" s="106"/>
      <c r="CK38" s="301" t="s">
        <v>0</v>
      </c>
      <c r="CL38" s="105"/>
      <c r="CM38" s="114"/>
      <c r="CN38" s="115"/>
      <c r="CO38" s="94"/>
      <c r="CP38" s="106"/>
      <c r="CQ38" s="301" t="s">
        <v>0</v>
      </c>
      <c r="CR38" s="105"/>
      <c r="CS38" s="114"/>
      <c r="CT38" s="115"/>
      <c r="CU38" s="94"/>
      <c r="CV38" s="65"/>
      <c r="CW38" s="301" t="s">
        <v>0</v>
      </c>
      <c r="CX38" s="65"/>
      <c r="CY38" s="114"/>
      <c r="CZ38" s="115"/>
      <c r="DA38" s="94"/>
      <c r="DB38" s="65"/>
      <c r="DC38" s="301" t="s">
        <v>0</v>
      </c>
      <c r="DD38" s="65"/>
      <c r="DE38" s="114"/>
      <c r="DF38" s="115"/>
      <c r="DG38" s="94"/>
      <c r="DH38" s="65"/>
      <c r="DI38" s="301" t="s">
        <v>0</v>
      </c>
      <c r="DJ38" s="65"/>
      <c r="DK38" s="114"/>
      <c r="DL38" s="115"/>
      <c r="DM38" s="94"/>
      <c r="DN38" s="65"/>
      <c r="DO38" s="301" t="s">
        <v>0</v>
      </c>
      <c r="DP38" s="65"/>
      <c r="DQ38" s="114"/>
      <c r="DR38" s="115"/>
      <c r="DS38" s="94"/>
      <c r="DT38" s="65"/>
      <c r="DU38" s="301" t="s">
        <v>0</v>
      </c>
      <c r="DV38" s="65"/>
      <c r="DW38" s="114"/>
      <c r="DX38" s="115"/>
      <c r="DY38" s="94"/>
      <c r="DZ38" s="65"/>
      <c r="EA38" s="301" t="s">
        <v>0</v>
      </c>
      <c r="EB38" s="65"/>
      <c r="EC38" s="114"/>
      <c r="ED38" s="115"/>
      <c r="EE38" s="94"/>
      <c r="EF38" s="65"/>
      <c r="EG38" s="301" t="s">
        <v>0</v>
      </c>
      <c r="EH38" s="65"/>
      <c r="EI38" s="114"/>
      <c r="EJ38" s="115"/>
      <c r="EK38" s="94"/>
      <c r="EL38" s="65"/>
      <c r="EM38" s="301" t="s">
        <v>0</v>
      </c>
      <c r="EN38" s="65"/>
      <c r="EO38" s="114"/>
      <c r="EP38" s="115"/>
      <c r="EQ38" s="94"/>
      <c r="ER38" s="106"/>
      <c r="ES38" s="301" t="s">
        <v>0</v>
      </c>
      <c r="ET38" s="105"/>
      <c r="EU38" s="114"/>
      <c r="EV38" s="115"/>
      <c r="EW38" s="94"/>
      <c r="EX38" s="65"/>
      <c r="EY38" s="301" t="s">
        <v>0</v>
      </c>
      <c r="EZ38" s="65"/>
      <c r="FA38" s="114"/>
      <c r="FB38" s="115"/>
      <c r="FC38" s="94"/>
      <c r="FD38" s="106"/>
      <c r="FE38" s="301" t="s">
        <v>0</v>
      </c>
      <c r="FF38" s="105"/>
      <c r="FG38" s="114"/>
      <c r="FH38" s="115"/>
      <c r="FI38" s="94"/>
      <c r="FJ38" s="65"/>
      <c r="FK38" s="301" t="s">
        <v>0</v>
      </c>
      <c r="FL38" s="65"/>
      <c r="FM38" s="114"/>
      <c r="FN38" s="115"/>
      <c r="FO38" s="94"/>
      <c r="FP38" s="65"/>
      <c r="FQ38" s="301" t="s">
        <v>0</v>
      </c>
      <c r="FR38" s="65"/>
      <c r="FS38" s="114"/>
      <c r="FT38" s="115"/>
      <c r="FU38" s="94"/>
      <c r="FV38" s="65"/>
      <c r="FW38" s="301" t="s">
        <v>0</v>
      </c>
      <c r="FX38" s="65"/>
      <c r="FY38" s="114"/>
      <c r="FZ38" s="115"/>
      <c r="GA38" s="94"/>
      <c r="GB38" s="106"/>
      <c r="GC38" s="301" t="s">
        <v>0</v>
      </c>
      <c r="GD38" s="105"/>
      <c r="GE38" s="114"/>
      <c r="GF38" s="115"/>
      <c r="GG38" s="94"/>
      <c r="GH38" s="106"/>
      <c r="GI38" s="301" t="s">
        <v>0</v>
      </c>
      <c r="GJ38" s="105"/>
      <c r="GK38" s="114"/>
      <c r="GL38" s="115"/>
      <c r="GM38" s="94"/>
      <c r="GN38" s="65"/>
      <c r="GO38" s="301" t="s">
        <v>0</v>
      </c>
      <c r="GP38" s="65"/>
      <c r="GQ38" s="121"/>
      <c r="GR38" s="302"/>
      <c r="GS38" s="94"/>
      <c r="GT38" s="65"/>
      <c r="GU38" s="301" t="s">
        <v>0</v>
      </c>
      <c r="GV38" s="65"/>
      <c r="GW38" s="114"/>
      <c r="GX38" s="115"/>
      <c r="GY38" s="94"/>
      <c r="GZ38" s="106"/>
      <c r="HA38" s="301" t="s">
        <v>0</v>
      </c>
      <c r="HB38" s="105"/>
      <c r="HC38" s="301"/>
      <c r="HD38" s="302"/>
      <c r="HE38" s="94"/>
      <c r="HF38" s="65"/>
      <c r="HG38" s="301" t="s">
        <v>0</v>
      </c>
      <c r="HH38" s="65"/>
      <c r="HI38" s="114"/>
      <c r="HJ38" s="115"/>
      <c r="HK38" s="94"/>
      <c r="HL38" s="65"/>
      <c r="HM38" s="301" t="s">
        <v>0</v>
      </c>
      <c r="HN38" s="65"/>
      <c r="HO38" s="114"/>
      <c r="HP38" s="115"/>
      <c r="HQ38" s="94"/>
      <c r="HR38" s="65"/>
      <c r="HS38" s="301" t="s">
        <v>0</v>
      </c>
      <c r="HT38" s="65"/>
      <c r="HU38" s="114"/>
      <c r="HV38" s="115"/>
      <c r="HW38" s="94"/>
      <c r="HX38" s="106"/>
      <c r="HY38" s="301" t="s">
        <v>0</v>
      </c>
      <c r="HZ38" s="105"/>
      <c r="IA38" s="114"/>
      <c r="IB38" s="115"/>
      <c r="IC38" s="94"/>
      <c r="ID38" s="65"/>
      <c r="IE38" s="301" t="s">
        <v>0</v>
      </c>
      <c r="IF38" s="65"/>
      <c r="IG38" s="114"/>
      <c r="IH38" s="115"/>
      <c r="II38" s="94"/>
      <c r="IJ38" s="65"/>
      <c r="IK38" s="301" t="s">
        <v>0</v>
      </c>
      <c r="IL38" s="65"/>
      <c r="IM38" s="121"/>
      <c r="IN38" s="302"/>
      <c r="IO38" s="94"/>
      <c r="IP38" s="106"/>
      <c r="IQ38" s="301" t="s">
        <v>0</v>
      </c>
      <c r="IR38" s="105"/>
      <c r="IS38" s="301"/>
      <c r="IT38" s="302"/>
      <c r="IU38" s="94"/>
      <c r="IV38" s="65"/>
      <c r="IW38" s="301" t="s">
        <v>0</v>
      </c>
      <c r="IX38" s="65"/>
      <c r="IY38" s="114"/>
      <c r="IZ38" s="115"/>
      <c r="JA38" s="94"/>
      <c r="JB38" s="65"/>
      <c r="JC38" s="301" t="s">
        <v>0</v>
      </c>
      <c r="JD38" s="65"/>
      <c r="JE38" s="114"/>
      <c r="JF38" s="115"/>
      <c r="JG38" s="94"/>
      <c r="JH38" s="65"/>
      <c r="JI38" s="301" t="s">
        <v>0</v>
      </c>
      <c r="JJ38" s="65"/>
      <c r="JK38" s="114"/>
      <c r="JL38" s="115"/>
      <c r="JM38" s="94"/>
      <c r="JN38" s="65"/>
      <c r="JO38" s="301" t="s">
        <v>0</v>
      </c>
      <c r="JP38" s="65"/>
      <c r="JQ38" s="114"/>
      <c r="JR38" s="115"/>
      <c r="JS38" s="94"/>
      <c r="JT38" s="106"/>
      <c r="JU38" s="301" t="s">
        <v>0</v>
      </c>
      <c r="JV38" s="105"/>
      <c r="JW38" s="114"/>
      <c r="JX38" s="115"/>
      <c r="JY38" s="94"/>
      <c r="JZ38" s="106"/>
      <c r="KA38" s="301" t="s">
        <v>0</v>
      </c>
      <c r="KB38" s="105"/>
      <c r="KC38" s="301"/>
      <c r="KD38" s="302"/>
      <c r="KE38" s="94"/>
      <c r="KF38" s="106"/>
      <c r="KG38" s="301" t="s">
        <v>0</v>
      </c>
      <c r="KH38" s="105"/>
      <c r="KI38" s="114"/>
      <c r="KJ38" s="115"/>
      <c r="KK38" s="94"/>
      <c r="KL38" s="65"/>
      <c r="KM38" s="301" t="s">
        <v>0</v>
      </c>
      <c r="KN38" s="65"/>
      <c r="KO38" s="114"/>
      <c r="KP38" s="115"/>
      <c r="KQ38" s="94"/>
      <c r="KR38" s="65"/>
      <c r="KS38" s="301" t="s">
        <v>0</v>
      </c>
      <c r="KT38" s="65"/>
      <c r="KU38" s="114"/>
      <c r="KV38" s="115"/>
      <c r="KW38" s="94"/>
      <c r="KX38" s="65"/>
      <c r="KY38" s="301" t="s">
        <v>0</v>
      </c>
      <c r="KZ38" s="65"/>
      <c r="LA38" s="121"/>
      <c r="LB38" s="302"/>
      <c r="LC38" s="94"/>
      <c r="LD38" s="106"/>
      <c r="LE38" s="301" t="s">
        <v>0</v>
      </c>
      <c r="LF38" s="105"/>
      <c r="LG38" s="114"/>
      <c r="LH38" s="115"/>
      <c r="LI38" s="94"/>
      <c r="LJ38" s="65"/>
      <c r="LK38" s="301" t="s">
        <v>0</v>
      </c>
      <c r="LL38" s="65"/>
      <c r="LM38" s="121"/>
      <c r="LN38" s="302"/>
      <c r="LO38" s="94"/>
      <c r="LP38" s="65"/>
      <c r="LQ38" s="301" t="s">
        <v>0</v>
      </c>
      <c r="LR38" s="65"/>
      <c r="LS38" s="114"/>
      <c r="LT38" s="115"/>
      <c r="LU38" s="94"/>
      <c r="LV38" s="106"/>
      <c r="LW38" s="301" t="s">
        <v>0</v>
      </c>
      <c r="LX38" s="105"/>
      <c r="LY38" s="301"/>
      <c r="LZ38" s="302"/>
      <c r="MA38" s="94"/>
      <c r="MB38" s="65"/>
      <c r="MC38" s="301" t="s">
        <v>0</v>
      </c>
      <c r="MD38" s="65"/>
      <c r="ME38" s="114"/>
      <c r="MF38" s="115"/>
      <c r="MG38" s="94"/>
      <c r="MH38" s="65"/>
      <c r="MI38" s="301" t="s">
        <v>0</v>
      </c>
      <c r="MJ38" s="65"/>
      <c r="MK38" s="114"/>
      <c r="ML38" s="115"/>
      <c r="MM38" s="94"/>
      <c r="MN38" s="65"/>
      <c r="MO38" s="301" t="s">
        <v>0</v>
      </c>
      <c r="MP38" s="65"/>
      <c r="MQ38" s="114"/>
      <c r="MR38" s="115"/>
      <c r="MS38" s="94"/>
      <c r="MT38" s="106"/>
      <c r="MU38" s="301" t="s">
        <v>0</v>
      </c>
      <c r="MV38" s="105"/>
      <c r="MW38" s="301"/>
      <c r="MX38" s="302"/>
      <c r="MY38" s="94"/>
      <c r="MZ38" s="65"/>
      <c r="NA38" s="301" t="s">
        <v>0</v>
      </c>
      <c r="NB38" s="65"/>
      <c r="NC38" s="114"/>
      <c r="ND38" s="115"/>
      <c r="NE38" s="94"/>
      <c r="NF38" s="65"/>
      <c r="NG38" s="301" t="s">
        <v>0</v>
      </c>
      <c r="NH38" s="65"/>
      <c r="NI38" s="121"/>
      <c r="NJ38" s="302"/>
      <c r="NK38" s="94"/>
      <c r="NL38" s="65"/>
      <c r="NM38" s="301" t="s">
        <v>0</v>
      </c>
      <c r="NN38" s="65"/>
      <c r="NO38" s="114"/>
      <c r="NP38" s="115"/>
      <c r="NQ38" s="94"/>
      <c r="NR38" s="65"/>
      <c r="NS38" s="301" t="s">
        <v>0</v>
      </c>
      <c r="NT38" s="65"/>
      <c r="NU38" s="114"/>
      <c r="NV38" s="115"/>
      <c r="NW38" s="102"/>
      <c r="NX38" s="106"/>
      <c r="NY38" s="301" t="s">
        <v>0</v>
      </c>
      <c r="NZ38" s="105"/>
      <c r="OA38" s="301"/>
      <c r="OB38" s="302"/>
      <c r="OC38" s="121"/>
      <c r="OD38" s="267"/>
      <c r="OE38" s="114" t="s">
        <v>0</v>
      </c>
      <c r="OF38" s="114"/>
      <c r="OG38" s="114"/>
      <c r="OH38" s="115"/>
    </row>
    <row r="39" spans="1:398" ht="16.5">
      <c r="A39" s="312">
        <f>IF(B39="","",VLOOKUP(B39,'Registrovaní tipéri'!$A$2:$B$101,2,FALSE))</f>
        <v>40</v>
      </c>
      <c r="B39" s="306" t="s">
        <v>189</v>
      </c>
      <c r="C39" s="134">
        <v>40</v>
      </c>
      <c r="D39" s="106"/>
      <c r="E39" s="301" t="s">
        <v>0</v>
      </c>
      <c r="F39" s="105"/>
      <c r="G39" s="112"/>
      <c r="H39" s="113"/>
      <c r="I39" s="308"/>
      <c r="J39" s="267">
        <v>0</v>
      </c>
      <c r="K39" s="114" t="s">
        <v>0</v>
      </c>
      <c r="L39" s="114">
        <v>1</v>
      </c>
      <c r="M39" s="114" t="s">
        <v>219</v>
      </c>
      <c r="N39" s="115" t="s">
        <v>293</v>
      </c>
      <c r="O39" s="81"/>
      <c r="P39" s="106"/>
      <c r="Q39" s="342" t="s">
        <v>0</v>
      </c>
      <c r="R39" s="105"/>
      <c r="S39" s="114" t="s">
        <v>331</v>
      </c>
      <c r="T39" s="115" t="s">
        <v>331</v>
      </c>
      <c r="U39" s="81"/>
      <c r="V39" s="106"/>
      <c r="W39" s="342" t="s">
        <v>0</v>
      </c>
      <c r="X39" s="105"/>
      <c r="Y39" s="114" t="s">
        <v>331</v>
      </c>
      <c r="Z39" s="115" t="s">
        <v>331</v>
      </c>
      <c r="AA39" s="94"/>
      <c r="AB39" s="65"/>
      <c r="AC39" s="325" t="s">
        <v>0</v>
      </c>
      <c r="AD39" s="65"/>
      <c r="AE39" s="114" t="s">
        <v>331</v>
      </c>
      <c r="AF39" s="115" t="s">
        <v>331</v>
      </c>
      <c r="AG39" s="94"/>
      <c r="AH39" s="65"/>
      <c r="AI39" s="301" t="s">
        <v>0</v>
      </c>
      <c r="AJ39" s="65"/>
      <c r="AK39" s="114"/>
      <c r="AL39" s="115"/>
      <c r="AM39" s="94"/>
      <c r="AN39" s="106"/>
      <c r="AO39" s="301" t="s">
        <v>0</v>
      </c>
      <c r="AP39" s="105"/>
      <c r="AQ39" s="114"/>
      <c r="AR39" s="115"/>
      <c r="AS39" s="94"/>
      <c r="AT39" s="65"/>
      <c r="AU39" s="301" t="s">
        <v>0</v>
      </c>
      <c r="AV39" s="65"/>
      <c r="AW39" s="114"/>
      <c r="AX39" s="115"/>
      <c r="AY39" s="94"/>
      <c r="AZ39" s="106"/>
      <c r="BA39" s="301" t="s">
        <v>0</v>
      </c>
      <c r="BB39" s="105"/>
      <c r="BC39" s="114"/>
      <c r="BD39" s="115"/>
      <c r="BE39" s="94"/>
      <c r="BF39" s="65"/>
      <c r="BG39" s="301" t="s">
        <v>0</v>
      </c>
      <c r="BH39" s="65"/>
      <c r="BI39" s="114"/>
      <c r="BJ39" s="115"/>
      <c r="BK39" s="94"/>
      <c r="BL39" s="65"/>
      <c r="BM39" s="301" t="s">
        <v>0</v>
      </c>
      <c r="BN39" s="65"/>
      <c r="BO39" s="114"/>
      <c r="BP39" s="115"/>
      <c r="BQ39" s="94"/>
      <c r="BR39" s="65"/>
      <c r="BS39" s="301" t="s">
        <v>0</v>
      </c>
      <c r="BT39" s="65"/>
      <c r="BU39" s="114"/>
      <c r="BV39" s="115"/>
      <c r="BW39" s="94"/>
      <c r="BX39" s="65"/>
      <c r="BY39" s="301" t="s">
        <v>0</v>
      </c>
      <c r="BZ39" s="65"/>
      <c r="CA39" s="114"/>
      <c r="CB39" s="115"/>
      <c r="CC39" s="94"/>
      <c r="CD39" s="65"/>
      <c r="CE39" s="301" t="s">
        <v>0</v>
      </c>
      <c r="CF39" s="65"/>
      <c r="CG39" s="114"/>
      <c r="CH39" s="115"/>
      <c r="CI39" s="94"/>
      <c r="CJ39" s="106"/>
      <c r="CK39" s="301" t="s">
        <v>0</v>
      </c>
      <c r="CL39" s="105"/>
      <c r="CM39" s="114"/>
      <c r="CN39" s="115"/>
      <c r="CO39" s="94"/>
      <c r="CP39" s="106"/>
      <c r="CQ39" s="301" t="s">
        <v>0</v>
      </c>
      <c r="CR39" s="105"/>
      <c r="CS39" s="114"/>
      <c r="CT39" s="115"/>
      <c r="CU39" s="94"/>
      <c r="CV39" s="65"/>
      <c r="CW39" s="301" t="s">
        <v>0</v>
      </c>
      <c r="CX39" s="65"/>
      <c r="CY39" s="114"/>
      <c r="CZ39" s="115"/>
      <c r="DA39" s="94"/>
      <c r="DB39" s="65"/>
      <c r="DC39" s="301" t="s">
        <v>0</v>
      </c>
      <c r="DD39" s="65"/>
      <c r="DE39" s="114"/>
      <c r="DF39" s="115"/>
      <c r="DG39" s="94"/>
      <c r="DH39" s="65"/>
      <c r="DI39" s="301" t="s">
        <v>0</v>
      </c>
      <c r="DJ39" s="65"/>
      <c r="DK39" s="114"/>
      <c r="DL39" s="115"/>
      <c r="DM39" s="94"/>
      <c r="DN39" s="65"/>
      <c r="DO39" s="301" t="s">
        <v>0</v>
      </c>
      <c r="DP39" s="65"/>
      <c r="DQ39" s="114"/>
      <c r="DR39" s="115"/>
      <c r="DS39" s="94"/>
      <c r="DT39" s="65"/>
      <c r="DU39" s="301" t="s">
        <v>0</v>
      </c>
      <c r="DV39" s="65"/>
      <c r="DW39" s="114"/>
      <c r="DX39" s="115"/>
      <c r="DY39" s="94"/>
      <c r="DZ39" s="65"/>
      <c r="EA39" s="301" t="s">
        <v>0</v>
      </c>
      <c r="EB39" s="65"/>
      <c r="EC39" s="114"/>
      <c r="ED39" s="115"/>
      <c r="EE39" s="94"/>
      <c r="EF39" s="65"/>
      <c r="EG39" s="301" t="s">
        <v>0</v>
      </c>
      <c r="EH39" s="65"/>
      <c r="EI39" s="114"/>
      <c r="EJ39" s="115"/>
      <c r="EK39" s="94"/>
      <c r="EL39" s="65"/>
      <c r="EM39" s="301" t="s">
        <v>0</v>
      </c>
      <c r="EN39" s="65"/>
      <c r="EO39" s="114"/>
      <c r="EP39" s="115"/>
      <c r="EQ39" s="94"/>
      <c r="ER39" s="106"/>
      <c r="ES39" s="301" t="s">
        <v>0</v>
      </c>
      <c r="ET39" s="105"/>
      <c r="EU39" s="114"/>
      <c r="EV39" s="115"/>
      <c r="EW39" s="94"/>
      <c r="EX39" s="65"/>
      <c r="EY39" s="301" t="s">
        <v>0</v>
      </c>
      <c r="EZ39" s="65"/>
      <c r="FA39" s="114"/>
      <c r="FB39" s="115"/>
      <c r="FC39" s="94"/>
      <c r="FD39" s="106"/>
      <c r="FE39" s="301" t="s">
        <v>0</v>
      </c>
      <c r="FF39" s="105"/>
      <c r="FG39" s="114"/>
      <c r="FH39" s="115"/>
      <c r="FI39" s="94"/>
      <c r="FJ39" s="65"/>
      <c r="FK39" s="301" t="s">
        <v>0</v>
      </c>
      <c r="FL39" s="65"/>
      <c r="FM39" s="114"/>
      <c r="FN39" s="115"/>
      <c r="FO39" s="94"/>
      <c r="FP39" s="65"/>
      <c r="FQ39" s="301" t="s">
        <v>0</v>
      </c>
      <c r="FR39" s="65"/>
      <c r="FS39" s="114"/>
      <c r="FT39" s="115"/>
      <c r="FU39" s="94"/>
      <c r="FV39" s="65"/>
      <c r="FW39" s="301" t="s">
        <v>0</v>
      </c>
      <c r="FX39" s="65"/>
      <c r="FY39" s="114"/>
      <c r="FZ39" s="115"/>
      <c r="GA39" s="94"/>
      <c r="GB39" s="106"/>
      <c r="GC39" s="301" t="s">
        <v>0</v>
      </c>
      <c r="GD39" s="105"/>
      <c r="GE39" s="114"/>
      <c r="GF39" s="115"/>
      <c r="GG39" s="94"/>
      <c r="GH39" s="106"/>
      <c r="GI39" s="301" t="s">
        <v>0</v>
      </c>
      <c r="GJ39" s="105"/>
      <c r="GK39" s="114"/>
      <c r="GL39" s="115"/>
      <c r="GM39" s="94"/>
      <c r="GN39" s="65"/>
      <c r="GO39" s="301" t="s">
        <v>0</v>
      </c>
      <c r="GP39" s="65"/>
      <c r="GQ39" s="121"/>
      <c r="GR39" s="302"/>
      <c r="GS39" s="94"/>
      <c r="GT39" s="65"/>
      <c r="GU39" s="301" t="s">
        <v>0</v>
      </c>
      <c r="GV39" s="65"/>
      <c r="GW39" s="114"/>
      <c r="GX39" s="115"/>
      <c r="GY39" s="94"/>
      <c r="GZ39" s="106"/>
      <c r="HA39" s="301" t="s">
        <v>0</v>
      </c>
      <c r="HB39" s="105"/>
      <c r="HC39" s="301"/>
      <c r="HD39" s="302"/>
      <c r="HE39" s="94"/>
      <c r="HF39" s="65"/>
      <c r="HG39" s="301" t="s">
        <v>0</v>
      </c>
      <c r="HH39" s="65"/>
      <c r="HI39" s="114"/>
      <c r="HJ39" s="115"/>
      <c r="HK39" s="94"/>
      <c r="HL39" s="65"/>
      <c r="HM39" s="301" t="s">
        <v>0</v>
      </c>
      <c r="HN39" s="65"/>
      <c r="HO39" s="114"/>
      <c r="HP39" s="115"/>
      <c r="HQ39" s="94"/>
      <c r="HR39" s="65"/>
      <c r="HS39" s="301" t="s">
        <v>0</v>
      </c>
      <c r="HT39" s="65"/>
      <c r="HU39" s="114"/>
      <c r="HV39" s="115"/>
      <c r="HW39" s="94"/>
      <c r="HX39" s="106"/>
      <c r="HY39" s="301" t="s">
        <v>0</v>
      </c>
      <c r="HZ39" s="105"/>
      <c r="IA39" s="114"/>
      <c r="IB39" s="115"/>
      <c r="IC39" s="94"/>
      <c r="ID39" s="65"/>
      <c r="IE39" s="301" t="s">
        <v>0</v>
      </c>
      <c r="IF39" s="65"/>
      <c r="IG39" s="114"/>
      <c r="IH39" s="115"/>
      <c r="II39" s="94"/>
      <c r="IJ39" s="65"/>
      <c r="IK39" s="301" t="s">
        <v>0</v>
      </c>
      <c r="IL39" s="65"/>
      <c r="IM39" s="121"/>
      <c r="IN39" s="302"/>
      <c r="IO39" s="94"/>
      <c r="IP39" s="106"/>
      <c r="IQ39" s="301" t="s">
        <v>0</v>
      </c>
      <c r="IR39" s="105"/>
      <c r="IS39" s="301"/>
      <c r="IT39" s="302"/>
      <c r="IU39" s="94"/>
      <c r="IV39" s="65"/>
      <c r="IW39" s="301" t="s">
        <v>0</v>
      </c>
      <c r="IX39" s="65"/>
      <c r="IY39" s="114"/>
      <c r="IZ39" s="115"/>
      <c r="JA39" s="94"/>
      <c r="JB39" s="65"/>
      <c r="JC39" s="301" t="s">
        <v>0</v>
      </c>
      <c r="JD39" s="65"/>
      <c r="JE39" s="114"/>
      <c r="JF39" s="115"/>
      <c r="JG39" s="94"/>
      <c r="JH39" s="65"/>
      <c r="JI39" s="301" t="s">
        <v>0</v>
      </c>
      <c r="JJ39" s="65"/>
      <c r="JK39" s="114"/>
      <c r="JL39" s="115"/>
      <c r="JM39" s="94"/>
      <c r="JN39" s="65"/>
      <c r="JO39" s="301" t="s">
        <v>0</v>
      </c>
      <c r="JP39" s="65"/>
      <c r="JQ39" s="114"/>
      <c r="JR39" s="115"/>
      <c r="JS39" s="94"/>
      <c r="JT39" s="106"/>
      <c r="JU39" s="301" t="s">
        <v>0</v>
      </c>
      <c r="JV39" s="105"/>
      <c r="JW39" s="114"/>
      <c r="JX39" s="115"/>
      <c r="JY39" s="94"/>
      <c r="JZ39" s="106"/>
      <c r="KA39" s="301" t="s">
        <v>0</v>
      </c>
      <c r="KB39" s="105"/>
      <c r="KC39" s="301"/>
      <c r="KD39" s="302"/>
      <c r="KE39" s="94"/>
      <c r="KF39" s="106"/>
      <c r="KG39" s="301" t="s">
        <v>0</v>
      </c>
      <c r="KH39" s="105"/>
      <c r="KI39" s="114"/>
      <c r="KJ39" s="115"/>
      <c r="KK39" s="94"/>
      <c r="KL39" s="65"/>
      <c r="KM39" s="301" t="s">
        <v>0</v>
      </c>
      <c r="KN39" s="65"/>
      <c r="KO39" s="114"/>
      <c r="KP39" s="115"/>
      <c r="KQ39" s="94"/>
      <c r="KR39" s="65"/>
      <c r="KS39" s="301" t="s">
        <v>0</v>
      </c>
      <c r="KT39" s="65"/>
      <c r="KU39" s="114"/>
      <c r="KV39" s="115"/>
      <c r="KW39" s="94"/>
      <c r="KX39" s="65"/>
      <c r="KY39" s="301" t="s">
        <v>0</v>
      </c>
      <c r="KZ39" s="65"/>
      <c r="LA39" s="121"/>
      <c r="LB39" s="302"/>
      <c r="LC39" s="94"/>
      <c r="LD39" s="106"/>
      <c r="LE39" s="301" t="s">
        <v>0</v>
      </c>
      <c r="LF39" s="105"/>
      <c r="LG39" s="114"/>
      <c r="LH39" s="115"/>
      <c r="LI39" s="94"/>
      <c r="LJ39" s="65"/>
      <c r="LK39" s="301" t="s">
        <v>0</v>
      </c>
      <c r="LL39" s="65"/>
      <c r="LM39" s="121"/>
      <c r="LN39" s="302"/>
      <c r="LO39" s="94"/>
      <c r="LP39" s="65"/>
      <c r="LQ39" s="301" t="s">
        <v>0</v>
      </c>
      <c r="LR39" s="65"/>
      <c r="LS39" s="114"/>
      <c r="LT39" s="115"/>
      <c r="LU39" s="94"/>
      <c r="LV39" s="106"/>
      <c r="LW39" s="301" t="s">
        <v>0</v>
      </c>
      <c r="LX39" s="105"/>
      <c r="LY39" s="301"/>
      <c r="LZ39" s="302"/>
      <c r="MA39" s="94"/>
      <c r="MB39" s="65"/>
      <c r="MC39" s="301" t="s">
        <v>0</v>
      </c>
      <c r="MD39" s="65"/>
      <c r="ME39" s="114"/>
      <c r="MF39" s="115"/>
      <c r="MG39" s="94"/>
      <c r="MH39" s="65"/>
      <c r="MI39" s="301" t="s">
        <v>0</v>
      </c>
      <c r="MJ39" s="65"/>
      <c r="MK39" s="114"/>
      <c r="ML39" s="115"/>
      <c r="MM39" s="94"/>
      <c r="MN39" s="65"/>
      <c r="MO39" s="301" t="s">
        <v>0</v>
      </c>
      <c r="MP39" s="65"/>
      <c r="MQ39" s="114"/>
      <c r="MR39" s="115"/>
      <c r="MS39" s="94"/>
      <c r="MT39" s="106"/>
      <c r="MU39" s="301" t="s">
        <v>0</v>
      </c>
      <c r="MV39" s="105"/>
      <c r="MW39" s="301"/>
      <c r="MX39" s="302"/>
      <c r="MY39" s="94"/>
      <c r="MZ39" s="65"/>
      <c r="NA39" s="301" t="s">
        <v>0</v>
      </c>
      <c r="NB39" s="65"/>
      <c r="NC39" s="114"/>
      <c r="ND39" s="115"/>
      <c r="NE39" s="94"/>
      <c r="NF39" s="65"/>
      <c r="NG39" s="301" t="s">
        <v>0</v>
      </c>
      <c r="NH39" s="65"/>
      <c r="NI39" s="121"/>
      <c r="NJ39" s="302"/>
      <c r="NK39" s="94"/>
      <c r="NL39" s="65"/>
      <c r="NM39" s="301" t="s">
        <v>0</v>
      </c>
      <c r="NN39" s="65"/>
      <c r="NO39" s="114"/>
      <c r="NP39" s="115"/>
      <c r="NQ39" s="94"/>
      <c r="NR39" s="65"/>
      <c r="NS39" s="301" t="s">
        <v>0</v>
      </c>
      <c r="NT39" s="65"/>
      <c r="NU39" s="114"/>
      <c r="NV39" s="115"/>
      <c r="NW39" s="102"/>
      <c r="NX39" s="106"/>
      <c r="NY39" s="301" t="s">
        <v>0</v>
      </c>
      <c r="NZ39" s="105"/>
      <c r="OA39" s="301"/>
      <c r="OB39" s="302"/>
      <c r="OC39" s="121"/>
      <c r="OD39" s="267"/>
      <c r="OE39" s="114" t="s">
        <v>0</v>
      </c>
      <c r="OF39" s="114"/>
      <c r="OG39" s="114"/>
      <c r="OH39" s="115"/>
    </row>
    <row r="40" spans="1:398" ht="16.5">
      <c r="A40" s="312">
        <f>IF(B40="","",VLOOKUP(B40,'Registrovaní tipéri'!$A$2:$B$101,2,FALSE))</f>
        <v>55</v>
      </c>
      <c r="B40" s="306" t="s">
        <v>322</v>
      </c>
      <c r="C40" s="134">
        <v>55</v>
      </c>
      <c r="D40" s="106"/>
      <c r="E40" s="301" t="s">
        <v>0</v>
      </c>
      <c r="F40" s="105"/>
      <c r="G40" s="301"/>
      <c r="H40" s="302"/>
      <c r="I40" s="308"/>
      <c r="J40" s="267">
        <v>1</v>
      </c>
      <c r="K40" s="114" t="s">
        <v>0</v>
      </c>
      <c r="L40" s="114">
        <v>3</v>
      </c>
      <c r="M40" s="114" t="s">
        <v>270</v>
      </c>
      <c r="N40" s="115" t="s">
        <v>293</v>
      </c>
      <c r="O40" s="81"/>
      <c r="P40" s="106">
        <v>3</v>
      </c>
      <c r="Q40" s="342" t="s">
        <v>0</v>
      </c>
      <c r="R40" s="105">
        <v>1</v>
      </c>
      <c r="S40" s="114" t="s">
        <v>218</v>
      </c>
      <c r="T40" s="115" t="s">
        <v>293</v>
      </c>
      <c r="U40" s="81"/>
      <c r="V40" s="106">
        <v>1</v>
      </c>
      <c r="W40" s="342" t="s">
        <v>0</v>
      </c>
      <c r="X40" s="105">
        <v>2</v>
      </c>
      <c r="Y40" s="114" t="s">
        <v>293</v>
      </c>
      <c r="Z40" s="115" t="s">
        <v>218</v>
      </c>
      <c r="AA40" s="94"/>
      <c r="AB40" s="65"/>
      <c r="AC40" s="325" t="s">
        <v>0</v>
      </c>
      <c r="AD40" s="65"/>
      <c r="AE40" s="114" t="s">
        <v>331</v>
      </c>
      <c r="AF40" s="115" t="s">
        <v>331</v>
      </c>
      <c r="AG40" s="94"/>
      <c r="AH40" s="65"/>
      <c r="AI40" s="301" t="s">
        <v>0</v>
      </c>
      <c r="AJ40" s="65"/>
      <c r="AK40" s="114"/>
      <c r="AL40" s="115"/>
      <c r="AM40" s="94"/>
      <c r="AN40" s="106"/>
      <c r="AO40" s="301" t="s">
        <v>0</v>
      </c>
      <c r="AP40" s="105"/>
      <c r="AQ40" s="114"/>
      <c r="AR40" s="115"/>
      <c r="AS40" s="94"/>
      <c r="AT40" s="65"/>
      <c r="AU40" s="301" t="s">
        <v>0</v>
      </c>
      <c r="AV40" s="65"/>
      <c r="AW40" s="114"/>
      <c r="AX40" s="115"/>
      <c r="AY40" s="94"/>
      <c r="AZ40" s="106"/>
      <c r="BA40" s="301" t="s">
        <v>0</v>
      </c>
      <c r="BB40" s="105"/>
      <c r="BC40" s="114"/>
      <c r="BD40" s="115"/>
      <c r="BE40" s="94"/>
      <c r="BF40" s="65"/>
      <c r="BG40" s="301" t="s">
        <v>0</v>
      </c>
      <c r="BH40" s="65"/>
      <c r="BI40" s="114"/>
      <c r="BJ40" s="115"/>
      <c r="BK40" s="94"/>
      <c r="BL40" s="65"/>
      <c r="BM40" s="301" t="s">
        <v>0</v>
      </c>
      <c r="BN40" s="65"/>
      <c r="BO40" s="114"/>
      <c r="BP40" s="115"/>
      <c r="BQ40" s="94"/>
      <c r="BR40" s="65"/>
      <c r="BS40" s="301" t="s">
        <v>0</v>
      </c>
      <c r="BT40" s="65"/>
      <c r="BU40" s="114"/>
      <c r="BV40" s="115"/>
      <c r="BW40" s="94"/>
      <c r="BX40" s="65"/>
      <c r="BY40" s="301" t="s">
        <v>0</v>
      </c>
      <c r="BZ40" s="65"/>
      <c r="CA40" s="121"/>
      <c r="CB40" s="302"/>
      <c r="CC40" s="94"/>
      <c r="CD40" s="65"/>
      <c r="CE40" s="301" t="s">
        <v>0</v>
      </c>
      <c r="CF40" s="65"/>
      <c r="CG40" s="114"/>
      <c r="CH40" s="115"/>
      <c r="CI40" s="94"/>
      <c r="CJ40" s="106"/>
      <c r="CK40" s="301" t="s">
        <v>0</v>
      </c>
      <c r="CL40" s="105"/>
      <c r="CM40" s="114"/>
      <c r="CN40" s="115"/>
      <c r="CO40" s="94"/>
      <c r="CP40" s="106"/>
      <c r="CQ40" s="301" t="s">
        <v>0</v>
      </c>
      <c r="CR40" s="105"/>
      <c r="CS40" s="114"/>
      <c r="CT40" s="115"/>
      <c r="CU40" s="94"/>
      <c r="CV40" s="65"/>
      <c r="CW40" s="301" t="s">
        <v>0</v>
      </c>
      <c r="CX40" s="65"/>
      <c r="CY40" s="114"/>
      <c r="CZ40" s="115"/>
      <c r="DA40" s="94"/>
      <c r="DB40" s="65"/>
      <c r="DC40" s="301" t="s">
        <v>0</v>
      </c>
      <c r="DD40" s="65"/>
      <c r="DE40" s="114"/>
      <c r="DF40" s="115"/>
      <c r="DG40" s="94"/>
      <c r="DH40" s="65"/>
      <c r="DI40" s="301" t="s">
        <v>0</v>
      </c>
      <c r="DJ40" s="65"/>
      <c r="DK40" s="114"/>
      <c r="DL40" s="115"/>
      <c r="DM40" s="94"/>
      <c r="DN40" s="65"/>
      <c r="DO40" s="301" t="s">
        <v>0</v>
      </c>
      <c r="DP40" s="114"/>
      <c r="DQ40" s="114"/>
      <c r="DR40" s="115"/>
      <c r="DS40" s="94"/>
      <c r="DT40" s="65"/>
      <c r="DU40" s="301" t="s">
        <v>0</v>
      </c>
      <c r="DV40" s="65"/>
      <c r="DW40" s="114"/>
      <c r="DX40" s="115"/>
      <c r="DY40" s="94"/>
      <c r="DZ40" s="65"/>
      <c r="EA40" s="301" t="s">
        <v>0</v>
      </c>
      <c r="EB40" s="65"/>
      <c r="EC40" s="114"/>
      <c r="ED40" s="115"/>
      <c r="EE40" s="94"/>
      <c r="EF40" s="65"/>
      <c r="EG40" s="301" t="s">
        <v>0</v>
      </c>
      <c r="EH40" s="65"/>
      <c r="EI40" s="114"/>
      <c r="EJ40" s="115"/>
      <c r="EK40" s="94"/>
      <c r="EL40" s="65"/>
      <c r="EM40" s="301" t="s">
        <v>0</v>
      </c>
      <c r="EN40" s="65"/>
      <c r="EO40" s="114"/>
      <c r="EP40" s="115"/>
      <c r="EQ40" s="94"/>
      <c r="ER40" s="106"/>
      <c r="ES40" s="301" t="s">
        <v>0</v>
      </c>
      <c r="ET40" s="105"/>
      <c r="EU40" s="114"/>
      <c r="EV40" s="115"/>
      <c r="EW40" s="94"/>
      <c r="EX40" s="65"/>
      <c r="EY40" s="301" t="s">
        <v>0</v>
      </c>
      <c r="EZ40" s="65"/>
      <c r="FA40" s="114"/>
      <c r="FB40" s="115"/>
      <c r="FC40" s="94"/>
      <c r="FD40" s="106"/>
      <c r="FE40" s="301" t="s">
        <v>0</v>
      </c>
      <c r="FF40" s="105"/>
      <c r="FG40" s="114"/>
      <c r="FH40" s="115"/>
      <c r="FI40" s="94"/>
      <c r="FJ40" s="65"/>
      <c r="FK40" s="301" t="s">
        <v>0</v>
      </c>
      <c r="FL40" s="65"/>
      <c r="FM40" s="114"/>
      <c r="FN40" s="115"/>
      <c r="FO40" s="94"/>
      <c r="FP40" s="65"/>
      <c r="FQ40" s="301" t="s">
        <v>0</v>
      </c>
      <c r="FR40" s="65"/>
      <c r="FS40" s="114"/>
      <c r="FT40" s="115"/>
      <c r="FU40" s="94"/>
      <c r="FV40" s="65"/>
      <c r="FW40" s="301" t="s">
        <v>0</v>
      </c>
      <c r="FX40" s="65"/>
      <c r="FY40" s="114"/>
      <c r="FZ40" s="115"/>
      <c r="GA40" s="94"/>
      <c r="GB40" s="106"/>
      <c r="GC40" s="301" t="s">
        <v>0</v>
      </c>
      <c r="GD40" s="105"/>
      <c r="GE40" s="114"/>
      <c r="GF40" s="115"/>
      <c r="GG40" s="94"/>
      <c r="GH40" s="106"/>
      <c r="GI40" s="301" t="s">
        <v>0</v>
      </c>
      <c r="GJ40" s="105"/>
      <c r="GK40" s="114"/>
      <c r="GL40" s="115"/>
      <c r="GM40" s="94"/>
      <c r="GN40" s="65"/>
      <c r="GO40" s="301" t="s">
        <v>0</v>
      </c>
      <c r="GP40" s="65"/>
      <c r="GQ40" s="121"/>
      <c r="GR40" s="302"/>
      <c r="GS40" s="94"/>
      <c r="GT40" s="65"/>
      <c r="GU40" s="301" t="s">
        <v>0</v>
      </c>
      <c r="GV40" s="65"/>
      <c r="GW40" s="114"/>
      <c r="GX40" s="115"/>
      <c r="GY40" s="94"/>
      <c r="GZ40" s="106"/>
      <c r="HA40" s="301" t="s">
        <v>0</v>
      </c>
      <c r="HB40" s="105"/>
      <c r="HC40" s="301"/>
      <c r="HD40" s="302"/>
      <c r="HE40" s="94"/>
      <c r="HF40" s="65"/>
      <c r="HG40" s="301" t="s">
        <v>0</v>
      </c>
      <c r="HH40" s="65"/>
      <c r="HI40" s="114"/>
      <c r="HJ40" s="115"/>
      <c r="HK40" s="94"/>
      <c r="HL40" s="65"/>
      <c r="HM40" s="301" t="s">
        <v>0</v>
      </c>
      <c r="HN40" s="65"/>
      <c r="HO40" s="114"/>
      <c r="HP40" s="115"/>
      <c r="HQ40" s="94"/>
      <c r="HR40" s="65"/>
      <c r="HS40" s="301" t="s">
        <v>0</v>
      </c>
      <c r="HT40" s="65"/>
      <c r="HU40" s="114"/>
      <c r="HV40" s="115"/>
      <c r="HW40" s="94"/>
      <c r="HX40" s="106"/>
      <c r="HY40" s="301" t="s">
        <v>0</v>
      </c>
      <c r="HZ40" s="105"/>
      <c r="IA40" s="114"/>
      <c r="IB40" s="115"/>
      <c r="IC40" s="94"/>
      <c r="ID40" s="65"/>
      <c r="IE40" s="301" t="s">
        <v>0</v>
      </c>
      <c r="IF40" s="65"/>
      <c r="IG40" s="114"/>
      <c r="IH40" s="115"/>
      <c r="II40" s="94"/>
      <c r="IJ40" s="65"/>
      <c r="IK40" s="301" t="s">
        <v>0</v>
      </c>
      <c r="IL40" s="65"/>
      <c r="IM40" s="121"/>
      <c r="IN40" s="302"/>
      <c r="IO40" s="94"/>
      <c r="IP40" s="106"/>
      <c r="IQ40" s="301" t="s">
        <v>0</v>
      </c>
      <c r="IR40" s="105"/>
      <c r="IS40" s="301"/>
      <c r="IT40" s="302"/>
      <c r="IU40" s="94"/>
      <c r="IV40" s="65"/>
      <c r="IW40" s="301" t="s">
        <v>0</v>
      </c>
      <c r="IX40" s="65"/>
      <c r="IY40" s="114"/>
      <c r="IZ40" s="115"/>
      <c r="JA40" s="94"/>
      <c r="JB40" s="65"/>
      <c r="JC40" s="301" t="s">
        <v>0</v>
      </c>
      <c r="JD40" s="65"/>
      <c r="JE40" s="114"/>
      <c r="JF40" s="115"/>
      <c r="JG40" s="94"/>
      <c r="JH40" s="65"/>
      <c r="JI40" s="301" t="s">
        <v>0</v>
      </c>
      <c r="JJ40" s="65"/>
      <c r="JK40" s="114"/>
      <c r="JL40" s="115"/>
      <c r="JM40" s="94"/>
      <c r="JN40" s="65"/>
      <c r="JO40" s="301" t="s">
        <v>0</v>
      </c>
      <c r="JP40" s="65"/>
      <c r="JQ40" s="114"/>
      <c r="JR40" s="115"/>
      <c r="JS40" s="94"/>
      <c r="JT40" s="106"/>
      <c r="JU40" s="301" t="s">
        <v>0</v>
      </c>
      <c r="JV40" s="105"/>
      <c r="JW40" s="114"/>
      <c r="JX40" s="115"/>
      <c r="JY40" s="94"/>
      <c r="JZ40" s="106"/>
      <c r="KA40" s="301" t="s">
        <v>0</v>
      </c>
      <c r="KB40" s="105"/>
      <c r="KC40" s="301"/>
      <c r="KD40" s="302"/>
      <c r="KE40" s="94"/>
      <c r="KF40" s="106"/>
      <c r="KG40" s="301" t="s">
        <v>0</v>
      </c>
      <c r="KH40" s="105"/>
      <c r="KI40" s="114"/>
      <c r="KJ40" s="115"/>
      <c r="KK40" s="94"/>
      <c r="KL40" s="65"/>
      <c r="KM40" s="301" t="s">
        <v>0</v>
      </c>
      <c r="KN40" s="65"/>
      <c r="KO40" s="114"/>
      <c r="KP40" s="115"/>
      <c r="KQ40" s="94"/>
      <c r="KR40" s="65"/>
      <c r="KS40" s="301" t="s">
        <v>0</v>
      </c>
      <c r="KT40" s="65"/>
      <c r="KU40" s="114"/>
      <c r="KV40" s="115"/>
      <c r="KW40" s="94"/>
      <c r="KX40" s="65"/>
      <c r="KY40" s="301" t="s">
        <v>0</v>
      </c>
      <c r="KZ40" s="65"/>
      <c r="LA40" s="121"/>
      <c r="LB40" s="302"/>
      <c r="LC40" s="94"/>
      <c r="LD40" s="106"/>
      <c r="LE40" s="301" t="s">
        <v>0</v>
      </c>
      <c r="LF40" s="105"/>
      <c r="LG40" s="114"/>
      <c r="LH40" s="115"/>
      <c r="LI40" s="94"/>
      <c r="LJ40" s="65"/>
      <c r="LK40" s="301" t="s">
        <v>0</v>
      </c>
      <c r="LL40" s="65"/>
      <c r="LM40" s="121"/>
      <c r="LN40" s="302"/>
      <c r="LO40" s="94"/>
      <c r="LP40" s="65"/>
      <c r="LQ40" s="301" t="s">
        <v>0</v>
      </c>
      <c r="LR40" s="65"/>
      <c r="LS40" s="114"/>
      <c r="LT40" s="115"/>
      <c r="LU40" s="94"/>
      <c r="LV40" s="106"/>
      <c r="LW40" s="301" t="s">
        <v>0</v>
      </c>
      <c r="LX40" s="105"/>
      <c r="LY40" s="301"/>
      <c r="LZ40" s="302"/>
      <c r="MA40" s="94"/>
      <c r="MB40" s="65"/>
      <c r="MC40" s="301" t="s">
        <v>0</v>
      </c>
      <c r="MD40" s="65"/>
      <c r="ME40" s="114"/>
      <c r="MF40" s="115"/>
      <c r="MG40" s="94"/>
      <c r="MH40" s="65"/>
      <c r="MI40" s="301" t="s">
        <v>0</v>
      </c>
      <c r="MJ40" s="65"/>
      <c r="MK40" s="114"/>
      <c r="ML40" s="115"/>
      <c r="MM40" s="94"/>
      <c r="MN40" s="65"/>
      <c r="MO40" s="301" t="s">
        <v>0</v>
      </c>
      <c r="MP40" s="65"/>
      <c r="MQ40" s="114"/>
      <c r="MR40" s="115"/>
      <c r="MS40" s="94"/>
      <c r="MT40" s="106"/>
      <c r="MU40" s="301" t="s">
        <v>0</v>
      </c>
      <c r="MV40" s="105"/>
      <c r="MW40" s="301"/>
      <c r="MX40" s="302"/>
      <c r="MY40" s="94"/>
      <c r="MZ40" s="65"/>
      <c r="NA40" s="301" t="s">
        <v>0</v>
      </c>
      <c r="NB40" s="65"/>
      <c r="NC40" s="114"/>
      <c r="ND40" s="115"/>
      <c r="NE40" s="94"/>
      <c r="NF40" s="65"/>
      <c r="NG40" s="301" t="s">
        <v>0</v>
      </c>
      <c r="NH40" s="65"/>
      <c r="NI40" s="121"/>
      <c r="NJ40" s="302"/>
      <c r="NK40" s="94"/>
      <c r="NL40" s="65"/>
      <c r="NM40" s="301" t="s">
        <v>0</v>
      </c>
      <c r="NN40" s="65"/>
      <c r="NO40" s="114"/>
      <c r="NP40" s="115"/>
      <c r="NQ40" s="94"/>
      <c r="NR40" s="65"/>
      <c r="NS40" s="301" t="s">
        <v>0</v>
      </c>
      <c r="NT40" s="65"/>
      <c r="NU40" s="114"/>
      <c r="NV40" s="115"/>
      <c r="NW40" s="102"/>
      <c r="NX40" s="106"/>
      <c r="NY40" s="301" t="s">
        <v>0</v>
      </c>
      <c r="NZ40" s="105"/>
      <c r="OA40" s="301"/>
      <c r="OB40" s="302"/>
      <c r="OC40" s="121"/>
      <c r="OD40" s="267"/>
      <c r="OE40" s="114" t="s">
        <v>0</v>
      </c>
      <c r="OF40" s="114"/>
      <c r="OG40" s="114"/>
      <c r="OH40" s="115"/>
    </row>
    <row r="41" spans="1:398" ht="16.5">
      <c r="A41" s="312">
        <f>IF(B41="","",VLOOKUP(B41,'Registrovaní tipéri'!$A$2:$B$101,2,FALSE))</f>
        <v>43</v>
      </c>
      <c r="B41" s="306" t="s">
        <v>254</v>
      </c>
      <c r="C41" s="134">
        <v>43</v>
      </c>
      <c r="D41" s="106"/>
      <c r="E41" s="301" t="s">
        <v>0</v>
      </c>
      <c r="F41" s="105"/>
      <c r="G41" s="112"/>
      <c r="H41" s="113"/>
      <c r="I41" s="308"/>
      <c r="J41" s="267">
        <v>1</v>
      </c>
      <c r="K41" s="114" t="s">
        <v>0</v>
      </c>
      <c r="L41" s="114">
        <v>4</v>
      </c>
      <c r="M41" s="114" t="s">
        <v>218</v>
      </c>
      <c r="N41" s="115" t="s">
        <v>214</v>
      </c>
      <c r="O41" s="81"/>
      <c r="P41" s="106">
        <v>4</v>
      </c>
      <c r="Q41" s="342" t="s">
        <v>0</v>
      </c>
      <c r="R41" s="105">
        <v>0</v>
      </c>
      <c r="S41" s="114" t="s">
        <v>220</v>
      </c>
      <c r="T41" s="115" t="s">
        <v>332</v>
      </c>
      <c r="U41" s="81"/>
      <c r="V41" s="106">
        <v>0</v>
      </c>
      <c r="W41" s="342" t="s">
        <v>0</v>
      </c>
      <c r="X41" s="105">
        <v>2</v>
      </c>
      <c r="Y41" s="114" t="s">
        <v>218</v>
      </c>
      <c r="Z41" s="115" t="s">
        <v>218</v>
      </c>
      <c r="AA41" s="94"/>
      <c r="AB41" s="65"/>
      <c r="AC41" s="325" t="s">
        <v>0</v>
      </c>
      <c r="AD41" s="65"/>
      <c r="AE41" s="114" t="s">
        <v>331</v>
      </c>
      <c r="AF41" s="115" t="s">
        <v>331</v>
      </c>
      <c r="AG41" s="94"/>
      <c r="AH41" s="65"/>
      <c r="AI41" s="301" t="s">
        <v>0</v>
      </c>
      <c r="AJ41" s="65"/>
      <c r="AK41" s="114"/>
      <c r="AL41" s="115"/>
      <c r="AM41" s="94"/>
      <c r="AN41" s="106"/>
      <c r="AO41" s="301" t="s">
        <v>0</v>
      </c>
      <c r="AP41" s="105"/>
      <c r="AQ41" s="114"/>
      <c r="AR41" s="115"/>
      <c r="AS41" s="94"/>
      <c r="AT41" s="65"/>
      <c r="AU41" s="301" t="s">
        <v>0</v>
      </c>
      <c r="AV41" s="65"/>
      <c r="AW41" s="114"/>
      <c r="AX41" s="115"/>
      <c r="AY41" s="94"/>
      <c r="AZ41" s="106"/>
      <c r="BA41" s="301" t="s">
        <v>0</v>
      </c>
      <c r="BB41" s="105"/>
      <c r="BC41" s="114"/>
      <c r="BD41" s="115"/>
      <c r="BE41" s="94"/>
      <c r="BF41" s="65"/>
      <c r="BG41" s="301" t="s">
        <v>0</v>
      </c>
      <c r="BH41" s="65"/>
      <c r="BI41" s="114"/>
      <c r="BJ41" s="115"/>
      <c r="BK41" s="94"/>
      <c r="BL41" s="65"/>
      <c r="BM41" s="301" t="s">
        <v>0</v>
      </c>
      <c r="BN41" s="65"/>
      <c r="BO41" s="114"/>
      <c r="BP41" s="115"/>
      <c r="BQ41" s="94"/>
      <c r="BR41" s="65"/>
      <c r="BS41" s="301" t="s">
        <v>0</v>
      </c>
      <c r="BT41" s="65"/>
      <c r="BU41" s="114"/>
      <c r="BV41" s="115"/>
      <c r="BW41" s="94"/>
      <c r="BX41" s="65"/>
      <c r="BY41" s="301" t="s">
        <v>0</v>
      </c>
      <c r="BZ41" s="65"/>
      <c r="CA41" s="114"/>
      <c r="CB41" s="115"/>
      <c r="CC41" s="94"/>
      <c r="CD41" s="65"/>
      <c r="CE41" s="301" t="s">
        <v>0</v>
      </c>
      <c r="CF41" s="65"/>
      <c r="CG41" s="114"/>
      <c r="CH41" s="115"/>
      <c r="CI41" s="94"/>
      <c r="CJ41" s="106"/>
      <c r="CK41" s="301" t="s">
        <v>0</v>
      </c>
      <c r="CL41" s="105"/>
      <c r="CM41" s="114"/>
      <c r="CN41" s="115"/>
      <c r="CO41" s="94"/>
      <c r="CP41" s="106"/>
      <c r="CQ41" s="301" t="s">
        <v>0</v>
      </c>
      <c r="CR41" s="105"/>
      <c r="CS41" s="114"/>
      <c r="CT41" s="115"/>
      <c r="CU41" s="94"/>
      <c r="CV41" s="65"/>
      <c r="CW41" s="301" t="s">
        <v>0</v>
      </c>
      <c r="CX41" s="65"/>
      <c r="CY41" s="114"/>
      <c r="CZ41" s="115"/>
      <c r="DA41" s="94"/>
      <c r="DB41" s="65"/>
      <c r="DC41" s="301" t="s">
        <v>0</v>
      </c>
      <c r="DD41" s="65"/>
      <c r="DE41" s="114"/>
      <c r="DF41" s="115"/>
      <c r="DG41" s="94"/>
      <c r="DH41" s="65"/>
      <c r="DI41" s="301" t="s">
        <v>0</v>
      </c>
      <c r="DJ41" s="65"/>
      <c r="DK41" s="114"/>
      <c r="DL41" s="115"/>
      <c r="DM41" s="94"/>
      <c r="DN41" s="65"/>
      <c r="DO41" s="301" t="s">
        <v>0</v>
      </c>
      <c r="DP41" s="65"/>
      <c r="DQ41" s="114"/>
      <c r="DR41" s="115"/>
      <c r="DS41" s="94"/>
      <c r="DT41" s="65"/>
      <c r="DU41" s="301" t="s">
        <v>0</v>
      </c>
      <c r="DV41" s="65"/>
      <c r="DW41" s="114"/>
      <c r="DX41" s="115"/>
      <c r="DY41" s="94"/>
      <c r="DZ41" s="65"/>
      <c r="EA41" s="301" t="s">
        <v>0</v>
      </c>
      <c r="EB41" s="65"/>
      <c r="EC41" s="114"/>
      <c r="ED41" s="115"/>
      <c r="EE41" s="94"/>
      <c r="EF41" s="65"/>
      <c r="EG41" s="301" t="s">
        <v>0</v>
      </c>
      <c r="EH41" s="65"/>
      <c r="EI41" s="114"/>
      <c r="EJ41" s="115"/>
      <c r="EK41" s="94"/>
      <c r="EL41" s="65"/>
      <c r="EM41" s="301" t="s">
        <v>0</v>
      </c>
      <c r="EN41" s="65"/>
      <c r="EO41" s="114"/>
      <c r="EP41" s="115"/>
      <c r="EQ41" s="94"/>
      <c r="ER41" s="106"/>
      <c r="ES41" s="301" t="s">
        <v>0</v>
      </c>
      <c r="ET41" s="105"/>
      <c r="EU41" s="114"/>
      <c r="EV41" s="115"/>
      <c r="EW41" s="94"/>
      <c r="EX41" s="65"/>
      <c r="EY41" s="301" t="s">
        <v>0</v>
      </c>
      <c r="EZ41" s="65"/>
      <c r="FA41" s="114"/>
      <c r="FB41" s="115"/>
      <c r="FC41" s="94"/>
      <c r="FD41" s="106"/>
      <c r="FE41" s="301" t="s">
        <v>0</v>
      </c>
      <c r="FF41" s="105"/>
      <c r="FG41" s="114"/>
      <c r="FH41" s="115"/>
      <c r="FI41" s="94"/>
      <c r="FJ41" s="65"/>
      <c r="FK41" s="301" t="s">
        <v>0</v>
      </c>
      <c r="FL41" s="65"/>
      <c r="FM41" s="114"/>
      <c r="FN41" s="115"/>
      <c r="FO41" s="94"/>
      <c r="FP41" s="65"/>
      <c r="FQ41" s="301" t="s">
        <v>0</v>
      </c>
      <c r="FR41" s="65"/>
      <c r="FS41" s="114"/>
      <c r="FT41" s="115"/>
      <c r="FU41" s="94"/>
      <c r="FV41" s="65"/>
      <c r="FW41" s="301" t="s">
        <v>0</v>
      </c>
      <c r="FX41" s="65"/>
      <c r="FY41" s="114"/>
      <c r="FZ41" s="115"/>
      <c r="GA41" s="94"/>
      <c r="GB41" s="106"/>
      <c r="GC41" s="301" t="s">
        <v>0</v>
      </c>
      <c r="GD41" s="105"/>
      <c r="GE41" s="114"/>
      <c r="GF41" s="115"/>
      <c r="GG41" s="94"/>
      <c r="GH41" s="106"/>
      <c r="GI41" s="301" t="s">
        <v>0</v>
      </c>
      <c r="GJ41" s="105"/>
      <c r="GK41" s="114"/>
      <c r="GL41" s="115"/>
      <c r="GM41" s="94"/>
      <c r="GN41" s="65"/>
      <c r="GO41" s="301" t="s">
        <v>0</v>
      </c>
      <c r="GP41" s="65"/>
      <c r="GQ41" s="121"/>
      <c r="GR41" s="302"/>
      <c r="GS41" s="94"/>
      <c r="GT41" s="65"/>
      <c r="GU41" s="301" t="s">
        <v>0</v>
      </c>
      <c r="GV41" s="65"/>
      <c r="GW41" s="114"/>
      <c r="GX41" s="115"/>
      <c r="GY41" s="94"/>
      <c r="GZ41" s="106"/>
      <c r="HA41" s="301" t="s">
        <v>0</v>
      </c>
      <c r="HB41" s="105"/>
      <c r="HC41" s="301"/>
      <c r="HD41" s="302"/>
      <c r="HE41" s="94"/>
      <c r="HF41" s="65"/>
      <c r="HG41" s="301" t="s">
        <v>0</v>
      </c>
      <c r="HH41" s="65"/>
      <c r="HI41" s="114"/>
      <c r="HJ41" s="115"/>
      <c r="HK41" s="94"/>
      <c r="HL41" s="65"/>
      <c r="HM41" s="301" t="s">
        <v>0</v>
      </c>
      <c r="HN41" s="65"/>
      <c r="HO41" s="114"/>
      <c r="HP41" s="115"/>
      <c r="HQ41" s="94"/>
      <c r="HR41" s="65"/>
      <c r="HS41" s="301" t="s">
        <v>0</v>
      </c>
      <c r="HT41" s="65"/>
      <c r="HU41" s="114"/>
      <c r="HV41" s="115"/>
      <c r="HW41" s="94"/>
      <c r="HX41" s="106"/>
      <c r="HY41" s="301" t="s">
        <v>0</v>
      </c>
      <c r="HZ41" s="105"/>
      <c r="IA41" s="114"/>
      <c r="IB41" s="115"/>
      <c r="IC41" s="94"/>
      <c r="ID41" s="65"/>
      <c r="IE41" s="301" t="s">
        <v>0</v>
      </c>
      <c r="IF41" s="65"/>
      <c r="IG41" s="114"/>
      <c r="IH41" s="115"/>
      <c r="II41" s="94"/>
      <c r="IJ41" s="65"/>
      <c r="IK41" s="301" t="s">
        <v>0</v>
      </c>
      <c r="IL41" s="65"/>
      <c r="IM41" s="121"/>
      <c r="IN41" s="302"/>
      <c r="IO41" s="94"/>
      <c r="IP41" s="106"/>
      <c r="IQ41" s="301" t="s">
        <v>0</v>
      </c>
      <c r="IR41" s="105"/>
      <c r="IS41" s="301"/>
      <c r="IT41" s="302"/>
      <c r="IU41" s="94"/>
      <c r="IV41" s="65"/>
      <c r="IW41" s="301" t="s">
        <v>0</v>
      </c>
      <c r="IX41" s="65"/>
      <c r="IY41" s="114"/>
      <c r="IZ41" s="115"/>
      <c r="JA41" s="94"/>
      <c r="JB41" s="65"/>
      <c r="JC41" s="301" t="s">
        <v>0</v>
      </c>
      <c r="JD41" s="65"/>
      <c r="JE41" s="114"/>
      <c r="JF41" s="115"/>
      <c r="JG41" s="94"/>
      <c r="JH41" s="65"/>
      <c r="JI41" s="301" t="s">
        <v>0</v>
      </c>
      <c r="JJ41" s="65"/>
      <c r="JK41" s="114"/>
      <c r="JL41" s="115"/>
      <c r="JM41" s="94"/>
      <c r="JN41" s="65"/>
      <c r="JO41" s="301" t="s">
        <v>0</v>
      </c>
      <c r="JP41" s="65"/>
      <c r="JQ41" s="114"/>
      <c r="JR41" s="115"/>
      <c r="JS41" s="94"/>
      <c r="JT41" s="106"/>
      <c r="JU41" s="301" t="s">
        <v>0</v>
      </c>
      <c r="JV41" s="105"/>
      <c r="JW41" s="114"/>
      <c r="JX41" s="115"/>
      <c r="JY41" s="94"/>
      <c r="JZ41" s="106"/>
      <c r="KA41" s="301" t="s">
        <v>0</v>
      </c>
      <c r="KB41" s="105"/>
      <c r="KC41" s="301"/>
      <c r="KD41" s="302"/>
      <c r="KE41" s="94"/>
      <c r="KF41" s="106"/>
      <c r="KG41" s="301" t="s">
        <v>0</v>
      </c>
      <c r="KH41" s="105"/>
      <c r="KI41" s="114"/>
      <c r="KJ41" s="115"/>
      <c r="KK41" s="94"/>
      <c r="KL41" s="65"/>
      <c r="KM41" s="301" t="s">
        <v>0</v>
      </c>
      <c r="KN41" s="65"/>
      <c r="KO41" s="114"/>
      <c r="KP41" s="115"/>
      <c r="KQ41" s="94"/>
      <c r="KR41" s="65"/>
      <c r="KS41" s="301" t="s">
        <v>0</v>
      </c>
      <c r="KT41" s="65"/>
      <c r="KU41" s="114"/>
      <c r="KV41" s="115"/>
      <c r="KW41" s="94"/>
      <c r="KX41" s="65"/>
      <c r="KY41" s="301" t="s">
        <v>0</v>
      </c>
      <c r="KZ41" s="65"/>
      <c r="LA41" s="121"/>
      <c r="LB41" s="302"/>
      <c r="LC41" s="94"/>
      <c r="LD41" s="106"/>
      <c r="LE41" s="301" t="s">
        <v>0</v>
      </c>
      <c r="LF41" s="105"/>
      <c r="LG41" s="114"/>
      <c r="LH41" s="115"/>
      <c r="LI41" s="94"/>
      <c r="LJ41" s="65"/>
      <c r="LK41" s="301" t="s">
        <v>0</v>
      </c>
      <c r="LL41" s="65"/>
      <c r="LM41" s="121"/>
      <c r="LN41" s="302"/>
      <c r="LO41" s="94"/>
      <c r="LP41" s="65"/>
      <c r="LQ41" s="301" t="s">
        <v>0</v>
      </c>
      <c r="LR41" s="65"/>
      <c r="LS41" s="114"/>
      <c r="LT41" s="115"/>
      <c r="LU41" s="94"/>
      <c r="LV41" s="106"/>
      <c r="LW41" s="301" t="s">
        <v>0</v>
      </c>
      <c r="LX41" s="105"/>
      <c r="LY41" s="301"/>
      <c r="LZ41" s="302"/>
      <c r="MA41" s="94"/>
      <c r="MB41" s="65"/>
      <c r="MC41" s="301" t="s">
        <v>0</v>
      </c>
      <c r="MD41" s="65"/>
      <c r="ME41" s="114"/>
      <c r="MF41" s="115"/>
      <c r="MG41" s="94"/>
      <c r="MH41" s="65"/>
      <c r="MI41" s="301" t="s">
        <v>0</v>
      </c>
      <c r="MJ41" s="65"/>
      <c r="MK41" s="114"/>
      <c r="ML41" s="115"/>
      <c r="MM41" s="94"/>
      <c r="MN41" s="65"/>
      <c r="MO41" s="301" t="s">
        <v>0</v>
      </c>
      <c r="MP41" s="65"/>
      <c r="MQ41" s="114"/>
      <c r="MR41" s="115"/>
      <c r="MS41" s="94"/>
      <c r="MT41" s="106"/>
      <c r="MU41" s="301" t="s">
        <v>0</v>
      </c>
      <c r="MV41" s="105"/>
      <c r="MW41" s="301"/>
      <c r="MX41" s="302"/>
      <c r="MY41" s="94"/>
      <c r="MZ41" s="65"/>
      <c r="NA41" s="301" t="s">
        <v>0</v>
      </c>
      <c r="NB41" s="65"/>
      <c r="NC41" s="114"/>
      <c r="ND41" s="115"/>
      <c r="NE41" s="94"/>
      <c r="NF41" s="65"/>
      <c r="NG41" s="301" t="s">
        <v>0</v>
      </c>
      <c r="NH41" s="65"/>
      <c r="NI41" s="121"/>
      <c r="NJ41" s="302"/>
      <c r="NK41" s="94"/>
      <c r="NL41" s="65"/>
      <c r="NM41" s="301" t="s">
        <v>0</v>
      </c>
      <c r="NN41" s="65"/>
      <c r="NO41" s="114"/>
      <c r="NP41" s="115"/>
      <c r="NQ41" s="94"/>
      <c r="NR41" s="65"/>
      <c r="NS41" s="301" t="s">
        <v>0</v>
      </c>
      <c r="NT41" s="65"/>
      <c r="NU41" s="114"/>
      <c r="NV41" s="115"/>
      <c r="NW41" s="102"/>
      <c r="NX41" s="106"/>
      <c r="NY41" s="301" t="s">
        <v>0</v>
      </c>
      <c r="NZ41" s="105"/>
      <c r="OA41" s="301"/>
      <c r="OB41" s="302"/>
      <c r="OC41" s="121"/>
      <c r="OD41" s="267"/>
      <c r="OE41" s="114" t="s">
        <v>0</v>
      </c>
      <c r="OF41" s="114"/>
      <c r="OG41" s="114"/>
      <c r="OH41" s="115"/>
    </row>
    <row r="42" spans="1:398" ht="16.5">
      <c r="A42" s="312">
        <f>IF(B42="","",VLOOKUP(B42,'Registrovaní tipéri'!$A$2:$B$101,2,FALSE))</f>
        <v>42</v>
      </c>
      <c r="B42" s="306" t="s">
        <v>250</v>
      </c>
      <c r="C42" s="134">
        <v>42</v>
      </c>
      <c r="D42" s="106"/>
      <c r="E42" s="301" t="s">
        <v>0</v>
      </c>
      <c r="F42" s="105"/>
      <c r="G42" s="301"/>
      <c r="H42" s="302"/>
      <c r="I42" s="308"/>
      <c r="J42" s="267">
        <v>1</v>
      </c>
      <c r="K42" s="114" t="s">
        <v>0</v>
      </c>
      <c r="L42" s="114">
        <v>1</v>
      </c>
      <c r="M42" s="114" t="s">
        <v>219</v>
      </c>
      <c r="N42" s="115" t="s">
        <v>218</v>
      </c>
      <c r="O42" s="81"/>
      <c r="P42" s="106">
        <v>3</v>
      </c>
      <c r="Q42" s="342" t="s">
        <v>0</v>
      </c>
      <c r="R42" s="105">
        <v>0</v>
      </c>
      <c r="S42" s="114" t="s">
        <v>270</v>
      </c>
      <c r="T42" s="115" t="s">
        <v>219</v>
      </c>
      <c r="U42" s="81"/>
      <c r="V42" s="106">
        <v>1</v>
      </c>
      <c r="W42" s="342" t="s">
        <v>0</v>
      </c>
      <c r="X42" s="105">
        <v>2</v>
      </c>
      <c r="Y42" s="114" t="s">
        <v>219</v>
      </c>
      <c r="Z42" s="115" t="s">
        <v>218</v>
      </c>
      <c r="AA42" s="94"/>
      <c r="AB42" s="65"/>
      <c r="AC42" s="325" t="s">
        <v>0</v>
      </c>
      <c r="AD42" s="65"/>
      <c r="AE42" s="114" t="s">
        <v>331</v>
      </c>
      <c r="AF42" s="115" t="s">
        <v>331</v>
      </c>
      <c r="AG42" s="94"/>
      <c r="AH42" s="65"/>
      <c r="AI42" s="301" t="s">
        <v>0</v>
      </c>
      <c r="AJ42" s="65"/>
      <c r="AK42" s="114"/>
      <c r="AL42" s="115"/>
      <c r="AM42" s="94"/>
      <c r="AN42" s="106"/>
      <c r="AO42" s="301" t="s">
        <v>0</v>
      </c>
      <c r="AP42" s="105"/>
      <c r="AQ42" s="114"/>
      <c r="AR42" s="115"/>
      <c r="AS42" s="94"/>
      <c r="AT42" s="65"/>
      <c r="AU42" s="301" t="s">
        <v>0</v>
      </c>
      <c r="AV42" s="65"/>
      <c r="AW42" s="114"/>
      <c r="AX42" s="115"/>
      <c r="AY42" s="94"/>
      <c r="AZ42" s="106"/>
      <c r="BA42" s="301" t="s">
        <v>0</v>
      </c>
      <c r="BB42" s="105"/>
      <c r="BC42" s="114"/>
      <c r="BD42" s="115"/>
      <c r="BE42" s="94"/>
      <c r="BF42" s="65"/>
      <c r="BG42" s="301" t="s">
        <v>0</v>
      </c>
      <c r="BH42" s="65"/>
      <c r="BI42" s="114"/>
      <c r="BJ42" s="115"/>
      <c r="BK42" s="94"/>
      <c r="BL42" s="65"/>
      <c r="BM42" s="301" t="s">
        <v>0</v>
      </c>
      <c r="BN42" s="65"/>
      <c r="BO42" s="114"/>
      <c r="BP42" s="115"/>
      <c r="BQ42" s="94"/>
      <c r="BR42" s="65"/>
      <c r="BS42" s="301" t="s">
        <v>0</v>
      </c>
      <c r="BT42" s="65"/>
      <c r="BU42" s="114"/>
      <c r="BV42" s="115"/>
      <c r="BW42" s="94"/>
      <c r="BX42" s="65"/>
      <c r="BY42" s="301" t="s">
        <v>0</v>
      </c>
      <c r="BZ42" s="65"/>
      <c r="CA42" s="121"/>
      <c r="CB42" s="302"/>
      <c r="CC42" s="94"/>
      <c r="CD42" s="65"/>
      <c r="CE42" s="301" t="s">
        <v>0</v>
      </c>
      <c r="CF42" s="65"/>
      <c r="CG42" s="114"/>
      <c r="CH42" s="115"/>
      <c r="CI42" s="94"/>
      <c r="CJ42" s="106"/>
      <c r="CK42" s="301" t="s">
        <v>0</v>
      </c>
      <c r="CL42" s="105"/>
      <c r="CM42" s="114"/>
      <c r="CN42" s="115"/>
      <c r="CO42" s="94"/>
      <c r="CP42" s="106"/>
      <c r="CQ42" s="301" t="s">
        <v>0</v>
      </c>
      <c r="CR42" s="105"/>
      <c r="CS42" s="114"/>
      <c r="CT42" s="115"/>
      <c r="CU42" s="94"/>
      <c r="CV42" s="65"/>
      <c r="CW42" s="301" t="s">
        <v>0</v>
      </c>
      <c r="CX42" s="65"/>
      <c r="CY42" s="114"/>
      <c r="CZ42" s="115"/>
      <c r="DA42" s="94"/>
      <c r="DB42" s="65"/>
      <c r="DC42" s="301" t="s">
        <v>0</v>
      </c>
      <c r="DD42" s="65"/>
      <c r="DE42" s="114"/>
      <c r="DF42" s="115"/>
      <c r="DG42" s="94"/>
      <c r="DH42" s="65"/>
      <c r="DI42" s="301" t="s">
        <v>0</v>
      </c>
      <c r="DJ42" s="65"/>
      <c r="DK42" s="114"/>
      <c r="DL42" s="115"/>
      <c r="DM42" s="94"/>
      <c r="DN42" s="65"/>
      <c r="DO42" s="301" t="s">
        <v>0</v>
      </c>
      <c r="DP42" s="65"/>
      <c r="DQ42" s="114"/>
      <c r="DR42" s="115"/>
      <c r="DS42" s="94"/>
      <c r="DT42" s="65"/>
      <c r="DU42" s="301" t="s">
        <v>0</v>
      </c>
      <c r="DV42" s="65"/>
      <c r="DW42" s="114"/>
      <c r="DX42" s="115"/>
      <c r="DY42" s="94"/>
      <c r="DZ42" s="65"/>
      <c r="EA42" s="301" t="s">
        <v>0</v>
      </c>
      <c r="EB42" s="65"/>
      <c r="EC42" s="114"/>
      <c r="ED42" s="115"/>
      <c r="EE42" s="94"/>
      <c r="EF42" s="65"/>
      <c r="EG42" s="301" t="s">
        <v>0</v>
      </c>
      <c r="EH42" s="65"/>
      <c r="EI42" s="114"/>
      <c r="EJ42" s="115"/>
      <c r="EK42" s="94"/>
      <c r="EL42" s="65"/>
      <c r="EM42" s="301" t="s">
        <v>0</v>
      </c>
      <c r="EN42" s="65"/>
      <c r="EO42" s="114"/>
      <c r="EP42" s="115"/>
      <c r="EQ42" s="94"/>
      <c r="ER42" s="106"/>
      <c r="ES42" s="301" t="s">
        <v>0</v>
      </c>
      <c r="ET42" s="105"/>
      <c r="EU42" s="114"/>
      <c r="EV42" s="115"/>
      <c r="EW42" s="94"/>
      <c r="EX42" s="65"/>
      <c r="EY42" s="301" t="s">
        <v>0</v>
      </c>
      <c r="EZ42" s="65"/>
      <c r="FA42" s="114"/>
      <c r="FB42" s="115"/>
      <c r="FC42" s="94"/>
      <c r="FD42" s="106"/>
      <c r="FE42" s="301" t="s">
        <v>0</v>
      </c>
      <c r="FF42" s="105"/>
      <c r="FG42" s="114"/>
      <c r="FH42" s="115"/>
      <c r="FI42" s="94"/>
      <c r="FJ42" s="65"/>
      <c r="FK42" s="301" t="s">
        <v>0</v>
      </c>
      <c r="FL42" s="65"/>
      <c r="FM42" s="114"/>
      <c r="FN42" s="115"/>
      <c r="FO42" s="94"/>
      <c r="FP42" s="65"/>
      <c r="FQ42" s="301" t="s">
        <v>0</v>
      </c>
      <c r="FR42" s="65"/>
      <c r="FS42" s="114"/>
      <c r="FT42" s="115"/>
      <c r="FU42" s="94"/>
      <c r="FV42" s="65"/>
      <c r="FW42" s="301" t="s">
        <v>0</v>
      </c>
      <c r="FX42" s="65"/>
      <c r="FY42" s="114"/>
      <c r="FZ42" s="115"/>
      <c r="GA42" s="94"/>
      <c r="GB42" s="106"/>
      <c r="GC42" s="301" t="s">
        <v>0</v>
      </c>
      <c r="GD42" s="105"/>
      <c r="GE42" s="114"/>
      <c r="GF42" s="115"/>
      <c r="GG42" s="94"/>
      <c r="GH42" s="106"/>
      <c r="GI42" s="301" t="s">
        <v>0</v>
      </c>
      <c r="GJ42" s="105"/>
      <c r="GK42" s="114"/>
      <c r="GL42" s="115"/>
      <c r="GM42" s="94"/>
      <c r="GN42" s="65"/>
      <c r="GO42" s="301" t="s">
        <v>0</v>
      </c>
      <c r="GP42" s="65"/>
      <c r="GQ42" s="121"/>
      <c r="GR42" s="302"/>
      <c r="GS42" s="94"/>
      <c r="GT42" s="65"/>
      <c r="GU42" s="301" t="s">
        <v>0</v>
      </c>
      <c r="GV42" s="65"/>
      <c r="GW42" s="114"/>
      <c r="GX42" s="115"/>
      <c r="GY42" s="94"/>
      <c r="GZ42" s="106"/>
      <c r="HA42" s="301" t="s">
        <v>0</v>
      </c>
      <c r="HB42" s="105"/>
      <c r="HC42" s="301"/>
      <c r="HD42" s="302"/>
      <c r="HE42" s="94"/>
      <c r="HF42" s="65"/>
      <c r="HG42" s="301" t="s">
        <v>0</v>
      </c>
      <c r="HH42" s="65"/>
      <c r="HI42" s="114"/>
      <c r="HJ42" s="115"/>
      <c r="HK42" s="94"/>
      <c r="HL42" s="65"/>
      <c r="HM42" s="301" t="s">
        <v>0</v>
      </c>
      <c r="HN42" s="65"/>
      <c r="HO42" s="114"/>
      <c r="HP42" s="115"/>
      <c r="HQ42" s="94"/>
      <c r="HR42" s="65"/>
      <c r="HS42" s="301" t="s">
        <v>0</v>
      </c>
      <c r="HT42" s="65"/>
      <c r="HU42" s="114"/>
      <c r="HV42" s="115"/>
      <c r="HW42" s="94"/>
      <c r="HX42" s="106"/>
      <c r="HY42" s="301" t="s">
        <v>0</v>
      </c>
      <c r="HZ42" s="105"/>
      <c r="IA42" s="114"/>
      <c r="IB42" s="115"/>
      <c r="IC42" s="94"/>
      <c r="ID42" s="65"/>
      <c r="IE42" s="301" t="s">
        <v>0</v>
      </c>
      <c r="IF42" s="65"/>
      <c r="IG42" s="114"/>
      <c r="IH42" s="115"/>
      <c r="II42" s="94"/>
      <c r="IJ42" s="65"/>
      <c r="IK42" s="301" t="s">
        <v>0</v>
      </c>
      <c r="IL42" s="65"/>
      <c r="IM42" s="121"/>
      <c r="IN42" s="302"/>
      <c r="IO42" s="94"/>
      <c r="IP42" s="106"/>
      <c r="IQ42" s="301" t="s">
        <v>0</v>
      </c>
      <c r="IR42" s="105"/>
      <c r="IS42" s="301"/>
      <c r="IT42" s="302"/>
      <c r="IU42" s="94"/>
      <c r="IV42" s="65"/>
      <c r="IW42" s="301" t="s">
        <v>0</v>
      </c>
      <c r="IX42" s="65"/>
      <c r="IY42" s="114"/>
      <c r="IZ42" s="115"/>
      <c r="JA42" s="94"/>
      <c r="JB42" s="65"/>
      <c r="JC42" s="301" t="s">
        <v>0</v>
      </c>
      <c r="JD42" s="65"/>
      <c r="JE42" s="114"/>
      <c r="JF42" s="115"/>
      <c r="JG42" s="94"/>
      <c r="JH42" s="65"/>
      <c r="JI42" s="301" t="s">
        <v>0</v>
      </c>
      <c r="JJ42" s="65"/>
      <c r="JK42" s="114"/>
      <c r="JL42" s="115"/>
      <c r="JM42" s="94"/>
      <c r="JN42" s="65"/>
      <c r="JO42" s="301" t="s">
        <v>0</v>
      </c>
      <c r="JP42" s="65"/>
      <c r="JQ42" s="114"/>
      <c r="JR42" s="115"/>
      <c r="JS42" s="94"/>
      <c r="JT42" s="106"/>
      <c r="JU42" s="301" t="s">
        <v>0</v>
      </c>
      <c r="JV42" s="105"/>
      <c r="JW42" s="114"/>
      <c r="JX42" s="115"/>
      <c r="JY42" s="94"/>
      <c r="JZ42" s="106"/>
      <c r="KA42" s="301" t="s">
        <v>0</v>
      </c>
      <c r="KB42" s="105"/>
      <c r="KC42" s="301"/>
      <c r="KD42" s="302"/>
      <c r="KE42" s="94"/>
      <c r="KF42" s="106"/>
      <c r="KG42" s="301" t="s">
        <v>0</v>
      </c>
      <c r="KH42" s="105"/>
      <c r="KI42" s="114"/>
      <c r="KJ42" s="115"/>
      <c r="KK42" s="94"/>
      <c r="KL42" s="65"/>
      <c r="KM42" s="301" t="s">
        <v>0</v>
      </c>
      <c r="KN42" s="65"/>
      <c r="KO42" s="114"/>
      <c r="KP42" s="115"/>
      <c r="KQ42" s="94"/>
      <c r="KR42" s="65"/>
      <c r="KS42" s="301" t="s">
        <v>0</v>
      </c>
      <c r="KT42" s="65"/>
      <c r="KU42" s="114"/>
      <c r="KV42" s="115"/>
      <c r="KW42" s="94"/>
      <c r="KX42" s="65"/>
      <c r="KY42" s="301" t="s">
        <v>0</v>
      </c>
      <c r="KZ42" s="65"/>
      <c r="LA42" s="121"/>
      <c r="LB42" s="302"/>
      <c r="LC42" s="94"/>
      <c r="LD42" s="106"/>
      <c r="LE42" s="301" t="s">
        <v>0</v>
      </c>
      <c r="LF42" s="105"/>
      <c r="LG42" s="114"/>
      <c r="LH42" s="115"/>
      <c r="LI42" s="94"/>
      <c r="LJ42" s="65"/>
      <c r="LK42" s="301" t="s">
        <v>0</v>
      </c>
      <c r="LL42" s="65"/>
      <c r="LM42" s="121"/>
      <c r="LN42" s="302"/>
      <c r="LO42" s="94"/>
      <c r="LP42" s="65"/>
      <c r="LQ42" s="301" t="s">
        <v>0</v>
      </c>
      <c r="LR42" s="65"/>
      <c r="LS42" s="114"/>
      <c r="LT42" s="115"/>
      <c r="LU42" s="94"/>
      <c r="LV42" s="106"/>
      <c r="LW42" s="301" t="s">
        <v>0</v>
      </c>
      <c r="LX42" s="105"/>
      <c r="LY42" s="301"/>
      <c r="LZ42" s="302"/>
      <c r="MA42" s="94"/>
      <c r="MB42" s="65"/>
      <c r="MC42" s="301" t="s">
        <v>0</v>
      </c>
      <c r="MD42" s="65"/>
      <c r="ME42" s="114"/>
      <c r="MF42" s="115"/>
      <c r="MG42" s="94"/>
      <c r="MH42" s="65"/>
      <c r="MI42" s="301" t="s">
        <v>0</v>
      </c>
      <c r="MJ42" s="65"/>
      <c r="MK42" s="114"/>
      <c r="ML42" s="115"/>
      <c r="MM42" s="94"/>
      <c r="MN42" s="65"/>
      <c r="MO42" s="301" t="s">
        <v>0</v>
      </c>
      <c r="MP42" s="65"/>
      <c r="MQ42" s="114"/>
      <c r="MR42" s="115"/>
      <c r="MS42" s="94"/>
      <c r="MT42" s="106"/>
      <c r="MU42" s="301" t="s">
        <v>0</v>
      </c>
      <c r="MV42" s="105"/>
      <c r="MW42" s="301"/>
      <c r="MX42" s="302"/>
      <c r="MY42" s="94"/>
      <c r="MZ42" s="65"/>
      <c r="NA42" s="301" t="s">
        <v>0</v>
      </c>
      <c r="NB42" s="65"/>
      <c r="NC42" s="114"/>
      <c r="ND42" s="115"/>
      <c r="NE42" s="94"/>
      <c r="NF42" s="65"/>
      <c r="NG42" s="301" t="s">
        <v>0</v>
      </c>
      <c r="NH42" s="65"/>
      <c r="NI42" s="121"/>
      <c r="NJ42" s="302"/>
      <c r="NK42" s="94"/>
      <c r="NL42" s="65"/>
      <c r="NM42" s="301" t="s">
        <v>0</v>
      </c>
      <c r="NN42" s="65"/>
      <c r="NO42" s="114"/>
      <c r="NP42" s="115"/>
      <c r="NQ42" s="94"/>
      <c r="NR42" s="65"/>
      <c r="NS42" s="301" t="s">
        <v>0</v>
      </c>
      <c r="NT42" s="65"/>
      <c r="NU42" s="114"/>
      <c r="NV42" s="115"/>
      <c r="NW42" s="102"/>
      <c r="NX42" s="106"/>
      <c r="NY42" s="301" t="s">
        <v>0</v>
      </c>
      <c r="NZ42" s="105"/>
      <c r="OA42" s="301"/>
      <c r="OB42" s="302"/>
      <c r="OC42" s="121"/>
      <c r="OD42" s="267"/>
      <c r="OE42" s="114" t="s">
        <v>0</v>
      </c>
      <c r="OF42" s="114"/>
      <c r="OG42" s="114"/>
      <c r="OH42" s="115"/>
    </row>
    <row r="43" spans="1:398" ht="16.5">
      <c r="A43" s="312">
        <f>IF(B43="","",VLOOKUP(B43,'Registrovaní tipéri'!$A$2:$B$101,2,FALSE))</f>
        <v>37</v>
      </c>
      <c r="B43" s="306" t="s">
        <v>253</v>
      </c>
      <c r="C43" s="134">
        <v>37</v>
      </c>
      <c r="D43" s="106"/>
      <c r="E43" s="301" t="s">
        <v>0</v>
      </c>
      <c r="F43" s="105"/>
      <c r="G43" s="301"/>
      <c r="H43" s="302"/>
      <c r="I43" s="308"/>
      <c r="J43" s="267">
        <v>1</v>
      </c>
      <c r="K43" s="114" t="s">
        <v>0</v>
      </c>
      <c r="L43" s="114">
        <v>2</v>
      </c>
      <c r="M43" s="114" t="s">
        <v>333</v>
      </c>
      <c r="N43" s="115" t="s">
        <v>218</v>
      </c>
      <c r="O43" s="81"/>
      <c r="P43" s="106"/>
      <c r="Q43" s="342" t="s">
        <v>0</v>
      </c>
      <c r="R43" s="105"/>
      <c r="S43" s="114" t="s">
        <v>331</v>
      </c>
      <c r="T43" s="115" t="s">
        <v>331</v>
      </c>
      <c r="U43" s="81"/>
      <c r="V43" s="106">
        <v>3</v>
      </c>
      <c r="W43" s="342" t="s">
        <v>0</v>
      </c>
      <c r="X43" s="105">
        <v>2</v>
      </c>
      <c r="Y43" s="114" t="s">
        <v>218</v>
      </c>
      <c r="Z43" s="115" t="s">
        <v>214</v>
      </c>
      <c r="AA43" s="94"/>
      <c r="AB43" s="65"/>
      <c r="AC43" s="325" t="s">
        <v>0</v>
      </c>
      <c r="AD43" s="65"/>
      <c r="AE43" s="114" t="s">
        <v>331</v>
      </c>
      <c r="AF43" s="115" t="s">
        <v>331</v>
      </c>
      <c r="AG43" s="94"/>
      <c r="AH43" s="65"/>
      <c r="AI43" s="301" t="s">
        <v>0</v>
      </c>
      <c r="AJ43" s="65"/>
      <c r="AK43" s="114"/>
      <c r="AL43" s="115"/>
      <c r="AM43" s="94"/>
      <c r="AN43" s="106"/>
      <c r="AO43" s="301" t="s">
        <v>0</v>
      </c>
      <c r="AP43" s="105"/>
      <c r="AQ43" s="114"/>
      <c r="AR43" s="115"/>
      <c r="AS43" s="94"/>
      <c r="AT43" s="65"/>
      <c r="AU43" s="301" t="s">
        <v>0</v>
      </c>
      <c r="AV43" s="65"/>
      <c r="AW43" s="114"/>
      <c r="AX43" s="115"/>
      <c r="AY43" s="94"/>
      <c r="AZ43" s="106"/>
      <c r="BA43" s="301" t="s">
        <v>0</v>
      </c>
      <c r="BB43" s="105"/>
      <c r="BC43" s="114"/>
      <c r="BD43" s="115"/>
      <c r="BE43" s="94"/>
      <c r="BF43" s="65"/>
      <c r="BG43" s="301" t="s">
        <v>0</v>
      </c>
      <c r="BH43" s="65"/>
      <c r="BI43" s="114"/>
      <c r="BJ43" s="115"/>
      <c r="BK43" s="94"/>
      <c r="BL43" s="65"/>
      <c r="BM43" s="301" t="s">
        <v>0</v>
      </c>
      <c r="BN43" s="65"/>
      <c r="BO43" s="114"/>
      <c r="BP43" s="115"/>
      <c r="BQ43" s="94"/>
      <c r="BR43" s="65"/>
      <c r="BS43" s="301" t="s">
        <v>0</v>
      </c>
      <c r="BT43" s="65"/>
      <c r="BU43" s="114"/>
      <c r="BV43" s="115"/>
      <c r="BW43" s="94"/>
      <c r="BX43" s="65"/>
      <c r="BY43" s="301" t="s">
        <v>0</v>
      </c>
      <c r="BZ43" s="65"/>
      <c r="CA43" s="114"/>
      <c r="CB43" s="115"/>
      <c r="CC43" s="94"/>
      <c r="CD43" s="65"/>
      <c r="CE43" s="301" t="s">
        <v>0</v>
      </c>
      <c r="CF43" s="65"/>
      <c r="CG43" s="114"/>
      <c r="CH43" s="115"/>
      <c r="CI43" s="94"/>
      <c r="CJ43" s="106"/>
      <c r="CK43" s="301" t="s">
        <v>0</v>
      </c>
      <c r="CL43" s="105"/>
      <c r="CM43" s="114"/>
      <c r="CN43" s="115"/>
      <c r="CO43" s="94"/>
      <c r="CP43" s="106"/>
      <c r="CQ43" s="301" t="s">
        <v>0</v>
      </c>
      <c r="CR43" s="105"/>
      <c r="CS43" s="114"/>
      <c r="CT43" s="115"/>
      <c r="CU43" s="94"/>
      <c r="CV43" s="65"/>
      <c r="CW43" s="301" t="s">
        <v>0</v>
      </c>
      <c r="CX43" s="65"/>
      <c r="CY43" s="114"/>
      <c r="CZ43" s="115"/>
      <c r="DA43" s="94"/>
      <c r="DB43" s="65"/>
      <c r="DC43" s="301" t="s">
        <v>0</v>
      </c>
      <c r="DD43" s="65"/>
      <c r="DE43" s="114"/>
      <c r="DF43" s="115"/>
      <c r="DG43" s="94"/>
      <c r="DH43" s="65"/>
      <c r="DI43" s="301" t="s">
        <v>0</v>
      </c>
      <c r="DJ43" s="65"/>
      <c r="DK43" s="114"/>
      <c r="DL43" s="115"/>
      <c r="DM43" s="94"/>
      <c r="DN43" s="65"/>
      <c r="DO43" s="301" t="s">
        <v>0</v>
      </c>
      <c r="DP43" s="65"/>
      <c r="DQ43" s="114"/>
      <c r="DR43" s="115"/>
      <c r="DS43" s="94"/>
      <c r="DT43" s="65"/>
      <c r="DU43" s="301" t="s">
        <v>0</v>
      </c>
      <c r="DV43" s="65"/>
      <c r="DW43" s="114"/>
      <c r="DX43" s="115"/>
      <c r="DY43" s="94"/>
      <c r="DZ43" s="65"/>
      <c r="EA43" s="301" t="s">
        <v>0</v>
      </c>
      <c r="EB43" s="65"/>
      <c r="EC43" s="114"/>
      <c r="ED43" s="115"/>
      <c r="EE43" s="94"/>
      <c r="EF43" s="65"/>
      <c r="EG43" s="301" t="s">
        <v>0</v>
      </c>
      <c r="EH43" s="65"/>
      <c r="EI43" s="114"/>
      <c r="EJ43" s="115"/>
      <c r="EK43" s="94"/>
      <c r="EL43" s="65"/>
      <c r="EM43" s="301" t="s">
        <v>0</v>
      </c>
      <c r="EN43" s="65"/>
      <c r="EO43" s="114"/>
      <c r="EP43" s="115"/>
      <c r="EQ43" s="94"/>
      <c r="ER43" s="106"/>
      <c r="ES43" s="301" t="s">
        <v>0</v>
      </c>
      <c r="ET43" s="105"/>
      <c r="EU43" s="114"/>
      <c r="EV43" s="115"/>
      <c r="EW43" s="94"/>
      <c r="EX43" s="65"/>
      <c r="EY43" s="301" t="s">
        <v>0</v>
      </c>
      <c r="EZ43" s="65"/>
      <c r="FA43" s="114"/>
      <c r="FB43" s="115"/>
      <c r="FC43" s="94"/>
      <c r="FD43" s="106"/>
      <c r="FE43" s="301" t="s">
        <v>0</v>
      </c>
      <c r="FF43" s="105"/>
      <c r="FG43" s="114"/>
      <c r="FH43" s="115"/>
      <c r="FI43" s="94"/>
      <c r="FJ43" s="65"/>
      <c r="FK43" s="301" t="s">
        <v>0</v>
      </c>
      <c r="FL43" s="65"/>
      <c r="FM43" s="114"/>
      <c r="FN43" s="115"/>
      <c r="FO43" s="94"/>
      <c r="FP43" s="65"/>
      <c r="FQ43" s="301" t="s">
        <v>0</v>
      </c>
      <c r="FR43" s="65"/>
      <c r="FS43" s="114"/>
      <c r="FT43" s="115"/>
      <c r="FU43" s="94"/>
      <c r="FV43" s="65"/>
      <c r="FW43" s="301" t="s">
        <v>0</v>
      </c>
      <c r="FX43" s="65"/>
      <c r="FY43" s="114"/>
      <c r="FZ43" s="115"/>
      <c r="GA43" s="94"/>
      <c r="GB43" s="106"/>
      <c r="GC43" s="301" t="s">
        <v>0</v>
      </c>
      <c r="GD43" s="105"/>
      <c r="GE43" s="114"/>
      <c r="GF43" s="115"/>
      <c r="GG43" s="94"/>
      <c r="GH43" s="106"/>
      <c r="GI43" s="301" t="s">
        <v>0</v>
      </c>
      <c r="GJ43" s="105"/>
      <c r="GK43" s="114"/>
      <c r="GL43" s="115"/>
      <c r="GM43" s="94"/>
      <c r="GN43" s="65"/>
      <c r="GO43" s="301" t="s">
        <v>0</v>
      </c>
      <c r="GP43" s="65"/>
      <c r="GQ43" s="121"/>
      <c r="GR43" s="302"/>
      <c r="GS43" s="94"/>
      <c r="GT43" s="65"/>
      <c r="GU43" s="301" t="s">
        <v>0</v>
      </c>
      <c r="GV43" s="65"/>
      <c r="GW43" s="114"/>
      <c r="GX43" s="115"/>
      <c r="GY43" s="94"/>
      <c r="GZ43" s="106"/>
      <c r="HA43" s="301" t="s">
        <v>0</v>
      </c>
      <c r="HB43" s="105"/>
      <c r="HC43" s="301"/>
      <c r="HD43" s="302"/>
      <c r="HE43" s="94"/>
      <c r="HF43" s="65"/>
      <c r="HG43" s="301" t="s">
        <v>0</v>
      </c>
      <c r="HH43" s="65"/>
      <c r="HI43" s="114"/>
      <c r="HJ43" s="115"/>
      <c r="HK43" s="94"/>
      <c r="HL43" s="65"/>
      <c r="HM43" s="301" t="s">
        <v>0</v>
      </c>
      <c r="HN43" s="65"/>
      <c r="HO43" s="114"/>
      <c r="HP43" s="115"/>
      <c r="HQ43" s="94"/>
      <c r="HR43" s="65"/>
      <c r="HS43" s="301" t="s">
        <v>0</v>
      </c>
      <c r="HT43" s="65"/>
      <c r="HU43" s="114"/>
      <c r="HV43" s="115"/>
      <c r="HW43" s="94"/>
      <c r="HX43" s="106"/>
      <c r="HY43" s="301" t="s">
        <v>0</v>
      </c>
      <c r="HZ43" s="105"/>
      <c r="IA43" s="114"/>
      <c r="IB43" s="115"/>
      <c r="IC43" s="94"/>
      <c r="ID43" s="65"/>
      <c r="IE43" s="301" t="s">
        <v>0</v>
      </c>
      <c r="IF43" s="65"/>
      <c r="IG43" s="114"/>
      <c r="IH43" s="115"/>
      <c r="II43" s="94"/>
      <c r="IJ43" s="65"/>
      <c r="IK43" s="301" t="s">
        <v>0</v>
      </c>
      <c r="IL43" s="65"/>
      <c r="IM43" s="121"/>
      <c r="IN43" s="302"/>
      <c r="IO43" s="94"/>
      <c r="IP43" s="106"/>
      <c r="IQ43" s="301" t="s">
        <v>0</v>
      </c>
      <c r="IR43" s="105"/>
      <c r="IS43" s="301"/>
      <c r="IT43" s="302"/>
      <c r="IU43" s="94"/>
      <c r="IV43" s="65"/>
      <c r="IW43" s="301" t="s">
        <v>0</v>
      </c>
      <c r="IX43" s="65"/>
      <c r="IY43" s="114"/>
      <c r="IZ43" s="115"/>
      <c r="JA43" s="94"/>
      <c r="JB43" s="65"/>
      <c r="JC43" s="301" t="s">
        <v>0</v>
      </c>
      <c r="JD43" s="65"/>
      <c r="JE43" s="114"/>
      <c r="JF43" s="115"/>
      <c r="JG43" s="94"/>
      <c r="JH43" s="65"/>
      <c r="JI43" s="301" t="s">
        <v>0</v>
      </c>
      <c r="JJ43" s="65"/>
      <c r="JK43" s="114"/>
      <c r="JL43" s="115"/>
      <c r="JM43" s="94"/>
      <c r="JN43" s="65"/>
      <c r="JO43" s="301" t="s">
        <v>0</v>
      </c>
      <c r="JP43" s="65"/>
      <c r="JQ43" s="114"/>
      <c r="JR43" s="115"/>
      <c r="JS43" s="94"/>
      <c r="JT43" s="106"/>
      <c r="JU43" s="301" t="s">
        <v>0</v>
      </c>
      <c r="JV43" s="105"/>
      <c r="JW43" s="114"/>
      <c r="JX43" s="115"/>
      <c r="JY43" s="94"/>
      <c r="JZ43" s="106"/>
      <c r="KA43" s="301" t="s">
        <v>0</v>
      </c>
      <c r="KB43" s="105"/>
      <c r="KC43" s="301"/>
      <c r="KD43" s="302"/>
      <c r="KE43" s="94"/>
      <c r="KF43" s="106"/>
      <c r="KG43" s="301" t="s">
        <v>0</v>
      </c>
      <c r="KH43" s="105"/>
      <c r="KI43" s="114"/>
      <c r="KJ43" s="115"/>
      <c r="KK43" s="94"/>
      <c r="KL43" s="65"/>
      <c r="KM43" s="301" t="s">
        <v>0</v>
      </c>
      <c r="KN43" s="65"/>
      <c r="KO43" s="114"/>
      <c r="KP43" s="115"/>
      <c r="KQ43" s="94"/>
      <c r="KR43" s="65"/>
      <c r="KS43" s="301" t="s">
        <v>0</v>
      </c>
      <c r="KT43" s="65"/>
      <c r="KU43" s="114"/>
      <c r="KV43" s="115"/>
      <c r="KW43" s="94"/>
      <c r="KX43" s="65"/>
      <c r="KY43" s="301" t="s">
        <v>0</v>
      </c>
      <c r="KZ43" s="65"/>
      <c r="LA43" s="121"/>
      <c r="LB43" s="302"/>
      <c r="LC43" s="94"/>
      <c r="LD43" s="106"/>
      <c r="LE43" s="301" t="s">
        <v>0</v>
      </c>
      <c r="LF43" s="105"/>
      <c r="LG43" s="114"/>
      <c r="LH43" s="115"/>
      <c r="LI43" s="94"/>
      <c r="LJ43" s="65"/>
      <c r="LK43" s="301" t="s">
        <v>0</v>
      </c>
      <c r="LL43" s="65"/>
      <c r="LM43" s="121"/>
      <c r="LN43" s="302"/>
      <c r="LO43" s="94"/>
      <c r="LP43" s="65"/>
      <c r="LQ43" s="301" t="s">
        <v>0</v>
      </c>
      <c r="LR43" s="65"/>
      <c r="LS43" s="114"/>
      <c r="LT43" s="115"/>
      <c r="LU43" s="94"/>
      <c r="LV43" s="106"/>
      <c r="LW43" s="301" t="s">
        <v>0</v>
      </c>
      <c r="LX43" s="105"/>
      <c r="LY43" s="301"/>
      <c r="LZ43" s="302"/>
      <c r="MA43" s="94"/>
      <c r="MB43" s="65"/>
      <c r="MC43" s="301" t="s">
        <v>0</v>
      </c>
      <c r="MD43" s="65"/>
      <c r="ME43" s="114"/>
      <c r="MF43" s="115"/>
      <c r="MG43" s="94"/>
      <c r="MH43" s="65"/>
      <c r="MI43" s="301" t="s">
        <v>0</v>
      </c>
      <c r="MJ43" s="65"/>
      <c r="MK43" s="114"/>
      <c r="ML43" s="115"/>
      <c r="MM43" s="94"/>
      <c r="MN43" s="65"/>
      <c r="MO43" s="301" t="s">
        <v>0</v>
      </c>
      <c r="MP43" s="65"/>
      <c r="MQ43" s="114"/>
      <c r="MR43" s="115"/>
      <c r="MS43" s="94"/>
      <c r="MT43" s="106"/>
      <c r="MU43" s="301" t="s">
        <v>0</v>
      </c>
      <c r="MV43" s="105"/>
      <c r="MW43" s="301"/>
      <c r="MX43" s="302"/>
      <c r="MY43" s="94"/>
      <c r="MZ43" s="65"/>
      <c r="NA43" s="301" t="s">
        <v>0</v>
      </c>
      <c r="NB43" s="65"/>
      <c r="NC43" s="114"/>
      <c r="ND43" s="115"/>
      <c r="NE43" s="94"/>
      <c r="NF43" s="65"/>
      <c r="NG43" s="301" t="s">
        <v>0</v>
      </c>
      <c r="NH43" s="65"/>
      <c r="NI43" s="121"/>
      <c r="NJ43" s="302"/>
      <c r="NK43" s="94"/>
      <c r="NL43" s="65"/>
      <c r="NM43" s="301" t="s">
        <v>0</v>
      </c>
      <c r="NN43" s="65"/>
      <c r="NO43" s="114"/>
      <c r="NP43" s="115"/>
      <c r="NQ43" s="94"/>
      <c r="NR43" s="65"/>
      <c r="NS43" s="301" t="s">
        <v>0</v>
      </c>
      <c r="NT43" s="65"/>
      <c r="NU43" s="114"/>
      <c r="NV43" s="115"/>
      <c r="NW43" s="102"/>
      <c r="NX43" s="106"/>
      <c r="NY43" s="301" t="s">
        <v>0</v>
      </c>
      <c r="NZ43" s="105"/>
      <c r="OA43" s="301"/>
      <c r="OB43" s="302"/>
      <c r="OC43" s="121"/>
      <c r="OD43" s="267"/>
      <c r="OE43" s="114" t="s">
        <v>0</v>
      </c>
      <c r="OF43" s="114"/>
      <c r="OG43" s="114"/>
      <c r="OH43" s="115"/>
    </row>
    <row r="44" spans="1:398" ht="16.5">
      <c r="A44" s="312">
        <f>IF(B44="","",VLOOKUP(B44,'Registrovaní tipéri'!$A$2:$B$101,2,FALSE))</f>
        <v>20</v>
      </c>
      <c r="B44" s="306" t="s">
        <v>36</v>
      </c>
      <c r="C44" s="134">
        <v>20</v>
      </c>
      <c r="D44" s="106"/>
      <c r="E44" s="301" t="s">
        <v>0</v>
      </c>
      <c r="F44" s="105"/>
      <c r="G44" s="301"/>
      <c r="H44" s="302"/>
      <c r="I44" s="308"/>
      <c r="J44" s="267">
        <v>2</v>
      </c>
      <c r="K44" s="114" t="s">
        <v>0</v>
      </c>
      <c r="L44" s="114">
        <v>2</v>
      </c>
      <c r="M44" s="114" t="s">
        <v>218</v>
      </c>
      <c r="N44" s="115" t="s">
        <v>218</v>
      </c>
      <c r="O44" s="81"/>
      <c r="P44" s="106">
        <v>3</v>
      </c>
      <c r="Q44" s="342" t="s">
        <v>0</v>
      </c>
      <c r="R44" s="105">
        <v>0</v>
      </c>
      <c r="S44" s="114" t="s">
        <v>218</v>
      </c>
      <c r="T44" s="115" t="s">
        <v>218</v>
      </c>
      <c r="U44" s="81"/>
      <c r="V44" s="106">
        <v>1</v>
      </c>
      <c r="W44" s="342" t="s">
        <v>0</v>
      </c>
      <c r="X44" s="105">
        <v>2</v>
      </c>
      <c r="Y44" s="114" t="s">
        <v>221</v>
      </c>
      <c r="Z44" s="115" t="s">
        <v>214</v>
      </c>
      <c r="AA44" s="94"/>
      <c r="AB44" s="65"/>
      <c r="AC44" s="325" t="s">
        <v>0</v>
      </c>
      <c r="AD44" s="65"/>
      <c r="AE44" s="114" t="s">
        <v>331</v>
      </c>
      <c r="AF44" s="115" t="s">
        <v>331</v>
      </c>
      <c r="AG44" s="94"/>
      <c r="AH44" s="65"/>
      <c r="AI44" s="301" t="s">
        <v>0</v>
      </c>
      <c r="AJ44" s="65"/>
      <c r="AK44" s="114"/>
      <c r="AL44" s="115"/>
      <c r="AM44" s="94"/>
      <c r="AN44" s="106"/>
      <c r="AO44" s="301" t="s">
        <v>0</v>
      </c>
      <c r="AP44" s="105"/>
      <c r="AQ44" s="114"/>
      <c r="AR44" s="115"/>
      <c r="AS44" s="94"/>
      <c r="AT44" s="65"/>
      <c r="AU44" s="301" t="s">
        <v>0</v>
      </c>
      <c r="AV44" s="65"/>
      <c r="AW44" s="114"/>
      <c r="AX44" s="115"/>
      <c r="AY44" s="94"/>
      <c r="AZ44" s="106"/>
      <c r="BA44" s="301" t="s">
        <v>0</v>
      </c>
      <c r="BB44" s="105"/>
      <c r="BC44" s="114"/>
      <c r="BD44" s="115"/>
      <c r="BE44" s="94"/>
      <c r="BF44" s="65"/>
      <c r="BG44" s="301" t="s">
        <v>0</v>
      </c>
      <c r="BH44" s="65"/>
      <c r="BI44" s="114"/>
      <c r="BJ44" s="115"/>
      <c r="BK44" s="94"/>
      <c r="BL44" s="65"/>
      <c r="BM44" s="301" t="s">
        <v>0</v>
      </c>
      <c r="BN44" s="65"/>
      <c r="BO44" s="114"/>
      <c r="BP44" s="115"/>
      <c r="BQ44" s="94"/>
      <c r="BR44" s="65"/>
      <c r="BS44" s="301" t="s">
        <v>0</v>
      </c>
      <c r="BT44" s="65"/>
      <c r="BU44" s="114"/>
      <c r="BV44" s="115"/>
      <c r="BW44" s="94"/>
      <c r="BX44" s="65"/>
      <c r="BY44" s="301" t="s">
        <v>0</v>
      </c>
      <c r="BZ44" s="65"/>
      <c r="CA44" s="121"/>
      <c r="CB44" s="302"/>
      <c r="CC44" s="94"/>
      <c r="CD44" s="65"/>
      <c r="CE44" s="301" t="s">
        <v>0</v>
      </c>
      <c r="CF44" s="65"/>
      <c r="CG44" s="114"/>
      <c r="CH44" s="115"/>
      <c r="CI44" s="94"/>
      <c r="CJ44" s="106"/>
      <c r="CK44" s="301" t="s">
        <v>0</v>
      </c>
      <c r="CL44" s="105"/>
      <c r="CM44" s="114"/>
      <c r="CN44" s="115"/>
      <c r="CO44" s="94"/>
      <c r="CP44" s="106"/>
      <c r="CQ44" s="301" t="s">
        <v>0</v>
      </c>
      <c r="CR44" s="105"/>
      <c r="CS44" s="114"/>
      <c r="CT44" s="115"/>
      <c r="CU44" s="94"/>
      <c r="CV44" s="65"/>
      <c r="CW44" s="301" t="s">
        <v>0</v>
      </c>
      <c r="CX44" s="65"/>
      <c r="CY44" s="114"/>
      <c r="CZ44" s="115"/>
      <c r="DA44" s="94"/>
      <c r="DB44" s="65"/>
      <c r="DC44" s="301" t="s">
        <v>0</v>
      </c>
      <c r="DD44" s="65"/>
      <c r="DE44" s="114"/>
      <c r="DF44" s="115"/>
      <c r="DG44" s="94"/>
      <c r="DH44" s="65"/>
      <c r="DI44" s="301" t="s">
        <v>0</v>
      </c>
      <c r="DJ44" s="65"/>
      <c r="DK44" s="114"/>
      <c r="DL44" s="115"/>
      <c r="DM44" s="94"/>
      <c r="DN44" s="65"/>
      <c r="DO44" s="301" t="s">
        <v>0</v>
      </c>
      <c r="DP44" s="65"/>
      <c r="DQ44" s="114"/>
      <c r="DR44" s="115"/>
      <c r="DS44" s="94"/>
      <c r="DT44" s="65"/>
      <c r="DU44" s="301" t="s">
        <v>0</v>
      </c>
      <c r="DV44" s="65"/>
      <c r="DW44" s="114"/>
      <c r="DX44" s="115"/>
      <c r="DY44" s="94"/>
      <c r="DZ44" s="65"/>
      <c r="EA44" s="301" t="s">
        <v>0</v>
      </c>
      <c r="EB44" s="65"/>
      <c r="EC44" s="114"/>
      <c r="ED44" s="115"/>
      <c r="EE44" s="94"/>
      <c r="EF44" s="65"/>
      <c r="EG44" s="301" t="s">
        <v>0</v>
      </c>
      <c r="EH44" s="65"/>
      <c r="EI44" s="114"/>
      <c r="EJ44" s="115"/>
      <c r="EK44" s="94"/>
      <c r="EL44" s="65"/>
      <c r="EM44" s="301" t="s">
        <v>0</v>
      </c>
      <c r="EN44" s="65"/>
      <c r="EO44" s="114"/>
      <c r="EP44" s="115"/>
      <c r="EQ44" s="94"/>
      <c r="ER44" s="106"/>
      <c r="ES44" s="301" t="s">
        <v>0</v>
      </c>
      <c r="ET44" s="105"/>
      <c r="EU44" s="114"/>
      <c r="EV44" s="115"/>
      <c r="EW44" s="94"/>
      <c r="EX44" s="65"/>
      <c r="EY44" s="301" t="s">
        <v>0</v>
      </c>
      <c r="EZ44" s="65"/>
      <c r="FA44" s="114"/>
      <c r="FB44" s="115"/>
      <c r="FC44" s="94"/>
      <c r="FD44" s="106"/>
      <c r="FE44" s="301" t="s">
        <v>0</v>
      </c>
      <c r="FF44" s="105"/>
      <c r="FG44" s="114"/>
      <c r="FH44" s="115"/>
      <c r="FI44" s="94"/>
      <c r="FJ44" s="65"/>
      <c r="FK44" s="301" t="s">
        <v>0</v>
      </c>
      <c r="FL44" s="65"/>
      <c r="FM44" s="114"/>
      <c r="FN44" s="115"/>
      <c r="FO44" s="94"/>
      <c r="FP44" s="65"/>
      <c r="FQ44" s="301" t="s">
        <v>0</v>
      </c>
      <c r="FR44" s="65"/>
      <c r="FS44" s="114"/>
      <c r="FT44" s="115"/>
      <c r="FU44" s="94"/>
      <c r="FV44" s="65"/>
      <c r="FW44" s="301" t="s">
        <v>0</v>
      </c>
      <c r="FX44" s="65"/>
      <c r="FY44" s="114"/>
      <c r="FZ44" s="115"/>
      <c r="GA44" s="94"/>
      <c r="GB44" s="106"/>
      <c r="GC44" s="301" t="s">
        <v>0</v>
      </c>
      <c r="GD44" s="105"/>
      <c r="GE44" s="114"/>
      <c r="GF44" s="115"/>
      <c r="GG44" s="94"/>
      <c r="GH44" s="106"/>
      <c r="GI44" s="301" t="s">
        <v>0</v>
      </c>
      <c r="GJ44" s="105"/>
      <c r="GK44" s="114"/>
      <c r="GL44" s="115"/>
      <c r="GM44" s="94"/>
      <c r="GN44" s="65"/>
      <c r="GO44" s="301" t="s">
        <v>0</v>
      </c>
      <c r="GP44" s="65"/>
      <c r="GQ44" s="121"/>
      <c r="GR44" s="302"/>
      <c r="GS44" s="94"/>
      <c r="GT44" s="65"/>
      <c r="GU44" s="301" t="s">
        <v>0</v>
      </c>
      <c r="GV44" s="65"/>
      <c r="GW44" s="114"/>
      <c r="GX44" s="115"/>
      <c r="GY44" s="94"/>
      <c r="GZ44" s="106"/>
      <c r="HA44" s="301" t="s">
        <v>0</v>
      </c>
      <c r="HB44" s="105"/>
      <c r="HC44" s="301"/>
      <c r="HD44" s="302"/>
      <c r="HE44" s="94"/>
      <c r="HF44" s="65"/>
      <c r="HG44" s="301" t="s">
        <v>0</v>
      </c>
      <c r="HH44" s="65"/>
      <c r="HI44" s="114"/>
      <c r="HJ44" s="115"/>
      <c r="HK44" s="94"/>
      <c r="HL44" s="65"/>
      <c r="HM44" s="301" t="s">
        <v>0</v>
      </c>
      <c r="HN44" s="65"/>
      <c r="HO44" s="114"/>
      <c r="HP44" s="115"/>
      <c r="HQ44" s="94"/>
      <c r="HR44" s="65"/>
      <c r="HS44" s="301" t="s">
        <v>0</v>
      </c>
      <c r="HT44" s="65"/>
      <c r="HU44" s="114"/>
      <c r="HV44" s="115"/>
      <c r="HW44" s="94"/>
      <c r="HX44" s="106"/>
      <c r="HY44" s="301" t="s">
        <v>0</v>
      </c>
      <c r="HZ44" s="105"/>
      <c r="IA44" s="114"/>
      <c r="IB44" s="115"/>
      <c r="IC44" s="94"/>
      <c r="ID44" s="65"/>
      <c r="IE44" s="301" t="s">
        <v>0</v>
      </c>
      <c r="IF44" s="65"/>
      <c r="IG44" s="114"/>
      <c r="IH44" s="115"/>
      <c r="II44" s="94"/>
      <c r="IJ44" s="65"/>
      <c r="IK44" s="301" t="s">
        <v>0</v>
      </c>
      <c r="IL44" s="65"/>
      <c r="IM44" s="121"/>
      <c r="IN44" s="302"/>
      <c r="IO44" s="94"/>
      <c r="IP44" s="106"/>
      <c r="IQ44" s="301" t="s">
        <v>0</v>
      </c>
      <c r="IR44" s="105"/>
      <c r="IS44" s="301"/>
      <c r="IT44" s="302"/>
      <c r="IU44" s="94"/>
      <c r="IV44" s="65"/>
      <c r="IW44" s="301" t="s">
        <v>0</v>
      </c>
      <c r="IX44" s="65"/>
      <c r="IY44" s="114"/>
      <c r="IZ44" s="115"/>
      <c r="JA44" s="94"/>
      <c r="JB44" s="65"/>
      <c r="JC44" s="301" t="s">
        <v>0</v>
      </c>
      <c r="JD44" s="65"/>
      <c r="JE44" s="114"/>
      <c r="JF44" s="115"/>
      <c r="JG44" s="94"/>
      <c r="JH44" s="65"/>
      <c r="JI44" s="301" t="s">
        <v>0</v>
      </c>
      <c r="JJ44" s="65"/>
      <c r="JK44" s="114"/>
      <c r="JL44" s="115"/>
      <c r="JM44" s="94"/>
      <c r="JN44" s="65"/>
      <c r="JO44" s="301" t="s">
        <v>0</v>
      </c>
      <c r="JP44" s="65"/>
      <c r="JQ44" s="114"/>
      <c r="JR44" s="115"/>
      <c r="JS44" s="94"/>
      <c r="JT44" s="106"/>
      <c r="JU44" s="301" t="s">
        <v>0</v>
      </c>
      <c r="JV44" s="105"/>
      <c r="JW44" s="114"/>
      <c r="JX44" s="115"/>
      <c r="JY44" s="94"/>
      <c r="JZ44" s="106"/>
      <c r="KA44" s="301" t="s">
        <v>0</v>
      </c>
      <c r="KB44" s="105"/>
      <c r="KC44" s="301"/>
      <c r="KD44" s="302"/>
      <c r="KE44" s="94"/>
      <c r="KF44" s="106"/>
      <c r="KG44" s="301" t="s">
        <v>0</v>
      </c>
      <c r="KH44" s="105"/>
      <c r="KI44" s="114"/>
      <c r="KJ44" s="115"/>
      <c r="KK44" s="94"/>
      <c r="KL44" s="65"/>
      <c r="KM44" s="301" t="s">
        <v>0</v>
      </c>
      <c r="KN44" s="65"/>
      <c r="KO44" s="114"/>
      <c r="KP44" s="115"/>
      <c r="KQ44" s="94"/>
      <c r="KR44" s="65"/>
      <c r="KS44" s="301" t="s">
        <v>0</v>
      </c>
      <c r="KT44" s="65"/>
      <c r="KU44" s="114"/>
      <c r="KV44" s="115"/>
      <c r="KW44" s="94"/>
      <c r="KX44" s="65"/>
      <c r="KY44" s="301" t="s">
        <v>0</v>
      </c>
      <c r="KZ44" s="65"/>
      <c r="LA44" s="121"/>
      <c r="LB44" s="302"/>
      <c r="LC44" s="94"/>
      <c r="LD44" s="106"/>
      <c r="LE44" s="301" t="s">
        <v>0</v>
      </c>
      <c r="LF44" s="105"/>
      <c r="LG44" s="114"/>
      <c r="LH44" s="115"/>
      <c r="LI44" s="94"/>
      <c r="LJ44" s="65"/>
      <c r="LK44" s="301" t="s">
        <v>0</v>
      </c>
      <c r="LL44" s="65"/>
      <c r="LM44" s="121"/>
      <c r="LN44" s="302"/>
      <c r="LO44" s="94"/>
      <c r="LP44" s="65"/>
      <c r="LQ44" s="301" t="s">
        <v>0</v>
      </c>
      <c r="LR44" s="65"/>
      <c r="LS44" s="114"/>
      <c r="LT44" s="115"/>
      <c r="LU44" s="94"/>
      <c r="LV44" s="106"/>
      <c r="LW44" s="301" t="s">
        <v>0</v>
      </c>
      <c r="LX44" s="105"/>
      <c r="LY44" s="301"/>
      <c r="LZ44" s="302"/>
      <c r="MA44" s="94"/>
      <c r="MB44" s="65"/>
      <c r="MC44" s="301" t="s">
        <v>0</v>
      </c>
      <c r="MD44" s="65"/>
      <c r="ME44" s="114"/>
      <c r="MF44" s="115"/>
      <c r="MG44" s="94"/>
      <c r="MH44" s="65"/>
      <c r="MI44" s="301" t="s">
        <v>0</v>
      </c>
      <c r="MJ44" s="65"/>
      <c r="MK44" s="114"/>
      <c r="ML44" s="115"/>
      <c r="MM44" s="94"/>
      <c r="MN44" s="65"/>
      <c r="MO44" s="301" t="s">
        <v>0</v>
      </c>
      <c r="MP44" s="65"/>
      <c r="MQ44" s="114"/>
      <c r="MR44" s="115"/>
      <c r="MS44" s="94"/>
      <c r="MT44" s="106"/>
      <c r="MU44" s="301" t="s">
        <v>0</v>
      </c>
      <c r="MV44" s="105"/>
      <c r="MW44" s="301"/>
      <c r="MX44" s="302"/>
      <c r="MY44" s="94"/>
      <c r="MZ44" s="65"/>
      <c r="NA44" s="301" t="s">
        <v>0</v>
      </c>
      <c r="NB44" s="65"/>
      <c r="NC44" s="114"/>
      <c r="ND44" s="115"/>
      <c r="NE44" s="94"/>
      <c r="NF44" s="65"/>
      <c r="NG44" s="301" t="s">
        <v>0</v>
      </c>
      <c r="NH44" s="65"/>
      <c r="NI44" s="121"/>
      <c r="NJ44" s="302"/>
      <c r="NK44" s="94"/>
      <c r="NL44" s="65"/>
      <c r="NM44" s="301" t="s">
        <v>0</v>
      </c>
      <c r="NN44" s="65"/>
      <c r="NO44" s="114"/>
      <c r="NP44" s="115"/>
      <c r="NQ44" s="94"/>
      <c r="NR44" s="65"/>
      <c r="NS44" s="301" t="s">
        <v>0</v>
      </c>
      <c r="NT44" s="65"/>
      <c r="NU44" s="114"/>
      <c r="NV44" s="115"/>
      <c r="NW44" s="102"/>
      <c r="NX44" s="106"/>
      <c r="NY44" s="301" t="s">
        <v>0</v>
      </c>
      <c r="NZ44" s="105"/>
      <c r="OA44" s="301"/>
      <c r="OB44" s="302"/>
      <c r="OC44" s="121"/>
      <c r="OD44" s="267"/>
      <c r="OE44" s="114" t="s">
        <v>0</v>
      </c>
      <c r="OF44" s="114"/>
      <c r="OG44" s="114"/>
      <c r="OH44" s="115"/>
    </row>
    <row r="45" spans="1:398" ht="16.5">
      <c r="A45" s="312">
        <f>IF(B45="","",VLOOKUP(B45,'Registrovaní tipéri'!$A$2:$B$101,2,FALSE))</f>
        <v>16</v>
      </c>
      <c r="B45" s="306" t="s">
        <v>299</v>
      </c>
      <c r="C45" s="134">
        <v>16</v>
      </c>
      <c r="D45" s="106"/>
      <c r="E45" s="301" t="s">
        <v>0</v>
      </c>
      <c r="F45" s="105"/>
      <c r="G45" s="301"/>
      <c r="H45" s="302"/>
      <c r="I45" s="308"/>
      <c r="J45" s="267">
        <v>0</v>
      </c>
      <c r="K45" s="114" t="s">
        <v>0</v>
      </c>
      <c r="L45" s="114">
        <v>2</v>
      </c>
      <c r="M45" s="114" t="s">
        <v>218</v>
      </c>
      <c r="N45" s="115" t="s">
        <v>219</v>
      </c>
      <c r="O45" s="81"/>
      <c r="P45" s="106">
        <v>4</v>
      </c>
      <c r="Q45" s="342" t="s">
        <v>0</v>
      </c>
      <c r="R45" s="105">
        <v>0</v>
      </c>
      <c r="S45" s="114" t="s">
        <v>220</v>
      </c>
      <c r="T45" s="115" t="s">
        <v>217</v>
      </c>
      <c r="U45" s="81"/>
      <c r="V45" s="106">
        <v>3</v>
      </c>
      <c r="W45" s="342" t="s">
        <v>0</v>
      </c>
      <c r="X45" s="105">
        <v>1</v>
      </c>
      <c r="Y45" s="114" t="s">
        <v>360</v>
      </c>
      <c r="Z45" s="115" t="s">
        <v>361</v>
      </c>
      <c r="AA45" s="94"/>
      <c r="AB45" s="65"/>
      <c r="AC45" s="325" t="s">
        <v>0</v>
      </c>
      <c r="AD45" s="65"/>
      <c r="AE45" s="114" t="s">
        <v>331</v>
      </c>
      <c r="AF45" s="115" t="s">
        <v>331</v>
      </c>
      <c r="AG45" s="94"/>
      <c r="AH45" s="65"/>
      <c r="AI45" s="301" t="s">
        <v>0</v>
      </c>
      <c r="AJ45" s="65"/>
      <c r="AK45" s="114"/>
      <c r="AL45" s="115"/>
      <c r="AM45" s="94"/>
      <c r="AN45" s="106"/>
      <c r="AO45" s="301" t="s">
        <v>0</v>
      </c>
      <c r="AP45" s="105"/>
      <c r="AQ45" s="114"/>
      <c r="AR45" s="115"/>
      <c r="AS45" s="94"/>
      <c r="AT45" s="65"/>
      <c r="AU45" s="301" t="s">
        <v>0</v>
      </c>
      <c r="AV45" s="65"/>
      <c r="AW45" s="114"/>
      <c r="AX45" s="115"/>
      <c r="AY45" s="94"/>
      <c r="AZ45" s="106"/>
      <c r="BA45" s="301" t="s">
        <v>0</v>
      </c>
      <c r="BB45" s="105"/>
      <c r="BC45" s="114"/>
      <c r="BD45" s="115"/>
      <c r="BE45" s="94"/>
      <c r="BF45" s="65"/>
      <c r="BG45" s="301" t="s">
        <v>0</v>
      </c>
      <c r="BH45" s="65"/>
      <c r="BI45" s="114"/>
      <c r="BJ45" s="115"/>
      <c r="BK45" s="94"/>
      <c r="BL45" s="65"/>
      <c r="BM45" s="301" t="s">
        <v>0</v>
      </c>
      <c r="BN45" s="65"/>
      <c r="BO45" s="114"/>
      <c r="BP45" s="115"/>
      <c r="BQ45" s="94"/>
      <c r="BR45" s="65"/>
      <c r="BS45" s="301" t="s">
        <v>0</v>
      </c>
      <c r="BT45" s="65"/>
      <c r="BU45" s="114"/>
      <c r="BV45" s="115"/>
      <c r="BW45" s="94"/>
      <c r="BX45" s="65"/>
      <c r="BY45" s="301" t="s">
        <v>0</v>
      </c>
      <c r="BZ45" s="65"/>
      <c r="CA45" s="114"/>
      <c r="CB45" s="115"/>
      <c r="CC45" s="94"/>
      <c r="CD45" s="65"/>
      <c r="CE45" s="301" t="s">
        <v>0</v>
      </c>
      <c r="CF45" s="65"/>
      <c r="CG45" s="114"/>
      <c r="CH45" s="115"/>
      <c r="CI45" s="94"/>
      <c r="CJ45" s="106"/>
      <c r="CK45" s="301" t="s">
        <v>0</v>
      </c>
      <c r="CL45" s="105"/>
      <c r="CM45" s="114"/>
      <c r="CN45" s="115"/>
      <c r="CO45" s="94"/>
      <c r="CP45" s="106"/>
      <c r="CQ45" s="301" t="s">
        <v>0</v>
      </c>
      <c r="CR45" s="105"/>
      <c r="CS45" s="114"/>
      <c r="CT45" s="115"/>
      <c r="CU45" s="94"/>
      <c r="CV45" s="65"/>
      <c r="CW45" s="301" t="s">
        <v>0</v>
      </c>
      <c r="CX45" s="65"/>
      <c r="CY45" s="114"/>
      <c r="CZ45" s="115"/>
      <c r="DA45" s="94"/>
      <c r="DB45" s="65"/>
      <c r="DC45" s="301" t="s">
        <v>0</v>
      </c>
      <c r="DD45" s="65"/>
      <c r="DE45" s="114"/>
      <c r="DF45" s="115"/>
      <c r="DG45" s="94"/>
      <c r="DH45" s="65"/>
      <c r="DI45" s="301" t="s">
        <v>0</v>
      </c>
      <c r="DJ45" s="65"/>
      <c r="DK45" s="114"/>
      <c r="DL45" s="115"/>
      <c r="DM45" s="94"/>
      <c r="DN45" s="65"/>
      <c r="DO45" s="301" t="s">
        <v>0</v>
      </c>
      <c r="DP45" s="65"/>
      <c r="DQ45" s="114"/>
      <c r="DR45" s="115"/>
      <c r="DS45" s="94"/>
      <c r="DT45" s="65"/>
      <c r="DU45" s="301" t="s">
        <v>0</v>
      </c>
      <c r="DV45" s="65"/>
      <c r="DW45" s="114"/>
      <c r="DX45" s="115"/>
      <c r="DY45" s="94"/>
      <c r="DZ45" s="65"/>
      <c r="EA45" s="301" t="s">
        <v>0</v>
      </c>
      <c r="EB45" s="65"/>
      <c r="EC45" s="114"/>
      <c r="ED45" s="115"/>
      <c r="EE45" s="94"/>
      <c r="EF45" s="65"/>
      <c r="EG45" s="301" t="s">
        <v>0</v>
      </c>
      <c r="EH45" s="65"/>
      <c r="EI45" s="114"/>
      <c r="EJ45" s="115"/>
      <c r="EK45" s="94"/>
      <c r="EL45" s="65"/>
      <c r="EM45" s="301" t="s">
        <v>0</v>
      </c>
      <c r="EN45" s="65"/>
      <c r="EO45" s="114"/>
      <c r="EP45" s="115"/>
      <c r="EQ45" s="94"/>
      <c r="ER45" s="106"/>
      <c r="ES45" s="301" t="s">
        <v>0</v>
      </c>
      <c r="ET45" s="105"/>
      <c r="EU45" s="114"/>
      <c r="EV45" s="115"/>
      <c r="EW45" s="94"/>
      <c r="EX45" s="65"/>
      <c r="EY45" s="301" t="s">
        <v>0</v>
      </c>
      <c r="EZ45" s="65"/>
      <c r="FA45" s="114"/>
      <c r="FB45" s="115"/>
      <c r="FC45" s="94"/>
      <c r="FD45" s="106"/>
      <c r="FE45" s="301" t="s">
        <v>0</v>
      </c>
      <c r="FF45" s="105"/>
      <c r="FG45" s="114"/>
      <c r="FH45" s="115"/>
      <c r="FI45" s="94"/>
      <c r="FJ45" s="65"/>
      <c r="FK45" s="301" t="s">
        <v>0</v>
      </c>
      <c r="FL45" s="65"/>
      <c r="FM45" s="114"/>
      <c r="FN45" s="115"/>
      <c r="FO45" s="94"/>
      <c r="FP45" s="65"/>
      <c r="FQ45" s="301" t="s">
        <v>0</v>
      </c>
      <c r="FR45" s="65"/>
      <c r="FS45" s="114"/>
      <c r="FT45" s="115"/>
      <c r="FU45" s="94"/>
      <c r="FV45" s="65"/>
      <c r="FW45" s="301" t="s">
        <v>0</v>
      </c>
      <c r="FX45" s="65"/>
      <c r="FY45" s="114"/>
      <c r="FZ45" s="115"/>
      <c r="GA45" s="94"/>
      <c r="GB45" s="106"/>
      <c r="GC45" s="301" t="s">
        <v>0</v>
      </c>
      <c r="GD45" s="105"/>
      <c r="GE45" s="114"/>
      <c r="GF45" s="115"/>
      <c r="GG45" s="94"/>
      <c r="GH45" s="106"/>
      <c r="GI45" s="301" t="s">
        <v>0</v>
      </c>
      <c r="GJ45" s="105"/>
      <c r="GK45" s="114"/>
      <c r="GL45" s="115"/>
      <c r="GM45" s="94"/>
      <c r="GN45" s="65"/>
      <c r="GO45" s="301" t="s">
        <v>0</v>
      </c>
      <c r="GP45" s="65"/>
      <c r="GQ45" s="121"/>
      <c r="GR45" s="302"/>
      <c r="GS45" s="94"/>
      <c r="GT45" s="65"/>
      <c r="GU45" s="301" t="s">
        <v>0</v>
      </c>
      <c r="GV45" s="65"/>
      <c r="GW45" s="114"/>
      <c r="GX45" s="115"/>
      <c r="GY45" s="94"/>
      <c r="GZ45" s="106"/>
      <c r="HA45" s="301" t="s">
        <v>0</v>
      </c>
      <c r="HB45" s="105"/>
      <c r="HC45" s="301"/>
      <c r="HD45" s="302"/>
      <c r="HE45" s="94"/>
      <c r="HF45" s="65"/>
      <c r="HG45" s="301" t="s">
        <v>0</v>
      </c>
      <c r="HH45" s="65"/>
      <c r="HI45" s="114"/>
      <c r="HJ45" s="115"/>
      <c r="HK45" s="94"/>
      <c r="HL45" s="65"/>
      <c r="HM45" s="301" t="s">
        <v>0</v>
      </c>
      <c r="HN45" s="65"/>
      <c r="HO45" s="114"/>
      <c r="HP45" s="115"/>
      <c r="HQ45" s="94"/>
      <c r="HR45" s="65"/>
      <c r="HS45" s="301" t="s">
        <v>0</v>
      </c>
      <c r="HT45" s="65"/>
      <c r="HU45" s="114"/>
      <c r="HV45" s="115"/>
      <c r="HW45" s="94"/>
      <c r="HX45" s="106"/>
      <c r="HY45" s="301" t="s">
        <v>0</v>
      </c>
      <c r="HZ45" s="105"/>
      <c r="IA45" s="114"/>
      <c r="IB45" s="115"/>
      <c r="IC45" s="94"/>
      <c r="ID45" s="65"/>
      <c r="IE45" s="301" t="s">
        <v>0</v>
      </c>
      <c r="IF45" s="65"/>
      <c r="IG45" s="114"/>
      <c r="IH45" s="115"/>
      <c r="II45" s="94"/>
      <c r="IJ45" s="65"/>
      <c r="IK45" s="301" t="s">
        <v>0</v>
      </c>
      <c r="IL45" s="65"/>
      <c r="IM45" s="121"/>
      <c r="IN45" s="302"/>
      <c r="IO45" s="94"/>
      <c r="IP45" s="106"/>
      <c r="IQ45" s="301" t="s">
        <v>0</v>
      </c>
      <c r="IR45" s="105"/>
      <c r="IS45" s="301"/>
      <c r="IT45" s="302"/>
      <c r="IU45" s="94"/>
      <c r="IV45" s="65"/>
      <c r="IW45" s="301" t="s">
        <v>0</v>
      </c>
      <c r="IX45" s="65"/>
      <c r="IY45" s="114"/>
      <c r="IZ45" s="115"/>
      <c r="JA45" s="94"/>
      <c r="JB45" s="65"/>
      <c r="JC45" s="301" t="s">
        <v>0</v>
      </c>
      <c r="JD45" s="65"/>
      <c r="JE45" s="114"/>
      <c r="JF45" s="115"/>
      <c r="JG45" s="94"/>
      <c r="JH45" s="65"/>
      <c r="JI45" s="301" t="s">
        <v>0</v>
      </c>
      <c r="JJ45" s="65"/>
      <c r="JK45" s="114"/>
      <c r="JL45" s="115"/>
      <c r="JM45" s="94"/>
      <c r="JN45" s="65"/>
      <c r="JO45" s="301" t="s">
        <v>0</v>
      </c>
      <c r="JP45" s="65"/>
      <c r="JQ45" s="114"/>
      <c r="JR45" s="115"/>
      <c r="JS45" s="94"/>
      <c r="JT45" s="106"/>
      <c r="JU45" s="301" t="s">
        <v>0</v>
      </c>
      <c r="JV45" s="105"/>
      <c r="JW45" s="114"/>
      <c r="JX45" s="115"/>
      <c r="JY45" s="94"/>
      <c r="JZ45" s="106"/>
      <c r="KA45" s="301" t="s">
        <v>0</v>
      </c>
      <c r="KB45" s="105"/>
      <c r="KC45" s="301"/>
      <c r="KD45" s="302"/>
      <c r="KE45" s="94"/>
      <c r="KF45" s="106"/>
      <c r="KG45" s="301" t="s">
        <v>0</v>
      </c>
      <c r="KH45" s="105"/>
      <c r="KI45" s="114"/>
      <c r="KJ45" s="115"/>
      <c r="KK45" s="94"/>
      <c r="KL45" s="65"/>
      <c r="KM45" s="301" t="s">
        <v>0</v>
      </c>
      <c r="KN45" s="65"/>
      <c r="KO45" s="114"/>
      <c r="KP45" s="115"/>
      <c r="KQ45" s="94"/>
      <c r="KR45" s="65"/>
      <c r="KS45" s="301" t="s">
        <v>0</v>
      </c>
      <c r="KT45" s="65"/>
      <c r="KU45" s="114"/>
      <c r="KV45" s="115"/>
      <c r="KW45" s="94"/>
      <c r="KX45" s="65"/>
      <c r="KY45" s="301" t="s">
        <v>0</v>
      </c>
      <c r="KZ45" s="65"/>
      <c r="LA45" s="121"/>
      <c r="LB45" s="302"/>
      <c r="LC45" s="94"/>
      <c r="LD45" s="106"/>
      <c r="LE45" s="301" t="s">
        <v>0</v>
      </c>
      <c r="LF45" s="105"/>
      <c r="LG45" s="114"/>
      <c r="LH45" s="115"/>
      <c r="LI45" s="94"/>
      <c r="LJ45" s="65"/>
      <c r="LK45" s="301" t="s">
        <v>0</v>
      </c>
      <c r="LL45" s="65"/>
      <c r="LM45" s="121"/>
      <c r="LN45" s="302"/>
      <c r="LO45" s="94"/>
      <c r="LP45" s="65"/>
      <c r="LQ45" s="301" t="s">
        <v>0</v>
      </c>
      <c r="LR45" s="65"/>
      <c r="LS45" s="114"/>
      <c r="LT45" s="115"/>
      <c r="LU45" s="94"/>
      <c r="LV45" s="106"/>
      <c r="LW45" s="301" t="s">
        <v>0</v>
      </c>
      <c r="LX45" s="105"/>
      <c r="LY45" s="301"/>
      <c r="LZ45" s="302"/>
      <c r="MA45" s="94"/>
      <c r="MB45" s="65"/>
      <c r="MC45" s="301" t="s">
        <v>0</v>
      </c>
      <c r="MD45" s="65"/>
      <c r="ME45" s="114"/>
      <c r="MF45" s="115"/>
      <c r="MG45" s="94"/>
      <c r="MH45" s="65"/>
      <c r="MI45" s="301" t="s">
        <v>0</v>
      </c>
      <c r="MJ45" s="65"/>
      <c r="MK45" s="114"/>
      <c r="ML45" s="115"/>
      <c r="MM45" s="94"/>
      <c r="MN45" s="65"/>
      <c r="MO45" s="301" t="s">
        <v>0</v>
      </c>
      <c r="MP45" s="65"/>
      <c r="MQ45" s="114"/>
      <c r="MR45" s="115"/>
      <c r="MS45" s="94"/>
      <c r="MT45" s="106"/>
      <c r="MU45" s="301" t="s">
        <v>0</v>
      </c>
      <c r="MV45" s="105"/>
      <c r="MW45" s="301"/>
      <c r="MX45" s="302"/>
      <c r="MY45" s="94"/>
      <c r="MZ45" s="65"/>
      <c r="NA45" s="301" t="s">
        <v>0</v>
      </c>
      <c r="NB45" s="65"/>
      <c r="NC45" s="114"/>
      <c r="ND45" s="115"/>
      <c r="NE45" s="94"/>
      <c r="NF45" s="65"/>
      <c r="NG45" s="301" t="s">
        <v>0</v>
      </c>
      <c r="NH45" s="65"/>
      <c r="NI45" s="121"/>
      <c r="NJ45" s="302"/>
      <c r="NK45" s="94"/>
      <c r="NL45" s="65"/>
      <c r="NM45" s="301" t="s">
        <v>0</v>
      </c>
      <c r="NN45" s="65"/>
      <c r="NO45" s="114"/>
      <c r="NP45" s="115"/>
      <c r="NQ45" s="94"/>
      <c r="NR45" s="65"/>
      <c r="NS45" s="301" t="s">
        <v>0</v>
      </c>
      <c r="NT45" s="65"/>
      <c r="NU45" s="114"/>
      <c r="NV45" s="115"/>
      <c r="NW45" s="102"/>
      <c r="NX45" s="106"/>
      <c r="NY45" s="301" t="s">
        <v>0</v>
      </c>
      <c r="NZ45" s="105"/>
      <c r="OA45" s="301"/>
      <c r="OB45" s="302"/>
      <c r="OC45" s="121"/>
      <c r="OD45" s="267"/>
      <c r="OE45" s="114" t="s">
        <v>0</v>
      </c>
      <c r="OF45" s="114"/>
      <c r="OG45" s="114"/>
      <c r="OH45" s="115"/>
    </row>
    <row r="46" spans="1:398" ht="16.5">
      <c r="A46" s="312">
        <f>IF(B46="","",VLOOKUP(B46,'Registrovaní tipéri'!$A$2:$B$101,2,FALSE))</f>
        <v>29</v>
      </c>
      <c r="B46" s="306" t="s">
        <v>258</v>
      </c>
      <c r="C46" s="134">
        <v>29</v>
      </c>
      <c r="D46" s="106"/>
      <c r="E46" s="301" t="s">
        <v>0</v>
      </c>
      <c r="F46" s="105"/>
      <c r="G46" s="301"/>
      <c r="H46" s="302"/>
      <c r="I46" s="308"/>
      <c r="J46" s="267">
        <v>1</v>
      </c>
      <c r="K46" s="114" t="s">
        <v>0</v>
      </c>
      <c r="L46" s="114">
        <v>2</v>
      </c>
      <c r="M46" s="114" t="s">
        <v>219</v>
      </c>
      <c r="N46" s="115" t="s">
        <v>218</v>
      </c>
      <c r="O46" s="81"/>
      <c r="P46" s="106">
        <v>2</v>
      </c>
      <c r="Q46" s="342" t="s">
        <v>0</v>
      </c>
      <c r="R46" s="105">
        <v>0</v>
      </c>
      <c r="S46" s="114" t="s">
        <v>218</v>
      </c>
      <c r="T46" s="115" t="s">
        <v>293</v>
      </c>
      <c r="U46" s="81"/>
      <c r="V46" s="106">
        <v>2</v>
      </c>
      <c r="W46" s="342" t="s">
        <v>0</v>
      </c>
      <c r="X46" s="105">
        <v>1</v>
      </c>
      <c r="Y46" s="114" t="s">
        <v>221</v>
      </c>
      <c r="Z46" s="115" t="s">
        <v>218</v>
      </c>
      <c r="AA46" s="94"/>
      <c r="AB46" s="65"/>
      <c r="AC46" s="325" t="s">
        <v>0</v>
      </c>
      <c r="AD46" s="65"/>
      <c r="AE46" s="114" t="s">
        <v>331</v>
      </c>
      <c r="AF46" s="115" t="s">
        <v>331</v>
      </c>
      <c r="AG46" s="94"/>
      <c r="AH46" s="65"/>
      <c r="AI46" s="301" t="s">
        <v>0</v>
      </c>
      <c r="AJ46" s="65"/>
      <c r="AK46" s="114"/>
      <c r="AL46" s="115"/>
      <c r="AM46" s="94"/>
      <c r="AN46" s="106"/>
      <c r="AO46" s="301" t="s">
        <v>0</v>
      </c>
      <c r="AP46" s="105"/>
      <c r="AQ46" s="114"/>
      <c r="AR46" s="115"/>
      <c r="AS46" s="94"/>
      <c r="AT46" s="65"/>
      <c r="AU46" s="301" t="s">
        <v>0</v>
      </c>
      <c r="AV46" s="65"/>
      <c r="AW46" s="114"/>
      <c r="AX46" s="115"/>
      <c r="AY46" s="94"/>
      <c r="AZ46" s="106"/>
      <c r="BA46" s="301" t="s">
        <v>0</v>
      </c>
      <c r="BB46" s="105"/>
      <c r="BC46" s="114"/>
      <c r="BD46" s="115"/>
      <c r="BE46" s="94"/>
      <c r="BF46" s="65"/>
      <c r="BG46" s="301" t="s">
        <v>0</v>
      </c>
      <c r="BH46" s="65"/>
      <c r="BI46" s="114"/>
      <c r="BJ46" s="115"/>
      <c r="BK46" s="94"/>
      <c r="BL46" s="65"/>
      <c r="BM46" s="301" t="s">
        <v>0</v>
      </c>
      <c r="BN46" s="65"/>
      <c r="BO46" s="114"/>
      <c r="BP46" s="115"/>
      <c r="BQ46" s="94"/>
      <c r="BR46" s="65"/>
      <c r="BS46" s="301" t="s">
        <v>0</v>
      </c>
      <c r="BT46" s="65"/>
      <c r="BU46" s="114"/>
      <c r="BV46" s="115"/>
      <c r="BW46" s="94"/>
      <c r="BX46" s="65"/>
      <c r="BY46" s="301" t="s">
        <v>0</v>
      </c>
      <c r="BZ46" s="65"/>
      <c r="CA46" s="121"/>
      <c r="CB46" s="302"/>
      <c r="CC46" s="94"/>
      <c r="CD46" s="65"/>
      <c r="CE46" s="301" t="s">
        <v>0</v>
      </c>
      <c r="CF46" s="65"/>
      <c r="CG46" s="114"/>
      <c r="CH46" s="115"/>
      <c r="CI46" s="94"/>
      <c r="CJ46" s="106"/>
      <c r="CK46" s="301" t="s">
        <v>0</v>
      </c>
      <c r="CL46" s="105"/>
      <c r="CM46" s="114"/>
      <c r="CN46" s="115"/>
      <c r="CO46" s="94"/>
      <c r="CP46" s="106"/>
      <c r="CQ46" s="301" t="s">
        <v>0</v>
      </c>
      <c r="CR46" s="105"/>
      <c r="CS46" s="114"/>
      <c r="CT46" s="115"/>
      <c r="CU46" s="94"/>
      <c r="CV46" s="65"/>
      <c r="CW46" s="301" t="s">
        <v>0</v>
      </c>
      <c r="CX46" s="65"/>
      <c r="CY46" s="114"/>
      <c r="CZ46" s="115"/>
      <c r="DA46" s="94"/>
      <c r="DB46" s="65"/>
      <c r="DC46" s="301" t="s">
        <v>0</v>
      </c>
      <c r="DD46" s="65"/>
      <c r="DE46" s="114"/>
      <c r="DF46" s="115"/>
      <c r="DG46" s="94"/>
      <c r="DH46" s="65"/>
      <c r="DI46" s="301" t="s">
        <v>0</v>
      </c>
      <c r="DJ46" s="65"/>
      <c r="DK46" s="114"/>
      <c r="DL46" s="115"/>
      <c r="DM46" s="94"/>
      <c r="DN46" s="65"/>
      <c r="DO46" s="301" t="s">
        <v>0</v>
      </c>
      <c r="DP46" s="65"/>
      <c r="DQ46" s="114"/>
      <c r="DR46" s="115"/>
      <c r="DS46" s="94"/>
      <c r="DT46" s="65"/>
      <c r="DU46" s="301" t="s">
        <v>0</v>
      </c>
      <c r="DV46" s="65"/>
      <c r="DW46" s="114"/>
      <c r="DX46" s="115"/>
      <c r="DY46" s="94"/>
      <c r="DZ46" s="65"/>
      <c r="EA46" s="301" t="s">
        <v>0</v>
      </c>
      <c r="EB46" s="65"/>
      <c r="EC46" s="114"/>
      <c r="ED46" s="115"/>
      <c r="EE46" s="94"/>
      <c r="EF46" s="65"/>
      <c r="EG46" s="301" t="s">
        <v>0</v>
      </c>
      <c r="EH46" s="65"/>
      <c r="EI46" s="114"/>
      <c r="EJ46" s="115"/>
      <c r="EK46" s="94"/>
      <c r="EL46" s="65"/>
      <c r="EM46" s="301" t="s">
        <v>0</v>
      </c>
      <c r="EN46" s="65"/>
      <c r="EO46" s="114"/>
      <c r="EP46" s="115"/>
      <c r="EQ46" s="94"/>
      <c r="ER46" s="106"/>
      <c r="ES46" s="301" t="s">
        <v>0</v>
      </c>
      <c r="ET46" s="105"/>
      <c r="EU46" s="114"/>
      <c r="EV46" s="115"/>
      <c r="EW46" s="94"/>
      <c r="EX46" s="65"/>
      <c r="EY46" s="301" t="s">
        <v>0</v>
      </c>
      <c r="EZ46" s="65"/>
      <c r="FA46" s="114"/>
      <c r="FB46" s="115"/>
      <c r="FC46" s="94"/>
      <c r="FD46" s="106"/>
      <c r="FE46" s="301" t="s">
        <v>0</v>
      </c>
      <c r="FF46" s="105"/>
      <c r="FG46" s="114"/>
      <c r="FH46" s="115"/>
      <c r="FI46" s="94"/>
      <c r="FJ46" s="65"/>
      <c r="FK46" s="301" t="s">
        <v>0</v>
      </c>
      <c r="FL46" s="65"/>
      <c r="FM46" s="114"/>
      <c r="FN46" s="115"/>
      <c r="FO46" s="94"/>
      <c r="FP46" s="65"/>
      <c r="FQ46" s="301" t="s">
        <v>0</v>
      </c>
      <c r="FR46" s="65"/>
      <c r="FS46" s="114"/>
      <c r="FT46" s="115"/>
      <c r="FU46" s="94"/>
      <c r="FV46" s="65"/>
      <c r="FW46" s="301" t="s">
        <v>0</v>
      </c>
      <c r="FX46" s="65"/>
      <c r="FY46" s="114"/>
      <c r="FZ46" s="115"/>
      <c r="GA46" s="94"/>
      <c r="GB46" s="106"/>
      <c r="GC46" s="301" t="s">
        <v>0</v>
      </c>
      <c r="GD46" s="105"/>
      <c r="GE46" s="114"/>
      <c r="GF46" s="115"/>
      <c r="GG46" s="94"/>
      <c r="GH46" s="106"/>
      <c r="GI46" s="301" t="s">
        <v>0</v>
      </c>
      <c r="GJ46" s="105"/>
      <c r="GK46" s="114"/>
      <c r="GL46" s="115"/>
      <c r="GM46" s="94"/>
      <c r="GN46" s="65"/>
      <c r="GO46" s="301" t="s">
        <v>0</v>
      </c>
      <c r="GP46" s="65"/>
      <c r="GQ46" s="121"/>
      <c r="GR46" s="302"/>
      <c r="GS46" s="94"/>
      <c r="GT46" s="65"/>
      <c r="GU46" s="301" t="s">
        <v>0</v>
      </c>
      <c r="GV46" s="65"/>
      <c r="GW46" s="114"/>
      <c r="GX46" s="115"/>
      <c r="GY46" s="94"/>
      <c r="GZ46" s="106"/>
      <c r="HA46" s="301" t="s">
        <v>0</v>
      </c>
      <c r="HB46" s="105"/>
      <c r="HC46" s="301"/>
      <c r="HD46" s="302"/>
      <c r="HE46" s="94"/>
      <c r="HF46" s="65"/>
      <c r="HG46" s="301" t="s">
        <v>0</v>
      </c>
      <c r="HH46" s="65"/>
      <c r="HI46" s="114"/>
      <c r="HJ46" s="115"/>
      <c r="HK46" s="94"/>
      <c r="HL46" s="65"/>
      <c r="HM46" s="301" t="s">
        <v>0</v>
      </c>
      <c r="HN46" s="65"/>
      <c r="HO46" s="114"/>
      <c r="HP46" s="115"/>
      <c r="HQ46" s="94"/>
      <c r="HR46" s="65"/>
      <c r="HS46" s="301" t="s">
        <v>0</v>
      </c>
      <c r="HT46" s="65"/>
      <c r="HU46" s="114"/>
      <c r="HV46" s="115"/>
      <c r="HW46" s="94"/>
      <c r="HX46" s="106"/>
      <c r="HY46" s="301" t="s">
        <v>0</v>
      </c>
      <c r="HZ46" s="105"/>
      <c r="IA46" s="114"/>
      <c r="IB46" s="115"/>
      <c r="IC46" s="94"/>
      <c r="ID46" s="65"/>
      <c r="IE46" s="301" t="s">
        <v>0</v>
      </c>
      <c r="IF46" s="65"/>
      <c r="IG46" s="114"/>
      <c r="IH46" s="115"/>
      <c r="II46" s="94"/>
      <c r="IJ46" s="65"/>
      <c r="IK46" s="301" t="s">
        <v>0</v>
      </c>
      <c r="IL46" s="65"/>
      <c r="IM46" s="121"/>
      <c r="IN46" s="302"/>
      <c r="IO46" s="94"/>
      <c r="IP46" s="106"/>
      <c r="IQ46" s="301" t="s">
        <v>0</v>
      </c>
      <c r="IR46" s="105"/>
      <c r="IS46" s="301"/>
      <c r="IT46" s="302"/>
      <c r="IU46" s="94"/>
      <c r="IV46" s="65"/>
      <c r="IW46" s="301" t="s">
        <v>0</v>
      </c>
      <c r="IX46" s="65"/>
      <c r="IY46" s="114"/>
      <c r="IZ46" s="115"/>
      <c r="JA46" s="94"/>
      <c r="JB46" s="65"/>
      <c r="JC46" s="301" t="s">
        <v>0</v>
      </c>
      <c r="JD46" s="65"/>
      <c r="JE46" s="114"/>
      <c r="JF46" s="115"/>
      <c r="JG46" s="94"/>
      <c r="JH46" s="65"/>
      <c r="JI46" s="301" t="s">
        <v>0</v>
      </c>
      <c r="JJ46" s="65"/>
      <c r="JK46" s="114"/>
      <c r="JL46" s="115"/>
      <c r="JM46" s="94"/>
      <c r="JN46" s="65"/>
      <c r="JO46" s="301" t="s">
        <v>0</v>
      </c>
      <c r="JP46" s="65"/>
      <c r="JQ46" s="114"/>
      <c r="JR46" s="115"/>
      <c r="JS46" s="94"/>
      <c r="JT46" s="106"/>
      <c r="JU46" s="301" t="s">
        <v>0</v>
      </c>
      <c r="JV46" s="105"/>
      <c r="JW46" s="114"/>
      <c r="JX46" s="115"/>
      <c r="JY46" s="94"/>
      <c r="JZ46" s="106"/>
      <c r="KA46" s="301" t="s">
        <v>0</v>
      </c>
      <c r="KB46" s="105"/>
      <c r="KC46" s="301"/>
      <c r="KD46" s="302"/>
      <c r="KE46" s="94"/>
      <c r="KF46" s="106"/>
      <c r="KG46" s="301" t="s">
        <v>0</v>
      </c>
      <c r="KH46" s="105"/>
      <c r="KI46" s="114"/>
      <c r="KJ46" s="115"/>
      <c r="KK46" s="94"/>
      <c r="KL46" s="65"/>
      <c r="KM46" s="301" t="s">
        <v>0</v>
      </c>
      <c r="KN46" s="65"/>
      <c r="KO46" s="114"/>
      <c r="KP46" s="115"/>
      <c r="KQ46" s="94"/>
      <c r="KR46" s="65"/>
      <c r="KS46" s="301" t="s">
        <v>0</v>
      </c>
      <c r="KT46" s="65"/>
      <c r="KU46" s="114"/>
      <c r="KV46" s="115"/>
      <c r="KW46" s="94"/>
      <c r="KX46" s="65"/>
      <c r="KY46" s="301" t="s">
        <v>0</v>
      </c>
      <c r="KZ46" s="65"/>
      <c r="LA46" s="121"/>
      <c r="LB46" s="302"/>
      <c r="LC46" s="94"/>
      <c r="LD46" s="106"/>
      <c r="LE46" s="301" t="s">
        <v>0</v>
      </c>
      <c r="LF46" s="105"/>
      <c r="LG46" s="114"/>
      <c r="LH46" s="115"/>
      <c r="LI46" s="94"/>
      <c r="LJ46" s="65"/>
      <c r="LK46" s="301" t="s">
        <v>0</v>
      </c>
      <c r="LL46" s="65"/>
      <c r="LM46" s="121"/>
      <c r="LN46" s="302"/>
      <c r="LO46" s="94"/>
      <c r="LP46" s="65"/>
      <c r="LQ46" s="301" t="s">
        <v>0</v>
      </c>
      <c r="LR46" s="65"/>
      <c r="LS46" s="114"/>
      <c r="LT46" s="115"/>
      <c r="LU46" s="94"/>
      <c r="LV46" s="106"/>
      <c r="LW46" s="301" t="s">
        <v>0</v>
      </c>
      <c r="LX46" s="105"/>
      <c r="LY46" s="301"/>
      <c r="LZ46" s="302"/>
      <c r="MA46" s="94"/>
      <c r="MB46" s="65"/>
      <c r="MC46" s="301" t="s">
        <v>0</v>
      </c>
      <c r="MD46" s="65"/>
      <c r="ME46" s="114"/>
      <c r="MF46" s="115"/>
      <c r="MG46" s="94"/>
      <c r="MH46" s="65"/>
      <c r="MI46" s="301" t="s">
        <v>0</v>
      </c>
      <c r="MJ46" s="65"/>
      <c r="MK46" s="114"/>
      <c r="ML46" s="115"/>
      <c r="MM46" s="94"/>
      <c r="MN46" s="65"/>
      <c r="MO46" s="301" t="s">
        <v>0</v>
      </c>
      <c r="MP46" s="65"/>
      <c r="MQ46" s="114"/>
      <c r="MR46" s="115"/>
      <c r="MS46" s="94"/>
      <c r="MT46" s="106"/>
      <c r="MU46" s="301" t="s">
        <v>0</v>
      </c>
      <c r="MV46" s="105"/>
      <c r="MW46" s="301"/>
      <c r="MX46" s="302"/>
      <c r="MY46" s="94"/>
      <c r="MZ46" s="65"/>
      <c r="NA46" s="301" t="s">
        <v>0</v>
      </c>
      <c r="NB46" s="65"/>
      <c r="NC46" s="114"/>
      <c r="ND46" s="115"/>
      <c r="NE46" s="94"/>
      <c r="NF46" s="65"/>
      <c r="NG46" s="301" t="s">
        <v>0</v>
      </c>
      <c r="NH46" s="65"/>
      <c r="NI46" s="121"/>
      <c r="NJ46" s="302"/>
      <c r="NK46" s="94"/>
      <c r="NL46" s="65"/>
      <c r="NM46" s="301" t="s">
        <v>0</v>
      </c>
      <c r="NN46" s="65"/>
      <c r="NO46" s="114"/>
      <c r="NP46" s="115"/>
      <c r="NQ46" s="94"/>
      <c r="NR46" s="65"/>
      <c r="NS46" s="301" t="s">
        <v>0</v>
      </c>
      <c r="NT46" s="65"/>
      <c r="NU46" s="114"/>
      <c r="NV46" s="115"/>
      <c r="NW46" s="102"/>
      <c r="NX46" s="106"/>
      <c r="NY46" s="301" t="s">
        <v>0</v>
      </c>
      <c r="NZ46" s="105"/>
      <c r="OA46" s="301"/>
      <c r="OB46" s="302"/>
      <c r="OC46" s="121"/>
      <c r="OD46" s="267"/>
      <c r="OE46" s="114" t="s">
        <v>0</v>
      </c>
      <c r="OF46" s="114"/>
      <c r="OG46" s="114"/>
      <c r="OH46" s="115"/>
    </row>
    <row r="47" spans="1:398" ht="16.5">
      <c r="A47" s="312">
        <f>IF(B47="","",VLOOKUP(B47,'Registrovaní tipéri'!$A$2:$B$101,2,FALSE))</f>
        <v>17</v>
      </c>
      <c r="B47" s="306" t="s">
        <v>300</v>
      </c>
      <c r="C47" s="134">
        <v>17</v>
      </c>
      <c r="D47" s="106"/>
      <c r="E47" s="301" t="s">
        <v>0</v>
      </c>
      <c r="F47" s="105"/>
      <c r="G47" s="301"/>
      <c r="H47" s="302"/>
      <c r="I47" s="308"/>
      <c r="J47" s="267">
        <v>2</v>
      </c>
      <c r="K47" s="114" t="s">
        <v>0</v>
      </c>
      <c r="L47" s="114">
        <v>4</v>
      </c>
      <c r="M47" s="114" t="s">
        <v>218</v>
      </c>
      <c r="N47" s="115" t="s">
        <v>293</v>
      </c>
      <c r="O47" s="81"/>
      <c r="P47" s="106">
        <v>5</v>
      </c>
      <c r="Q47" s="342" t="s">
        <v>0</v>
      </c>
      <c r="R47" s="105">
        <v>1</v>
      </c>
      <c r="S47" s="114" t="s">
        <v>221</v>
      </c>
      <c r="T47" s="115" t="s">
        <v>218</v>
      </c>
      <c r="U47" s="81"/>
      <c r="V47" s="106">
        <v>1</v>
      </c>
      <c r="W47" s="342" t="s">
        <v>0</v>
      </c>
      <c r="X47" s="105">
        <v>4</v>
      </c>
      <c r="Y47" s="114" t="s">
        <v>270</v>
      </c>
      <c r="Z47" s="115" t="s">
        <v>218</v>
      </c>
      <c r="AA47" s="94"/>
      <c r="AB47" s="65"/>
      <c r="AC47" s="325" t="s">
        <v>0</v>
      </c>
      <c r="AD47" s="65"/>
      <c r="AE47" s="114" t="s">
        <v>331</v>
      </c>
      <c r="AF47" s="115" t="s">
        <v>331</v>
      </c>
      <c r="AG47" s="94"/>
      <c r="AH47" s="65"/>
      <c r="AI47" s="301" t="s">
        <v>0</v>
      </c>
      <c r="AJ47" s="65"/>
      <c r="AK47" s="114"/>
      <c r="AL47" s="115"/>
      <c r="AM47" s="94"/>
      <c r="AN47" s="106"/>
      <c r="AO47" s="301" t="s">
        <v>0</v>
      </c>
      <c r="AP47" s="105"/>
      <c r="AQ47" s="114"/>
      <c r="AR47" s="115"/>
      <c r="AS47" s="94"/>
      <c r="AT47" s="65"/>
      <c r="AU47" s="301" t="s">
        <v>0</v>
      </c>
      <c r="AV47" s="65"/>
      <c r="AW47" s="114"/>
      <c r="AX47" s="115"/>
      <c r="AY47" s="94"/>
      <c r="AZ47" s="106"/>
      <c r="BA47" s="301" t="s">
        <v>0</v>
      </c>
      <c r="BB47" s="105"/>
      <c r="BC47" s="114"/>
      <c r="BD47" s="115"/>
      <c r="BE47" s="94"/>
      <c r="BF47" s="65"/>
      <c r="BG47" s="301" t="s">
        <v>0</v>
      </c>
      <c r="BH47" s="65"/>
      <c r="BI47" s="114"/>
      <c r="BJ47" s="115"/>
      <c r="BK47" s="94"/>
      <c r="BL47" s="65"/>
      <c r="BM47" s="301" t="s">
        <v>0</v>
      </c>
      <c r="BN47" s="65"/>
      <c r="BO47" s="114"/>
      <c r="BP47" s="115"/>
      <c r="BQ47" s="94"/>
      <c r="BR47" s="65"/>
      <c r="BS47" s="301" t="s">
        <v>0</v>
      </c>
      <c r="BT47" s="65"/>
      <c r="BU47" s="114"/>
      <c r="BV47" s="115"/>
      <c r="BW47" s="94"/>
      <c r="BX47" s="65"/>
      <c r="BY47" s="301" t="s">
        <v>0</v>
      </c>
      <c r="BZ47" s="65"/>
      <c r="CA47" s="121"/>
      <c r="CB47" s="302"/>
      <c r="CC47" s="94"/>
      <c r="CD47" s="65"/>
      <c r="CE47" s="301" t="s">
        <v>0</v>
      </c>
      <c r="CF47" s="65"/>
      <c r="CG47" s="114"/>
      <c r="CH47" s="115"/>
      <c r="CI47" s="94"/>
      <c r="CJ47" s="106"/>
      <c r="CK47" s="301" t="s">
        <v>0</v>
      </c>
      <c r="CL47" s="105"/>
      <c r="CM47" s="114"/>
      <c r="CN47" s="115"/>
      <c r="CO47" s="94"/>
      <c r="CP47" s="106"/>
      <c r="CQ47" s="301" t="s">
        <v>0</v>
      </c>
      <c r="CR47" s="105"/>
      <c r="CS47" s="114"/>
      <c r="CT47" s="115"/>
      <c r="CU47" s="94"/>
      <c r="CV47" s="65"/>
      <c r="CW47" s="301" t="s">
        <v>0</v>
      </c>
      <c r="CX47" s="65"/>
      <c r="CY47" s="114"/>
      <c r="CZ47" s="115"/>
      <c r="DA47" s="94"/>
      <c r="DB47" s="65"/>
      <c r="DC47" s="301" t="s">
        <v>0</v>
      </c>
      <c r="DD47" s="65"/>
      <c r="DE47" s="114"/>
      <c r="DF47" s="115"/>
      <c r="DG47" s="94"/>
      <c r="DH47" s="65"/>
      <c r="DI47" s="301" t="s">
        <v>0</v>
      </c>
      <c r="DJ47" s="65"/>
      <c r="DK47" s="114"/>
      <c r="DL47" s="115"/>
      <c r="DM47" s="94"/>
      <c r="DN47" s="65"/>
      <c r="DO47" s="301" t="s">
        <v>0</v>
      </c>
      <c r="DP47" s="65"/>
      <c r="DQ47" s="114"/>
      <c r="DR47" s="115"/>
      <c r="DS47" s="94"/>
      <c r="DT47" s="65"/>
      <c r="DU47" s="301" t="s">
        <v>0</v>
      </c>
      <c r="DV47" s="65"/>
      <c r="DW47" s="114"/>
      <c r="DX47" s="115"/>
      <c r="DY47" s="94"/>
      <c r="DZ47" s="65"/>
      <c r="EA47" s="301" t="s">
        <v>0</v>
      </c>
      <c r="EB47" s="65"/>
      <c r="EC47" s="114"/>
      <c r="ED47" s="115"/>
      <c r="EE47" s="94"/>
      <c r="EF47" s="65"/>
      <c r="EG47" s="301" t="s">
        <v>0</v>
      </c>
      <c r="EH47" s="65"/>
      <c r="EI47" s="114"/>
      <c r="EJ47" s="115"/>
      <c r="EK47" s="94"/>
      <c r="EL47" s="65"/>
      <c r="EM47" s="301" t="s">
        <v>0</v>
      </c>
      <c r="EN47" s="65"/>
      <c r="EO47" s="114"/>
      <c r="EP47" s="115"/>
      <c r="EQ47" s="94"/>
      <c r="ER47" s="106"/>
      <c r="ES47" s="301" t="s">
        <v>0</v>
      </c>
      <c r="ET47" s="105"/>
      <c r="EU47" s="114"/>
      <c r="EV47" s="115"/>
      <c r="EW47" s="94"/>
      <c r="EX47" s="65"/>
      <c r="EY47" s="301" t="s">
        <v>0</v>
      </c>
      <c r="EZ47" s="65"/>
      <c r="FA47" s="114"/>
      <c r="FB47" s="115"/>
      <c r="FC47" s="94"/>
      <c r="FD47" s="106"/>
      <c r="FE47" s="301" t="s">
        <v>0</v>
      </c>
      <c r="FF47" s="105"/>
      <c r="FG47" s="114"/>
      <c r="FH47" s="115"/>
      <c r="FI47" s="94"/>
      <c r="FJ47" s="65"/>
      <c r="FK47" s="301" t="s">
        <v>0</v>
      </c>
      <c r="FL47" s="65"/>
      <c r="FM47" s="114"/>
      <c r="FN47" s="115"/>
      <c r="FO47" s="94"/>
      <c r="FP47" s="65"/>
      <c r="FQ47" s="301" t="s">
        <v>0</v>
      </c>
      <c r="FR47" s="65"/>
      <c r="FS47" s="114"/>
      <c r="FT47" s="115"/>
      <c r="FU47" s="94"/>
      <c r="FV47" s="65"/>
      <c r="FW47" s="301" t="s">
        <v>0</v>
      </c>
      <c r="FX47" s="65"/>
      <c r="FY47" s="114"/>
      <c r="FZ47" s="115"/>
      <c r="GA47" s="94"/>
      <c r="GB47" s="106"/>
      <c r="GC47" s="301" t="s">
        <v>0</v>
      </c>
      <c r="GD47" s="105"/>
      <c r="GE47" s="114"/>
      <c r="GF47" s="115"/>
      <c r="GG47" s="94"/>
      <c r="GH47" s="106"/>
      <c r="GI47" s="301" t="s">
        <v>0</v>
      </c>
      <c r="GJ47" s="105"/>
      <c r="GK47" s="114"/>
      <c r="GL47" s="115"/>
      <c r="GM47" s="94"/>
      <c r="GN47" s="65"/>
      <c r="GO47" s="301" t="s">
        <v>0</v>
      </c>
      <c r="GP47" s="65"/>
      <c r="GQ47" s="121"/>
      <c r="GR47" s="302"/>
      <c r="GS47" s="94"/>
      <c r="GT47" s="65"/>
      <c r="GU47" s="301" t="s">
        <v>0</v>
      </c>
      <c r="GV47" s="65"/>
      <c r="GW47" s="114"/>
      <c r="GX47" s="115"/>
      <c r="GY47" s="94"/>
      <c r="GZ47" s="106"/>
      <c r="HA47" s="301" t="s">
        <v>0</v>
      </c>
      <c r="HB47" s="105"/>
      <c r="HC47" s="301"/>
      <c r="HD47" s="302"/>
      <c r="HE47" s="94"/>
      <c r="HF47" s="65"/>
      <c r="HG47" s="301" t="s">
        <v>0</v>
      </c>
      <c r="HH47" s="65"/>
      <c r="HI47" s="114"/>
      <c r="HJ47" s="115"/>
      <c r="HK47" s="94"/>
      <c r="HL47" s="65"/>
      <c r="HM47" s="301" t="s">
        <v>0</v>
      </c>
      <c r="HN47" s="65"/>
      <c r="HO47" s="114"/>
      <c r="HP47" s="115"/>
      <c r="HQ47" s="94"/>
      <c r="HR47" s="65"/>
      <c r="HS47" s="301" t="s">
        <v>0</v>
      </c>
      <c r="HT47" s="65"/>
      <c r="HU47" s="114"/>
      <c r="HV47" s="115"/>
      <c r="HW47" s="94"/>
      <c r="HX47" s="106"/>
      <c r="HY47" s="301" t="s">
        <v>0</v>
      </c>
      <c r="HZ47" s="105"/>
      <c r="IA47" s="114"/>
      <c r="IB47" s="115"/>
      <c r="IC47" s="94"/>
      <c r="ID47" s="65"/>
      <c r="IE47" s="301" t="s">
        <v>0</v>
      </c>
      <c r="IF47" s="65"/>
      <c r="IG47" s="114"/>
      <c r="IH47" s="115"/>
      <c r="II47" s="94"/>
      <c r="IJ47" s="65"/>
      <c r="IK47" s="301" t="s">
        <v>0</v>
      </c>
      <c r="IL47" s="65"/>
      <c r="IM47" s="121"/>
      <c r="IN47" s="302"/>
      <c r="IO47" s="94"/>
      <c r="IP47" s="106"/>
      <c r="IQ47" s="301" t="s">
        <v>0</v>
      </c>
      <c r="IR47" s="105"/>
      <c r="IS47" s="301"/>
      <c r="IT47" s="302"/>
      <c r="IU47" s="94"/>
      <c r="IV47" s="65"/>
      <c r="IW47" s="301" t="s">
        <v>0</v>
      </c>
      <c r="IX47" s="65"/>
      <c r="IY47" s="114"/>
      <c r="IZ47" s="115"/>
      <c r="JA47" s="94"/>
      <c r="JB47" s="65"/>
      <c r="JC47" s="301" t="s">
        <v>0</v>
      </c>
      <c r="JD47" s="65"/>
      <c r="JE47" s="114"/>
      <c r="JF47" s="115"/>
      <c r="JG47" s="94"/>
      <c r="JH47" s="65"/>
      <c r="JI47" s="301" t="s">
        <v>0</v>
      </c>
      <c r="JJ47" s="65"/>
      <c r="JK47" s="114"/>
      <c r="JL47" s="115"/>
      <c r="JM47" s="94"/>
      <c r="JN47" s="65"/>
      <c r="JO47" s="301" t="s">
        <v>0</v>
      </c>
      <c r="JP47" s="65"/>
      <c r="JQ47" s="114"/>
      <c r="JR47" s="115"/>
      <c r="JS47" s="94"/>
      <c r="JT47" s="106"/>
      <c r="JU47" s="301" t="s">
        <v>0</v>
      </c>
      <c r="JV47" s="105"/>
      <c r="JW47" s="114"/>
      <c r="JX47" s="115"/>
      <c r="JY47" s="94"/>
      <c r="JZ47" s="106"/>
      <c r="KA47" s="301" t="s">
        <v>0</v>
      </c>
      <c r="KB47" s="105"/>
      <c r="KC47" s="301"/>
      <c r="KD47" s="302"/>
      <c r="KE47" s="94"/>
      <c r="KF47" s="106"/>
      <c r="KG47" s="301" t="s">
        <v>0</v>
      </c>
      <c r="KH47" s="105"/>
      <c r="KI47" s="114"/>
      <c r="KJ47" s="115"/>
      <c r="KK47" s="94"/>
      <c r="KL47" s="65"/>
      <c r="KM47" s="301" t="s">
        <v>0</v>
      </c>
      <c r="KN47" s="65"/>
      <c r="KO47" s="114"/>
      <c r="KP47" s="115"/>
      <c r="KQ47" s="94"/>
      <c r="KR47" s="65"/>
      <c r="KS47" s="301" t="s">
        <v>0</v>
      </c>
      <c r="KT47" s="65"/>
      <c r="KU47" s="114"/>
      <c r="KV47" s="115"/>
      <c r="KW47" s="94"/>
      <c r="KX47" s="65"/>
      <c r="KY47" s="301" t="s">
        <v>0</v>
      </c>
      <c r="KZ47" s="65"/>
      <c r="LA47" s="121"/>
      <c r="LB47" s="302"/>
      <c r="LC47" s="94"/>
      <c r="LD47" s="106"/>
      <c r="LE47" s="301" t="s">
        <v>0</v>
      </c>
      <c r="LF47" s="105"/>
      <c r="LG47" s="114"/>
      <c r="LH47" s="115"/>
      <c r="LI47" s="94"/>
      <c r="LJ47" s="65"/>
      <c r="LK47" s="301" t="s">
        <v>0</v>
      </c>
      <c r="LL47" s="65"/>
      <c r="LM47" s="121"/>
      <c r="LN47" s="302"/>
      <c r="LO47" s="94"/>
      <c r="LP47" s="65"/>
      <c r="LQ47" s="301" t="s">
        <v>0</v>
      </c>
      <c r="LR47" s="65"/>
      <c r="LS47" s="114"/>
      <c r="LT47" s="115"/>
      <c r="LU47" s="94"/>
      <c r="LV47" s="106"/>
      <c r="LW47" s="301" t="s">
        <v>0</v>
      </c>
      <c r="LX47" s="105"/>
      <c r="LY47" s="301"/>
      <c r="LZ47" s="302"/>
      <c r="MA47" s="94"/>
      <c r="MB47" s="65"/>
      <c r="MC47" s="301" t="s">
        <v>0</v>
      </c>
      <c r="MD47" s="65"/>
      <c r="ME47" s="114"/>
      <c r="MF47" s="115"/>
      <c r="MG47" s="94"/>
      <c r="MH47" s="65"/>
      <c r="MI47" s="301" t="s">
        <v>0</v>
      </c>
      <c r="MJ47" s="65"/>
      <c r="MK47" s="114"/>
      <c r="ML47" s="115"/>
      <c r="MM47" s="94"/>
      <c r="MN47" s="65"/>
      <c r="MO47" s="301" t="s">
        <v>0</v>
      </c>
      <c r="MP47" s="65"/>
      <c r="MQ47" s="114"/>
      <c r="MR47" s="115"/>
      <c r="MS47" s="94"/>
      <c r="MT47" s="106"/>
      <c r="MU47" s="301" t="s">
        <v>0</v>
      </c>
      <c r="MV47" s="105"/>
      <c r="MW47" s="301"/>
      <c r="MX47" s="302"/>
      <c r="MY47" s="94"/>
      <c r="MZ47" s="65"/>
      <c r="NA47" s="301" t="s">
        <v>0</v>
      </c>
      <c r="NB47" s="65"/>
      <c r="NC47" s="114"/>
      <c r="ND47" s="115"/>
      <c r="NE47" s="94"/>
      <c r="NF47" s="65"/>
      <c r="NG47" s="301" t="s">
        <v>0</v>
      </c>
      <c r="NH47" s="65"/>
      <c r="NI47" s="121"/>
      <c r="NJ47" s="302"/>
      <c r="NK47" s="94"/>
      <c r="NL47" s="65"/>
      <c r="NM47" s="301" t="s">
        <v>0</v>
      </c>
      <c r="NN47" s="65"/>
      <c r="NO47" s="114"/>
      <c r="NP47" s="115"/>
      <c r="NQ47" s="94"/>
      <c r="NR47" s="65"/>
      <c r="NS47" s="301" t="s">
        <v>0</v>
      </c>
      <c r="NT47" s="65"/>
      <c r="NU47" s="114"/>
      <c r="NV47" s="115"/>
      <c r="NW47" s="102"/>
      <c r="NX47" s="106"/>
      <c r="NY47" s="301" t="s">
        <v>0</v>
      </c>
      <c r="NZ47" s="105"/>
      <c r="OA47" s="301"/>
      <c r="OB47" s="302"/>
      <c r="OC47" s="121"/>
      <c r="OD47" s="267"/>
      <c r="OE47" s="114" t="s">
        <v>0</v>
      </c>
      <c r="OF47" s="114"/>
      <c r="OG47" s="114"/>
      <c r="OH47" s="115"/>
    </row>
    <row r="48" spans="1:398" ht="16.5">
      <c r="A48" s="312">
        <f>IF(B48="","",VLOOKUP(B48,'Registrovaní tipéri'!$A$2:$B$101,2,FALSE))</f>
        <v>49</v>
      </c>
      <c r="B48" s="306" t="s">
        <v>10</v>
      </c>
      <c r="C48" s="134">
        <v>49</v>
      </c>
      <c r="D48" s="106"/>
      <c r="E48" s="301" t="s">
        <v>0</v>
      </c>
      <c r="F48" s="105"/>
      <c r="G48" s="112"/>
      <c r="H48" s="113"/>
      <c r="I48" s="308"/>
      <c r="J48" s="267">
        <v>0</v>
      </c>
      <c r="K48" s="114" t="s">
        <v>0</v>
      </c>
      <c r="L48" s="114">
        <v>4</v>
      </c>
      <c r="M48" s="114" t="s">
        <v>218</v>
      </c>
      <c r="N48" s="115" t="s">
        <v>218</v>
      </c>
      <c r="O48" s="81"/>
      <c r="P48" s="106">
        <v>4</v>
      </c>
      <c r="Q48" s="342" t="s">
        <v>0</v>
      </c>
      <c r="R48" s="105">
        <v>0</v>
      </c>
      <c r="S48" s="114" t="s">
        <v>218</v>
      </c>
      <c r="T48" s="115" t="s">
        <v>218</v>
      </c>
      <c r="U48" s="81"/>
      <c r="V48" s="106">
        <v>0</v>
      </c>
      <c r="W48" s="342" t="s">
        <v>0</v>
      </c>
      <c r="X48" s="105">
        <v>4</v>
      </c>
      <c r="Y48" s="114" t="s">
        <v>218</v>
      </c>
      <c r="Z48" s="115" t="s">
        <v>218</v>
      </c>
      <c r="AA48" s="94"/>
      <c r="AB48" s="65"/>
      <c r="AC48" s="325" t="s">
        <v>0</v>
      </c>
      <c r="AD48" s="65"/>
      <c r="AE48" s="114" t="s">
        <v>331</v>
      </c>
      <c r="AF48" s="115" t="s">
        <v>331</v>
      </c>
      <c r="AG48" s="94"/>
      <c r="AH48" s="65"/>
      <c r="AI48" s="301" t="s">
        <v>0</v>
      </c>
      <c r="AJ48" s="65"/>
      <c r="AK48" s="114"/>
      <c r="AL48" s="115"/>
      <c r="AM48" s="94"/>
      <c r="AN48" s="106"/>
      <c r="AO48" s="301" t="s">
        <v>0</v>
      </c>
      <c r="AP48" s="105"/>
      <c r="AQ48" s="114"/>
      <c r="AR48" s="115"/>
      <c r="AS48" s="94"/>
      <c r="AT48" s="65"/>
      <c r="AU48" s="301" t="s">
        <v>0</v>
      </c>
      <c r="AV48" s="65"/>
      <c r="AW48" s="114"/>
      <c r="AX48" s="115"/>
      <c r="AY48" s="94"/>
      <c r="AZ48" s="106"/>
      <c r="BA48" s="301" t="s">
        <v>0</v>
      </c>
      <c r="BB48" s="105"/>
      <c r="BC48" s="114"/>
      <c r="BD48" s="115"/>
      <c r="BE48" s="94"/>
      <c r="BF48" s="65"/>
      <c r="BG48" s="301" t="s">
        <v>0</v>
      </c>
      <c r="BH48" s="65"/>
      <c r="BI48" s="114"/>
      <c r="BJ48" s="115"/>
      <c r="BK48" s="94"/>
      <c r="BL48" s="65"/>
      <c r="BM48" s="301" t="s">
        <v>0</v>
      </c>
      <c r="BN48" s="65"/>
      <c r="BO48" s="114"/>
      <c r="BP48" s="115"/>
      <c r="BQ48" s="94"/>
      <c r="BR48" s="65"/>
      <c r="BS48" s="301" t="s">
        <v>0</v>
      </c>
      <c r="BT48" s="65"/>
      <c r="BU48" s="114"/>
      <c r="BV48" s="115"/>
      <c r="BW48" s="94"/>
      <c r="BX48" s="65"/>
      <c r="BY48" s="301" t="s">
        <v>0</v>
      </c>
      <c r="BZ48" s="65"/>
      <c r="CA48" s="114"/>
      <c r="CB48" s="115"/>
      <c r="CC48" s="94"/>
      <c r="CD48" s="65"/>
      <c r="CE48" s="301" t="s">
        <v>0</v>
      </c>
      <c r="CF48" s="65"/>
      <c r="CG48" s="114"/>
      <c r="CH48" s="115"/>
      <c r="CI48" s="94"/>
      <c r="CJ48" s="106"/>
      <c r="CK48" s="301" t="s">
        <v>0</v>
      </c>
      <c r="CL48" s="105"/>
      <c r="CM48" s="114"/>
      <c r="CN48" s="115"/>
      <c r="CO48" s="94"/>
      <c r="CP48" s="106"/>
      <c r="CQ48" s="301" t="s">
        <v>0</v>
      </c>
      <c r="CR48" s="105"/>
      <c r="CS48" s="114"/>
      <c r="CT48" s="115"/>
      <c r="CU48" s="94"/>
      <c r="CV48" s="65"/>
      <c r="CW48" s="301" t="s">
        <v>0</v>
      </c>
      <c r="CX48" s="65"/>
      <c r="CY48" s="114"/>
      <c r="CZ48" s="115"/>
      <c r="DA48" s="94"/>
      <c r="DB48" s="65"/>
      <c r="DC48" s="301" t="s">
        <v>0</v>
      </c>
      <c r="DD48" s="65"/>
      <c r="DE48" s="114"/>
      <c r="DF48" s="115"/>
      <c r="DG48" s="94"/>
      <c r="DH48" s="65"/>
      <c r="DI48" s="301" t="s">
        <v>0</v>
      </c>
      <c r="DJ48" s="65"/>
      <c r="DK48" s="114"/>
      <c r="DL48" s="115"/>
      <c r="DM48" s="94"/>
      <c r="DN48" s="65"/>
      <c r="DO48" s="301" t="s">
        <v>0</v>
      </c>
      <c r="DP48" s="65"/>
      <c r="DQ48" s="114"/>
      <c r="DR48" s="115"/>
      <c r="DS48" s="94"/>
      <c r="DT48" s="65"/>
      <c r="DU48" s="301" t="s">
        <v>0</v>
      </c>
      <c r="DV48" s="65"/>
      <c r="DW48" s="114"/>
      <c r="DX48" s="115"/>
      <c r="DY48" s="94"/>
      <c r="DZ48" s="65"/>
      <c r="EA48" s="301" t="s">
        <v>0</v>
      </c>
      <c r="EB48" s="65"/>
      <c r="EC48" s="114"/>
      <c r="ED48" s="115"/>
      <c r="EE48" s="94"/>
      <c r="EF48" s="65"/>
      <c r="EG48" s="301" t="s">
        <v>0</v>
      </c>
      <c r="EH48" s="65"/>
      <c r="EI48" s="114"/>
      <c r="EJ48" s="115"/>
      <c r="EK48" s="94"/>
      <c r="EL48" s="65"/>
      <c r="EM48" s="301" t="s">
        <v>0</v>
      </c>
      <c r="EN48" s="65"/>
      <c r="EO48" s="114"/>
      <c r="EP48" s="115"/>
      <c r="EQ48" s="94"/>
      <c r="ER48" s="106"/>
      <c r="ES48" s="301" t="s">
        <v>0</v>
      </c>
      <c r="ET48" s="105"/>
      <c r="EU48" s="114"/>
      <c r="EV48" s="115"/>
      <c r="EW48" s="94"/>
      <c r="EX48" s="65"/>
      <c r="EY48" s="301" t="s">
        <v>0</v>
      </c>
      <c r="EZ48" s="65"/>
      <c r="FA48" s="114"/>
      <c r="FB48" s="115"/>
      <c r="FC48" s="94"/>
      <c r="FD48" s="106"/>
      <c r="FE48" s="301" t="s">
        <v>0</v>
      </c>
      <c r="FF48" s="105"/>
      <c r="FG48" s="114"/>
      <c r="FH48" s="115"/>
      <c r="FI48" s="94"/>
      <c r="FJ48" s="65"/>
      <c r="FK48" s="301" t="s">
        <v>0</v>
      </c>
      <c r="FL48" s="65"/>
      <c r="FM48" s="114"/>
      <c r="FN48" s="115"/>
      <c r="FO48" s="94"/>
      <c r="FP48" s="65"/>
      <c r="FQ48" s="301" t="s">
        <v>0</v>
      </c>
      <c r="FR48" s="65"/>
      <c r="FS48" s="114"/>
      <c r="FT48" s="115"/>
      <c r="FU48" s="94"/>
      <c r="FV48" s="65"/>
      <c r="FW48" s="301" t="s">
        <v>0</v>
      </c>
      <c r="FX48" s="65"/>
      <c r="FY48" s="114"/>
      <c r="FZ48" s="115"/>
      <c r="GA48" s="94"/>
      <c r="GB48" s="106"/>
      <c r="GC48" s="301" t="s">
        <v>0</v>
      </c>
      <c r="GD48" s="105"/>
      <c r="GE48" s="114"/>
      <c r="GF48" s="115"/>
      <c r="GG48" s="94"/>
      <c r="GH48" s="106"/>
      <c r="GI48" s="301" t="s">
        <v>0</v>
      </c>
      <c r="GJ48" s="105"/>
      <c r="GK48" s="114"/>
      <c r="GL48" s="115"/>
      <c r="GM48" s="94"/>
      <c r="GN48" s="65"/>
      <c r="GO48" s="301" t="s">
        <v>0</v>
      </c>
      <c r="GP48" s="65"/>
      <c r="GQ48" s="121"/>
      <c r="GR48" s="302"/>
      <c r="GS48" s="94"/>
      <c r="GT48" s="65"/>
      <c r="GU48" s="301" t="s">
        <v>0</v>
      </c>
      <c r="GV48" s="65"/>
      <c r="GW48" s="114"/>
      <c r="GX48" s="115"/>
      <c r="GY48" s="94"/>
      <c r="GZ48" s="106"/>
      <c r="HA48" s="301" t="s">
        <v>0</v>
      </c>
      <c r="HB48" s="105"/>
      <c r="HC48" s="301"/>
      <c r="HD48" s="302"/>
      <c r="HE48" s="94"/>
      <c r="HF48" s="65"/>
      <c r="HG48" s="301" t="s">
        <v>0</v>
      </c>
      <c r="HH48" s="65"/>
      <c r="HI48" s="114"/>
      <c r="HJ48" s="115"/>
      <c r="HK48" s="94"/>
      <c r="HL48" s="65"/>
      <c r="HM48" s="301" t="s">
        <v>0</v>
      </c>
      <c r="HN48" s="65"/>
      <c r="HO48" s="114"/>
      <c r="HP48" s="115"/>
      <c r="HQ48" s="94"/>
      <c r="HR48" s="65"/>
      <c r="HS48" s="301" t="s">
        <v>0</v>
      </c>
      <c r="HT48" s="65"/>
      <c r="HU48" s="114"/>
      <c r="HV48" s="115"/>
      <c r="HW48" s="94"/>
      <c r="HX48" s="106"/>
      <c r="HY48" s="301" t="s">
        <v>0</v>
      </c>
      <c r="HZ48" s="105"/>
      <c r="IA48" s="114"/>
      <c r="IB48" s="115"/>
      <c r="IC48" s="94"/>
      <c r="ID48" s="65"/>
      <c r="IE48" s="301" t="s">
        <v>0</v>
      </c>
      <c r="IF48" s="65"/>
      <c r="IG48" s="114"/>
      <c r="IH48" s="115"/>
      <c r="II48" s="94"/>
      <c r="IJ48" s="65"/>
      <c r="IK48" s="301" t="s">
        <v>0</v>
      </c>
      <c r="IL48" s="65"/>
      <c r="IM48" s="121"/>
      <c r="IN48" s="302"/>
      <c r="IO48" s="94"/>
      <c r="IP48" s="106"/>
      <c r="IQ48" s="301" t="s">
        <v>0</v>
      </c>
      <c r="IR48" s="105"/>
      <c r="IS48" s="301"/>
      <c r="IT48" s="302"/>
      <c r="IU48" s="94"/>
      <c r="IV48" s="65"/>
      <c r="IW48" s="301" t="s">
        <v>0</v>
      </c>
      <c r="IX48" s="65"/>
      <c r="IY48" s="114"/>
      <c r="IZ48" s="115"/>
      <c r="JA48" s="94"/>
      <c r="JB48" s="65"/>
      <c r="JC48" s="301" t="s">
        <v>0</v>
      </c>
      <c r="JD48" s="65"/>
      <c r="JE48" s="114"/>
      <c r="JF48" s="115"/>
      <c r="JG48" s="94"/>
      <c r="JH48" s="65"/>
      <c r="JI48" s="301" t="s">
        <v>0</v>
      </c>
      <c r="JJ48" s="65"/>
      <c r="JK48" s="114"/>
      <c r="JL48" s="115"/>
      <c r="JM48" s="94"/>
      <c r="JN48" s="65"/>
      <c r="JO48" s="301" t="s">
        <v>0</v>
      </c>
      <c r="JP48" s="65"/>
      <c r="JQ48" s="114"/>
      <c r="JR48" s="115"/>
      <c r="JS48" s="94"/>
      <c r="JT48" s="106"/>
      <c r="JU48" s="301" t="s">
        <v>0</v>
      </c>
      <c r="JV48" s="105"/>
      <c r="JW48" s="114"/>
      <c r="JX48" s="115"/>
      <c r="JY48" s="94"/>
      <c r="JZ48" s="106"/>
      <c r="KA48" s="301" t="s">
        <v>0</v>
      </c>
      <c r="KB48" s="105"/>
      <c r="KC48" s="301"/>
      <c r="KD48" s="302"/>
      <c r="KE48" s="94"/>
      <c r="KF48" s="106"/>
      <c r="KG48" s="301" t="s">
        <v>0</v>
      </c>
      <c r="KH48" s="105"/>
      <c r="KI48" s="114"/>
      <c r="KJ48" s="115"/>
      <c r="KK48" s="94"/>
      <c r="KL48" s="65"/>
      <c r="KM48" s="301" t="s">
        <v>0</v>
      </c>
      <c r="KN48" s="65"/>
      <c r="KO48" s="114"/>
      <c r="KP48" s="115"/>
      <c r="KQ48" s="94"/>
      <c r="KR48" s="65"/>
      <c r="KS48" s="301" t="s">
        <v>0</v>
      </c>
      <c r="KT48" s="65"/>
      <c r="KU48" s="114"/>
      <c r="KV48" s="115"/>
      <c r="KW48" s="94"/>
      <c r="KX48" s="65"/>
      <c r="KY48" s="301" t="s">
        <v>0</v>
      </c>
      <c r="KZ48" s="65"/>
      <c r="LA48" s="121"/>
      <c r="LB48" s="302"/>
      <c r="LC48" s="94"/>
      <c r="LD48" s="106"/>
      <c r="LE48" s="301" t="s">
        <v>0</v>
      </c>
      <c r="LF48" s="105"/>
      <c r="LG48" s="114"/>
      <c r="LH48" s="115"/>
      <c r="LI48" s="94"/>
      <c r="LJ48" s="65"/>
      <c r="LK48" s="301" t="s">
        <v>0</v>
      </c>
      <c r="LL48" s="65"/>
      <c r="LM48" s="121"/>
      <c r="LN48" s="302"/>
      <c r="LO48" s="94"/>
      <c r="LP48" s="65"/>
      <c r="LQ48" s="301" t="s">
        <v>0</v>
      </c>
      <c r="LR48" s="65"/>
      <c r="LS48" s="114"/>
      <c r="LT48" s="115"/>
      <c r="LU48" s="94"/>
      <c r="LV48" s="106"/>
      <c r="LW48" s="301" t="s">
        <v>0</v>
      </c>
      <c r="LX48" s="105"/>
      <c r="LY48" s="301"/>
      <c r="LZ48" s="302"/>
      <c r="MA48" s="94"/>
      <c r="MB48" s="65"/>
      <c r="MC48" s="301" t="s">
        <v>0</v>
      </c>
      <c r="MD48" s="65"/>
      <c r="ME48" s="114"/>
      <c r="MF48" s="115"/>
      <c r="MG48" s="94"/>
      <c r="MH48" s="65"/>
      <c r="MI48" s="301" t="s">
        <v>0</v>
      </c>
      <c r="MJ48" s="65"/>
      <c r="MK48" s="114"/>
      <c r="ML48" s="115"/>
      <c r="MM48" s="94"/>
      <c r="MN48" s="65"/>
      <c r="MO48" s="301" t="s">
        <v>0</v>
      </c>
      <c r="MP48" s="65"/>
      <c r="MQ48" s="114"/>
      <c r="MR48" s="115"/>
      <c r="MS48" s="94"/>
      <c r="MT48" s="106"/>
      <c r="MU48" s="301" t="s">
        <v>0</v>
      </c>
      <c r="MV48" s="105"/>
      <c r="MW48" s="301"/>
      <c r="MX48" s="302"/>
      <c r="MY48" s="94"/>
      <c r="MZ48" s="65"/>
      <c r="NA48" s="301" t="s">
        <v>0</v>
      </c>
      <c r="NB48" s="65"/>
      <c r="NC48" s="114"/>
      <c r="ND48" s="115"/>
      <c r="NE48" s="94"/>
      <c r="NF48" s="65"/>
      <c r="NG48" s="301" t="s">
        <v>0</v>
      </c>
      <c r="NH48" s="65"/>
      <c r="NI48" s="121"/>
      <c r="NJ48" s="302"/>
      <c r="NK48" s="94"/>
      <c r="NL48" s="65"/>
      <c r="NM48" s="301" t="s">
        <v>0</v>
      </c>
      <c r="NN48" s="65"/>
      <c r="NO48" s="114"/>
      <c r="NP48" s="115"/>
      <c r="NQ48" s="94"/>
      <c r="NR48" s="65"/>
      <c r="NS48" s="301" t="s">
        <v>0</v>
      </c>
      <c r="NT48" s="65"/>
      <c r="NU48" s="114"/>
      <c r="NV48" s="115"/>
      <c r="NW48" s="102"/>
      <c r="NX48" s="106"/>
      <c r="NY48" s="301" t="s">
        <v>0</v>
      </c>
      <c r="NZ48" s="105"/>
      <c r="OA48" s="301"/>
      <c r="OB48" s="302"/>
      <c r="OC48" s="121"/>
      <c r="OD48" s="267"/>
      <c r="OE48" s="114" t="s">
        <v>0</v>
      </c>
      <c r="OF48" s="114"/>
      <c r="OG48" s="114"/>
      <c r="OH48" s="115"/>
    </row>
    <row r="49" spans="1:398" ht="16.5">
      <c r="A49" s="312">
        <f>IF(B49="","",VLOOKUP(B49,'Registrovaní tipéri'!$A$2:$B$101,2,FALSE))</f>
        <v>3</v>
      </c>
      <c r="B49" s="306" t="s">
        <v>297</v>
      </c>
      <c r="C49" s="134">
        <v>3</v>
      </c>
      <c r="D49" s="106"/>
      <c r="E49" s="301" t="s">
        <v>0</v>
      </c>
      <c r="F49" s="105"/>
      <c r="G49" s="301"/>
      <c r="H49" s="302"/>
      <c r="I49" s="308"/>
      <c r="J49" s="267">
        <v>2</v>
      </c>
      <c r="K49" s="114" t="s">
        <v>0</v>
      </c>
      <c r="L49" s="114">
        <v>3</v>
      </c>
      <c r="M49" s="114" t="s">
        <v>218</v>
      </c>
      <c r="N49" s="115" t="s">
        <v>218</v>
      </c>
      <c r="O49" s="81"/>
      <c r="P49" s="106">
        <v>3</v>
      </c>
      <c r="Q49" s="342" t="s">
        <v>0</v>
      </c>
      <c r="R49" s="105">
        <v>1</v>
      </c>
      <c r="S49" s="114" t="s">
        <v>218</v>
      </c>
      <c r="T49" s="115" t="s">
        <v>218</v>
      </c>
      <c r="U49" s="81"/>
      <c r="V49" s="106">
        <v>2</v>
      </c>
      <c r="W49" s="342" t="s">
        <v>0</v>
      </c>
      <c r="X49" s="105">
        <v>3</v>
      </c>
      <c r="Y49" s="114" t="s">
        <v>218</v>
      </c>
      <c r="Z49" s="115" t="s">
        <v>214</v>
      </c>
      <c r="AA49" s="94"/>
      <c r="AB49" s="65"/>
      <c r="AC49" s="325" t="s">
        <v>0</v>
      </c>
      <c r="AD49" s="65"/>
      <c r="AE49" s="114" t="s">
        <v>331</v>
      </c>
      <c r="AF49" s="115" t="s">
        <v>331</v>
      </c>
      <c r="AG49" s="94"/>
      <c r="AH49" s="65"/>
      <c r="AI49" s="301" t="s">
        <v>0</v>
      </c>
      <c r="AJ49" s="65"/>
      <c r="AK49" s="114"/>
      <c r="AL49" s="115"/>
      <c r="AM49" s="94"/>
      <c r="AN49" s="106"/>
      <c r="AO49" s="301" t="s">
        <v>0</v>
      </c>
      <c r="AP49" s="105"/>
      <c r="AQ49" s="114"/>
      <c r="AR49" s="115"/>
      <c r="AS49" s="94"/>
      <c r="AT49" s="65"/>
      <c r="AU49" s="301" t="s">
        <v>0</v>
      </c>
      <c r="AV49" s="65"/>
      <c r="AW49" s="114"/>
      <c r="AX49" s="115"/>
      <c r="AY49" s="94"/>
      <c r="AZ49" s="106"/>
      <c r="BA49" s="301" t="s">
        <v>0</v>
      </c>
      <c r="BB49" s="105"/>
      <c r="BC49" s="114"/>
      <c r="BD49" s="115"/>
      <c r="BE49" s="94"/>
      <c r="BF49" s="65"/>
      <c r="BG49" s="301" t="s">
        <v>0</v>
      </c>
      <c r="BH49" s="65"/>
      <c r="BI49" s="114"/>
      <c r="BJ49" s="115"/>
      <c r="BK49" s="94"/>
      <c r="BL49" s="65"/>
      <c r="BM49" s="301" t="s">
        <v>0</v>
      </c>
      <c r="BN49" s="65"/>
      <c r="BO49" s="114"/>
      <c r="BP49" s="115"/>
      <c r="BQ49" s="94"/>
      <c r="BR49" s="65"/>
      <c r="BS49" s="301" t="s">
        <v>0</v>
      </c>
      <c r="BT49" s="65"/>
      <c r="BU49" s="114"/>
      <c r="BV49" s="115"/>
      <c r="BW49" s="94"/>
      <c r="BX49" s="65"/>
      <c r="BY49" s="301" t="s">
        <v>0</v>
      </c>
      <c r="BZ49" s="65"/>
      <c r="CA49" s="114"/>
      <c r="CB49" s="115"/>
      <c r="CC49" s="94"/>
      <c r="CD49" s="65"/>
      <c r="CE49" s="301" t="s">
        <v>0</v>
      </c>
      <c r="CF49" s="65"/>
      <c r="CG49" s="114"/>
      <c r="CH49" s="115"/>
      <c r="CI49" s="94"/>
      <c r="CJ49" s="106"/>
      <c r="CK49" s="301" t="s">
        <v>0</v>
      </c>
      <c r="CL49" s="105"/>
      <c r="CM49" s="114"/>
      <c r="CN49" s="115"/>
      <c r="CO49" s="94"/>
      <c r="CP49" s="106"/>
      <c r="CQ49" s="301" t="s">
        <v>0</v>
      </c>
      <c r="CR49" s="105"/>
      <c r="CS49" s="114"/>
      <c r="CT49" s="115"/>
      <c r="CU49" s="94"/>
      <c r="CV49" s="65"/>
      <c r="CW49" s="301" t="s">
        <v>0</v>
      </c>
      <c r="CX49" s="65"/>
      <c r="CY49" s="114"/>
      <c r="CZ49" s="115"/>
      <c r="DA49" s="94"/>
      <c r="DB49" s="65"/>
      <c r="DC49" s="301" t="s">
        <v>0</v>
      </c>
      <c r="DD49" s="65"/>
      <c r="DE49" s="114"/>
      <c r="DF49" s="115"/>
      <c r="DG49" s="94"/>
      <c r="DH49" s="65"/>
      <c r="DI49" s="301" t="s">
        <v>0</v>
      </c>
      <c r="DJ49" s="65"/>
      <c r="DK49" s="114"/>
      <c r="DL49" s="115"/>
      <c r="DM49" s="94"/>
      <c r="DN49" s="65"/>
      <c r="DO49" s="301" t="s">
        <v>0</v>
      </c>
      <c r="DP49" s="65"/>
      <c r="DQ49" s="114"/>
      <c r="DR49" s="115"/>
      <c r="DS49" s="94"/>
      <c r="DT49" s="65"/>
      <c r="DU49" s="301" t="s">
        <v>0</v>
      </c>
      <c r="DV49" s="65"/>
      <c r="DW49" s="114"/>
      <c r="DX49" s="115"/>
      <c r="DY49" s="94"/>
      <c r="DZ49" s="65"/>
      <c r="EA49" s="301" t="s">
        <v>0</v>
      </c>
      <c r="EB49" s="65"/>
      <c r="EC49" s="114"/>
      <c r="ED49" s="115"/>
      <c r="EE49" s="94"/>
      <c r="EF49" s="65"/>
      <c r="EG49" s="301" t="s">
        <v>0</v>
      </c>
      <c r="EH49" s="65"/>
      <c r="EI49" s="114"/>
      <c r="EJ49" s="115"/>
      <c r="EK49" s="94"/>
      <c r="EL49" s="65"/>
      <c r="EM49" s="301" t="s">
        <v>0</v>
      </c>
      <c r="EN49" s="65"/>
      <c r="EO49" s="114"/>
      <c r="EP49" s="115"/>
      <c r="EQ49" s="94"/>
      <c r="ER49" s="106"/>
      <c r="ES49" s="301" t="s">
        <v>0</v>
      </c>
      <c r="ET49" s="105"/>
      <c r="EU49" s="114"/>
      <c r="EV49" s="115"/>
      <c r="EW49" s="94"/>
      <c r="EX49" s="65"/>
      <c r="EY49" s="301" t="s">
        <v>0</v>
      </c>
      <c r="EZ49" s="65"/>
      <c r="FA49" s="114"/>
      <c r="FB49" s="115"/>
      <c r="FC49" s="94"/>
      <c r="FD49" s="106"/>
      <c r="FE49" s="301" t="s">
        <v>0</v>
      </c>
      <c r="FF49" s="105"/>
      <c r="FG49" s="114"/>
      <c r="FH49" s="115"/>
      <c r="FI49" s="94"/>
      <c r="FJ49" s="65"/>
      <c r="FK49" s="301" t="s">
        <v>0</v>
      </c>
      <c r="FL49" s="65"/>
      <c r="FM49" s="114"/>
      <c r="FN49" s="115"/>
      <c r="FO49" s="94"/>
      <c r="FP49" s="65"/>
      <c r="FQ49" s="301" t="s">
        <v>0</v>
      </c>
      <c r="FR49" s="65"/>
      <c r="FS49" s="114"/>
      <c r="FT49" s="115"/>
      <c r="FU49" s="94"/>
      <c r="FV49" s="65"/>
      <c r="FW49" s="301" t="s">
        <v>0</v>
      </c>
      <c r="FX49" s="65"/>
      <c r="FY49" s="114"/>
      <c r="FZ49" s="115"/>
      <c r="GA49" s="94"/>
      <c r="GB49" s="106"/>
      <c r="GC49" s="301" t="s">
        <v>0</v>
      </c>
      <c r="GD49" s="105"/>
      <c r="GE49" s="114"/>
      <c r="GF49" s="115"/>
      <c r="GG49" s="94"/>
      <c r="GH49" s="106"/>
      <c r="GI49" s="301" t="s">
        <v>0</v>
      </c>
      <c r="GJ49" s="105"/>
      <c r="GK49" s="114"/>
      <c r="GL49" s="115"/>
      <c r="GM49" s="94"/>
      <c r="GN49" s="65"/>
      <c r="GO49" s="301" t="s">
        <v>0</v>
      </c>
      <c r="GP49" s="65"/>
      <c r="GQ49" s="121"/>
      <c r="GR49" s="302"/>
      <c r="GS49" s="94"/>
      <c r="GT49" s="65"/>
      <c r="GU49" s="301" t="s">
        <v>0</v>
      </c>
      <c r="GV49" s="65"/>
      <c r="GW49" s="114"/>
      <c r="GX49" s="115"/>
      <c r="GY49" s="94"/>
      <c r="GZ49" s="106"/>
      <c r="HA49" s="301" t="s">
        <v>0</v>
      </c>
      <c r="HB49" s="105"/>
      <c r="HC49" s="301"/>
      <c r="HD49" s="302"/>
      <c r="HE49" s="94"/>
      <c r="HF49" s="65"/>
      <c r="HG49" s="301" t="s">
        <v>0</v>
      </c>
      <c r="HH49" s="65"/>
      <c r="HI49" s="114"/>
      <c r="HJ49" s="115"/>
      <c r="HK49" s="94"/>
      <c r="HL49" s="65"/>
      <c r="HM49" s="301" t="s">
        <v>0</v>
      </c>
      <c r="HN49" s="65"/>
      <c r="HO49" s="114"/>
      <c r="HP49" s="115"/>
      <c r="HQ49" s="94"/>
      <c r="HR49" s="65"/>
      <c r="HS49" s="301" t="s">
        <v>0</v>
      </c>
      <c r="HT49" s="65"/>
      <c r="HU49" s="114"/>
      <c r="HV49" s="115"/>
      <c r="HW49" s="94"/>
      <c r="HX49" s="106"/>
      <c r="HY49" s="301" t="s">
        <v>0</v>
      </c>
      <c r="HZ49" s="105"/>
      <c r="IA49" s="114"/>
      <c r="IB49" s="115"/>
      <c r="IC49" s="94"/>
      <c r="ID49" s="65"/>
      <c r="IE49" s="301" t="s">
        <v>0</v>
      </c>
      <c r="IF49" s="65"/>
      <c r="IG49" s="114"/>
      <c r="IH49" s="115"/>
      <c r="II49" s="94"/>
      <c r="IJ49" s="65"/>
      <c r="IK49" s="301" t="s">
        <v>0</v>
      </c>
      <c r="IL49" s="65"/>
      <c r="IM49" s="121"/>
      <c r="IN49" s="302"/>
      <c r="IO49" s="94"/>
      <c r="IP49" s="106"/>
      <c r="IQ49" s="301" t="s">
        <v>0</v>
      </c>
      <c r="IR49" s="105"/>
      <c r="IS49" s="301"/>
      <c r="IT49" s="302"/>
      <c r="IU49" s="94"/>
      <c r="IV49" s="65"/>
      <c r="IW49" s="301" t="s">
        <v>0</v>
      </c>
      <c r="IX49" s="65"/>
      <c r="IY49" s="114"/>
      <c r="IZ49" s="115"/>
      <c r="JA49" s="94"/>
      <c r="JB49" s="65"/>
      <c r="JC49" s="301" t="s">
        <v>0</v>
      </c>
      <c r="JD49" s="65"/>
      <c r="JE49" s="114"/>
      <c r="JF49" s="115"/>
      <c r="JG49" s="94"/>
      <c r="JH49" s="65"/>
      <c r="JI49" s="301" t="s">
        <v>0</v>
      </c>
      <c r="JJ49" s="65"/>
      <c r="JK49" s="114"/>
      <c r="JL49" s="115"/>
      <c r="JM49" s="94"/>
      <c r="JN49" s="65"/>
      <c r="JO49" s="301" t="s">
        <v>0</v>
      </c>
      <c r="JP49" s="65"/>
      <c r="JQ49" s="114"/>
      <c r="JR49" s="115"/>
      <c r="JS49" s="94"/>
      <c r="JT49" s="106"/>
      <c r="JU49" s="301" t="s">
        <v>0</v>
      </c>
      <c r="JV49" s="105"/>
      <c r="JW49" s="114"/>
      <c r="JX49" s="115"/>
      <c r="JY49" s="94"/>
      <c r="JZ49" s="106"/>
      <c r="KA49" s="301" t="s">
        <v>0</v>
      </c>
      <c r="KB49" s="105"/>
      <c r="KC49" s="301"/>
      <c r="KD49" s="302"/>
      <c r="KE49" s="94"/>
      <c r="KF49" s="106"/>
      <c r="KG49" s="301" t="s">
        <v>0</v>
      </c>
      <c r="KH49" s="105"/>
      <c r="KI49" s="114"/>
      <c r="KJ49" s="115"/>
      <c r="KK49" s="94"/>
      <c r="KL49" s="65"/>
      <c r="KM49" s="301" t="s">
        <v>0</v>
      </c>
      <c r="KN49" s="65"/>
      <c r="KO49" s="114"/>
      <c r="KP49" s="115"/>
      <c r="KQ49" s="94"/>
      <c r="KR49" s="65"/>
      <c r="KS49" s="301" t="s">
        <v>0</v>
      </c>
      <c r="KT49" s="65"/>
      <c r="KU49" s="114"/>
      <c r="KV49" s="115"/>
      <c r="KW49" s="94"/>
      <c r="KX49" s="65"/>
      <c r="KY49" s="301" t="s">
        <v>0</v>
      </c>
      <c r="KZ49" s="65"/>
      <c r="LA49" s="121"/>
      <c r="LB49" s="302"/>
      <c r="LC49" s="94"/>
      <c r="LD49" s="106"/>
      <c r="LE49" s="301" t="s">
        <v>0</v>
      </c>
      <c r="LF49" s="105"/>
      <c r="LG49" s="114"/>
      <c r="LH49" s="115"/>
      <c r="LI49" s="94"/>
      <c r="LJ49" s="65"/>
      <c r="LK49" s="301" t="s">
        <v>0</v>
      </c>
      <c r="LL49" s="65"/>
      <c r="LM49" s="121"/>
      <c r="LN49" s="302"/>
      <c r="LO49" s="94"/>
      <c r="LP49" s="65"/>
      <c r="LQ49" s="301" t="s">
        <v>0</v>
      </c>
      <c r="LR49" s="65"/>
      <c r="LS49" s="114"/>
      <c r="LT49" s="115"/>
      <c r="LU49" s="94"/>
      <c r="LV49" s="106"/>
      <c r="LW49" s="301" t="s">
        <v>0</v>
      </c>
      <c r="LX49" s="105"/>
      <c r="LY49" s="301"/>
      <c r="LZ49" s="302"/>
      <c r="MA49" s="94"/>
      <c r="MB49" s="65"/>
      <c r="MC49" s="301" t="s">
        <v>0</v>
      </c>
      <c r="MD49" s="65"/>
      <c r="ME49" s="114"/>
      <c r="MF49" s="115"/>
      <c r="MG49" s="94"/>
      <c r="MH49" s="65"/>
      <c r="MI49" s="301" t="s">
        <v>0</v>
      </c>
      <c r="MJ49" s="65"/>
      <c r="MK49" s="114"/>
      <c r="ML49" s="115"/>
      <c r="MM49" s="94"/>
      <c r="MN49" s="65"/>
      <c r="MO49" s="301" t="s">
        <v>0</v>
      </c>
      <c r="MP49" s="65"/>
      <c r="MQ49" s="114"/>
      <c r="MR49" s="115"/>
      <c r="MS49" s="94"/>
      <c r="MT49" s="106"/>
      <c r="MU49" s="301" t="s">
        <v>0</v>
      </c>
      <c r="MV49" s="105"/>
      <c r="MW49" s="301"/>
      <c r="MX49" s="302"/>
      <c r="MY49" s="94"/>
      <c r="MZ49" s="65"/>
      <c r="NA49" s="301" t="s">
        <v>0</v>
      </c>
      <c r="NB49" s="65"/>
      <c r="NC49" s="114"/>
      <c r="ND49" s="115"/>
      <c r="NE49" s="94"/>
      <c r="NF49" s="65"/>
      <c r="NG49" s="301" t="s">
        <v>0</v>
      </c>
      <c r="NH49" s="65"/>
      <c r="NI49" s="121"/>
      <c r="NJ49" s="302"/>
      <c r="NK49" s="94"/>
      <c r="NL49" s="65"/>
      <c r="NM49" s="301" t="s">
        <v>0</v>
      </c>
      <c r="NN49" s="65"/>
      <c r="NO49" s="114"/>
      <c r="NP49" s="115"/>
      <c r="NQ49" s="94"/>
      <c r="NR49" s="65"/>
      <c r="NS49" s="301" t="s">
        <v>0</v>
      </c>
      <c r="NT49" s="65"/>
      <c r="NU49" s="114"/>
      <c r="NV49" s="115"/>
      <c r="NW49" s="102"/>
      <c r="NX49" s="106"/>
      <c r="NY49" s="301" t="s">
        <v>0</v>
      </c>
      <c r="NZ49" s="105"/>
      <c r="OA49" s="301"/>
      <c r="OB49" s="302"/>
      <c r="OC49" s="121"/>
      <c r="OD49" s="267"/>
      <c r="OE49" s="114" t="s">
        <v>0</v>
      </c>
      <c r="OF49" s="114"/>
      <c r="OG49" s="114"/>
      <c r="OH49" s="115"/>
    </row>
    <row r="50" spans="1:398" ht="16.5">
      <c r="A50" s="323">
        <f>IF(B50="","",VLOOKUP(B50,'Registrovaní tipéri'!$A$2:$B$101,2,FALSE))</f>
        <v>70</v>
      </c>
      <c r="B50" s="306" t="s">
        <v>357</v>
      </c>
      <c r="C50" s="327"/>
      <c r="D50" s="327"/>
      <c r="E50" s="327"/>
      <c r="F50" s="327"/>
      <c r="G50" s="327"/>
      <c r="H50" s="327"/>
      <c r="I50" s="327"/>
      <c r="J50" s="267"/>
      <c r="K50" s="114"/>
      <c r="L50" s="114"/>
      <c r="M50" s="114" t="s">
        <v>331</v>
      </c>
      <c r="N50" s="115" t="s">
        <v>331</v>
      </c>
      <c r="O50" s="328"/>
      <c r="P50" s="267"/>
      <c r="Q50" s="114"/>
      <c r="R50" s="114"/>
      <c r="S50" s="114" t="s">
        <v>331</v>
      </c>
      <c r="T50" s="115" t="s">
        <v>331</v>
      </c>
      <c r="U50" s="81"/>
      <c r="V50" s="106">
        <v>2</v>
      </c>
      <c r="W50" s="342" t="s">
        <v>0</v>
      </c>
      <c r="X50" s="105">
        <v>2</v>
      </c>
      <c r="Y50" s="114" t="s">
        <v>221</v>
      </c>
      <c r="Z50" s="115" t="s">
        <v>218</v>
      </c>
      <c r="AA50" s="94"/>
      <c r="AB50" s="65"/>
      <c r="AC50" s="325" t="s">
        <v>0</v>
      </c>
      <c r="AD50" s="65"/>
      <c r="AE50" s="114" t="s">
        <v>331</v>
      </c>
      <c r="AF50" s="115" t="s">
        <v>331</v>
      </c>
      <c r="AG50" s="94"/>
      <c r="AH50" s="65"/>
      <c r="AI50" s="301" t="s">
        <v>0</v>
      </c>
      <c r="AJ50" s="65"/>
      <c r="AK50" s="114"/>
      <c r="AL50" s="115"/>
      <c r="AM50" s="94"/>
      <c r="AN50" s="106"/>
      <c r="AO50" s="301" t="s">
        <v>0</v>
      </c>
      <c r="AP50" s="105"/>
      <c r="AQ50" s="114"/>
      <c r="AR50" s="115"/>
      <c r="AS50" s="94"/>
      <c r="AT50" s="65"/>
      <c r="AU50" s="301" t="s">
        <v>0</v>
      </c>
      <c r="AV50" s="65"/>
      <c r="AW50" s="114"/>
      <c r="AX50" s="115"/>
      <c r="AY50" s="94"/>
      <c r="AZ50" s="106"/>
      <c r="BA50" s="301" t="s">
        <v>0</v>
      </c>
      <c r="BB50" s="105"/>
      <c r="BC50" s="114"/>
      <c r="BD50" s="115"/>
      <c r="BE50" s="94"/>
      <c r="BF50" s="65"/>
      <c r="BG50" s="301" t="s">
        <v>0</v>
      </c>
      <c r="BH50" s="65"/>
      <c r="BI50" s="114"/>
      <c r="BJ50" s="115"/>
      <c r="BK50" s="94"/>
      <c r="BL50" s="65"/>
      <c r="BM50" s="301" t="s">
        <v>0</v>
      </c>
      <c r="BN50" s="65"/>
      <c r="BO50" s="114"/>
      <c r="BP50" s="115"/>
      <c r="BQ50" s="94"/>
      <c r="BR50" s="65"/>
      <c r="BS50" s="301" t="s">
        <v>0</v>
      </c>
      <c r="BT50" s="65"/>
      <c r="BU50" s="114"/>
      <c r="BV50" s="115"/>
      <c r="BW50" s="94"/>
      <c r="BX50" s="65"/>
      <c r="BY50" s="301" t="s">
        <v>0</v>
      </c>
      <c r="BZ50" s="65"/>
      <c r="CA50" s="121"/>
      <c r="CB50" s="302"/>
      <c r="CC50" s="94"/>
      <c r="CD50" s="65"/>
      <c r="CE50" s="301" t="s">
        <v>0</v>
      </c>
      <c r="CF50" s="65"/>
      <c r="CG50" s="114"/>
      <c r="CH50" s="115"/>
      <c r="CI50" s="94"/>
      <c r="CJ50" s="106"/>
      <c r="CK50" s="301" t="s">
        <v>0</v>
      </c>
      <c r="CL50" s="105"/>
      <c r="CM50" s="114"/>
      <c r="CN50" s="115"/>
      <c r="CO50" s="94"/>
      <c r="CP50" s="106"/>
      <c r="CQ50" s="301" t="s">
        <v>0</v>
      </c>
      <c r="CR50" s="105"/>
      <c r="CS50" s="114"/>
      <c r="CT50" s="115"/>
      <c r="CU50" s="94"/>
      <c r="CV50" s="65"/>
      <c r="CW50" s="301" t="s">
        <v>0</v>
      </c>
      <c r="CX50" s="65"/>
      <c r="CY50" s="114"/>
      <c r="CZ50" s="115"/>
      <c r="DA50" s="94"/>
      <c r="DB50" s="65"/>
      <c r="DC50" s="301" t="s">
        <v>0</v>
      </c>
      <c r="DD50" s="65"/>
      <c r="DE50" s="114"/>
      <c r="DF50" s="115"/>
      <c r="DG50" s="94"/>
      <c r="DH50" s="65"/>
      <c r="DI50" s="301" t="s">
        <v>0</v>
      </c>
      <c r="DJ50" s="65"/>
      <c r="DK50" s="114"/>
      <c r="DL50" s="115"/>
      <c r="DM50" s="94"/>
      <c r="DN50" s="65"/>
      <c r="DO50" s="301" t="s">
        <v>0</v>
      </c>
      <c r="DP50" s="65"/>
      <c r="DQ50" s="114"/>
      <c r="DR50" s="115"/>
      <c r="DS50" s="94"/>
      <c r="DT50" s="65"/>
      <c r="DU50" s="301" t="s">
        <v>0</v>
      </c>
      <c r="DV50" s="65"/>
      <c r="DW50" s="114"/>
      <c r="DX50" s="115"/>
      <c r="DY50" s="94"/>
      <c r="DZ50" s="65"/>
      <c r="EA50" s="301" t="s">
        <v>0</v>
      </c>
      <c r="EB50" s="65"/>
      <c r="EC50" s="114"/>
      <c r="ED50" s="115"/>
      <c r="EE50" s="94"/>
      <c r="EF50" s="65"/>
      <c r="EG50" s="301" t="s">
        <v>0</v>
      </c>
      <c r="EH50" s="65"/>
      <c r="EI50" s="114"/>
      <c r="EJ50" s="115"/>
      <c r="EK50" s="94"/>
      <c r="EL50" s="65"/>
      <c r="EM50" s="301" t="s">
        <v>0</v>
      </c>
      <c r="EN50" s="65"/>
      <c r="EO50" s="114"/>
      <c r="EP50" s="115"/>
      <c r="EQ50" s="94"/>
      <c r="ER50" s="106"/>
      <c r="ES50" s="301" t="s">
        <v>0</v>
      </c>
      <c r="ET50" s="105"/>
      <c r="EU50" s="114"/>
      <c r="EV50" s="115"/>
      <c r="EW50" s="94"/>
      <c r="EX50" s="65"/>
      <c r="EY50" s="301" t="s">
        <v>0</v>
      </c>
      <c r="EZ50" s="65"/>
      <c r="FA50" s="114"/>
      <c r="FB50" s="115"/>
      <c r="FC50" s="94"/>
      <c r="FD50" s="106"/>
      <c r="FE50" s="301" t="s">
        <v>0</v>
      </c>
      <c r="FF50" s="105"/>
      <c r="FG50" s="114"/>
      <c r="FH50" s="115"/>
      <c r="FI50" s="94"/>
      <c r="FJ50" s="65"/>
      <c r="FK50" s="301" t="s">
        <v>0</v>
      </c>
      <c r="FL50" s="65"/>
      <c r="FM50" s="114"/>
      <c r="FN50" s="115"/>
      <c r="FO50" s="94"/>
      <c r="FP50" s="65"/>
      <c r="FQ50" s="301" t="s">
        <v>0</v>
      </c>
      <c r="FR50" s="65"/>
      <c r="FS50" s="114"/>
      <c r="FT50" s="115"/>
      <c r="FU50" s="94"/>
      <c r="FV50" s="65"/>
      <c r="FW50" s="301" t="s">
        <v>0</v>
      </c>
      <c r="FX50" s="65"/>
      <c r="FY50" s="114"/>
      <c r="FZ50" s="115"/>
      <c r="GA50" s="94"/>
      <c r="GB50" s="106"/>
      <c r="GC50" s="301" t="s">
        <v>0</v>
      </c>
      <c r="GD50" s="105"/>
      <c r="GE50" s="114"/>
      <c r="GF50" s="115"/>
      <c r="GG50" s="94"/>
      <c r="GH50" s="106"/>
      <c r="GI50" s="301" t="s">
        <v>0</v>
      </c>
      <c r="GJ50" s="105"/>
      <c r="GK50" s="114"/>
      <c r="GL50" s="115"/>
      <c r="GM50" s="94"/>
      <c r="GN50" s="65"/>
      <c r="GO50" s="301" t="s">
        <v>0</v>
      </c>
      <c r="GP50" s="65"/>
      <c r="GQ50" s="121"/>
      <c r="GR50" s="302"/>
      <c r="GS50" s="94"/>
      <c r="GT50" s="65"/>
      <c r="GU50" s="301" t="s">
        <v>0</v>
      </c>
      <c r="GV50" s="65"/>
      <c r="GW50" s="114"/>
      <c r="GX50" s="115"/>
      <c r="GY50" s="94"/>
      <c r="GZ50" s="106"/>
      <c r="HA50" s="301" t="s">
        <v>0</v>
      </c>
      <c r="HB50" s="105"/>
      <c r="HC50" s="301"/>
      <c r="HD50" s="302"/>
      <c r="HE50" s="94"/>
      <c r="HF50" s="65"/>
      <c r="HG50" s="301" t="s">
        <v>0</v>
      </c>
      <c r="HH50" s="65"/>
      <c r="HI50" s="114"/>
      <c r="HJ50" s="115"/>
      <c r="HK50" s="94"/>
      <c r="HL50" s="65"/>
      <c r="HM50" s="301" t="s">
        <v>0</v>
      </c>
      <c r="HN50" s="65"/>
      <c r="HO50" s="114"/>
      <c r="HP50" s="115"/>
      <c r="HQ50" s="94"/>
      <c r="HR50" s="65"/>
      <c r="HS50" s="301" t="s">
        <v>0</v>
      </c>
      <c r="HT50" s="65"/>
      <c r="HU50" s="114"/>
      <c r="HV50" s="115"/>
      <c r="HW50" s="94"/>
      <c r="HX50" s="106"/>
      <c r="HY50" s="301" t="s">
        <v>0</v>
      </c>
      <c r="HZ50" s="105"/>
      <c r="IA50" s="114"/>
      <c r="IB50" s="115"/>
      <c r="IC50" s="94"/>
      <c r="ID50" s="65"/>
      <c r="IE50" s="301" t="s">
        <v>0</v>
      </c>
      <c r="IF50" s="65"/>
      <c r="IG50" s="114"/>
      <c r="IH50" s="115"/>
      <c r="II50" s="94"/>
      <c r="IJ50" s="65"/>
      <c r="IK50" s="301" t="s">
        <v>0</v>
      </c>
      <c r="IL50" s="65"/>
      <c r="IM50" s="121"/>
      <c r="IN50" s="302"/>
      <c r="IO50" s="94"/>
      <c r="IP50" s="106"/>
      <c r="IQ50" s="301" t="s">
        <v>0</v>
      </c>
      <c r="IR50" s="105"/>
      <c r="IS50" s="301"/>
      <c r="IT50" s="302"/>
      <c r="IU50" s="94"/>
      <c r="IV50" s="65"/>
      <c r="IW50" s="301" t="s">
        <v>0</v>
      </c>
      <c r="IX50" s="65"/>
      <c r="IY50" s="114"/>
      <c r="IZ50" s="115"/>
      <c r="JA50" s="94"/>
      <c r="JB50" s="65"/>
      <c r="JC50" s="301" t="s">
        <v>0</v>
      </c>
      <c r="JD50" s="65"/>
      <c r="JE50" s="114"/>
      <c r="JF50" s="115"/>
      <c r="JG50" s="94"/>
      <c r="JH50" s="65"/>
      <c r="JI50" s="301" t="s">
        <v>0</v>
      </c>
      <c r="JJ50" s="65"/>
      <c r="JK50" s="114"/>
      <c r="JL50" s="115"/>
      <c r="JM50" s="94"/>
      <c r="JN50" s="65"/>
      <c r="JO50" s="301" t="s">
        <v>0</v>
      </c>
      <c r="JP50" s="65"/>
      <c r="JQ50" s="114"/>
      <c r="JR50" s="115"/>
      <c r="JS50" s="94"/>
      <c r="JT50" s="106"/>
      <c r="JU50" s="301" t="s">
        <v>0</v>
      </c>
      <c r="JV50" s="105"/>
      <c r="JW50" s="114"/>
      <c r="JX50" s="115"/>
      <c r="JY50" s="94"/>
      <c r="JZ50" s="106"/>
      <c r="KA50" s="301" t="s">
        <v>0</v>
      </c>
      <c r="KB50" s="105"/>
      <c r="KC50" s="301"/>
      <c r="KD50" s="302"/>
      <c r="KE50" s="94"/>
      <c r="KF50" s="106"/>
      <c r="KG50" s="301" t="s">
        <v>0</v>
      </c>
      <c r="KH50" s="105"/>
      <c r="KI50" s="114"/>
      <c r="KJ50" s="115"/>
      <c r="KK50" s="94"/>
      <c r="KL50" s="65"/>
      <c r="KM50" s="301" t="s">
        <v>0</v>
      </c>
      <c r="KN50" s="65"/>
      <c r="KO50" s="114"/>
      <c r="KP50" s="115"/>
      <c r="KQ50" s="94"/>
      <c r="KR50" s="65"/>
      <c r="KS50" s="301" t="s">
        <v>0</v>
      </c>
      <c r="KT50" s="65"/>
      <c r="KU50" s="114"/>
      <c r="KV50" s="115"/>
      <c r="KW50" s="94"/>
      <c r="KX50" s="65"/>
      <c r="KY50" s="301" t="s">
        <v>0</v>
      </c>
      <c r="KZ50" s="65"/>
      <c r="LA50" s="121"/>
      <c r="LB50" s="302"/>
      <c r="LC50" s="94"/>
      <c r="LD50" s="106"/>
      <c r="LE50" s="301" t="s">
        <v>0</v>
      </c>
      <c r="LF50" s="105"/>
      <c r="LG50" s="114"/>
      <c r="LH50" s="115"/>
      <c r="LI50" s="94"/>
      <c r="LJ50" s="65"/>
      <c r="LK50" s="301" t="s">
        <v>0</v>
      </c>
      <c r="LL50" s="65"/>
      <c r="LM50" s="121"/>
      <c r="LN50" s="302"/>
      <c r="LO50" s="94"/>
      <c r="LP50" s="65"/>
      <c r="LQ50" s="301" t="s">
        <v>0</v>
      </c>
      <c r="LR50" s="65"/>
      <c r="LS50" s="114"/>
      <c r="LT50" s="115"/>
      <c r="LU50" s="94"/>
      <c r="LV50" s="106"/>
      <c r="LW50" s="301" t="s">
        <v>0</v>
      </c>
      <c r="LX50" s="105"/>
      <c r="LY50" s="301"/>
      <c r="LZ50" s="302"/>
      <c r="MA50" s="94"/>
      <c r="MB50" s="65"/>
      <c r="MC50" s="301" t="s">
        <v>0</v>
      </c>
      <c r="MD50" s="65"/>
      <c r="ME50" s="114"/>
      <c r="MF50" s="115"/>
      <c r="MG50" s="94"/>
      <c r="MH50" s="65"/>
      <c r="MI50" s="301" t="s">
        <v>0</v>
      </c>
      <c r="MJ50" s="65"/>
      <c r="MK50" s="114"/>
      <c r="ML50" s="115"/>
      <c r="MM50" s="94"/>
      <c r="MN50" s="65"/>
      <c r="MO50" s="301" t="s">
        <v>0</v>
      </c>
      <c r="MP50" s="65"/>
      <c r="MQ50" s="114"/>
      <c r="MR50" s="115"/>
      <c r="MS50" s="94"/>
      <c r="MT50" s="106"/>
      <c r="MU50" s="301" t="s">
        <v>0</v>
      </c>
      <c r="MV50" s="105"/>
      <c r="MW50" s="301"/>
      <c r="MX50" s="302"/>
      <c r="MY50" s="94"/>
      <c r="MZ50" s="65"/>
      <c r="NA50" s="301" t="s">
        <v>0</v>
      </c>
      <c r="NB50" s="65"/>
      <c r="NC50" s="114"/>
      <c r="ND50" s="115"/>
      <c r="NE50" s="94"/>
      <c r="NF50" s="65"/>
      <c r="NG50" s="301" t="s">
        <v>0</v>
      </c>
      <c r="NH50" s="65"/>
      <c r="NI50" s="121"/>
      <c r="NJ50" s="302"/>
      <c r="NK50" s="94"/>
      <c r="NL50" s="65"/>
      <c r="NM50" s="301" t="s">
        <v>0</v>
      </c>
      <c r="NN50" s="65"/>
      <c r="NO50" s="114"/>
      <c r="NP50" s="115"/>
      <c r="NQ50" s="94"/>
      <c r="NR50" s="65"/>
      <c r="NS50" s="301" t="s">
        <v>0</v>
      </c>
      <c r="NT50" s="65"/>
      <c r="NU50" s="114"/>
      <c r="NV50" s="115"/>
      <c r="NW50" s="102"/>
      <c r="NX50" s="106"/>
      <c r="NY50" s="301" t="s">
        <v>0</v>
      </c>
      <c r="NZ50" s="105"/>
      <c r="OA50" s="301"/>
      <c r="OB50" s="302"/>
      <c r="OC50" s="121"/>
      <c r="OD50" s="267"/>
      <c r="OE50" s="114" t="s">
        <v>0</v>
      </c>
      <c r="OF50" s="114"/>
      <c r="OG50" s="114"/>
      <c r="OH50" s="115"/>
    </row>
    <row r="51" spans="1:398" ht="16.5">
      <c r="A51" s="312">
        <f>IF(B51="","",VLOOKUP(B51,'Registrovaní tipéri'!$A$2:$B$101,2,FALSE))</f>
        <v>5</v>
      </c>
      <c r="B51" s="306" t="s">
        <v>21</v>
      </c>
      <c r="C51" s="134">
        <v>5</v>
      </c>
      <c r="D51" s="106"/>
      <c r="E51" s="301" t="s">
        <v>0</v>
      </c>
      <c r="F51" s="105"/>
      <c r="G51" s="301"/>
      <c r="H51" s="302"/>
      <c r="I51" s="308"/>
      <c r="J51" s="267">
        <v>0</v>
      </c>
      <c r="K51" s="114" t="s">
        <v>0</v>
      </c>
      <c r="L51" s="114">
        <v>2</v>
      </c>
      <c r="M51" s="114" t="s">
        <v>218</v>
      </c>
      <c r="N51" s="115" t="s">
        <v>221</v>
      </c>
      <c r="O51" s="81"/>
      <c r="P51" s="106">
        <v>3</v>
      </c>
      <c r="Q51" s="342" t="s">
        <v>0</v>
      </c>
      <c r="R51" s="105">
        <v>0</v>
      </c>
      <c r="S51" s="114" t="s">
        <v>218</v>
      </c>
      <c r="T51" s="115" t="s">
        <v>219</v>
      </c>
      <c r="U51" s="81"/>
      <c r="V51" s="106">
        <v>0</v>
      </c>
      <c r="W51" s="342" t="s">
        <v>0</v>
      </c>
      <c r="X51" s="105">
        <v>2</v>
      </c>
      <c r="Y51" s="114" t="s">
        <v>218</v>
      </c>
      <c r="Z51" s="115" t="s">
        <v>221</v>
      </c>
      <c r="AA51" s="94"/>
      <c r="AB51" s="105"/>
      <c r="AC51" s="325" t="s">
        <v>0</v>
      </c>
      <c r="AD51" s="105"/>
      <c r="AE51" s="114" t="s">
        <v>331</v>
      </c>
      <c r="AF51" s="115" t="s">
        <v>331</v>
      </c>
      <c r="AG51" s="94"/>
      <c r="AH51" s="105"/>
      <c r="AI51" s="301" t="s">
        <v>0</v>
      </c>
      <c r="AJ51" s="105"/>
      <c r="AK51" s="114"/>
      <c r="AL51" s="115"/>
      <c r="AM51" s="94"/>
      <c r="AN51" s="106"/>
      <c r="AO51" s="301" t="s">
        <v>0</v>
      </c>
      <c r="AP51" s="105"/>
      <c r="AQ51" s="114"/>
      <c r="AR51" s="115"/>
      <c r="AS51" s="94"/>
      <c r="AT51" s="105"/>
      <c r="AU51" s="301" t="s">
        <v>0</v>
      </c>
      <c r="AV51" s="105"/>
      <c r="AW51" s="114"/>
      <c r="AX51" s="115"/>
      <c r="AY51" s="94"/>
      <c r="AZ51" s="106"/>
      <c r="BA51" s="301" t="s">
        <v>0</v>
      </c>
      <c r="BB51" s="105"/>
      <c r="BC51" s="114"/>
      <c r="BD51" s="115"/>
      <c r="BE51" s="94"/>
      <c r="BF51" s="105"/>
      <c r="BG51" s="301" t="s">
        <v>0</v>
      </c>
      <c r="BH51" s="105"/>
      <c r="BI51" s="114"/>
      <c r="BJ51" s="115"/>
      <c r="BK51" s="94"/>
      <c r="BL51" s="105"/>
      <c r="BM51" s="301" t="s">
        <v>0</v>
      </c>
      <c r="BN51" s="105"/>
      <c r="BO51" s="114"/>
      <c r="BP51" s="115"/>
      <c r="BQ51" s="94"/>
      <c r="BR51" s="105"/>
      <c r="BS51" s="301" t="s">
        <v>0</v>
      </c>
      <c r="BT51" s="105"/>
      <c r="BU51" s="114"/>
      <c r="BV51" s="115"/>
      <c r="BW51" s="94"/>
      <c r="BX51" s="105"/>
      <c r="BY51" s="301" t="s">
        <v>0</v>
      </c>
      <c r="BZ51" s="105"/>
      <c r="CA51" s="114"/>
      <c r="CB51" s="115"/>
      <c r="CC51" s="94"/>
      <c r="CD51" s="105"/>
      <c r="CE51" s="301" t="s">
        <v>0</v>
      </c>
      <c r="CF51" s="105"/>
      <c r="CG51" s="114"/>
      <c r="CH51" s="115"/>
      <c r="CI51" s="94"/>
      <c r="CJ51" s="106"/>
      <c r="CK51" s="301" t="s">
        <v>0</v>
      </c>
      <c r="CL51" s="105"/>
      <c r="CM51" s="114"/>
      <c r="CN51" s="115"/>
      <c r="CO51" s="94"/>
      <c r="CP51" s="106"/>
      <c r="CQ51" s="301" t="s">
        <v>0</v>
      </c>
      <c r="CR51" s="105"/>
      <c r="CS51" s="114"/>
      <c r="CT51" s="115"/>
      <c r="CU51" s="94"/>
      <c r="CV51" s="105"/>
      <c r="CW51" s="301" t="s">
        <v>0</v>
      </c>
      <c r="CX51" s="105"/>
      <c r="CY51" s="114"/>
      <c r="CZ51" s="115"/>
      <c r="DA51" s="94"/>
      <c r="DB51" s="105"/>
      <c r="DC51" s="301" t="s">
        <v>0</v>
      </c>
      <c r="DD51" s="105"/>
      <c r="DE51" s="114"/>
      <c r="DF51" s="115"/>
      <c r="DG51" s="94"/>
      <c r="DH51" s="105"/>
      <c r="DI51" s="301" t="s">
        <v>0</v>
      </c>
      <c r="DJ51" s="105"/>
      <c r="DK51" s="114"/>
      <c r="DL51" s="115"/>
      <c r="DM51" s="94"/>
      <c r="DN51" s="105"/>
      <c r="DO51" s="301" t="s">
        <v>0</v>
      </c>
      <c r="DP51" s="105"/>
      <c r="DQ51" s="114"/>
      <c r="DR51" s="115"/>
      <c r="DS51" s="94"/>
      <c r="DT51" s="105"/>
      <c r="DU51" s="301" t="s">
        <v>0</v>
      </c>
      <c r="DV51" s="105"/>
      <c r="DW51" s="114"/>
      <c r="DX51" s="115"/>
      <c r="DY51" s="94"/>
      <c r="DZ51" s="105"/>
      <c r="EA51" s="301" t="s">
        <v>0</v>
      </c>
      <c r="EB51" s="105"/>
      <c r="EC51" s="114"/>
      <c r="ED51" s="115"/>
      <c r="EE51" s="94"/>
      <c r="EF51" s="105"/>
      <c r="EG51" s="301" t="s">
        <v>0</v>
      </c>
      <c r="EH51" s="105"/>
      <c r="EI51" s="114"/>
      <c r="EJ51" s="115"/>
      <c r="EK51" s="94"/>
      <c r="EL51" s="105"/>
      <c r="EM51" s="301" t="s">
        <v>0</v>
      </c>
      <c r="EN51" s="105"/>
      <c r="EO51" s="114"/>
      <c r="EP51" s="115"/>
      <c r="EQ51" s="94"/>
      <c r="ER51" s="106"/>
      <c r="ES51" s="301" t="s">
        <v>0</v>
      </c>
      <c r="ET51" s="105"/>
      <c r="EU51" s="114"/>
      <c r="EV51" s="115"/>
      <c r="EW51" s="94"/>
      <c r="EX51" s="105"/>
      <c r="EY51" s="301" t="s">
        <v>0</v>
      </c>
      <c r="EZ51" s="105"/>
      <c r="FA51" s="114"/>
      <c r="FB51" s="115"/>
      <c r="FC51" s="94"/>
      <c r="FD51" s="106"/>
      <c r="FE51" s="301" t="s">
        <v>0</v>
      </c>
      <c r="FF51" s="105"/>
      <c r="FG51" s="114"/>
      <c r="FH51" s="115"/>
      <c r="FI51" s="94"/>
      <c r="FJ51" s="105"/>
      <c r="FK51" s="301" t="s">
        <v>0</v>
      </c>
      <c r="FL51" s="105"/>
      <c r="FM51" s="114"/>
      <c r="FN51" s="115"/>
      <c r="FO51" s="94"/>
      <c r="FP51" s="105"/>
      <c r="FQ51" s="301" t="s">
        <v>0</v>
      </c>
      <c r="FR51" s="105"/>
      <c r="FS51" s="114"/>
      <c r="FT51" s="115"/>
      <c r="FU51" s="94"/>
      <c r="FV51" s="105"/>
      <c r="FW51" s="301" t="s">
        <v>0</v>
      </c>
      <c r="FX51" s="105"/>
      <c r="FY51" s="114"/>
      <c r="FZ51" s="115"/>
      <c r="GA51" s="94"/>
      <c r="GB51" s="106"/>
      <c r="GC51" s="301" t="s">
        <v>0</v>
      </c>
      <c r="GD51" s="105"/>
      <c r="GE51" s="114"/>
      <c r="GF51" s="115"/>
      <c r="GG51" s="94"/>
      <c r="GH51" s="106"/>
      <c r="GI51" s="301" t="s">
        <v>0</v>
      </c>
      <c r="GJ51" s="105"/>
      <c r="GK51" s="114"/>
      <c r="GL51" s="115"/>
      <c r="GM51" s="94"/>
      <c r="GN51" s="105"/>
      <c r="GO51" s="301" t="s">
        <v>0</v>
      </c>
      <c r="GP51" s="105"/>
      <c r="GQ51" s="301"/>
      <c r="GR51" s="302"/>
      <c r="GS51" s="94"/>
      <c r="GT51" s="105"/>
      <c r="GU51" s="301" t="s">
        <v>0</v>
      </c>
      <c r="GV51" s="105"/>
      <c r="GW51" s="114"/>
      <c r="GX51" s="115"/>
      <c r="GY51" s="94"/>
      <c r="GZ51" s="106"/>
      <c r="HA51" s="301" t="s">
        <v>0</v>
      </c>
      <c r="HB51" s="105"/>
      <c r="HC51" s="301"/>
      <c r="HD51" s="302"/>
      <c r="HE51" s="94"/>
      <c r="HF51" s="105"/>
      <c r="HG51" s="301" t="s">
        <v>0</v>
      </c>
      <c r="HH51" s="105"/>
      <c r="HI51" s="114"/>
      <c r="HJ51" s="115"/>
      <c r="HK51" s="94"/>
      <c r="HL51" s="105"/>
      <c r="HM51" s="301" t="s">
        <v>0</v>
      </c>
      <c r="HN51" s="105"/>
      <c r="HO51" s="114"/>
      <c r="HP51" s="115"/>
      <c r="HQ51" s="94"/>
      <c r="HR51" s="105"/>
      <c r="HS51" s="301" t="s">
        <v>0</v>
      </c>
      <c r="HT51" s="105"/>
      <c r="HU51" s="114"/>
      <c r="HV51" s="115"/>
      <c r="HW51" s="94"/>
      <c r="HX51" s="106"/>
      <c r="HY51" s="301" t="s">
        <v>0</v>
      </c>
      <c r="HZ51" s="105"/>
      <c r="IA51" s="114"/>
      <c r="IB51" s="115"/>
      <c r="IC51" s="94"/>
      <c r="ID51" s="105"/>
      <c r="IE51" s="301" t="s">
        <v>0</v>
      </c>
      <c r="IF51" s="105"/>
      <c r="IG51" s="114"/>
      <c r="IH51" s="115"/>
      <c r="II51" s="94"/>
      <c r="IJ51" s="105"/>
      <c r="IK51" s="301" t="s">
        <v>0</v>
      </c>
      <c r="IL51" s="105"/>
      <c r="IM51" s="301"/>
      <c r="IN51" s="302"/>
      <c r="IO51" s="94"/>
      <c r="IP51" s="106"/>
      <c r="IQ51" s="301" t="s">
        <v>0</v>
      </c>
      <c r="IR51" s="105"/>
      <c r="IS51" s="301"/>
      <c r="IT51" s="302"/>
      <c r="IU51" s="94"/>
      <c r="IV51" s="105"/>
      <c r="IW51" s="301" t="s">
        <v>0</v>
      </c>
      <c r="IX51" s="105"/>
      <c r="IY51" s="114"/>
      <c r="IZ51" s="115"/>
      <c r="JA51" s="94"/>
      <c r="JB51" s="105"/>
      <c r="JC51" s="301" t="s">
        <v>0</v>
      </c>
      <c r="JD51" s="105"/>
      <c r="JE51" s="114"/>
      <c r="JF51" s="115"/>
      <c r="JG51" s="94"/>
      <c r="JH51" s="105"/>
      <c r="JI51" s="301" t="s">
        <v>0</v>
      </c>
      <c r="JJ51" s="105"/>
      <c r="JK51" s="114"/>
      <c r="JL51" s="115"/>
      <c r="JM51" s="94"/>
      <c r="JN51" s="105"/>
      <c r="JO51" s="301" t="s">
        <v>0</v>
      </c>
      <c r="JP51" s="105"/>
      <c r="JQ51" s="114"/>
      <c r="JR51" s="115"/>
      <c r="JS51" s="94"/>
      <c r="JT51" s="106"/>
      <c r="JU51" s="301" t="s">
        <v>0</v>
      </c>
      <c r="JV51" s="105"/>
      <c r="JW51" s="114"/>
      <c r="JX51" s="115"/>
      <c r="JY51" s="94"/>
      <c r="JZ51" s="106"/>
      <c r="KA51" s="301" t="s">
        <v>0</v>
      </c>
      <c r="KB51" s="105"/>
      <c r="KC51" s="301"/>
      <c r="KD51" s="302"/>
      <c r="KE51" s="94"/>
      <c r="KF51" s="106"/>
      <c r="KG51" s="301" t="s">
        <v>0</v>
      </c>
      <c r="KH51" s="105"/>
      <c r="KI51" s="114"/>
      <c r="KJ51" s="115"/>
      <c r="KK51" s="94"/>
      <c r="KL51" s="105"/>
      <c r="KM51" s="301" t="s">
        <v>0</v>
      </c>
      <c r="KN51" s="105"/>
      <c r="KO51" s="114"/>
      <c r="KP51" s="115"/>
      <c r="KQ51" s="94"/>
      <c r="KR51" s="105"/>
      <c r="KS51" s="301" t="s">
        <v>0</v>
      </c>
      <c r="KT51" s="105"/>
      <c r="KU51" s="114"/>
      <c r="KV51" s="115"/>
      <c r="KW51" s="94"/>
      <c r="KX51" s="105"/>
      <c r="KY51" s="301" t="s">
        <v>0</v>
      </c>
      <c r="KZ51" s="105"/>
      <c r="LA51" s="301"/>
      <c r="LB51" s="302"/>
      <c r="LC51" s="94"/>
      <c r="LD51" s="106"/>
      <c r="LE51" s="301" t="s">
        <v>0</v>
      </c>
      <c r="LF51" s="105"/>
      <c r="LG51" s="114"/>
      <c r="LH51" s="115"/>
      <c r="LI51" s="94"/>
      <c r="LJ51" s="105"/>
      <c r="LK51" s="301" t="s">
        <v>0</v>
      </c>
      <c r="LL51" s="105"/>
      <c r="LM51" s="301"/>
      <c r="LN51" s="302"/>
      <c r="LO51" s="94"/>
      <c r="LP51" s="105"/>
      <c r="LQ51" s="301" t="s">
        <v>0</v>
      </c>
      <c r="LR51" s="105"/>
      <c r="LS51" s="114"/>
      <c r="LT51" s="115"/>
      <c r="LU51" s="94"/>
      <c r="LV51" s="106"/>
      <c r="LW51" s="301" t="s">
        <v>0</v>
      </c>
      <c r="LX51" s="105"/>
      <c r="LY51" s="301"/>
      <c r="LZ51" s="302"/>
      <c r="MA51" s="94"/>
      <c r="MB51" s="105"/>
      <c r="MC51" s="301" t="s">
        <v>0</v>
      </c>
      <c r="MD51" s="105"/>
      <c r="ME51" s="114"/>
      <c r="MF51" s="115"/>
      <c r="MG51" s="94"/>
      <c r="MH51" s="105"/>
      <c r="MI51" s="301" t="s">
        <v>0</v>
      </c>
      <c r="MJ51" s="105"/>
      <c r="MK51" s="114"/>
      <c r="ML51" s="115"/>
      <c r="MM51" s="94"/>
      <c r="MN51" s="105"/>
      <c r="MO51" s="301" t="s">
        <v>0</v>
      </c>
      <c r="MP51" s="105"/>
      <c r="MQ51" s="114"/>
      <c r="MR51" s="115"/>
      <c r="MS51" s="94"/>
      <c r="MT51" s="106"/>
      <c r="MU51" s="301" t="s">
        <v>0</v>
      </c>
      <c r="MV51" s="105"/>
      <c r="MW51" s="301"/>
      <c r="MX51" s="302"/>
      <c r="MY51" s="94"/>
      <c r="MZ51" s="105"/>
      <c r="NA51" s="301" t="s">
        <v>0</v>
      </c>
      <c r="NB51" s="105"/>
      <c r="NC51" s="114"/>
      <c r="ND51" s="115"/>
      <c r="NE51" s="94"/>
      <c r="NF51" s="105"/>
      <c r="NG51" s="301" t="s">
        <v>0</v>
      </c>
      <c r="NH51" s="105"/>
      <c r="NI51" s="301"/>
      <c r="NJ51" s="302"/>
      <c r="NK51" s="94"/>
      <c r="NL51" s="105"/>
      <c r="NM51" s="301" t="s">
        <v>0</v>
      </c>
      <c r="NN51" s="105"/>
      <c r="NO51" s="114"/>
      <c r="NP51" s="115"/>
      <c r="NQ51" s="94"/>
      <c r="NR51" s="105"/>
      <c r="NS51" s="301" t="s">
        <v>0</v>
      </c>
      <c r="NT51" s="105"/>
      <c r="NU51" s="114"/>
      <c r="NV51" s="115"/>
      <c r="NW51" s="102"/>
      <c r="NX51" s="106"/>
      <c r="NY51" s="301" t="s">
        <v>0</v>
      </c>
      <c r="NZ51" s="105"/>
      <c r="OA51" s="301"/>
      <c r="OB51" s="302"/>
      <c r="OC51" s="121"/>
      <c r="OD51" s="267"/>
      <c r="OE51" s="114" t="s">
        <v>0</v>
      </c>
      <c r="OF51" s="114"/>
      <c r="OG51" s="114"/>
      <c r="OH51" s="115"/>
    </row>
    <row r="52" spans="1:398" ht="16.5">
      <c r="A52" s="312">
        <f>IF(B52="","",VLOOKUP(B52,'Registrovaní tipéri'!$A$2:$B$101,2,FALSE))</f>
        <v>39</v>
      </c>
      <c r="B52" s="306" t="s">
        <v>12</v>
      </c>
      <c r="C52" s="134">
        <v>39</v>
      </c>
      <c r="D52" s="106"/>
      <c r="E52" s="301" t="s">
        <v>0</v>
      </c>
      <c r="F52" s="105"/>
      <c r="G52" s="301"/>
      <c r="H52" s="302"/>
      <c r="I52" s="308"/>
      <c r="J52" s="267">
        <v>1</v>
      </c>
      <c r="K52" s="114" t="s">
        <v>0</v>
      </c>
      <c r="L52" s="114">
        <v>2</v>
      </c>
      <c r="M52" s="114" t="s">
        <v>218</v>
      </c>
      <c r="N52" s="115" t="s">
        <v>214</v>
      </c>
      <c r="O52" s="81"/>
      <c r="P52" s="106">
        <v>3</v>
      </c>
      <c r="Q52" s="342" t="s">
        <v>0</v>
      </c>
      <c r="R52" s="105">
        <v>1</v>
      </c>
      <c r="S52" s="114" t="s">
        <v>218</v>
      </c>
      <c r="T52" s="115" t="s">
        <v>214</v>
      </c>
      <c r="U52" s="81"/>
      <c r="V52" s="106">
        <v>1</v>
      </c>
      <c r="W52" s="342" t="s">
        <v>0</v>
      </c>
      <c r="X52" s="105">
        <v>3</v>
      </c>
      <c r="Y52" s="114" t="s">
        <v>293</v>
      </c>
      <c r="Z52" s="115" t="s">
        <v>214</v>
      </c>
      <c r="AA52" s="94"/>
      <c r="AB52" s="65"/>
      <c r="AC52" s="325" t="s">
        <v>0</v>
      </c>
      <c r="AD52" s="65"/>
      <c r="AE52" s="114" t="s">
        <v>331</v>
      </c>
      <c r="AF52" s="115" t="s">
        <v>331</v>
      </c>
      <c r="AG52" s="94"/>
      <c r="AH52" s="65"/>
      <c r="AI52" s="301" t="s">
        <v>0</v>
      </c>
      <c r="AJ52" s="65"/>
      <c r="AK52" s="114"/>
      <c r="AL52" s="115"/>
      <c r="AM52" s="94"/>
      <c r="AN52" s="106"/>
      <c r="AO52" s="301" t="s">
        <v>0</v>
      </c>
      <c r="AP52" s="105"/>
      <c r="AQ52" s="114"/>
      <c r="AR52" s="115"/>
      <c r="AS52" s="94"/>
      <c r="AT52" s="65"/>
      <c r="AU52" s="301" t="s">
        <v>0</v>
      </c>
      <c r="AV52" s="65"/>
      <c r="AW52" s="114"/>
      <c r="AX52" s="115"/>
      <c r="AY52" s="94"/>
      <c r="AZ52" s="106"/>
      <c r="BA52" s="301" t="s">
        <v>0</v>
      </c>
      <c r="BB52" s="105"/>
      <c r="BC52" s="114"/>
      <c r="BD52" s="115"/>
      <c r="BE52" s="94"/>
      <c r="BF52" s="65"/>
      <c r="BG52" s="301" t="s">
        <v>0</v>
      </c>
      <c r="BH52" s="65"/>
      <c r="BI52" s="114"/>
      <c r="BJ52" s="115"/>
      <c r="BK52" s="94"/>
      <c r="BL52" s="65"/>
      <c r="BM52" s="301" t="s">
        <v>0</v>
      </c>
      <c r="BN52" s="65"/>
      <c r="BO52" s="114"/>
      <c r="BP52" s="115"/>
      <c r="BQ52" s="94"/>
      <c r="BR52" s="65"/>
      <c r="BS52" s="301" t="s">
        <v>0</v>
      </c>
      <c r="BT52" s="65"/>
      <c r="BU52" s="114"/>
      <c r="BV52" s="115"/>
      <c r="BW52" s="94"/>
      <c r="BX52" s="65"/>
      <c r="BY52" s="301" t="s">
        <v>0</v>
      </c>
      <c r="BZ52" s="65"/>
      <c r="CA52" s="121"/>
      <c r="CB52" s="302"/>
      <c r="CC52" s="94"/>
      <c r="CD52" s="65"/>
      <c r="CE52" s="301" t="s">
        <v>0</v>
      </c>
      <c r="CF52" s="65"/>
      <c r="CG52" s="114"/>
      <c r="CH52" s="115"/>
      <c r="CI52" s="94"/>
      <c r="CJ52" s="106"/>
      <c r="CK52" s="301" t="s">
        <v>0</v>
      </c>
      <c r="CL52" s="105"/>
      <c r="CM52" s="114"/>
      <c r="CN52" s="115"/>
      <c r="CO52" s="94"/>
      <c r="CP52" s="106"/>
      <c r="CQ52" s="301" t="s">
        <v>0</v>
      </c>
      <c r="CR52" s="105"/>
      <c r="CS52" s="114"/>
      <c r="CT52" s="115"/>
      <c r="CU52" s="94"/>
      <c r="CV52" s="65"/>
      <c r="CW52" s="301" t="s">
        <v>0</v>
      </c>
      <c r="CX52" s="65"/>
      <c r="CY52" s="114"/>
      <c r="CZ52" s="115"/>
      <c r="DA52" s="94"/>
      <c r="DB52" s="65"/>
      <c r="DC52" s="301" t="s">
        <v>0</v>
      </c>
      <c r="DD52" s="65"/>
      <c r="DE52" s="114"/>
      <c r="DF52" s="115"/>
      <c r="DG52" s="94"/>
      <c r="DH52" s="65"/>
      <c r="DI52" s="301" t="s">
        <v>0</v>
      </c>
      <c r="DJ52" s="65"/>
      <c r="DK52" s="114"/>
      <c r="DL52" s="115"/>
      <c r="DM52" s="94"/>
      <c r="DN52" s="65"/>
      <c r="DO52" s="301" t="s">
        <v>0</v>
      </c>
      <c r="DP52" s="65"/>
      <c r="DQ52" s="114"/>
      <c r="DR52" s="115"/>
      <c r="DS52" s="94"/>
      <c r="DT52" s="65"/>
      <c r="DU52" s="301" t="s">
        <v>0</v>
      </c>
      <c r="DV52" s="65"/>
      <c r="DW52" s="114"/>
      <c r="DX52" s="115"/>
      <c r="DY52" s="94"/>
      <c r="DZ52" s="65"/>
      <c r="EA52" s="301" t="s">
        <v>0</v>
      </c>
      <c r="EB52" s="65"/>
      <c r="EC52" s="114"/>
      <c r="ED52" s="115"/>
      <c r="EE52" s="94"/>
      <c r="EF52" s="65"/>
      <c r="EG52" s="301" t="s">
        <v>0</v>
      </c>
      <c r="EH52" s="65"/>
      <c r="EI52" s="114"/>
      <c r="EJ52" s="115"/>
      <c r="EK52" s="94"/>
      <c r="EL52" s="65"/>
      <c r="EM52" s="301" t="s">
        <v>0</v>
      </c>
      <c r="EN52" s="65"/>
      <c r="EO52" s="114"/>
      <c r="EP52" s="115"/>
      <c r="EQ52" s="94"/>
      <c r="ER52" s="106"/>
      <c r="ES52" s="301" t="s">
        <v>0</v>
      </c>
      <c r="ET52" s="105"/>
      <c r="EU52" s="114"/>
      <c r="EV52" s="115"/>
      <c r="EW52" s="94"/>
      <c r="EX52" s="65"/>
      <c r="EY52" s="301" t="s">
        <v>0</v>
      </c>
      <c r="EZ52" s="65"/>
      <c r="FA52" s="114"/>
      <c r="FB52" s="115"/>
      <c r="FC52" s="94"/>
      <c r="FD52" s="106"/>
      <c r="FE52" s="301" t="s">
        <v>0</v>
      </c>
      <c r="FF52" s="105"/>
      <c r="FG52" s="114"/>
      <c r="FH52" s="115"/>
      <c r="FI52" s="94"/>
      <c r="FJ52" s="65"/>
      <c r="FK52" s="301" t="s">
        <v>0</v>
      </c>
      <c r="FL52" s="65"/>
      <c r="FM52" s="114"/>
      <c r="FN52" s="115"/>
      <c r="FO52" s="94"/>
      <c r="FP52" s="65"/>
      <c r="FQ52" s="301" t="s">
        <v>0</v>
      </c>
      <c r="FR52" s="65"/>
      <c r="FS52" s="114"/>
      <c r="FT52" s="115"/>
      <c r="FU52" s="94"/>
      <c r="FV52" s="65"/>
      <c r="FW52" s="301" t="s">
        <v>0</v>
      </c>
      <c r="FX52" s="65"/>
      <c r="FY52" s="114"/>
      <c r="FZ52" s="115"/>
      <c r="GA52" s="94"/>
      <c r="GB52" s="106"/>
      <c r="GC52" s="301" t="s">
        <v>0</v>
      </c>
      <c r="GD52" s="105"/>
      <c r="GE52" s="114"/>
      <c r="GF52" s="115"/>
      <c r="GG52" s="94"/>
      <c r="GH52" s="106"/>
      <c r="GI52" s="301" t="s">
        <v>0</v>
      </c>
      <c r="GJ52" s="105"/>
      <c r="GK52" s="114"/>
      <c r="GL52" s="115"/>
      <c r="GM52" s="94"/>
      <c r="GN52" s="65"/>
      <c r="GO52" s="301" t="s">
        <v>0</v>
      </c>
      <c r="GP52" s="65"/>
      <c r="GQ52" s="121"/>
      <c r="GR52" s="302"/>
      <c r="GS52" s="94"/>
      <c r="GT52" s="65"/>
      <c r="GU52" s="301" t="s">
        <v>0</v>
      </c>
      <c r="GV52" s="65"/>
      <c r="GW52" s="114"/>
      <c r="GX52" s="115"/>
      <c r="GY52" s="94"/>
      <c r="GZ52" s="106"/>
      <c r="HA52" s="301" t="s">
        <v>0</v>
      </c>
      <c r="HB52" s="105"/>
      <c r="HC52" s="301"/>
      <c r="HD52" s="302"/>
      <c r="HE52" s="94"/>
      <c r="HF52" s="65"/>
      <c r="HG52" s="301" t="s">
        <v>0</v>
      </c>
      <c r="HH52" s="65"/>
      <c r="HI52" s="114"/>
      <c r="HJ52" s="115"/>
      <c r="HK52" s="94"/>
      <c r="HL52" s="65"/>
      <c r="HM52" s="301" t="s">
        <v>0</v>
      </c>
      <c r="HN52" s="65"/>
      <c r="HO52" s="114"/>
      <c r="HP52" s="115"/>
      <c r="HQ52" s="94"/>
      <c r="HR52" s="65"/>
      <c r="HS52" s="301" t="s">
        <v>0</v>
      </c>
      <c r="HT52" s="65"/>
      <c r="HU52" s="114"/>
      <c r="HV52" s="115"/>
      <c r="HW52" s="94"/>
      <c r="HX52" s="106"/>
      <c r="HY52" s="301" t="s">
        <v>0</v>
      </c>
      <c r="HZ52" s="105"/>
      <c r="IA52" s="114"/>
      <c r="IB52" s="115"/>
      <c r="IC52" s="94"/>
      <c r="ID52" s="65"/>
      <c r="IE52" s="301" t="s">
        <v>0</v>
      </c>
      <c r="IF52" s="65"/>
      <c r="IG52" s="114"/>
      <c r="IH52" s="115"/>
      <c r="II52" s="94"/>
      <c r="IJ52" s="65"/>
      <c r="IK52" s="301" t="s">
        <v>0</v>
      </c>
      <c r="IL52" s="65"/>
      <c r="IM52" s="121"/>
      <c r="IN52" s="302"/>
      <c r="IO52" s="94"/>
      <c r="IP52" s="106"/>
      <c r="IQ52" s="301" t="s">
        <v>0</v>
      </c>
      <c r="IR52" s="105"/>
      <c r="IS52" s="301"/>
      <c r="IT52" s="302"/>
      <c r="IU52" s="94"/>
      <c r="IV52" s="65"/>
      <c r="IW52" s="301" t="s">
        <v>0</v>
      </c>
      <c r="IX52" s="65"/>
      <c r="IY52" s="114"/>
      <c r="IZ52" s="115"/>
      <c r="JA52" s="94"/>
      <c r="JB52" s="65"/>
      <c r="JC52" s="301" t="s">
        <v>0</v>
      </c>
      <c r="JD52" s="65"/>
      <c r="JE52" s="114"/>
      <c r="JF52" s="115"/>
      <c r="JG52" s="94"/>
      <c r="JH52" s="65"/>
      <c r="JI52" s="301" t="s">
        <v>0</v>
      </c>
      <c r="JJ52" s="65"/>
      <c r="JK52" s="114"/>
      <c r="JL52" s="115"/>
      <c r="JM52" s="94"/>
      <c r="JN52" s="65"/>
      <c r="JO52" s="301" t="s">
        <v>0</v>
      </c>
      <c r="JP52" s="65"/>
      <c r="JQ52" s="114"/>
      <c r="JR52" s="115"/>
      <c r="JS52" s="94"/>
      <c r="JT52" s="106"/>
      <c r="JU52" s="301" t="s">
        <v>0</v>
      </c>
      <c r="JV52" s="105"/>
      <c r="JW52" s="114"/>
      <c r="JX52" s="115"/>
      <c r="JY52" s="94"/>
      <c r="JZ52" s="106"/>
      <c r="KA52" s="301" t="s">
        <v>0</v>
      </c>
      <c r="KB52" s="105"/>
      <c r="KC52" s="301"/>
      <c r="KD52" s="302"/>
      <c r="KE52" s="94"/>
      <c r="KF52" s="106"/>
      <c r="KG52" s="301" t="s">
        <v>0</v>
      </c>
      <c r="KH52" s="105"/>
      <c r="KI52" s="114"/>
      <c r="KJ52" s="115"/>
      <c r="KK52" s="94"/>
      <c r="KL52" s="65"/>
      <c r="KM52" s="301" t="s">
        <v>0</v>
      </c>
      <c r="KN52" s="65"/>
      <c r="KO52" s="114"/>
      <c r="KP52" s="115"/>
      <c r="KQ52" s="94"/>
      <c r="KR52" s="65"/>
      <c r="KS52" s="301" t="s">
        <v>0</v>
      </c>
      <c r="KT52" s="65"/>
      <c r="KU52" s="114"/>
      <c r="KV52" s="115"/>
      <c r="KW52" s="94"/>
      <c r="KX52" s="65"/>
      <c r="KY52" s="301" t="s">
        <v>0</v>
      </c>
      <c r="KZ52" s="65"/>
      <c r="LA52" s="121"/>
      <c r="LB52" s="302"/>
      <c r="LC52" s="94"/>
      <c r="LD52" s="106"/>
      <c r="LE52" s="301" t="s">
        <v>0</v>
      </c>
      <c r="LF52" s="105"/>
      <c r="LG52" s="114"/>
      <c r="LH52" s="115"/>
      <c r="LI52" s="94"/>
      <c r="LJ52" s="65"/>
      <c r="LK52" s="301" t="s">
        <v>0</v>
      </c>
      <c r="LL52" s="65"/>
      <c r="LM52" s="121"/>
      <c r="LN52" s="302"/>
      <c r="LO52" s="94"/>
      <c r="LP52" s="65"/>
      <c r="LQ52" s="301" t="s">
        <v>0</v>
      </c>
      <c r="LR52" s="65"/>
      <c r="LS52" s="114"/>
      <c r="LT52" s="115"/>
      <c r="LU52" s="94"/>
      <c r="LV52" s="106"/>
      <c r="LW52" s="301" t="s">
        <v>0</v>
      </c>
      <c r="LX52" s="105"/>
      <c r="LY52" s="301"/>
      <c r="LZ52" s="302"/>
      <c r="MA52" s="94"/>
      <c r="MB52" s="65"/>
      <c r="MC52" s="301" t="s">
        <v>0</v>
      </c>
      <c r="MD52" s="65"/>
      <c r="ME52" s="114"/>
      <c r="MF52" s="115"/>
      <c r="MG52" s="94"/>
      <c r="MH52" s="65"/>
      <c r="MI52" s="301" t="s">
        <v>0</v>
      </c>
      <c r="MJ52" s="65"/>
      <c r="MK52" s="114"/>
      <c r="ML52" s="115"/>
      <c r="MM52" s="94"/>
      <c r="MN52" s="65"/>
      <c r="MO52" s="301" t="s">
        <v>0</v>
      </c>
      <c r="MP52" s="65"/>
      <c r="MQ52" s="114"/>
      <c r="MR52" s="115"/>
      <c r="MS52" s="94"/>
      <c r="MT52" s="106"/>
      <c r="MU52" s="301" t="s">
        <v>0</v>
      </c>
      <c r="MV52" s="105"/>
      <c r="MW52" s="301"/>
      <c r="MX52" s="302"/>
      <c r="MY52" s="94"/>
      <c r="MZ52" s="65"/>
      <c r="NA52" s="301" t="s">
        <v>0</v>
      </c>
      <c r="NB52" s="65"/>
      <c r="NC52" s="114"/>
      <c r="ND52" s="115"/>
      <c r="NE52" s="94"/>
      <c r="NF52" s="65"/>
      <c r="NG52" s="301" t="s">
        <v>0</v>
      </c>
      <c r="NH52" s="65"/>
      <c r="NI52" s="121"/>
      <c r="NJ52" s="302"/>
      <c r="NK52" s="94"/>
      <c r="NL52" s="65"/>
      <c r="NM52" s="301" t="s">
        <v>0</v>
      </c>
      <c r="NN52" s="65"/>
      <c r="NO52" s="114"/>
      <c r="NP52" s="115"/>
      <c r="NQ52" s="94"/>
      <c r="NR52" s="65"/>
      <c r="NS52" s="301" t="s">
        <v>0</v>
      </c>
      <c r="NT52" s="65"/>
      <c r="NU52" s="114"/>
      <c r="NV52" s="115"/>
      <c r="NW52" s="102"/>
      <c r="NX52" s="106"/>
      <c r="NY52" s="301" t="s">
        <v>0</v>
      </c>
      <c r="NZ52" s="105"/>
      <c r="OA52" s="301"/>
      <c r="OB52" s="302"/>
      <c r="OC52" s="121"/>
      <c r="OD52" s="267"/>
      <c r="OE52" s="114" t="s">
        <v>0</v>
      </c>
      <c r="OF52" s="114"/>
      <c r="OG52" s="114"/>
      <c r="OH52" s="115"/>
    </row>
    <row r="53" spans="1:398" ht="16.5">
      <c r="A53" s="312">
        <f>IF(B53="","",VLOOKUP(B53,'Registrovaní tipéri'!$A$2:$B$101,2,FALSE))</f>
        <v>6</v>
      </c>
      <c r="B53" s="306" t="s">
        <v>3</v>
      </c>
      <c r="C53" s="134">
        <v>6</v>
      </c>
      <c r="D53" s="106"/>
      <c r="E53" s="301" t="s">
        <v>0</v>
      </c>
      <c r="F53" s="105"/>
      <c r="G53" s="301"/>
      <c r="H53" s="302"/>
      <c r="I53" s="308"/>
      <c r="J53" s="267">
        <v>1</v>
      </c>
      <c r="K53" s="114" t="s">
        <v>0</v>
      </c>
      <c r="L53" s="114">
        <v>2</v>
      </c>
      <c r="M53" s="114" t="s">
        <v>218</v>
      </c>
      <c r="N53" s="115" t="s">
        <v>218</v>
      </c>
      <c r="O53" s="81"/>
      <c r="P53" s="106">
        <v>3</v>
      </c>
      <c r="Q53" s="342" t="s">
        <v>0</v>
      </c>
      <c r="R53" s="105">
        <v>1</v>
      </c>
      <c r="S53" s="114" t="s">
        <v>218</v>
      </c>
      <c r="T53" s="115" t="s">
        <v>218</v>
      </c>
      <c r="U53" s="81"/>
      <c r="V53" s="106">
        <v>1</v>
      </c>
      <c r="W53" s="342" t="s">
        <v>0</v>
      </c>
      <c r="X53" s="105">
        <v>2</v>
      </c>
      <c r="Y53" s="114" t="s">
        <v>218</v>
      </c>
      <c r="Z53" s="115" t="s">
        <v>218</v>
      </c>
      <c r="AA53" s="94"/>
      <c r="AB53" s="65"/>
      <c r="AC53" s="325" t="s">
        <v>0</v>
      </c>
      <c r="AD53" s="65"/>
      <c r="AE53" s="114" t="s">
        <v>331</v>
      </c>
      <c r="AF53" s="115" t="s">
        <v>331</v>
      </c>
      <c r="AG53" s="94"/>
      <c r="AH53" s="65"/>
      <c r="AI53" s="301" t="s">
        <v>0</v>
      </c>
      <c r="AJ53" s="65"/>
      <c r="AK53" s="114"/>
      <c r="AL53" s="115"/>
      <c r="AM53" s="94"/>
      <c r="AN53" s="106"/>
      <c r="AO53" s="301" t="s">
        <v>0</v>
      </c>
      <c r="AP53" s="105"/>
      <c r="AQ53" s="114"/>
      <c r="AR53" s="115"/>
      <c r="AS53" s="94"/>
      <c r="AT53" s="65"/>
      <c r="AU53" s="301" t="s">
        <v>0</v>
      </c>
      <c r="AV53" s="65"/>
      <c r="AW53" s="114"/>
      <c r="AX53" s="115"/>
      <c r="AY53" s="94"/>
      <c r="AZ53" s="106"/>
      <c r="BA53" s="301" t="s">
        <v>0</v>
      </c>
      <c r="BB53" s="105"/>
      <c r="BC53" s="114"/>
      <c r="BD53" s="115"/>
      <c r="BE53" s="94"/>
      <c r="BF53" s="65"/>
      <c r="BG53" s="301" t="s">
        <v>0</v>
      </c>
      <c r="BH53" s="65"/>
      <c r="BI53" s="114"/>
      <c r="BJ53" s="115"/>
      <c r="BK53" s="94"/>
      <c r="BL53" s="65"/>
      <c r="BM53" s="301" t="s">
        <v>0</v>
      </c>
      <c r="BN53" s="65"/>
      <c r="BO53" s="114"/>
      <c r="BP53" s="115"/>
      <c r="BQ53" s="94"/>
      <c r="BR53" s="65"/>
      <c r="BS53" s="301" t="s">
        <v>0</v>
      </c>
      <c r="BT53" s="65"/>
      <c r="BU53" s="114"/>
      <c r="BV53" s="115"/>
      <c r="BW53" s="94"/>
      <c r="BX53" s="65"/>
      <c r="BY53" s="301" t="s">
        <v>0</v>
      </c>
      <c r="BZ53" s="65"/>
      <c r="CA53" s="121"/>
      <c r="CB53" s="302"/>
      <c r="CC53" s="94"/>
      <c r="CD53" s="65"/>
      <c r="CE53" s="301" t="s">
        <v>0</v>
      </c>
      <c r="CF53" s="65"/>
      <c r="CG53" s="114"/>
      <c r="CH53" s="115"/>
      <c r="CI53" s="94"/>
      <c r="CJ53" s="106"/>
      <c r="CK53" s="301" t="s">
        <v>0</v>
      </c>
      <c r="CL53" s="105"/>
      <c r="CM53" s="114"/>
      <c r="CN53" s="115"/>
      <c r="CO53" s="94"/>
      <c r="CP53" s="106"/>
      <c r="CQ53" s="301" t="s">
        <v>0</v>
      </c>
      <c r="CR53" s="105"/>
      <c r="CS53" s="114"/>
      <c r="CT53" s="115"/>
      <c r="CU53" s="94"/>
      <c r="CV53" s="65"/>
      <c r="CW53" s="301" t="s">
        <v>0</v>
      </c>
      <c r="CX53" s="65"/>
      <c r="CY53" s="114"/>
      <c r="CZ53" s="115"/>
      <c r="DA53" s="94"/>
      <c r="DB53" s="65"/>
      <c r="DC53" s="301" t="s">
        <v>0</v>
      </c>
      <c r="DD53" s="65"/>
      <c r="DE53" s="114"/>
      <c r="DF53" s="115"/>
      <c r="DG53" s="94"/>
      <c r="DH53" s="65"/>
      <c r="DI53" s="301" t="s">
        <v>0</v>
      </c>
      <c r="DJ53" s="65"/>
      <c r="DK53" s="114"/>
      <c r="DL53" s="115"/>
      <c r="DM53" s="94"/>
      <c r="DN53" s="65"/>
      <c r="DO53" s="301" t="s">
        <v>0</v>
      </c>
      <c r="DP53" s="65"/>
      <c r="DQ53" s="114"/>
      <c r="DR53" s="115"/>
      <c r="DS53" s="94"/>
      <c r="DT53" s="65"/>
      <c r="DU53" s="301" t="s">
        <v>0</v>
      </c>
      <c r="DV53" s="65"/>
      <c r="DW53" s="114"/>
      <c r="DX53" s="115"/>
      <c r="DY53" s="94"/>
      <c r="DZ53" s="65"/>
      <c r="EA53" s="301" t="s">
        <v>0</v>
      </c>
      <c r="EB53" s="65"/>
      <c r="EC53" s="114"/>
      <c r="ED53" s="115"/>
      <c r="EE53" s="94"/>
      <c r="EF53" s="65"/>
      <c r="EG53" s="301" t="s">
        <v>0</v>
      </c>
      <c r="EH53" s="65"/>
      <c r="EI53" s="114"/>
      <c r="EJ53" s="115"/>
      <c r="EK53" s="94"/>
      <c r="EL53" s="65"/>
      <c r="EM53" s="301" t="s">
        <v>0</v>
      </c>
      <c r="EN53" s="65"/>
      <c r="EO53" s="114"/>
      <c r="EP53" s="115"/>
      <c r="EQ53" s="94"/>
      <c r="ER53" s="106"/>
      <c r="ES53" s="301" t="s">
        <v>0</v>
      </c>
      <c r="ET53" s="105"/>
      <c r="EU53" s="114"/>
      <c r="EV53" s="115"/>
      <c r="EW53" s="94"/>
      <c r="EX53" s="65"/>
      <c r="EY53" s="301" t="s">
        <v>0</v>
      </c>
      <c r="EZ53" s="65"/>
      <c r="FA53" s="114"/>
      <c r="FB53" s="115"/>
      <c r="FC53" s="94"/>
      <c r="FD53" s="106"/>
      <c r="FE53" s="301" t="s">
        <v>0</v>
      </c>
      <c r="FF53" s="105"/>
      <c r="FG53" s="114"/>
      <c r="FH53" s="115"/>
      <c r="FI53" s="94"/>
      <c r="FJ53" s="65"/>
      <c r="FK53" s="301" t="s">
        <v>0</v>
      </c>
      <c r="FL53" s="65"/>
      <c r="FM53" s="114"/>
      <c r="FN53" s="115"/>
      <c r="FO53" s="94"/>
      <c r="FP53" s="65"/>
      <c r="FQ53" s="301" t="s">
        <v>0</v>
      </c>
      <c r="FR53" s="65"/>
      <c r="FS53" s="114"/>
      <c r="FT53" s="115"/>
      <c r="FU53" s="94"/>
      <c r="FV53" s="65"/>
      <c r="FW53" s="301" t="s">
        <v>0</v>
      </c>
      <c r="FX53" s="65"/>
      <c r="FY53" s="114"/>
      <c r="FZ53" s="115"/>
      <c r="GA53" s="94"/>
      <c r="GB53" s="106"/>
      <c r="GC53" s="301" t="s">
        <v>0</v>
      </c>
      <c r="GD53" s="105"/>
      <c r="GE53" s="114"/>
      <c r="GF53" s="115"/>
      <c r="GG53" s="94"/>
      <c r="GH53" s="106"/>
      <c r="GI53" s="301" t="s">
        <v>0</v>
      </c>
      <c r="GJ53" s="105"/>
      <c r="GK53" s="114"/>
      <c r="GL53" s="115"/>
      <c r="GM53" s="94"/>
      <c r="GN53" s="65"/>
      <c r="GO53" s="301" t="s">
        <v>0</v>
      </c>
      <c r="GP53" s="65"/>
      <c r="GQ53" s="121"/>
      <c r="GR53" s="302"/>
      <c r="GS53" s="94"/>
      <c r="GT53" s="65"/>
      <c r="GU53" s="301" t="s">
        <v>0</v>
      </c>
      <c r="GV53" s="65"/>
      <c r="GW53" s="114"/>
      <c r="GX53" s="115"/>
      <c r="GY53" s="94"/>
      <c r="GZ53" s="106"/>
      <c r="HA53" s="301" t="s">
        <v>0</v>
      </c>
      <c r="HB53" s="105"/>
      <c r="HC53" s="301"/>
      <c r="HD53" s="302"/>
      <c r="HE53" s="94"/>
      <c r="HF53" s="65"/>
      <c r="HG53" s="301" t="s">
        <v>0</v>
      </c>
      <c r="HH53" s="65"/>
      <c r="HI53" s="114"/>
      <c r="HJ53" s="115"/>
      <c r="HK53" s="94"/>
      <c r="HL53" s="65"/>
      <c r="HM53" s="301" t="s">
        <v>0</v>
      </c>
      <c r="HN53" s="65"/>
      <c r="HO53" s="114"/>
      <c r="HP53" s="115"/>
      <c r="HQ53" s="94"/>
      <c r="HR53" s="65"/>
      <c r="HS53" s="301" t="s">
        <v>0</v>
      </c>
      <c r="HT53" s="65"/>
      <c r="HU53" s="114"/>
      <c r="HV53" s="115"/>
      <c r="HW53" s="94"/>
      <c r="HX53" s="106"/>
      <c r="HY53" s="301" t="s">
        <v>0</v>
      </c>
      <c r="HZ53" s="105"/>
      <c r="IA53" s="114"/>
      <c r="IB53" s="115"/>
      <c r="IC53" s="94"/>
      <c r="ID53" s="65"/>
      <c r="IE53" s="301" t="s">
        <v>0</v>
      </c>
      <c r="IF53" s="65"/>
      <c r="IG53" s="114"/>
      <c r="IH53" s="115"/>
      <c r="II53" s="94"/>
      <c r="IJ53" s="65"/>
      <c r="IK53" s="301" t="s">
        <v>0</v>
      </c>
      <c r="IL53" s="65"/>
      <c r="IM53" s="121"/>
      <c r="IN53" s="302"/>
      <c r="IO53" s="94"/>
      <c r="IP53" s="106"/>
      <c r="IQ53" s="301" t="s">
        <v>0</v>
      </c>
      <c r="IR53" s="105"/>
      <c r="IS53" s="301"/>
      <c r="IT53" s="302"/>
      <c r="IU53" s="94"/>
      <c r="IV53" s="65"/>
      <c r="IW53" s="301" t="s">
        <v>0</v>
      </c>
      <c r="IX53" s="65"/>
      <c r="IY53" s="114"/>
      <c r="IZ53" s="115"/>
      <c r="JA53" s="94"/>
      <c r="JB53" s="65"/>
      <c r="JC53" s="301" t="s">
        <v>0</v>
      </c>
      <c r="JD53" s="65"/>
      <c r="JE53" s="114"/>
      <c r="JF53" s="115"/>
      <c r="JG53" s="94"/>
      <c r="JH53" s="65"/>
      <c r="JI53" s="301" t="s">
        <v>0</v>
      </c>
      <c r="JJ53" s="65"/>
      <c r="JK53" s="114"/>
      <c r="JL53" s="115"/>
      <c r="JM53" s="94"/>
      <c r="JN53" s="65"/>
      <c r="JO53" s="301" t="s">
        <v>0</v>
      </c>
      <c r="JP53" s="65"/>
      <c r="JQ53" s="114"/>
      <c r="JR53" s="115"/>
      <c r="JS53" s="94"/>
      <c r="JT53" s="106"/>
      <c r="JU53" s="301" t="s">
        <v>0</v>
      </c>
      <c r="JV53" s="105"/>
      <c r="JW53" s="114"/>
      <c r="JX53" s="115"/>
      <c r="JY53" s="94"/>
      <c r="JZ53" s="106"/>
      <c r="KA53" s="301" t="s">
        <v>0</v>
      </c>
      <c r="KB53" s="105"/>
      <c r="KC53" s="301"/>
      <c r="KD53" s="302"/>
      <c r="KE53" s="94"/>
      <c r="KF53" s="106"/>
      <c r="KG53" s="301" t="s">
        <v>0</v>
      </c>
      <c r="KH53" s="105"/>
      <c r="KI53" s="114"/>
      <c r="KJ53" s="115"/>
      <c r="KK53" s="94"/>
      <c r="KL53" s="65"/>
      <c r="KM53" s="301" t="s">
        <v>0</v>
      </c>
      <c r="KN53" s="65"/>
      <c r="KO53" s="114"/>
      <c r="KP53" s="115"/>
      <c r="KQ53" s="94"/>
      <c r="KR53" s="65"/>
      <c r="KS53" s="301" t="s">
        <v>0</v>
      </c>
      <c r="KT53" s="65"/>
      <c r="KU53" s="114"/>
      <c r="KV53" s="115"/>
      <c r="KW53" s="94"/>
      <c r="KX53" s="65"/>
      <c r="KY53" s="301" t="s">
        <v>0</v>
      </c>
      <c r="KZ53" s="65"/>
      <c r="LA53" s="121"/>
      <c r="LB53" s="302"/>
      <c r="LC53" s="94"/>
      <c r="LD53" s="106"/>
      <c r="LE53" s="301" t="s">
        <v>0</v>
      </c>
      <c r="LF53" s="105"/>
      <c r="LG53" s="114"/>
      <c r="LH53" s="115"/>
      <c r="LI53" s="94"/>
      <c r="LJ53" s="65"/>
      <c r="LK53" s="301" t="s">
        <v>0</v>
      </c>
      <c r="LL53" s="65"/>
      <c r="LM53" s="121"/>
      <c r="LN53" s="302"/>
      <c r="LO53" s="94"/>
      <c r="LP53" s="65"/>
      <c r="LQ53" s="301" t="s">
        <v>0</v>
      </c>
      <c r="LR53" s="65"/>
      <c r="LS53" s="114"/>
      <c r="LT53" s="115"/>
      <c r="LU53" s="94"/>
      <c r="LV53" s="106"/>
      <c r="LW53" s="301" t="s">
        <v>0</v>
      </c>
      <c r="LX53" s="105"/>
      <c r="LY53" s="301"/>
      <c r="LZ53" s="302"/>
      <c r="MA53" s="94"/>
      <c r="MB53" s="65"/>
      <c r="MC53" s="301" t="s">
        <v>0</v>
      </c>
      <c r="MD53" s="65"/>
      <c r="ME53" s="114"/>
      <c r="MF53" s="115"/>
      <c r="MG53" s="94"/>
      <c r="MH53" s="65"/>
      <c r="MI53" s="301" t="s">
        <v>0</v>
      </c>
      <c r="MJ53" s="65"/>
      <c r="MK53" s="114"/>
      <c r="ML53" s="115"/>
      <c r="MM53" s="94"/>
      <c r="MN53" s="65"/>
      <c r="MO53" s="301" t="s">
        <v>0</v>
      </c>
      <c r="MP53" s="65"/>
      <c r="MQ53" s="114"/>
      <c r="MR53" s="115"/>
      <c r="MS53" s="94"/>
      <c r="MT53" s="106"/>
      <c r="MU53" s="301" t="s">
        <v>0</v>
      </c>
      <c r="MV53" s="105"/>
      <c r="MW53" s="301"/>
      <c r="MX53" s="302"/>
      <c r="MY53" s="94"/>
      <c r="MZ53" s="65"/>
      <c r="NA53" s="301" t="s">
        <v>0</v>
      </c>
      <c r="NB53" s="65"/>
      <c r="NC53" s="114"/>
      <c r="ND53" s="115"/>
      <c r="NE53" s="94"/>
      <c r="NF53" s="65"/>
      <c r="NG53" s="301" t="s">
        <v>0</v>
      </c>
      <c r="NH53" s="65"/>
      <c r="NI53" s="121"/>
      <c r="NJ53" s="302"/>
      <c r="NK53" s="94"/>
      <c r="NL53" s="65"/>
      <c r="NM53" s="301" t="s">
        <v>0</v>
      </c>
      <c r="NN53" s="65"/>
      <c r="NO53" s="114"/>
      <c r="NP53" s="115"/>
      <c r="NQ53" s="94"/>
      <c r="NR53" s="65"/>
      <c r="NS53" s="301" t="s">
        <v>0</v>
      </c>
      <c r="NT53" s="65"/>
      <c r="NU53" s="114"/>
      <c r="NV53" s="115"/>
      <c r="NW53" s="102"/>
      <c r="NX53" s="106"/>
      <c r="NY53" s="301" t="s">
        <v>0</v>
      </c>
      <c r="NZ53" s="105"/>
      <c r="OA53" s="301"/>
      <c r="OB53" s="302"/>
      <c r="OC53" s="121"/>
      <c r="OD53" s="267"/>
      <c r="OE53" s="114" t="s">
        <v>0</v>
      </c>
      <c r="OF53" s="114"/>
      <c r="OG53" s="114"/>
      <c r="OH53" s="115"/>
    </row>
    <row r="54" spans="1:398" ht="16.5">
      <c r="A54" s="323">
        <f>IF(B54="","",VLOOKUP(B54,'Registrovaní tipéri'!$A$2:$B$101,2,FALSE))</f>
        <v>64</v>
      </c>
      <c r="B54" s="306" t="s">
        <v>33</v>
      </c>
      <c r="C54" s="134">
        <v>64</v>
      </c>
      <c r="J54" s="341">
        <v>2</v>
      </c>
      <c r="K54" s="342"/>
      <c r="L54" s="342">
        <v>2</v>
      </c>
      <c r="M54" s="342" t="s">
        <v>220</v>
      </c>
      <c r="N54" s="343" t="s">
        <v>218</v>
      </c>
      <c r="O54" s="81"/>
      <c r="P54" s="106">
        <v>4</v>
      </c>
      <c r="Q54" s="342" t="s">
        <v>0</v>
      </c>
      <c r="R54" s="105">
        <v>1</v>
      </c>
      <c r="S54" s="114" t="s">
        <v>218</v>
      </c>
      <c r="T54" s="115" t="s">
        <v>218</v>
      </c>
      <c r="U54" s="81"/>
      <c r="V54" s="106">
        <v>2</v>
      </c>
      <c r="W54" s="342" t="s">
        <v>0</v>
      </c>
      <c r="X54" s="105">
        <v>2</v>
      </c>
      <c r="Y54" s="114" t="s">
        <v>219</v>
      </c>
      <c r="Z54" s="115" t="s">
        <v>218</v>
      </c>
      <c r="AA54" s="94"/>
      <c r="AB54" s="65"/>
      <c r="AC54" s="325" t="s">
        <v>0</v>
      </c>
      <c r="AD54" s="65"/>
      <c r="AE54" s="114" t="s">
        <v>331</v>
      </c>
      <c r="AF54" s="115" t="s">
        <v>331</v>
      </c>
      <c r="AG54" s="94"/>
      <c r="AH54" s="65"/>
      <c r="AI54" s="301" t="s">
        <v>0</v>
      </c>
      <c r="AJ54" s="65"/>
      <c r="AK54" s="114"/>
      <c r="AL54" s="115"/>
      <c r="AM54" s="94"/>
      <c r="AN54" s="106"/>
      <c r="AO54" s="301" t="s">
        <v>0</v>
      </c>
      <c r="AP54" s="105"/>
      <c r="AQ54" s="114"/>
      <c r="AR54" s="115"/>
      <c r="AS54" s="94"/>
      <c r="AT54" s="65"/>
      <c r="AU54" s="301" t="s">
        <v>0</v>
      </c>
      <c r="AV54" s="65"/>
      <c r="AW54" s="114"/>
      <c r="AX54" s="115"/>
      <c r="AY54" s="94"/>
      <c r="AZ54" s="106"/>
      <c r="BA54" s="301" t="s">
        <v>0</v>
      </c>
      <c r="BB54" s="105"/>
      <c r="BC54" s="114"/>
      <c r="BD54" s="115"/>
      <c r="BE54" s="94"/>
      <c r="BF54" s="65"/>
      <c r="BG54" s="301" t="s">
        <v>0</v>
      </c>
      <c r="BH54" s="65"/>
      <c r="BI54" s="114"/>
      <c r="BJ54" s="115"/>
      <c r="BK54" s="94"/>
      <c r="BL54" s="65"/>
      <c r="BM54" s="301" t="s">
        <v>0</v>
      </c>
      <c r="BN54" s="65"/>
      <c r="BO54" s="114"/>
      <c r="BP54" s="115"/>
      <c r="BQ54" s="94"/>
      <c r="BR54" s="65"/>
      <c r="BS54" s="301" t="s">
        <v>0</v>
      </c>
      <c r="BT54" s="65"/>
      <c r="BU54" s="114"/>
      <c r="BV54" s="115"/>
      <c r="BW54" s="94"/>
      <c r="BX54" s="65"/>
      <c r="BY54" s="301" t="s">
        <v>0</v>
      </c>
      <c r="BZ54" s="65"/>
      <c r="CA54" s="114"/>
      <c r="CB54" s="115"/>
      <c r="CC54" s="94"/>
      <c r="CD54" s="65"/>
      <c r="CE54" s="301" t="s">
        <v>0</v>
      </c>
      <c r="CF54" s="65"/>
      <c r="CG54" s="114"/>
      <c r="CH54" s="115"/>
      <c r="CI54" s="94"/>
      <c r="CJ54" s="106"/>
      <c r="CK54" s="301" t="s">
        <v>0</v>
      </c>
      <c r="CL54" s="105"/>
      <c r="CM54" s="114"/>
      <c r="CN54" s="115"/>
      <c r="CO54" s="94"/>
      <c r="CP54" s="106"/>
      <c r="CQ54" s="301" t="s">
        <v>0</v>
      </c>
      <c r="CR54" s="105"/>
      <c r="CS54" s="114"/>
      <c r="CT54" s="115"/>
      <c r="CU54" s="94"/>
      <c r="CV54" s="65"/>
      <c r="CW54" s="301" t="s">
        <v>0</v>
      </c>
      <c r="CX54" s="65"/>
      <c r="CY54" s="114"/>
      <c r="CZ54" s="115"/>
      <c r="DA54" s="94"/>
      <c r="DB54" s="65"/>
      <c r="DC54" s="301" t="s">
        <v>0</v>
      </c>
      <c r="DD54" s="65"/>
      <c r="DE54" s="114"/>
      <c r="DF54" s="115"/>
      <c r="DG54" s="94"/>
      <c r="DH54" s="65"/>
      <c r="DI54" s="301" t="s">
        <v>0</v>
      </c>
      <c r="DJ54" s="65"/>
      <c r="DK54" s="114"/>
      <c r="DL54" s="115"/>
      <c r="DM54" s="94"/>
      <c r="DN54" s="65"/>
      <c r="DO54" s="301" t="s">
        <v>0</v>
      </c>
      <c r="DP54" s="65"/>
      <c r="DQ54" s="114"/>
      <c r="DR54" s="115"/>
      <c r="DS54" s="94"/>
      <c r="DT54" s="65"/>
      <c r="DU54" s="301" t="s">
        <v>0</v>
      </c>
      <c r="DV54" s="65"/>
      <c r="DW54" s="114"/>
      <c r="DX54" s="115"/>
      <c r="DY54" s="94"/>
      <c r="DZ54" s="65"/>
      <c r="EA54" s="301" t="s">
        <v>0</v>
      </c>
      <c r="EB54" s="65"/>
      <c r="EC54" s="114"/>
      <c r="ED54" s="115"/>
      <c r="EE54" s="94"/>
      <c r="EF54" s="65"/>
      <c r="EG54" s="301" t="s">
        <v>0</v>
      </c>
      <c r="EH54" s="65"/>
      <c r="EI54" s="114"/>
      <c r="EJ54" s="115"/>
      <c r="EK54" s="94"/>
      <c r="EL54" s="65"/>
      <c r="EM54" s="301" t="s">
        <v>0</v>
      </c>
      <c r="EN54" s="65"/>
      <c r="EO54" s="114"/>
      <c r="EP54" s="115"/>
      <c r="EQ54" s="94"/>
      <c r="ER54" s="106"/>
      <c r="ES54" s="301" t="s">
        <v>0</v>
      </c>
      <c r="ET54" s="105"/>
      <c r="EU54" s="114"/>
      <c r="EV54" s="115"/>
      <c r="EW54" s="94"/>
      <c r="EX54" s="65"/>
      <c r="EY54" s="301" t="s">
        <v>0</v>
      </c>
      <c r="EZ54" s="65"/>
      <c r="FA54" s="114"/>
      <c r="FB54" s="115"/>
      <c r="FC54" s="94"/>
      <c r="FD54" s="106"/>
      <c r="FE54" s="301" t="s">
        <v>0</v>
      </c>
      <c r="FF54" s="105"/>
      <c r="FG54" s="114"/>
      <c r="FH54" s="115"/>
      <c r="FI54" s="94"/>
      <c r="FJ54" s="65"/>
      <c r="FK54" s="301" t="s">
        <v>0</v>
      </c>
      <c r="FL54" s="65"/>
      <c r="FM54" s="114"/>
      <c r="FN54" s="115"/>
      <c r="FO54" s="94"/>
      <c r="FP54" s="65"/>
      <c r="FQ54" s="301" t="s">
        <v>0</v>
      </c>
      <c r="FR54" s="65"/>
      <c r="FS54" s="114"/>
      <c r="FT54" s="115"/>
      <c r="FU54" s="94"/>
      <c r="FV54" s="65"/>
      <c r="FW54" s="301" t="s">
        <v>0</v>
      </c>
      <c r="FX54" s="65"/>
      <c r="FY54" s="114"/>
      <c r="FZ54" s="115"/>
      <c r="GA54" s="94"/>
      <c r="GB54" s="106"/>
      <c r="GC54" s="301" t="s">
        <v>0</v>
      </c>
      <c r="GD54" s="105"/>
      <c r="GE54" s="114"/>
      <c r="GF54" s="115"/>
      <c r="GG54" s="94"/>
      <c r="GH54" s="106"/>
      <c r="GI54" s="301" t="s">
        <v>0</v>
      </c>
      <c r="GJ54" s="105"/>
      <c r="GK54" s="114"/>
      <c r="GL54" s="115"/>
      <c r="GM54" s="94"/>
      <c r="GN54" s="65"/>
      <c r="GO54" s="301" t="s">
        <v>0</v>
      </c>
      <c r="GP54" s="65"/>
      <c r="GQ54" s="121"/>
      <c r="GR54" s="302"/>
      <c r="GS54" s="94"/>
      <c r="GT54" s="65"/>
      <c r="GU54" s="301" t="s">
        <v>0</v>
      </c>
      <c r="GV54" s="65"/>
      <c r="GW54" s="114"/>
      <c r="GX54" s="115"/>
      <c r="GY54" s="94"/>
      <c r="GZ54" s="106"/>
      <c r="HA54" s="301" t="s">
        <v>0</v>
      </c>
      <c r="HB54" s="105"/>
      <c r="HC54" s="301"/>
      <c r="HD54" s="302"/>
      <c r="HE54" s="94"/>
      <c r="HF54" s="65"/>
      <c r="HG54" s="301" t="s">
        <v>0</v>
      </c>
      <c r="HH54" s="65"/>
      <c r="HI54" s="114"/>
      <c r="HJ54" s="115"/>
      <c r="HK54" s="94"/>
      <c r="HL54" s="65"/>
      <c r="HM54" s="301" t="s">
        <v>0</v>
      </c>
      <c r="HN54" s="65"/>
      <c r="HO54" s="114"/>
      <c r="HP54" s="115"/>
      <c r="HQ54" s="94"/>
      <c r="HR54" s="65"/>
      <c r="HS54" s="301" t="s">
        <v>0</v>
      </c>
      <c r="HT54" s="65"/>
      <c r="HU54" s="114"/>
      <c r="HV54" s="115"/>
      <c r="HW54" s="94"/>
      <c r="HX54" s="106"/>
      <c r="HY54" s="301" t="s">
        <v>0</v>
      </c>
      <c r="HZ54" s="105"/>
      <c r="IA54" s="114"/>
      <c r="IB54" s="115"/>
      <c r="IC54" s="94"/>
      <c r="ID54" s="65"/>
      <c r="IE54" s="301" t="s">
        <v>0</v>
      </c>
      <c r="IF54" s="65"/>
      <c r="IG54" s="114"/>
      <c r="IH54" s="115"/>
      <c r="II54" s="94"/>
      <c r="IJ54" s="65"/>
      <c r="IK54" s="301" t="s">
        <v>0</v>
      </c>
      <c r="IL54" s="65"/>
      <c r="IM54" s="121"/>
      <c r="IN54" s="302"/>
      <c r="IO54" s="94"/>
      <c r="IP54" s="106"/>
      <c r="IQ54" s="301" t="s">
        <v>0</v>
      </c>
      <c r="IR54" s="105"/>
      <c r="IS54" s="301"/>
      <c r="IT54" s="302"/>
      <c r="IU54" s="94"/>
      <c r="IV54" s="65"/>
      <c r="IW54" s="301" t="s">
        <v>0</v>
      </c>
      <c r="IX54" s="65"/>
      <c r="IY54" s="114"/>
      <c r="IZ54" s="115"/>
      <c r="JA54" s="94"/>
      <c r="JB54" s="65"/>
      <c r="JC54" s="301" t="s">
        <v>0</v>
      </c>
      <c r="JD54" s="65"/>
      <c r="JE54" s="114"/>
      <c r="JF54" s="115"/>
      <c r="JG54" s="94"/>
      <c r="JH54" s="65"/>
      <c r="JI54" s="301" t="s">
        <v>0</v>
      </c>
      <c r="JJ54" s="65"/>
      <c r="JK54" s="114"/>
      <c r="JL54" s="115"/>
      <c r="JM54" s="94"/>
      <c r="JN54" s="65"/>
      <c r="JO54" s="301" t="s">
        <v>0</v>
      </c>
      <c r="JP54" s="65"/>
      <c r="JQ54" s="114"/>
      <c r="JR54" s="115"/>
      <c r="JS54" s="94"/>
      <c r="JT54" s="106"/>
      <c r="JU54" s="301" t="s">
        <v>0</v>
      </c>
      <c r="JV54" s="105"/>
      <c r="JW54" s="114"/>
      <c r="JX54" s="115"/>
      <c r="JY54" s="94"/>
      <c r="JZ54" s="106"/>
      <c r="KA54" s="301" t="s">
        <v>0</v>
      </c>
      <c r="KB54" s="105"/>
      <c r="KC54" s="301"/>
      <c r="KD54" s="302"/>
      <c r="KE54" s="94"/>
      <c r="KF54" s="106"/>
      <c r="KG54" s="301" t="s">
        <v>0</v>
      </c>
      <c r="KH54" s="105"/>
      <c r="KI54" s="114"/>
      <c r="KJ54" s="115"/>
      <c r="KK54" s="94"/>
      <c r="KL54" s="65"/>
      <c r="KM54" s="301" t="s">
        <v>0</v>
      </c>
      <c r="KN54" s="65"/>
      <c r="KO54" s="114"/>
      <c r="KP54" s="115"/>
      <c r="KQ54" s="94"/>
      <c r="KR54" s="65"/>
      <c r="KS54" s="301" t="s">
        <v>0</v>
      </c>
      <c r="KT54" s="65"/>
      <c r="KU54" s="114"/>
      <c r="KV54" s="115"/>
      <c r="KW54" s="94"/>
      <c r="KX54" s="65"/>
      <c r="KY54" s="301" t="s">
        <v>0</v>
      </c>
      <c r="KZ54" s="65"/>
      <c r="LA54" s="121"/>
      <c r="LB54" s="302"/>
      <c r="LC54" s="94"/>
      <c r="LD54" s="106"/>
      <c r="LE54" s="301" t="s">
        <v>0</v>
      </c>
      <c r="LF54" s="105"/>
      <c r="LG54" s="114"/>
      <c r="LH54" s="115"/>
      <c r="LI54" s="94"/>
      <c r="LJ54" s="65"/>
      <c r="LK54" s="301" t="s">
        <v>0</v>
      </c>
      <c r="LL54" s="65"/>
      <c r="LM54" s="121"/>
      <c r="LN54" s="302"/>
      <c r="LO54" s="94"/>
      <c r="LP54" s="65"/>
      <c r="LQ54" s="301" t="s">
        <v>0</v>
      </c>
      <c r="LR54" s="65"/>
      <c r="LS54" s="114"/>
      <c r="LT54" s="115"/>
      <c r="LU54" s="94"/>
      <c r="LV54" s="106"/>
      <c r="LW54" s="301" t="s">
        <v>0</v>
      </c>
      <c r="LX54" s="105"/>
      <c r="LY54" s="301"/>
      <c r="LZ54" s="302"/>
      <c r="MA54" s="94"/>
      <c r="MB54" s="65"/>
      <c r="MC54" s="301" t="s">
        <v>0</v>
      </c>
      <c r="MD54" s="65"/>
      <c r="ME54" s="114"/>
      <c r="MF54" s="115"/>
      <c r="MG54" s="94"/>
      <c r="MH54" s="65"/>
      <c r="MI54" s="301" t="s">
        <v>0</v>
      </c>
      <c r="MJ54" s="65"/>
      <c r="MK54" s="114"/>
      <c r="ML54" s="115"/>
      <c r="MM54" s="94"/>
      <c r="MN54" s="65"/>
      <c r="MO54" s="301" t="s">
        <v>0</v>
      </c>
      <c r="MP54" s="65"/>
      <c r="MQ54" s="114"/>
      <c r="MR54" s="115"/>
      <c r="MS54" s="94"/>
      <c r="MT54" s="106"/>
      <c r="MU54" s="301" t="s">
        <v>0</v>
      </c>
      <c r="MV54" s="105"/>
      <c r="MW54" s="301"/>
      <c r="MX54" s="302"/>
      <c r="MY54" s="94"/>
      <c r="MZ54" s="65"/>
      <c r="NA54" s="301" t="s">
        <v>0</v>
      </c>
      <c r="NB54" s="65"/>
      <c r="NC54" s="114"/>
      <c r="ND54" s="115"/>
      <c r="NE54" s="94"/>
      <c r="NF54" s="65"/>
      <c r="NG54" s="301" t="s">
        <v>0</v>
      </c>
      <c r="NH54" s="65"/>
      <c r="NI54" s="121"/>
      <c r="NJ54" s="302"/>
      <c r="NK54" s="94"/>
      <c r="NL54" s="65"/>
      <c r="NM54" s="301" t="s">
        <v>0</v>
      </c>
      <c r="NN54" s="65"/>
      <c r="NO54" s="114"/>
      <c r="NP54" s="115"/>
      <c r="NQ54" s="94"/>
      <c r="NR54" s="65"/>
      <c r="NS54" s="301" t="s">
        <v>0</v>
      </c>
      <c r="NT54" s="65"/>
      <c r="NU54" s="114"/>
      <c r="NV54" s="115"/>
      <c r="NW54" s="102"/>
      <c r="NX54" s="106"/>
      <c r="NY54" s="301" t="s">
        <v>0</v>
      </c>
      <c r="NZ54" s="105"/>
      <c r="OA54" s="301"/>
      <c r="OB54" s="302"/>
      <c r="OC54" s="121"/>
      <c r="OD54" s="267"/>
      <c r="OE54" s="114" t="s">
        <v>0</v>
      </c>
      <c r="OF54" s="114"/>
      <c r="OG54" s="114"/>
      <c r="OH54" s="115"/>
    </row>
    <row r="55" spans="1:398" ht="16.5">
      <c r="A55" s="312">
        <f>IF(B55="","",VLOOKUP(B55,'Registrovaní tipéri'!$A$2:$B$101,2,FALSE))</f>
        <v>33</v>
      </c>
      <c r="B55" s="306" t="s">
        <v>38</v>
      </c>
      <c r="C55" s="134">
        <v>33</v>
      </c>
      <c r="D55" s="106"/>
      <c r="E55" s="301" t="s">
        <v>0</v>
      </c>
      <c r="F55" s="105"/>
      <c r="G55" s="301"/>
      <c r="H55" s="302"/>
      <c r="I55" s="308"/>
      <c r="J55" s="267">
        <v>2</v>
      </c>
      <c r="K55" s="114" t="s">
        <v>0</v>
      </c>
      <c r="L55" s="114">
        <v>4</v>
      </c>
      <c r="M55" s="114" t="s">
        <v>218</v>
      </c>
      <c r="N55" s="115" t="s">
        <v>214</v>
      </c>
      <c r="O55" s="81"/>
      <c r="P55" s="106">
        <v>4</v>
      </c>
      <c r="Q55" s="342" t="s">
        <v>0</v>
      </c>
      <c r="R55" s="105">
        <v>2</v>
      </c>
      <c r="S55" s="114" t="s">
        <v>218</v>
      </c>
      <c r="T55" s="115" t="s">
        <v>214</v>
      </c>
      <c r="U55" s="81"/>
      <c r="V55" s="106">
        <v>2</v>
      </c>
      <c r="W55" s="342" t="s">
        <v>0</v>
      </c>
      <c r="X55" s="105">
        <v>4</v>
      </c>
      <c r="Y55" s="114" t="s">
        <v>218</v>
      </c>
      <c r="Z55" s="115" t="s">
        <v>214</v>
      </c>
      <c r="AA55" s="94"/>
      <c r="AB55" s="65"/>
      <c r="AC55" s="325" t="s">
        <v>0</v>
      </c>
      <c r="AD55" s="65"/>
      <c r="AE55" s="114" t="s">
        <v>331</v>
      </c>
      <c r="AF55" s="115" t="s">
        <v>331</v>
      </c>
      <c r="AG55" s="94"/>
      <c r="AH55" s="65"/>
      <c r="AI55" s="301" t="s">
        <v>0</v>
      </c>
      <c r="AJ55" s="65"/>
      <c r="AK55" s="114"/>
      <c r="AL55" s="115"/>
      <c r="AM55" s="94"/>
      <c r="AN55" s="106"/>
      <c r="AO55" s="301" t="s">
        <v>0</v>
      </c>
      <c r="AP55" s="105"/>
      <c r="AQ55" s="114"/>
      <c r="AR55" s="115"/>
      <c r="AS55" s="94"/>
      <c r="AT55" s="65"/>
      <c r="AU55" s="301" t="s">
        <v>0</v>
      </c>
      <c r="AV55" s="65"/>
      <c r="AW55" s="114"/>
      <c r="AX55" s="115"/>
      <c r="AY55" s="94"/>
      <c r="AZ55" s="106"/>
      <c r="BA55" s="301" t="s">
        <v>0</v>
      </c>
      <c r="BB55" s="105"/>
      <c r="BC55" s="114"/>
      <c r="BD55" s="115"/>
      <c r="BE55" s="94"/>
      <c r="BF55" s="65"/>
      <c r="BG55" s="301" t="s">
        <v>0</v>
      </c>
      <c r="BH55" s="65"/>
      <c r="BI55" s="114"/>
      <c r="BJ55" s="115"/>
      <c r="BK55" s="94"/>
      <c r="BL55" s="65"/>
      <c r="BM55" s="301" t="s">
        <v>0</v>
      </c>
      <c r="BN55" s="65"/>
      <c r="BO55" s="114"/>
      <c r="BP55" s="115"/>
      <c r="BQ55" s="94"/>
      <c r="BR55" s="65"/>
      <c r="BS55" s="301" t="s">
        <v>0</v>
      </c>
      <c r="BT55" s="65"/>
      <c r="BU55" s="114"/>
      <c r="BV55" s="115"/>
      <c r="BW55" s="94"/>
      <c r="BX55" s="65"/>
      <c r="BY55" s="301" t="s">
        <v>0</v>
      </c>
      <c r="BZ55" s="65"/>
      <c r="CA55" s="121"/>
      <c r="CB55" s="302"/>
      <c r="CC55" s="94"/>
      <c r="CD55" s="65"/>
      <c r="CE55" s="301" t="s">
        <v>0</v>
      </c>
      <c r="CF55" s="65"/>
      <c r="CG55" s="114"/>
      <c r="CH55" s="115"/>
      <c r="CI55" s="94"/>
      <c r="CJ55" s="106"/>
      <c r="CK55" s="301" t="s">
        <v>0</v>
      </c>
      <c r="CL55" s="105"/>
      <c r="CM55" s="114"/>
      <c r="CN55" s="115"/>
      <c r="CO55" s="94"/>
      <c r="CP55" s="106"/>
      <c r="CQ55" s="301" t="s">
        <v>0</v>
      </c>
      <c r="CR55" s="105"/>
      <c r="CS55" s="114"/>
      <c r="CT55" s="115"/>
      <c r="CU55" s="94"/>
      <c r="CV55" s="65"/>
      <c r="CW55" s="301" t="s">
        <v>0</v>
      </c>
      <c r="CX55" s="65"/>
      <c r="CY55" s="114"/>
      <c r="CZ55" s="115"/>
      <c r="DA55" s="94"/>
      <c r="DB55" s="65"/>
      <c r="DC55" s="301" t="s">
        <v>0</v>
      </c>
      <c r="DD55" s="65"/>
      <c r="DE55" s="114"/>
      <c r="DF55" s="115"/>
      <c r="DG55" s="94"/>
      <c r="DH55" s="65"/>
      <c r="DI55" s="301" t="s">
        <v>0</v>
      </c>
      <c r="DJ55" s="65"/>
      <c r="DK55" s="114"/>
      <c r="DL55" s="115"/>
      <c r="DM55" s="94"/>
      <c r="DN55" s="65"/>
      <c r="DO55" s="301" t="s">
        <v>0</v>
      </c>
      <c r="DP55" s="65"/>
      <c r="DQ55" s="114"/>
      <c r="DR55" s="115"/>
      <c r="DS55" s="94"/>
      <c r="DT55" s="65"/>
      <c r="DU55" s="301" t="s">
        <v>0</v>
      </c>
      <c r="DV55" s="65"/>
      <c r="DW55" s="114"/>
      <c r="DX55" s="115"/>
      <c r="DY55" s="94"/>
      <c r="DZ55" s="65"/>
      <c r="EA55" s="301" t="s">
        <v>0</v>
      </c>
      <c r="EB55" s="65"/>
      <c r="EC55" s="114"/>
      <c r="ED55" s="115"/>
      <c r="EE55" s="94"/>
      <c r="EF55" s="65"/>
      <c r="EG55" s="301" t="s">
        <v>0</v>
      </c>
      <c r="EH55" s="65"/>
      <c r="EI55" s="114"/>
      <c r="EJ55" s="115"/>
      <c r="EK55" s="94"/>
      <c r="EL55" s="65"/>
      <c r="EM55" s="301" t="s">
        <v>0</v>
      </c>
      <c r="EN55" s="65"/>
      <c r="EO55" s="114"/>
      <c r="EP55" s="115"/>
      <c r="EQ55" s="94"/>
      <c r="ER55" s="106"/>
      <c r="ES55" s="301" t="s">
        <v>0</v>
      </c>
      <c r="ET55" s="105"/>
      <c r="EU55" s="114"/>
      <c r="EV55" s="115"/>
      <c r="EW55" s="94"/>
      <c r="EX55" s="65"/>
      <c r="EY55" s="301" t="s">
        <v>0</v>
      </c>
      <c r="EZ55" s="65"/>
      <c r="FA55" s="114"/>
      <c r="FB55" s="115"/>
      <c r="FC55" s="94"/>
      <c r="FD55" s="106"/>
      <c r="FE55" s="301" t="s">
        <v>0</v>
      </c>
      <c r="FF55" s="105"/>
      <c r="FG55" s="114"/>
      <c r="FH55" s="115"/>
      <c r="FI55" s="94"/>
      <c r="FJ55" s="65"/>
      <c r="FK55" s="301" t="s">
        <v>0</v>
      </c>
      <c r="FL55" s="65"/>
      <c r="FM55" s="114"/>
      <c r="FN55" s="115"/>
      <c r="FO55" s="94"/>
      <c r="FP55" s="65"/>
      <c r="FQ55" s="301" t="s">
        <v>0</v>
      </c>
      <c r="FR55" s="65"/>
      <c r="FS55" s="114"/>
      <c r="FT55" s="115"/>
      <c r="FU55" s="94"/>
      <c r="FV55" s="65"/>
      <c r="FW55" s="301" t="s">
        <v>0</v>
      </c>
      <c r="FX55" s="65"/>
      <c r="FY55" s="114"/>
      <c r="FZ55" s="115"/>
      <c r="GA55" s="94"/>
      <c r="GB55" s="106"/>
      <c r="GC55" s="301" t="s">
        <v>0</v>
      </c>
      <c r="GD55" s="105"/>
      <c r="GE55" s="114"/>
      <c r="GF55" s="115"/>
      <c r="GG55" s="94"/>
      <c r="GH55" s="106"/>
      <c r="GI55" s="301" t="s">
        <v>0</v>
      </c>
      <c r="GJ55" s="105"/>
      <c r="GK55" s="114"/>
      <c r="GL55" s="115"/>
      <c r="GM55" s="94"/>
      <c r="GN55" s="65"/>
      <c r="GO55" s="301" t="s">
        <v>0</v>
      </c>
      <c r="GP55" s="65"/>
      <c r="GQ55" s="121"/>
      <c r="GR55" s="302"/>
      <c r="GS55" s="94"/>
      <c r="GT55" s="65"/>
      <c r="GU55" s="301" t="s">
        <v>0</v>
      </c>
      <c r="GV55" s="65"/>
      <c r="GW55" s="114"/>
      <c r="GX55" s="115"/>
      <c r="GY55" s="94"/>
      <c r="GZ55" s="106"/>
      <c r="HA55" s="301" t="s">
        <v>0</v>
      </c>
      <c r="HB55" s="105"/>
      <c r="HC55" s="301"/>
      <c r="HD55" s="302"/>
      <c r="HE55" s="94"/>
      <c r="HF55" s="65"/>
      <c r="HG55" s="301" t="s">
        <v>0</v>
      </c>
      <c r="HH55" s="65"/>
      <c r="HI55" s="114"/>
      <c r="HJ55" s="115"/>
      <c r="HK55" s="94"/>
      <c r="HL55" s="65"/>
      <c r="HM55" s="301" t="s">
        <v>0</v>
      </c>
      <c r="HN55" s="65"/>
      <c r="HO55" s="114"/>
      <c r="HP55" s="115"/>
      <c r="HQ55" s="94"/>
      <c r="HR55" s="65"/>
      <c r="HS55" s="301" t="s">
        <v>0</v>
      </c>
      <c r="HT55" s="65"/>
      <c r="HU55" s="114"/>
      <c r="HV55" s="115"/>
      <c r="HW55" s="94"/>
      <c r="HX55" s="106"/>
      <c r="HY55" s="301" t="s">
        <v>0</v>
      </c>
      <c r="HZ55" s="105"/>
      <c r="IA55" s="114"/>
      <c r="IB55" s="115"/>
      <c r="IC55" s="94"/>
      <c r="ID55" s="65"/>
      <c r="IE55" s="301" t="s">
        <v>0</v>
      </c>
      <c r="IF55" s="65"/>
      <c r="IG55" s="114"/>
      <c r="IH55" s="115"/>
      <c r="II55" s="94"/>
      <c r="IJ55" s="65"/>
      <c r="IK55" s="301" t="s">
        <v>0</v>
      </c>
      <c r="IL55" s="65"/>
      <c r="IM55" s="121"/>
      <c r="IN55" s="302"/>
      <c r="IO55" s="94"/>
      <c r="IP55" s="106"/>
      <c r="IQ55" s="301" t="s">
        <v>0</v>
      </c>
      <c r="IR55" s="105"/>
      <c r="IS55" s="301"/>
      <c r="IT55" s="302"/>
      <c r="IU55" s="94"/>
      <c r="IV55" s="65"/>
      <c r="IW55" s="301" t="s">
        <v>0</v>
      </c>
      <c r="IX55" s="65"/>
      <c r="IY55" s="114"/>
      <c r="IZ55" s="115"/>
      <c r="JA55" s="94"/>
      <c r="JB55" s="65"/>
      <c r="JC55" s="301" t="s">
        <v>0</v>
      </c>
      <c r="JD55" s="65"/>
      <c r="JE55" s="114"/>
      <c r="JF55" s="115"/>
      <c r="JG55" s="94"/>
      <c r="JH55" s="65"/>
      <c r="JI55" s="301" t="s">
        <v>0</v>
      </c>
      <c r="JJ55" s="65"/>
      <c r="JK55" s="114"/>
      <c r="JL55" s="115"/>
      <c r="JM55" s="94"/>
      <c r="JN55" s="65"/>
      <c r="JO55" s="301" t="s">
        <v>0</v>
      </c>
      <c r="JP55" s="65"/>
      <c r="JQ55" s="114"/>
      <c r="JR55" s="115"/>
      <c r="JS55" s="94"/>
      <c r="JT55" s="106"/>
      <c r="JU55" s="301" t="s">
        <v>0</v>
      </c>
      <c r="JV55" s="105"/>
      <c r="JW55" s="114"/>
      <c r="JX55" s="115"/>
      <c r="JY55" s="94"/>
      <c r="JZ55" s="106"/>
      <c r="KA55" s="301" t="s">
        <v>0</v>
      </c>
      <c r="KB55" s="105"/>
      <c r="KC55" s="301"/>
      <c r="KD55" s="302"/>
      <c r="KE55" s="94"/>
      <c r="KF55" s="106"/>
      <c r="KG55" s="301" t="s">
        <v>0</v>
      </c>
      <c r="KH55" s="105"/>
      <c r="KI55" s="114"/>
      <c r="KJ55" s="115"/>
      <c r="KK55" s="94"/>
      <c r="KL55" s="65"/>
      <c r="KM55" s="301" t="s">
        <v>0</v>
      </c>
      <c r="KN55" s="65"/>
      <c r="KO55" s="114"/>
      <c r="KP55" s="115"/>
      <c r="KQ55" s="94"/>
      <c r="KR55" s="65"/>
      <c r="KS55" s="301" t="s">
        <v>0</v>
      </c>
      <c r="KT55" s="65"/>
      <c r="KU55" s="114"/>
      <c r="KV55" s="115"/>
      <c r="KW55" s="94"/>
      <c r="KX55" s="65"/>
      <c r="KY55" s="301" t="s">
        <v>0</v>
      </c>
      <c r="KZ55" s="65"/>
      <c r="LA55" s="121"/>
      <c r="LB55" s="302"/>
      <c r="LC55" s="94"/>
      <c r="LD55" s="106"/>
      <c r="LE55" s="301" t="s">
        <v>0</v>
      </c>
      <c r="LF55" s="105"/>
      <c r="LG55" s="114"/>
      <c r="LH55" s="115"/>
      <c r="LI55" s="94"/>
      <c r="LJ55" s="65"/>
      <c r="LK55" s="301" t="s">
        <v>0</v>
      </c>
      <c r="LL55" s="65"/>
      <c r="LM55" s="121"/>
      <c r="LN55" s="302"/>
      <c r="LO55" s="94"/>
      <c r="LP55" s="65"/>
      <c r="LQ55" s="301" t="s">
        <v>0</v>
      </c>
      <c r="LR55" s="65"/>
      <c r="LS55" s="114"/>
      <c r="LT55" s="115"/>
      <c r="LU55" s="94"/>
      <c r="LV55" s="106"/>
      <c r="LW55" s="301" t="s">
        <v>0</v>
      </c>
      <c r="LX55" s="105"/>
      <c r="LY55" s="301"/>
      <c r="LZ55" s="302"/>
      <c r="MA55" s="94"/>
      <c r="MB55" s="65"/>
      <c r="MC55" s="301" t="s">
        <v>0</v>
      </c>
      <c r="MD55" s="65"/>
      <c r="ME55" s="114"/>
      <c r="MF55" s="115"/>
      <c r="MG55" s="94"/>
      <c r="MH55" s="65"/>
      <c r="MI55" s="301" t="s">
        <v>0</v>
      </c>
      <c r="MJ55" s="65"/>
      <c r="MK55" s="114"/>
      <c r="ML55" s="115"/>
      <c r="MM55" s="94"/>
      <c r="MN55" s="65"/>
      <c r="MO55" s="301" t="s">
        <v>0</v>
      </c>
      <c r="MP55" s="65"/>
      <c r="MQ55" s="114"/>
      <c r="MR55" s="115"/>
      <c r="MS55" s="94"/>
      <c r="MT55" s="106"/>
      <c r="MU55" s="301" t="s">
        <v>0</v>
      </c>
      <c r="MV55" s="105"/>
      <c r="MW55" s="301"/>
      <c r="MX55" s="302"/>
      <c r="MY55" s="94"/>
      <c r="MZ55" s="65"/>
      <c r="NA55" s="301" t="s">
        <v>0</v>
      </c>
      <c r="NB55" s="65"/>
      <c r="NC55" s="114"/>
      <c r="ND55" s="115"/>
      <c r="NE55" s="94"/>
      <c r="NF55" s="65"/>
      <c r="NG55" s="301" t="s">
        <v>0</v>
      </c>
      <c r="NH55" s="65"/>
      <c r="NI55" s="121"/>
      <c r="NJ55" s="302"/>
      <c r="NK55" s="94"/>
      <c r="NL55" s="65"/>
      <c r="NM55" s="301" t="s">
        <v>0</v>
      </c>
      <c r="NN55" s="65"/>
      <c r="NO55" s="114"/>
      <c r="NP55" s="115"/>
      <c r="NQ55" s="94"/>
      <c r="NR55" s="65"/>
      <c r="NS55" s="301" t="s">
        <v>0</v>
      </c>
      <c r="NT55" s="65"/>
      <c r="NU55" s="114"/>
      <c r="NV55" s="115"/>
      <c r="NW55" s="102"/>
      <c r="NX55" s="106"/>
      <c r="NY55" s="301" t="s">
        <v>0</v>
      </c>
      <c r="NZ55" s="105"/>
      <c r="OA55" s="301"/>
      <c r="OB55" s="302"/>
      <c r="OC55" s="121"/>
      <c r="OD55" s="267"/>
      <c r="OE55" s="114" t="s">
        <v>0</v>
      </c>
      <c r="OF55" s="114"/>
      <c r="OG55" s="114"/>
      <c r="OH55" s="115"/>
    </row>
    <row r="56" spans="1:398" ht="16.5">
      <c r="A56" s="312">
        <f>IF(B56="","",VLOOKUP(B56,'Registrovaní tipéri'!$A$2:$B$101,2,FALSE))</f>
        <v>27</v>
      </c>
      <c r="B56" s="306" t="s">
        <v>6</v>
      </c>
      <c r="C56" s="134">
        <v>27</v>
      </c>
      <c r="D56" s="106"/>
      <c r="E56" s="301" t="s">
        <v>0</v>
      </c>
      <c r="F56" s="105"/>
      <c r="G56" s="112"/>
      <c r="H56" s="113"/>
      <c r="I56" s="308"/>
      <c r="J56" s="267">
        <v>2</v>
      </c>
      <c r="K56" s="114" t="s">
        <v>0</v>
      </c>
      <c r="L56" s="114">
        <v>2</v>
      </c>
      <c r="M56" s="114" t="s">
        <v>218</v>
      </c>
      <c r="N56" s="115" t="s">
        <v>219</v>
      </c>
      <c r="O56" s="81"/>
      <c r="P56" s="106">
        <v>2</v>
      </c>
      <c r="Q56" s="342" t="s">
        <v>0</v>
      </c>
      <c r="R56" s="105">
        <v>1</v>
      </c>
      <c r="S56" s="114" t="s">
        <v>218</v>
      </c>
      <c r="T56" s="115" t="s">
        <v>214</v>
      </c>
      <c r="U56" s="81"/>
      <c r="V56" s="106">
        <v>1</v>
      </c>
      <c r="W56" s="342" t="s">
        <v>0</v>
      </c>
      <c r="X56" s="105">
        <v>1</v>
      </c>
      <c r="Y56" s="114" t="s">
        <v>219</v>
      </c>
      <c r="Z56" s="115" t="s">
        <v>218</v>
      </c>
      <c r="AA56" s="94"/>
      <c r="AB56" s="65"/>
      <c r="AC56" s="325" t="s">
        <v>0</v>
      </c>
      <c r="AD56" s="65"/>
      <c r="AE56" s="114" t="s">
        <v>331</v>
      </c>
      <c r="AF56" s="115" t="s">
        <v>331</v>
      </c>
      <c r="AG56" s="94"/>
      <c r="AH56" s="65"/>
      <c r="AI56" s="301" t="s">
        <v>0</v>
      </c>
      <c r="AJ56" s="65"/>
      <c r="AK56" s="114"/>
      <c r="AL56" s="115"/>
      <c r="AM56" s="94"/>
      <c r="AN56" s="106"/>
      <c r="AO56" s="301" t="s">
        <v>0</v>
      </c>
      <c r="AP56" s="105"/>
      <c r="AQ56" s="114"/>
      <c r="AR56" s="115"/>
      <c r="AS56" s="94"/>
      <c r="AT56" s="65"/>
      <c r="AU56" s="301" t="s">
        <v>0</v>
      </c>
      <c r="AV56" s="65"/>
      <c r="AW56" s="114"/>
      <c r="AX56" s="115"/>
      <c r="AY56" s="94"/>
      <c r="AZ56" s="106"/>
      <c r="BA56" s="301" t="s">
        <v>0</v>
      </c>
      <c r="BB56" s="105"/>
      <c r="BC56" s="114"/>
      <c r="BD56" s="115"/>
      <c r="BE56" s="94"/>
      <c r="BF56" s="65"/>
      <c r="BG56" s="301" t="s">
        <v>0</v>
      </c>
      <c r="BH56" s="65"/>
      <c r="BI56" s="114"/>
      <c r="BJ56" s="115"/>
      <c r="BK56" s="94"/>
      <c r="BL56" s="65"/>
      <c r="BM56" s="301" t="s">
        <v>0</v>
      </c>
      <c r="BN56" s="65"/>
      <c r="BO56" s="114"/>
      <c r="BP56" s="115"/>
      <c r="BQ56" s="94"/>
      <c r="BR56" s="65"/>
      <c r="BS56" s="301" t="s">
        <v>0</v>
      </c>
      <c r="BT56" s="65"/>
      <c r="BU56" s="114"/>
      <c r="BV56" s="115"/>
      <c r="BW56" s="94"/>
      <c r="BX56" s="65"/>
      <c r="BY56" s="301" t="s">
        <v>0</v>
      </c>
      <c r="BZ56" s="65"/>
      <c r="CA56" s="121"/>
      <c r="CB56" s="302"/>
      <c r="CC56" s="94"/>
      <c r="CD56" s="65"/>
      <c r="CE56" s="301" t="s">
        <v>0</v>
      </c>
      <c r="CF56" s="65"/>
      <c r="CG56" s="114"/>
      <c r="CH56" s="115"/>
      <c r="CI56" s="94"/>
      <c r="CJ56" s="106"/>
      <c r="CK56" s="301" t="s">
        <v>0</v>
      </c>
      <c r="CL56" s="105"/>
      <c r="CM56" s="114"/>
      <c r="CN56" s="115"/>
      <c r="CO56" s="94"/>
      <c r="CP56" s="106"/>
      <c r="CQ56" s="301" t="s">
        <v>0</v>
      </c>
      <c r="CR56" s="105"/>
      <c r="CS56" s="114"/>
      <c r="CT56" s="115"/>
      <c r="CU56" s="94"/>
      <c r="CV56" s="65"/>
      <c r="CW56" s="301" t="s">
        <v>0</v>
      </c>
      <c r="CX56" s="65"/>
      <c r="CY56" s="114"/>
      <c r="CZ56" s="115"/>
      <c r="DA56" s="94"/>
      <c r="DB56" s="65"/>
      <c r="DC56" s="301" t="s">
        <v>0</v>
      </c>
      <c r="DD56" s="65"/>
      <c r="DE56" s="114"/>
      <c r="DF56" s="115"/>
      <c r="DG56" s="94"/>
      <c r="DH56" s="65"/>
      <c r="DI56" s="301" t="s">
        <v>0</v>
      </c>
      <c r="DJ56" s="65"/>
      <c r="DK56" s="114"/>
      <c r="DL56" s="115"/>
      <c r="DM56" s="94"/>
      <c r="DN56" s="65"/>
      <c r="DO56" s="301" t="s">
        <v>0</v>
      </c>
      <c r="DP56" s="65"/>
      <c r="DQ56" s="114"/>
      <c r="DR56" s="115"/>
      <c r="DS56" s="94"/>
      <c r="DT56" s="65"/>
      <c r="DU56" s="301" t="s">
        <v>0</v>
      </c>
      <c r="DV56" s="65"/>
      <c r="DW56" s="114"/>
      <c r="DX56" s="115"/>
      <c r="DY56" s="94"/>
      <c r="DZ56" s="65"/>
      <c r="EA56" s="301" t="s">
        <v>0</v>
      </c>
      <c r="EB56" s="65"/>
      <c r="EC56" s="114"/>
      <c r="ED56" s="115"/>
      <c r="EE56" s="94"/>
      <c r="EF56" s="65"/>
      <c r="EG56" s="301" t="s">
        <v>0</v>
      </c>
      <c r="EH56" s="65"/>
      <c r="EI56" s="114"/>
      <c r="EJ56" s="115"/>
      <c r="EK56" s="94"/>
      <c r="EL56" s="65"/>
      <c r="EM56" s="301" t="s">
        <v>0</v>
      </c>
      <c r="EN56" s="65"/>
      <c r="EO56" s="114"/>
      <c r="EP56" s="115"/>
      <c r="EQ56" s="94"/>
      <c r="ER56" s="106"/>
      <c r="ES56" s="301" t="s">
        <v>0</v>
      </c>
      <c r="ET56" s="105"/>
      <c r="EU56" s="114"/>
      <c r="EV56" s="115"/>
      <c r="EW56" s="94"/>
      <c r="EX56" s="65"/>
      <c r="EY56" s="301" t="s">
        <v>0</v>
      </c>
      <c r="EZ56" s="65"/>
      <c r="FA56" s="114"/>
      <c r="FB56" s="115"/>
      <c r="FC56" s="94"/>
      <c r="FD56" s="106"/>
      <c r="FE56" s="301" t="s">
        <v>0</v>
      </c>
      <c r="FF56" s="105"/>
      <c r="FG56" s="114"/>
      <c r="FH56" s="115"/>
      <c r="FI56" s="94"/>
      <c r="FJ56" s="65"/>
      <c r="FK56" s="301" t="s">
        <v>0</v>
      </c>
      <c r="FL56" s="65"/>
      <c r="FM56" s="114"/>
      <c r="FN56" s="115"/>
      <c r="FO56" s="94"/>
      <c r="FP56" s="65"/>
      <c r="FQ56" s="301" t="s">
        <v>0</v>
      </c>
      <c r="FR56" s="65"/>
      <c r="FS56" s="114"/>
      <c r="FT56" s="115"/>
      <c r="FU56" s="94"/>
      <c r="FV56" s="65"/>
      <c r="FW56" s="301" t="s">
        <v>0</v>
      </c>
      <c r="FX56" s="65"/>
      <c r="FY56" s="114"/>
      <c r="FZ56" s="115"/>
      <c r="GA56" s="94"/>
      <c r="GB56" s="106"/>
      <c r="GC56" s="301" t="s">
        <v>0</v>
      </c>
      <c r="GD56" s="105"/>
      <c r="GE56" s="114"/>
      <c r="GF56" s="115"/>
      <c r="GG56" s="94"/>
      <c r="GH56" s="106"/>
      <c r="GI56" s="301" t="s">
        <v>0</v>
      </c>
      <c r="GJ56" s="105"/>
      <c r="GK56" s="114"/>
      <c r="GL56" s="115"/>
      <c r="GM56" s="94"/>
      <c r="GN56" s="65"/>
      <c r="GO56" s="301" t="s">
        <v>0</v>
      </c>
      <c r="GP56" s="65"/>
      <c r="GQ56" s="121"/>
      <c r="GR56" s="302"/>
      <c r="GS56" s="94"/>
      <c r="GT56" s="65"/>
      <c r="GU56" s="301" t="s">
        <v>0</v>
      </c>
      <c r="GV56" s="65"/>
      <c r="GW56" s="114"/>
      <c r="GX56" s="115"/>
      <c r="GY56" s="94"/>
      <c r="GZ56" s="106"/>
      <c r="HA56" s="301" t="s">
        <v>0</v>
      </c>
      <c r="HB56" s="105"/>
      <c r="HC56" s="301"/>
      <c r="HD56" s="302"/>
      <c r="HE56" s="94"/>
      <c r="HF56" s="65"/>
      <c r="HG56" s="301" t="s">
        <v>0</v>
      </c>
      <c r="HH56" s="65"/>
      <c r="HI56" s="114"/>
      <c r="HJ56" s="115"/>
      <c r="HK56" s="94"/>
      <c r="HL56" s="65"/>
      <c r="HM56" s="301" t="s">
        <v>0</v>
      </c>
      <c r="HN56" s="65"/>
      <c r="HO56" s="114"/>
      <c r="HP56" s="115"/>
      <c r="HQ56" s="94"/>
      <c r="HR56" s="65"/>
      <c r="HS56" s="301" t="s">
        <v>0</v>
      </c>
      <c r="HT56" s="65"/>
      <c r="HU56" s="114"/>
      <c r="HV56" s="115"/>
      <c r="HW56" s="94"/>
      <c r="HX56" s="106"/>
      <c r="HY56" s="301" t="s">
        <v>0</v>
      </c>
      <c r="HZ56" s="105"/>
      <c r="IA56" s="114"/>
      <c r="IB56" s="115"/>
      <c r="IC56" s="94"/>
      <c r="ID56" s="65"/>
      <c r="IE56" s="301" t="s">
        <v>0</v>
      </c>
      <c r="IF56" s="65"/>
      <c r="IG56" s="114"/>
      <c r="IH56" s="115"/>
      <c r="II56" s="94"/>
      <c r="IJ56" s="65"/>
      <c r="IK56" s="301" t="s">
        <v>0</v>
      </c>
      <c r="IL56" s="65"/>
      <c r="IM56" s="121"/>
      <c r="IN56" s="302"/>
      <c r="IO56" s="94"/>
      <c r="IP56" s="106"/>
      <c r="IQ56" s="301" t="s">
        <v>0</v>
      </c>
      <c r="IR56" s="105"/>
      <c r="IS56" s="301"/>
      <c r="IT56" s="302"/>
      <c r="IU56" s="94"/>
      <c r="IV56" s="65"/>
      <c r="IW56" s="301" t="s">
        <v>0</v>
      </c>
      <c r="IX56" s="65"/>
      <c r="IY56" s="114"/>
      <c r="IZ56" s="115"/>
      <c r="JA56" s="94"/>
      <c r="JB56" s="65"/>
      <c r="JC56" s="301" t="s">
        <v>0</v>
      </c>
      <c r="JD56" s="65"/>
      <c r="JE56" s="114"/>
      <c r="JF56" s="115"/>
      <c r="JG56" s="94"/>
      <c r="JH56" s="65"/>
      <c r="JI56" s="301" t="s">
        <v>0</v>
      </c>
      <c r="JJ56" s="65"/>
      <c r="JK56" s="114"/>
      <c r="JL56" s="115"/>
      <c r="JM56" s="94"/>
      <c r="JN56" s="65"/>
      <c r="JO56" s="301" t="s">
        <v>0</v>
      </c>
      <c r="JP56" s="65"/>
      <c r="JQ56" s="114"/>
      <c r="JR56" s="115"/>
      <c r="JS56" s="94"/>
      <c r="JT56" s="106"/>
      <c r="JU56" s="301" t="s">
        <v>0</v>
      </c>
      <c r="JV56" s="105"/>
      <c r="JW56" s="114"/>
      <c r="JX56" s="115"/>
      <c r="JY56" s="94"/>
      <c r="JZ56" s="106"/>
      <c r="KA56" s="301" t="s">
        <v>0</v>
      </c>
      <c r="KB56" s="105"/>
      <c r="KC56" s="301"/>
      <c r="KD56" s="302"/>
      <c r="KE56" s="94"/>
      <c r="KF56" s="106"/>
      <c r="KG56" s="301" t="s">
        <v>0</v>
      </c>
      <c r="KH56" s="105"/>
      <c r="KI56" s="114"/>
      <c r="KJ56" s="115"/>
      <c r="KK56" s="94"/>
      <c r="KL56" s="65"/>
      <c r="KM56" s="301" t="s">
        <v>0</v>
      </c>
      <c r="KN56" s="65"/>
      <c r="KO56" s="114"/>
      <c r="KP56" s="115"/>
      <c r="KQ56" s="94"/>
      <c r="KR56" s="65"/>
      <c r="KS56" s="301" t="s">
        <v>0</v>
      </c>
      <c r="KT56" s="65"/>
      <c r="KU56" s="114"/>
      <c r="KV56" s="115"/>
      <c r="KW56" s="94"/>
      <c r="KX56" s="65"/>
      <c r="KY56" s="301" t="s">
        <v>0</v>
      </c>
      <c r="KZ56" s="65"/>
      <c r="LA56" s="121"/>
      <c r="LB56" s="302"/>
      <c r="LC56" s="94"/>
      <c r="LD56" s="106"/>
      <c r="LE56" s="301" t="s">
        <v>0</v>
      </c>
      <c r="LF56" s="105"/>
      <c r="LG56" s="114"/>
      <c r="LH56" s="115"/>
      <c r="LI56" s="94"/>
      <c r="LJ56" s="65"/>
      <c r="LK56" s="301" t="s">
        <v>0</v>
      </c>
      <c r="LL56" s="65"/>
      <c r="LM56" s="121"/>
      <c r="LN56" s="302"/>
      <c r="LO56" s="94"/>
      <c r="LP56" s="65"/>
      <c r="LQ56" s="301" t="s">
        <v>0</v>
      </c>
      <c r="LR56" s="65"/>
      <c r="LS56" s="114"/>
      <c r="LT56" s="115"/>
      <c r="LU56" s="94"/>
      <c r="LV56" s="106"/>
      <c r="LW56" s="301" t="s">
        <v>0</v>
      </c>
      <c r="LX56" s="105"/>
      <c r="LY56" s="301"/>
      <c r="LZ56" s="302"/>
      <c r="MA56" s="94"/>
      <c r="MB56" s="65"/>
      <c r="MC56" s="301" t="s">
        <v>0</v>
      </c>
      <c r="MD56" s="65"/>
      <c r="ME56" s="114"/>
      <c r="MF56" s="115"/>
      <c r="MG56" s="94"/>
      <c r="MH56" s="65"/>
      <c r="MI56" s="301" t="s">
        <v>0</v>
      </c>
      <c r="MJ56" s="65"/>
      <c r="MK56" s="114"/>
      <c r="ML56" s="115"/>
      <c r="MM56" s="94"/>
      <c r="MN56" s="65"/>
      <c r="MO56" s="301" t="s">
        <v>0</v>
      </c>
      <c r="MP56" s="65"/>
      <c r="MQ56" s="114"/>
      <c r="MR56" s="115"/>
      <c r="MS56" s="94"/>
      <c r="MT56" s="106"/>
      <c r="MU56" s="301" t="s">
        <v>0</v>
      </c>
      <c r="MV56" s="105"/>
      <c r="MW56" s="301"/>
      <c r="MX56" s="302"/>
      <c r="MY56" s="94"/>
      <c r="MZ56" s="65"/>
      <c r="NA56" s="301" t="s">
        <v>0</v>
      </c>
      <c r="NB56" s="65"/>
      <c r="NC56" s="114"/>
      <c r="ND56" s="115"/>
      <c r="NE56" s="94"/>
      <c r="NF56" s="65"/>
      <c r="NG56" s="301" t="s">
        <v>0</v>
      </c>
      <c r="NH56" s="65"/>
      <c r="NI56" s="121"/>
      <c r="NJ56" s="302"/>
      <c r="NK56" s="94"/>
      <c r="NL56" s="65"/>
      <c r="NM56" s="301" t="s">
        <v>0</v>
      </c>
      <c r="NN56" s="65"/>
      <c r="NO56" s="114"/>
      <c r="NP56" s="115"/>
      <c r="NQ56" s="94"/>
      <c r="NR56" s="65"/>
      <c r="NS56" s="301" t="s">
        <v>0</v>
      </c>
      <c r="NT56" s="65"/>
      <c r="NU56" s="114"/>
      <c r="NV56" s="115"/>
      <c r="NW56" s="102"/>
      <c r="NX56" s="106"/>
      <c r="NY56" s="301" t="s">
        <v>0</v>
      </c>
      <c r="NZ56" s="105"/>
      <c r="OA56" s="301"/>
      <c r="OB56" s="302"/>
      <c r="OC56" s="121"/>
      <c r="OD56" s="267"/>
      <c r="OE56" s="114" t="s">
        <v>0</v>
      </c>
      <c r="OF56" s="114"/>
      <c r="OG56" s="114"/>
      <c r="OH56" s="115"/>
    </row>
    <row r="57" spans="1:398" ht="16.5">
      <c r="A57" s="312">
        <f>IF(B57="","",VLOOKUP(B57,'Registrovaní tipéri'!$A$2:$B$101,2,FALSE))</f>
        <v>18</v>
      </c>
      <c r="B57" s="306" t="s">
        <v>24</v>
      </c>
      <c r="C57" s="134">
        <v>18</v>
      </c>
      <c r="D57" s="106"/>
      <c r="E57" s="301" t="s">
        <v>0</v>
      </c>
      <c r="F57" s="105"/>
      <c r="G57" s="301"/>
      <c r="H57" s="302"/>
      <c r="I57" s="308"/>
      <c r="J57" s="267">
        <v>0</v>
      </c>
      <c r="K57" s="114" t="s">
        <v>0</v>
      </c>
      <c r="L57" s="114">
        <v>3</v>
      </c>
      <c r="M57" s="114" t="s">
        <v>293</v>
      </c>
      <c r="N57" s="115" t="s">
        <v>218</v>
      </c>
      <c r="O57" s="81"/>
      <c r="P57" s="106">
        <v>4</v>
      </c>
      <c r="Q57" s="342" t="s">
        <v>0</v>
      </c>
      <c r="R57" s="105">
        <v>0</v>
      </c>
      <c r="S57" s="114" t="s">
        <v>220</v>
      </c>
      <c r="T57" s="115" t="s">
        <v>218</v>
      </c>
      <c r="U57" s="81"/>
      <c r="V57" s="106">
        <v>0</v>
      </c>
      <c r="W57" s="342" t="s">
        <v>0</v>
      </c>
      <c r="X57" s="105">
        <v>3</v>
      </c>
      <c r="Y57" s="114" t="s">
        <v>218</v>
      </c>
      <c r="Z57" s="115" t="s">
        <v>270</v>
      </c>
      <c r="AA57" s="94"/>
      <c r="AB57" s="65"/>
      <c r="AC57" s="325" t="s">
        <v>0</v>
      </c>
      <c r="AD57" s="65"/>
      <c r="AE57" s="114" t="s">
        <v>331</v>
      </c>
      <c r="AF57" s="115" t="s">
        <v>331</v>
      </c>
      <c r="AG57" s="94"/>
      <c r="AH57" s="65"/>
      <c r="AI57" s="301" t="s">
        <v>0</v>
      </c>
      <c r="AJ57" s="65"/>
      <c r="AK57" s="114"/>
      <c r="AL57" s="115"/>
      <c r="AM57" s="94"/>
      <c r="AN57" s="106"/>
      <c r="AO57" s="301" t="s">
        <v>0</v>
      </c>
      <c r="AP57" s="105"/>
      <c r="AQ57" s="114"/>
      <c r="AR57" s="115"/>
      <c r="AS57" s="94"/>
      <c r="AT57" s="65"/>
      <c r="AU57" s="301" t="s">
        <v>0</v>
      </c>
      <c r="AV57" s="65"/>
      <c r="AW57" s="114"/>
      <c r="AX57" s="115"/>
      <c r="AY57" s="94"/>
      <c r="AZ57" s="106"/>
      <c r="BA57" s="301" t="s">
        <v>0</v>
      </c>
      <c r="BB57" s="105"/>
      <c r="BC57" s="114"/>
      <c r="BD57" s="115"/>
      <c r="BE57" s="94"/>
      <c r="BF57" s="65"/>
      <c r="BG57" s="301" t="s">
        <v>0</v>
      </c>
      <c r="BH57" s="65"/>
      <c r="BI57" s="114"/>
      <c r="BJ57" s="115"/>
      <c r="BK57" s="94"/>
      <c r="BL57" s="65"/>
      <c r="BM57" s="301" t="s">
        <v>0</v>
      </c>
      <c r="BN57" s="65"/>
      <c r="BO57" s="114"/>
      <c r="BP57" s="115"/>
      <c r="BQ57" s="94"/>
      <c r="BR57" s="65"/>
      <c r="BS57" s="301" t="s">
        <v>0</v>
      </c>
      <c r="BT57" s="65"/>
      <c r="BU57" s="114"/>
      <c r="BV57" s="115"/>
      <c r="BW57" s="94"/>
      <c r="BX57" s="65"/>
      <c r="BY57" s="301" t="s">
        <v>0</v>
      </c>
      <c r="BZ57" s="65"/>
      <c r="CA57" s="121"/>
      <c r="CB57" s="302"/>
      <c r="CC57" s="94"/>
      <c r="CD57" s="65"/>
      <c r="CE57" s="301" t="s">
        <v>0</v>
      </c>
      <c r="CF57" s="65"/>
      <c r="CG57" s="114"/>
      <c r="CH57" s="115"/>
      <c r="CI57" s="94"/>
      <c r="CJ57" s="106"/>
      <c r="CK57" s="301" t="s">
        <v>0</v>
      </c>
      <c r="CL57" s="105"/>
      <c r="CM57" s="114"/>
      <c r="CN57" s="115"/>
      <c r="CO57" s="94"/>
      <c r="CP57" s="106"/>
      <c r="CQ57" s="301" t="s">
        <v>0</v>
      </c>
      <c r="CR57" s="105"/>
      <c r="CS57" s="114"/>
      <c r="CT57" s="115"/>
      <c r="CU57" s="94"/>
      <c r="CV57" s="65"/>
      <c r="CW57" s="301" t="s">
        <v>0</v>
      </c>
      <c r="CX57" s="65"/>
      <c r="CY57" s="114"/>
      <c r="CZ57" s="115"/>
      <c r="DA57" s="94"/>
      <c r="DB57" s="65"/>
      <c r="DC57" s="301" t="s">
        <v>0</v>
      </c>
      <c r="DD57" s="65"/>
      <c r="DE57" s="114"/>
      <c r="DF57" s="115"/>
      <c r="DG57" s="94"/>
      <c r="DH57" s="65"/>
      <c r="DI57" s="301" t="s">
        <v>0</v>
      </c>
      <c r="DJ57" s="65"/>
      <c r="DK57" s="114"/>
      <c r="DL57" s="115"/>
      <c r="DM57" s="94"/>
      <c r="DN57" s="65"/>
      <c r="DO57" s="301" t="s">
        <v>0</v>
      </c>
      <c r="DP57" s="65"/>
      <c r="DQ57" s="114"/>
      <c r="DR57" s="115"/>
      <c r="DS57" s="94"/>
      <c r="DT57" s="65"/>
      <c r="DU57" s="301" t="s">
        <v>0</v>
      </c>
      <c r="DV57" s="65"/>
      <c r="DW57" s="114"/>
      <c r="DX57" s="115"/>
      <c r="DY57" s="94"/>
      <c r="DZ57" s="65"/>
      <c r="EA57" s="301" t="s">
        <v>0</v>
      </c>
      <c r="EB57" s="65"/>
      <c r="EC57" s="114"/>
      <c r="ED57" s="115"/>
      <c r="EE57" s="94"/>
      <c r="EF57" s="65"/>
      <c r="EG57" s="301" t="s">
        <v>0</v>
      </c>
      <c r="EH57" s="65"/>
      <c r="EI57" s="114"/>
      <c r="EJ57" s="115"/>
      <c r="EK57" s="94"/>
      <c r="EL57" s="65"/>
      <c r="EM57" s="301" t="s">
        <v>0</v>
      </c>
      <c r="EN57" s="65"/>
      <c r="EO57" s="114"/>
      <c r="EP57" s="115"/>
      <c r="EQ57" s="94"/>
      <c r="ER57" s="106"/>
      <c r="ES57" s="301" t="s">
        <v>0</v>
      </c>
      <c r="ET57" s="105"/>
      <c r="EU57" s="114"/>
      <c r="EV57" s="115"/>
      <c r="EW57" s="94"/>
      <c r="EX57" s="65"/>
      <c r="EY57" s="301" t="s">
        <v>0</v>
      </c>
      <c r="EZ57" s="65"/>
      <c r="FA57" s="114"/>
      <c r="FB57" s="115"/>
      <c r="FC57" s="94"/>
      <c r="FD57" s="106"/>
      <c r="FE57" s="301" t="s">
        <v>0</v>
      </c>
      <c r="FF57" s="105"/>
      <c r="FG57" s="114"/>
      <c r="FH57" s="115"/>
      <c r="FI57" s="94"/>
      <c r="FJ57" s="65"/>
      <c r="FK57" s="301" t="s">
        <v>0</v>
      </c>
      <c r="FL57" s="65"/>
      <c r="FM57" s="114"/>
      <c r="FN57" s="115"/>
      <c r="FO57" s="94"/>
      <c r="FP57" s="65"/>
      <c r="FQ57" s="301" t="s">
        <v>0</v>
      </c>
      <c r="FR57" s="65"/>
      <c r="FS57" s="114"/>
      <c r="FT57" s="115"/>
      <c r="FU57" s="94"/>
      <c r="FV57" s="65"/>
      <c r="FW57" s="301" t="s">
        <v>0</v>
      </c>
      <c r="FX57" s="65"/>
      <c r="FY57" s="114"/>
      <c r="FZ57" s="115"/>
      <c r="GA57" s="94"/>
      <c r="GB57" s="106"/>
      <c r="GC57" s="301" t="s">
        <v>0</v>
      </c>
      <c r="GD57" s="105"/>
      <c r="GE57" s="114"/>
      <c r="GF57" s="115"/>
      <c r="GG57" s="94"/>
      <c r="GH57" s="106"/>
      <c r="GI57" s="301" t="s">
        <v>0</v>
      </c>
      <c r="GJ57" s="105"/>
      <c r="GK57" s="114"/>
      <c r="GL57" s="115"/>
      <c r="GM57" s="94"/>
      <c r="GN57" s="65"/>
      <c r="GO57" s="301" t="s">
        <v>0</v>
      </c>
      <c r="GP57" s="65"/>
      <c r="GQ57" s="121"/>
      <c r="GR57" s="302"/>
      <c r="GS57" s="94"/>
      <c r="GT57" s="65"/>
      <c r="GU57" s="301" t="s">
        <v>0</v>
      </c>
      <c r="GV57" s="65"/>
      <c r="GW57" s="114"/>
      <c r="GX57" s="115"/>
      <c r="GY57" s="94"/>
      <c r="GZ57" s="106"/>
      <c r="HA57" s="301" t="s">
        <v>0</v>
      </c>
      <c r="HB57" s="105"/>
      <c r="HC57" s="301"/>
      <c r="HD57" s="302"/>
      <c r="HE57" s="94"/>
      <c r="HF57" s="65"/>
      <c r="HG57" s="301" t="s">
        <v>0</v>
      </c>
      <c r="HH57" s="65"/>
      <c r="HI57" s="114"/>
      <c r="HJ57" s="115"/>
      <c r="HK57" s="94"/>
      <c r="HL57" s="65"/>
      <c r="HM57" s="301" t="s">
        <v>0</v>
      </c>
      <c r="HN57" s="65"/>
      <c r="HO57" s="114"/>
      <c r="HP57" s="115"/>
      <c r="HQ57" s="94"/>
      <c r="HR57" s="65"/>
      <c r="HS57" s="301" t="s">
        <v>0</v>
      </c>
      <c r="HT57" s="65"/>
      <c r="HU57" s="114"/>
      <c r="HV57" s="115"/>
      <c r="HW57" s="94"/>
      <c r="HX57" s="106"/>
      <c r="HY57" s="301" t="s">
        <v>0</v>
      </c>
      <c r="HZ57" s="105"/>
      <c r="IA57" s="114"/>
      <c r="IB57" s="115"/>
      <c r="IC57" s="94"/>
      <c r="ID57" s="65"/>
      <c r="IE57" s="301" t="s">
        <v>0</v>
      </c>
      <c r="IF57" s="65"/>
      <c r="IG57" s="114"/>
      <c r="IH57" s="115"/>
      <c r="II57" s="94"/>
      <c r="IJ57" s="65"/>
      <c r="IK57" s="301" t="s">
        <v>0</v>
      </c>
      <c r="IL57" s="65"/>
      <c r="IM57" s="121"/>
      <c r="IN57" s="302"/>
      <c r="IO57" s="94"/>
      <c r="IP57" s="106"/>
      <c r="IQ57" s="301" t="s">
        <v>0</v>
      </c>
      <c r="IR57" s="105"/>
      <c r="IS57" s="301"/>
      <c r="IT57" s="302"/>
      <c r="IU57" s="94"/>
      <c r="IV57" s="65"/>
      <c r="IW57" s="301" t="s">
        <v>0</v>
      </c>
      <c r="IX57" s="65"/>
      <c r="IY57" s="114"/>
      <c r="IZ57" s="115"/>
      <c r="JA57" s="94"/>
      <c r="JB57" s="65"/>
      <c r="JC57" s="301" t="s">
        <v>0</v>
      </c>
      <c r="JD57" s="65"/>
      <c r="JE57" s="114"/>
      <c r="JF57" s="115"/>
      <c r="JG57" s="94"/>
      <c r="JH57" s="65"/>
      <c r="JI57" s="301" t="s">
        <v>0</v>
      </c>
      <c r="JJ57" s="65"/>
      <c r="JK57" s="114"/>
      <c r="JL57" s="115"/>
      <c r="JM57" s="94"/>
      <c r="JN57" s="65"/>
      <c r="JO57" s="301" t="s">
        <v>0</v>
      </c>
      <c r="JP57" s="65"/>
      <c r="JQ57" s="114"/>
      <c r="JR57" s="115"/>
      <c r="JS57" s="94"/>
      <c r="JT57" s="106"/>
      <c r="JU57" s="301" t="s">
        <v>0</v>
      </c>
      <c r="JV57" s="105"/>
      <c r="JW57" s="114"/>
      <c r="JX57" s="115"/>
      <c r="JY57" s="94"/>
      <c r="JZ57" s="106"/>
      <c r="KA57" s="301" t="s">
        <v>0</v>
      </c>
      <c r="KB57" s="105"/>
      <c r="KC57" s="301"/>
      <c r="KD57" s="302"/>
      <c r="KE57" s="94"/>
      <c r="KF57" s="106"/>
      <c r="KG57" s="301" t="s">
        <v>0</v>
      </c>
      <c r="KH57" s="105"/>
      <c r="KI57" s="114"/>
      <c r="KJ57" s="115"/>
      <c r="KK57" s="94"/>
      <c r="KL57" s="65"/>
      <c r="KM57" s="301" t="s">
        <v>0</v>
      </c>
      <c r="KN57" s="65"/>
      <c r="KO57" s="114"/>
      <c r="KP57" s="115"/>
      <c r="KQ57" s="94"/>
      <c r="KR57" s="65"/>
      <c r="KS57" s="301" t="s">
        <v>0</v>
      </c>
      <c r="KT57" s="65"/>
      <c r="KU57" s="114"/>
      <c r="KV57" s="115"/>
      <c r="KW57" s="94"/>
      <c r="KX57" s="65"/>
      <c r="KY57" s="301" t="s">
        <v>0</v>
      </c>
      <c r="KZ57" s="65"/>
      <c r="LA57" s="121"/>
      <c r="LB57" s="302"/>
      <c r="LC57" s="94"/>
      <c r="LD57" s="106"/>
      <c r="LE57" s="301" t="s">
        <v>0</v>
      </c>
      <c r="LF57" s="105"/>
      <c r="LG57" s="114"/>
      <c r="LH57" s="115"/>
      <c r="LI57" s="94"/>
      <c r="LJ57" s="65"/>
      <c r="LK57" s="301" t="s">
        <v>0</v>
      </c>
      <c r="LL57" s="65"/>
      <c r="LM57" s="121"/>
      <c r="LN57" s="302"/>
      <c r="LO57" s="94"/>
      <c r="LP57" s="65"/>
      <c r="LQ57" s="301" t="s">
        <v>0</v>
      </c>
      <c r="LR57" s="65"/>
      <c r="LS57" s="114"/>
      <c r="LT57" s="115"/>
      <c r="LU57" s="94"/>
      <c r="LV57" s="106"/>
      <c r="LW57" s="301" t="s">
        <v>0</v>
      </c>
      <c r="LX57" s="105"/>
      <c r="LY57" s="301"/>
      <c r="LZ57" s="302"/>
      <c r="MA57" s="94"/>
      <c r="MB57" s="65"/>
      <c r="MC57" s="301" t="s">
        <v>0</v>
      </c>
      <c r="MD57" s="65"/>
      <c r="ME57" s="114"/>
      <c r="MF57" s="115"/>
      <c r="MG57" s="94"/>
      <c r="MH57" s="65"/>
      <c r="MI57" s="301" t="s">
        <v>0</v>
      </c>
      <c r="MJ57" s="65"/>
      <c r="MK57" s="114"/>
      <c r="ML57" s="115"/>
      <c r="MM57" s="94"/>
      <c r="MN57" s="65"/>
      <c r="MO57" s="301" t="s">
        <v>0</v>
      </c>
      <c r="MP57" s="65"/>
      <c r="MQ57" s="114"/>
      <c r="MR57" s="115"/>
      <c r="MS57" s="94"/>
      <c r="MT57" s="106"/>
      <c r="MU57" s="301" t="s">
        <v>0</v>
      </c>
      <c r="MV57" s="105"/>
      <c r="MW57" s="301"/>
      <c r="MX57" s="302"/>
      <c r="MY57" s="94"/>
      <c r="MZ57" s="65"/>
      <c r="NA57" s="301" t="s">
        <v>0</v>
      </c>
      <c r="NB57" s="65"/>
      <c r="NC57" s="114"/>
      <c r="ND57" s="115"/>
      <c r="NE57" s="94"/>
      <c r="NF57" s="65"/>
      <c r="NG57" s="301" t="s">
        <v>0</v>
      </c>
      <c r="NH57" s="65"/>
      <c r="NI57" s="121"/>
      <c r="NJ57" s="302"/>
      <c r="NK57" s="94"/>
      <c r="NL57" s="65"/>
      <c r="NM57" s="301" t="s">
        <v>0</v>
      </c>
      <c r="NN57" s="65"/>
      <c r="NO57" s="114"/>
      <c r="NP57" s="115"/>
      <c r="NQ57" s="94"/>
      <c r="NR57" s="65"/>
      <c r="NS57" s="301" t="s">
        <v>0</v>
      </c>
      <c r="NT57" s="65"/>
      <c r="NU57" s="114"/>
      <c r="NV57" s="115"/>
      <c r="NW57" s="102"/>
      <c r="NX57" s="106"/>
      <c r="NY57" s="301" t="s">
        <v>0</v>
      </c>
      <c r="NZ57" s="105"/>
      <c r="OA57" s="301"/>
      <c r="OB57" s="302"/>
      <c r="OC57" s="121"/>
      <c r="OD57" s="267"/>
      <c r="OE57" s="114" t="s">
        <v>0</v>
      </c>
      <c r="OF57" s="114"/>
      <c r="OG57" s="114"/>
      <c r="OH57" s="115"/>
    </row>
    <row r="58" spans="1:398" ht="16.5">
      <c r="A58" s="323">
        <f>IF(B58="","",VLOOKUP(B58,'Registrovaní tipéri'!$A$2:$B$101,2,FALSE))</f>
        <v>72</v>
      </c>
      <c r="B58" s="306" t="s">
        <v>366</v>
      </c>
      <c r="J58" s="341"/>
      <c r="K58" s="342"/>
      <c r="L58" s="342"/>
      <c r="M58" s="114" t="s">
        <v>331</v>
      </c>
      <c r="N58" s="115" t="s">
        <v>331</v>
      </c>
      <c r="O58" s="121"/>
      <c r="P58" s="341"/>
      <c r="Q58" s="342"/>
      <c r="R58" s="342"/>
      <c r="S58" s="114" t="s">
        <v>331</v>
      </c>
      <c r="T58" s="115" t="s">
        <v>331</v>
      </c>
      <c r="U58" s="81"/>
      <c r="V58" s="106">
        <v>1</v>
      </c>
      <c r="W58" s="342" t="s">
        <v>0</v>
      </c>
      <c r="X58" s="105">
        <v>3</v>
      </c>
      <c r="Y58" s="114" t="s">
        <v>220</v>
      </c>
      <c r="Z58" s="115" t="s">
        <v>221</v>
      </c>
      <c r="AA58" s="94"/>
      <c r="AB58" s="65"/>
      <c r="AC58" s="325" t="s">
        <v>0</v>
      </c>
      <c r="AD58" s="65"/>
      <c r="AE58" s="114" t="s">
        <v>331</v>
      </c>
      <c r="AF58" s="115" t="s">
        <v>331</v>
      </c>
      <c r="AG58" s="94"/>
      <c r="AH58" s="65"/>
      <c r="AI58" s="301" t="s">
        <v>0</v>
      </c>
      <c r="AJ58" s="65"/>
      <c r="AK58" s="114"/>
      <c r="AL58" s="115"/>
      <c r="AM58" s="94"/>
      <c r="AN58" s="106"/>
      <c r="AO58" s="301" t="s">
        <v>0</v>
      </c>
      <c r="AP58" s="105"/>
      <c r="AQ58" s="114"/>
      <c r="AR58" s="115"/>
      <c r="AS58" s="94"/>
      <c r="AT58" s="65"/>
      <c r="AU58" s="301" t="s">
        <v>0</v>
      </c>
      <c r="AV58" s="65"/>
      <c r="AW58" s="114"/>
      <c r="AX58" s="115"/>
      <c r="AY58" s="94"/>
      <c r="AZ58" s="106"/>
      <c r="BA58" s="301" t="s">
        <v>0</v>
      </c>
      <c r="BB58" s="105"/>
      <c r="BC58" s="114"/>
      <c r="BD58" s="115"/>
      <c r="BE58" s="94"/>
      <c r="BF58" s="65"/>
      <c r="BG58" s="301" t="s">
        <v>0</v>
      </c>
      <c r="BH58" s="65"/>
      <c r="BI58" s="114"/>
      <c r="BJ58" s="115"/>
      <c r="BK58" s="94"/>
      <c r="BL58" s="65"/>
      <c r="BM58" s="301" t="s">
        <v>0</v>
      </c>
      <c r="BN58" s="65"/>
      <c r="BO58" s="114"/>
      <c r="BP58" s="115"/>
      <c r="BQ58" s="94"/>
      <c r="BR58" s="65"/>
      <c r="BS58" s="301" t="s">
        <v>0</v>
      </c>
      <c r="BT58" s="65"/>
      <c r="BU58" s="114"/>
      <c r="BV58" s="115"/>
      <c r="BW58" s="94"/>
      <c r="BX58" s="65"/>
      <c r="BY58" s="301" t="s">
        <v>0</v>
      </c>
      <c r="BZ58" s="65"/>
      <c r="CA58" s="121"/>
      <c r="CB58" s="302"/>
      <c r="CC58" s="94"/>
      <c r="CD58" s="65"/>
      <c r="CE58" s="301" t="s">
        <v>0</v>
      </c>
      <c r="CF58" s="65"/>
      <c r="CG58" s="114"/>
      <c r="CH58" s="115"/>
      <c r="CI58" s="94"/>
      <c r="CJ58" s="106"/>
      <c r="CK58" s="301" t="s">
        <v>0</v>
      </c>
      <c r="CL58" s="105"/>
      <c r="CM58" s="114"/>
      <c r="CN58" s="115"/>
      <c r="CO58" s="94"/>
      <c r="CP58" s="106"/>
      <c r="CQ58" s="301" t="s">
        <v>0</v>
      </c>
      <c r="CR58" s="105"/>
      <c r="CS58" s="114"/>
      <c r="CT58" s="115"/>
      <c r="CU58" s="94"/>
      <c r="CV58" s="65"/>
      <c r="CW58" s="301" t="s">
        <v>0</v>
      </c>
      <c r="CX58" s="65"/>
      <c r="CY58" s="114"/>
      <c r="CZ58" s="115"/>
      <c r="DA58" s="94"/>
      <c r="DB58" s="65"/>
      <c r="DC58" s="301" t="s">
        <v>0</v>
      </c>
      <c r="DD58" s="65"/>
      <c r="DE58" s="114"/>
      <c r="DF58" s="115"/>
      <c r="DG58" s="94"/>
      <c r="DH58" s="65"/>
      <c r="DI58" s="301" t="s">
        <v>0</v>
      </c>
      <c r="DJ58" s="65"/>
      <c r="DK58" s="114"/>
      <c r="DL58" s="115"/>
      <c r="DM58" s="94"/>
      <c r="DN58" s="65"/>
      <c r="DO58" s="301" t="s">
        <v>0</v>
      </c>
      <c r="DP58" s="65"/>
      <c r="DQ58" s="114"/>
      <c r="DR58" s="115"/>
      <c r="DS58" s="94"/>
      <c r="DT58" s="65"/>
      <c r="DU58" s="301" t="s">
        <v>0</v>
      </c>
      <c r="DV58" s="65"/>
      <c r="DW58" s="114"/>
      <c r="DX58" s="115"/>
      <c r="DY58" s="94"/>
      <c r="DZ58" s="65"/>
      <c r="EA58" s="301" t="s">
        <v>0</v>
      </c>
      <c r="EB58" s="65"/>
      <c r="EC58" s="114"/>
      <c r="ED58" s="115"/>
      <c r="EE58" s="94"/>
      <c r="EF58" s="65"/>
      <c r="EG58" s="301" t="s">
        <v>0</v>
      </c>
      <c r="EH58" s="65"/>
      <c r="EI58" s="114"/>
      <c r="EJ58" s="115"/>
      <c r="EK58" s="94"/>
      <c r="EL58" s="65"/>
      <c r="EM58" s="301" t="s">
        <v>0</v>
      </c>
      <c r="EN58" s="65"/>
      <c r="EO58" s="114"/>
      <c r="EP58" s="115"/>
      <c r="EQ58" s="94"/>
      <c r="ER58" s="106"/>
      <c r="ES58" s="301" t="s">
        <v>0</v>
      </c>
      <c r="ET58" s="105"/>
      <c r="EU58" s="114"/>
      <c r="EV58" s="115"/>
      <c r="EW58" s="94"/>
      <c r="EX58" s="65"/>
      <c r="EY58" s="301" t="s">
        <v>0</v>
      </c>
      <c r="EZ58" s="65"/>
      <c r="FA58" s="114"/>
      <c r="FB58" s="115"/>
      <c r="FC58" s="94"/>
      <c r="FD58" s="106"/>
      <c r="FE58" s="301" t="s">
        <v>0</v>
      </c>
      <c r="FF58" s="105"/>
      <c r="FG58" s="114"/>
      <c r="FH58" s="115"/>
      <c r="FI58" s="94"/>
      <c r="FJ58" s="65"/>
      <c r="FK58" s="301" t="s">
        <v>0</v>
      </c>
      <c r="FL58" s="65"/>
      <c r="FM58" s="114"/>
      <c r="FN58" s="115"/>
      <c r="FO58" s="94"/>
      <c r="FP58" s="65"/>
      <c r="FQ58" s="301" t="s">
        <v>0</v>
      </c>
      <c r="FR58" s="65"/>
      <c r="FS58" s="114"/>
      <c r="FT58" s="115"/>
      <c r="FU58" s="94"/>
      <c r="FV58" s="65"/>
      <c r="FW58" s="301" t="s">
        <v>0</v>
      </c>
      <c r="FX58" s="65"/>
      <c r="FY58" s="114"/>
      <c r="FZ58" s="115"/>
      <c r="GA58" s="94"/>
      <c r="GB58" s="106"/>
      <c r="GC58" s="301" t="s">
        <v>0</v>
      </c>
      <c r="GD58" s="105"/>
      <c r="GE58" s="114"/>
      <c r="GF58" s="115"/>
      <c r="GG58" s="94"/>
      <c r="GH58" s="106"/>
      <c r="GI58" s="301" t="s">
        <v>0</v>
      </c>
      <c r="GJ58" s="105"/>
      <c r="GK58" s="114"/>
      <c r="GL58" s="115"/>
      <c r="GM58" s="94"/>
      <c r="GN58" s="65"/>
      <c r="GO58" s="301" t="s">
        <v>0</v>
      </c>
      <c r="GP58" s="65"/>
      <c r="GQ58" s="121"/>
      <c r="GR58" s="302"/>
      <c r="GS58" s="94"/>
      <c r="GT58" s="65"/>
      <c r="GU58" s="301" t="s">
        <v>0</v>
      </c>
      <c r="GV58" s="65"/>
      <c r="GW58" s="114"/>
      <c r="GX58" s="115"/>
      <c r="GY58" s="94"/>
      <c r="GZ58" s="106"/>
      <c r="HA58" s="301" t="s">
        <v>0</v>
      </c>
      <c r="HB58" s="105"/>
      <c r="HC58" s="301"/>
      <c r="HD58" s="302"/>
      <c r="HE58" s="94"/>
      <c r="HF58" s="65"/>
      <c r="HG58" s="301" t="s">
        <v>0</v>
      </c>
      <c r="HH58" s="65"/>
      <c r="HI58" s="114"/>
      <c r="HJ58" s="115"/>
      <c r="HK58" s="94"/>
      <c r="HL58" s="65"/>
      <c r="HM58" s="301" t="s">
        <v>0</v>
      </c>
      <c r="HN58" s="65"/>
      <c r="HO58" s="114"/>
      <c r="HP58" s="115"/>
      <c r="HQ58" s="94"/>
      <c r="HR58" s="65"/>
      <c r="HS58" s="301" t="s">
        <v>0</v>
      </c>
      <c r="HT58" s="65"/>
      <c r="HU58" s="114"/>
      <c r="HV58" s="115"/>
      <c r="HW58" s="94"/>
      <c r="HX58" s="106"/>
      <c r="HY58" s="301" t="s">
        <v>0</v>
      </c>
      <c r="HZ58" s="105"/>
      <c r="IA58" s="114"/>
      <c r="IB58" s="115"/>
      <c r="IC58" s="94"/>
      <c r="ID58" s="65"/>
      <c r="IE58" s="301" t="s">
        <v>0</v>
      </c>
      <c r="IF58" s="65"/>
      <c r="IG58" s="114"/>
      <c r="IH58" s="115"/>
      <c r="II58" s="94"/>
      <c r="IJ58" s="65"/>
      <c r="IK58" s="301" t="s">
        <v>0</v>
      </c>
      <c r="IL58" s="65"/>
      <c r="IM58" s="121"/>
      <c r="IN58" s="302"/>
      <c r="IO58" s="94"/>
      <c r="IP58" s="106"/>
      <c r="IQ58" s="301" t="s">
        <v>0</v>
      </c>
      <c r="IR58" s="105"/>
      <c r="IS58" s="301"/>
      <c r="IT58" s="302"/>
      <c r="IU58" s="94"/>
      <c r="IV58" s="65"/>
      <c r="IW58" s="301" t="s">
        <v>0</v>
      </c>
      <c r="IX58" s="65"/>
      <c r="IY58" s="114"/>
      <c r="IZ58" s="115"/>
      <c r="JA58" s="94"/>
      <c r="JB58" s="65"/>
      <c r="JC58" s="301" t="s">
        <v>0</v>
      </c>
      <c r="JD58" s="65"/>
      <c r="JE58" s="114"/>
      <c r="JF58" s="115"/>
      <c r="JG58" s="94"/>
      <c r="JH58" s="65"/>
      <c r="JI58" s="301" t="s">
        <v>0</v>
      </c>
      <c r="JJ58" s="65"/>
      <c r="JK58" s="114"/>
      <c r="JL58" s="115"/>
      <c r="JM58" s="94"/>
      <c r="JN58" s="65"/>
      <c r="JO58" s="301" t="s">
        <v>0</v>
      </c>
      <c r="JP58" s="65"/>
      <c r="JQ58" s="114"/>
      <c r="JR58" s="115"/>
      <c r="JS58" s="94"/>
      <c r="JT58" s="106"/>
      <c r="JU58" s="301" t="s">
        <v>0</v>
      </c>
      <c r="JV58" s="105"/>
      <c r="JW58" s="114"/>
      <c r="JX58" s="115"/>
      <c r="JY58" s="94"/>
      <c r="JZ58" s="106"/>
      <c r="KA58" s="301" t="s">
        <v>0</v>
      </c>
      <c r="KB58" s="105"/>
      <c r="KC58" s="301"/>
      <c r="KD58" s="302"/>
      <c r="KE58" s="94"/>
      <c r="KF58" s="106"/>
      <c r="KG58" s="301" t="s">
        <v>0</v>
      </c>
      <c r="KH58" s="105"/>
      <c r="KI58" s="114"/>
      <c r="KJ58" s="115"/>
      <c r="KK58" s="94"/>
      <c r="KL58" s="65"/>
      <c r="KM58" s="301" t="s">
        <v>0</v>
      </c>
      <c r="KN58" s="65"/>
      <c r="KO58" s="114"/>
      <c r="KP58" s="115"/>
      <c r="KQ58" s="94"/>
      <c r="KR58" s="65"/>
      <c r="KS58" s="301" t="s">
        <v>0</v>
      </c>
      <c r="KT58" s="65"/>
      <c r="KU58" s="114"/>
      <c r="KV58" s="115"/>
      <c r="KW58" s="94"/>
      <c r="KX58" s="65"/>
      <c r="KY58" s="301" t="s">
        <v>0</v>
      </c>
      <c r="KZ58" s="65"/>
      <c r="LA58" s="121"/>
      <c r="LB58" s="302"/>
      <c r="LC58" s="94"/>
      <c r="LD58" s="106"/>
      <c r="LE58" s="301" t="s">
        <v>0</v>
      </c>
      <c r="LF58" s="105"/>
      <c r="LG58" s="114"/>
      <c r="LH58" s="115"/>
      <c r="LI58" s="94"/>
      <c r="LJ58" s="65"/>
      <c r="LK58" s="301" t="s">
        <v>0</v>
      </c>
      <c r="LL58" s="65"/>
      <c r="LM58" s="121"/>
      <c r="LN58" s="302"/>
      <c r="LO58" s="94"/>
      <c r="LP58" s="65"/>
      <c r="LQ58" s="301" t="s">
        <v>0</v>
      </c>
      <c r="LR58" s="65"/>
      <c r="LS58" s="114"/>
      <c r="LT58" s="115"/>
      <c r="LU58" s="94"/>
      <c r="LV58" s="106"/>
      <c r="LW58" s="301" t="s">
        <v>0</v>
      </c>
      <c r="LX58" s="105"/>
      <c r="LY58" s="301"/>
      <c r="LZ58" s="302"/>
      <c r="MA58" s="94"/>
      <c r="MB58" s="65"/>
      <c r="MC58" s="301" t="s">
        <v>0</v>
      </c>
      <c r="MD58" s="65"/>
      <c r="ME58" s="114"/>
      <c r="MF58" s="115"/>
      <c r="MG58" s="94"/>
      <c r="MH58" s="65"/>
      <c r="MI58" s="301" t="s">
        <v>0</v>
      </c>
      <c r="MJ58" s="65"/>
      <c r="MK58" s="114"/>
      <c r="ML58" s="115"/>
      <c r="MM58" s="94"/>
      <c r="MN58" s="65"/>
      <c r="MO58" s="301" t="s">
        <v>0</v>
      </c>
      <c r="MP58" s="65"/>
      <c r="MQ58" s="114"/>
      <c r="MR58" s="115"/>
      <c r="MS58" s="94"/>
      <c r="MT58" s="106"/>
      <c r="MU58" s="301" t="s">
        <v>0</v>
      </c>
      <c r="MV58" s="105"/>
      <c r="MW58" s="301"/>
      <c r="MX58" s="302"/>
      <c r="MY58" s="94"/>
      <c r="MZ58" s="65"/>
      <c r="NA58" s="301" t="s">
        <v>0</v>
      </c>
      <c r="NB58" s="65"/>
      <c r="NC58" s="114"/>
      <c r="ND58" s="115"/>
      <c r="NE58" s="94"/>
      <c r="NF58" s="65"/>
      <c r="NG58" s="301" t="s">
        <v>0</v>
      </c>
      <c r="NH58" s="65"/>
      <c r="NI58" s="121"/>
      <c r="NJ58" s="302"/>
      <c r="NK58" s="94"/>
      <c r="NL58" s="65"/>
      <c r="NM58" s="301" t="s">
        <v>0</v>
      </c>
      <c r="NN58" s="65"/>
      <c r="NO58" s="114"/>
      <c r="NP58" s="115"/>
      <c r="NQ58" s="94"/>
      <c r="NR58" s="65"/>
      <c r="NS58" s="301" t="s">
        <v>0</v>
      </c>
      <c r="NT58" s="65"/>
      <c r="NU58" s="114"/>
      <c r="NV58" s="115"/>
      <c r="NW58" s="102"/>
      <c r="NX58" s="106"/>
      <c r="NY58" s="301" t="s">
        <v>0</v>
      </c>
      <c r="NZ58" s="105"/>
      <c r="OA58" s="301"/>
      <c r="OB58" s="302"/>
      <c r="OC58" s="121"/>
      <c r="OD58" s="267"/>
      <c r="OE58" s="114" t="s">
        <v>0</v>
      </c>
      <c r="OF58" s="114"/>
      <c r="OG58" s="114"/>
      <c r="OH58" s="115"/>
    </row>
    <row r="59" spans="1:398" ht="16.5">
      <c r="A59" s="312">
        <f>IF(B59="","",VLOOKUP(B59,'Registrovaní tipéri'!$A$2:$B$101,2,FALSE))</f>
        <v>45</v>
      </c>
      <c r="B59" s="306" t="s">
        <v>34</v>
      </c>
      <c r="C59" s="134">
        <v>45</v>
      </c>
      <c r="D59" s="106"/>
      <c r="E59" s="301" t="s">
        <v>0</v>
      </c>
      <c r="F59" s="105"/>
      <c r="G59" s="301"/>
      <c r="H59" s="302"/>
      <c r="I59" s="308"/>
      <c r="J59" s="267">
        <v>1</v>
      </c>
      <c r="K59" s="114" t="s">
        <v>0</v>
      </c>
      <c r="L59" s="114">
        <v>1</v>
      </c>
      <c r="M59" s="114" t="s">
        <v>218</v>
      </c>
      <c r="N59" s="115" t="s">
        <v>218</v>
      </c>
      <c r="O59" s="81"/>
      <c r="P59" s="106">
        <v>3</v>
      </c>
      <c r="Q59" s="342" t="s">
        <v>0</v>
      </c>
      <c r="R59" s="105">
        <v>0</v>
      </c>
      <c r="S59" s="114" t="s">
        <v>218</v>
      </c>
      <c r="T59" s="115" t="s">
        <v>214</v>
      </c>
      <c r="U59" s="81"/>
      <c r="V59" s="106">
        <v>0</v>
      </c>
      <c r="W59" s="342" t="s">
        <v>0</v>
      </c>
      <c r="X59" s="105">
        <v>2</v>
      </c>
      <c r="Y59" s="114" t="s">
        <v>219</v>
      </c>
      <c r="Z59" s="115" t="s">
        <v>218</v>
      </c>
      <c r="AA59" s="94"/>
      <c r="AB59" s="65"/>
      <c r="AC59" s="325" t="s">
        <v>0</v>
      </c>
      <c r="AD59" s="65"/>
      <c r="AE59" s="114" t="s">
        <v>331</v>
      </c>
      <c r="AF59" s="115" t="s">
        <v>331</v>
      </c>
      <c r="AG59" s="94"/>
      <c r="AH59" s="65"/>
      <c r="AI59" s="301" t="s">
        <v>0</v>
      </c>
      <c r="AJ59" s="65"/>
      <c r="AK59" s="114"/>
      <c r="AL59" s="115"/>
      <c r="AM59" s="94"/>
      <c r="AN59" s="106"/>
      <c r="AO59" s="301" t="s">
        <v>0</v>
      </c>
      <c r="AP59" s="105"/>
      <c r="AQ59" s="114"/>
      <c r="AR59" s="115"/>
      <c r="AS59" s="94"/>
      <c r="AT59" s="65"/>
      <c r="AU59" s="301" t="s">
        <v>0</v>
      </c>
      <c r="AV59" s="65"/>
      <c r="AW59" s="114"/>
      <c r="AX59" s="115"/>
      <c r="AY59" s="94"/>
      <c r="AZ59" s="106"/>
      <c r="BA59" s="301" t="s">
        <v>0</v>
      </c>
      <c r="BB59" s="105"/>
      <c r="BC59" s="114"/>
      <c r="BD59" s="115"/>
      <c r="BE59" s="94"/>
      <c r="BF59" s="65"/>
      <c r="BG59" s="301" t="s">
        <v>0</v>
      </c>
      <c r="BH59" s="65"/>
      <c r="BI59" s="114"/>
      <c r="BJ59" s="115"/>
      <c r="BK59" s="94"/>
      <c r="BL59" s="65"/>
      <c r="BM59" s="301" t="s">
        <v>0</v>
      </c>
      <c r="BN59" s="65"/>
      <c r="BO59" s="114"/>
      <c r="BP59" s="115"/>
      <c r="BQ59" s="94"/>
      <c r="BR59" s="65"/>
      <c r="BS59" s="301" t="s">
        <v>0</v>
      </c>
      <c r="BT59" s="65"/>
      <c r="BU59" s="114"/>
      <c r="BV59" s="115"/>
      <c r="BW59" s="94"/>
      <c r="BX59" s="65"/>
      <c r="BY59" s="301" t="s">
        <v>0</v>
      </c>
      <c r="BZ59" s="65"/>
      <c r="CA59" s="121"/>
      <c r="CB59" s="302"/>
      <c r="CC59" s="94"/>
      <c r="CD59" s="65"/>
      <c r="CE59" s="301" t="s">
        <v>0</v>
      </c>
      <c r="CF59" s="65"/>
      <c r="CG59" s="114"/>
      <c r="CH59" s="115"/>
      <c r="CI59" s="94"/>
      <c r="CJ59" s="106"/>
      <c r="CK59" s="301" t="s">
        <v>0</v>
      </c>
      <c r="CL59" s="105"/>
      <c r="CM59" s="114"/>
      <c r="CN59" s="115"/>
      <c r="CO59" s="94"/>
      <c r="CP59" s="106"/>
      <c r="CQ59" s="301" t="s">
        <v>0</v>
      </c>
      <c r="CR59" s="105"/>
      <c r="CS59" s="114"/>
      <c r="CT59" s="115"/>
      <c r="CU59" s="94"/>
      <c r="CV59" s="65"/>
      <c r="CW59" s="301" t="s">
        <v>0</v>
      </c>
      <c r="CX59" s="65"/>
      <c r="CY59" s="114"/>
      <c r="CZ59" s="115"/>
      <c r="DA59" s="94"/>
      <c r="DB59" s="65"/>
      <c r="DC59" s="301" t="s">
        <v>0</v>
      </c>
      <c r="DD59" s="65"/>
      <c r="DE59" s="114"/>
      <c r="DF59" s="115"/>
      <c r="DG59" s="94"/>
      <c r="DH59" s="65"/>
      <c r="DI59" s="301" t="s">
        <v>0</v>
      </c>
      <c r="DJ59" s="65"/>
      <c r="DK59" s="114"/>
      <c r="DL59" s="115"/>
      <c r="DM59" s="94"/>
      <c r="DN59" s="65"/>
      <c r="DO59" s="301" t="s">
        <v>0</v>
      </c>
      <c r="DP59" s="65"/>
      <c r="DQ59" s="114"/>
      <c r="DR59" s="115"/>
      <c r="DS59" s="94"/>
      <c r="DT59" s="65"/>
      <c r="DU59" s="301" t="s">
        <v>0</v>
      </c>
      <c r="DV59" s="65"/>
      <c r="DW59" s="114"/>
      <c r="DX59" s="115"/>
      <c r="DY59" s="94"/>
      <c r="DZ59" s="65"/>
      <c r="EA59" s="301" t="s">
        <v>0</v>
      </c>
      <c r="EB59" s="65"/>
      <c r="EC59" s="114"/>
      <c r="ED59" s="115"/>
      <c r="EE59" s="94"/>
      <c r="EF59" s="65"/>
      <c r="EG59" s="301" t="s">
        <v>0</v>
      </c>
      <c r="EH59" s="65"/>
      <c r="EI59" s="114"/>
      <c r="EJ59" s="115"/>
      <c r="EK59" s="94"/>
      <c r="EL59" s="65"/>
      <c r="EM59" s="301" t="s">
        <v>0</v>
      </c>
      <c r="EN59" s="65"/>
      <c r="EO59" s="114"/>
      <c r="EP59" s="115"/>
      <c r="EQ59" s="94"/>
      <c r="ER59" s="106"/>
      <c r="ES59" s="301" t="s">
        <v>0</v>
      </c>
      <c r="ET59" s="105"/>
      <c r="EU59" s="114"/>
      <c r="EV59" s="115"/>
      <c r="EW59" s="94"/>
      <c r="EX59" s="65"/>
      <c r="EY59" s="301" t="s">
        <v>0</v>
      </c>
      <c r="EZ59" s="65"/>
      <c r="FA59" s="114"/>
      <c r="FB59" s="115"/>
      <c r="FC59" s="94"/>
      <c r="FD59" s="106"/>
      <c r="FE59" s="301" t="s">
        <v>0</v>
      </c>
      <c r="FF59" s="105"/>
      <c r="FG59" s="114"/>
      <c r="FH59" s="115"/>
      <c r="FI59" s="94"/>
      <c r="FJ59" s="65"/>
      <c r="FK59" s="301" t="s">
        <v>0</v>
      </c>
      <c r="FL59" s="65"/>
      <c r="FM59" s="114"/>
      <c r="FN59" s="115"/>
      <c r="FO59" s="94"/>
      <c r="FP59" s="65"/>
      <c r="FQ59" s="301" t="s">
        <v>0</v>
      </c>
      <c r="FR59" s="65"/>
      <c r="FS59" s="114"/>
      <c r="FT59" s="115"/>
      <c r="FU59" s="94"/>
      <c r="FV59" s="65"/>
      <c r="FW59" s="301" t="s">
        <v>0</v>
      </c>
      <c r="FX59" s="65"/>
      <c r="FY59" s="114"/>
      <c r="FZ59" s="115"/>
      <c r="GA59" s="94"/>
      <c r="GB59" s="106"/>
      <c r="GC59" s="301" t="s">
        <v>0</v>
      </c>
      <c r="GD59" s="105"/>
      <c r="GE59" s="114"/>
      <c r="GF59" s="115"/>
      <c r="GG59" s="94"/>
      <c r="GH59" s="106"/>
      <c r="GI59" s="301" t="s">
        <v>0</v>
      </c>
      <c r="GJ59" s="105"/>
      <c r="GK59" s="114"/>
      <c r="GL59" s="115"/>
      <c r="GM59" s="94"/>
      <c r="GN59" s="65"/>
      <c r="GO59" s="301" t="s">
        <v>0</v>
      </c>
      <c r="GP59" s="65"/>
      <c r="GQ59" s="121"/>
      <c r="GR59" s="302"/>
      <c r="GS59" s="94"/>
      <c r="GT59" s="65"/>
      <c r="GU59" s="301" t="s">
        <v>0</v>
      </c>
      <c r="GV59" s="65"/>
      <c r="GW59" s="114"/>
      <c r="GX59" s="115"/>
      <c r="GY59" s="94"/>
      <c r="GZ59" s="106"/>
      <c r="HA59" s="301" t="s">
        <v>0</v>
      </c>
      <c r="HB59" s="105"/>
      <c r="HC59" s="301"/>
      <c r="HD59" s="302"/>
      <c r="HE59" s="94"/>
      <c r="HF59" s="65"/>
      <c r="HG59" s="301" t="s">
        <v>0</v>
      </c>
      <c r="HH59" s="65"/>
      <c r="HI59" s="114"/>
      <c r="HJ59" s="115"/>
      <c r="HK59" s="94"/>
      <c r="HL59" s="65"/>
      <c r="HM59" s="301" t="s">
        <v>0</v>
      </c>
      <c r="HN59" s="65"/>
      <c r="HO59" s="114"/>
      <c r="HP59" s="115"/>
      <c r="HQ59" s="94"/>
      <c r="HR59" s="65"/>
      <c r="HS59" s="301" t="s">
        <v>0</v>
      </c>
      <c r="HT59" s="65"/>
      <c r="HU59" s="114"/>
      <c r="HV59" s="115"/>
      <c r="HW59" s="94"/>
      <c r="HX59" s="106"/>
      <c r="HY59" s="301" t="s">
        <v>0</v>
      </c>
      <c r="HZ59" s="105"/>
      <c r="IA59" s="114"/>
      <c r="IB59" s="115"/>
      <c r="IC59" s="94"/>
      <c r="ID59" s="65"/>
      <c r="IE59" s="301" t="s">
        <v>0</v>
      </c>
      <c r="IF59" s="65"/>
      <c r="IG59" s="114"/>
      <c r="IH59" s="115"/>
      <c r="II59" s="94"/>
      <c r="IJ59" s="65"/>
      <c r="IK59" s="301" t="s">
        <v>0</v>
      </c>
      <c r="IL59" s="65"/>
      <c r="IM59" s="121"/>
      <c r="IN59" s="302"/>
      <c r="IO59" s="94"/>
      <c r="IP59" s="106"/>
      <c r="IQ59" s="301" t="s">
        <v>0</v>
      </c>
      <c r="IR59" s="105"/>
      <c r="IS59" s="301"/>
      <c r="IT59" s="302"/>
      <c r="IU59" s="94"/>
      <c r="IV59" s="65"/>
      <c r="IW59" s="301" t="s">
        <v>0</v>
      </c>
      <c r="IX59" s="65"/>
      <c r="IY59" s="114"/>
      <c r="IZ59" s="115"/>
      <c r="JA59" s="94"/>
      <c r="JB59" s="65"/>
      <c r="JC59" s="301" t="s">
        <v>0</v>
      </c>
      <c r="JD59" s="65"/>
      <c r="JE59" s="114"/>
      <c r="JF59" s="115"/>
      <c r="JG59" s="94"/>
      <c r="JH59" s="65"/>
      <c r="JI59" s="301" t="s">
        <v>0</v>
      </c>
      <c r="JJ59" s="65"/>
      <c r="JK59" s="114"/>
      <c r="JL59" s="115"/>
      <c r="JM59" s="94"/>
      <c r="JN59" s="65"/>
      <c r="JO59" s="301" t="s">
        <v>0</v>
      </c>
      <c r="JP59" s="65"/>
      <c r="JQ59" s="114"/>
      <c r="JR59" s="115"/>
      <c r="JS59" s="94"/>
      <c r="JT59" s="106"/>
      <c r="JU59" s="301" t="s">
        <v>0</v>
      </c>
      <c r="JV59" s="105"/>
      <c r="JW59" s="114"/>
      <c r="JX59" s="115"/>
      <c r="JY59" s="94"/>
      <c r="JZ59" s="106"/>
      <c r="KA59" s="301" t="s">
        <v>0</v>
      </c>
      <c r="KB59" s="105"/>
      <c r="KC59" s="301"/>
      <c r="KD59" s="302"/>
      <c r="KE59" s="94"/>
      <c r="KF59" s="106"/>
      <c r="KG59" s="301" t="s">
        <v>0</v>
      </c>
      <c r="KH59" s="105"/>
      <c r="KI59" s="114"/>
      <c r="KJ59" s="115"/>
      <c r="KK59" s="94"/>
      <c r="KL59" s="65"/>
      <c r="KM59" s="301" t="s">
        <v>0</v>
      </c>
      <c r="KN59" s="65"/>
      <c r="KO59" s="114"/>
      <c r="KP59" s="115"/>
      <c r="KQ59" s="94"/>
      <c r="KR59" s="65"/>
      <c r="KS59" s="301" t="s">
        <v>0</v>
      </c>
      <c r="KT59" s="65"/>
      <c r="KU59" s="114"/>
      <c r="KV59" s="115"/>
      <c r="KW59" s="94"/>
      <c r="KX59" s="65"/>
      <c r="KY59" s="301" t="s">
        <v>0</v>
      </c>
      <c r="KZ59" s="65"/>
      <c r="LA59" s="121"/>
      <c r="LB59" s="302"/>
      <c r="LC59" s="94"/>
      <c r="LD59" s="106"/>
      <c r="LE59" s="301" t="s">
        <v>0</v>
      </c>
      <c r="LF59" s="105"/>
      <c r="LG59" s="114"/>
      <c r="LH59" s="115"/>
      <c r="LI59" s="94"/>
      <c r="LJ59" s="65"/>
      <c r="LK59" s="301" t="s">
        <v>0</v>
      </c>
      <c r="LL59" s="65"/>
      <c r="LM59" s="121"/>
      <c r="LN59" s="302"/>
      <c r="LO59" s="94"/>
      <c r="LP59" s="65"/>
      <c r="LQ59" s="301" t="s">
        <v>0</v>
      </c>
      <c r="LR59" s="65"/>
      <c r="LS59" s="114"/>
      <c r="LT59" s="115"/>
      <c r="LU59" s="94"/>
      <c r="LV59" s="106"/>
      <c r="LW59" s="301" t="s">
        <v>0</v>
      </c>
      <c r="LX59" s="105"/>
      <c r="LY59" s="301"/>
      <c r="LZ59" s="302"/>
      <c r="MA59" s="94"/>
      <c r="MB59" s="65"/>
      <c r="MC59" s="301" t="s">
        <v>0</v>
      </c>
      <c r="MD59" s="65"/>
      <c r="ME59" s="114"/>
      <c r="MF59" s="115"/>
      <c r="MG59" s="94"/>
      <c r="MH59" s="65"/>
      <c r="MI59" s="301" t="s">
        <v>0</v>
      </c>
      <c r="MJ59" s="65"/>
      <c r="MK59" s="114"/>
      <c r="ML59" s="115"/>
      <c r="MM59" s="94"/>
      <c r="MN59" s="65"/>
      <c r="MO59" s="301" t="s">
        <v>0</v>
      </c>
      <c r="MP59" s="65"/>
      <c r="MQ59" s="114"/>
      <c r="MR59" s="115"/>
      <c r="MS59" s="94"/>
      <c r="MT59" s="106"/>
      <c r="MU59" s="301" t="s">
        <v>0</v>
      </c>
      <c r="MV59" s="105"/>
      <c r="MW59" s="301"/>
      <c r="MX59" s="302"/>
      <c r="MY59" s="94"/>
      <c r="MZ59" s="65"/>
      <c r="NA59" s="301" t="s">
        <v>0</v>
      </c>
      <c r="NB59" s="65"/>
      <c r="NC59" s="114"/>
      <c r="ND59" s="115"/>
      <c r="NE59" s="94"/>
      <c r="NF59" s="65"/>
      <c r="NG59" s="301" t="s">
        <v>0</v>
      </c>
      <c r="NH59" s="65"/>
      <c r="NI59" s="121"/>
      <c r="NJ59" s="302"/>
      <c r="NK59" s="94"/>
      <c r="NL59" s="65"/>
      <c r="NM59" s="301" t="s">
        <v>0</v>
      </c>
      <c r="NN59" s="65"/>
      <c r="NO59" s="114"/>
      <c r="NP59" s="115"/>
      <c r="NQ59" s="94"/>
      <c r="NR59" s="65"/>
      <c r="NS59" s="301" t="s">
        <v>0</v>
      </c>
      <c r="NT59" s="65"/>
      <c r="NU59" s="114"/>
      <c r="NV59" s="115"/>
      <c r="NW59" s="102"/>
      <c r="NX59" s="106"/>
      <c r="NY59" s="301" t="s">
        <v>0</v>
      </c>
      <c r="NZ59" s="105"/>
      <c r="OA59" s="301"/>
      <c r="OB59" s="302"/>
      <c r="OC59" s="121"/>
      <c r="OD59" s="267"/>
      <c r="OE59" s="114" t="s">
        <v>0</v>
      </c>
      <c r="OF59" s="114"/>
      <c r="OG59" s="114"/>
      <c r="OH59" s="115"/>
    </row>
    <row r="60" spans="1:398" ht="16.5">
      <c r="A60" s="312">
        <f>IF(B60="","",VLOOKUP(B60,'Registrovaní tipéri'!$A$2:$B$101,2,FALSE))</f>
        <v>22</v>
      </c>
      <c r="B60" s="306" t="s">
        <v>31</v>
      </c>
      <c r="C60" s="134">
        <v>22</v>
      </c>
      <c r="D60" s="106"/>
      <c r="E60" s="301" t="s">
        <v>0</v>
      </c>
      <c r="F60" s="105"/>
      <c r="G60" s="112"/>
      <c r="H60" s="113"/>
      <c r="I60" s="308"/>
      <c r="J60" s="267">
        <v>1</v>
      </c>
      <c r="K60" s="114" t="s">
        <v>0</v>
      </c>
      <c r="L60" s="114">
        <v>4</v>
      </c>
      <c r="M60" s="114" t="s">
        <v>219</v>
      </c>
      <c r="N60" s="115" t="s">
        <v>218</v>
      </c>
      <c r="O60" s="81"/>
      <c r="P60" s="106">
        <v>4</v>
      </c>
      <c r="Q60" s="342" t="s">
        <v>0</v>
      </c>
      <c r="R60" s="105">
        <v>2</v>
      </c>
      <c r="S60" s="114" t="s">
        <v>218</v>
      </c>
      <c r="T60" s="115" t="s">
        <v>293</v>
      </c>
      <c r="U60" s="81"/>
      <c r="V60" s="106">
        <v>2</v>
      </c>
      <c r="W60" s="342" t="s">
        <v>0</v>
      </c>
      <c r="X60" s="105">
        <v>2</v>
      </c>
      <c r="Y60" s="114" t="s">
        <v>221</v>
      </c>
      <c r="Z60" s="115" t="s">
        <v>214</v>
      </c>
      <c r="AA60" s="94"/>
      <c r="AB60" s="65"/>
      <c r="AC60" s="325" t="s">
        <v>0</v>
      </c>
      <c r="AD60" s="65"/>
      <c r="AE60" s="114" t="s">
        <v>331</v>
      </c>
      <c r="AF60" s="115" t="s">
        <v>331</v>
      </c>
      <c r="AG60" s="94"/>
      <c r="AH60" s="65"/>
      <c r="AI60" s="301" t="s">
        <v>0</v>
      </c>
      <c r="AJ60" s="65"/>
      <c r="AK60" s="114"/>
      <c r="AL60" s="115"/>
      <c r="AM60" s="94"/>
      <c r="AN60" s="106"/>
      <c r="AO60" s="301" t="s">
        <v>0</v>
      </c>
      <c r="AP60" s="105"/>
      <c r="AQ60" s="114"/>
      <c r="AR60" s="115"/>
      <c r="AS60" s="94"/>
      <c r="AT60" s="65"/>
      <c r="AU60" s="301" t="s">
        <v>0</v>
      </c>
      <c r="AV60" s="65"/>
      <c r="AW60" s="114"/>
      <c r="AX60" s="115"/>
      <c r="AY60" s="94"/>
      <c r="AZ60" s="106"/>
      <c r="BA60" s="301" t="s">
        <v>0</v>
      </c>
      <c r="BB60" s="105"/>
      <c r="BC60" s="114"/>
      <c r="BD60" s="115"/>
      <c r="BE60" s="94"/>
      <c r="BF60" s="65"/>
      <c r="BG60" s="301" t="s">
        <v>0</v>
      </c>
      <c r="BH60" s="65"/>
      <c r="BI60" s="114"/>
      <c r="BJ60" s="115"/>
      <c r="BK60" s="94"/>
      <c r="BL60" s="65"/>
      <c r="BM60" s="301" t="s">
        <v>0</v>
      </c>
      <c r="BN60" s="65"/>
      <c r="BO60" s="114"/>
      <c r="BP60" s="115"/>
      <c r="BQ60" s="94"/>
      <c r="BR60" s="65"/>
      <c r="BS60" s="301" t="s">
        <v>0</v>
      </c>
      <c r="BT60" s="65"/>
      <c r="BU60" s="114"/>
      <c r="BV60" s="115"/>
      <c r="BW60" s="94"/>
      <c r="BX60" s="65"/>
      <c r="BY60" s="301" t="s">
        <v>0</v>
      </c>
      <c r="BZ60" s="65"/>
      <c r="CA60" s="121"/>
      <c r="CB60" s="302"/>
      <c r="CC60" s="94"/>
      <c r="CD60" s="65"/>
      <c r="CE60" s="301" t="s">
        <v>0</v>
      </c>
      <c r="CF60" s="65"/>
      <c r="CG60" s="114"/>
      <c r="CH60" s="115"/>
      <c r="CI60" s="94"/>
      <c r="CJ60" s="106"/>
      <c r="CK60" s="301" t="s">
        <v>0</v>
      </c>
      <c r="CL60" s="105"/>
      <c r="CM60" s="114"/>
      <c r="CN60" s="115"/>
      <c r="CO60" s="94"/>
      <c r="CP60" s="106"/>
      <c r="CQ60" s="301" t="s">
        <v>0</v>
      </c>
      <c r="CR60" s="105"/>
      <c r="CS60" s="114"/>
      <c r="CT60" s="115"/>
      <c r="CU60" s="94"/>
      <c r="CV60" s="65"/>
      <c r="CW60" s="301" t="s">
        <v>0</v>
      </c>
      <c r="CX60" s="65"/>
      <c r="CY60" s="114"/>
      <c r="CZ60" s="115"/>
      <c r="DA60" s="94"/>
      <c r="DB60" s="65"/>
      <c r="DC60" s="301" t="s">
        <v>0</v>
      </c>
      <c r="DD60" s="65"/>
      <c r="DE60" s="114"/>
      <c r="DF60" s="115"/>
      <c r="DG60" s="94"/>
      <c r="DH60" s="65"/>
      <c r="DI60" s="301" t="s">
        <v>0</v>
      </c>
      <c r="DJ60" s="65"/>
      <c r="DK60" s="114"/>
      <c r="DL60" s="115"/>
      <c r="DM60" s="94"/>
      <c r="DN60" s="65"/>
      <c r="DO60" s="301" t="s">
        <v>0</v>
      </c>
      <c r="DP60" s="65"/>
      <c r="DQ60" s="114"/>
      <c r="DR60" s="115"/>
      <c r="DS60" s="94"/>
      <c r="DT60" s="65"/>
      <c r="DU60" s="301" t="s">
        <v>0</v>
      </c>
      <c r="DV60" s="65"/>
      <c r="DW60" s="114"/>
      <c r="DX60" s="115"/>
      <c r="DY60" s="94"/>
      <c r="DZ60" s="65"/>
      <c r="EA60" s="301" t="s">
        <v>0</v>
      </c>
      <c r="EB60" s="65"/>
      <c r="EC60" s="114"/>
      <c r="ED60" s="115"/>
      <c r="EE60" s="94"/>
      <c r="EF60" s="65"/>
      <c r="EG60" s="301" t="s">
        <v>0</v>
      </c>
      <c r="EH60" s="65"/>
      <c r="EI60" s="114"/>
      <c r="EJ60" s="115"/>
      <c r="EK60" s="94"/>
      <c r="EL60" s="65"/>
      <c r="EM60" s="301" t="s">
        <v>0</v>
      </c>
      <c r="EN60" s="65"/>
      <c r="EO60" s="114"/>
      <c r="EP60" s="115"/>
      <c r="EQ60" s="94"/>
      <c r="ER60" s="106"/>
      <c r="ES60" s="301" t="s">
        <v>0</v>
      </c>
      <c r="ET60" s="105"/>
      <c r="EU60" s="114"/>
      <c r="EV60" s="115"/>
      <c r="EW60" s="94"/>
      <c r="EX60" s="65"/>
      <c r="EY60" s="301" t="s">
        <v>0</v>
      </c>
      <c r="EZ60" s="65"/>
      <c r="FA60" s="114"/>
      <c r="FB60" s="115"/>
      <c r="FC60" s="94"/>
      <c r="FD60" s="106"/>
      <c r="FE60" s="301" t="s">
        <v>0</v>
      </c>
      <c r="FF60" s="105"/>
      <c r="FG60" s="114"/>
      <c r="FH60" s="115"/>
      <c r="FI60" s="94"/>
      <c r="FJ60" s="65"/>
      <c r="FK60" s="301" t="s">
        <v>0</v>
      </c>
      <c r="FL60" s="65"/>
      <c r="FM60" s="114"/>
      <c r="FN60" s="115"/>
      <c r="FO60" s="94"/>
      <c r="FP60" s="65"/>
      <c r="FQ60" s="301" t="s">
        <v>0</v>
      </c>
      <c r="FR60" s="65"/>
      <c r="FS60" s="114"/>
      <c r="FT60" s="115"/>
      <c r="FU60" s="94"/>
      <c r="FV60" s="65"/>
      <c r="FW60" s="301" t="s">
        <v>0</v>
      </c>
      <c r="FX60" s="65"/>
      <c r="FY60" s="114"/>
      <c r="FZ60" s="115"/>
      <c r="GA60" s="94"/>
      <c r="GB60" s="106"/>
      <c r="GC60" s="301" t="s">
        <v>0</v>
      </c>
      <c r="GD60" s="105"/>
      <c r="GE60" s="114"/>
      <c r="GF60" s="115"/>
      <c r="GG60" s="94"/>
      <c r="GH60" s="106"/>
      <c r="GI60" s="301" t="s">
        <v>0</v>
      </c>
      <c r="GJ60" s="105"/>
      <c r="GK60" s="114"/>
      <c r="GL60" s="115"/>
      <c r="GM60" s="94"/>
      <c r="GN60" s="65"/>
      <c r="GO60" s="301" t="s">
        <v>0</v>
      </c>
      <c r="GP60" s="65"/>
      <c r="GQ60" s="121"/>
      <c r="GR60" s="302"/>
      <c r="GS60" s="94"/>
      <c r="GT60" s="65"/>
      <c r="GU60" s="301" t="s">
        <v>0</v>
      </c>
      <c r="GV60" s="65"/>
      <c r="GW60" s="114"/>
      <c r="GX60" s="115"/>
      <c r="GY60" s="94"/>
      <c r="GZ60" s="106"/>
      <c r="HA60" s="301" t="s">
        <v>0</v>
      </c>
      <c r="HB60" s="105"/>
      <c r="HC60" s="301"/>
      <c r="HD60" s="302"/>
      <c r="HE60" s="94"/>
      <c r="HF60" s="65"/>
      <c r="HG60" s="301" t="s">
        <v>0</v>
      </c>
      <c r="HH60" s="65"/>
      <c r="HI60" s="114"/>
      <c r="HJ60" s="115"/>
      <c r="HK60" s="94"/>
      <c r="HL60" s="65"/>
      <c r="HM60" s="301" t="s">
        <v>0</v>
      </c>
      <c r="HN60" s="65"/>
      <c r="HO60" s="114"/>
      <c r="HP60" s="115"/>
      <c r="HQ60" s="94"/>
      <c r="HR60" s="65"/>
      <c r="HS60" s="301" t="s">
        <v>0</v>
      </c>
      <c r="HT60" s="65"/>
      <c r="HU60" s="114"/>
      <c r="HV60" s="115"/>
      <c r="HW60" s="94"/>
      <c r="HX60" s="106"/>
      <c r="HY60" s="301" t="s">
        <v>0</v>
      </c>
      <c r="HZ60" s="105"/>
      <c r="IA60" s="114"/>
      <c r="IB60" s="115"/>
      <c r="IC60" s="94"/>
      <c r="ID60" s="65"/>
      <c r="IE60" s="301" t="s">
        <v>0</v>
      </c>
      <c r="IF60" s="65"/>
      <c r="IG60" s="114"/>
      <c r="IH60" s="115"/>
      <c r="II60" s="94"/>
      <c r="IJ60" s="65"/>
      <c r="IK60" s="301" t="s">
        <v>0</v>
      </c>
      <c r="IL60" s="65"/>
      <c r="IM60" s="121"/>
      <c r="IN60" s="302"/>
      <c r="IO60" s="94"/>
      <c r="IP60" s="106"/>
      <c r="IQ60" s="301" t="s">
        <v>0</v>
      </c>
      <c r="IR60" s="105"/>
      <c r="IS60" s="301"/>
      <c r="IT60" s="302"/>
      <c r="IU60" s="94"/>
      <c r="IV60" s="65"/>
      <c r="IW60" s="301" t="s">
        <v>0</v>
      </c>
      <c r="IX60" s="65"/>
      <c r="IY60" s="114"/>
      <c r="IZ60" s="115"/>
      <c r="JA60" s="94"/>
      <c r="JB60" s="65"/>
      <c r="JC60" s="301" t="s">
        <v>0</v>
      </c>
      <c r="JD60" s="65"/>
      <c r="JE60" s="114"/>
      <c r="JF60" s="115"/>
      <c r="JG60" s="94"/>
      <c r="JH60" s="65"/>
      <c r="JI60" s="301" t="s">
        <v>0</v>
      </c>
      <c r="JJ60" s="65"/>
      <c r="JK60" s="114"/>
      <c r="JL60" s="115"/>
      <c r="JM60" s="94"/>
      <c r="JN60" s="65"/>
      <c r="JO60" s="301" t="s">
        <v>0</v>
      </c>
      <c r="JP60" s="65"/>
      <c r="JQ60" s="114"/>
      <c r="JR60" s="115"/>
      <c r="JS60" s="94"/>
      <c r="JT60" s="106"/>
      <c r="JU60" s="301" t="s">
        <v>0</v>
      </c>
      <c r="JV60" s="105"/>
      <c r="JW60" s="114"/>
      <c r="JX60" s="115"/>
      <c r="JY60" s="94"/>
      <c r="JZ60" s="106"/>
      <c r="KA60" s="301" t="s">
        <v>0</v>
      </c>
      <c r="KB60" s="105"/>
      <c r="KC60" s="301"/>
      <c r="KD60" s="302"/>
      <c r="KE60" s="94"/>
      <c r="KF60" s="106"/>
      <c r="KG60" s="301" t="s">
        <v>0</v>
      </c>
      <c r="KH60" s="105"/>
      <c r="KI60" s="114"/>
      <c r="KJ60" s="115"/>
      <c r="KK60" s="94"/>
      <c r="KL60" s="65"/>
      <c r="KM60" s="301" t="s">
        <v>0</v>
      </c>
      <c r="KN60" s="65"/>
      <c r="KO60" s="114"/>
      <c r="KP60" s="115"/>
      <c r="KQ60" s="94"/>
      <c r="KR60" s="65"/>
      <c r="KS60" s="301" t="s">
        <v>0</v>
      </c>
      <c r="KT60" s="65"/>
      <c r="KU60" s="114"/>
      <c r="KV60" s="115"/>
      <c r="KW60" s="94"/>
      <c r="KX60" s="65"/>
      <c r="KY60" s="301" t="s">
        <v>0</v>
      </c>
      <c r="KZ60" s="65"/>
      <c r="LA60" s="121"/>
      <c r="LB60" s="302"/>
      <c r="LC60" s="94"/>
      <c r="LD60" s="106"/>
      <c r="LE60" s="301" t="s">
        <v>0</v>
      </c>
      <c r="LF60" s="105"/>
      <c r="LG60" s="114"/>
      <c r="LH60" s="115"/>
      <c r="LI60" s="94"/>
      <c r="LJ60" s="65"/>
      <c r="LK60" s="301" t="s">
        <v>0</v>
      </c>
      <c r="LL60" s="65"/>
      <c r="LM60" s="121"/>
      <c r="LN60" s="302"/>
      <c r="LO60" s="94"/>
      <c r="LP60" s="65"/>
      <c r="LQ60" s="301" t="s">
        <v>0</v>
      </c>
      <c r="LR60" s="65"/>
      <c r="LS60" s="114"/>
      <c r="LT60" s="115"/>
      <c r="LU60" s="94"/>
      <c r="LV60" s="106"/>
      <c r="LW60" s="301" t="s">
        <v>0</v>
      </c>
      <c r="LX60" s="105"/>
      <c r="LY60" s="301"/>
      <c r="LZ60" s="302"/>
      <c r="MA60" s="94"/>
      <c r="MB60" s="65"/>
      <c r="MC60" s="301" t="s">
        <v>0</v>
      </c>
      <c r="MD60" s="65"/>
      <c r="ME60" s="114"/>
      <c r="MF60" s="115"/>
      <c r="MG60" s="94"/>
      <c r="MH60" s="65"/>
      <c r="MI60" s="301" t="s">
        <v>0</v>
      </c>
      <c r="MJ60" s="65"/>
      <c r="MK60" s="114"/>
      <c r="ML60" s="115"/>
      <c r="MM60" s="94"/>
      <c r="MN60" s="65"/>
      <c r="MO60" s="301" t="s">
        <v>0</v>
      </c>
      <c r="MP60" s="65"/>
      <c r="MQ60" s="114"/>
      <c r="MR60" s="115"/>
      <c r="MS60" s="94"/>
      <c r="MT60" s="106"/>
      <c r="MU60" s="301" t="s">
        <v>0</v>
      </c>
      <c r="MV60" s="105"/>
      <c r="MW60" s="301"/>
      <c r="MX60" s="302"/>
      <c r="MY60" s="94"/>
      <c r="MZ60" s="65"/>
      <c r="NA60" s="301" t="s">
        <v>0</v>
      </c>
      <c r="NB60" s="65"/>
      <c r="NC60" s="114"/>
      <c r="ND60" s="115"/>
      <c r="NE60" s="94"/>
      <c r="NF60" s="65"/>
      <c r="NG60" s="301" t="s">
        <v>0</v>
      </c>
      <c r="NH60" s="65"/>
      <c r="NI60" s="121"/>
      <c r="NJ60" s="302"/>
      <c r="NK60" s="94"/>
      <c r="NL60" s="65"/>
      <c r="NM60" s="301" t="s">
        <v>0</v>
      </c>
      <c r="NN60" s="65"/>
      <c r="NO60" s="114"/>
      <c r="NP60" s="115"/>
      <c r="NQ60" s="94"/>
      <c r="NR60" s="65"/>
      <c r="NS60" s="301" t="s">
        <v>0</v>
      </c>
      <c r="NT60" s="65"/>
      <c r="NU60" s="114"/>
      <c r="NV60" s="115"/>
      <c r="NW60" s="102"/>
      <c r="NX60" s="106"/>
      <c r="NY60" s="301" t="s">
        <v>0</v>
      </c>
      <c r="NZ60" s="105"/>
      <c r="OA60" s="301"/>
      <c r="OB60" s="302"/>
      <c r="OC60" s="121"/>
      <c r="OD60" s="267"/>
      <c r="OE60" s="114" t="s">
        <v>0</v>
      </c>
      <c r="OF60" s="114"/>
      <c r="OG60" s="114"/>
      <c r="OH60" s="115"/>
    </row>
    <row r="61" spans="1:398" ht="16.5">
      <c r="A61" s="312">
        <f>IF(B61="","",VLOOKUP(B61,'Registrovaní tipéri'!$A$2:$B$101,2,FALSE))</f>
        <v>50</v>
      </c>
      <c r="B61" s="306" t="s">
        <v>18</v>
      </c>
      <c r="C61" s="134">
        <v>50</v>
      </c>
      <c r="D61" s="106"/>
      <c r="E61" s="301" t="s">
        <v>0</v>
      </c>
      <c r="F61" s="105"/>
      <c r="G61" s="112"/>
      <c r="H61" s="113"/>
      <c r="I61" s="308"/>
      <c r="J61" s="267">
        <v>0</v>
      </c>
      <c r="K61" s="114" t="s">
        <v>0</v>
      </c>
      <c r="L61" s="114">
        <v>0</v>
      </c>
      <c r="M61" s="114" t="s">
        <v>220</v>
      </c>
      <c r="N61" s="115" t="s">
        <v>332</v>
      </c>
      <c r="O61" s="81"/>
      <c r="P61" s="106"/>
      <c r="Q61" s="342" t="s">
        <v>0</v>
      </c>
      <c r="R61" s="105"/>
      <c r="S61" s="114" t="s">
        <v>331</v>
      </c>
      <c r="T61" s="115" t="s">
        <v>331</v>
      </c>
      <c r="U61" s="81"/>
      <c r="V61" s="106">
        <v>1</v>
      </c>
      <c r="W61" s="342" t="s">
        <v>0</v>
      </c>
      <c r="X61" s="105">
        <v>1</v>
      </c>
      <c r="Y61" s="114" t="s">
        <v>221</v>
      </c>
      <c r="Z61" s="115" t="s">
        <v>214</v>
      </c>
      <c r="AA61" s="94"/>
      <c r="AB61" s="65"/>
      <c r="AC61" s="325" t="s">
        <v>0</v>
      </c>
      <c r="AD61" s="65"/>
      <c r="AE61" s="114" t="s">
        <v>331</v>
      </c>
      <c r="AF61" s="115" t="s">
        <v>331</v>
      </c>
      <c r="AG61" s="94"/>
      <c r="AH61" s="65"/>
      <c r="AI61" s="301" t="s">
        <v>0</v>
      </c>
      <c r="AJ61" s="65"/>
      <c r="AK61" s="114"/>
      <c r="AL61" s="115"/>
      <c r="AM61" s="94"/>
      <c r="AN61" s="106"/>
      <c r="AO61" s="301" t="s">
        <v>0</v>
      </c>
      <c r="AP61" s="105"/>
      <c r="AQ61" s="114"/>
      <c r="AR61" s="115"/>
      <c r="AS61" s="94"/>
      <c r="AT61" s="65"/>
      <c r="AU61" s="301" t="s">
        <v>0</v>
      </c>
      <c r="AV61" s="65"/>
      <c r="AW61" s="114"/>
      <c r="AX61" s="115"/>
      <c r="AY61" s="94"/>
      <c r="AZ61" s="106"/>
      <c r="BA61" s="301" t="s">
        <v>0</v>
      </c>
      <c r="BB61" s="105"/>
      <c r="BC61" s="114"/>
      <c r="BD61" s="115"/>
      <c r="BE61" s="94"/>
      <c r="BF61" s="65"/>
      <c r="BG61" s="301" t="s">
        <v>0</v>
      </c>
      <c r="BH61" s="65"/>
      <c r="BI61" s="114"/>
      <c r="BJ61" s="115"/>
      <c r="BK61" s="94"/>
      <c r="BL61" s="65"/>
      <c r="BM61" s="301" t="s">
        <v>0</v>
      </c>
      <c r="BN61" s="65"/>
      <c r="BO61" s="114"/>
      <c r="BP61" s="115"/>
      <c r="BQ61" s="94"/>
      <c r="BR61" s="65"/>
      <c r="BS61" s="301" t="s">
        <v>0</v>
      </c>
      <c r="BT61" s="65"/>
      <c r="BU61" s="114"/>
      <c r="BV61" s="115"/>
      <c r="BW61" s="94"/>
      <c r="BX61" s="65"/>
      <c r="BY61" s="301" t="s">
        <v>0</v>
      </c>
      <c r="BZ61" s="65"/>
      <c r="CA61" s="121"/>
      <c r="CB61" s="302"/>
      <c r="CC61" s="94"/>
      <c r="CD61" s="65"/>
      <c r="CE61" s="301" t="s">
        <v>0</v>
      </c>
      <c r="CF61" s="65"/>
      <c r="CG61" s="114"/>
      <c r="CH61" s="115"/>
      <c r="CI61" s="94"/>
      <c r="CJ61" s="106"/>
      <c r="CK61" s="301" t="s">
        <v>0</v>
      </c>
      <c r="CL61" s="105"/>
      <c r="CM61" s="114"/>
      <c r="CN61" s="115"/>
      <c r="CO61" s="94"/>
      <c r="CP61" s="106"/>
      <c r="CQ61" s="301" t="s">
        <v>0</v>
      </c>
      <c r="CR61" s="105"/>
      <c r="CS61" s="114"/>
      <c r="CT61" s="115"/>
      <c r="CU61" s="94"/>
      <c r="CV61" s="65"/>
      <c r="CW61" s="301" t="s">
        <v>0</v>
      </c>
      <c r="CX61" s="65"/>
      <c r="CY61" s="114"/>
      <c r="CZ61" s="115"/>
      <c r="DA61" s="94"/>
      <c r="DB61" s="65"/>
      <c r="DC61" s="301" t="s">
        <v>0</v>
      </c>
      <c r="DD61" s="65"/>
      <c r="DE61" s="114"/>
      <c r="DF61" s="115"/>
      <c r="DG61" s="94"/>
      <c r="DH61" s="65"/>
      <c r="DI61" s="301" t="s">
        <v>0</v>
      </c>
      <c r="DJ61" s="65"/>
      <c r="DK61" s="114"/>
      <c r="DL61" s="115"/>
      <c r="DM61" s="94"/>
      <c r="DN61" s="65"/>
      <c r="DO61" s="301" t="s">
        <v>0</v>
      </c>
      <c r="DP61" s="65"/>
      <c r="DQ61" s="114"/>
      <c r="DR61" s="115"/>
      <c r="DS61" s="94"/>
      <c r="DT61" s="65"/>
      <c r="DU61" s="301" t="s">
        <v>0</v>
      </c>
      <c r="DV61" s="65"/>
      <c r="DW61" s="114"/>
      <c r="DX61" s="115"/>
      <c r="DY61" s="94"/>
      <c r="DZ61" s="65"/>
      <c r="EA61" s="301" t="s">
        <v>0</v>
      </c>
      <c r="EB61" s="65"/>
      <c r="EC61" s="114"/>
      <c r="ED61" s="115"/>
      <c r="EE61" s="94"/>
      <c r="EF61" s="65"/>
      <c r="EG61" s="301" t="s">
        <v>0</v>
      </c>
      <c r="EH61" s="65"/>
      <c r="EI61" s="114"/>
      <c r="EJ61" s="115"/>
      <c r="EK61" s="94"/>
      <c r="EL61" s="65"/>
      <c r="EM61" s="301" t="s">
        <v>0</v>
      </c>
      <c r="EN61" s="65"/>
      <c r="EO61" s="114"/>
      <c r="EP61" s="115"/>
      <c r="EQ61" s="94"/>
      <c r="ER61" s="106"/>
      <c r="ES61" s="301" t="s">
        <v>0</v>
      </c>
      <c r="ET61" s="105"/>
      <c r="EU61" s="114"/>
      <c r="EV61" s="115"/>
      <c r="EW61" s="94"/>
      <c r="EX61" s="65"/>
      <c r="EY61" s="301" t="s">
        <v>0</v>
      </c>
      <c r="EZ61" s="65"/>
      <c r="FA61" s="114"/>
      <c r="FB61" s="115"/>
      <c r="FC61" s="94"/>
      <c r="FD61" s="106"/>
      <c r="FE61" s="301" t="s">
        <v>0</v>
      </c>
      <c r="FF61" s="105"/>
      <c r="FG61" s="114"/>
      <c r="FH61" s="115"/>
      <c r="FI61" s="94"/>
      <c r="FJ61" s="65"/>
      <c r="FK61" s="301" t="s">
        <v>0</v>
      </c>
      <c r="FL61" s="65"/>
      <c r="FM61" s="114"/>
      <c r="FN61" s="115"/>
      <c r="FO61" s="94"/>
      <c r="FP61" s="65"/>
      <c r="FQ61" s="301" t="s">
        <v>0</v>
      </c>
      <c r="FR61" s="65"/>
      <c r="FS61" s="114"/>
      <c r="FT61" s="115"/>
      <c r="FU61" s="94"/>
      <c r="FV61" s="65"/>
      <c r="FW61" s="301" t="s">
        <v>0</v>
      </c>
      <c r="FX61" s="65"/>
      <c r="FY61" s="114"/>
      <c r="FZ61" s="115"/>
      <c r="GA61" s="94"/>
      <c r="GB61" s="106"/>
      <c r="GC61" s="301" t="s">
        <v>0</v>
      </c>
      <c r="GD61" s="105"/>
      <c r="GE61" s="114"/>
      <c r="GF61" s="115"/>
      <c r="GG61" s="94"/>
      <c r="GH61" s="106"/>
      <c r="GI61" s="301" t="s">
        <v>0</v>
      </c>
      <c r="GJ61" s="105"/>
      <c r="GK61" s="114"/>
      <c r="GL61" s="115"/>
      <c r="GM61" s="94"/>
      <c r="GN61" s="65"/>
      <c r="GO61" s="301" t="s">
        <v>0</v>
      </c>
      <c r="GP61" s="65"/>
      <c r="GQ61" s="121"/>
      <c r="GR61" s="302"/>
      <c r="GS61" s="94"/>
      <c r="GT61" s="65"/>
      <c r="GU61" s="301" t="s">
        <v>0</v>
      </c>
      <c r="GV61" s="65"/>
      <c r="GW61" s="114"/>
      <c r="GX61" s="115"/>
      <c r="GY61" s="94"/>
      <c r="GZ61" s="106"/>
      <c r="HA61" s="301" t="s">
        <v>0</v>
      </c>
      <c r="HB61" s="105"/>
      <c r="HC61" s="301"/>
      <c r="HD61" s="302"/>
      <c r="HE61" s="94"/>
      <c r="HF61" s="65"/>
      <c r="HG61" s="301" t="s">
        <v>0</v>
      </c>
      <c r="HH61" s="65"/>
      <c r="HI61" s="114"/>
      <c r="HJ61" s="115"/>
      <c r="HK61" s="94"/>
      <c r="HL61" s="65"/>
      <c r="HM61" s="301" t="s">
        <v>0</v>
      </c>
      <c r="HN61" s="65"/>
      <c r="HO61" s="114"/>
      <c r="HP61" s="115"/>
      <c r="HQ61" s="94"/>
      <c r="HR61" s="65"/>
      <c r="HS61" s="301" t="s">
        <v>0</v>
      </c>
      <c r="HT61" s="65"/>
      <c r="HU61" s="114"/>
      <c r="HV61" s="115"/>
      <c r="HW61" s="94"/>
      <c r="HX61" s="106"/>
      <c r="HY61" s="301" t="s">
        <v>0</v>
      </c>
      <c r="HZ61" s="105"/>
      <c r="IA61" s="114"/>
      <c r="IB61" s="115"/>
      <c r="IC61" s="94"/>
      <c r="ID61" s="65"/>
      <c r="IE61" s="301" t="s">
        <v>0</v>
      </c>
      <c r="IF61" s="65"/>
      <c r="IG61" s="114"/>
      <c r="IH61" s="115"/>
      <c r="II61" s="94"/>
      <c r="IJ61" s="65"/>
      <c r="IK61" s="301" t="s">
        <v>0</v>
      </c>
      <c r="IL61" s="65"/>
      <c r="IM61" s="121"/>
      <c r="IN61" s="302"/>
      <c r="IO61" s="94"/>
      <c r="IP61" s="106"/>
      <c r="IQ61" s="301" t="s">
        <v>0</v>
      </c>
      <c r="IR61" s="105"/>
      <c r="IS61" s="301"/>
      <c r="IT61" s="302"/>
      <c r="IU61" s="94"/>
      <c r="IV61" s="65"/>
      <c r="IW61" s="301" t="s">
        <v>0</v>
      </c>
      <c r="IX61" s="65"/>
      <c r="IY61" s="114"/>
      <c r="IZ61" s="115"/>
      <c r="JA61" s="94"/>
      <c r="JB61" s="65"/>
      <c r="JC61" s="301" t="s">
        <v>0</v>
      </c>
      <c r="JD61" s="65"/>
      <c r="JE61" s="114"/>
      <c r="JF61" s="115"/>
      <c r="JG61" s="94"/>
      <c r="JH61" s="65"/>
      <c r="JI61" s="301" t="s">
        <v>0</v>
      </c>
      <c r="JJ61" s="65"/>
      <c r="JK61" s="114"/>
      <c r="JL61" s="115"/>
      <c r="JM61" s="94"/>
      <c r="JN61" s="65"/>
      <c r="JO61" s="301" t="s">
        <v>0</v>
      </c>
      <c r="JP61" s="65"/>
      <c r="JQ61" s="114"/>
      <c r="JR61" s="115"/>
      <c r="JS61" s="94"/>
      <c r="JT61" s="106"/>
      <c r="JU61" s="301" t="s">
        <v>0</v>
      </c>
      <c r="JV61" s="105"/>
      <c r="JW61" s="114"/>
      <c r="JX61" s="115"/>
      <c r="JY61" s="94"/>
      <c r="JZ61" s="106"/>
      <c r="KA61" s="301" t="s">
        <v>0</v>
      </c>
      <c r="KB61" s="105"/>
      <c r="KC61" s="301"/>
      <c r="KD61" s="302"/>
      <c r="KE61" s="94"/>
      <c r="KF61" s="106"/>
      <c r="KG61" s="301" t="s">
        <v>0</v>
      </c>
      <c r="KH61" s="105"/>
      <c r="KI61" s="114"/>
      <c r="KJ61" s="115"/>
      <c r="KK61" s="94"/>
      <c r="KL61" s="65"/>
      <c r="KM61" s="301" t="s">
        <v>0</v>
      </c>
      <c r="KN61" s="65"/>
      <c r="KO61" s="114"/>
      <c r="KP61" s="115"/>
      <c r="KQ61" s="94"/>
      <c r="KR61" s="65"/>
      <c r="KS61" s="301" t="s">
        <v>0</v>
      </c>
      <c r="KT61" s="65"/>
      <c r="KU61" s="114"/>
      <c r="KV61" s="115"/>
      <c r="KW61" s="94"/>
      <c r="KX61" s="65"/>
      <c r="KY61" s="301" t="s">
        <v>0</v>
      </c>
      <c r="KZ61" s="65"/>
      <c r="LA61" s="121"/>
      <c r="LB61" s="302"/>
      <c r="LC61" s="94"/>
      <c r="LD61" s="106"/>
      <c r="LE61" s="301" t="s">
        <v>0</v>
      </c>
      <c r="LF61" s="105"/>
      <c r="LG61" s="114"/>
      <c r="LH61" s="115"/>
      <c r="LI61" s="94"/>
      <c r="LJ61" s="65"/>
      <c r="LK61" s="301" t="s">
        <v>0</v>
      </c>
      <c r="LL61" s="65"/>
      <c r="LM61" s="121"/>
      <c r="LN61" s="302"/>
      <c r="LO61" s="94"/>
      <c r="LP61" s="65"/>
      <c r="LQ61" s="301" t="s">
        <v>0</v>
      </c>
      <c r="LR61" s="65"/>
      <c r="LS61" s="114"/>
      <c r="LT61" s="115"/>
      <c r="LU61" s="94"/>
      <c r="LV61" s="106"/>
      <c r="LW61" s="301" t="s">
        <v>0</v>
      </c>
      <c r="LX61" s="105"/>
      <c r="LY61" s="301"/>
      <c r="LZ61" s="302"/>
      <c r="MA61" s="94"/>
      <c r="MB61" s="65"/>
      <c r="MC61" s="301" t="s">
        <v>0</v>
      </c>
      <c r="MD61" s="65"/>
      <c r="ME61" s="114"/>
      <c r="MF61" s="115"/>
      <c r="MG61" s="94"/>
      <c r="MH61" s="65"/>
      <c r="MI61" s="301" t="s">
        <v>0</v>
      </c>
      <c r="MJ61" s="65"/>
      <c r="MK61" s="114"/>
      <c r="ML61" s="115"/>
      <c r="MM61" s="94"/>
      <c r="MN61" s="65"/>
      <c r="MO61" s="301" t="s">
        <v>0</v>
      </c>
      <c r="MP61" s="65"/>
      <c r="MQ61" s="114"/>
      <c r="MR61" s="115"/>
      <c r="MS61" s="94"/>
      <c r="MT61" s="106"/>
      <c r="MU61" s="301" t="s">
        <v>0</v>
      </c>
      <c r="MV61" s="105"/>
      <c r="MW61" s="301"/>
      <c r="MX61" s="302"/>
      <c r="MY61" s="94"/>
      <c r="MZ61" s="65"/>
      <c r="NA61" s="301" t="s">
        <v>0</v>
      </c>
      <c r="NB61" s="65"/>
      <c r="NC61" s="114"/>
      <c r="ND61" s="115"/>
      <c r="NE61" s="94"/>
      <c r="NF61" s="65"/>
      <c r="NG61" s="301" t="s">
        <v>0</v>
      </c>
      <c r="NH61" s="65"/>
      <c r="NI61" s="121"/>
      <c r="NJ61" s="302"/>
      <c r="NK61" s="94"/>
      <c r="NL61" s="65"/>
      <c r="NM61" s="301" t="s">
        <v>0</v>
      </c>
      <c r="NN61" s="65"/>
      <c r="NO61" s="114"/>
      <c r="NP61" s="115"/>
      <c r="NQ61" s="94"/>
      <c r="NR61" s="65"/>
      <c r="NS61" s="301" t="s">
        <v>0</v>
      </c>
      <c r="NT61" s="65"/>
      <c r="NU61" s="114"/>
      <c r="NV61" s="115"/>
      <c r="NW61" s="102"/>
      <c r="NX61" s="106"/>
      <c r="NY61" s="301" t="s">
        <v>0</v>
      </c>
      <c r="NZ61" s="105"/>
      <c r="OA61" s="301"/>
      <c r="OB61" s="302"/>
      <c r="OC61" s="121"/>
      <c r="OD61" s="267"/>
      <c r="OE61" s="114" t="s">
        <v>0</v>
      </c>
      <c r="OF61" s="114"/>
      <c r="OG61" s="114"/>
      <c r="OH61" s="115"/>
    </row>
    <row r="62" spans="1:398" ht="16.5">
      <c r="A62" s="312">
        <f>IF(B62="","",VLOOKUP(B62,'Registrovaní tipéri'!$A$2:$B$101,2,FALSE))</f>
        <v>25</v>
      </c>
      <c r="B62" s="306" t="s">
        <v>191</v>
      </c>
      <c r="C62" s="134">
        <v>25</v>
      </c>
      <c r="D62" s="106"/>
      <c r="E62" s="301" t="s">
        <v>0</v>
      </c>
      <c r="F62" s="105"/>
      <c r="G62" s="301"/>
      <c r="H62" s="302"/>
      <c r="I62" s="308"/>
      <c r="J62" s="267">
        <v>2</v>
      </c>
      <c r="K62" s="114" t="s">
        <v>0</v>
      </c>
      <c r="L62" s="114">
        <v>2</v>
      </c>
      <c r="M62" s="114" t="s">
        <v>218</v>
      </c>
      <c r="N62" s="115" t="s">
        <v>218</v>
      </c>
      <c r="O62" s="81"/>
      <c r="P62" s="106">
        <v>3</v>
      </c>
      <c r="Q62" s="342" t="s">
        <v>0</v>
      </c>
      <c r="R62" s="105">
        <v>1</v>
      </c>
      <c r="S62" s="114" t="s">
        <v>218</v>
      </c>
      <c r="T62" s="115" t="s">
        <v>218</v>
      </c>
      <c r="U62" s="81"/>
      <c r="V62" s="106">
        <v>3</v>
      </c>
      <c r="W62" s="342" t="s">
        <v>0</v>
      </c>
      <c r="X62" s="105">
        <v>1</v>
      </c>
      <c r="Y62" s="114" t="s">
        <v>218</v>
      </c>
      <c r="Z62" s="115" t="s">
        <v>218</v>
      </c>
      <c r="AA62" s="94"/>
      <c r="AB62" s="65"/>
      <c r="AC62" s="325" t="s">
        <v>0</v>
      </c>
      <c r="AD62" s="65"/>
      <c r="AE62" s="114" t="s">
        <v>331</v>
      </c>
      <c r="AF62" s="115" t="s">
        <v>331</v>
      </c>
      <c r="AG62" s="94"/>
      <c r="AH62" s="65"/>
      <c r="AI62" s="301" t="s">
        <v>0</v>
      </c>
      <c r="AJ62" s="65"/>
      <c r="AK62" s="114"/>
      <c r="AL62" s="115"/>
      <c r="AM62" s="94"/>
      <c r="AN62" s="106"/>
      <c r="AO62" s="301" t="s">
        <v>0</v>
      </c>
      <c r="AP62" s="105"/>
      <c r="AQ62" s="114"/>
      <c r="AR62" s="115"/>
      <c r="AS62" s="94"/>
      <c r="AT62" s="65"/>
      <c r="AU62" s="301" t="s">
        <v>0</v>
      </c>
      <c r="AV62" s="65"/>
      <c r="AW62" s="114"/>
      <c r="AX62" s="115"/>
      <c r="AY62" s="94"/>
      <c r="AZ62" s="106"/>
      <c r="BA62" s="301" t="s">
        <v>0</v>
      </c>
      <c r="BB62" s="105"/>
      <c r="BC62" s="114"/>
      <c r="BD62" s="115"/>
      <c r="BE62" s="94"/>
      <c r="BF62" s="65"/>
      <c r="BG62" s="301" t="s">
        <v>0</v>
      </c>
      <c r="BH62" s="65"/>
      <c r="BI62" s="114"/>
      <c r="BJ62" s="115"/>
      <c r="BK62" s="94"/>
      <c r="BL62" s="65"/>
      <c r="BM62" s="301" t="s">
        <v>0</v>
      </c>
      <c r="BN62" s="65"/>
      <c r="BO62" s="114"/>
      <c r="BP62" s="115"/>
      <c r="BQ62" s="94"/>
      <c r="BR62" s="65"/>
      <c r="BS62" s="301" t="s">
        <v>0</v>
      </c>
      <c r="BT62" s="65"/>
      <c r="BU62" s="114"/>
      <c r="BV62" s="115"/>
      <c r="BW62" s="94"/>
      <c r="BX62" s="65"/>
      <c r="BY62" s="301" t="s">
        <v>0</v>
      </c>
      <c r="BZ62" s="65"/>
      <c r="CA62" s="121"/>
      <c r="CB62" s="302"/>
      <c r="CC62" s="94"/>
      <c r="CD62" s="65"/>
      <c r="CE62" s="301" t="s">
        <v>0</v>
      </c>
      <c r="CF62" s="65"/>
      <c r="CG62" s="114"/>
      <c r="CH62" s="115"/>
      <c r="CI62" s="94"/>
      <c r="CJ62" s="106"/>
      <c r="CK62" s="301" t="s">
        <v>0</v>
      </c>
      <c r="CL62" s="105"/>
      <c r="CM62" s="114"/>
      <c r="CN62" s="115"/>
      <c r="CO62" s="94"/>
      <c r="CP62" s="106"/>
      <c r="CQ62" s="301" t="s">
        <v>0</v>
      </c>
      <c r="CR62" s="105"/>
      <c r="CS62" s="114"/>
      <c r="CT62" s="115"/>
      <c r="CU62" s="94"/>
      <c r="CV62" s="65"/>
      <c r="CW62" s="301" t="s">
        <v>0</v>
      </c>
      <c r="CX62" s="65"/>
      <c r="CY62" s="114"/>
      <c r="CZ62" s="115"/>
      <c r="DA62" s="94"/>
      <c r="DB62" s="65"/>
      <c r="DC62" s="301" t="s">
        <v>0</v>
      </c>
      <c r="DD62" s="65"/>
      <c r="DE62" s="114"/>
      <c r="DF62" s="115"/>
      <c r="DG62" s="94"/>
      <c r="DH62" s="65"/>
      <c r="DI62" s="301" t="s">
        <v>0</v>
      </c>
      <c r="DJ62" s="65"/>
      <c r="DK62" s="114"/>
      <c r="DL62" s="115"/>
      <c r="DM62" s="94"/>
      <c r="DN62" s="65"/>
      <c r="DO62" s="301" t="s">
        <v>0</v>
      </c>
      <c r="DP62" s="65"/>
      <c r="DQ62" s="114"/>
      <c r="DR62" s="115"/>
      <c r="DS62" s="94"/>
      <c r="DT62" s="65"/>
      <c r="DU62" s="301" t="s">
        <v>0</v>
      </c>
      <c r="DV62" s="65"/>
      <c r="DW62" s="114"/>
      <c r="DX62" s="115"/>
      <c r="DY62" s="94"/>
      <c r="DZ62" s="65"/>
      <c r="EA62" s="301" t="s">
        <v>0</v>
      </c>
      <c r="EB62" s="65"/>
      <c r="EC62" s="114"/>
      <c r="ED62" s="115"/>
      <c r="EE62" s="94"/>
      <c r="EF62" s="65"/>
      <c r="EG62" s="301" t="s">
        <v>0</v>
      </c>
      <c r="EH62" s="65"/>
      <c r="EI62" s="114"/>
      <c r="EJ62" s="115"/>
      <c r="EK62" s="94"/>
      <c r="EL62" s="65"/>
      <c r="EM62" s="301" t="s">
        <v>0</v>
      </c>
      <c r="EN62" s="65"/>
      <c r="EO62" s="114"/>
      <c r="EP62" s="115"/>
      <c r="EQ62" s="94"/>
      <c r="ER62" s="106"/>
      <c r="ES62" s="301" t="s">
        <v>0</v>
      </c>
      <c r="ET62" s="105"/>
      <c r="EU62" s="114"/>
      <c r="EV62" s="115"/>
      <c r="EW62" s="94"/>
      <c r="EX62" s="65"/>
      <c r="EY62" s="301" t="s">
        <v>0</v>
      </c>
      <c r="EZ62" s="65"/>
      <c r="FA62" s="114"/>
      <c r="FB62" s="115"/>
      <c r="FC62" s="94"/>
      <c r="FD62" s="106"/>
      <c r="FE62" s="301" t="s">
        <v>0</v>
      </c>
      <c r="FF62" s="105"/>
      <c r="FG62" s="114"/>
      <c r="FH62" s="115"/>
      <c r="FI62" s="94"/>
      <c r="FJ62" s="65"/>
      <c r="FK62" s="301" t="s">
        <v>0</v>
      </c>
      <c r="FL62" s="65"/>
      <c r="FM62" s="114"/>
      <c r="FN62" s="115"/>
      <c r="FO62" s="94"/>
      <c r="FP62" s="65"/>
      <c r="FQ62" s="301" t="s">
        <v>0</v>
      </c>
      <c r="FR62" s="65"/>
      <c r="FS62" s="114"/>
      <c r="FT62" s="115"/>
      <c r="FU62" s="94"/>
      <c r="FV62" s="65"/>
      <c r="FW62" s="301" t="s">
        <v>0</v>
      </c>
      <c r="FX62" s="65"/>
      <c r="FY62" s="114"/>
      <c r="FZ62" s="115"/>
      <c r="GA62" s="94"/>
      <c r="GB62" s="106"/>
      <c r="GC62" s="301" t="s">
        <v>0</v>
      </c>
      <c r="GD62" s="105"/>
      <c r="GE62" s="114"/>
      <c r="GF62" s="115"/>
      <c r="GG62" s="94"/>
      <c r="GH62" s="106"/>
      <c r="GI62" s="301" t="s">
        <v>0</v>
      </c>
      <c r="GJ62" s="105"/>
      <c r="GK62" s="114"/>
      <c r="GL62" s="115"/>
      <c r="GM62" s="94"/>
      <c r="GN62" s="65"/>
      <c r="GO62" s="301" t="s">
        <v>0</v>
      </c>
      <c r="GP62" s="65"/>
      <c r="GQ62" s="121"/>
      <c r="GR62" s="302"/>
      <c r="GS62" s="94"/>
      <c r="GT62" s="65"/>
      <c r="GU62" s="301" t="s">
        <v>0</v>
      </c>
      <c r="GV62" s="65"/>
      <c r="GW62" s="114"/>
      <c r="GX62" s="115"/>
      <c r="GY62" s="94"/>
      <c r="GZ62" s="106"/>
      <c r="HA62" s="301" t="s">
        <v>0</v>
      </c>
      <c r="HB62" s="105"/>
      <c r="HC62" s="301"/>
      <c r="HD62" s="302"/>
      <c r="HE62" s="94"/>
      <c r="HF62" s="65"/>
      <c r="HG62" s="301" t="s">
        <v>0</v>
      </c>
      <c r="HH62" s="65"/>
      <c r="HI62" s="114"/>
      <c r="HJ62" s="115"/>
      <c r="HK62" s="94"/>
      <c r="HL62" s="65"/>
      <c r="HM62" s="301" t="s">
        <v>0</v>
      </c>
      <c r="HN62" s="65"/>
      <c r="HO62" s="114"/>
      <c r="HP62" s="115"/>
      <c r="HQ62" s="94"/>
      <c r="HR62" s="65"/>
      <c r="HS62" s="301" t="s">
        <v>0</v>
      </c>
      <c r="HT62" s="65"/>
      <c r="HU62" s="114"/>
      <c r="HV62" s="115"/>
      <c r="HW62" s="94"/>
      <c r="HX62" s="106"/>
      <c r="HY62" s="301" t="s">
        <v>0</v>
      </c>
      <c r="HZ62" s="105"/>
      <c r="IA62" s="114"/>
      <c r="IB62" s="115"/>
      <c r="IC62" s="94"/>
      <c r="ID62" s="65"/>
      <c r="IE62" s="301" t="s">
        <v>0</v>
      </c>
      <c r="IF62" s="65"/>
      <c r="IG62" s="114"/>
      <c r="IH62" s="115"/>
      <c r="II62" s="94"/>
      <c r="IJ62" s="65"/>
      <c r="IK62" s="301" t="s">
        <v>0</v>
      </c>
      <c r="IL62" s="65"/>
      <c r="IM62" s="121"/>
      <c r="IN62" s="302"/>
      <c r="IO62" s="94"/>
      <c r="IP62" s="106"/>
      <c r="IQ62" s="301" t="s">
        <v>0</v>
      </c>
      <c r="IR62" s="105"/>
      <c r="IS62" s="301"/>
      <c r="IT62" s="302"/>
      <c r="IU62" s="94"/>
      <c r="IV62" s="65"/>
      <c r="IW62" s="301" t="s">
        <v>0</v>
      </c>
      <c r="IX62" s="65"/>
      <c r="IY62" s="114"/>
      <c r="IZ62" s="115"/>
      <c r="JA62" s="94"/>
      <c r="JB62" s="65"/>
      <c r="JC62" s="301" t="s">
        <v>0</v>
      </c>
      <c r="JD62" s="65"/>
      <c r="JE62" s="114"/>
      <c r="JF62" s="115"/>
      <c r="JG62" s="94"/>
      <c r="JH62" s="65"/>
      <c r="JI62" s="301" t="s">
        <v>0</v>
      </c>
      <c r="JJ62" s="65"/>
      <c r="JK62" s="114"/>
      <c r="JL62" s="115"/>
      <c r="JM62" s="94"/>
      <c r="JN62" s="65"/>
      <c r="JO62" s="301" t="s">
        <v>0</v>
      </c>
      <c r="JP62" s="65"/>
      <c r="JQ62" s="114"/>
      <c r="JR62" s="115"/>
      <c r="JS62" s="94"/>
      <c r="JT62" s="106"/>
      <c r="JU62" s="301" t="s">
        <v>0</v>
      </c>
      <c r="JV62" s="105"/>
      <c r="JW62" s="114"/>
      <c r="JX62" s="115"/>
      <c r="JY62" s="94"/>
      <c r="JZ62" s="106"/>
      <c r="KA62" s="301" t="s">
        <v>0</v>
      </c>
      <c r="KB62" s="105"/>
      <c r="KC62" s="301"/>
      <c r="KD62" s="302"/>
      <c r="KE62" s="94"/>
      <c r="KF62" s="106"/>
      <c r="KG62" s="301" t="s">
        <v>0</v>
      </c>
      <c r="KH62" s="105"/>
      <c r="KI62" s="114"/>
      <c r="KJ62" s="115"/>
      <c r="KK62" s="94"/>
      <c r="KL62" s="65"/>
      <c r="KM62" s="301" t="s">
        <v>0</v>
      </c>
      <c r="KN62" s="65"/>
      <c r="KO62" s="114"/>
      <c r="KP62" s="115"/>
      <c r="KQ62" s="94"/>
      <c r="KR62" s="65"/>
      <c r="KS62" s="301" t="s">
        <v>0</v>
      </c>
      <c r="KT62" s="65"/>
      <c r="KU62" s="114"/>
      <c r="KV62" s="115"/>
      <c r="KW62" s="94"/>
      <c r="KX62" s="65"/>
      <c r="KY62" s="301" t="s">
        <v>0</v>
      </c>
      <c r="KZ62" s="65"/>
      <c r="LA62" s="121"/>
      <c r="LB62" s="302"/>
      <c r="LC62" s="94"/>
      <c r="LD62" s="106"/>
      <c r="LE62" s="301" t="s">
        <v>0</v>
      </c>
      <c r="LF62" s="105"/>
      <c r="LG62" s="114"/>
      <c r="LH62" s="115"/>
      <c r="LI62" s="94"/>
      <c r="LJ62" s="65"/>
      <c r="LK62" s="301" t="s">
        <v>0</v>
      </c>
      <c r="LL62" s="65"/>
      <c r="LM62" s="121"/>
      <c r="LN62" s="302"/>
      <c r="LO62" s="94"/>
      <c r="LP62" s="65"/>
      <c r="LQ62" s="301" t="s">
        <v>0</v>
      </c>
      <c r="LR62" s="65"/>
      <c r="LS62" s="114"/>
      <c r="LT62" s="115"/>
      <c r="LU62" s="94"/>
      <c r="LV62" s="106"/>
      <c r="LW62" s="301" t="s">
        <v>0</v>
      </c>
      <c r="LX62" s="105"/>
      <c r="LY62" s="301"/>
      <c r="LZ62" s="302"/>
      <c r="MA62" s="94"/>
      <c r="MB62" s="65"/>
      <c r="MC62" s="301" t="s">
        <v>0</v>
      </c>
      <c r="MD62" s="65"/>
      <c r="ME62" s="114"/>
      <c r="MF62" s="115"/>
      <c r="MG62" s="94"/>
      <c r="MH62" s="65"/>
      <c r="MI62" s="301" t="s">
        <v>0</v>
      </c>
      <c r="MJ62" s="65"/>
      <c r="MK62" s="114"/>
      <c r="ML62" s="115"/>
      <c r="MM62" s="94"/>
      <c r="MN62" s="65"/>
      <c r="MO62" s="301" t="s">
        <v>0</v>
      </c>
      <c r="MP62" s="65"/>
      <c r="MQ62" s="114"/>
      <c r="MR62" s="115"/>
      <c r="MS62" s="94"/>
      <c r="MT62" s="106"/>
      <c r="MU62" s="301" t="s">
        <v>0</v>
      </c>
      <c r="MV62" s="105"/>
      <c r="MW62" s="301"/>
      <c r="MX62" s="302"/>
      <c r="MY62" s="94"/>
      <c r="MZ62" s="65"/>
      <c r="NA62" s="301" t="s">
        <v>0</v>
      </c>
      <c r="NB62" s="65"/>
      <c r="NC62" s="114"/>
      <c r="ND62" s="115"/>
      <c r="NE62" s="94"/>
      <c r="NF62" s="65"/>
      <c r="NG62" s="301" t="s">
        <v>0</v>
      </c>
      <c r="NH62" s="65"/>
      <c r="NI62" s="121"/>
      <c r="NJ62" s="302"/>
      <c r="NK62" s="94"/>
      <c r="NL62" s="65"/>
      <c r="NM62" s="301" t="s">
        <v>0</v>
      </c>
      <c r="NN62" s="65"/>
      <c r="NO62" s="114"/>
      <c r="NP62" s="115"/>
      <c r="NQ62" s="94"/>
      <c r="NR62" s="65"/>
      <c r="NS62" s="301" t="s">
        <v>0</v>
      </c>
      <c r="NT62" s="65"/>
      <c r="NU62" s="114"/>
      <c r="NV62" s="115"/>
      <c r="NW62" s="102"/>
      <c r="NX62" s="106"/>
      <c r="NY62" s="301" t="s">
        <v>0</v>
      </c>
      <c r="NZ62" s="105"/>
      <c r="OA62" s="301"/>
      <c r="OB62" s="302"/>
      <c r="OC62" s="121"/>
      <c r="OD62" s="267"/>
      <c r="OE62" s="114" t="s">
        <v>0</v>
      </c>
      <c r="OF62" s="114"/>
      <c r="OG62" s="114"/>
      <c r="OH62" s="115"/>
    </row>
    <row r="63" spans="1:398" ht="16.5">
      <c r="A63" s="312">
        <f>IF(B63="","",VLOOKUP(B63,'Registrovaní tipéri'!$A$2:$B$101,2,FALSE))</f>
        <v>26</v>
      </c>
      <c r="B63" s="306" t="s">
        <v>37</v>
      </c>
      <c r="C63" s="134">
        <v>26</v>
      </c>
      <c r="D63" s="106"/>
      <c r="E63" s="301" t="s">
        <v>0</v>
      </c>
      <c r="F63" s="105"/>
      <c r="G63" s="112"/>
      <c r="H63" s="113"/>
      <c r="I63" s="308"/>
      <c r="J63" s="267">
        <v>1</v>
      </c>
      <c r="K63" s="114" t="s">
        <v>0</v>
      </c>
      <c r="L63" s="114">
        <v>3</v>
      </c>
      <c r="M63" s="114" t="s">
        <v>219</v>
      </c>
      <c r="N63" s="115" t="s">
        <v>218</v>
      </c>
      <c r="O63" s="81"/>
      <c r="P63" s="106">
        <v>6</v>
      </c>
      <c r="Q63" s="342" t="s">
        <v>0</v>
      </c>
      <c r="R63" s="105">
        <v>0</v>
      </c>
      <c r="S63" s="114" t="s">
        <v>218</v>
      </c>
      <c r="T63" s="115" t="s">
        <v>218</v>
      </c>
      <c r="U63" s="81"/>
      <c r="V63" s="106">
        <v>0</v>
      </c>
      <c r="W63" s="342" t="s">
        <v>0</v>
      </c>
      <c r="X63" s="105">
        <v>2</v>
      </c>
      <c r="Y63" s="114" t="s">
        <v>218</v>
      </c>
      <c r="Z63" s="115" t="s">
        <v>218</v>
      </c>
      <c r="AA63" s="94"/>
      <c r="AB63" s="65"/>
      <c r="AC63" s="325" t="s">
        <v>0</v>
      </c>
      <c r="AD63" s="65"/>
      <c r="AE63" s="114" t="s">
        <v>331</v>
      </c>
      <c r="AF63" s="115" t="s">
        <v>331</v>
      </c>
      <c r="AG63" s="94"/>
      <c r="AH63" s="65"/>
      <c r="AI63" s="301" t="s">
        <v>0</v>
      </c>
      <c r="AJ63" s="65"/>
      <c r="AK63" s="114"/>
      <c r="AL63" s="115"/>
      <c r="AM63" s="94"/>
      <c r="AN63" s="106"/>
      <c r="AO63" s="301" t="s">
        <v>0</v>
      </c>
      <c r="AP63" s="105"/>
      <c r="AQ63" s="114"/>
      <c r="AR63" s="115"/>
      <c r="AS63" s="94"/>
      <c r="AT63" s="65"/>
      <c r="AU63" s="301" t="s">
        <v>0</v>
      </c>
      <c r="AV63" s="65"/>
      <c r="AW63" s="114"/>
      <c r="AX63" s="115"/>
      <c r="AY63" s="94"/>
      <c r="AZ63" s="106"/>
      <c r="BA63" s="301" t="s">
        <v>0</v>
      </c>
      <c r="BB63" s="105"/>
      <c r="BC63" s="114"/>
      <c r="BD63" s="115"/>
      <c r="BE63" s="94"/>
      <c r="BF63" s="65"/>
      <c r="BG63" s="301" t="s">
        <v>0</v>
      </c>
      <c r="BH63" s="65"/>
      <c r="BI63" s="114"/>
      <c r="BJ63" s="115"/>
      <c r="BK63" s="94"/>
      <c r="BL63" s="65"/>
      <c r="BM63" s="301" t="s">
        <v>0</v>
      </c>
      <c r="BN63" s="65"/>
      <c r="BO63" s="114"/>
      <c r="BP63" s="115"/>
      <c r="BQ63" s="94"/>
      <c r="BR63" s="65"/>
      <c r="BS63" s="301" t="s">
        <v>0</v>
      </c>
      <c r="BT63" s="65"/>
      <c r="BU63" s="114"/>
      <c r="BV63" s="115"/>
      <c r="BW63" s="94"/>
      <c r="BX63" s="65"/>
      <c r="BY63" s="301" t="s">
        <v>0</v>
      </c>
      <c r="BZ63" s="65"/>
      <c r="CA63" s="121"/>
      <c r="CB63" s="302"/>
      <c r="CC63" s="94"/>
      <c r="CD63" s="65"/>
      <c r="CE63" s="301" t="s">
        <v>0</v>
      </c>
      <c r="CF63" s="65"/>
      <c r="CG63" s="114"/>
      <c r="CH63" s="115"/>
      <c r="CI63" s="94"/>
      <c r="CJ63" s="106"/>
      <c r="CK63" s="301" t="s">
        <v>0</v>
      </c>
      <c r="CL63" s="105"/>
      <c r="CM63" s="114"/>
      <c r="CN63" s="115"/>
      <c r="CO63" s="94"/>
      <c r="CP63" s="106"/>
      <c r="CQ63" s="301" t="s">
        <v>0</v>
      </c>
      <c r="CR63" s="105"/>
      <c r="CS63" s="114"/>
      <c r="CT63" s="115"/>
      <c r="CU63" s="94"/>
      <c r="CV63" s="65"/>
      <c r="CW63" s="301" t="s">
        <v>0</v>
      </c>
      <c r="CX63" s="65"/>
      <c r="CY63" s="114"/>
      <c r="CZ63" s="115"/>
      <c r="DA63" s="94"/>
      <c r="DB63" s="65"/>
      <c r="DC63" s="301" t="s">
        <v>0</v>
      </c>
      <c r="DD63" s="65"/>
      <c r="DE63" s="114"/>
      <c r="DF63" s="115"/>
      <c r="DG63" s="94"/>
      <c r="DH63" s="65"/>
      <c r="DI63" s="301" t="s">
        <v>0</v>
      </c>
      <c r="DJ63" s="65"/>
      <c r="DK63" s="114"/>
      <c r="DL63" s="115"/>
      <c r="DM63" s="94"/>
      <c r="DN63" s="65"/>
      <c r="DO63" s="301" t="s">
        <v>0</v>
      </c>
      <c r="DP63" s="65"/>
      <c r="DQ63" s="114"/>
      <c r="DR63" s="115"/>
      <c r="DS63" s="94"/>
      <c r="DT63" s="65"/>
      <c r="DU63" s="301" t="s">
        <v>0</v>
      </c>
      <c r="DV63" s="65"/>
      <c r="DW63" s="114"/>
      <c r="DX63" s="115"/>
      <c r="DY63" s="94"/>
      <c r="DZ63" s="65"/>
      <c r="EA63" s="301" t="s">
        <v>0</v>
      </c>
      <c r="EB63" s="65"/>
      <c r="EC63" s="114"/>
      <c r="ED63" s="115"/>
      <c r="EE63" s="94"/>
      <c r="EF63" s="65"/>
      <c r="EG63" s="301" t="s">
        <v>0</v>
      </c>
      <c r="EH63" s="65"/>
      <c r="EI63" s="114"/>
      <c r="EJ63" s="115"/>
      <c r="EK63" s="94"/>
      <c r="EL63" s="65"/>
      <c r="EM63" s="301" t="s">
        <v>0</v>
      </c>
      <c r="EN63" s="65"/>
      <c r="EO63" s="114"/>
      <c r="EP63" s="115"/>
      <c r="EQ63" s="94"/>
      <c r="ER63" s="106"/>
      <c r="ES63" s="301" t="s">
        <v>0</v>
      </c>
      <c r="ET63" s="105"/>
      <c r="EU63" s="114"/>
      <c r="EV63" s="115"/>
      <c r="EW63" s="94"/>
      <c r="EX63" s="65"/>
      <c r="EY63" s="301" t="s">
        <v>0</v>
      </c>
      <c r="EZ63" s="65"/>
      <c r="FA63" s="114"/>
      <c r="FB63" s="115"/>
      <c r="FC63" s="94"/>
      <c r="FD63" s="106"/>
      <c r="FE63" s="301" t="s">
        <v>0</v>
      </c>
      <c r="FF63" s="105"/>
      <c r="FG63" s="114"/>
      <c r="FH63" s="115"/>
      <c r="FI63" s="94"/>
      <c r="FJ63" s="65"/>
      <c r="FK63" s="301" t="s">
        <v>0</v>
      </c>
      <c r="FL63" s="65"/>
      <c r="FM63" s="114"/>
      <c r="FN63" s="115"/>
      <c r="FO63" s="94"/>
      <c r="FP63" s="65"/>
      <c r="FQ63" s="301" t="s">
        <v>0</v>
      </c>
      <c r="FR63" s="65"/>
      <c r="FS63" s="114"/>
      <c r="FT63" s="115"/>
      <c r="FU63" s="94"/>
      <c r="FV63" s="65"/>
      <c r="FW63" s="301" t="s">
        <v>0</v>
      </c>
      <c r="FX63" s="65"/>
      <c r="FY63" s="114"/>
      <c r="FZ63" s="115"/>
      <c r="GA63" s="94"/>
      <c r="GB63" s="106"/>
      <c r="GC63" s="301" t="s">
        <v>0</v>
      </c>
      <c r="GD63" s="105"/>
      <c r="GE63" s="114"/>
      <c r="GF63" s="115"/>
      <c r="GG63" s="94"/>
      <c r="GH63" s="106"/>
      <c r="GI63" s="301" t="s">
        <v>0</v>
      </c>
      <c r="GJ63" s="105"/>
      <c r="GK63" s="114"/>
      <c r="GL63" s="115"/>
      <c r="GM63" s="94"/>
      <c r="GN63" s="65"/>
      <c r="GO63" s="301" t="s">
        <v>0</v>
      </c>
      <c r="GP63" s="65"/>
      <c r="GQ63" s="121"/>
      <c r="GR63" s="302"/>
      <c r="GS63" s="94"/>
      <c r="GT63" s="65"/>
      <c r="GU63" s="301" t="s">
        <v>0</v>
      </c>
      <c r="GV63" s="65"/>
      <c r="GW63" s="114"/>
      <c r="GX63" s="115"/>
      <c r="GY63" s="94"/>
      <c r="GZ63" s="106"/>
      <c r="HA63" s="301" t="s">
        <v>0</v>
      </c>
      <c r="HB63" s="105"/>
      <c r="HC63" s="301"/>
      <c r="HD63" s="302"/>
      <c r="HE63" s="94"/>
      <c r="HF63" s="65"/>
      <c r="HG63" s="301" t="s">
        <v>0</v>
      </c>
      <c r="HH63" s="65"/>
      <c r="HI63" s="114"/>
      <c r="HJ63" s="115"/>
      <c r="HK63" s="94"/>
      <c r="HL63" s="65"/>
      <c r="HM63" s="301" t="s">
        <v>0</v>
      </c>
      <c r="HN63" s="65"/>
      <c r="HO63" s="114"/>
      <c r="HP63" s="115"/>
      <c r="HQ63" s="94"/>
      <c r="HR63" s="65"/>
      <c r="HS63" s="301" t="s">
        <v>0</v>
      </c>
      <c r="HT63" s="65"/>
      <c r="HU63" s="114"/>
      <c r="HV63" s="115"/>
      <c r="HW63" s="94"/>
      <c r="HX63" s="106"/>
      <c r="HY63" s="301" t="s">
        <v>0</v>
      </c>
      <c r="HZ63" s="105"/>
      <c r="IA63" s="114"/>
      <c r="IB63" s="115"/>
      <c r="IC63" s="94"/>
      <c r="ID63" s="65"/>
      <c r="IE63" s="301" t="s">
        <v>0</v>
      </c>
      <c r="IF63" s="65"/>
      <c r="IG63" s="114"/>
      <c r="IH63" s="115"/>
      <c r="II63" s="94"/>
      <c r="IJ63" s="65"/>
      <c r="IK63" s="301" t="s">
        <v>0</v>
      </c>
      <c r="IL63" s="65"/>
      <c r="IM63" s="121"/>
      <c r="IN63" s="302"/>
      <c r="IO63" s="94"/>
      <c r="IP63" s="106"/>
      <c r="IQ63" s="301" t="s">
        <v>0</v>
      </c>
      <c r="IR63" s="105"/>
      <c r="IS63" s="301"/>
      <c r="IT63" s="302"/>
      <c r="IU63" s="94"/>
      <c r="IV63" s="65"/>
      <c r="IW63" s="301" t="s">
        <v>0</v>
      </c>
      <c r="IX63" s="65"/>
      <c r="IY63" s="114"/>
      <c r="IZ63" s="115"/>
      <c r="JA63" s="94"/>
      <c r="JB63" s="65"/>
      <c r="JC63" s="301" t="s">
        <v>0</v>
      </c>
      <c r="JD63" s="65"/>
      <c r="JE63" s="114"/>
      <c r="JF63" s="115"/>
      <c r="JG63" s="94"/>
      <c r="JH63" s="65"/>
      <c r="JI63" s="301" t="s">
        <v>0</v>
      </c>
      <c r="JJ63" s="65"/>
      <c r="JK63" s="114"/>
      <c r="JL63" s="115"/>
      <c r="JM63" s="94"/>
      <c r="JN63" s="65"/>
      <c r="JO63" s="301" t="s">
        <v>0</v>
      </c>
      <c r="JP63" s="65"/>
      <c r="JQ63" s="114"/>
      <c r="JR63" s="115"/>
      <c r="JS63" s="94"/>
      <c r="JT63" s="106"/>
      <c r="JU63" s="301" t="s">
        <v>0</v>
      </c>
      <c r="JV63" s="105"/>
      <c r="JW63" s="114"/>
      <c r="JX63" s="115"/>
      <c r="JY63" s="94"/>
      <c r="JZ63" s="106"/>
      <c r="KA63" s="301" t="s">
        <v>0</v>
      </c>
      <c r="KB63" s="105"/>
      <c r="KC63" s="301"/>
      <c r="KD63" s="302"/>
      <c r="KE63" s="94"/>
      <c r="KF63" s="106"/>
      <c r="KG63" s="301" t="s">
        <v>0</v>
      </c>
      <c r="KH63" s="105"/>
      <c r="KI63" s="114"/>
      <c r="KJ63" s="115"/>
      <c r="KK63" s="94"/>
      <c r="KL63" s="65"/>
      <c r="KM63" s="301" t="s">
        <v>0</v>
      </c>
      <c r="KN63" s="65"/>
      <c r="KO63" s="114"/>
      <c r="KP63" s="115"/>
      <c r="KQ63" s="94"/>
      <c r="KR63" s="65"/>
      <c r="KS63" s="301" t="s">
        <v>0</v>
      </c>
      <c r="KT63" s="65"/>
      <c r="KU63" s="114"/>
      <c r="KV63" s="115"/>
      <c r="KW63" s="94"/>
      <c r="KX63" s="65"/>
      <c r="KY63" s="301" t="s">
        <v>0</v>
      </c>
      <c r="KZ63" s="65"/>
      <c r="LA63" s="121"/>
      <c r="LB63" s="302"/>
      <c r="LC63" s="94"/>
      <c r="LD63" s="106"/>
      <c r="LE63" s="301" t="s">
        <v>0</v>
      </c>
      <c r="LF63" s="105"/>
      <c r="LG63" s="114"/>
      <c r="LH63" s="115"/>
      <c r="LI63" s="94"/>
      <c r="LJ63" s="65"/>
      <c r="LK63" s="301" t="s">
        <v>0</v>
      </c>
      <c r="LL63" s="65"/>
      <c r="LM63" s="121"/>
      <c r="LN63" s="302"/>
      <c r="LO63" s="94"/>
      <c r="LP63" s="65"/>
      <c r="LQ63" s="301" t="s">
        <v>0</v>
      </c>
      <c r="LR63" s="65"/>
      <c r="LS63" s="114"/>
      <c r="LT63" s="115"/>
      <c r="LU63" s="94"/>
      <c r="LV63" s="106"/>
      <c r="LW63" s="301" t="s">
        <v>0</v>
      </c>
      <c r="LX63" s="105"/>
      <c r="LY63" s="301"/>
      <c r="LZ63" s="302"/>
      <c r="MA63" s="94"/>
      <c r="MB63" s="65"/>
      <c r="MC63" s="301" t="s">
        <v>0</v>
      </c>
      <c r="MD63" s="65"/>
      <c r="ME63" s="114"/>
      <c r="MF63" s="115"/>
      <c r="MG63" s="94"/>
      <c r="MH63" s="65"/>
      <c r="MI63" s="301" t="s">
        <v>0</v>
      </c>
      <c r="MJ63" s="65"/>
      <c r="MK63" s="114"/>
      <c r="ML63" s="115"/>
      <c r="MM63" s="94"/>
      <c r="MN63" s="65"/>
      <c r="MO63" s="301" t="s">
        <v>0</v>
      </c>
      <c r="MP63" s="65"/>
      <c r="MQ63" s="114"/>
      <c r="MR63" s="115"/>
      <c r="MS63" s="94"/>
      <c r="MT63" s="106"/>
      <c r="MU63" s="301" t="s">
        <v>0</v>
      </c>
      <c r="MV63" s="105"/>
      <c r="MW63" s="301"/>
      <c r="MX63" s="302"/>
      <c r="MY63" s="94"/>
      <c r="MZ63" s="65"/>
      <c r="NA63" s="301" t="s">
        <v>0</v>
      </c>
      <c r="NB63" s="65"/>
      <c r="NC63" s="114"/>
      <c r="ND63" s="115"/>
      <c r="NE63" s="94"/>
      <c r="NF63" s="65"/>
      <c r="NG63" s="301" t="s">
        <v>0</v>
      </c>
      <c r="NH63" s="65"/>
      <c r="NI63" s="121"/>
      <c r="NJ63" s="302"/>
      <c r="NK63" s="94"/>
      <c r="NL63" s="65"/>
      <c r="NM63" s="301" t="s">
        <v>0</v>
      </c>
      <c r="NN63" s="65"/>
      <c r="NO63" s="114"/>
      <c r="NP63" s="115"/>
      <c r="NQ63" s="94"/>
      <c r="NR63" s="65"/>
      <c r="NS63" s="301" t="s">
        <v>0</v>
      </c>
      <c r="NT63" s="65"/>
      <c r="NU63" s="114"/>
      <c r="NV63" s="115"/>
      <c r="NW63" s="102"/>
      <c r="NX63" s="106"/>
      <c r="NY63" s="301" t="s">
        <v>0</v>
      </c>
      <c r="NZ63" s="105"/>
      <c r="OA63" s="301"/>
      <c r="OB63" s="302"/>
      <c r="OC63" s="121"/>
      <c r="OD63" s="267"/>
      <c r="OE63" s="114" t="s">
        <v>0</v>
      </c>
      <c r="OF63" s="114"/>
      <c r="OG63" s="114"/>
      <c r="OH63" s="115"/>
    </row>
    <row r="64" spans="1:398" ht="16.5">
      <c r="A64" s="312">
        <f>IF(B64="","",VLOOKUP(B64,'Registrovaní tipéri'!$A$2:$B$101,2,FALSE))</f>
        <v>2</v>
      </c>
      <c r="B64" s="306" t="s">
        <v>200</v>
      </c>
      <c r="C64" s="134">
        <v>2</v>
      </c>
      <c r="D64" s="106"/>
      <c r="E64" s="301" t="s">
        <v>0</v>
      </c>
      <c r="F64" s="105"/>
      <c r="G64" s="301"/>
      <c r="H64" s="302"/>
      <c r="I64" s="308"/>
      <c r="J64" s="267">
        <v>1</v>
      </c>
      <c r="K64" s="114" t="s">
        <v>0</v>
      </c>
      <c r="L64" s="114">
        <v>3</v>
      </c>
      <c r="M64" s="114" t="s">
        <v>293</v>
      </c>
      <c r="N64" s="115" t="s">
        <v>218</v>
      </c>
      <c r="O64" s="81"/>
      <c r="P64" s="106">
        <v>3</v>
      </c>
      <c r="Q64" s="342" t="s">
        <v>0</v>
      </c>
      <c r="R64" s="105">
        <v>1</v>
      </c>
      <c r="S64" s="114" t="s">
        <v>220</v>
      </c>
      <c r="T64" s="115" t="s">
        <v>218</v>
      </c>
      <c r="U64" s="81"/>
      <c r="V64" s="106"/>
      <c r="W64" s="342" t="s">
        <v>0</v>
      </c>
      <c r="X64" s="105"/>
      <c r="Y64" s="114" t="s">
        <v>331</v>
      </c>
      <c r="Z64" s="115" t="s">
        <v>331</v>
      </c>
      <c r="AA64" s="94"/>
      <c r="AB64" s="65"/>
      <c r="AC64" s="325" t="s">
        <v>0</v>
      </c>
      <c r="AD64" s="65"/>
      <c r="AE64" s="114" t="s">
        <v>331</v>
      </c>
      <c r="AF64" s="115" t="s">
        <v>331</v>
      </c>
      <c r="AG64" s="94"/>
      <c r="AH64" s="65"/>
      <c r="AI64" s="301" t="s">
        <v>0</v>
      </c>
      <c r="AJ64" s="65"/>
      <c r="AK64" s="114"/>
      <c r="AL64" s="115"/>
      <c r="AM64" s="94"/>
      <c r="AN64" s="106"/>
      <c r="AO64" s="301" t="s">
        <v>0</v>
      </c>
      <c r="AP64" s="105"/>
      <c r="AQ64" s="114"/>
      <c r="AR64" s="115"/>
      <c r="AS64" s="94"/>
      <c r="AT64" s="65"/>
      <c r="AU64" s="301" t="s">
        <v>0</v>
      </c>
      <c r="AV64" s="65"/>
      <c r="AW64" s="114"/>
      <c r="AX64" s="115"/>
      <c r="AY64" s="94"/>
      <c r="AZ64" s="106"/>
      <c r="BA64" s="301" t="s">
        <v>0</v>
      </c>
      <c r="BB64" s="105"/>
      <c r="BC64" s="114"/>
      <c r="BD64" s="115"/>
      <c r="BE64" s="94"/>
      <c r="BF64" s="65"/>
      <c r="BG64" s="301" t="s">
        <v>0</v>
      </c>
      <c r="BH64" s="65"/>
      <c r="BI64" s="114"/>
      <c r="BJ64" s="115"/>
      <c r="BK64" s="94"/>
      <c r="BL64" s="65"/>
      <c r="BM64" s="301" t="s">
        <v>0</v>
      </c>
      <c r="BN64" s="65"/>
      <c r="BO64" s="114"/>
      <c r="BP64" s="115"/>
      <c r="BQ64" s="94"/>
      <c r="BR64" s="65"/>
      <c r="BS64" s="301" t="s">
        <v>0</v>
      </c>
      <c r="BT64" s="65"/>
      <c r="BU64" s="114"/>
      <c r="BV64" s="115"/>
      <c r="BW64" s="94"/>
      <c r="BX64" s="65"/>
      <c r="BY64" s="301" t="s">
        <v>0</v>
      </c>
      <c r="BZ64" s="65"/>
      <c r="CA64" s="121"/>
      <c r="CB64" s="302"/>
      <c r="CC64" s="94"/>
      <c r="CD64" s="65"/>
      <c r="CE64" s="301" t="s">
        <v>0</v>
      </c>
      <c r="CF64" s="65"/>
      <c r="CG64" s="114"/>
      <c r="CH64" s="115"/>
      <c r="CI64" s="94"/>
      <c r="CJ64" s="106"/>
      <c r="CK64" s="301" t="s">
        <v>0</v>
      </c>
      <c r="CL64" s="105"/>
      <c r="CM64" s="114"/>
      <c r="CN64" s="115"/>
      <c r="CO64" s="94"/>
      <c r="CP64" s="106"/>
      <c r="CQ64" s="301" t="s">
        <v>0</v>
      </c>
      <c r="CR64" s="105"/>
      <c r="CS64" s="114"/>
      <c r="CT64" s="115"/>
      <c r="CU64" s="94"/>
      <c r="CV64" s="65"/>
      <c r="CW64" s="301" t="s">
        <v>0</v>
      </c>
      <c r="CX64" s="65"/>
      <c r="CY64" s="114"/>
      <c r="CZ64" s="115"/>
      <c r="DA64" s="94"/>
      <c r="DB64" s="65"/>
      <c r="DC64" s="301" t="s">
        <v>0</v>
      </c>
      <c r="DD64" s="65"/>
      <c r="DE64" s="114"/>
      <c r="DF64" s="115"/>
      <c r="DG64" s="94"/>
      <c r="DH64" s="65"/>
      <c r="DI64" s="301" t="s">
        <v>0</v>
      </c>
      <c r="DJ64" s="65"/>
      <c r="DK64" s="114"/>
      <c r="DL64" s="115"/>
      <c r="DM64" s="94"/>
      <c r="DN64" s="65"/>
      <c r="DO64" s="301" t="s">
        <v>0</v>
      </c>
      <c r="DP64" s="65"/>
      <c r="DQ64" s="114"/>
      <c r="DR64" s="115"/>
      <c r="DS64" s="94"/>
      <c r="DT64" s="65"/>
      <c r="DU64" s="301" t="s">
        <v>0</v>
      </c>
      <c r="DV64" s="65"/>
      <c r="DW64" s="114"/>
      <c r="DX64" s="115"/>
      <c r="DY64" s="94"/>
      <c r="DZ64" s="65"/>
      <c r="EA64" s="301" t="s">
        <v>0</v>
      </c>
      <c r="EB64" s="65"/>
      <c r="EC64" s="114"/>
      <c r="ED64" s="115"/>
      <c r="EE64" s="94"/>
      <c r="EF64" s="65"/>
      <c r="EG64" s="301" t="s">
        <v>0</v>
      </c>
      <c r="EH64" s="65"/>
      <c r="EI64" s="114"/>
      <c r="EJ64" s="115"/>
      <c r="EK64" s="94"/>
      <c r="EL64" s="65"/>
      <c r="EM64" s="301" t="s">
        <v>0</v>
      </c>
      <c r="EN64" s="65"/>
      <c r="EO64" s="114"/>
      <c r="EP64" s="115"/>
      <c r="EQ64" s="94"/>
      <c r="ER64" s="106"/>
      <c r="ES64" s="301" t="s">
        <v>0</v>
      </c>
      <c r="ET64" s="105"/>
      <c r="EU64" s="114"/>
      <c r="EV64" s="115"/>
      <c r="EW64" s="94"/>
      <c r="EX64" s="65"/>
      <c r="EY64" s="301" t="s">
        <v>0</v>
      </c>
      <c r="EZ64" s="65"/>
      <c r="FA64" s="114"/>
      <c r="FB64" s="115"/>
      <c r="FC64" s="94"/>
      <c r="FD64" s="106"/>
      <c r="FE64" s="301" t="s">
        <v>0</v>
      </c>
      <c r="FF64" s="105"/>
      <c r="FG64" s="114"/>
      <c r="FH64" s="115"/>
      <c r="FI64" s="94"/>
      <c r="FJ64" s="65"/>
      <c r="FK64" s="301" t="s">
        <v>0</v>
      </c>
      <c r="FL64" s="65"/>
      <c r="FM64" s="114"/>
      <c r="FN64" s="115"/>
      <c r="FO64" s="94"/>
      <c r="FP64" s="65"/>
      <c r="FQ64" s="301" t="s">
        <v>0</v>
      </c>
      <c r="FR64" s="65"/>
      <c r="FS64" s="114"/>
      <c r="FT64" s="115"/>
      <c r="FU64" s="94"/>
      <c r="FV64" s="65"/>
      <c r="FW64" s="301" t="s">
        <v>0</v>
      </c>
      <c r="FX64" s="65"/>
      <c r="FY64" s="114"/>
      <c r="FZ64" s="115"/>
      <c r="GA64" s="94"/>
      <c r="GB64" s="106"/>
      <c r="GC64" s="301" t="s">
        <v>0</v>
      </c>
      <c r="GD64" s="105"/>
      <c r="GE64" s="114"/>
      <c r="GF64" s="115"/>
      <c r="GG64" s="94"/>
      <c r="GH64" s="106"/>
      <c r="GI64" s="301" t="s">
        <v>0</v>
      </c>
      <c r="GJ64" s="105"/>
      <c r="GK64" s="114"/>
      <c r="GL64" s="115"/>
      <c r="GM64" s="94"/>
      <c r="GN64" s="65"/>
      <c r="GO64" s="301" t="s">
        <v>0</v>
      </c>
      <c r="GP64" s="65"/>
      <c r="GQ64" s="121"/>
      <c r="GR64" s="302"/>
      <c r="GS64" s="94"/>
      <c r="GT64" s="65"/>
      <c r="GU64" s="301" t="s">
        <v>0</v>
      </c>
      <c r="GV64" s="65"/>
      <c r="GW64" s="114"/>
      <c r="GX64" s="115"/>
      <c r="GY64" s="94"/>
      <c r="GZ64" s="106"/>
      <c r="HA64" s="301" t="s">
        <v>0</v>
      </c>
      <c r="HB64" s="105"/>
      <c r="HC64" s="301"/>
      <c r="HD64" s="302"/>
      <c r="HE64" s="94"/>
      <c r="HF64" s="65"/>
      <c r="HG64" s="301" t="s">
        <v>0</v>
      </c>
      <c r="HH64" s="65"/>
      <c r="HI64" s="114"/>
      <c r="HJ64" s="115"/>
      <c r="HK64" s="94"/>
      <c r="HL64" s="65"/>
      <c r="HM64" s="301" t="s">
        <v>0</v>
      </c>
      <c r="HN64" s="65"/>
      <c r="HO64" s="114"/>
      <c r="HP64" s="115"/>
      <c r="HQ64" s="94"/>
      <c r="HR64" s="65"/>
      <c r="HS64" s="301" t="s">
        <v>0</v>
      </c>
      <c r="HT64" s="65"/>
      <c r="HU64" s="114"/>
      <c r="HV64" s="115"/>
      <c r="HW64" s="94"/>
      <c r="HX64" s="106"/>
      <c r="HY64" s="301" t="s">
        <v>0</v>
      </c>
      <c r="HZ64" s="105"/>
      <c r="IA64" s="114"/>
      <c r="IB64" s="115"/>
      <c r="IC64" s="94"/>
      <c r="ID64" s="65"/>
      <c r="IE64" s="301" t="s">
        <v>0</v>
      </c>
      <c r="IF64" s="65"/>
      <c r="IG64" s="114"/>
      <c r="IH64" s="115"/>
      <c r="II64" s="94"/>
      <c r="IJ64" s="65"/>
      <c r="IK64" s="301" t="s">
        <v>0</v>
      </c>
      <c r="IL64" s="65"/>
      <c r="IM64" s="121"/>
      <c r="IN64" s="302"/>
      <c r="IO64" s="94"/>
      <c r="IP64" s="106"/>
      <c r="IQ64" s="301" t="s">
        <v>0</v>
      </c>
      <c r="IR64" s="105"/>
      <c r="IS64" s="301"/>
      <c r="IT64" s="302"/>
      <c r="IU64" s="94"/>
      <c r="IV64" s="65"/>
      <c r="IW64" s="301" t="s">
        <v>0</v>
      </c>
      <c r="IX64" s="65"/>
      <c r="IY64" s="114"/>
      <c r="IZ64" s="115"/>
      <c r="JA64" s="94"/>
      <c r="JB64" s="65"/>
      <c r="JC64" s="301" t="s">
        <v>0</v>
      </c>
      <c r="JD64" s="65"/>
      <c r="JE64" s="114"/>
      <c r="JF64" s="115"/>
      <c r="JG64" s="94"/>
      <c r="JH64" s="65"/>
      <c r="JI64" s="301" t="s">
        <v>0</v>
      </c>
      <c r="JJ64" s="65"/>
      <c r="JK64" s="114"/>
      <c r="JL64" s="115"/>
      <c r="JM64" s="94"/>
      <c r="JN64" s="65"/>
      <c r="JO64" s="301" t="s">
        <v>0</v>
      </c>
      <c r="JP64" s="65"/>
      <c r="JQ64" s="114"/>
      <c r="JR64" s="115"/>
      <c r="JS64" s="94"/>
      <c r="JT64" s="106"/>
      <c r="JU64" s="301" t="s">
        <v>0</v>
      </c>
      <c r="JV64" s="105"/>
      <c r="JW64" s="114"/>
      <c r="JX64" s="115"/>
      <c r="JY64" s="94"/>
      <c r="JZ64" s="106"/>
      <c r="KA64" s="301" t="s">
        <v>0</v>
      </c>
      <c r="KB64" s="105"/>
      <c r="KC64" s="301"/>
      <c r="KD64" s="302"/>
      <c r="KE64" s="94"/>
      <c r="KF64" s="106"/>
      <c r="KG64" s="301" t="s">
        <v>0</v>
      </c>
      <c r="KH64" s="105"/>
      <c r="KI64" s="114"/>
      <c r="KJ64" s="115"/>
      <c r="KK64" s="94"/>
      <c r="KL64" s="65"/>
      <c r="KM64" s="301" t="s">
        <v>0</v>
      </c>
      <c r="KN64" s="65"/>
      <c r="KO64" s="114"/>
      <c r="KP64" s="115"/>
      <c r="KQ64" s="94"/>
      <c r="KR64" s="65"/>
      <c r="KS64" s="301" t="s">
        <v>0</v>
      </c>
      <c r="KT64" s="65"/>
      <c r="KU64" s="114"/>
      <c r="KV64" s="115"/>
      <c r="KW64" s="94"/>
      <c r="KX64" s="65"/>
      <c r="KY64" s="301" t="s">
        <v>0</v>
      </c>
      <c r="KZ64" s="65"/>
      <c r="LA64" s="121"/>
      <c r="LB64" s="302"/>
      <c r="LC64" s="94"/>
      <c r="LD64" s="106"/>
      <c r="LE64" s="301" t="s">
        <v>0</v>
      </c>
      <c r="LF64" s="105"/>
      <c r="LG64" s="114"/>
      <c r="LH64" s="115"/>
      <c r="LI64" s="94"/>
      <c r="LJ64" s="65"/>
      <c r="LK64" s="301" t="s">
        <v>0</v>
      </c>
      <c r="LL64" s="65"/>
      <c r="LM64" s="121"/>
      <c r="LN64" s="302"/>
      <c r="LO64" s="94"/>
      <c r="LP64" s="65"/>
      <c r="LQ64" s="301" t="s">
        <v>0</v>
      </c>
      <c r="LR64" s="65"/>
      <c r="LS64" s="114"/>
      <c r="LT64" s="115"/>
      <c r="LU64" s="94"/>
      <c r="LV64" s="106"/>
      <c r="LW64" s="301" t="s">
        <v>0</v>
      </c>
      <c r="LX64" s="105"/>
      <c r="LY64" s="301"/>
      <c r="LZ64" s="302"/>
      <c r="MA64" s="94"/>
      <c r="MB64" s="65"/>
      <c r="MC64" s="301" t="s">
        <v>0</v>
      </c>
      <c r="MD64" s="65"/>
      <c r="ME64" s="114"/>
      <c r="MF64" s="115"/>
      <c r="MG64" s="94"/>
      <c r="MH64" s="65"/>
      <c r="MI64" s="301" t="s">
        <v>0</v>
      </c>
      <c r="MJ64" s="65"/>
      <c r="MK64" s="114"/>
      <c r="ML64" s="115"/>
      <c r="MM64" s="94"/>
      <c r="MN64" s="65"/>
      <c r="MO64" s="301" t="s">
        <v>0</v>
      </c>
      <c r="MP64" s="65"/>
      <c r="MQ64" s="114"/>
      <c r="MR64" s="115"/>
      <c r="MS64" s="94"/>
      <c r="MT64" s="106"/>
      <c r="MU64" s="301" t="s">
        <v>0</v>
      </c>
      <c r="MV64" s="105"/>
      <c r="MW64" s="301"/>
      <c r="MX64" s="302"/>
      <c r="MY64" s="94"/>
      <c r="MZ64" s="65"/>
      <c r="NA64" s="301" t="s">
        <v>0</v>
      </c>
      <c r="NB64" s="65"/>
      <c r="NC64" s="114"/>
      <c r="ND64" s="115"/>
      <c r="NE64" s="94"/>
      <c r="NF64" s="65"/>
      <c r="NG64" s="301" t="s">
        <v>0</v>
      </c>
      <c r="NH64" s="65"/>
      <c r="NI64" s="121"/>
      <c r="NJ64" s="302"/>
      <c r="NK64" s="94"/>
      <c r="NL64" s="65"/>
      <c r="NM64" s="301" t="s">
        <v>0</v>
      </c>
      <c r="NN64" s="65"/>
      <c r="NO64" s="114"/>
      <c r="NP64" s="115"/>
      <c r="NQ64" s="94"/>
      <c r="NR64" s="65"/>
      <c r="NS64" s="301" t="s">
        <v>0</v>
      </c>
      <c r="NT64" s="65"/>
      <c r="NU64" s="114"/>
      <c r="NV64" s="115"/>
      <c r="NW64" s="102"/>
      <c r="NX64" s="106"/>
      <c r="NY64" s="301" t="s">
        <v>0</v>
      </c>
      <c r="NZ64" s="105"/>
      <c r="OA64" s="301"/>
      <c r="OB64" s="302"/>
      <c r="OC64" s="121"/>
      <c r="OD64" s="267"/>
      <c r="OE64" s="114" t="s">
        <v>0</v>
      </c>
      <c r="OF64" s="114"/>
      <c r="OG64" s="114"/>
      <c r="OH64" s="115"/>
    </row>
    <row r="65" spans="1:398" ht="16.5">
      <c r="A65" s="312">
        <f>IF(B65="","",VLOOKUP(B65,'Registrovaní tipéri'!$A$2:$B$101,2,FALSE))</f>
        <v>8</v>
      </c>
      <c r="B65" s="306" t="s">
        <v>2</v>
      </c>
      <c r="C65" s="134">
        <v>8</v>
      </c>
      <c r="D65" s="106"/>
      <c r="E65" s="301" t="s">
        <v>0</v>
      </c>
      <c r="F65" s="105"/>
      <c r="G65" s="301"/>
      <c r="H65" s="302"/>
      <c r="I65" s="308"/>
      <c r="J65" s="267">
        <v>1</v>
      </c>
      <c r="K65" s="114" t="s">
        <v>0</v>
      </c>
      <c r="L65" s="114">
        <v>1</v>
      </c>
      <c r="M65" s="114" t="s">
        <v>219</v>
      </c>
      <c r="N65" s="115" t="s">
        <v>218</v>
      </c>
      <c r="O65" s="81"/>
      <c r="P65" s="106">
        <v>3</v>
      </c>
      <c r="Q65" s="342" t="s">
        <v>0</v>
      </c>
      <c r="R65" s="105">
        <v>0</v>
      </c>
      <c r="S65" s="114" t="s">
        <v>218</v>
      </c>
      <c r="T65" s="115" t="s">
        <v>211</v>
      </c>
      <c r="U65" s="81"/>
      <c r="V65" s="106">
        <v>1</v>
      </c>
      <c r="W65" s="342" t="s">
        <v>0</v>
      </c>
      <c r="X65" s="105">
        <v>2</v>
      </c>
      <c r="Y65" s="114" t="s">
        <v>219</v>
      </c>
      <c r="Z65" s="115" t="s">
        <v>218</v>
      </c>
      <c r="AA65" s="94"/>
      <c r="AB65" s="65"/>
      <c r="AC65" s="325" t="s">
        <v>0</v>
      </c>
      <c r="AD65" s="65"/>
      <c r="AE65" s="114" t="s">
        <v>331</v>
      </c>
      <c r="AF65" s="115" t="s">
        <v>331</v>
      </c>
      <c r="AG65" s="94"/>
      <c r="AH65" s="65"/>
      <c r="AI65" s="301" t="s">
        <v>0</v>
      </c>
      <c r="AJ65" s="65"/>
      <c r="AK65" s="114"/>
      <c r="AL65" s="115"/>
      <c r="AM65" s="94"/>
      <c r="AN65" s="106"/>
      <c r="AO65" s="301" t="s">
        <v>0</v>
      </c>
      <c r="AP65" s="105"/>
      <c r="AQ65" s="114"/>
      <c r="AR65" s="115"/>
      <c r="AS65" s="94"/>
      <c r="AT65" s="65"/>
      <c r="AU65" s="301" t="s">
        <v>0</v>
      </c>
      <c r="AV65" s="65"/>
      <c r="AW65" s="114"/>
      <c r="AX65" s="115"/>
      <c r="AY65" s="94"/>
      <c r="AZ65" s="106"/>
      <c r="BA65" s="301" t="s">
        <v>0</v>
      </c>
      <c r="BB65" s="105"/>
      <c r="BC65" s="114"/>
      <c r="BD65" s="115"/>
      <c r="BE65" s="94"/>
      <c r="BF65" s="65"/>
      <c r="BG65" s="301" t="s">
        <v>0</v>
      </c>
      <c r="BH65" s="65"/>
      <c r="BI65" s="114"/>
      <c r="BJ65" s="115"/>
      <c r="BK65" s="94"/>
      <c r="BL65" s="65"/>
      <c r="BM65" s="301" t="s">
        <v>0</v>
      </c>
      <c r="BN65" s="65"/>
      <c r="BO65" s="114"/>
      <c r="BP65" s="115"/>
      <c r="BQ65" s="94"/>
      <c r="BR65" s="65"/>
      <c r="BS65" s="301" t="s">
        <v>0</v>
      </c>
      <c r="BT65" s="65"/>
      <c r="BU65" s="114"/>
      <c r="BV65" s="115"/>
      <c r="BW65" s="94"/>
      <c r="BX65" s="65"/>
      <c r="BY65" s="301" t="s">
        <v>0</v>
      </c>
      <c r="BZ65" s="65"/>
      <c r="CA65" s="114"/>
      <c r="CB65" s="115"/>
      <c r="CC65" s="94"/>
      <c r="CD65" s="65"/>
      <c r="CE65" s="301" t="s">
        <v>0</v>
      </c>
      <c r="CF65" s="65"/>
      <c r="CG65" s="114"/>
      <c r="CH65" s="115"/>
      <c r="CI65" s="94"/>
      <c r="CJ65" s="106"/>
      <c r="CK65" s="301" t="s">
        <v>0</v>
      </c>
      <c r="CL65" s="105"/>
      <c r="CM65" s="114"/>
      <c r="CN65" s="115"/>
      <c r="CO65" s="94"/>
      <c r="CP65" s="106"/>
      <c r="CQ65" s="301" t="s">
        <v>0</v>
      </c>
      <c r="CR65" s="105"/>
      <c r="CS65" s="114"/>
      <c r="CT65" s="115"/>
      <c r="CU65" s="94"/>
      <c r="CV65" s="65"/>
      <c r="CW65" s="301" t="s">
        <v>0</v>
      </c>
      <c r="CX65" s="65"/>
      <c r="CY65" s="114"/>
      <c r="CZ65" s="115"/>
      <c r="DA65" s="94"/>
      <c r="DB65" s="65"/>
      <c r="DC65" s="301" t="s">
        <v>0</v>
      </c>
      <c r="DD65" s="65"/>
      <c r="DE65" s="114"/>
      <c r="DF65" s="115"/>
      <c r="DG65" s="94"/>
      <c r="DH65" s="65"/>
      <c r="DI65" s="301" t="s">
        <v>0</v>
      </c>
      <c r="DJ65" s="65"/>
      <c r="DK65" s="114"/>
      <c r="DL65" s="115"/>
      <c r="DM65" s="94"/>
      <c r="DN65" s="65"/>
      <c r="DO65" s="301" t="s">
        <v>0</v>
      </c>
      <c r="DP65" s="65"/>
      <c r="DQ65" s="114"/>
      <c r="DR65" s="115"/>
      <c r="DS65" s="94"/>
      <c r="DT65" s="65"/>
      <c r="DU65" s="301" t="s">
        <v>0</v>
      </c>
      <c r="DV65" s="65"/>
      <c r="DW65" s="114"/>
      <c r="DX65" s="115"/>
      <c r="DY65" s="94"/>
      <c r="DZ65" s="65"/>
      <c r="EA65" s="301" t="s">
        <v>0</v>
      </c>
      <c r="EB65" s="65"/>
      <c r="EC65" s="114"/>
      <c r="ED65" s="115"/>
      <c r="EE65" s="94"/>
      <c r="EF65" s="65"/>
      <c r="EG65" s="301" t="s">
        <v>0</v>
      </c>
      <c r="EH65" s="65"/>
      <c r="EI65" s="114"/>
      <c r="EJ65" s="115"/>
      <c r="EK65" s="94"/>
      <c r="EL65" s="65"/>
      <c r="EM65" s="301" t="s">
        <v>0</v>
      </c>
      <c r="EN65" s="65"/>
      <c r="EO65" s="114"/>
      <c r="EP65" s="115"/>
      <c r="EQ65" s="94"/>
      <c r="ER65" s="106"/>
      <c r="ES65" s="301" t="s">
        <v>0</v>
      </c>
      <c r="ET65" s="105"/>
      <c r="EU65" s="114"/>
      <c r="EV65" s="115"/>
      <c r="EW65" s="94"/>
      <c r="EX65" s="65"/>
      <c r="EY65" s="301" t="s">
        <v>0</v>
      </c>
      <c r="EZ65" s="65"/>
      <c r="FA65" s="114"/>
      <c r="FB65" s="115"/>
      <c r="FC65" s="94"/>
      <c r="FD65" s="106"/>
      <c r="FE65" s="301" t="s">
        <v>0</v>
      </c>
      <c r="FF65" s="105"/>
      <c r="FG65" s="114"/>
      <c r="FH65" s="115"/>
      <c r="FI65" s="94"/>
      <c r="FJ65" s="65"/>
      <c r="FK65" s="301" t="s">
        <v>0</v>
      </c>
      <c r="FL65" s="65"/>
      <c r="FM65" s="114"/>
      <c r="FN65" s="115"/>
      <c r="FO65" s="94"/>
      <c r="FP65" s="65"/>
      <c r="FQ65" s="301" t="s">
        <v>0</v>
      </c>
      <c r="FR65" s="65"/>
      <c r="FS65" s="114"/>
      <c r="FT65" s="115"/>
      <c r="FU65" s="94"/>
      <c r="FV65" s="65"/>
      <c r="FW65" s="301" t="s">
        <v>0</v>
      </c>
      <c r="FX65" s="65"/>
      <c r="FY65" s="114"/>
      <c r="FZ65" s="115"/>
      <c r="GA65" s="94"/>
      <c r="GB65" s="106"/>
      <c r="GC65" s="301" t="s">
        <v>0</v>
      </c>
      <c r="GD65" s="105"/>
      <c r="GE65" s="114"/>
      <c r="GF65" s="115"/>
      <c r="GG65" s="94"/>
      <c r="GH65" s="106"/>
      <c r="GI65" s="301" t="s">
        <v>0</v>
      </c>
      <c r="GJ65" s="105"/>
      <c r="GK65" s="114"/>
      <c r="GL65" s="115"/>
      <c r="GM65" s="94"/>
      <c r="GN65" s="65"/>
      <c r="GO65" s="301" t="s">
        <v>0</v>
      </c>
      <c r="GP65" s="65"/>
      <c r="GQ65" s="121"/>
      <c r="GR65" s="302"/>
      <c r="GS65" s="94"/>
      <c r="GT65" s="65"/>
      <c r="GU65" s="301" t="s">
        <v>0</v>
      </c>
      <c r="GV65" s="65"/>
      <c r="GW65" s="114"/>
      <c r="GX65" s="115"/>
      <c r="GY65" s="94"/>
      <c r="GZ65" s="106"/>
      <c r="HA65" s="301" t="s">
        <v>0</v>
      </c>
      <c r="HB65" s="105"/>
      <c r="HC65" s="301"/>
      <c r="HD65" s="302"/>
      <c r="HE65" s="94"/>
      <c r="HF65" s="65"/>
      <c r="HG65" s="301" t="s">
        <v>0</v>
      </c>
      <c r="HH65" s="65"/>
      <c r="HI65" s="114"/>
      <c r="HJ65" s="115"/>
      <c r="HK65" s="94"/>
      <c r="HL65" s="65"/>
      <c r="HM65" s="301" t="s">
        <v>0</v>
      </c>
      <c r="HN65" s="65"/>
      <c r="HO65" s="114"/>
      <c r="HP65" s="115"/>
      <c r="HQ65" s="94"/>
      <c r="HR65" s="65"/>
      <c r="HS65" s="301" t="s">
        <v>0</v>
      </c>
      <c r="HT65" s="65"/>
      <c r="HU65" s="114"/>
      <c r="HV65" s="115"/>
      <c r="HW65" s="94"/>
      <c r="HX65" s="106"/>
      <c r="HY65" s="301" t="s">
        <v>0</v>
      </c>
      <c r="HZ65" s="105"/>
      <c r="IA65" s="114"/>
      <c r="IB65" s="115"/>
      <c r="IC65" s="94"/>
      <c r="ID65" s="65"/>
      <c r="IE65" s="301" t="s">
        <v>0</v>
      </c>
      <c r="IF65" s="65"/>
      <c r="IG65" s="114"/>
      <c r="IH65" s="115"/>
      <c r="II65" s="94"/>
      <c r="IJ65" s="65"/>
      <c r="IK65" s="301" t="s">
        <v>0</v>
      </c>
      <c r="IL65" s="65"/>
      <c r="IM65" s="121"/>
      <c r="IN65" s="302"/>
      <c r="IO65" s="94"/>
      <c r="IP65" s="106"/>
      <c r="IQ65" s="301" t="s">
        <v>0</v>
      </c>
      <c r="IR65" s="105"/>
      <c r="IS65" s="301"/>
      <c r="IT65" s="302"/>
      <c r="IU65" s="94"/>
      <c r="IV65" s="65"/>
      <c r="IW65" s="301" t="s">
        <v>0</v>
      </c>
      <c r="IX65" s="65"/>
      <c r="IY65" s="114"/>
      <c r="IZ65" s="115"/>
      <c r="JA65" s="94"/>
      <c r="JB65" s="65"/>
      <c r="JC65" s="301" t="s">
        <v>0</v>
      </c>
      <c r="JD65" s="65"/>
      <c r="JE65" s="114"/>
      <c r="JF65" s="115"/>
      <c r="JG65" s="94"/>
      <c r="JH65" s="65"/>
      <c r="JI65" s="301" t="s">
        <v>0</v>
      </c>
      <c r="JJ65" s="65"/>
      <c r="JK65" s="114"/>
      <c r="JL65" s="115"/>
      <c r="JM65" s="94"/>
      <c r="JN65" s="65"/>
      <c r="JO65" s="301" t="s">
        <v>0</v>
      </c>
      <c r="JP65" s="65"/>
      <c r="JQ65" s="114"/>
      <c r="JR65" s="115"/>
      <c r="JS65" s="94"/>
      <c r="JT65" s="106"/>
      <c r="JU65" s="301" t="s">
        <v>0</v>
      </c>
      <c r="JV65" s="105"/>
      <c r="JW65" s="114"/>
      <c r="JX65" s="115"/>
      <c r="JY65" s="94"/>
      <c r="JZ65" s="106"/>
      <c r="KA65" s="301" t="s">
        <v>0</v>
      </c>
      <c r="KB65" s="105"/>
      <c r="KC65" s="301"/>
      <c r="KD65" s="302"/>
      <c r="KE65" s="94"/>
      <c r="KF65" s="106"/>
      <c r="KG65" s="301" t="s">
        <v>0</v>
      </c>
      <c r="KH65" s="105"/>
      <c r="KI65" s="114"/>
      <c r="KJ65" s="115"/>
      <c r="KK65" s="94"/>
      <c r="KL65" s="65"/>
      <c r="KM65" s="301" t="s">
        <v>0</v>
      </c>
      <c r="KN65" s="65"/>
      <c r="KO65" s="114"/>
      <c r="KP65" s="115"/>
      <c r="KQ65" s="94"/>
      <c r="KR65" s="65"/>
      <c r="KS65" s="301" t="s">
        <v>0</v>
      </c>
      <c r="KT65" s="65"/>
      <c r="KU65" s="114"/>
      <c r="KV65" s="115"/>
      <c r="KW65" s="94"/>
      <c r="KX65" s="65"/>
      <c r="KY65" s="301" t="s">
        <v>0</v>
      </c>
      <c r="KZ65" s="65"/>
      <c r="LA65" s="121"/>
      <c r="LB65" s="302"/>
      <c r="LC65" s="94"/>
      <c r="LD65" s="106"/>
      <c r="LE65" s="301" t="s">
        <v>0</v>
      </c>
      <c r="LF65" s="105"/>
      <c r="LG65" s="114"/>
      <c r="LH65" s="115"/>
      <c r="LI65" s="94"/>
      <c r="LJ65" s="65"/>
      <c r="LK65" s="301" t="s">
        <v>0</v>
      </c>
      <c r="LL65" s="65"/>
      <c r="LM65" s="121"/>
      <c r="LN65" s="302"/>
      <c r="LO65" s="94"/>
      <c r="LP65" s="65"/>
      <c r="LQ65" s="301" t="s">
        <v>0</v>
      </c>
      <c r="LR65" s="65"/>
      <c r="LS65" s="114"/>
      <c r="LT65" s="115"/>
      <c r="LU65" s="94"/>
      <c r="LV65" s="106"/>
      <c r="LW65" s="301" t="s">
        <v>0</v>
      </c>
      <c r="LX65" s="105"/>
      <c r="LY65" s="301"/>
      <c r="LZ65" s="302"/>
      <c r="MA65" s="94"/>
      <c r="MB65" s="65"/>
      <c r="MC65" s="301" t="s">
        <v>0</v>
      </c>
      <c r="MD65" s="65"/>
      <c r="ME65" s="114"/>
      <c r="MF65" s="115"/>
      <c r="MG65" s="94"/>
      <c r="MH65" s="65"/>
      <c r="MI65" s="301" t="s">
        <v>0</v>
      </c>
      <c r="MJ65" s="65"/>
      <c r="MK65" s="114"/>
      <c r="ML65" s="115"/>
      <c r="MM65" s="94"/>
      <c r="MN65" s="65"/>
      <c r="MO65" s="301" t="s">
        <v>0</v>
      </c>
      <c r="MP65" s="65"/>
      <c r="MQ65" s="114"/>
      <c r="MR65" s="115"/>
      <c r="MS65" s="94"/>
      <c r="MT65" s="106"/>
      <c r="MU65" s="301" t="s">
        <v>0</v>
      </c>
      <c r="MV65" s="105"/>
      <c r="MW65" s="301"/>
      <c r="MX65" s="302"/>
      <c r="MY65" s="94"/>
      <c r="MZ65" s="65"/>
      <c r="NA65" s="301" t="s">
        <v>0</v>
      </c>
      <c r="NB65" s="65"/>
      <c r="NC65" s="114"/>
      <c r="ND65" s="115"/>
      <c r="NE65" s="94"/>
      <c r="NF65" s="65"/>
      <c r="NG65" s="301" t="s">
        <v>0</v>
      </c>
      <c r="NH65" s="65"/>
      <c r="NI65" s="121"/>
      <c r="NJ65" s="302"/>
      <c r="NK65" s="94"/>
      <c r="NL65" s="65"/>
      <c r="NM65" s="301" t="s">
        <v>0</v>
      </c>
      <c r="NN65" s="65"/>
      <c r="NO65" s="114"/>
      <c r="NP65" s="115"/>
      <c r="NQ65" s="94"/>
      <c r="NR65" s="65"/>
      <c r="NS65" s="301" t="s">
        <v>0</v>
      </c>
      <c r="NT65" s="65"/>
      <c r="NU65" s="114"/>
      <c r="NV65" s="115"/>
      <c r="NW65" s="102"/>
      <c r="NX65" s="106"/>
      <c r="NY65" s="301" t="s">
        <v>0</v>
      </c>
      <c r="NZ65" s="105"/>
      <c r="OA65" s="301"/>
      <c r="OB65" s="302"/>
      <c r="OC65" s="121"/>
      <c r="OD65" s="267"/>
      <c r="OE65" s="114" t="s">
        <v>0</v>
      </c>
      <c r="OF65" s="114"/>
      <c r="OG65" s="114"/>
      <c r="OH65" s="115"/>
    </row>
    <row r="66" spans="1:398" ht="16.5">
      <c r="A66" s="312">
        <f>IF(B66="","",VLOOKUP(B66,'Registrovaní tipéri'!$A$2:$B$101,2,FALSE))</f>
        <v>54</v>
      </c>
      <c r="B66" s="306" t="s">
        <v>321</v>
      </c>
      <c r="C66" s="134">
        <v>54</v>
      </c>
      <c r="D66" s="106"/>
      <c r="E66" s="301" t="s">
        <v>0</v>
      </c>
      <c r="F66" s="105"/>
      <c r="G66" s="112"/>
      <c r="H66" s="113"/>
      <c r="I66" s="308"/>
      <c r="J66" s="267"/>
      <c r="K66" s="114" t="s">
        <v>0</v>
      </c>
      <c r="L66" s="114"/>
      <c r="M66" s="114" t="s">
        <v>331</v>
      </c>
      <c r="N66" s="115" t="s">
        <v>331</v>
      </c>
      <c r="O66" s="81"/>
      <c r="P66" s="106">
        <v>3</v>
      </c>
      <c r="Q66" s="342" t="s">
        <v>0</v>
      </c>
      <c r="R66" s="105">
        <v>0</v>
      </c>
      <c r="S66" s="114" t="s">
        <v>218</v>
      </c>
      <c r="T66" s="115" t="s">
        <v>214</v>
      </c>
      <c r="U66" s="81"/>
      <c r="V66" s="106">
        <v>2</v>
      </c>
      <c r="W66" s="342" t="s">
        <v>0</v>
      </c>
      <c r="X66" s="105">
        <v>4</v>
      </c>
      <c r="Y66" s="114" t="s">
        <v>218</v>
      </c>
      <c r="Z66" s="115" t="s">
        <v>270</v>
      </c>
      <c r="AA66" s="94"/>
      <c r="AB66" s="65"/>
      <c r="AC66" s="325" t="s">
        <v>0</v>
      </c>
      <c r="AD66" s="65"/>
      <c r="AE66" s="114" t="s">
        <v>331</v>
      </c>
      <c r="AF66" s="115" t="s">
        <v>331</v>
      </c>
      <c r="AG66" s="94"/>
      <c r="AH66" s="65"/>
      <c r="AI66" s="301" t="s">
        <v>0</v>
      </c>
      <c r="AJ66" s="65"/>
      <c r="AK66" s="114"/>
      <c r="AL66" s="115"/>
      <c r="AM66" s="94"/>
      <c r="AN66" s="106"/>
      <c r="AO66" s="301" t="s">
        <v>0</v>
      </c>
      <c r="AP66" s="105"/>
      <c r="AQ66" s="114"/>
      <c r="AR66" s="115"/>
      <c r="AS66" s="94"/>
      <c r="AT66" s="65"/>
      <c r="AU66" s="301" t="s">
        <v>0</v>
      </c>
      <c r="AV66" s="65"/>
      <c r="AW66" s="114"/>
      <c r="AX66" s="115"/>
      <c r="AY66" s="94"/>
      <c r="AZ66" s="106"/>
      <c r="BA66" s="301" t="s">
        <v>0</v>
      </c>
      <c r="BB66" s="105"/>
      <c r="BC66" s="114"/>
      <c r="BD66" s="115"/>
      <c r="BE66" s="94"/>
      <c r="BF66" s="65"/>
      <c r="BG66" s="301" t="s">
        <v>0</v>
      </c>
      <c r="BH66" s="65"/>
      <c r="BI66" s="114"/>
      <c r="BJ66" s="115"/>
      <c r="BK66" s="94"/>
      <c r="BL66" s="65"/>
      <c r="BM66" s="301" t="s">
        <v>0</v>
      </c>
      <c r="BN66" s="65"/>
      <c r="BO66" s="114"/>
      <c r="BP66" s="115"/>
      <c r="BQ66" s="94"/>
      <c r="BR66" s="65"/>
      <c r="BS66" s="301" t="s">
        <v>0</v>
      </c>
      <c r="BT66" s="65"/>
      <c r="BU66" s="114"/>
      <c r="BV66" s="115"/>
      <c r="BW66" s="94"/>
      <c r="BX66" s="65"/>
      <c r="BY66" s="301" t="s">
        <v>0</v>
      </c>
      <c r="BZ66" s="65"/>
      <c r="CA66" s="114"/>
      <c r="CB66" s="115"/>
      <c r="CC66" s="94"/>
      <c r="CD66" s="65"/>
      <c r="CE66" s="301" t="s">
        <v>0</v>
      </c>
      <c r="CF66" s="65"/>
      <c r="CG66" s="114"/>
      <c r="CH66" s="115"/>
      <c r="CI66" s="94"/>
      <c r="CJ66" s="106"/>
      <c r="CK66" s="301" t="s">
        <v>0</v>
      </c>
      <c r="CL66" s="105"/>
      <c r="CM66" s="114"/>
      <c r="CN66" s="115"/>
      <c r="CO66" s="94"/>
      <c r="CP66" s="106"/>
      <c r="CQ66" s="301" t="s">
        <v>0</v>
      </c>
      <c r="CR66" s="105"/>
      <c r="CS66" s="114"/>
      <c r="CT66" s="115"/>
      <c r="CU66" s="94"/>
      <c r="CV66" s="65"/>
      <c r="CW66" s="301" t="s">
        <v>0</v>
      </c>
      <c r="CX66" s="65"/>
      <c r="CY66" s="114"/>
      <c r="CZ66" s="115"/>
      <c r="DA66" s="94"/>
      <c r="DB66" s="65"/>
      <c r="DC66" s="301" t="s">
        <v>0</v>
      </c>
      <c r="DD66" s="65"/>
      <c r="DE66" s="114"/>
      <c r="DF66" s="115"/>
      <c r="DG66" s="94"/>
      <c r="DH66" s="65"/>
      <c r="DI66" s="301" t="s">
        <v>0</v>
      </c>
      <c r="DJ66" s="65"/>
      <c r="DK66" s="114"/>
      <c r="DL66" s="115"/>
      <c r="DM66" s="94"/>
      <c r="DN66" s="65"/>
      <c r="DO66" s="301" t="s">
        <v>0</v>
      </c>
      <c r="DP66" s="65"/>
      <c r="DQ66" s="114"/>
      <c r="DR66" s="115"/>
      <c r="DS66" s="94"/>
      <c r="DT66" s="65"/>
      <c r="DU66" s="301" t="s">
        <v>0</v>
      </c>
      <c r="DV66" s="65"/>
      <c r="DW66" s="114"/>
      <c r="DX66" s="115"/>
      <c r="DY66" s="94"/>
      <c r="DZ66" s="65"/>
      <c r="EA66" s="301" t="s">
        <v>0</v>
      </c>
      <c r="EB66" s="65"/>
      <c r="EC66" s="114"/>
      <c r="ED66" s="115"/>
      <c r="EE66" s="94"/>
      <c r="EF66" s="65"/>
      <c r="EG66" s="301" t="s">
        <v>0</v>
      </c>
      <c r="EH66" s="65"/>
      <c r="EI66" s="114"/>
      <c r="EJ66" s="115"/>
      <c r="EK66" s="94"/>
      <c r="EL66" s="65"/>
      <c r="EM66" s="301" t="s">
        <v>0</v>
      </c>
      <c r="EN66" s="65"/>
      <c r="EO66" s="114"/>
      <c r="EP66" s="115"/>
      <c r="EQ66" s="94"/>
      <c r="ER66" s="106"/>
      <c r="ES66" s="301" t="s">
        <v>0</v>
      </c>
      <c r="ET66" s="105"/>
      <c r="EU66" s="114"/>
      <c r="EV66" s="115"/>
      <c r="EW66" s="94"/>
      <c r="EX66" s="65"/>
      <c r="EY66" s="301" t="s">
        <v>0</v>
      </c>
      <c r="EZ66" s="65"/>
      <c r="FA66" s="114"/>
      <c r="FB66" s="115"/>
      <c r="FC66" s="94"/>
      <c r="FD66" s="106"/>
      <c r="FE66" s="301" t="s">
        <v>0</v>
      </c>
      <c r="FF66" s="105"/>
      <c r="FG66" s="114"/>
      <c r="FH66" s="115"/>
      <c r="FI66" s="94"/>
      <c r="FJ66" s="65"/>
      <c r="FK66" s="301" t="s">
        <v>0</v>
      </c>
      <c r="FL66" s="65"/>
      <c r="FM66" s="114"/>
      <c r="FN66" s="115"/>
      <c r="FO66" s="94"/>
      <c r="FP66" s="65"/>
      <c r="FQ66" s="301" t="s">
        <v>0</v>
      </c>
      <c r="FR66" s="65"/>
      <c r="FS66" s="114"/>
      <c r="FT66" s="115"/>
      <c r="FU66" s="94"/>
      <c r="FV66" s="65"/>
      <c r="FW66" s="301" t="s">
        <v>0</v>
      </c>
      <c r="FX66" s="65"/>
      <c r="FY66" s="114"/>
      <c r="FZ66" s="115"/>
      <c r="GA66" s="94"/>
      <c r="GB66" s="106"/>
      <c r="GC66" s="301" t="s">
        <v>0</v>
      </c>
      <c r="GD66" s="105"/>
      <c r="GE66" s="114"/>
      <c r="GF66" s="115"/>
      <c r="GG66" s="94"/>
      <c r="GH66" s="106"/>
      <c r="GI66" s="301" t="s">
        <v>0</v>
      </c>
      <c r="GJ66" s="105"/>
      <c r="GK66" s="114"/>
      <c r="GL66" s="115"/>
      <c r="GM66" s="94"/>
      <c r="GN66" s="65"/>
      <c r="GO66" s="301" t="s">
        <v>0</v>
      </c>
      <c r="GP66" s="65"/>
      <c r="GQ66" s="121"/>
      <c r="GR66" s="302"/>
      <c r="GS66" s="94"/>
      <c r="GT66" s="65"/>
      <c r="GU66" s="301" t="s">
        <v>0</v>
      </c>
      <c r="GV66" s="65"/>
      <c r="GW66" s="114"/>
      <c r="GX66" s="115"/>
      <c r="GY66" s="94"/>
      <c r="GZ66" s="106"/>
      <c r="HA66" s="301" t="s">
        <v>0</v>
      </c>
      <c r="HB66" s="105"/>
      <c r="HC66" s="301"/>
      <c r="HD66" s="302"/>
      <c r="HE66" s="94"/>
      <c r="HF66" s="65"/>
      <c r="HG66" s="301" t="s">
        <v>0</v>
      </c>
      <c r="HH66" s="65"/>
      <c r="HI66" s="114"/>
      <c r="HJ66" s="115"/>
      <c r="HK66" s="94"/>
      <c r="HL66" s="65"/>
      <c r="HM66" s="301" t="s">
        <v>0</v>
      </c>
      <c r="HN66" s="65"/>
      <c r="HO66" s="114"/>
      <c r="HP66" s="115"/>
      <c r="HQ66" s="94"/>
      <c r="HR66" s="65"/>
      <c r="HS66" s="301" t="s">
        <v>0</v>
      </c>
      <c r="HT66" s="65"/>
      <c r="HU66" s="114"/>
      <c r="HV66" s="115"/>
      <c r="HW66" s="94"/>
      <c r="HX66" s="106"/>
      <c r="HY66" s="301" t="s">
        <v>0</v>
      </c>
      <c r="HZ66" s="105"/>
      <c r="IA66" s="114"/>
      <c r="IB66" s="115"/>
      <c r="IC66" s="94"/>
      <c r="ID66" s="65"/>
      <c r="IE66" s="301" t="s">
        <v>0</v>
      </c>
      <c r="IF66" s="65"/>
      <c r="IG66" s="114"/>
      <c r="IH66" s="115"/>
      <c r="II66" s="94"/>
      <c r="IJ66" s="65"/>
      <c r="IK66" s="301" t="s">
        <v>0</v>
      </c>
      <c r="IL66" s="65"/>
      <c r="IM66" s="121"/>
      <c r="IN66" s="302"/>
      <c r="IO66" s="94"/>
      <c r="IP66" s="106"/>
      <c r="IQ66" s="301" t="s">
        <v>0</v>
      </c>
      <c r="IR66" s="105"/>
      <c r="IS66" s="301"/>
      <c r="IT66" s="302"/>
      <c r="IU66" s="94"/>
      <c r="IV66" s="65"/>
      <c r="IW66" s="301" t="s">
        <v>0</v>
      </c>
      <c r="IX66" s="65"/>
      <c r="IY66" s="114"/>
      <c r="IZ66" s="115"/>
      <c r="JA66" s="94"/>
      <c r="JB66" s="65"/>
      <c r="JC66" s="301" t="s">
        <v>0</v>
      </c>
      <c r="JD66" s="65"/>
      <c r="JE66" s="114"/>
      <c r="JF66" s="115"/>
      <c r="JG66" s="94"/>
      <c r="JH66" s="65"/>
      <c r="JI66" s="301" t="s">
        <v>0</v>
      </c>
      <c r="JJ66" s="65"/>
      <c r="JK66" s="114"/>
      <c r="JL66" s="115"/>
      <c r="JM66" s="94"/>
      <c r="JN66" s="65"/>
      <c r="JO66" s="301" t="s">
        <v>0</v>
      </c>
      <c r="JP66" s="65"/>
      <c r="JQ66" s="114"/>
      <c r="JR66" s="115"/>
      <c r="JS66" s="94"/>
      <c r="JT66" s="106"/>
      <c r="JU66" s="301" t="s">
        <v>0</v>
      </c>
      <c r="JV66" s="105"/>
      <c r="JW66" s="114"/>
      <c r="JX66" s="115"/>
      <c r="JY66" s="94"/>
      <c r="JZ66" s="106"/>
      <c r="KA66" s="301" t="s">
        <v>0</v>
      </c>
      <c r="KB66" s="105"/>
      <c r="KC66" s="301"/>
      <c r="KD66" s="302"/>
      <c r="KE66" s="94"/>
      <c r="KF66" s="106"/>
      <c r="KG66" s="301" t="s">
        <v>0</v>
      </c>
      <c r="KH66" s="105"/>
      <c r="KI66" s="114"/>
      <c r="KJ66" s="115"/>
      <c r="KK66" s="94"/>
      <c r="KL66" s="65"/>
      <c r="KM66" s="301" t="s">
        <v>0</v>
      </c>
      <c r="KN66" s="65"/>
      <c r="KO66" s="114"/>
      <c r="KP66" s="115"/>
      <c r="KQ66" s="94"/>
      <c r="KR66" s="65"/>
      <c r="KS66" s="301" t="s">
        <v>0</v>
      </c>
      <c r="KT66" s="65"/>
      <c r="KU66" s="114"/>
      <c r="KV66" s="115"/>
      <c r="KW66" s="94"/>
      <c r="KX66" s="65"/>
      <c r="KY66" s="301" t="s">
        <v>0</v>
      </c>
      <c r="KZ66" s="65"/>
      <c r="LA66" s="121"/>
      <c r="LB66" s="302"/>
      <c r="LC66" s="94"/>
      <c r="LD66" s="106"/>
      <c r="LE66" s="301" t="s">
        <v>0</v>
      </c>
      <c r="LF66" s="105"/>
      <c r="LG66" s="114"/>
      <c r="LH66" s="115"/>
      <c r="LI66" s="94"/>
      <c r="LJ66" s="65"/>
      <c r="LK66" s="301" t="s">
        <v>0</v>
      </c>
      <c r="LL66" s="65"/>
      <c r="LM66" s="121"/>
      <c r="LN66" s="302"/>
      <c r="LO66" s="94"/>
      <c r="LP66" s="65"/>
      <c r="LQ66" s="301" t="s">
        <v>0</v>
      </c>
      <c r="LR66" s="65"/>
      <c r="LS66" s="114"/>
      <c r="LT66" s="115"/>
      <c r="LU66" s="94"/>
      <c r="LV66" s="106"/>
      <c r="LW66" s="301" t="s">
        <v>0</v>
      </c>
      <c r="LX66" s="105"/>
      <c r="LY66" s="301"/>
      <c r="LZ66" s="302"/>
      <c r="MA66" s="94"/>
      <c r="MB66" s="65"/>
      <c r="MC66" s="301" t="s">
        <v>0</v>
      </c>
      <c r="MD66" s="65"/>
      <c r="ME66" s="114"/>
      <c r="MF66" s="115"/>
      <c r="MG66" s="94"/>
      <c r="MH66" s="65"/>
      <c r="MI66" s="301" t="s">
        <v>0</v>
      </c>
      <c r="MJ66" s="65"/>
      <c r="MK66" s="114"/>
      <c r="ML66" s="115"/>
      <c r="MM66" s="94"/>
      <c r="MN66" s="65"/>
      <c r="MO66" s="301" t="s">
        <v>0</v>
      </c>
      <c r="MP66" s="65"/>
      <c r="MQ66" s="114"/>
      <c r="MR66" s="115"/>
      <c r="MS66" s="94"/>
      <c r="MT66" s="106"/>
      <c r="MU66" s="301" t="s">
        <v>0</v>
      </c>
      <c r="MV66" s="105"/>
      <c r="MW66" s="301"/>
      <c r="MX66" s="302"/>
      <c r="MY66" s="94"/>
      <c r="MZ66" s="65"/>
      <c r="NA66" s="301" t="s">
        <v>0</v>
      </c>
      <c r="NB66" s="65"/>
      <c r="NC66" s="114"/>
      <c r="ND66" s="115"/>
      <c r="NE66" s="94"/>
      <c r="NF66" s="65"/>
      <c r="NG66" s="301" t="s">
        <v>0</v>
      </c>
      <c r="NH66" s="65"/>
      <c r="NI66" s="121"/>
      <c r="NJ66" s="302"/>
      <c r="NK66" s="94"/>
      <c r="NL66" s="65"/>
      <c r="NM66" s="301" t="s">
        <v>0</v>
      </c>
      <c r="NN66" s="65"/>
      <c r="NO66" s="114"/>
      <c r="NP66" s="115"/>
      <c r="NQ66" s="94"/>
      <c r="NR66" s="65"/>
      <c r="NS66" s="301" t="s">
        <v>0</v>
      </c>
      <c r="NT66" s="65"/>
      <c r="NU66" s="114"/>
      <c r="NV66" s="115"/>
      <c r="NW66" s="102"/>
      <c r="NX66" s="106"/>
      <c r="NY66" s="301" t="s">
        <v>0</v>
      </c>
      <c r="NZ66" s="105"/>
      <c r="OA66" s="301"/>
      <c r="OB66" s="302"/>
      <c r="OC66" s="121"/>
      <c r="OD66" s="267"/>
      <c r="OE66" s="114" t="s">
        <v>0</v>
      </c>
      <c r="OF66" s="114"/>
      <c r="OG66" s="114"/>
      <c r="OH66" s="115"/>
    </row>
    <row r="67" spans="1:398" ht="16.5">
      <c r="A67" s="323">
        <f>IF(B67="","",VLOOKUP(B67,'Registrovaní tipéri'!$A$2:$B$101,2,FALSE))</f>
        <v>69</v>
      </c>
      <c r="B67" s="329" t="s">
        <v>335</v>
      </c>
      <c r="J67" s="341">
        <v>0</v>
      </c>
      <c r="K67" s="342" t="s">
        <v>0</v>
      </c>
      <c r="L67" s="342">
        <v>4</v>
      </c>
      <c r="M67" s="342" t="s">
        <v>270</v>
      </c>
      <c r="N67" s="343" t="s">
        <v>332</v>
      </c>
      <c r="O67" s="121"/>
      <c r="P67" s="341">
        <v>4</v>
      </c>
      <c r="Q67" s="342" t="s">
        <v>0</v>
      </c>
      <c r="R67" s="342">
        <v>0</v>
      </c>
      <c r="S67" s="342" t="s">
        <v>220</v>
      </c>
      <c r="T67" s="343" t="s">
        <v>332</v>
      </c>
      <c r="U67" s="81"/>
      <c r="V67" s="106">
        <v>2</v>
      </c>
      <c r="W67" s="342" t="s">
        <v>0</v>
      </c>
      <c r="X67" s="105">
        <v>2</v>
      </c>
      <c r="Y67" s="114" t="s">
        <v>332</v>
      </c>
      <c r="Z67" s="115" t="s">
        <v>221</v>
      </c>
      <c r="AA67" s="94"/>
      <c r="AB67" s="65"/>
      <c r="AC67" s="325" t="s">
        <v>0</v>
      </c>
      <c r="AD67" s="65"/>
      <c r="AE67" s="114" t="s">
        <v>331</v>
      </c>
      <c r="AF67" s="115" t="s">
        <v>331</v>
      </c>
      <c r="AG67" s="94"/>
      <c r="AH67" s="65"/>
      <c r="AI67" s="301" t="s">
        <v>0</v>
      </c>
      <c r="AJ67" s="65"/>
      <c r="AK67" s="114"/>
      <c r="AL67" s="115"/>
      <c r="AM67" s="94"/>
      <c r="AN67" s="106"/>
      <c r="AO67" s="301" t="s">
        <v>0</v>
      </c>
      <c r="AP67" s="105"/>
      <c r="AQ67" s="114"/>
      <c r="AR67" s="115"/>
      <c r="AS67" s="94"/>
      <c r="AT67" s="65"/>
      <c r="AU67" s="301" t="s">
        <v>0</v>
      </c>
      <c r="AV67" s="65"/>
      <c r="AW67" s="114"/>
      <c r="AX67" s="115"/>
      <c r="AY67" s="94"/>
      <c r="AZ67" s="106"/>
      <c r="BA67" s="301" t="s">
        <v>0</v>
      </c>
      <c r="BB67" s="105"/>
      <c r="BC67" s="114"/>
      <c r="BD67" s="115"/>
      <c r="BE67" s="94"/>
      <c r="BF67" s="65"/>
      <c r="BG67" s="301" t="s">
        <v>0</v>
      </c>
      <c r="BH67" s="65"/>
      <c r="BI67" s="114"/>
      <c r="BJ67" s="115"/>
      <c r="BK67" s="94"/>
      <c r="BL67" s="65"/>
      <c r="BM67" s="301" t="s">
        <v>0</v>
      </c>
      <c r="BN67" s="65"/>
      <c r="BO67" s="114"/>
      <c r="BP67" s="115"/>
      <c r="BQ67" s="94"/>
      <c r="BR67" s="65"/>
      <c r="BS67" s="301" t="s">
        <v>0</v>
      </c>
      <c r="BT67" s="65"/>
      <c r="BU67" s="114"/>
      <c r="BV67" s="115"/>
      <c r="BW67" s="94"/>
      <c r="BX67" s="65"/>
      <c r="BY67" s="301" t="s">
        <v>0</v>
      </c>
      <c r="BZ67" s="65"/>
      <c r="CA67" s="121"/>
      <c r="CB67" s="302"/>
      <c r="CC67" s="94"/>
      <c r="CD67" s="65"/>
      <c r="CE67" s="301" t="s">
        <v>0</v>
      </c>
      <c r="CF67" s="65"/>
      <c r="CG67" s="114"/>
      <c r="CH67" s="115"/>
      <c r="CI67" s="94"/>
      <c r="CJ67" s="106"/>
      <c r="CK67" s="301" t="s">
        <v>0</v>
      </c>
      <c r="CL67" s="105"/>
      <c r="CM67" s="114"/>
      <c r="CN67" s="115"/>
      <c r="CO67" s="94"/>
      <c r="CP67" s="106"/>
      <c r="CQ67" s="301" t="s">
        <v>0</v>
      </c>
      <c r="CR67" s="105"/>
      <c r="CS67" s="114"/>
      <c r="CT67" s="115"/>
      <c r="CU67" s="94"/>
      <c r="CV67" s="65"/>
      <c r="CW67" s="301" t="s">
        <v>0</v>
      </c>
      <c r="CX67" s="65"/>
      <c r="CY67" s="114"/>
      <c r="CZ67" s="115"/>
      <c r="DA67" s="94"/>
      <c r="DB67" s="65"/>
      <c r="DC67" s="301" t="s">
        <v>0</v>
      </c>
      <c r="DD67" s="65"/>
      <c r="DE67" s="114"/>
      <c r="DF67" s="115"/>
      <c r="DG67" s="94"/>
      <c r="DH67" s="65"/>
      <c r="DI67" s="301" t="s">
        <v>0</v>
      </c>
      <c r="DJ67" s="65"/>
      <c r="DK67" s="114"/>
      <c r="DL67" s="115"/>
      <c r="DM67" s="94"/>
      <c r="DN67" s="65"/>
      <c r="DO67" s="301" t="s">
        <v>0</v>
      </c>
      <c r="DP67" s="65"/>
      <c r="DQ67" s="114"/>
      <c r="DR67" s="115"/>
      <c r="DS67" s="94"/>
      <c r="DT67" s="65"/>
      <c r="DU67" s="301" t="s">
        <v>0</v>
      </c>
      <c r="DV67" s="65"/>
      <c r="DW67" s="114"/>
      <c r="DX67" s="115"/>
      <c r="DY67" s="94"/>
      <c r="DZ67" s="65"/>
      <c r="EA67" s="301" t="s">
        <v>0</v>
      </c>
      <c r="EB67" s="65"/>
      <c r="EC67" s="114"/>
      <c r="ED67" s="115"/>
      <c r="EE67" s="94"/>
      <c r="EF67" s="65"/>
      <c r="EG67" s="301" t="s">
        <v>0</v>
      </c>
      <c r="EH67" s="65"/>
      <c r="EI67" s="114"/>
      <c r="EJ67" s="115"/>
      <c r="EK67" s="94"/>
      <c r="EL67" s="65"/>
      <c r="EM67" s="301" t="s">
        <v>0</v>
      </c>
      <c r="EN67" s="65"/>
      <c r="EO67" s="114"/>
      <c r="EP67" s="115"/>
      <c r="EQ67" s="94"/>
      <c r="ER67" s="106"/>
      <c r="ES67" s="301" t="s">
        <v>0</v>
      </c>
      <c r="ET67" s="105"/>
      <c r="EU67" s="114"/>
      <c r="EV67" s="115"/>
      <c r="EW67" s="94"/>
      <c r="EX67" s="65"/>
      <c r="EY67" s="301" t="s">
        <v>0</v>
      </c>
      <c r="EZ67" s="65"/>
      <c r="FA67" s="114"/>
      <c r="FB67" s="115"/>
      <c r="FC67" s="94"/>
      <c r="FD67" s="106"/>
      <c r="FE67" s="301" t="s">
        <v>0</v>
      </c>
      <c r="FF67" s="105"/>
      <c r="FG67" s="114"/>
      <c r="FH67" s="115"/>
      <c r="FI67" s="94"/>
      <c r="FJ67" s="65"/>
      <c r="FK67" s="301" t="s">
        <v>0</v>
      </c>
      <c r="FL67" s="65"/>
      <c r="FM67" s="114"/>
      <c r="FN67" s="115"/>
      <c r="FO67" s="94"/>
      <c r="FP67" s="65"/>
      <c r="FQ67" s="301" t="s">
        <v>0</v>
      </c>
      <c r="FR67" s="65"/>
      <c r="FS67" s="114"/>
      <c r="FT67" s="115"/>
      <c r="FU67" s="94"/>
      <c r="FV67" s="65"/>
      <c r="FW67" s="301" t="s">
        <v>0</v>
      </c>
      <c r="FX67" s="65"/>
      <c r="FY67" s="114"/>
      <c r="FZ67" s="115"/>
      <c r="GA67" s="94"/>
      <c r="GB67" s="106"/>
      <c r="GC67" s="301" t="s">
        <v>0</v>
      </c>
      <c r="GD67" s="105"/>
      <c r="GE67" s="114"/>
      <c r="GF67" s="115"/>
      <c r="GG67" s="94"/>
      <c r="GH67" s="106"/>
      <c r="GI67" s="301" t="s">
        <v>0</v>
      </c>
      <c r="GJ67" s="105"/>
      <c r="GK67" s="114"/>
      <c r="GL67" s="115"/>
      <c r="GM67" s="94"/>
      <c r="GN67" s="65"/>
      <c r="GO67" s="301" t="s">
        <v>0</v>
      </c>
      <c r="GP67" s="65"/>
      <c r="GQ67" s="121"/>
      <c r="GR67" s="302"/>
      <c r="GS67" s="94"/>
      <c r="GT67" s="65"/>
      <c r="GU67" s="301" t="s">
        <v>0</v>
      </c>
      <c r="GV67" s="65"/>
      <c r="GW67" s="114"/>
      <c r="GX67" s="115"/>
      <c r="GY67" s="94"/>
      <c r="GZ67" s="106"/>
      <c r="HA67" s="301" t="s">
        <v>0</v>
      </c>
      <c r="HB67" s="105"/>
      <c r="HC67" s="301"/>
      <c r="HD67" s="302"/>
      <c r="HE67" s="94"/>
      <c r="HF67" s="65"/>
      <c r="HG67" s="301" t="s">
        <v>0</v>
      </c>
      <c r="HH67" s="65"/>
      <c r="HI67" s="114"/>
      <c r="HJ67" s="115"/>
      <c r="HK67" s="94"/>
      <c r="HL67" s="65"/>
      <c r="HM67" s="301" t="s">
        <v>0</v>
      </c>
      <c r="HN67" s="65"/>
      <c r="HO67" s="114"/>
      <c r="HP67" s="115"/>
      <c r="HQ67" s="94"/>
      <c r="HR67" s="65"/>
      <c r="HS67" s="301" t="s">
        <v>0</v>
      </c>
      <c r="HT67" s="65"/>
      <c r="HU67" s="114"/>
      <c r="HV67" s="115"/>
      <c r="HW67" s="94"/>
      <c r="HX67" s="106"/>
      <c r="HY67" s="301" t="s">
        <v>0</v>
      </c>
      <c r="HZ67" s="105"/>
      <c r="IA67" s="114"/>
      <c r="IB67" s="115"/>
      <c r="IC67" s="94"/>
      <c r="ID67" s="65"/>
      <c r="IE67" s="301" t="s">
        <v>0</v>
      </c>
      <c r="IF67" s="65"/>
      <c r="IG67" s="114"/>
      <c r="IH67" s="115"/>
      <c r="II67" s="94"/>
      <c r="IJ67" s="65"/>
      <c r="IK67" s="301" t="s">
        <v>0</v>
      </c>
      <c r="IL67" s="65"/>
      <c r="IM67" s="121"/>
      <c r="IN67" s="302"/>
      <c r="IO67" s="94"/>
      <c r="IP67" s="106"/>
      <c r="IQ67" s="301" t="s">
        <v>0</v>
      </c>
      <c r="IR67" s="105"/>
      <c r="IS67" s="301"/>
      <c r="IT67" s="302"/>
      <c r="IU67" s="94"/>
      <c r="IV67" s="65"/>
      <c r="IW67" s="301" t="s">
        <v>0</v>
      </c>
      <c r="IX67" s="65"/>
      <c r="IY67" s="114"/>
      <c r="IZ67" s="115"/>
      <c r="JA67" s="94"/>
      <c r="JB67" s="65"/>
      <c r="JC67" s="301" t="s">
        <v>0</v>
      </c>
      <c r="JD67" s="65"/>
      <c r="JE67" s="114"/>
      <c r="JF67" s="115"/>
      <c r="JG67" s="94"/>
      <c r="JH67" s="65"/>
      <c r="JI67" s="301" t="s">
        <v>0</v>
      </c>
      <c r="JJ67" s="65"/>
      <c r="JK67" s="114"/>
      <c r="JL67" s="115"/>
      <c r="JM67" s="94"/>
      <c r="JN67" s="65"/>
      <c r="JO67" s="301" t="s">
        <v>0</v>
      </c>
      <c r="JP67" s="65"/>
      <c r="JQ67" s="114"/>
      <c r="JR67" s="115"/>
      <c r="JS67" s="94"/>
      <c r="JT67" s="106"/>
      <c r="JU67" s="301" t="s">
        <v>0</v>
      </c>
      <c r="JV67" s="105"/>
      <c r="JW67" s="114"/>
      <c r="JX67" s="115"/>
      <c r="JY67" s="94"/>
      <c r="JZ67" s="106"/>
      <c r="KA67" s="301" t="s">
        <v>0</v>
      </c>
      <c r="KB67" s="105"/>
      <c r="KC67" s="301"/>
      <c r="KD67" s="302"/>
      <c r="KE67" s="94"/>
      <c r="KF67" s="106"/>
      <c r="KG67" s="301" t="s">
        <v>0</v>
      </c>
      <c r="KH67" s="105"/>
      <c r="KI67" s="114"/>
      <c r="KJ67" s="115"/>
      <c r="KK67" s="94"/>
      <c r="KL67" s="65"/>
      <c r="KM67" s="301" t="s">
        <v>0</v>
      </c>
      <c r="KN67" s="65"/>
      <c r="KO67" s="114"/>
      <c r="KP67" s="115"/>
      <c r="KQ67" s="94"/>
      <c r="KR67" s="65"/>
      <c r="KS67" s="301" t="s">
        <v>0</v>
      </c>
      <c r="KT67" s="65"/>
      <c r="KU67" s="114"/>
      <c r="KV67" s="115"/>
      <c r="KW67" s="94"/>
      <c r="KX67" s="65"/>
      <c r="KY67" s="301" t="s">
        <v>0</v>
      </c>
      <c r="KZ67" s="65"/>
      <c r="LA67" s="121"/>
      <c r="LB67" s="302"/>
      <c r="LC67" s="94"/>
      <c r="LD67" s="106"/>
      <c r="LE67" s="301" t="s">
        <v>0</v>
      </c>
      <c r="LF67" s="105"/>
      <c r="LG67" s="114"/>
      <c r="LH67" s="115"/>
      <c r="LI67" s="94"/>
      <c r="LJ67" s="65"/>
      <c r="LK67" s="301" t="s">
        <v>0</v>
      </c>
      <c r="LL67" s="65"/>
      <c r="LM67" s="121"/>
      <c r="LN67" s="302"/>
      <c r="LO67" s="94"/>
      <c r="LP67" s="65"/>
      <c r="LQ67" s="301" t="s">
        <v>0</v>
      </c>
      <c r="LR67" s="65"/>
      <c r="LS67" s="114"/>
      <c r="LT67" s="115"/>
      <c r="LU67" s="94"/>
      <c r="LV67" s="106"/>
      <c r="LW67" s="301" t="s">
        <v>0</v>
      </c>
      <c r="LX67" s="105"/>
      <c r="LY67" s="301"/>
      <c r="LZ67" s="302"/>
      <c r="MA67" s="94"/>
      <c r="MB67" s="65"/>
      <c r="MC67" s="301" t="s">
        <v>0</v>
      </c>
      <c r="MD67" s="65"/>
      <c r="ME67" s="114"/>
      <c r="MF67" s="115"/>
      <c r="MG67" s="94"/>
      <c r="MH67" s="65"/>
      <c r="MI67" s="301" t="s">
        <v>0</v>
      </c>
      <c r="MJ67" s="65"/>
      <c r="MK67" s="114"/>
      <c r="ML67" s="115"/>
      <c r="MM67" s="94"/>
      <c r="MN67" s="65"/>
      <c r="MO67" s="301" t="s">
        <v>0</v>
      </c>
      <c r="MP67" s="65"/>
      <c r="MQ67" s="114"/>
      <c r="MR67" s="115"/>
      <c r="MS67" s="94"/>
      <c r="MT67" s="106"/>
      <c r="MU67" s="301" t="s">
        <v>0</v>
      </c>
      <c r="MV67" s="105"/>
      <c r="MW67" s="301"/>
      <c r="MX67" s="302"/>
      <c r="MY67" s="94"/>
      <c r="MZ67" s="65"/>
      <c r="NA67" s="301" t="s">
        <v>0</v>
      </c>
      <c r="NB67" s="65"/>
      <c r="NC67" s="114"/>
      <c r="ND67" s="115"/>
      <c r="NE67" s="94"/>
      <c r="NF67" s="65"/>
      <c r="NG67" s="301" t="s">
        <v>0</v>
      </c>
      <c r="NH67" s="65"/>
      <c r="NI67" s="121"/>
      <c r="NJ67" s="302"/>
      <c r="NK67" s="94"/>
      <c r="NL67" s="65"/>
      <c r="NM67" s="301" t="s">
        <v>0</v>
      </c>
      <c r="NN67" s="65"/>
      <c r="NO67" s="114"/>
      <c r="NP67" s="115"/>
      <c r="NQ67" s="94"/>
      <c r="NR67" s="65"/>
      <c r="NS67" s="301" t="s">
        <v>0</v>
      </c>
      <c r="NT67" s="65"/>
      <c r="NU67" s="114"/>
      <c r="NV67" s="115"/>
      <c r="NW67" s="102"/>
      <c r="NX67" s="106"/>
      <c r="NY67" s="301" t="s">
        <v>0</v>
      </c>
      <c r="NZ67" s="105"/>
      <c r="OA67" s="301"/>
      <c r="OB67" s="302"/>
      <c r="OC67" s="121"/>
      <c r="OD67" s="267"/>
      <c r="OE67" s="114" t="s">
        <v>0</v>
      </c>
      <c r="OF67" s="114"/>
      <c r="OG67" s="114"/>
      <c r="OH67" s="115"/>
    </row>
    <row r="68" spans="1:398" ht="16.5">
      <c r="A68" s="312">
        <f>IF(B68="","",VLOOKUP(B68,'Registrovaní tipéri'!$A$2:$B$101,2,FALSE))</f>
        <v>60</v>
      </c>
      <c r="B68" s="306" t="s">
        <v>256</v>
      </c>
      <c r="C68" s="134">
        <v>60</v>
      </c>
      <c r="D68" s="106"/>
      <c r="E68" s="301" t="s">
        <v>0</v>
      </c>
      <c r="F68" s="105"/>
      <c r="G68" s="301"/>
      <c r="H68" s="302"/>
      <c r="I68" s="308"/>
      <c r="J68" s="267">
        <v>1</v>
      </c>
      <c r="K68" s="114" t="s">
        <v>0</v>
      </c>
      <c r="L68" s="114">
        <v>2</v>
      </c>
      <c r="M68" s="114" t="s">
        <v>219</v>
      </c>
      <c r="N68" s="115" t="s">
        <v>218</v>
      </c>
      <c r="O68" s="81"/>
      <c r="P68" s="106">
        <v>3</v>
      </c>
      <c r="Q68" s="342" t="s">
        <v>0</v>
      </c>
      <c r="R68" s="105">
        <v>1</v>
      </c>
      <c r="S68" s="114" t="s">
        <v>270</v>
      </c>
      <c r="T68" s="115" t="s">
        <v>218</v>
      </c>
      <c r="U68" s="81"/>
      <c r="V68" s="106">
        <v>2</v>
      </c>
      <c r="W68" s="342" t="s">
        <v>0</v>
      </c>
      <c r="X68" s="105">
        <v>3</v>
      </c>
      <c r="Y68" s="114" t="s">
        <v>359</v>
      </c>
      <c r="Z68" s="115" t="s">
        <v>293</v>
      </c>
      <c r="AA68" s="94"/>
      <c r="AB68" s="65"/>
      <c r="AC68" s="325" t="s">
        <v>0</v>
      </c>
      <c r="AD68" s="65"/>
      <c r="AE68" s="114" t="s">
        <v>331</v>
      </c>
      <c r="AF68" s="115" t="s">
        <v>331</v>
      </c>
      <c r="AG68" s="94"/>
      <c r="AH68" s="65"/>
      <c r="AI68" s="301" t="s">
        <v>0</v>
      </c>
      <c r="AJ68" s="65"/>
      <c r="AK68" s="114"/>
      <c r="AL68" s="115"/>
      <c r="AM68" s="94"/>
      <c r="AN68" s="106"/>
      <c r="AO68" s="301" t="s">
        <v>0</v>
      </c>
      <c r="AP68" s="105"/>
      <c r="AQ68" s="114"/>
      <c r="AR68" s="115"/>
      <c r="AS68" s="94"/>
      <c r="AT68" s="65"/>
      <c r="AU68" s="301" t="s">
        <v>0</v>
      </c>
      <c r="AV68" s="65"/>
      <c r="AW68" s="114"/>
      <c r="AX68" s="115"/>
      <c r="AY68" s="94"/>
      <c r="AZ68" s="106"/>
      <c r="BA68" s="301" t="s">
        <v>0</v>
      </c>
      <c r="BB68" s="105"/>
      <c r="BC68" s="114"/>
      <c r="BD68" s="115"/>
      <c r="BE68" s="94"/>
      <c r="BF68" s="65"/>
      <c r="BG68" s="301" t="s">
        <v>0</v>
      </c>
      <c r="BH68" s="65"/>
      <c r="BI68" s="114"/>
      <c r="BJ68" s="115"/>
      <c r="BK68" s="94"/>
      <c r="BL68" s="65"/>
      <c r="BM68" s="301" t="s">
        <v>0</v>
      </c>
      <c r="BN68" s="65"/>
      <c r="BO68" s="114"/>
      <c r="BP68" s="115"/>
      <c r="BQ68" s="94"/>
      <c r="BR68" s="65"/>
      <c r="BS68" s="301" t="s">
        <v>0</v>
      </c>
      <c r="BT68" s="65"/>
      <c r="BU68" s="114"/>
      <c r="BV68" s="115"/>
      <c r="BW68" s="94"/>
      <c r="BX68" s="65"/>
      <c r="BY68" s="301" t="s">
        <v>0</v>
      </c>
      <c r="BZ68" s="65"/>
      <c r="CA68" s="114"/>
      <c r="CB68" s="115"/>
      <c r="CC68" s="94"/>
      <c r="CD68" s="65"/>
      <c r="CE68" s="301" t="s">
        <v>0</v>
      </c>
      <c r="CF68" s="65"/>
      <c r="CG68" s="114"/>
      <c r="CH68" s="115"/>
      <c r="CI68" s="94"/>
      <c r="CJ68" s="106"/>
      <c r="CK68" s="301" t="s">
        <v>0</v>
      </c>
      <c r="CL68" s="105"/>
      <c r="CM68" s="114"/>
      <c r="CN68" s="115"/>
      <c r="CO68" s="94"/>
      <c r="CP68" s="106"/>
      <c r="CQ68" s="301" t="s">
        <v>0</v>
      </c>
      <c r="CR68" s="105"/>
      <c r="CS68" s="114"/>
      <c r="CT68" s="115"/>
      <c r="CU68" s="94"/>
      <c r="CV68" s="65"/>
      <c r="CW68" s="301" t="s">
        <v>0</v>
      </c>
      <c r="CX68" s="65"/>
      <c r="CY68" s="114"/>
      <c r="CZ68" s="115"/>
      <c r="DA68" s="94"/>
      <c r="DB68" s="65"/>
      <c r="DC68" s="301" t="s">
        <v>0</v>
      </c>
      <c r="DD68" s="65"/>
      <c r="DE68" s="114"/>
      <c r="DF68" s="115"/>
      <c r="DG68" s="94"/>
      <c r="DH68" s="65"/>
      <c r="DI68" s="301" t="s">
        <v>0</v>
      </c>
      <c r="DJ68" s="65"/>
      <c r="DK68" s="114"/>
      <c r="DL68" s="115"/>
      <c r="DM68" s="94"/>
      <c r="DN68" s="65"/>
      <c r="DO68" s="301" t="s">
        <v>0</v>
      </c>
      <c r="DP68" s="65"/>
      <c r="DQ68" s="114"/>
      <c r="DR68" s="115"/>
      <c r="DS68" s="94"/>
      <c r="DT68" s="65"/>
      <c r="DU68" s="301" t="s">
        <v>0</v>
      </c>
      <c r="DV68" s="65"/>
      <c r="DW68" s="114"/>
      <c r="DX68" s="115"/>
      <c r="DY68" s="94"/>
      <c r="DZ68" s="65"/>
      <c r="EA68" s="301" t="s">
        <v>0</v>
      </c>
      <c r="EB68" s="65"/>
      <c r="EC68" s="114"/>
      <c r="ED68" s="115"/>
      <c r="EE68" s="94"/>
      <c r="EF68" s="65"/>
      <c r="EG68" s="301" t="s">
        <v>0</v>
      </c>
      <c r="EH68" s="65"/>
      <c r="EI68" s="114"/>
      <c r="EJ68" s="115"/>
      <c r="EK68" s="94"/>
      <c r="EL68" s="65"/>
      <c r="EM68" s="301" t="s">
        <v>0</v>
      </c>
      <c r="EN68" s="65"/>
      <c r="EO68" s="114"/>
      <c r="EP68" s="115"/>
      <c r="EQ68" s="94"/>
      <c r="ER68" s="106"/>
      <c r="ES68" s="301" t="s">
        <v>0</v>
      </c>
      <c r="ET68" s="105"/>
      <c r="EU68" s="114"/>
      <c r="EV68" s="115"/>
      <c r="EW68" s="94"/>
      <c r="EX68" s="65"/>
      <c r="EY68" s="301" t="s">
        <v>0</v>
      </c>
      <c r="EZ68" s="65"/>
      <c r="FA68" s="114"/>
      <c r="FB68" s="115"/>
      <c r="FC68" s="94"/>
      <c r="FD68" s="106"/>
      <c r="FE68" s="301" t="s">
        <v>0</v>
      </c>
      <c r="FF68" s="105"/>
      <c r="FG68" s="114"/>
      <c r="FH68" s="115"/>
      <c r="FI68" s="94"/>
      <c r="FJ68" s="65"/>
      <c r="FK68" s="301" t="s">
        <v>0</v>
      </c>
      <c r="FL68" s="65"/>
      <c r="FM68" s="114"/>
      <c r="FN68" s="115"/>
      <c r="FO68" s="94"/>
      <c r="FP68" s="65"/>
      <c r="FQ68" s="301" t="s">
        <v>0</v>
      </c>
      <c r="FR68" s="65"/>
      <c r="FS68" s="114"/>
      <c r="FT68" s="115"/>
      <c r="FU68" s="94"/>
      <c r="FV68" s="65"/>
      <c r="FW68" s="301" t="s">
        <v>0</v>
      </c>
      <c r="FX68" s="65"/>
      <c r="FY68" s="114"/>
      <c r="FZ68" s="115"/>
      <c r="GA68" s="94"/>
      <c r="GB68" s="106"/>
      <c r="GC68" s="301" t="s">
        <v>0</v>
      </c>
      <c r="GD68" s="105"/>
      <c r="GE68" s="114"/>
      <c r="GF68" s="115"/>
      <c r="GG68" s="94"/>
      <c r="GH68" s="106"/>
      <c r="GI68" s="301" t="s">
        <v>0</v>
      </c>
      <c r="GJ68" s="105"/>
      <c r="GK68" s="114"/>
      <c r="GL68" s="115"/>
      <c r="GM68" s="94"/>
      <c r="GN68" s="65"/>
      <c r="GO68" s="301" t="s">
        <v>0</v>
      </c>
      <c r="GP68" s="65"/>
      <c r="GQ68" s="121"/>
      <c r="GR68" s="302"/>
      <c r="GS68" s="94"/>
      <c r="GT68" s="65"/>
      <c r="GU68" s="301" t="s">
        <v>0</v>
      </c>
      <c r="GV68" s="65"/>
      <c r="GW68" s="114"/>
      <c r="GX68" s="115"/>
      <c r="GY68" s="94"/>
      <c r="GZ68" s="106"/>
      <c r="HA68" s="301" t="s">
        <v>0</v>
      </c>
      <c r="HB68" s="105"/>
      <c r="HC68" s="301"/>
      <c r="HD68" s="302"/>
      <c r="HE68" s="94"/>
      <c r="HF68" s="65"/>
      <c r="HG68" s="301" t="s">
        <v>0</v>
      </c>
      <c r="HH68" s="65"/>
      <c r="HI68" s="114"/>
      <c r="HJ68" s="115"/>
      <c r="HK68" s="94"/>
      <c r="HL68" s="65"/>
      <c r="HM68" s="301" t="s">
        <v>0</v>
      </c>
      <c r="HN68" s="65"/>
      <c r="HO68" s="114"/>
      <c r="HP68" s="115"/>
      <c r="HQ68" s="94"/>
      <c r="HR68" s="65"/>
      <c r="HS68" s="301" t="s">
        <v>0</v>
      </c>
      <c r="HT68" s="65"/>
      <c r="HU68" s="114"/>
      <c r="HV68" s="115"/>
      <c r="HW68" s="94"/>
      <c r="HX68" s="106"/>
      <c r="HY68" s="301" t="s">
        <v>0</v>
      </c>
      <c r="HZ68" s="105"/>
      <c r="IA68" s="114"/>
      <c r="IB68" s="115"/>
      <c r="IC68" s="94"/>
      <c r="ID68" s="65"/>
      <c r="IE68" s="301" t="s">
        <v>0</v>
      </c>
      <c r="IF68" s="65"/>
      <c r="IG68" s="114"/>
      <c r="IH68" s="115"/>
      <c r="II68" s="94"/>
      <c r="IJ68" s="65"/>
      <c r="IK68" s="301" t="s">
        <v>0</v>
      </c>
      <c r="IL68" s="65"/>
      <c r="IM68" s="121"/>
      <c r="IN68" s="302"/>
      <c r="IO68" s="94"/>
      <c r="IP68" s="106"/>
      <c r="IQ68" s="301" t="s">
        <v>0</v>
      </c>
      <c r="IR68" s="105"/>
      <c r="IS68" s="301"/>
      <c r="IT68" s="302"/>
      <c r="IU68" s="94"/>
      <c r="IV68" s="65"/>
      <c r="IW68" s="301" t="s">
        <v>0</v>
      </c>
      <c r="IX68" s="65"/>
      <c r="IY68" s="114"/>
      <c r="IZ68" s="115"/>
      <c r="JA68" s="94"/>
      <c r="JB68" s="65"/>
      <c r="JC68" s="301" t="s">
        <v>0</v>
      </c>
      <c r="JD68" s="65"/>
      <c r="JE68" s="114"/>
      <c r="JF68" s="115"/>
      <c r="JG68" s="94"/>
      <c r="JH68" s="65"/>
      <c r="JI68" s="301" t="s">
        <v>0</v>
      </c>
      <c r="JJ68" s="65"/>
      <c r="JK68" s="114"/>
      <c r="JL68" s="115"/>
      <c r="JM68" s="94"/>
      <c r="JN68" s="65"/>
      <c r="JO68" s="301" t="s">
        <v>0</v>
      </c>
      <c r="JP68" s="65"/>
      <c r="JQ68" s="114"/>
      <c r="JR68" s="115"/>
      <c r="JS68" s="94"/>
      <c r="JT68" s="106"/>
      <c r="JU68" s="301" t="s">
        <v>0</v>
      </c>
      <c r="JV68" s="105"/>
      <c r="JW68" s="114"/>
      <c r="JX68" s="115"/>
      <c r="JY68" s="94"/>
      <c r="JZ68" s="106"/>
      <c r="KA68" s="301" t="s">
        <v>0</v>
      </c>
      <c r="KB68" s="105"/>
      <c r="KC68" s="301"/>
      <c r="KD68" s="302"/>
      <c r="KE68" s="94"/>
      <c r="KF68" s="106"/>
      <c r="KG68" s="301" t="s">
        <v>0</v>
      </c>
      <c r="KH68" s="105"/>
      <c r="KI68" s="114"/>
      <c r="KJ68" s="115"/>
      <c r="KK68" s="94"/>
      <c r="KL68" s="65"/>
      <c r="KM68" s="301" t="s">
        <v>0</v>
      </c>
      <c r="KN68" s="65"/>
      <c r="KO68" s="114"/>
      <c r="KP68" s="115"/>
      <c r="KQ68" s="94"/>
      <c r="KR68" s="65"/>
      <c r="KS68" s="301" t="s">
        <v>0</v>
      </c>
      <c r="KT68" s="65"/>
      <c r="KU68" s="114"/>
      <c r="KV68" s="115"/>
      <c r="KW68" s="94"/>
      <c r="KX68" s="65"/>
      <c r="KY68" s="301" t="s">
        <v>0</v>
      </c>
      <c r="KZ68" s="65"/>
      <c r="LA68" s="121"/>
      <c r="LB68" s="302"/>
      <c r="LC68" s="94"/>
      <c r="LD68" s="106"/>
      <c r="LE68" s="301" t="s">
        <v>0</v>
      </c>
      <c r="LF68" s="105"/>
      <c r="LG68" s="114"/>
      <c r="LH68" s="115"/>
      <c r="LI68" s="94"/>
      <c r="LJ68" s="65"/>
      <c r="LK68" s="301" t="s">
        <v>0</v>
      </c>
      <c r="LL68" s="65"/>
      <c r="LM68" s="121"/>
      <c r="LN68" s="302"/>
      <c r="LO68" s="94"/>
      <c r="LP68" s="65"/>
      <c r="LQ68" s="301" t="s">
        <v>0</v>
      </c>
      <c r="LR68" s="65"/>
      <c r="LS68" s="114"/>
      <c r="LT68" s="115"/>
      <c r="LU68" s="94"/>
      <c r="LV68" s="106"/>
      <c r="LW68" s="301" t="s">
        <v>0</v>
      </c>
      <c r="LX68" s="105"/>
      <c r="LY68" s="301"/>
      <c r="LZ68" s="302"/>
      <c r="MA68" s="94"/>
      <c r="MB68" s="65"/>
      <c r="MC68" s="301" t="s">
        <v>0</v>
      </c>
      <c r="MD68" s="65"/>
      <c r="ME68" s="114"/>
      <c r="MF68" s="115"/>
      <c r="MG68" s="94"/>
      <c r="MH68" s="65"/>
      <c r="MI68" s="301" t="s">
        <v>0</v>
      </c>
      <c r="MJ68" s="65"/>
      <c r="MK68" s="114"/>
      <c r="ML68" s="115"/>
      <c r="MM68" s="94"/>
      <c r="MN68" s="65"/>
      <c r="MO68" s="301" t="s">
        <v>0</v>
      </c>
      <c r="MP68" s="65"/>
      <c r="MQ68" s="114"/>
      <c r="MR68" s="115"/>
      <c r="MS68" s="94"/>
      <c r="MT68" s="106"/>
      <c r="MU68" s="301" t="s">
        <v>0</v>
      </c>
      <c r="MV68" s="105"/>
      <c r="MW68" s="301"/>
      <c r="MX68" s="302"/>
      <c r="MY68" s="94"/>
      <c r="MZ68" s="65"/>
      <c r="NA68" s="301" t="s">
        <v>0</v>
      </c>
      <c r="NB68" s="65"/>
      <c r="NC68" s="114"/>
      <c r="ND68" s="115"/>
      <c r="NE68" s="94"/>
      <c r="NF68" s="65"/>
      <c r="NG68" s="301" t="s">
        <v>0</v>
      </c>
      <c r="NH68" s="65"/>
      <c r="NI68" s="121"/>
      <c r="NJ68" s="302"/>
      <c r="NK68" s="94"/>
      <c r="NL68" s="65"/>
      <c r="NM68" s="301" t="s">
        <v>0</v>
      </c>
      <c r="NN68" s="65"/>
      <c r="NO68" s="114"/>
      <c r="NP68" s="115"/>
      <c r="NQ68" s="94"/>
      <c r="NR68" s="65"/>
      <c r="NS68" s="301" t="s">
        <v>0</v>
      </c>
      <c r="NT68" s="65"/>
      <c r="NU68" s="114"/>
      <c r="NV68" s="115"/>
      <c r="NW68" s="102"/>
      <c r="NX68" s="106"/>
      <c r="NY68" s="301" t="s">
        <v>0</v>
      </c>
      <c r="NZ68" s="105"/>
      <c r="OA68" s="301"/>
      <c r="OB68" s="302"/>
      <c r="OC68" s="121"/>
      <c r="OD68" s="267"/>
      <c r="OE68" s="114" t="s">
        <v>0</v>
      </c>
      <c r="OF68" s="114"/>
      <c r="OG68" s="114"/>
      <c r="OH68" s="115"/>
    </row>
    <row r="69" spans="1:398" ht="16.5">
      <c r="A69" s="312">
        <f>IF(B69="","",VLOOKUP(B69,'Registrovaní tipéri'!$A$2:$B$101,2,FALSE))</f>
        <v>47</v>
      </c>
      <c r="B69" s="306" t="s">
        <v>16</v>
      </c>
      <c r="C69" s="134">
        <v>47</v>
      </c>
      <c r="D69" s="106"/>
      <c r="E69" s="301" t="s">
        <v>0</v>
      </c>
      <c r="F69" s="105"/>
      <c r="G69" s="301"/>
      <c r="H69" s="302"/>
      <c r="I69" s="308"/>
      <c r="J69" s="267">
        <v>2</v>
      </c>
      <c r="K69" s="114" t="s">
        <v>0</v>
      </c>
      <c r="L69" s="114">
        <v>3</v>
      </c>
      <c r="M69" s="114" t="s">
        <v>221</v>
      </c>
      <c r="N69" s="115" t="s">
        <v>332</v>
      </c>
      <c r="O69" s="81"/>
      <c r="P69" s="106">
        <v>4</v>
      </c>
      <c r="Q69" s="342" t="s">
        <v>0</v>
      </c>
      <c r="R69" s="105">
        <v>1</v>
      </c>
      <c r="S69" s="114" t="s">
        <v>218</v>
      </c>
      <c r="T69" s="115" t="s">
        <v>214</v>
      </c>
      <c r="U69" s="81"/>
      <c r="V69" s="106">
        <v>1</v>
      </c>
      <c r="W69" s="342" t="s">
        <v>0</v>
      </c>
      <c r="X69" s="105">
        <v>2</v>
      </c>
      <c r="Y69" s="114" t="s">
        <v>270</v>
      </c>
      <c r="Z69" s="115" t="s">
        <v>211</v>
      </c>
      <c r="AA69" s="94"/>
      <c r="AB69" s="65"/>
      <c r="AC69" s="325" t="s">
        <v>0</v>
      </c>
      <c r="AD69" s="65"/>
      <c r="AE69" s="114" t="s">
        <v>331</v>
      </c>
      <c r="AF69" s="115" t="s">
        <v>331</v>
      </c>
      <c r="AG69" s="94"/>
      <c r="AH69" s="65"/>
      <c r="AI69" s="301" t="s">
        <v>0</v>
      </c>
      <c r="AJ69" s="65"/>
      <c r="AK69" s="114"/>
      <c r="AL69" s="115"/>
      <c r="AM69" s="94"/>
      <c r="AN69" s="106"/>
      <c r="AO69" s="301" t="s">
        <v>0</v>
      </c>
      <c r="AP69" s="105"/>
      <c r="AQ69" s="114"/>
      <c r="AR69" s="115"/>
      <c r="AS69" s="94"/>
      <c r="AT69" s="65"/>
      <c r="AU69" s="301" t="s">
        <v>0</v>
      </c>
      <c r="AV69" s="65"/>
      <c r="AW69" s="114"/>
      <c r="AX69" s="115"/>
      <c r="AY69" s="94"/>
      <c r="AZ69" s="106"/>
      <c r="BA69" s="301" t="s">
        <v>0</v>
      </c>
      <c r="BB69" s="105"/>
      <c r="BC69" s="114"/>
      <c r="BD69" s="115"/>
      <c r="BE69" s="94"/>
      <c r="BF69" s="65"/>
      <c r="BG69" s="301" t="s">
        <v>0</v>
      </c>
      <c r="BH69" s="65"/>
      <c r="BI69" s="114"/>
      <c r="BJ69" s="115"/>
      <c r="BK69" s="94"/>
      <c r="BL69" s="65"/>
      <c r="BM69" s="301" t="s">
        <v>0</v>
      </c>
      <c r="BN69" s="65"/>
      <c r="BO69" s="114"/>
      <c r="BP69" s="115"/>
      <c r="BQ69" s="94"/>
      <c r="BR69" s="65"/>
      <c r="BS69" s="301" t="s">
        <v>0</v>
      </c>
      <c r="BT69" s="65"/>
      <c r="BU69" s="114"/>
      <c r="BV69" s="115"/>
      <c r="BW69" s="94"/>
      <c r="BX69" s="65"/>
      <c r="BY69" s="301" t="s">
        <v>0</v>
      </c>
      <c r="BZ69" s="65"/>
      <c r="CA69" s="114"/>
      <c r="CB69" s="115"/>
      <c r="CC69" s="94"/>
      <c r="CD69" s="65"/>
      <c r="CE69" s="301" t="s">
        <v>0</v>
      </c>
      <c r="CF69" s="65"/>
      <c r="CG69" s="114"/>
      <c r="CH69" s="115"/>
      <c r="CI69" s="94"/>
      <c r="CJ69" s="106"/>
      <c r="CK69" s="301" t="s">
        <v>0</v>
      </c>
      <c r="CL69" s="105"/>
      <c r="CM69" s="114"/>
      <c r="CN69" s="115"/>
      <c r="CO69" s="94"/>
      <c r="CP69" s="106"/>
      <c r="CQ69" s="301" t="s">
        <v>0</v>
      </c>
      <c r="CR69" s="105"/>
      <c r="CS69" s="114"/>
      <c r="CT69" s="115"/>
      <c r="CU69" s="94"/>
      <c r="CV69" s="65"/>
      <c r="CW69" s="301" t="s">
        <v>0</v>
      </c>
      <c r="CX69" s="65"/>
      <c r="CY69" s="114"/>
      <c r="CZ69" s="115"/>
      <c r="DA69" s="94"/>
      <c r="DB69" s="65"/>
      <c r="DC69" s="301" t="s">
        <v>0</v>
      </c>
      <c r="DD69" s="65"/>
      <c r="DE69" s="114"/>
      <c r="DF69" s="115"/>
      <c r="DG69" s="94"/>
      <c r="DH69" s="65"/>
      <c r="DI69" s="301" t="s">
        <v>0</v>
      </c>
      <c r="DJ69" s="65"/>
      <c r="DK69" s="114"/>
      <c r="DL69" s="115"/>
      <c r="DM69" s="94"/>
      <c r="DN69" s="65"/>
      <c r="DO69" s="301" t="s">
        <v>0</v>
      </c>
      <c r="DP69" s="65"/>
      <c r="DQ69" s="114"/>
      <c r="DR69" s="115"/>
      <c r="DS69" s="94"/>
      <c r="DT69" s="65"/>
      <c r="DU69" s="301" t="s">
        <v>0</v>
      </c>
      <c r="DV69" s="65"/>
      <c r="DW69" s="114"/>
      <c r="DX69" s="115"/>
      <c r="DY69" s="94"/>
      <c r="DZ69" s="65"/>
      <c r="EA69" s="301" t="s">
        <v>0</v>
      </c>
      <c r="EB69" s="65"/>
      <c r="EC69" s="114"/>
      <c r="ED69" s="115"/>
      <c r="EE69" s="94"/>
      <c r="EF69" s="65"/>
      <c r="EG69" s="301" t="s">
        <v>0</v>
      </c>
      <c r="EH69" s="65"/>
      <c r="EI69" s="114"/>
      <c r="EJ69" s="115"/>
      <c r="EK69" s="94"/>
      <c r="EL69" s="65"/>
      <c r="EM69" s="301" t="s">
        <v>0</v>
      </c>
      <c r="EN69" s="65"/>
      <c r="EO69" s="114"/>
      <c r="EP69" s="115"/>
      <c r="EQ69" s="94"/>
      <c r="ER69" s="106"/>
      <c r="ES69" s="301" t="s">
        <v>0</v>
      </c>
      <c r="ET69" s="105"/>
      <c r="EU69" s="114"/>
      <c r="EV69" s="115"/>
      <c r="EW69" s="94"/>
      <c r="EX69" s="65"/>
      <c r="EY69" s="301" t="s">
        <v>0</v>
      </c>
      <c r="EZ69" s="65"/>
      <c r="FA69" s="114"/>
      <c r="FB69" s="115"/>
      <c r="FC69" s="94"/>
      <c r="FD69" s="106"/>
      <c r="FE69" s="301" t="s">
        <v>0</v>
      </c>
      <c r="FF69" s="105"/>
      <c r="FG69" s="114"/>
      <c r="FH69" s="115"/>
      <c r="FI69" s="94"/>
      <c r="FJ69" s="65"/>
      <c r="FK69" s="301" t="s">
        <v>0</v>
      </c>
      <c r="FL69" s="65"/>
      <c r="FM69" s="114"/>
      <c r="FN69" s="115"/>
      <c r="FO69" s="94"/>
      <c r="FP69" s="65"/>
      <c r="FQ69" s="301" t="s">
        <v>0</v>
      </c>
      <c r="FR69" s="65"/>
      <c r="FS69" s="114"/>
      <c r="FT69" s="115"/>
      <c r="FU69" s="94"/>
      <c r="FV69" s="65"/>
      <c r="FW69" s="301" t="s">
        <v>0</v>
      </c>
      <c r="FX69" s="65"/>
      <c r="FY69" s="114"/>
      <c r="FZ69" s="115"/>
      <c r="GA69" s="94"/>
      <c r="GB69" s="106"/>
      <c r="GC69" s="301" t="s">
        <v>0</v>
      </c>
      <c r="GD69" s="105"/>
      <c r="GE69" s="114"/>
      <c r="GF69" s="115"/>
      <c r="GG69" s="94"/>
      <c r="GH69" s="106"/>
      <c r="GI69" s="301" t="s">
        <v>0</v>
      </c>
      <c r="GJ69" s="105"/>
      <c r="GK69" s="114"/>
      <c r="GL69" s="115"/>
      <c r="GM69" s="94"/>
      <c r="GN69" s="65"/>
      <c r="GO69" s="301" t="s">
        <v>0</v>
      </c>
      <c r="GP69" s="65"/>
      <c r="GQ69" s="121"/>
      <c r="GR69" s="302"/>
      <c r="GS69" s="94"/>
      <c r="GT69" s="65"/>
      <c r="GU69" s="301" t="s">
        <v>0</v>
      </c>
      <c r="GV69" s="65"/>
      <c r="GW69" s="114"/>
      <c r="GX69" s="115"/>
      <c r="GY69" s="94"/>
      <c r="GZ69" s="106"/>
      <c r="HA69" s="301" t="s">
        <v>0</v>
      </c>
      <c r="HB69" s="105"/>
      <c r="HC69" s="301"/>
      <c r="HD69" s="302"/>
      <c r="HE69" s="94"/>
      <c r="HF69" s="65"/>
      <c r="HG69" s="301" t="s">
        <v>0</v>
      </c>
      <c r="HH69" s="65"/>
      <c r="HI69" s="114"/>
      <c r="HJ69" s="115"/>
      <c r="HK69" s="94"/>
      <c r="HL69" s="65"/>
      <c r="HM69" s="301" t="s">
        <v>0</v>
      </c>
      <c r="HN69" s="65"/>
      <c r="HO69" s="114"/>
      <c r="HP69" s="115"/>
      <c r="HQ69" s="94"/>
      <c r="HR69" s="65"/>
      <c r="HS69" s="301" t="s">
        <v>0</v>
      </c>
      <c r="HT69" s="65"/>
      <c r="HU69" s="114"/>
      <c r="HV69" s="115"/>
      <c r="HW69" s="94"/>
      <c r="HX69" s="106"/>
      <c r="HY69" s="301" t="s">
        <v>0</v>
      </c>
      <c r="HZ69" s="105"/>
      <c r="IA69" s="114"/>
      <c r="IB69" s="115"/>
      <c r="IC69" s="94"/>
      <c r="ID69" s="65"/>
      <c r="IE69" s="301" t="s">
        <v>0</v>
      </c>
      <c r="IF69" s="65"/>
      <c r="IG69" s="114"/>
      <c r="IH69" s="115"/>
      <c r="II69" s="94"/>
      <c r="IJ69" s="65"/>
      <c r="IK69" s="301" t="s">
        <v>0</v>
      </c>
      <c r="IL69" s="65"/>
      <c r="IM69" s="121"/>
      <c r="IN69" s="302"/>
      <c r="IO69" s="94"/>
      <c r="IP69" s="106"/>
      <c r="IQ69" s="301" t="s">
        <v>0</v>
      </c>
      <c r="IR69" s="105"/>
      <c r="IS69" s="301"/>
      <c r="IT69" s="302"/>
      <c r="IU69" s="94"/>
      <c r="IV69" s="65"/>
      <c r="IW69" s="301" t="s">
        <v>0</v>
      </c>
      <c r="IX69" s="65"/>
      <c r="IY69" s="114"/>
      <c r="IZ69" s="115"/>
      <c r="JA69" s="94"/>
      <c r="JB69" s="65"/>
      <c r="JC69" s="301" t="s">
        <v>0</v>
      </c>
      <c r="JD69" s="65"/>
      <c r="JE69" s="114"/>
      <c r="JF69" s="115"/>
      <c r="JG69" s="94"/>
      <c r="JH69" s="65"/>
      <c r="JI69" s="301" t="s">
        <v>0</v>
      </c>
      <c r="JJ69" s="65"/>
      <c r="JK69" s="114"/>
      <c r="JL69" s="115"/>
      <c r="JM69" s="94"/>
      <c r="JN69" s="65"/>
      <c r="JO69" s="301" t="s">
        <v>0</v>
      </c>
      <c r="JP69" s="65"/>
      <c r="JQ69" s="114"/>
      <c r="JR69" s="115"/>
      <c r="JS69" s="94"/>
      <c r="JT69" s="106"/>
      <c r="JU69" s="301" t="s">
        <v>0</v>
      </c>
      <c r="JV69" s="105"/>
      <c r="JW69" s="114"/>
      <c r="JX69" s="115"/>
      <c r="JY69" s="94"/>
      <c r="JZ69" s="106"/>
      <c r="KA69" s="301" t="s">
        <v>0</v>
      </c>
      <c r="KB69" s="105"/>
      <c r="KC69" s="301"/>
      <c r="KD69" s="302"/>
      <c r="KE69" s="94"/>
      <c r="KF69" s="106"/>
      <c r="KG69" s="301" t="s">
        <v>0</v>
      </c>
      <c r="KH69" s="105"/>
      <c r="KI69" s="114"/>
      <c r="KJ69" s="115"/>
      <c r="KK69" s="94"/>
      <c r="KL69" s="65"/>
      <c r="KM69" s="301" t="s">
        <v>0</v>
      </c>
      <c r="KN69" s="65"/>
      <c r="KO69" s="114"/>
      <c r="KP69" s="115"/>
      <c r="KQ69" s="94"/>
      <c r="KR69" s="65"/>
      <c r="KS69" s="301" t="s">
        <v>0</v>
      </c>
      <c r="KT69" s="65"/>
      <c r="KU69" s="114"/>
      <c r="KV69" s="115"/>
      <c r="KW69" s="94"/>
      <c r="KX69" s="65"/>
      <c r="KY69" s="301" t="s">
        <v>0</v>
      </c>
      <c r="KZ69" s="65"/>
      <c r="LA69" s="121"/>
      <c r="LB69" s="302"/>
      <c r="LC69" s="94"/>
      <c r="LD69" s="106"/>
      <c r="LE69" s="301" t="s">
        <v>0</v>
      </c>
      <c r="LF69" s="105"/>
      <c r="LG69" s="114"/>
      <c r="LH69" s="115"/>
      <c r="LI69" s="94"/>
      <c r="LJ69" s="65"/>
      <c r="LK69" s="301" t="s">
        <v>0</v>
      </c>
      <c r="LL69" s="65"/>
      <c r="LM69" s="121"/>
      <c r="LN69" s="302"/>
      <c r="LO69" s="94"/>
      <c r="LP69" s="65"/>
      <c r="LQ69" s="301" t="s">
        <v>0</v>
      </c>
      <c r="LR69" s="65"/>
      <c r="LS69" s="114"/>
      <c r="LT69" s="115"/>
      <c r="LU69" s="94"/>
      <c r="LV69" s="106"/>
      <c r="LW69" s="301" t="s">
        <v>0</v>
      </c>
      <c r="LX69" s="105"/>
      <c r="LY69" s="301"/>
      <c r="LZ69" s="302"/>
      <c r="MA69" s="94"/>
      <c r="MB69" s="65"/>
      <c r="MC69" s="301" t="s">
        <v>0</v>
      </c>
      <c r="MD69" s="65"/>
      <c r="ME69" s="114"/>
      <c r="MF69" s="115"/>
      <c r="MG69" s="94"/>
      <c r="MH69" s="65"/>
      <c r="MI69" s="301" t="s">
        <v>0</v>
      </c>
      <c r="MJ69" s="65"/>
      <c r="MK69" s="114"/>
      <c r="ML69" s="115"/>
      <c r="MM69" s="94"/>
      <c r="MN69" s="65"/>
      <c r="MO69" s="301" t="s">
        <v>0</v>
      </c>
      <c r="MP69" s="65"/>
      <c r="MQ69" s="114"/>
      <c r="MR69" s="115"/>
      <c r="MS69" s="94"/>
      <c r="MT69" s="106"/>
      <c r="MU69" s="301" t="s">
        <v>0</v>
      </c>
      <c r="MV69" s="105"/>
      <c r="MW69" s="301"/>
      <c r="MX69" s="302"/>
      <c r="MY69" s="94"/>
      <c r="MZ69" s="65"/>
      <c r="NA69" s="301" t="s">
        <v>0</v>
      </c>
      <c r="NB69" s="65"/>
      <c r="NC69" s="114"/>
      <c r="ND69" s="115"/>
      <c r="NE69" s="94"/>
      <c r="NF69" s="65"/>
      <c r="NG69" s="301" t="s">
        <v>0</v>
      </c>
      <c r="NH69" s="65"/>
      <c r="NI69" s="121"/>
      <c r="NJ69" s="302"/>
      <c r="NK69" s="94"/>
      <c r="NL69" s="65"/>
      <c r="NM69" s="301" t="s">
        <v>0</v>
      </c>
      <c r="NN69" s="65"/>
      <c r="NO69" s="114"/>
      <c r="NP69" s="115"/>
      <c r="NQ69" s="94"/>
      <c r="NR69" s="65"/>
      <c r="NS69" s="301" t="s">
        <v>0</v>
      </c>
      <c r="NT69" s="65"/>
      <c r="NU69" s="114"/>
      <c r="NV69" s="115"/>
      <c r="NW69" s="102"/>
      <c r="NX69" s="106"/>
      <c r="NY69" s="301" t="s">
        <v>0</v>
      </c>
      <c r="NZ69" s="105"/>
      <c r="OA69" s="301"/>
      <c r="OB69" s="302"/>
      <c r="OC69" s="121"/>
      <c r="OD69" s="267"/>
      <c r="OE69" s="114" t="s">
        <v>0</v>
      </c>
      <c r="OF69" s="114"/>
      <c r="OG69" s="114"/>
      <c r="OH69" s="115"/>
    </row>
    <row r="70" spans="1:398" ht="16.5">
      <c r="A70" s="312">
        <f>IF(B70="","",VLOOKUP(B70,'Registrovaní tipéri'!$A$2:$B$101,2,FALSE))</f>
        <v>56</v>
      </c>
      <c r="B70" s="306" t="s">
        <v>328</v>
      </c>
      <c r="C70" s="134">
        <v>56</v>
      </c>
      <c r="D70" s="106"/>
      <c r="E70" s="301" t="s">
        <v>0</v>
      </c>
      <c r="F70" s="105"/>
      <c r="G70" s="301"/>
      <c r="H70" s="302"/>
      <c r="I70" s="308"/>
      <c r="J70" s="267">
        <v>0</v>
      </c>
      <c r="K70" s="114" t="s">
        <v>0</v>
      </c>
      <c r="L70" s="114">
        <v>2</v>
      </c>
      <c r="M70" s="114" t="s">
        <v>218</v>
      </c>
      <c r="N70" s="115" t="s">
        <v>218</v>
      </c>
      <c r="O70" s="81"/>
      <c r="P70" s="106">
        <v>3</v>
      </c>
      <c r="Q70" s="342" t="s">
        <v>0</v>
      </c>
      <c r="R70" s="105">
        <v>1</v>
      </c>
      <c r="S70" s="114" t="s">
        <v>218</v>
      </c>
      <c r="T70" s="115" t="s">
        <v>218</v>
      </c>
      <c r="U70" s="81"/>
      <c r="V70" s="106">
        <v>2</v>
      </c>
      <c r="W70" s="342" t="s">
        <v>0</v>
      </c>
      <c r="X70" s="105">
        <v>1</v>
      </c>
      <c r="Y70" s="114" t="s">
        <v>362</v>
      </c>
      <c r="Z70" s="115" t="s">
        <v>221</v>
      </c>
      <c r="AA70" s="94"/>
      <c r="AB70" s="65"/>
      <c r="AC70" s="325" t="s">
        <v>0</v>
      </c>
      <c r="AD70" s="65"/>
      <c r="AE70" s="114" t="s">
        <v>331</v>
      </c>
      <c r="AF70" s="115" t="s">
        <v>331</v>
      </c>
      <c r="AG70" s="94"/>
      <c r="AH70" s="65"/>
      <c r="AI70" s="301" t="s">
        <v>0</v>
      </c>
      <c r="AJ70" s="65"/>
      <c r="AK70" s="114"/>
      <c r="AL70" s="115"/>
      <c r="AM70" s="94"/>
      <c r="AN70" s="106"/>
      <c r="AO70" s="301" t="s">
        <v>0</v>
      </c>
      <c r="AP70" s="105"/>
      <c r="AQ70" s="114"/>
      <c r="AR70" s="115"/>
      <c r="AS70" s="94"/>
      <c r="AT70" s="65"/>
      <c r="AU70" s="301" t="s">
        <v>0</v>
      </c>
      <c r="AV70" s="65"/>
      <c r="AW70" s="114"/>
      <c r="AX70" s="115"/>
      <c r="AY70" s="94"/>
      <c r="AZ70" s="106"/>
      <c r="BA70" s="301" t="s">
        <v>0</v>
      </c>
      <c r="BB70" s="105"/>
      <c r="BC70" s="114"/>
      <c r="BD70" s="115"/>
      <c r="BE70" s="94"/>
      <c r="BF70" s="65"/>
      <c r="BG70" s="301" t="s">
        <v>0</v>
      </c>
      <c r="BH70" s="65"/>
      <c r="BI70" s="114"/>
      <c r="BJ70" s="115"/>
      <c r="BK70" s="94"/>
      <c r="BL70" s="65"/>
      <c r="BM70" s="301" t="s">
        <v>0</v>
      </c>
      <c r="BN70" s="65"/>
      <c r="BO70" s="114"/>
      <c r="BP70" s="115"/>
      <c r="BQ70" s="94"/>
      <c r="BR70" s="65"/>
      <c r="BS70" s="301" t="s">
        <v>0</v>
      </c>
      <c r="BT70" s="65"/>
      <c r="BU70" s="114"/>
      <c r="BV70" s="115"/>
      <c r="BW70" s="94"/>
      <c r="BX70" s="65"/>
      <c r="BY70" s="301" t="s">
        <v>0</v>
      </c>
      <c r="BZ70" s="65"/>
      <c r="CA70" s="114"/>
      <c r="CB70" s="115"/>
      <c r="CC70" s="94"/>
      <c r="CD70" s="65"/>
      <c r="CE70" s="301" t="s">
        <v>0</v>
      </c>
      <c r="CF70" s="65"/>
      <c r="CG70" s="114"/>
      <c r="CH70" s="115"/>
      <c r="CI70" s="94"/>
      <c r="CJ70" s="106"/>
      <c r="CK70" s="301" t="s">
        <v>0</v>
      </c>
      <c r="CL70" s="105"/>
      <c r="CM70" s="114"/>
      <c r="CN70" s="115"/>
      <c r="CO70" s="94"/>
      <c r="CP70" s="106"/>
      <c r="CQ70" s="301" t="s">
        <v>0</v>
      </c>
      <c r="CR70" s="105"/>
      <c r="CS70" s="114"/>
      <c r="CT70" s="115"/>
      <c r="CU70" s="94"/>
      <c r="CV70" s="65"/>
      <c r="CW70" s="301" t="s">
        <v>0</v>
      </c>
      <c r="CX70" s="65"/>
      <c r="CY70" s="114"/>
      <c r="CZ70" s="115"/>
      <c r="DA70" s="94"/>
      <c r="DB70" s="65"/>
      <c r="DC70" s="301" t="s">
        <v>0</v>
      </c>
      <c r="DD70" s="65"/>
      <c r="DE70" s="114"/>
      <c r="DF70" s="115"/>
      <c r="DG70" s="94"/>
      <c r="DH70" s="65"/>
      <c r="DI70" s="301" t="s">
        <v>0</v>
      </c>
      <c r="DJ70" s="65"/>
      <c r="DK70" s="114"/>
      <c r="DL70" s="115"/>
      <c r="DM70" s="94"/>
      <c r="DN70" s="65"/>
      <c r="DO70" s="301" t="s">
        <v>0</v>
      </c>
      <c r="DP70" s="65"/>
      <c r="DQ70" s="114"/>
      <c r="DR70" s="115"/>
      <c r="DS70" s="94"/>
      <c r="DT70" s="65"/>
      <c r="DU70" s="301" t="s">
        <v>0</v>
      </c>
      <c r="DV70" s="65"/>
      <c r="DW70" s="114"/>
      <c r="DX70" s="115"/>
      <c r="DY70" s="94"/>
      <c r="DZ70" s="65"/>
      <c r="EA70" s="301" t="s">
        <v>0</v>
      </c>
      <c r="EB70" s="65"/>
      <c r="EC70" s="114"/>
      <c r="ED70" s="115"/>
      <c r="EE70" s="94"/>
      <c r="EF70" s="65"/>
      <c r="EG70" s="301" t="s">
        <v>0</v>
      </c>
      <c r="EH70" s="65"/>
      <c r="EI70" s="114"/>
      <c r="EJ70" s="115"/>
      <c r="EK70" s="94"/>
      <c r="EL70" s="65"/>
      <c r="EM70" s="301" t="s">
        <v>0</v>
      </c>
      <c r="EN70" s="65"/>
      <c r="EO70" s="114"/>
      <c r="EP70" s="115"/>
      <c r="EQ70" s="94"/>
      <c r="ER70" s="106"/>
      <c r="ES70" s="301" t="s">
        <v>0</v>
      </c>
      <c r="ET70" s="105"/>
      <c r="EU70" s="114"/>
      <c r="EV70" s="115"/>
      <c r="EW70" s="94"/>
      <c r="EX70" s="65"/>
      <c r="EY70" s="301" t="s">
        <v>0</v>
      </c>
      <c r="EZ70" s="65"/>
      <c r="FA70" s="114"/>
      <c r="FB70" s="115"/>
      <c r="FC70" s="94"/>
      <c r="FD70" s="106"/>
      <c r="FE70" s="301" t="s">
        <v>0</v>
      </c>
      <c r="FF70" s="105"/>
      <c r="FG70" s="114"/>
      <c r="FH70" s="115"/>
      <c r="FI70" s="94"/>
      <c r="FJ70" s="65"/>
      <c r="FK70" s="301" t="s">
        <v>0</v>
      </c>
      <c r="FL70" s="65"/>
      <c r="FM70" s="114"/>
      <c r="FN70" s="115"/>
      <c r="FO70" s="94"/>
      <c r="FP70" s="65"/>
      <c r="FQ70" s="301" t="s">
        <v>0</v>
      </c>
      <c r="FR70" s="65"/>
      <c r="FS70" s="114"/>
      <c r="FT70" s="115"/>
      <c r="FU70" s="94"/>
      <c r="FV70" s="65"/>
      <c r="FW70" s="301" t="s">
        <v>0</v>
      </c>
      <c r="FX70" s="65"/>
      <c r="FY70" s="114"/>
      <c r="FZ70" s="115"/>
      <c r="GA70" s="94"/>
      <c r="GB70" s="106"/>
      <c r="GC70" s="301" t="s">
        <v>0</v>
      </c>
      <c r="GD70" s="105"/>
      <c r="GE70" s="114"/>
      <c r="GF70" s="115"/>
      <c r="GG70" s="94"/>
      <c r="GH70" s="106"/>
      <c r="GI70" s="301" t="s">
        <v>0</v>
      </c>
      <c r="GJ70" s="105"/>
      <c r="GK70" s="114"/>
      <c r="GL70" s="115"/>
      <c r="GM70" s="94"/>
      <c r="GN70" s="65"/>
      <c r="GO70" s="301" t="s">
        <v>0</v>
      </c>
      <c r="GP70" s="65"/>
      <c r="GQ70" s="121"/>
      <c r="GR70" s="302"/>
      <c r="GS70" s="94"/>
      <c r="GT70" s="65"/>
      <c r="GU70" s="301" t="s">
        <v>0</v>
      </c>
      <c r="GV70" s="65"/>
      <c r="GW70" s="114"/>
      <c r="GX70" s="115"/>
      <c r="GY70" s="94"/>
      <c r="GZ70" s="106"/>
      <c r="HA70" s="301" t="s">
        <v>0</v>
      </c>
      <c r="HB70" s="105"/>
      <c r="HC70" s="301"/>
      <c r="HD70" s="302"/>
      <c r="HE70" s="94"/>
      <c r="HF70" s="65"/>
      <c r="HG70" s="301" t="s">
        <v>0</v>
      </c>
      <c r="HH70" s="65"/>
      <c r="HI70" s="114"/>
      <c r="HJ70" s="115"/>
      <c r="HK70" s="94"/>
      <c r="HL70" s="65"/>
      <c r="HM70" s="301" t="s">
        <v>0</v>
      </c>
      <c r="HN70" s="65"/>
      <c r="HO70" s="114"/>
      <c r="HP70" s="115"/>
      <c r="HQ70" s="94"/>
      <c r="HR70" s="65"/>
      <c r="HS70" s="301" t="s">
        <v>0</v>
      </c>
      <c r="HT70" s="65"/>
      <c r="HU70" s="114"/>
      <c r="HV70" s="115"/>
      <c r="HW70" s="94"/>
      <c r="HX70" s="106"/>
      <c r="HY70" s="301" t="s">
        <v>0</v>
      </c>
      <c r="HZ70" s="105"/>
      <c r="IA70" s="114"/>
      <c r="IB70" s="115"/>
      <c r="IC70" s="94"/>
      <c r="ID70" s="65"/>
      <c r="IE70" s="301" t="s">
        <v>0</v>
      </c>
      <c r="IF70" s="65"/>
      <c r="IG70" s="114"/>
      <c r="IH70" s="115"/>
      <c r="II70" s="94"/>
      <c r="IJ70" s="65"/>
      <c r="IK70" s="301" t="s">
        <v>0</v>
      </c>
      <c r="IL70" s="65"/>
      <c r="IM70" s="121"/>
      <c r="IN70" s="302"/>
      <c r="IO70" s="94"/>
      <c r="IP70" s="106"/>
      <c r="IQ70" s="301" t="s">
        <v>0</v>
      </c>
      <c r="IR70" s="105"/>
      <c r="IS70" s="301"/>
      <c r="IT70" s="302"/>
      <c r="IU70" s="94"/>
      <c r="IV70" s="65"/>
      <c r="IW70" s="301" t="s">
        <v>0</v>
      </c>
      <c r="IX70" s="65"/>
      <c r="IY70" s="114"/>
      <c r="IZ70" s="115"/>
      <c r="JA70" s="94"/>
      <c r="JB70" s="65"/>
      <c r="JC70" s="301" t="s">
        <v>0</v>
      </c>
      <c r="JD70" s="65"/>
      <c r="JE70" s="114"/>
      <c r="JF70" s="115"/>
      <c r="JG70" s="94"/>
      <c r="JH70" s="65"/>
      <c r="JI70" s="301" t="s">
        <v>0</v>
      </c>
      <c r="JJ70" s="65"/>
      <c r="JK70" s="114"/>
      <c r="JL70" s="115"/>
      <c r="JM70" s="94"/>
      <c r="JN70" s="65"/>
      <c r="JO70" s="301" t="s">
        <v>0</v>
      </c>
      <c r="JP70" s="65"/>
      <c r="JQ70" s="114"/>
      <c r="JR70" s="115"/>
      <c r="JS70" s="94"/>
      <c r="JT70" s="106"/>
      <c r="JU70" s="301" t="s">
        <v>0</v>
      </c>
      <c r="JV70" s="105"/>
      <c r="JW70" s="114"/>
      <c r="JX70" s="115"/>
      <c r="JY70" s="94"/>
      <c r="JZ70" s="106"/>
      <c r="KA70" s="301" t="s">
        <v>0</v>
      </c>
      <c r="KB70" s="105"/>
      <c r="KC70" s="301"/>
      <c r="KD70" s="302"/>
      <c r="KE70" s="94"/>
      <c r="KF70" s="106"/>
      <c r="KG70" s="301" t="s">
        <v>0</v>
      </c>
      <c r="KH70" s="105"/>
      <c r="KI70" s="114"/>
      <c r="KJ70" s="115"/>
      <c r="KK70" s="94"/>
      <c r="KL70" s="65"/>
      <c r="KM70" s="301" t="s">
        <v>0</v>
      </c>
      <c r="KN70" s="65"/>
      <c r="KO70" s="114"/>
      <c r="KP70" s="115"/>
      <c r="KQ70" s="94"/>
      <c r="KR70" s="65"/>
      <c r="KS70" s="301" t="s">
        <v>0</v>
      </c>
      <c r="KT70" s="65"/>
      <c r="KU70" s="114"/>
      <c r="KV70" s="115"/>
      <c r="KW70" s="94"/>
      <c r="KX70" s="65"/>
      <c r="KY70" s="301" t="s">
        <v>0</v>
      </c>
      <c r="KZ70" s="65"/>
      <c r="LA70" s="121"/>
      <c r="LB70" s="302"/>
      <c r="LC70" s="94"/>
      <c r="LD70" s="106"/>
      <c r="LE70" s="301" t="s">
        <v>0</v>
      </c>
      <c r="LF70" s="105"/>
      <c r="LG70" s="114"/>
      <c r="LH70" s="115"/>
      <c r="LI70" s="94"/>
      <c r="LJ70" s="65"/>
      <c r="LK70" s="301" t="s">
        <v>0</v>
      </c>
      <c r="LL70" s="65"/>
      <c r="LM70" s="121"/>
      <c r="LN70" s="302"/>
      <c r="LO70" s="94"/>
      <c r="LP70" s="65"/>
      <c r="LQ70" s="301" t="s">
        <v>0</v>
      </c>
      <c r="LR70" s="65"/>
      <c r="LS70" s="114"/>
      <c r="LT70" s="115"/>
      <c r="LU70" s="94"/>
      <c r="LV70" s="106"/>
      <c r="LW70" s="301" t="s">
        <v>0</v>
      </c>
      <c r="LX70" s="105"/>
      <c r="LY70" s="301"/>
      <c r="LZ70" s="302"/>
      <c r="MA70" s="94"/>
      <c r="MB70" s="65"/>
      <c r="MC70" s="301" t="s">
        <v>0</v>
      </c>
      <c r="MD70" s="65"/>
      <c r="ME70" s="114"/>
      <c r="MF70" s="115"/>
      <c r="MG70" s="94"/>
      <c r="MH70" s="65"/>
      <c r="MI70" s="301" t="s">
        <v>0</v>
      </c>
      <c r="MJ70" s="65"/>
      <c r="MK70" s="114"/>
      <c r="ML70" s="115"/>
      <c r="MM70" s="94"/>
      <c r="MN70" s="65"/>
      <c r="MO70" s="301" t="s">
        <v>0</v>
      </c>
      <c r="MP70" s="65"/>
      <c r="MQ70" s="114"/>
      <c r="MR70" s="115"/>
      <c r="MS70" s="94"/>
      <c r="MT70" s="106"/>
      <c r="MU70" s="301" t="s">
        <v>0</v>
      </c>
      <c r="MV70" s="105"/>
      <c r="MW70" s="301"/>
      <c r="MX70" s="302"/>
      <c r="MY70" s="94"/>
      <c r="MZ70" s="65"/>
      <c r="NA70" s="301" t="s">
        <v>0</v>
      </c>
      <c r="NB70" s="65"/>
      <c r="NC70" s="114"/>
      <c r="ND70" s="115"/>
      <c r="NE70" s="94"/>
      <c r="NF70" s="65"/>
      <c r="NG70" s="301" t="s">
        <v>0</v>
      </c>
      <c r="NH70" s="65"/>
      <c r="NI70" s="121"/>
      <c r="NJ70" s="302"/>
      <c r="NK70" s="94"/>
      <c r="NL70" s="65"/>
      <c r="NM70" s="301" t="s">
        <v>0</v>
      </c>
      <c r="NN70" s="65"/>
      <c r="NO70" s="114"/>
      <c r="NP70" s="115"/>
      <c r="NQ70" s="94"/>
      <c r="NR70" s="65"/>
      <c r="NS70" s="301" t="s">
        <v>0</v>
      </c>
      <c r="NT70" s="65"/>
      <c r="NU70" s="114"/>
      <c r="NV70" s="115"/>
      <c r="NW70" s="102"/>
      <c r="NX70" s="106"/>
      <c r="NY70" s="301" t="s">
        <v>0</v>
      </c>
      <c r="NZ70" s="105"/>
      <c r="OA70" s="301"/>
      <c r="OB70" s="302"/>
      <c r="OC70" s="121"/>
      <c r="OD70" s="267"/>
      <c r="OE70" s="114" t="s">
        <v>0</v>
      </c>
      <c r="OF70" s="114"/>
      <c r="OG70" s="114"/>
      <c r="OH70" s="115"/>
    </row>
    <row r="71" spans="1:398" ht="16.5">
      <c r="A71" s="323">
        <f>IF(B71="","",VLOOKUP(B71,'Registrovaní tipéri'!$A$2:$B$101,2,FALSE))</f>
        <v>65</v>
      </c>
      <c r="B71" s="306" t="s">
        <v>255</v>
      </c>
      <c r="J71" s="341">
        <v>0</v>
      </c>
      <c r="K71" s="342"/>
      <c r="L71" s="342">
        <v>0</v>
      </c>
      <c r="M71" s="342" t="s">
        <v>214</v>
      </c>
      <c r="N71" s="343" t="s">
        <v>214</v>
      </c>
      <c r="O71" s="81"/>
      <c r="P71" s="106">
        <v>1</v>
      </c>
      <c r="Q71" s="342" t="s">
        <v>0</v>
      </c>
      <c r="R71" s="105">
        <v>2</v>
      </c>
      <c r="S71" s="114" t="s">
        <v>352</v>
      </c>
      <c r="T71" s="115" t="s">
        <v>214</v>
      </c>
      <c r="U71" s="81"/>
      <c r="V71" s="106">
        <v>2</v>
      </c>
      <c r="W71" s="342" t="s">
        <v>0</v>
      </c>
      <c r="X71" s="105">
        <v>1</v>
      </c>
      <c r="Y71" s="114" t="s">
        <v>270</v>
      </c>
      <c r="Z71" s="115" t="s">
        <v>360</v>
      </c>
      <c r="AA71" s="94"/>
      <c r="AB71" s="65"/>
      <c r="AC71" s="325" t="s">
        <v>0</v>
      </c>
      <c r="AD71" s="65"/>
      <c r="AE71" s="114" t="s">
        <v>331</v>
      </c>
      <c r="AF71" s="115" t="s">
        <v>331</v>
      </c>
      <c r="AG71" s="94"/>
      <c r="AH71" s="65"/>
      <c r="AI71" s="301" t="s">
        <v>0</v>
      </c>
      <c r="AJ71" s="65"/>
      <c r="AK71" s="114"/>
      <c r="AL71" s="115"/>
      <c r="AM71" s="94"/>
      <c r="AN71" s="106"/>
      <c r="AO71" s="301" t="s">
        <v>0</v>
      </c>
      <c r="AP71" s="105"/>
      <c r="AQ71" s="114"/>
      <c r="AR71" s="115"/>
      <c r="AS71" s="94"/>
      <c r="AT71" s="65"/>
      <c r="AU71" s="301" t="s">
        <v>0</v>
      </c>
      <c r="AV71" s="65"/>
      <c r="AW71" s="114"/>
      <c r="AX71" s="115"/>
      <c r="AY71" s="94"/>
      <c r="AZ71" s="106"/>
      <c r="BA71" s="301" t="s">
        <v>0</v>
      </c>
      <c r="BB71" s="105"/>
      <c r="BC71" s="114"/>
      <c r="BD71" s="115"/>
      <c r="BE71" s="94"/>
      <c r="BF71" s="65"/>
      <c r="BG71" s="301" t="s">
        <v>0</v>
      </c>
      <c r="BH71" s="65"/>
      <c r="BI71" s="114"/>
      <c r="BJ71" s="115"/>
      <c r="BK71" s="94"/>
      <c r="BL71" s="65"/>
      <c r="BM71" s="301" t="s">
        <v>0</v>
      </c>
      <c r="BN71" s="65"/>
      <c r="BO71" s="114"/>
      <c r="BP71" s="115"/>
      <c r="BQ71" s="94"/>
      <c r="BR71" s="65"/>
      <c r="BS71" s="301" t="s">
        <v>0</v>
      </c>
      <c r="BT71" s="65"/>
      <c r="BU71" s="114"/>
      <c r="BV71" s="115"/>
      <c r="BW71" s="94"/>
      <c r="BX71" s="65"/>
      <c r="BY71" s="301" t="s">
        <v>0</v>
      </c>
      <c r="BZ71" s="65"/>
      <c r="CA71" s="121"/>
      <c r="CB71" s="302"/>
      <c r="CC71" s="94"/>
      <c r="CD71" s="65"/>
      <c r="CE71" s="301" t="s">
        <v>0</v>
      </c>
      <c r="CF71" s="65"/>
      <c r="CG71" s="114"/>
      <c r="CH71" s="115"/>
      <c r="CI71" s="94"/>
      <c r="CJ71" s="106"/>
      <c r="CK71" s="301" t="s">
        <v>0</v>
      </c>
      <c r="CL71" s="105"/>
      <c r="CM71" s="114"/>
      <c r="CN71" s="115"/>
      <c r="CO71" s="94"/>
      <c r="CP71" s="106"/>
      <c r="CQ71" s="301" t="s">
        <v>0</v>
      </c>
      <c r="CR71" s="105"/>
      <c r="CS71" s="114"/>
      <c r="CT71" s="115"/>
      <c r="CU71" s="94"/>
      <c r="CV71" s="65"/>
      <c r="CW71" s="301" t="s">
        <v>0</v>
      </c>
      <c r="CX71" s="65"/>
      <c r="CY71" s="114"/>
      <c r="CZ71" s="115"/>
      <c r="DA71" s="94"/>
      <c r="DB71" s="65"/>
      <c r="DC71" s="301" t="s">
        <v>0</v>
      </c>
      <c r="DD71" s="65"/>
      <c r="DE71" s="114"/>
      <c r="DF71" s="115"/>
      <c r="DG71" s="94"/>
      <c r="DH71" s="65"/>
      <c r="DI71" s="301" t="s">
        <v>0</v>
      </c>
      <c r="DJ71" s="65"/>
      <c r="DK71" s="114"/>
      <c r="DL71" s="115"/>
      <c r="DM71" s="94"/>
      <c r="DN71" s="65"/>
      <c r="DO71" s="301" t="s">
        <v>0</v>
      </c>
      <c r="DP71" s="65"/>
      <c r="DQ71" s="114"/>
      <c r="DR71" s="115"/>
      <c r="DS71" s="94"/>
      <c r="DT71" s="65"/>
      <c r="DU71" s="301" t="s">
        <v>0</v>
      </c>
      <c r="DV71" s="65"/>
      <c r="DW71" s="114"/>
      <c r="DX71" s="115"/>
      <c r="DY71" s="94"/>
      <c r="DZ71" s="65"/>
      <c r="EA71" s="301" t="s">
        <v>0</v>
      </c>
      <c r="EB71" s="65"/>
      <c r="EC71" s="114"/>
      <c r="ED71" s="115"/>
      <c r="EE71" s="94"/>
      <c r="EF71" s="65"/>
      <c r="EG71" s="301" t="s">
        <v>0</v>
      </c>
      <c r="EH71" s="65"/>
      <c r="EI71" s="114"/>
      <c r="EJ71" s="115"/>
      <c r="EK71" s="94"/>
      <c r="EL71" s="65"/>
      <c r="EM71" s="301" t="s">
        <v>0</v>
      </c>
      <c r="EN71" s="65"/>
      <c r="EO71" s="114"/>
      <c r="EP71" s="115"/>
      <c r="EQ71" s="94"/>
      <c r="ER71" s="106"/>
      <c r="ES71" s="301" t="s">
        <v>0</v>
      </c>
      <c r="ET71" s="105"/>
      <c r="EU71" s="114"/>
      <c r="EV71" s="115"/>
      <c r="EW71" s="94"/>
      <c r="EX71" s="65"/>
      <c r="EY71" s="301" t="s">
        <v>0</v>
      </c>
      <c r="EZ71" s="65"/>
      <c r="FA71" s="114"/>
      <c r="FB71" s="115"/>
      <c r="FC71" s="94"/>
      <c r="FD71" s="106"/>
      <c r="FE71" s="301" t="s">
        <v>0</v>
      </c>
      <c r="FF71" s="105"/>
      <c r="FG71" s="114"/>
      <c r="FH71" s="115"/>
      <c r="FI71" s="94"/>
      <c r="FJ71" s="65"/>
      <c r="FK71" s="301" t="s">
        <v>0</v>
      </c>
      <c r="FL71" s="65"/>
      <c r="FM71" s="114"/>
      <c r="FN71" s="115"/>
      <c r="FO71" s="94"/>
      <c r="FP71" s="65"/>
      <c r="FQ71" s="301" t="s">
        <v>0</v>
      </c>
      <c r="FR71" s="65"/>
      <c r="FS71" s="114"/>
      <c r="FT71" s="115"/>
      <c r="FU71" s="94"/>
      <c r="FV71" s="65"/>
      <c r="FW71" s="301" t="s">
        <v>0</v>
      </c>
      <c r="FX71" s="65"/>
      <c r="FY71" s="114"/>
      <c r="FZ71" s="115"/>
      <c r="GA71" s="94"/>
      <c r="GB71" s="106"/>
      <c r="GC71" s="301" t="s">
        <v>0</v>
      </c>
      <c r="GD71" s="105"/>
      <c r="GE71" s="114"/>
      <c r="GF71" s="115"/>
      <c r="GG71" s="94"/>
      <c r="GH71" s="106"/>
      <c r="GI71" s="301" t="s">
        <v>0</v>
      </c>
      <c r="GJ71" s="105"/>
      <c r="GK71" s="114"/>
      <c r="GL71" s="115"/>
      <c r="GM71" s="94"/>
      <c r="GN71" s="65"/>
      <c r="GO71" s="301" t="s">
        <v>0</v>
      </c>
      <c r="GP71" s="65"/>
      <c r="GQ71" s="121"/>
      <c r="GR71" s="302"/>
      <c r="GS71" s="94"/>
      <c r="GT71" s="65"/>
      <c r="GU71" s="301" t="s">
        <v>0</v>
      </c>
      <c r="GV71" s="65"/>
      <c r="GW71" s="114"/>
      <c r="GX71" s="115"/>
      <c r="GY71" s="94"/>
      <c r="GZ71" s="106"/>
      <c r="HA71" s="301" t="s">
        <v>0</v>
      </c>
      <c r="HB71" s="105"/>
      <c r="HC71" s="301"/>
      <c r="HD71" s="302"/>
      <c r="HE71" s="94"/>
      <c r="HF71" s="65"/>
      <c r="HG71" s="301" t="s">
        <v>0</v>
      </c>
      <c r="HH71" s="65"/>
      <c r="HI71" s="114"/>
      <c r="HJ71" s="115"/>
      <c r="HK71" s="94"/>
      <c r="HL71" s="65"/>
      <c r="HM71" s="301" t="s">
        <v>0</v>
      </c>
      <c r="HN71" s="65"/>
      <c r="HO71" s="114"/>
      <c r="HP71" s="115"/>
      <c r="HQ71" s="94"/>
      <c r="HR71" s="65"/>
      <c r="HS71" s="301" t="s">
        <v>0</v>
      </c>
      <c r="HT71" s="65"/>
      <c r="HU71" s="114"/>
      <c r="HV71" s="115"/>
      <c r="HW71" s="94"/>
      <c r="HX71" s="106"/>
      <c r="HY71" s="301" t="s">
        <v>0</v>
      </c>
      <c r="HZ71" s="105"/>
      <c r="IA71" s="114"/>
      <c r="IB71" s="115"/>
      <c r="IC71" s="94"/>
      <c r="ID71" s="65"/>
      <c r="IE71" s="301" t="s">
        <v>0</v>
      </c>
      <c r="IF71" s="65"/>
      <c r="IG71" s="114"/>
      <c r="IH71" s="115"/>
      <c r="II71" s="94"/>
      <c r="IJ71" s="65"/>
      <c r="IK71" s="301" t="s">
        <v>0</v>
      </c>
      <c r="IL71" s="65"/>
      <c r="IM71" s="121"/>
      <c r="IN71" s="302"/>
      <c r="IO71" s="94"/>
      <c r="IP71" s="106"/>
      <c r="IQ71" s="301" t="s">
        <v>0</v>
      </c>
      <c r="IR71" s="105"/>
      <c r="IS71" s="301"/>
      <c r="IT71" s="302"/>
      <c r="IU71" s="94"/>
      <c r="IV71" s="65"/>
      <c r="IW71" s="301" t="s">
        <v>0</v>
      </c>
      <c r="IX71" s="65"/>
      <c r="IY71" s="114"/>
      <c r="IZ71" s="115"/>
      <c r="JA71" s="94"/>
      <c r="JB71" s="65"/>
      <c r="JC71" s="301" t="s">
        <v>0</v>
      </c>
      <c r="JD71" s="65"/>
      <c r="JE71" s="114"/>
      <c r="JF71" s="115"/>
      <c r="JG71" s="94"/>
      <c r="JH71" s="65"/>
      <c r="JI71" s="301" t="s">
        <v>0</v>
      </c>
      <c r="JJ71" s="65"/>
      <c r="JK71" s="114"/>
      <c r="JL71" s="115"/>
      <c r="JM71" s="94"/>
      <c r="JN71" s="65"/>
      <c r="JO71" s="301" t="s">
        <v>0</v>
      </c>
      <c r="JP71" s="65"/>
      <c r="JQ71" s="114"/>
      <c r="JR71" s="115"/>
      <c r="JS71" s="94"/>
      <c r="JT71" s="106"/>
      <c r="JU71" s="301" t="s">
        <v>0</v>
      </c>
      <c r="JV71" s="105"/>
      <c r="JW71" s="114"/>
      <c r="JX71" s="115"/>
      <c r="JY71" s="94"/>
      <c r="JZ71" s="106"/>
      <c r="KA71" s="301" t="s">
        <v>0</v>
      </c>
      <c r="KB71" s="105"/>
      <c r="KC71" s="301"/>
      <c r="KD71" s="302"/>
      <c r="KE71" s="94"/>
      <c r="KF71" s="106"/>
      <c r="KG71" s="301" t="s">
        <v>0</v>
      </c>
      <c r="KH71" s="105"/>
      <c r="KI71" s="114"/>
      <c r="KJ71" s="115"/>
      <c r="KK71" s="94"/>
      <c r="KL71" s="65"/>
      <c r="KM71" s="301" t="s">
        <v>0</v>
      </c>
      <c r="KN71" s="65"/>
      <c r="KO71" s="114"/>
      <c r="KP71" s="115"/>
      <c r="KQ71" s="94"/>
      <c r="KR71" s="65"/>
      <c r="KS71" s="301" t="s">
        <v>0</v>
      </c>
      <c r="KT71" s="65"/>
      <c r="KU71" s="114"/>
      <c r="KV71" s="115"/>
      <c r="KW71" s="94"/>
      <c r="KX71" s="65"/>
      <c r="KY71" s="301" t="s">
        <v>0</v>
      </c>
      <c r="KZ71" s="65"/>
      <c r="LA71" s="121"/>
      <c r="LB71" s="302"/>
      <c r="LC71" s="94"/>
      <c r="LD71" s="106"/>
      <c r="LE71" s="301" t="s">
        <v>0</v>
      </c>
      <c r="LF71" s="105"/>
      <c r="LG71" s="114"/>
      <c r="LH71" s="115"/>
      <c r="LI71" s="94"/>
      <c r="LJ71" s="65"/>
      <c r="LK71" s="301" t="s">
        <v>0</v>
      </c>
      <c r="LL71" s="65"/>
      <c r="LM71" s="121"/>
      <c r="LN71" s="302"/>
      <c r="LO71" s="94"/>
      <c r="LP71" s="65"/>
      <c r="LQ71" s="301" t="s">
        <v>0</v>
      </c>
      <c r="LR71" s="65"/>
      <c r="LS71" s="114"/>
      <c r="LT71" s="115"/>
      <c r="LU71" s="94"/>
      <c r="LV71" s="106"/>
      <c r="LW71" s="301" t="s">
        <v>0</v>
      </c>
      <c r="LX71" s="105"/>
      <c r="LY71" s="301"/>
      <c r="LZ71" s="302"/>
      <c r="MA71" s="94"/>
      <c r="MB71" s="65"/>
      <c r="MC71" s="301" t="s">
        <v>0</v>
      </c>
      <c r="MD71" s="65"/>
      <c r="ME71" s="114"/>
      <c r="MF71" s="115"/>
      <c r="MG71" s="94"/>
      <c r="MH71" s="65"/>
      <c r="MI71" s="301" t="s">
        <v>0</v>
      </c>
      <c r="MJ71" s="65"/>
      <c r="MK71" s="114"/>
      <c r="ML71" s="115"/>
      <c r="MM71" s="94"/>
      <c r="MN71" s="65"/>
      <c r="MO71" s="301" t="s">
        <v>0</v>
      </c>
      <c r="MP71" s="65"/>
      <c r="MQ71" s="114"/>
      <c r="MR71" s="115"/>
      <c r="MS71" s="94"/>
      <c r="MT71" s="106"/>
      <c r="MU71" s="301" t="s">
        <v>0</v>
      </c>
      <c r="MV71" s="105"/>
      <c r="MW71" s="301"/>
      <c r="MX71" s="302"/>
      <c r="MY71" s="94"/>
      <c r="MZ71" s="65"/>
      <c r="NA71" s="301" t="s">
        <v>0</v>
      </c>
      <c r="NB71" s="65"/>
      <c r="NC71" s="114"/>
      <c r="ND71" s="115"/>
      <c r="NE71" s="94"/>
      <c r="NF71" s="65"/>
      <c r="NG71" s="301" t="s">
        <v>0</v>
      </c>
      <c r="NH71" s="65"/>
      <c r="NI71" s="121"/>
      <c r="NJ71" s="302"/>
      <c r="NK71" s="94"/>
      <c r="NL71" s="65"/>
      <c r="NM71" s="301" t="s">
        <v>0</v>
      </c>
      <c r="NN71" s="65"/>
      <c r="NO71" s="114"/>
      <c r="NP71" s="115"/>
      <c r="NQ71" s="94"/>
      <c r="NR71" s="65"/>
      <c r="NS71" s="301" t="s">
        <v>0</v>
      </c>
      <c r="NT71" s="65"/>
      <c r="NU71" s="114"/>
      <c r="NV71" s="115"/>
      <c r="NW71" s="102"/>
      <c r="NX71" s="106"/>
      <c r="NY71" s="301" t="s">
        <v>0</v>
      </c>
      <c r="NZ71" s="105"/>
      <c r="OA71" s="301"/>
      <c r="OB71" s="302"/>
      <c r="OC71" s="121"/>
      <c r="OD71" s="267"/>
      <c r="OE71" s="114" t="s">
        <v>0</v>
      </c>
      <c r="OF71" s="114"/>
      <c r="OG71" s="114"/>
      <c r="OH71" s="115"/>
    </row>
    <row r="72" spans="1:398" ht="16.5">
      <c r="A72" s="312">
        <f>IF(B72="","",VLOOKUP(B72,'Registrovaní tipéri'!$A$2:$B$101,2,FALSE))</f>
        <v>59</v>
      </c>
      <c r="B72" s="306" t="s">
        <v>205</v>
      </c>
      <c r="C72" s="134">
        <v>59</v>
      </c>
      <c r="D72" s="106"/>
      <c r="E72" s="301" t="s">
        <v>0</v>
      </c>
      <c r="F72" s="105"/>
      <c r="G72" s="301"/>
      <c r="H72" s="302"/>
      <c r="I72" s="308"/>
      <c r="J72" s="267">
        <v>1</v>
      </c>
      <c r="K72" s="114" t="s">
        <v>0</v>
      </c>
      <c r="L72" s="114">
        <v>1</v>
      </c>
      <c r="M72" s="114" t="s">
        <v>220</v>
      </c>
      <c r="N72" s="115" t="s">
        <v>214</v>
      </c>
      <c r="O72" s="81"/>
      <c r="P72" s="106"/>
      <c r="Q72" s="342" t="s">
        <v>0</v>
      </c>
      <c r="R72" s="105"/>
      <c r="S72" s="114" t="s">
        <v>331</v>
      </c>
      <c r="T72" s="115" t="s">
        <v>331</v>
      </c>
      <c r="U72" s="81"/>
      <c r="V72" s="106"/>
      <c r="W72" s="342" t="s">
        <v>0</v>
      </c>
      <c r="X72" s="105"/>
      <c r="Y72" s="114" t="s">
        <v>331</v>
      </c>
      <c r="Z72" s="115" t="s">
        <v>331</v>
      </c>
      <c r="AA72" s="94"/>
      <c r="AB72" s="65"/>
      <c r="AC72" s="325" t="s">
        <v>0</v>
      </c>
      <c r="AD72" s="65"/>
      <c r="AE72" s="114" t="s">
        <v>331</v>
      </c>
      <c r="AF72" s="115" t="s">
        <v>331</v>
      </c>
      <c r="AG72" s="94"/>
      <c r="AH72" s="65"/>
      <c r="AI72" s="301" t="s">
        <v>0</v>
      </c>
      <c r="AJ72" s="65"/>
      <c r="AK72" s="114"/>
      <c r="AL72" s="115"/>
      <c r="AM72" s="94"/>
      <c r="AN72" s="106"/>
      <c r="AO72" s="301" t="s">
        <v>0</v>
      </c>
      <c r="AP72" s="105"/>
      <c r="AQ72" s="114"/>
      <c r="AR72" s="115"/>
      <c r="AS72" s="94"/>
      <c r="AT72" s="65"/>
      <c r="AU72" s="301" t="s">
        <v>0</v>
      </c>
      <c r="AV72" s="65"/>
      <c r="AW72" s="114"/>
      <c r="AX72" s="115"/>
      <c r="AY72" s="94"/>
      <c r="AZ72" s="106"/>
      <c r="BA72" s="301" t="s">
        <v>0</v>
      </c>
      <c r="BB72" s="105"/>
      <c r="BC72" s="114"/>
      <c r="BD72" s="115"/>
      <c r="BE72" s="94"/>
      <c r="BF72" s="65"/>
      <c r="BG72" s="301" t="s">
        <v>0</v>
      </c>
      <c r="BH72" s="65"/>
      <c r="BI72" s="114"/>
      <c r="BJ72" s="115"/>
      <c r="BK72" s="94"/>
      <c r="BL72" s="65"/>
      <c r="BM72" s="301" t="s">
        <v>0</v>
      </c>
      <c r="BN72" s="65"/>
      <c r="BO72" s="114"/>
      <c r="BP72" s="115"/>
      <c r="BQ72" s="94"/>
      <c r="BR72" s="65"/>
      <c r="BS72" s="301" t="s">
        <v>0</v>
      </c>
      <c r="BT72" s="65"/>
      <c r="BU72" s="114"/>
      <c r="BV72" s="115"/>
      <c r="BW72" s="94"/>
      <c r="BX72" s="65"/>
      <c r="BY72" s="301" t="s">
        <v>0</v>
      </c>
      <c r="BZ72" s="65"/>
      <c r="CA72" s="121"/>
      <c r="CB72" s="302"/>
      <c r="CC72" s="94"/>
      <c r="CD72" s="65"/>
      <c r="CE72" s="301" t="s">
        <v>0</v>
      </c>
      <c r="CF72" s="65"/>
      <c r="CG72" s="114"/>
      <c r="CH72" s="115"/>
      <c r="CI72" s="94"/>
      <c r="CJ72" s="106"/>
      <c r="CK72" s="301" t="s">
        <v>0</v>
      </c>
      <c r="CL72" s="105"/>
      <c r="CM72" s="114"/>
      <c r="CN72" s="115"/>
      <c r="CO72" s="94"/>
      <c r="CP72" s="106"/>
      <c r="CQ72" s="301" t="s">
        <v>0</v>
      </c>
      <c r="CR72" s="105"/>
      <c r="CS72" s="114"/>
      <c r="CT72" s="115"/>
      <c r="CU72" s="94"/>
      <c r="CV72" s="65"/>
      <c r="CW72" s="301" t="s">
        <v>0</v>
      </c>
      <c r="CX72" s="65"/>
      <c r="CY72" s="114"/>
      <c r="CZ72" s="115"/>
      <c r="DA72" s="94"/>
      <c r="DB72" s="65"/>
      <c r="DC72" s="301" t="s">
        <v>0</v>
      </c>
      <c r="DD72" s="65"/>
      <c r="DE72" s="114"/>
      <c r="DF72" s="115"/>
      <c r="DG72" s="94"/>
      <c r="DH72" s="65"/>
      <c r="DI72" s="301" t="s">
        <v>0</v>
      </c>
      <c r="DJ72" s="65"/>
      <c r="DK72" s="114"/>
      <c r="DL72" s="115"/>
      <c r="DM72" s="94"/>
      <c r="DN72" s="65"/>
      <c r="DO72" s="301" t="s">
        <v>0</v>
      </c>
      <c r="DP72" s="65"/>
      <c r="DQ72" s="114"/>
      <c r="DR72" s="115"/>
      <c r="DS72" s="94"/>
      <c r="DT72" s="65"/>
      <c r="DU72" s="301" t="s">
        <v>0</v>
      </c>
      <c r="DV72" s="65"/>
      <c r="DW72" s="114"/>
      <c r="DX72" s="115"/>
      <c r="DY72" s="94"/>
      <c r="DZ72" s="65"/>
      <c r="EA72" s="301" t="s">
        <v>0</v>
      </c>
      <c r="EB72" s="65"/>
      <c r="EC72" s="114"/>
      <c r="ED72" s="115"/>
      <c r="EE72" s="94"/>
      <c r="EF72" s="65"/>
      <c r="EG72" s="301" t="s">
        <v>0</v>
      </c>
      <c r="EH72" s="65"/>
      <c r="EI72" s="114"/>
      <c r="EJ72" s="115"/>
      <c r="EK72" s="94"/>
      <c r="EL72" s="65"/>
      <c r="EM72" s="301" t="s">
        <v>0</v>
      </c>
      <c r="EN72" s="65"/>
      <c r="EO72" s="114"/>
      <c r="EP72" s="115"/>
      <c r="EQ72" s="94"/>
      <c r="ER72" s="106"/>
      <c r="ES72" s="301" t="s">
        <v>0</v>
      </c>
      <c r="ET72" s="105"/>
      <c r="EU72" s="114"/>
      <c r="EV72" s="115"/>
      <c r="EW72" s="94"/>
      <c r="EX72" s="65"/>
      <c r="EY72" s="301" t="s">
        <v>0</v>
      </c>
      <c r="EZ72" s="65"/>
      <c r="FA72" s="114"/>
      <c r="FB72" s="115"/>
      <c r="FC72" s="94"/>
      <c r="FD72" s="106"/>
      <c r="FE72" s="301" t="s">
        <v>0</v>
      </c>
      <c r="FF72" s="105"/>
      <c r="FG72" s="114"/>
      <c r="FH72" s="115"/>
      <c r="FI72" s="94"/>
      <c r="FJ72" s="65"/>
      <c r="FK72" s="301" t="s">
        <v>0</v>
      </c>
      <c r="FL72" s="65"/>
      <c r="FM72" s="114"/>
      <c r="FN72" s="115"/>
      <c r="FO72" s="94"/>
      <c r="FP72" s="65"/>
      <c r="FQ72" s="301" t="s">
        <v>0</v>
      </c>
      <c r="FR72" s="65"/>
      <c r="FS72" s="114"/>
      <c r="FT72" s="115"/>
      <c r="FU72" s="94"/>
      <c r="FV72" s="65"/>
      <c r="FW72" s="301" t="s">
        <v>0</v>
      </c>
      <c r="FX72" s="65"/>
      <c r="FY72" s="114"/>
      <c r="FZ72" s="115"/>
      <c r="GA72" s="94"/>
      <c r="GB72" s="106"/>
      <c r="GC72" s="301" t="s">
        <v>0</v>
      </c>
      <c r="GD72" s="105"/>
      <c r="GE72" s="114"/>
      <c r="GF72" s="115"/>
      <c r="GG72" s="94"/>
      <c r="GH72" s="106"/>
      <c r="GI72" s="301" t="s">
        <v>0</v>
      </c>
      <c r="GJ72" s="105"/>
      <c r="GK72" s="114"/>
      <c r="GL72" s="115"/>
      <c r="GM72" s="94"/>
      <c r="GN72" s="65"/>
      <c r="GO72" s="301" t="s">
        <v>0</v>
      </c>
      <c r="GP72" s="65"/>
      <c r="GQ72" s="121"/>
      <c r="GR72" s="302"/>
      <c r="GS72" s="94"/>
      <c r="GT72" s="65"/>
      <c r="GU72" s="301" t="s">
        <v>0</v>
      </c>
      <c r="GV72" s="65"/>
      <c r="GW72" s="114"/>
      <c r="GX72" s="115"/>
      <c r="GY72" s="94"/>
      <c r="GZ72" s="106"/>
      <c r="HA72" s="301" t="s">
        <v>0</v>
      </c>
      <c r="HB72" s="105"/>
      <c r="HC72" s="301"/>
      <c r="HD72" s="302"/>
      <c r="HE72" s="94"/>
      <c r="HF72" s="65"/>
      <c r="HG72" s="301" t="s">
        <v>0</v>
      </c>
      <c r="HH72" s="65"/>
      <c r="HI72" s="114"/>
      <c r="HJ72" s="115"/>
      <c r="HK72" s="94"/>
      <c r="HL72" s="65"/>
      <c r="HM72" s="301" t="s">
        <v>0</v>
      </c>
      <c r="HN72" s="65"/>
      <c r="HO72" s="114"/>
      <c r="HP72" s="115"/>
      <c r="HQ72" s="94"/>
      <c r="HR72" s="65"/>
      <c r="HS72" s="301" t="s">
        <v>0</v>
      </c>
      <c r="HT72" s="65"/>
      <c r="HU72" s="114"/>
      <c r="HV72" s="115"/>
      <c r="HW72" s="94"/>
      <c r="HX72" s="106"/>
      <c r="HY72" s="301" t="s">
        <v>0</v>
      </c>
      <c r="HZ72" s="105"/>
      <c r="IA72" s="114"/>
      <c r="IB72" s="115"/>
      <c r="IC72" s="94"/>
      <c r="ID72" s="65"/>
      <c r="IE72" s="301" t="s">
        <v>0</v>
      </c>
      <c r="IF72" s="65"/>
      <c r="IG72" s="114"/>
      <c r="IH72" s="115"/>
      <c r="II72" s="94"/>
      <c r="IJ72" s="65"/>
      <c r="IK72" s="301" t="s">
        <v>0</v>
      </c>
      <c r="IL72" s="65"/>
      <c r="IM72" s="121"/>
      <c r="IN72" s="302"/>
      <c r="IO72" s="94"/>
      <c r="IP72" s="106"/>
      <c r="IQ72" s="301" t="s">
        <v>0</v>
      </c>
      <c r="IR72" s="105"/>
      <c r="IS72" s="301"/>
      <c r="IT72" s="302"/>
      <c r="IU72" s="94"/>
      <c r="IV72" s="65"/>
      <c r="IW72" s="301" t="s">
        <v>0</v>
      </c>
      <c r="IX72" s="65"/>
      <c r="IY72" s="114"/>
      <c r="IZ72" s="115"/>
      <c r="JA72" s="94"/>
      <c r="JB72" s="65"/>
      <c r="JC72" s="301" t="s">
        <v>0</v>
      </c>
      <c r="JD72" s="65"/>
      <c r="JE72" s="114"/>
      <c r="JF72" s="115"/>
      <c r="JG72" s="94"/>
      <c r="JH72" s="65"/>
      <c r="JI72" s="301" t="s">
        <v>0</v>
      </c>
      <c r="JJ72" s="65"/>
      <c r="JK72" s="114"/>
      <c r="JL72" s="115"/>
      <c r="JM72" s="94"/>
      <c r="JN72" s="65"/>
      <c r="JO72" s="301" t="s">
        <v>0</v>
      </c>
      <c r="JP72" s="65"/>
      <c r="JQ72" s="114"/>
      <c r="JR72" s="115"/>
      <c r="JS72" s="94"/>
      <c r="JT72" s="106"/>
      <c r="JU72" s="301" t="s">
        <v>0</v>
      </c>
      <c r="JV72" s="105"/>
      <c r="JW72" s="114"/>
      <c r="JX72" s="115"/>
      <c r="JY72" s="94"/>
      <c r="JZ72" s="106"/>
      <c r="KA72" s="301" t="s">
        <v>0</v>
      </c>
      <c r="KB72" s="105"/>
      <c r="KC72" s="301"/>
      <c r="KD72" s="302"/>
      <c r="KE72" s="94"/>
      <c r="KF72" s="106"/>
      <c r="KG72" s="301" t="s">
        <v>0</v>
      </c>
      <c r="KH72" s="105"/>
      <c r="KI72" s="114"/>
      <c r="KJ72" s="115"/>
      <c r="KK72" s="94"/>
      <c r="KL72" s="65"/>
      <c r="KM72" s="301" t="s">
        <v>0</v>
      </c>
      <c r="KN72" s="65"/>
      <c r="KO72" s="114"/>
      <c r="KP72" s="115"/>
      <c r="KQ72" s="94"/>
      <c r="KR72" s="65"/>
      <c r="KS72" s="301" t="s">
        <v>0</v>
      </c>
      <c r="KT72" s="65"/>
      <c r="KU72" s="114"/>
      <c r="KV72" s="115"/>
      <c r="KW72" s="94"/>
      <c r="KX72" s="65"/>
      <c r="KY72" s="301" t="s">
        <v>0</v>
      </c>
      <c r="KZ72" s="65"/>
      <c r="LA72" s="121"/>
      <c r="LB72" s="302"/>
      <c r="LC72" s="94"/>
      <c r="LD72" s="106"/>
      <c r="LE72" s="301" t="s">
        <v>0</v>
      </c>
      <c r="LF72" s="105"/>
      <c r="LG72" s="114"/>
      <c r="LH72" s="115"/>
      <c r="LI72" s="94"/>
      <c r="LJ72" s="65"/>
      <c r="LK72" s="301" t="s">
        <v>0</v>
      </c>
      <c r="LL72" s="65"/>
      <c r="LM72" s="121"/>
      <c r="LN72" s="302"/>
      <c r="LO72" s="94"/>
      <c r="LP72" s="65"/>
      <c r="LQ72" s="301" t="s">
        <v>0</v>
      </c>
      <c r="LR72" s="65"/>
      <c r="LS72" s="114"/>
      <c r="LT72" s="115"/>
      <c r="LU72" s="94"/>
      <c r="LV72" s="106"/>
      <c r="LW72" s="301" t="s">
        <v>0</v>
      </c>
      <c r="LX72" s="105"/>
      <c r="LY72" s="301"/>
      <c r="LZ72" s="302"/>
      <c r="MA72" s="94"/>
      <c r="MB72" s="65"/>
      <c r="MC72" s="301" t="s">
        <v>0</v>
      </c>
      <c r="MD72" s="65"/>
      <c r="ME72" s="114"/>
      <c r="MF72" s="115"/>
      <c r="MG72" s="94"/>
      <c r="MH72" s="65"/>
      <c r="MI72" s="301" t="s">
        <v>0</v>
      </c>
      <c r="MJ72" s="65"/>
      <c r="MK72" s="114"/>
      <c r="ML72" s="115"/>
      <c r="MM72" s="94"/>
      <c r="MN72" s="65"/>
      <c r="MO72" s="301" t="s">
        <v>0</v>
      </c>
      <c r="MP72" s="65"/>
      <c r="MQ72" s="114"/>
      <c r="MR72" s="115"/>
      <c r="MS72" s="94"/>
      <c r="MT72" s="106"/>
      <c r="MU72" s="301" t="s">
        <v>0</v>
      </c>
      <c r="MV72" s="105"/>
      <c r="MW72" s="301"/>
      <c r="MX72" s="302"/>
      <c r="MY72" s="94"/>
      <c r="MZ72" s="65"/>
      <c r="NA72" s="301" t="s">
        <v>0</v>
      </c>
      <c r="NB72" s="65"/>
      <c r="NC72" s="114"/>
      <c r="ND72" s="115"/>
      <c r="NE72" s="94"/>
      <c r="NF72" s="65"/>
      <c r="NG72" s="301" t="s">
        <v>0</v>
      </c>
      <c r="NH72" s="65"/>
      <c r="NI72" s="121"/>
      <c r="NJ72" s="302"/>
      <c r="NK72" s="94"/>
      <c r="NL72" s="65"/>
      <c r="NM72" s="301" t="s">
        <v>0</v>
      </c>
      <c r="NN72" s="65"/>
      <c r="NO72" s="114"/>
      <c r="NP72" s="115"/>
      <c r="NQ72" s="94"/>
      <c r="NR72" s="65"/>
      <c r="NS72" s="301" t="s">
        <v>0</v>
      </c>
      <c r="NT72" s="65"/>
      <c r="NU72" s="114"/>
      <c r="NV72" s="115"/>
      <c r="NW72" s="102"/>
      <c r="NX72" s="106"/>
      <c r="NY72" s="301" t="s">
        <v>0</v>
      </c>
      <c r="NZ72" s="105"/>
      <c r="OA72" s="301"/>
      <c r="OB72" s="302"/>
      <c r="OC72" s="121"/>
      <c r="OD72" s="267"/>
      <c r="OE72" s="114" t="s">
        <v>0</v>
      </c>
      <c r="OF72" s="114"/>
      <c r="OG72" s="114"/>
      <c r="OH72" s="115"/>
    </row>
    <row r="73" spans="1:398" ht="16.5">
      <c r="A73" s="312">
        <f>IF(B73="","",VLOOKUP(B73,'Registrovaní tipéri'!$A$2:$B$101,2,FALSE))</f>
        <v>41</v>
      </c>
      <c r="B73" s="306" t="s">
        <v>23</v>
      </c>
      <c r="C73" s="134">
        <v>41</v>
      </c>
      <c r="D73" s="106"/>
      <c r="E73" s="301" t="s">
        <v>0</v>
      </c>
      <c r="F73" s="105"/>
      <c r="G73" s="301"/>
      <c r="H73" s="302"/>
      <c r="I73" s="308"/>
      <c r="J73" s="267">
        <v>2</v>
      </c>
      <c r="K73" s="114" t="s">
        <v>0</v>
      </c>
      <c r="L73" s="114">
        <v>5</v>
      </c>
      <c r="M73" s="114" t="s">
        <v>208</v>
      </c>
      <c r="N73" s="115" t="s">
        <v>211</v>
      </c>
      <c r="O73" s="81"/>
      <c r="P73" s="106">
        <v>5</v>
      </c>
      <c r="Q73" s="342" t="s">
        <v>0</v>
      </c>
      <c r="R73" s="105">
        <v>0</v>
      </c>
      <c r="S73" s="114" t="s">
        <v>293</v>
      </c>
      <c r="T73" s="115" t="s">
        <v>332</v>
      </c>
      <c r="U73" s="81"/>
      <c r="V73" s="106">
        <v>1</v>
      </c>
      <c r="W73" s="342" t="s">
        <v>0</v>
      </c>
      <c r="X73" s="105">
        <v>2</v>
      </c>
      <c r="Y73" s="114" t="s">
        <v>221</v>
      </c>
      <c r="Z73" s="115" t="s">
        <v>293</v>
      </c>
      <c r="AA73" s="94"/>
      <c r="AB73" s="65"/>
      <c r="AC73" s="325" t="s">
        <v>0</v>
      </c>
      <c r="AD73" s="65"/>
      <c r="AE73" s="114" t="s">
        <v>331</v>
      </c>
      <c r="AF73" s="115" t="s">
        <v>331</v>
      </c>
      <c r="AG73" s="94"/>
      <c r="AH73" s="65"/>
      <c r="AI73" s="301" t="s">
        <v>0</v>
      </c>
      <c r="AJ73" s="65"/>
      <c r="AK73" s="114"/>
      <c r="AL73" s="115"/>
      <c r="AM73" s="94"/>
      <c r="AN73" s="106"/>
      <c r="AO73" s="301" t="s">
        <v>0</v>
      </c>
      <c r="AP73" s="105"/>
      <c r="AQ73" s="114"/>
      <c r="AR73" s="115"/>
      <c r="AS73" s="94"/>
      <c r="AT73" s="65"/>
      <c r="AU73" s="301" t="s">
        <v>0</v>
      </c>
      <c r="AV73" s="65"/>
      <c r="AW73" s="114"/>
      <c r="AX73" s="115"/>
      <c r="AY73" s="94"/>
      <c r="AZ73" s="106"/>
      <c r="BA73" s="301" t="s">
        <v>0</v>
      </c>
      <c r="BB73" s="105"/>
      <c r="BC73" s="114"/>
      <c r="BD73" s="115"/>
      <c r="BE73" s="94"/>
      <c r="BF73" s="65"/>
      <c r="BG73" s="301" t="s">
        <v>0</v>
      </c>
      <c r="BH73" s="65"/>
      <c r="BI73" s="114"/>
      <c r="BJ73" s="115"/>
      <c r="BK73" s="94"/>
      <c r="BL73" s="65"/>
      <c r="BM73" s="301" t="s">
        <v>0</v>
      </c>
      <c r="BN73" s="65"/>
      <c r="BO73" s="114"/>
      <c r="BP73" s="115"/>
      <c r="BQ73" s="94"/>
      <c r="BR73" s="65"/>
      <c r="BS73" s="301" t="s">
        <v>0</v>
      </c>
      <c r="BT73" s="65"/>
      <c r="BU73" s="114"/>
      <c r="BV73" s="115"/>
      <c r="BW73" s="94"/>
      <c r="BX73" s="65"/>
      <c r="BY73" s="301" t="s">
        <v>0</v>
      </c>
      <c r="BZ73" s="65"/>
      <c r="CA73" s="121"/>
      <c r="CB73" s="302"/>
      <c r="CC73" s="94"/>
      <c r="CD73" s="65"/>
      <c r="CE73" s="301" t="s">
        <v>0</v>
      </c>
      <c r="CF73" s="65"/>
      <c r="CG73" s="114"/>
      <c r="CH73" s="115"/>
      <c r="CI73" s="94"/>
      <c r="CJ73" s="106"/>
      <c r="CK73" s="301" t="s">
        <v>0</v>
      </c>
      <c r="CL73" s="105"/>
      <c r="CM73" s="114"/>
      <c r="CN73" s="115"/>
      <c r="CO73" s="94"/>
      <c r="CP73" s="106"/>
      <c r="CQ73" s="301" t="s">
        <v>0</v>
      </c>
      <c r="CR73" s="105"/>
      <c r="CS73" s="114"/>
      <c r="CT73" s="115"/>
      <c r="CU73" s="94"/>
      <c r="CV73" s="65"/>
      <c r="CW73" s="301" t="s">
        <v>0</v>
      </c>
      <c r="CX73" s="65"/>
      <c r="CY73" s="114"/>
      <c r="CZ73" s="115"/>
      <c r="DA73" s="94"/>
      <c r="DB73" s="65"/>
      <c r="DC73" s="301" t="s">
        <v>0</v>
      </c>
      <c r="DD73" s="65"/>
      <c r="DE73" s="114"/>
      <c r="DF73" s="115"/>
      <c r="DG73" s="94"/>
      <c r="DH73" s="65"/>
      <c r="DI73" s="301" t="s">
        <v>0</v>
      </c>
      <c r="DJ73" s="65"/>
      <c r="DK73" s="114"/>
      <c r="DL73" s="115"/>
      <c r="DM73" s="94"/>
      <c r="DN73" s="65"/>
      <c r="DO73" s="301" t="s">
        <v>0</v>
      </c>
      <c r="DP73" s="65"/>
      <c r="DQ73" s="114"/>
      <c r="DR73" s="115"/>
      <c r="DS73" s="94"/>
      <c r="DT73" s="65"/>
      <c r="DU73" s="301" t="s">
        <v>0</v>
      </c>
      <c r="DV73" s="65"/>
      <c r="DW73" s="114"/>
      <c r="DX73" s="115"/>
      <c r="DY73" s="94"/>
      <c r="DZ73" s="65"/>
      <c r="EA73" s="301" t="s">
        <v>0</v>
      </c>
      <c r="EB73" s="65"/>
      <c r="EC73" s="114"/>
      <c r="ED73" s="115"/>
      <c r="EE73" s="94"/>
      <c r="EF73" s="65"/>
      <c r="EG73" s="301" t="s">
        <v>0</v>
      </c>
      <c r="EH73" s="65"/>
      <c r="EI73" s="114"/>
      <c r="EJ73" s="115"/>
      <c r="EK73" s="94"/>
      <c r="EL73" s="65"/>
      <c r="EM73" s="301" t="s">
        <v>0</v>
      </c>
      <c r="EN73" s="65"/>
      <c r="EO73" s="114"/>
      <c r="EP73" s="115"/>
      <c r="EQ73" s="94"/>
      <c r="ER73" s="106"/>
      <c r="ES73" s="301" t="s">
        <v>0</v>
      </c>
      <c r="ET73" s="105"/>
      <c r="EU73" s="114"/>
      <c r="EV73" s="115"/>
      <c r="EW73" s="94"/>
      <c r="EX73" s="65"/>
      <c r="EY73" s="301" t="s">
        <v>0</v>
      </c>
      <c r="EZ73" s="65"/>
      <c r="FA73" s="114"/>
      <c r="FB73" s="115"/>
      <c r="FC73" s="94"/>
      <c r="FD73" s="106"/>
      <c r="FE73" s="301" t="s">
        <v>0</v>
      </c>
      <c r="FF73" s="105"/>
      <c r="FG73" s="114"/>
      <c r="FH73" s="115"/>
      <c r="FI73" s="94"/>
      <c r="FJ73" s="65"/>
      <c r="FK73" s="301" t="s">
        <v>0</v>
      </c>
      <c r="FL73" s="65"/>
      <c r="FM73" s="114"/>
      <c r="FN73" s="115"/>
      <c r="FO73" s="94"/>
      <c r="FP73" s="65"/>
      <c r="FQ73" s="301" t="s">
        <v>0</v>
      </c>
      <c r="FR73" s="65"/>
      <c r="FS73" s="114"/>
      <c r="FT73" s="115"/>
      <c r="FU73" s="94"/>
      <c r="FV73" s="65"/>
      <c r="FW73" s="301" t="s">
        <v>0</v>
      </c>
      <c r="FX73" s="65"/>
      <c r="FY73" s="114"/>
      <c r="FZ73" s="115"/>
      <c r="GA73" s="94"/>
      <c r="GB73" s="106"/>
      <c r="GC73" s="301" t="s">
        <v>0</v>
      </c>
      <c r="GD73" s="105"/>
      <c r="GE73" s="114"/>
      <c r="GF73" s="115"/>
      <c r="GG73" s="94"/>
      <c r="GH73" s="106"/>
      <c r="GI73" s="301" t="s">
        <v>0</v>
      </c>
      <c r="GJ73" s="105"/>
      <c r="GK73" s="114"/>
      <c r="GL73" s="115"/>
      <c r="GM73" s="94"/>
      <c r="GN73" s="65"/>
      <c r="GO73" s="301" t="s">
        <v>0</v>
      </c>
      <c r="GP73" s="65"/>
      <c r="GQ73" s="121"/>
      <c r="GR73" s="302"/>
      <c r="GS73" s="94"/>
      <c r="GT73" s="65"/>
      <c r="GU73" s="301" t="s">
        <v>0</v>
      </c>
      <c r="GV73" s="65"/>
      <c r="GW73" s="114"/>
      <c r="GX73" s="115"/>
      <c r="GY73" s="94"/>
      <c r="GZ73" s="106"/>
      <c r="HA73" s="301" t="s">
        <v>0</v>
      </c>
      <c r="HB73" s="105"/>
      <c r="HC73" s="301"/>
      <c r="HD73" s="302"/>
      <c r="HE73" s="94"/>
      <c r="HF73" s="65"/>
      <c r="HG73" s="301" t="s">
        <v>0</v>
      </c>
      <c r="HH73" s="65"/>
      <c r="HI73" s="114"/>
      <c r="HJ73" s="115"/>
      <c r="HK73" s="94"/>
      <c r="HL73" s="65"/>
      <c r="HM73" s="301" t="s">
        <v>0</v>
      </c>
      <c r="HN73" s="65"/>
      <c r="HO73" s="114"/>
      <c r="HP73" s="115"/>
      <c r="HQ73" s="94"/>
      <c r="HR73" s="65"/>
      <c r="HS73" s="301" t="s">
        <v>0</v>
      </c>
      <c r="HT73" s="65"/>
      <c r="HU73" s="114"/>
      <c r="HV73" s="115"/>
      <c r="HW73" s="94"/>
      <c r="HX73" s="106"/>
      <c r="HY73" s="301" t="s">
        <v>0</v>
      </c>
      <c r="HZ73" s="105"/>
      <c r="IA73" s="114"/>
      <c r="IB73" s="115"/>
      <c r="IC73" s="94"/>
      <c r="ID73" s="65"/>
      <c r="IE73" s="301" t="s">
        <v>0</v>
      </c>
      <c r="IF73" s="65"/>
      <c r="IG73" s="114"/>
      <c r="IH73" s="115"/>
      <c r="II73" s="94"/>
      <c r="IJ73" s="65"/>
      <c r="IK73" s="301" t="s">
        <v>0</v>
      </c>
      <c r="IL73" s="65"/>
      <c r="IM73" s="121"/>
      <c r="IN73" s="302"/>
      <c r="IO73" s="94"/>
      <c r="IP73" s="106"/>
      <c r="IQ73" s="301" t="s">
        <v>0</v>
      </c>
      <c r="IR73" s="105"/>
      <c r="IS73" s="301"/>
      <c r="IT73" s="302"/>
      <c r="IU73" s="94"/>
      <c r="IV73" s="65"/>
      <c r="IW73" s="301" t="s">
        <v>0</v>
      </c>
      <c r="IX73" s="65"/>
      <c r="IY73" s="114"/>
      <c r="IZ73" s="115"/>
      <c r="JA73" s="94"/>
      <c r="JB73" s="65"/>
      <c r="JC73" s="301" t="s">
        <v>0</v>
      </c>
      <c r="JD73" s="65"/>
      <c r="JE73" s="114"/>
      <c r="JF73" s="115"/>
      <c r="JG73" s="94"/>
      <c r="JH73" s="65"/>
      <c r="JI73" s="301" t="s">
        <v>0</v>
      </c>
      <c r="JJ73" s="65"/>
      <c r="JK73" s="114"/>
      <c r="JL73" s="115"/>
      <c r="JM73" s="94"/>
      <c r="JN73" s="65"/>
      <c r="JO73" s="301" t="s">
        <v>0</v>
      </c>
      <c r="JP73" s="65"/>
      <c r="JQ73" s="114"/>
      <c r="JR73" s="115"/>
      <c r="JS73" s="94"/>
      <c r="JT73" s="106"/>
      <c r="JU73" s="301" t="s">
        <v>0</v>
      </c>
      <c r="JV73" s="105"/>
      <c r="JW73" s="114"/>
      <c r="JX73" s="115"/>
      <c r="JY73" s="94"/>
      <c r="JZ73" s="106"/>
      <c r="KA73" s="301" t="s">
        <v>0</v>
      </c>
      <c r="KB73" s="105"/>
      <c r="KC73" s="301"/>
      <c r="KD73" s="302"/>
      <c r="KE73" s="94"/>
      <c r="KF73" s="106"/>
      <c r="KG73" s="301" t="s">
        <v>0</v>
      </c>
      <c r="KH73" s="105"/>
      <c r="KI73" s="114"/>
      <c r="KJ73" s="115"/>
      <c r="KK73" s="94"/>
      <c r="KL73" s="65"/>
      <c r="KM73" s="301" t="s">
        <v>0</v>
      </c>
      <c r="KN73" s="65"/>
      <c r="KO73" s="114"/>
      <c r="KP73" s="115"/>
      <c r="KQ73" s="94"/>
      <c r="KR73" s="65"/>
      <c r="KS73" s="301" t="s">
        <v>0</v>
      </c>
      <c r="KT73" s="65"/>
      <c r="KU73" s="114"/>
      <c r="KV73" s="115"/>
      <c r="KW73" s="94"/>
      <c r="KX73" s="65"/>
      <c r="KY73" s="301" t="s">
        <v>0</v>
      </c>
      <c r="KZ73" s="65"/>
      <c r="LA73" s="121"/>
      <c r="LB73" s="302"/>
      <c r="LC73" s="94"/>
      <c r="LD73" s="106"/>
      <c r="LE73" s="301" t="s">
        <v>0</v>
      </c>
      <c r="LF73" s="105"/>
      <c r="LG73" s="114"/>
      <c r="LH73" s="115"/>
      <c r="LI73" s="94"/>
      <c r="LJ73" s="65"/>
      <c r="LK73" s="301" t="s">
        <v>0</v>
      </c>
      <c r="LL73" s="65"/>
      <c r="LM73" s="121"/>
      <c r="LN73" s="302"/>
      <c r="LO73" s="94"/>
      <c r="LP73" s="65"/>
      <c r="LQ73" s="301" t="s">
        <v>0</v>
      </c>
      <c r="LR73" s="65"/>
      <c r="LS73" s="114"/>
      <c r="LT73" s="115"/>
      <c r="LU73" s="94"/>
      <c r="LV73" s="106"/>
      <c r="LW73" s="301" t="s">
        <v>0</v>
      </c>
      <c r="LX73" s="105"/>
      <c r="LY73" s="301"/>
      <c r="LZ73" s="302"/>
      <c r="MA73" s="94"/>
      <c r="MB73" s="65"/>
      <c r="MC73" s="301" t="s">
        <v>0</v>
      </c>
      <c r="MD73" s="65"/>
      <c r="ME73" s="114"/>
      <c r="MF73" s="115"/>
      <c r="MG73" s="94"/>
      <c r="MH73" s="65"/>
      <c r="MI73" s="301" t="s">
        <v>0</v>
      </c>
      <c r="MJ73" s="65"/>
      <c r="MK73" s="114"/>
      <c r="ML73" s="115"/>
      <c r="MM73" s="94"/>
      <c r="MN73" s="65"/>
      <c r="MO73" s="301" t="s">
        <v>0</v>
      </c>
      <c r="MP73" s="65"/>
      <c r="MQ73" s="114"/>
      <c r="MR73" s="115"/>
      <c r="MS73" s="94"/>
      <c r="MT73" s="106"/>
      <c r="MU73" s="301" t="s">
        <v>0</v>
      </c>
      <c r="MV73" s="105"/>
      <c r="MW73" s="301"/>
      <c r="MX73" s="302"/>
      <c r="MY73" s="94"/>
      <c r="MZ73" s="65"/>
      <c r="NA73" s="301" t="s">
        <v>0</v>
      </c>
      <c r="NB73" s="65"/>
      <c r="NC73" s="114"/>
      <c r="ND73" s="115"/>
      <c r="NE73" s="94"/>
      <c r="NF73" s="65"/>
      <c r="NG73" s="301" t="s">
        <v>0</v>
      </c>
      <c r="NH73" s="65"/>
      <c r="NI73" s="121"/>
      <c r="NJ73" s="302"/>
      <c r="NK73" s="94"/>
      <c r="NL73" s="65"/>
      <c r="NM73" s="301" t="s">
        <v>0</v>
      </c>
      <c r="NN73" s="65"/>
      <c r="NO73" s="114"/>
      <c r="NP73" s="115"/>
      <c r="NQ73" s="94"/>
      <c r="NR73" s="65"/>
      <c r="NS73" s="301" t="s">
        <v>0</v>
      </c>
      <c r="NT73" s="65"/>
      <c r="NU73" s="114"/>
      <c r="NV73" s="115"/>
      <c r="NW73" s="102"/>
      <c r="NX73" s="106"/>
      <c r="NY73" s="301" t="s">
        <v>0</v>
      </c>
      <c r="NZ73" s="105"/>
      <c r="OA73" s="301"/>
      <c r="OB73" s="302"/>
      <c r="OC73" s="121"/>
      <c r="OD73" s="267"/>
      <c r="OE73" s="114" t="s">
        <v>0</v>
      </c>
      <c r="OF73" s="114"/>
      <c r="OG73" s="114"/>
      <c r="OH73" s="115"/>
    </row>
    <row r="74" spans="1:398" ht="16.5">
      <c r="A74" s="312">
        <f>IF(B74="","",VLOOKUP(B74,'Registrovaní tipéri'!$A$2:$B$101,2,FALSE))</f>
        <v>53</v>
      </c>
      <c r="B74" s="306" t="s">
        <v>323</v>
      </c>
      <c r="C74" s="134">
        <v>53</v>
      </c>
      <c r="D74" s="106"/>
      <c r="E74" s="301" t="s">
        <v>0</v>
      </c>
      <c r="F74" s="105"/>
      <c r="G74" s="112"/>
      <c r="H74" s="113"/>
      <c r="I74" s="308"/>
      <c r="J74" s="267">
        <v>1</v>
      </c>
      <c r="K74" s="114" t="s">
        <v>0</v>
      </c>
      <c r="L74" s="114">
        <v>2</v>
      </c>
      <c r="M74" s="114" t="s">
        <v>218</v>
      </c>
      <c r="N74" s="115" t="s">
        <v>219</v>
      </c>
      <c r="O74" s="81"/>
      <c r="P74" s="106">
        <v>3</v>
      </c>
      <c r="Q74" s="342" t="s">
        <v>0</v>
      </c>
      <c r="R74" s="105">
        <v>1</v>
      </c>
      <c r="S74" s="114" t="s">
        <v>218</v>
      </c>
      <c r="T74" s="115" t="s">
        <v>219</v>
      </c>
      <c r="U74" s="81"/>
      <c r="V74" s="106">
        <v>1</v>
      </c>
      <c r="W74" s="342" t="s">
        <v>0</v>
      </c>
      <c r="X74" s="105">
        <v>2</v>
      </c>
      <c r="Y74" s="114" t="s">
        <v>270</v>
      </c>
      <c r="Z74" s="115" t="s">
        <v>218</v>
      </c>
      <c r="AA74" s="94"/>
      <c r="AB74" s="65"/>
      <c r="AC74" s="325" t="s">
        <v>0</v>
      </c>
      <c r="AD74" s="65"/>
      <c r="AE74" s="114" t="s">
        <v>331</v>
      </c>
      <c r="AF74" s="115" t="s">
        <v>331</v>
      </c>
      <c r="AG74" s="94"/>
      <c r="AH74" s="65"/>
      <c r="AI74" s="301" t="s">
        <v>0</v>
      </c>
      <c r="AJ74" s="65"/>
      <c r="AK74" s="114"/>
      <c r="AL74" s="115"/>
      <c r="AM74" s="94"/>
      <c r="AN74" s="106"/>
      <c r="AO74" s="301" t="s">
        <v>0</v>
      </c>
      <c r="AP74" s="105"/>
      <c r="AQ74" s="114"/>
      <c r="AR74" s="115"/>
      <c r="AS74" s="94"/>
      <c r="AT74" s="65"/>
      <c r="AU74" s="301" t="s">
        <v>0</v>
      </c>
      <c r="AV74" s="65"/>
      <c r="AW74" s="114"/>
      <c r="AX74" s="115"/>
      <c r="AY74" s="94"/>
      <c r="AZ74" s="106"/>
      <c r="BA74" s="301" t="s">
        <v>0</v>
      </c>
      <c r="BB74" s="105"/>
      <c r="BC74" s="114"/>
      <c r="BD74" s="115"/>
      <c r="BE74" s="94"/>
      <c r="BF74" s="65"/>
      <c r="BG74" s="301" t="s">
        <v>0</v>
      </c>
      <c r="BH74" s="65"/>
      <c r="BI74" s="114"/>
      <c r="BJ74" s="115"/>
      <c r="BK74" s="94"/>
      <c r="BL74" s="65"/>
      <c r="BM74" s="301" t="s">
        <v>0</v>
      </c>
      <c r="BN74" s="65"/>
      <c r="BO74" s="114"/>
      <c r="BP74" s="115"/>
      <c r="BQ74" s="94"/>
      <c r="BR74" s="65"/>
      <c r="BS74" s="301" t="s">
        <v>0</v>
      </c>
      <c r="BT74" s="65"/>
      <c r="BU74" s="114"/>
      <c r="BV74" s="115"/>
      <c r="BW74" s="94"/>
      <c r="BX74" s="65"/>
      <c r="BY74" s="301" t="s">
        <v>0</v>
      </c>
      <c r="BZ74" s="65"/>
      <c r="CA74" s="121"/>
      <c r="CB74" s="302"/>
      <c r="CC74" s="94"/>
      <c r="CD74" s="65"/>
      <c r="CE74" s="301" t="s">
        <v>0</v>
      </c>
      <c r="CF74" s="65"/>
      <c r="CG74" s="114"/>
      <c r="CH74" s="115"/>
      <c r="CI74" s="94"/>
      <c r="CJ74" s="106"/>
      <c r="CK74" s="301" t="s">
        <v>0</v>
      </c>
      <c r="CL74" s="105"/>
      <c r="CM74" s="114"/>
      <c r="CN74" s="115"/>
      <c r="CO74" s="94"/>
      <c r="CP74" s="106"/>
      <c r="CQ74" s="301" t="s">
        <v>0</v>
      </c>
      <c r="CR74" s="105"/>
      <c r="CS74" s="114"/>
      <c r="CT74" s="115"/>
      <c r="CU74" s="94"/>
      <c r="CV74" s="65"/>
      <c r="CW74" s="301" t="s">
        <v>0</v>
      </c>
      <c r="CX74" s="65"/>
      <c r="CY74" s="114"/>
      <c r="CZ74" s="115"/>
      <c r="DA74" s="94"/>
      <c r="DB74" s="65"/>
      <c r="DC74" s="301" t="s">
        <v>0</v>
      </c>
      <c r="DD74" s="65"/>
      <c r="DE74" s="114"/>
      <c r="DF74" s="115"/>
      <c r="DG74" s="94"/>
      <c r="DH74" s="65"/>
      <c r="DI74" s="301" t="s">
        <v>0</v>
      </c>
      <c r="DJ74" s="65"/>
      <c r="DK74" s="114"/>
      <c r="DL74" s="115"/>
      <c r="DM74" s="94"/>
      <c r="DN74" s="65"/>
      <c r="DO74" s="301" t="s">
        <v>0</v>
      </c>
      <c r="DP74" s="65"/>
      <c r="DQ74" s="114"/>
      <c r="DR74" s="115"/>
      <c r="DS74" s="94"/>
      <c r="DT74" s="65"/>
      <c r="DU74" s="301" t="s">
        <v>0</v>
      </c>
      <c r="DV74" s="65"/>
      <c r="DW74" s="114"/>
      <c r="DX74" s="115"/>
      <c r="DY74" s="94"/>
      <c r="DZ74" s="65"/>
      <c r="EA74" s="301" t="s">
        <v>0</v>
      </c>
      <c r="EB74" s="65"/>
      <c r="EC74" s="114"/>
      <c r="ED74" s="115"/>
      <c r="EE74" s="94"/>
      <c r="EF74" s="65"/>
      <c r="EG74" s="301" t="s">
        <v>0</v>
      </c>
      <c r="EH74" s="65"/>
      <c r="EI74" s="114"/>
      <c r="EJ74" s="115"/>
      <c r="EK74" s="94"/>
      <c r="EL74" s="65"/>
      <c r="EM74" s="301" t="s">
        <v>0</v>
      </c>
      <c r="EN74" s="65"/>
      <c r="EO74" s="114"/>
      <c r="EP74" s="115"/>
      <c r="EQ74" s="94"/>
      <c r="ER74" s="106"/>
      <c r="ES74" s="301" t="s">
        <v>0</v>
      </c>
      <c r="ET74" s="105"/>
      <c r="EU74" s="114"/>
      <c r="EV74" s="115"/>
      <c r="EW74" s="94"/>
      <c r="EX74" s="65"/>
      <c r="EY74" s="301" t="s">
        <v>0</v>
      </c>
      <c r="EZ74" s="65"/>
      <c r="FA74" s="114"/>
      <c r="FB74" s="115"/>
      <c r="FC74" s="94"/>
      <c r="FD74" s="106"/>
      <c r="FE74" s="301" t="s">
        <v>0</v>
      </c>
      <c r="FF74" s="105"/>
      <c r="FG74" s="114"/>
      <c r="FH74" s="115"/>
      <c r="FI74" s="94"/>
      <c r="FJ74" s="65"/>
      <c r="FK74" s="301" t="s">
        <v>0</v>
      </c>
      <c r="FL74" s="65"/>
      <c r="FM74" s="114"/>
      <c r="FN74" s="115"/>
      <c r="FO74" s="94"/>
      <c r="FP74" s="65"/>
      <c r="FQ74" s="301" t="s">
        <v>0</v>
      </c>
      <c r="FR74" s="65"/>
      <c r="FS74" s="114"/>
      <c r="FT74" s="115"/>
      <c r="FU74" s="94"/>
      <c r="FV74" s="65"/>
      <c r="FW74" s="301" t="s">
        <v>0</v>
      </c>
      <c r="FX74" s="65"/>
      <c r="FY74" s="114"/>
      <c r="FZ74" s="115"/>
      <c r="GA74" s="94"/>
      <c r="GB74" s="106"/>
      <c r="GC74" s="301" t="s">
        <v>0</v>
      </c>
      <c r="GD74" s="105"/>
      <c r="GE74" s="114"/>
      <c r="GF74" s="115"/>
      <c r="GG74" s="94"/>
      <c r="GH74" s="106"/>
      <c r="GI74" s="301" t="s">
        <v>0</v>
      </c>
      <c r="GJ74" s="105"/>
      <c r="GK74" s="114"/>
      <c r="GL74" s="115"/>
      <c r="GM74" s="94"/>
      <c r="GN74" s="65"/>
      <c r="GO74" s="301" t="s">
        <v>0</v>
      </c>
      <c r="GP74" s="65"/>
      <c r="GQ74" s="121"/>
      <c r="GR74" s="302"/>
      <c r="GS74" s="94"/>
      <c r="GT74" s="65"/>
      <c r="GU74" s="301" t="s">
        <v>0</v>
      </c>
      <c r="GV74" s="65"/>
      <c r="GW74" s="114"/>
      <c r="GX74" s="115"/>
      <c r="GY74" s="94"/>
      <c r="GZ74" s="106"/>
      <c r="HA74" s="301" t="s">
        <v>0</v>
      </c>
      <c r="HB74" s="105"/>
      <c r="HC74" s="301"/>
      <c r="HD74" s="302"/>
      <c r="HE74" s="94"/>
      <c r="HF74" s="65"/>
      <c r="HG74" s="301" t="s">
        <v>0</v>
      </c>
      <c r="HH74" s="65"/>
      <c r="HI74" s="114"/>
      <c r="HJ74" s="115"/>
      <c r="HK74" s="94"/>
      <c r="HL74" s="65"/>
      <c r="HM74" s="301" t="s">
        <v>0</v>
      </c>
      <c r="HN74" s="65"/>
      <c r="HO74" s="114"/>
      <c r="HP74" s="115"/>
      <c r="HQ74" s="94"/>
      <c r="HR74" s="65"/>
      <c r="HS74" s="301" t="s">
        <v>0</v>
      </c>
      <c r="HT74" s="65"/>
      <c r="HU74" s="114"/>
      <c r="HV74" s="115"/>
      <c r="HW74" s="94"/>
      <c r="HX74" s="106"/>
      <c r="HY74" s="301" t="s">
        <v>0</v>
      </c>
      <c r="HZ74" s="105"/>
      <c r="IA74" s="114"/>
      <c r="IB74" s="115"/>
      <c r="IC74" s="94"/>
      <c r="ID74" s="65"/>
      <c r="IE74" s="301" t="s">
        <v>0</v>
      </c>
      <c r="IF74" s="65"/>
      <c r="IG74" s="114"/>
      <c r="IH74" s="115"/>
      <c r="II74" s="94"/>
      <c r="IJ74" s="65"/>
      <c r="IK74" s="301" t="s">
        <v>0</v>
      </c>
      <c r="IL74" s="65"/>
      <c r="IM74" s="121"/>
      <c r="IN74" s="302"/>
      <c r="IO74" s="94"/>
      <c r="IP74" s="106"/>
      <c r="IQ74" s="301" t="s">
        <v>0</v>
      </c>
      <c r="IR74" s="105"/>
      <c r="IS74" s="301"/>
      <c r="IT74" s="302"/>
      <c r="IU74" s="94"/>
      <c r="IV74" s="65"/>
      <c r="IW74" s="301" t="s">
        <v>0</v>
      </c>
      <c r="IX74" s="65"/>
      <c r="IY74" s="114"/>
      <c r="IZ74" s="115"/>
      <c r="JA74" s="94"/>
      <c r="JB74" s="65"/>
      <c r="JC74" s="301" t="s">
        <v>0</v>
      </c>
      <c r="JD74" s="65"/>
      <c r="JE74" s="114"/>
      <c r="JF74" s="115"/>
      <c r="JG74" s="94"/>
      <c r="JH74" s="65"/>
      <c r="JI74" s="301" t="s">
        <v>0</v>
      </c>
      <c r="JJ74" s="65"/>
      <c r="JK74" s="114"/>
      <c r="JL74" s="115"/>
      <c r="JM74" s="94"/>
      <c r="JN74" s="65"/>
      <c r="JO74" s="301" t="s">
        <v>0</v>
      </c>
      <c r="JP74" s="65"/>
      <c r="JQ74" s="114"/>
      <c r="JR74" s="115"/>
      <c r="JS74" s="94"/>
      <c r="JT74" s="106"/>
      <c r="JU74" s="301" t="s">
        <v>0</v>
      </c>
      <c r="JV74" s="105"/>
      <c r="JW74" s="114"/>
      <c r="JX74" s="115"/>
      <c r="JY74" s="94"/>
      <c r="JZ74" s="106"/>
      <c r="KA74" s="301" t="s">
        <v>0</v>
      </c>
      <c r="KB74" s="105"/>
      <c r="KC74" s="301"/>
      <c r="KD74" s="302"/>
      <c r="KE74" s="94"/>
      <c r="KF74" s="106"/>
      <c r="KG74" s="301" t="s">
        <v>0</v>
      </c>
      <c r="KH74" s="105"/>
      <c r="KI74" s="114"/>
      <c r="KJ74" s="115"/>
      <c r="KK74" s="94"/>
      <c r="KL74" s="65"/>
      <c r="KM74" s="301" t="s">
        <v>0</v>
      </c>
      <c r="KN74" s="65"/>
      <c r="KO74" s="114"/>
      <c r="KP74" s="115"/>
      <c r="KQ74" s="94"/>
      <c r="KR74" s="65"/>
      <c r="KS74" s="301" t="s">
        <v>0</v>
      </c>
      <c r="KT74" s="65"/>
      <c r="KU74" s="114"/>
      <c r="KV74" s="115"/>
      <c r="KW74" s="94"/>
      <c r="KX74" s="65"/>
      <c r="KY74" s="301" t="s">
        <v>0</v>
      </c>
      <c r="KZ74" s="65"/>
      <c r="LA74" s="121"/>
      <c r="LB74" s="302"/>
      <c r="LC74" s="94"/>
      <c r="LD74" s="106"/>
      <c r="LE74" s="301" t="s">
        <v>0</v>
      </c>
      <c r="LF74" s="105"/>
      <c r="LG74" s="114"/>
      <c r="LH74" s="115"/>
      <c r="LI74" s="94"/>
      <c r="LJ74" s="65"/>
      <c r="LK74" s="301" t="s">
        <v>0</v>
      </c>
      <c r="LL74" s="65"/>
      <c r="LM74" s="121"/>
      <c r="LN74" s="302"/>
      <c r="LO74" s="94"/>
      <c r="LP74" s="65"/>
      <c r="LQ74" s="301" t="s">
        <v>0</v>
      </c>
      <c r="LR74" s="65"/>
      <c r="LS74" s="114"/>
      <c r="LT74" s="115"/>
      <c r="LU74" s="94"/>
      <c r="LV74" s="106"/>
      <c r="LW74" s="301" t="s">
        <v>0</v>
      </c>
      <c r="LX74" s="105"/>
      <c r="LY74" s="301"/>
      <c r="LZ74" s="302"/>
      <c r="MA74" s="94"/>
      <c r="MB74" s="65"/>
      <c r="MC74" s="301" t="s">
        <v>0</v>
      </c>
      <c r="MD74" s="65"/>
      <c r="ME74" s="114"/>
      <c r="MF74" s="115"/>
      <c r="MG74" s="94"/>
      <c r="MH74" s="65"/>
      <c r="MI74" s="301" t="s">
        <v>0</v>
      </c>
      <c r="MJ74" s="65"/>
      <c r="MK74" s="114"/>
      <c r="ML74" s="115"/>
      <c r="MM74" s="94"/>
      <c r="MN74" s="65"/>
      <c r="MO74" s="301" t="s">
        <v>0</v>
      </c>
      <c r="MP74" s="65"/>
      <c r="MQ74" s="114"/>
      <c r="MR74" s="115"/>
      <c r="MS74" s="94"/>
      <c r="MT74" s="106"/>
      <c r="MU74" s="301" t="s">
        <v>0</v>
      </c>
      <c r="MV74" s="105"/>
      <c r="MW74" s="301"/>
      <c r="MX74" s="302"/>
      <c r="MY74" s="94"/>
      <c r="MZ74" s="65"/>
      <c r="NA74" s="301" t="s">
        <v>0</v>
      </c>
      <c r="NB74" s="65"/>
      <c r="NC74" s="114"/>
      <c r="ND74" s="115"/>
      <c r="NE74" s="94"/>
      <c r="NF74" s="65"/>
      <c r="NG74" s="301" t="s">
        <v>0</v>
      </c>
      <c r="NH74" s="65"/>
      <c r="NI74" s="121"/>
      <c r="NJ74" s="302"/>
      <c r="NK74" s="94"/>
      <c r="NL74" s="65"/>
      <c r="NM74" s="301" t="s">
        <v>0</v>
      </c>
      <c r="NN74" s="65"/>
      <c r="NO74" s="114"/>
      <c r="NP74" s="115"/>
      <c r="NQ74" s="94"/>
      <c r="NR74" s="65"/>
      <c r="NS74" s="301" t="s">
        <v>0</v>
      </c>
      <c r="NT74" s="65"/>
      <c r="NU74" s="114"/>
      <c r="NV74" s="115"/>
      <c r="NW74" s="102"/>
      <c r="NX74" s="106"/>
      <c r="NY74" s="301" t="s">
        <v>0</v>
      </c>
      <c r="NZ74" s="105"/>
      <c r="OA74" s="301"/>
      <c r="OB74" s="302"/>
      <c r="OC74" s="121"/>
      <c r="OD74" s="267"/>
      <c r="OE74" s="114" t="s">
        <v>0</v>
      </c>
      <c r="OF74" s="114"/>
      <c r="OG74" s="114"/>
      <c r="OH74" s="115"/>
    </row>
    <row r="75" spans="1:398" ht="16.5">
      <c r="A75" s="323">
        <f>IF(B75="","",VLOOKUP(B75,'Registrovaní tipéri'!$A$2:$B$101,2,FALSE))</f>
        <v>67</v>
      </c>
      <c r="B75" s="306" t="s">
        <v>204</v>
      </c>
      <c r="J75" s="341">
        <v>2</v>
      </c>
      <c r="K75" s="342"/>
      <c r="L75" s="342">
        <v>3</v>
      </c>
      <c r="M75" s="342" t="s">
        <v>218</v>
      </c>
      <c r="N75" s="343" t="s">
        <v>218</v>
      </c>
      <c r="O75" s="81"/>
      <c r="P75" s="106">
        <v>4</v>
      </c>
      <c r="Q75" s="342" t="s">
        <v>0</v>
      </c>
      <c r="R75" s="105">
        <v>1</v>
      </c>
      <c r="S75" s="114" t="s">
        <v>220</v>
      </c>
      <c r="T75" s="115" t="s">
        <v>218</v>
      </c>
      <c r="U75" s="81"/>
      <c r="V75" s="106">
        <v>1</v>
      </c>
      <c r="W75" s="342" t="s">
        <v>0</v>
      </c>
      <c r="X75" s="105">
        <v>2</v>
      </c>
      <c r="Y75" s="114" t="s">
        <v>218</v>
      </c>
      <c r="Z75" s="115" t="s">
        <v>218</v>
      </c>
      <c r="AA75" s="94"/>
      <c r="AB75" s="65"/>
      <c r="AC75" s="325" t="s">
        <v>0</v>
      </c>
      <c r="AD75" s="65"/>
      <c r="AE75" s="114" t="s">
        <v>331</v>
      </c>
      <c r="AF75" s="115" t="s">
        <v>331</v>
      </c>
      <c r="AG75" s="94"/>
      <c r="AH75" s="65"/>
      <c r="AI75" s="301" t="s">
        <v>0</v>
      </c>
      <c r="AJ75" s="65"/>
      <c r="AK75" s="114"/>
      <c r="AL75" s="115"/>
      <c r="AM75" s="94"/>
      <c r="AN75" s="106"/>
      <c r="AO75" s="301" t="s">
        <v>0</v>
      </c>
      <c r="AP75" s="105"/>
      <c r="AQ75" s="114"/>
      <c r="AR75" s="115"/>
      <c r="AS75" s="94"/>
      <c r="AT75" s="65"/>
      <c r="AU75" s="301" t="s">
        <v>0</v>
      </c>
      <c r="AV75" s="65"/>
      <c r="AW75" s="114"/>
      <c r="AX75" s="115"/>
      <c r="AY75" s="94"/>
      <c r="AZ75" s="106"/>
      <c r="BA75" s="301" t="s">
        <v>0</v>
      </c>
      <c r="BB75" s="105"/>
      <c r="BC75" s="114"/>
      <c r="BD75" s="115"/>
      <c r="BE75" s="94"/>
      <c r="BF75" s="65"/>
      <c r="BG75" s="301" t="s">
        <v>0</v>
      </c>
      <c r="BH75" s="65"/>
      <c r="BI75" s="114"/>
      <c r="BJ75" s="115"/>
      <c r="BK75" s="94"/>
      <c r="BL75" s="65"/>
      <c r="BM75" s="301" t="s">
        <v>0</v>
      </c>
      <c r="BN75" s="65"/>
      <c r="BO75" s="114"/>
      <c r="BP75" s="115"/>
      <c r="BQ75" s="94"/>
      <c r="BR75" s="65"/>
      <c r="BS75" s="301" t="s">
        <v>0</v>
      </c>
      <c r="BT75" s="65"/>
      <c r="BU75" s="114"/>
      <c r="BV75" s="115"/>
      <c r="BW75" s="94"/>
      <c r="BX75" s="65"/>
      <c r="BY75" s="301" t="s">
        <v>0</v>
      </c>
      <c r="BZ75" s="65"/>
      <c r="CA75" s="121"/>
      <c r="CB75" s="302"/>
      <c r="CC75" s="94"/>
      <c r="CD75" s="65"/>
      <c r="CE75" s="301" t="s">
        <v>0</v>
      </c>
      <c r="CF75" s="65"/>
      <c r="CG75" s="114"/>
      <c r="CH75" s="115"/>
      <c r="CI75" s="94"/>
      <c r="CJ75" s="106"/>
      <c r="CK75" s="301" t="s">
        <v>0</v>
      </c>
      <c r="CL75" s="105"/>
      <c r="CM75" s="114"/>
      <c r="CN75" s="115"/>
      <c r="CO75" s="94"/>
      <c r="CP75" s="106"/>
      <c r="CQ75" s="301" t="s">
        <v>0</v>
      </c>
      <c r="CR75" s="105"/>
      <c r="CS75" s="114"/>
      <c r="CT75" s="115"/>
      <c r="CU75" s="94"/>
      <c r="CV75" s="65"/>
      <c r="CW75" s="301" t="s">
        <v>0</v>
      </c>
      <c r="CX75" s="65"/>
      <c r="CY75" s="114"/>
      <c r="CZ75" s="115"/>
      <c r="DA75" s="94"/>
      <c r="DB75" s="65"/>
      <c r="DC75" s="301" t="s">
        <v>0</v>
      </c>
      <c r="DD75" s="65"/>
      <c r="DE75" s="114"/>
      <c r="DF75" s="115"/>
      <c r="DG75" s="94"/>
      <c r="DH75" s="65"/>
      <c r="DI75" s="301" t="s">
        <v>0</v>
      </c>
      <c r="DJ75" s="65"/>
      <c r="DK75" s="114"/>
      <c r="DL75" s="115"/>
      <c r="DM75" s="94"/>
      <c r="DN75" s="65"/>
      <c r="DO75" s="301" t="s">
        <v>0</v>
      </c>
      <c r="DP75" s="65"/>
      <c r="DQ75" s="114"/>
      <c r="DR75" s="115"/>
      <c r="DS75" s="94"/>
      <c r="DT75" s="65"/>
      <c r="DU75" s="301" t="s">
        <v>0</v>
      </c>
      <c r="DV75" s="65"/>
      <c r="DW75" s="114"/>
      <c r="DX75" s="115"/>
      <c r="DY75" s="94"/>
      <c r="DZ75" s="65"/>
      <c r="EA75" s="301" t="s">
        <v>0</v>
      </c>
      <c r="EB75" s="65"/>
      <c r="EC75" s="114"/>
      <c r="ED75" s="115"/>
      <c r="EE75" s="94"/>
      <c r="EF75" s="65"/>
      <c r="EG75" s="301" t="s">
        <v>0</v>
      </c>
      <c r="EH75" s="65"/>
      <c r="EI75" s="114"/>
      <c r="EJ75" s="115"/>
      <c r="EK75" s="94"/>
      <c r="EL75" s="65"/>
      <c r="EM75" s="301" t="s">
        <v>0</v>
      </c>
      <c r="EN75" s="65"/>
      <c r="EO75" s="114"/>
      <c r="EP75" s="115"/>
      <c r="EQ75" s="94"/>
      <c r="ER75" s="106"/>
      <c r="ES75" s="301" t="s">
        <v>0</v>
      </c>
      <c r="ET75" s="105"/>
      <c r="EU75" s="114"/>
      <c r="EV75" s="115"/>
      <c r="EW75" s="94"/>
      <c r="EX75" s="65"/>
      <c r="EY75" s="301" t="s">
        <v>0</v>
      </c>
      <c r="EZ75" s="65"/>
      <c r="FA75" s="114"/>
      <c r="FB75" s="115"/>
      <c r="FC75" s="94"/>
      <c r="FD75" s="106"/>
      <c r="FE75" s="301" t="s">
        <v>0</v>
      </c>
      <c r="FF75" s="105"/>
      <c r="FG75" s="114"/>
      <c r="FH75" s="115"/>
      <c r="FI75" s="94"/>
      <c r="FJ75" s="65"/>
      <c r="FK75" s="301" t="s">
        <v>0</v>
      </c>
      <c r="FL75" s="65"/>
      <c r="FM75" s="114"/>
      <c r="FN75" s="115"/>
      <c r="FO75" s="94"/>
      <c r="FP75" s="65"/>
      <c r="FQ75" s="301" t="s">
        <v>0</v>
      </c>
      <c r="FR75" s="65"/>
      <c r="FS75" s="114"/>
      <c r="FT75" s="115"/>
      <c r="FU75" s="94"/>
      <c r="FV75" s="65"/>
      <c r="FW75" s="301" t="s">
        <v>0</v>
      </c>
      <c r="FX75" s="65"/>
      <c r="FY75" s="114"/>
      <c r="FZ75" s="115"/>
      <c r="GA75" s="94"/>
      <c r="GB75" s="106"/>
      <c r="GC75" s="301" t="s">
        <v>0</v>
      </c>
      <c r="GD75" s="105"/>
      <c r="GE75" s="114"/>
      <c r="GF75" s="115"/>
      <c r="GG75" s="94"/>
      <c r="GH75" s="106"/>
      <c r="GI75" s="301" t="s">
        <v>0</v>
      </c>
      <c r="GJ75" s="105"/>
      <c r="GK75" s="114"/>
      <c r="GL75" s="115"/>
      <c r="GM75" s="94"/>
      <c r="GN75" s="65"/>
      <c r="GO75" s="301" t="s">
        <v>0</v>
      </c>
      <c r="GP75" s="65"/>
      <c r="GQ75" s="121"/>
      <c r="GR75" s="302"/>
      <c r="GS75" s="94"/>
      <c r="GT75" s="65"/>
      <c r="GU75" s="301" t="s">
        <v>0</v>
      </c>
      <c r="GV75" s="65"/>
      <c r="GW75" s="114"/>
      <c r="GX75" s="115"/>
      <c r="GY75" s="94"/>
      <c r="GZ75" s="106"/>
      <c r="HA75" s="301" t="s">
        <v>0</v>
      </c>
      <c r="HB75" s="105"/>
      <c r="HC75" s="301"/>
      <c r="HD75" s="302"/>
      <c r="HE75" s="94"/>
      <c r="HF75" s="65"/>
      <c r="HG75" s="301" t="s">
        <v>0</v>
      </c>
      <c r="HH75" s="65"/>
      <c r="HI75" s="114"/>
      <c r="HJ75" s="115"/>
      <c r="HK75" s="94"/>
      <c r="HL75" s="65"/>
      <c r="HM75" s="301" t="s">
        <v>0</v>
      </c>
      <c r="HN75" s="65"/>
      <c r="HO75" s="114"/>
      <c r="HP75" s="115"/>
      <c r="HQ75" s="94"/>
      <c r="HR75" s="65"/>
      <c r="HS75" s="301" t="s">
        <v>0</v>
      </c>
      <c r="HT75" s="65"/>
      <c r="HU75" s="114"/>
      <c r="HV75" s="115"/>
      <c r="HW75" s="94"/>
      <c r="HX75" s="106"/>
      <c r="HY75" s="301" t="s">
        <v>0</v>
      </c>
      <c r="HZ75" s="105"/>
      <c r="IA75" s="114"/>
      <c r="IB75" s="115"/>
      <c r="IC75" s="94"/>
      <c r="ID75" s="65"/>
      <c r="IE75" s="301" t="s">
        <v>0</v>
      </c>
      <c r="IF75" s="65"/>
      <c r="IG75" s="114"/>
      <c r="IH75" s="115"/>
      <c r="II75" s="94"/>
      <c r="IJ75" s="65"/>
      <c r="IK75" s="301" t="s">
        <v>0</v>
      </c>
      <c r="IL75" s="65"/>
      <c r="IM75" s="121"/>
      <c r="IN75" s="302"/>
      <c r="IO75" s="94"/>
      <c r="IP75" s="106"/>
      <c r="IQ75" s="301" t="s">
        <v>0</v>
      </c>
      <c r="IR75" s="105"/>
      <c r="IS75" s="301"/>
      <c r="IT75" s="302"/>
      <c r="IU75" s="94"/>
      <c r="IV75" s="65"/>
      <c r="IW75" s="301" t="s">
        <v>0</v>
      </c>
      <c r="IX75" s="65"/>
      <c r="IY75" s="114"/>
      <c r="IZ75" s="115"/>
      <c r="JA75" s="94"/>
      <c r="JB75" s="65"/>
      <c r="JC75" s="301" t="s">
        <v>0</v>
      </c>
      <c r="JD75" s="65"/>
      <c r="JE75" s="114"/>
      <c r="JF75" s="115"/>
      <c r="JG75" s="94"/>
      <c r="JH75" s="65"/>
      <c r="JI75" s="301" t="s">
        <v>0</v>
      </c>
      <c r="JJ75" s="65"/>
      <c r="JK75" s="114"/>
      <c r="JL75" s="115"/>
      <c r="JM75" s="94"/>
      <c r="JN75" s="65"/>
      <c r="JO75" s="301" t="s">
        <v>0</v>
      </c>
      <c r="JP75" s="65"/>
      <c r="JQ75" s="114"/>
      <c r="JR75" s="115"/>
      <c r="JS75" s="94"/>
      <c r="JT75" s="106"/>
      <c r="JU75" s="301" t="s">
        <v>0</v>
      </c>
      <c r="JV75" s="105"/>
      <c r="JW75" s="114"/>
      <c r="JX75" s="115"/>
      <c r="JY75" s="94"/>
      <c r="JZ75" s="106"/>
      <c r="KA75" s="301" t="s">
        <v>0</v>
      </c>
      <c r="KB75" s="105"/>
      <c r="KC75" s="301"/>
      <c r="KD75" s="302"/>
      <c r="KE75" s="94"/>
      <c r="KF75" s="106"/>
      <c r="KG75" s="301" t="s">
        <v>0</v>
      </c>
      <c r="KH75" s="105"/>
      <c r="KI75" s="114"/>
      <c r="KJ75" s="115"/>
      <c r="KK75" s="94"/>
      <c r="KL75" s="65"/>
      <c r="KM75" s="301" t="s">
        <v>0</v>
      </c>
      <c r="KN75" s="65"/>
      <c r="KO75" s="114"/>
      <c r="KP75" s="115"/>
      <c r="KQ75" s="94"/>
      <c r="KR75" s="65"/>
      <c r="KS75" s="301" t="s">
        <v>0</v>
      </c>
      <c r="KT75" s="65"/>
      <c r="KU75" s="114"/>
      <c r="KV75" s="115"/>
      <c r="KW75" s="94"/>
      <c r="KX75" s="65"/>
      <c r="KY75" s="301" t="s">
        <v>0</v>
      </c>
      <c r="KZ75" s="65"/>
      <c r="LA75" s="121"/>
      <c r="LB75" s="302"/>
      <c r="LC75" s="94"/>
      <c r="LD75" s="106"/>
      <c r="LE75" s="301" t="s">
        <v>0</v>
      </c>
      <c r="LF75" s="105"/>
      <c r="LG75" s="114"/>
      <c r="LH75" s="115"/>
      <c r="LI75" s="94"/>
      <c r="LJ75" s="65"/>
      <c r="LK75" s="301" t="s">
        <v>0</v>
      </c>
      <c r="LL75" s="65"/>
      <c r="LM75" s="121"/>
      <c r="LN75" s="302"/>
      <c r="LO75" s="94"/>
      <c r="LP75" s="65"/>
      <c r="LQ75" s="301" t="s">
        <v>0</v>
      </c>
      <c r="LR75" s="65"/>
      <c r="LS75" s="114"/>
      <c r="LT75" s="115"/>
      <c r="LU75" s="94"/>
      <c r="LV75" s="106"/>
      <c r="LW75" s="301" t="s">
        <v>0</v>
      </c>
      <c r="LX75" s="105"/>
      <c r="LY75" s="301"/>
      <c r="LZ75" s="302"/>
      <c r="MA75" s="94"/>
      <c r="MB75" s="65"/>
      <c r="MC75" s="301" t="s">
        <v>0</v>
      </c>
      <c r="MD75" s="65"/>
      <c r="ME75" s="114"/>
      <c r="MF75" s="115"/>
      <c r="MG75" s="94"/>
      <c r="MH75" s="65"/>
      <c r="MI75" s="301" t="s">
        <v>0</v>
      </c>
      <c r="MJ75" s="65"/>
      <c r="MK75" s="114"/>
      <c r="ML75" s="115"/>
      <c r="MM75" s="94"/>
      <c r="MN75" s="65"/>
      <c r="MO75" s="301" t="s">
        <v>0</v>
      </c>
      <c r="MP75" s="65"/>
      <c r="MQ75" s="114"/>
      <c r="MR75" s="115"/>
      <c r="MS75" s="94"/>
      <c r="MT75" s="106"/>
      <c r="MU75" s="301" t="s">
        <v>0</v>
      </c>
      <c r="MV75" s="105"/>
      <c r="MW75" s="301"/>
      <c r="MX75" s="302"/>
      <c r="MY75" s="94"/>
      <c r="MZ75" s="65"/>
      <c r="NA75" s="301" t="s">
        <v>0</v>
      </c>
      <c r="NB75" s="65"/>
      <c r="NC75" s="114"/>
      <c r="ND75" s="115"/>
      <c r="NE75" s="94"/>
      <c r="NF75" s="65"/>
      <c r="NG75" s="301" t="s">
        <v>0</v>
      </c>
      <c r="NH75" s="65"/>
      <c r="NI75" s="121"/>
      <c r="NJ75" s="302"/>
      <c r="NK75" s="94"/>
      <c r="NL75" s="65"/>
      <c r="NM75" s="301" t="s">
        <v>0</v>
      </c>
      <c r="NN75" s="65"/>
      <c r="NO75" s="114"/>
      <c r="NP75" s="115"/>
      <c r="NQ75" s="94"/>
      <c r="NR75" s="65"/>
      <c r="NS75" s="301" t="s">
        <v>0</v>
      </c>
      <c r="NT75" s="65"/>
      <c r="NU75" s="114"/>
      <c r="NV75" s="115"/>
      <c r="NW75" s="102"/>
      <c r="NX75" s="106"/>
      <c r="NY75" s="301" t="s">
        <v>0</v>
      </c>
      <c r="NZ75" s="105"/>
      <c r="OA75" s="301"/>
      <c r="OB75" s="302"/>
      <c r="OC75" s="121"/>
      <c r="OD75" s="267"/>
      <c r="OE75" s="114" t="s">
        <v>0</v>
      </c>
      <c r="OF75" s="114"/>
      <c r="OG75" s="114"/>
      <c r="OH75" s="115"/>
    </row>
    <row r="76" spans="1:398" ht="16.5">
      <c r="A76" s="312">
        <f>IF(B76="","",VLOOKUP(B76,'Registrovaní tipéri'!$A$2:$B$101,2,FALSE))</f>
        <v>21</v>
      </c>
      <c r="B76" s="306" t="s">
        <v>11</v>
      </c>
      <c r="C76" s="134">
        <v>21</v>
      </c>
      <c r="D76" s="106"/>
      <c r="E76" s="301" t="s">
        <v>0</v>
      </c>
      <c r="F76" s="105"/>
      <c r="G76" s="301"/>
      <c r="H76" s="302"/>
      <c r="I76" s="308"/>
      <c r="J76" s="267">
        <v>1</v>
      </c>
      <c r="K76" s="114" t="s">
        <v>0</v>
      </c>
      <c r="L76" s="114">
        <v>3</v>
      </c>
      <c r="M76" s="114" t="s">
        <v>220</v>
      </c>
      <c r="N76" s="115" t="s">
        <v>211</v>
      </c>
      <c r="O76" s="81"/>
      <c r="P76" s="106">
        <v>6</v>
      </c>
      <c r="Q76" s="342" t="s">
        <v>0</v>
      </c>
      <c r="R76" s="105">
        <v>0</v>
      </c>
      <c r="S76" s="114" t="s">
        <v>208</v>
      </c>
      <c r="T76" s="115" t="s">
        <v>293</v>
      </c>
      <c r="U76" s="81"/>
      <c r="V76" s="106">
        <v>2</v>
      </c>
      <c r="W76" s="342" t="s">
        <v>0</v>
      </c>
      <c r="X76" s="105">
        <v>4</v>
      </c>
      <c r="Y76" s="114" t="s">
        <v>270</v>
      </c>
      <c r="Z76" s="115" t="s">
        <v>214</v>
      </c>
      <c r="AA76" s="94"/>
      <c r="AB76" s="65"/>
      <c r="AC76" s="325" t="s">
        <v>0</v>
      </c>
      <c r="AD76" s="65"/>
      <c r="AE76" s="114" t="s">
        <v>331</v>
      </c>
      <c r="AF76" s="115" t="s">
        <v>331</v>
      </c>
      <c r="AG76" s="94"/>
      <c r="AH76" s="65"/>
      <c r="AI76" s="301" t="s">
        <v>0</v>
      </c>
      <c r="AJ76" s="65"/>
      <c r="AK76" s="114"/>
      <c r="AL76" s="115"/>
      <c r="AM76" s="94"/>
      <c r="AN76" s="106"/>
      <c r="AO76" s="301" t="s">
        <v>0</v>
      </c>
      <c r="AP76" s="105"/>
      <c r="AQ76" s="114"/>
      <c r="AR76" s="115"/>
      <c r="AS76" s="94"/>
      <c r="AT76" s="65"/>
      <c r="AU76" s="301" t="s">
        <v>0</v>
      </c>
      <c r="AV76" s="65"/>
      <c r="AW76" s="114"/>
      <c r="AX76" s="115"/>
      <c r="AY76" s="94"/>
      <c r="AZ76" s="106"/>
      <c r="BA76" s="301" t="s">
        <v>0</v>
      </c>
      <c r="BB76" s="105"/>
      <c r="BC76" s="114"/>
      <c r="BD76" s="115"/>
      <c r="BE76" s="94"/>
      <c r="BF76" s="65"/>
      <c r="BG76" s="301" t="s">
        <v>0</v>
      </c>
      <c r="BH76" s="65"/>
      <c r="BI76" s="114"/>
      <c r="BJ76" s="115"/>
      <c r="BK76" s="94"/>
      <c r="BL76" s="65"/>
      <c r="BM76" s="301" t="s">
        <v>0</v>
      </c>
      <c r="BN76" s="65"/>
      <c r="BO76" s="114"/>
      <c r="BP76" s="115"/>
      <c r="BQ76" s="94"/>
      <c r="BR76" s="65"/>
      <c r="BS76" s="301" t="s">
        <v>0</v>
      </c>
      <c r="BT76" s="65"/>
      <c r="BU76" s="114"/>
      <c r="BV76" s="115"/>
      <c r="BW76" s="94"/>
      <c r="BX76" s="65"/>
      <c r="BY76" s="301" t="s">
        <v>0</v>
      </c>
      <c r="BZ76" s="65"/>
      <c r="CA76" s="114"/>
      <c r="CB76" s="115"/>
      <c r="CC76" s="94"/>
      <c r="CD76" s="65"/>
      <c r="CE76" s="301" t="s">
        <v>0</v>
      </c>
      <c r="CF76" s="65"/>
      <c r="CG76" s="114"/>
      <c r="CH76" s="115"/>
      <c r="CI76" s="94"/>
      <c r="CJ76" s="106"/>
      <c r="CK76" s="301" t="s">
        <v>0</v>
      </c>
      <c r="CL76" s="105"/>
      <c r="CM76" s="114"/>
      <c r="CN76" s="115"/>
      <c r="CO76" s="94"/>
      <c r="CP76" s="106"/>
      <c r="CQ76" s="301" t="s">
        <v>0</v>
      </c>
      <c r="CR76" s="105"/>
      <c r="CS76" s="114"/>
      <c r="CT76" s="115"/>
      <c r="CU76" s="94"/>
      <c r="CV76" s="65"/>
      <c r="CW76" s="301" t="s">
        <v>0</v>
      </c>
      <c r="CX76" s="65"/>
      <c r="CY76" s="114"/>
      <c r="CZ76" s="115"/>
      <c r="DA76" s="94"/>
      <c r="DB76" s="65"/>
      <c r="DC76" s="301" t="s">
        <v>0</v>
      </c>
      <c r="DD76" s="65"/>
      <c r="DE76" s="114"/>
      <c r="DF76" s="115"/>
      <c r="DG76" s="94"/>
      <c r="DH76" s="65"/>
      <c r="DI76" s="301" t="s">
        <v>0</v>
      </c>
      <c r="DJ76" s="65"/>
      <c r="DK76" s="114"/>
      <c r="DL76" s="115"/>
      <c r="DM76" s="94"/>
      <c r="DN76" s="65"/>
      <c r="DO76" s="301" t="s">
        <v>0</v>
      </c>
      <c r="DP76" s="65"/>
      <c r="DQ76" s="114"/>
      <c r="DR76" s="115"/>
      <c r="DS76" s="94"/>
      <c r="DT76" s="65"/>
      <c r="DU76" s="301" t="s">
        <v>0</v>
      </c>
      <c r="DV76" s="65"/>
      <c r="DW76" s="114"/>
      <c r="DX76" s="115"/>
      <c r="DY76" s="94"/>
      <c r="DZ76" s="65"/>
      <c r="EA76" s="301" t="s">
        <v>0</v>
      </c>
      <c r="EB76" s="65"/>
      <c r="EC76" s="114"/>
      <c r="ED76" s="115"/>
      <c r="EE76" s="94"/>
      <c r="EF76" s="65"/>
      <c r="EG76" s="301" t="s">
        <v>0</v>
      </c>
      <c r="EH76" s="65"/>
      <c r="EI76" s="114"/>
      <c r="EJ76" s="115"/>
      <c r="EK76" s="94"/>
      <c r="EL76" s="65"/>
      <c r="EM76" s="301" t="s">
        <v>0</v>
      </c>
      <c r="EN76" s="65"/>
      <c r="EO76" s="114"/>
      <c r="EP76" s="115"/>
      <c r="EQ76" s="94"/>
      <c r="ER76" s="106"/>
      <c r="ES76" s="301" t="s">
        <v>0</v>
      </c>
      <c r="ET76" s="105"/>
      <c r="EU76" s="114"/>
      <c r="EV76" s="115"/>
      <c r="EW76" s="94"/>
      <c r="EX76" s="65"/>
      <c r="EY76" s="301" t="s">
        <v>0</v>
      </c>
      <c r="EZ76" s="65"/>
      <c r="FA76" s="114"/>
      <c r="FB76" s="115"/>
      <c r="FC76" s="94"/>
      <c r="FD76" s="106"/>
      <c r="FE76" s="301" t="s">
        <v>0</v>
      </c>
      <c r="FF76" s="105"/>
      <c r="FG76" s="114"/>
      <c r="FH76" s="115"/>
      <c r="FI76" s="94"/>
      <c r="FJ76" s="65"/>
      <c r="FK76" s="301" t="s">
        <v>0</v>
      </c>
      <c r="FL76" s="65"/>
      <c r="FM76" s="114"/>
      <c r="FN76" s="115"/>
      <c r="FO76" s="94"/>
      <c r="FP76" s="65"/>
      <c r="FQ76" s="301" t="s">
        <v>0</v>
      </c>
      <c r="FR76" s="65"/>
      <c r="FS76" s="114"/>
      <c r="FT76" s="115"/>
      <c r="FU76" s="94"/>
      <c r="FV76" s="65"/>
      <c r="FW76" s="301" t="s">
        <v>0</v>
      </c>
      <c r="FX76" s="65"/>
      <c r="FY76" s="114"/>
      <c r="FZ76" s="115"/>
      <c r="GA76" s="94"/>
      <c r="GB76" s="106"/>
      <c r="GC76" s="301" t="s">
        <v>0</v>
      </c>
      <c r="GD76" s="105"/>
      <c r="GE76" s="114"/>
      <c r="GF76" s="115"/>
      <c r="GG76" s="94"/>
      <c r="GH76" s="106"/>
      <c r="GI76" s="301" t="s">
        <v>0</v>
      </c>
      <c r="GJ76" s="105"/>
      <c r="GK76" s="114"/>
      <c r="GL76" s="115"/>
      <c r="GM76" s="94"/>
      <c r="GN76" s="65"/>
      <c r="GO76" s="301" t="s">
        <v>0</v>
      </c>
      <c r="GP76" s="65"/>
      <c r="GQ76" s="121"/>
      <c r="GR76" s="302"/>
      <c r="GS76" s="94"/>
      <c r="GT76" s="65"/>
      <c r="GU76" s="301" t="s">
        <v>0</v>
      </c>
      <c r="GV76" s="65"/>
      <c r="GW76" s="114"/>
      <c r="GX76" s="115"/>
      <c r="GY76" s="94"/>
      <c r="GZ76" s="106"/>
      <c r="HA76" s="301" t="s">
        <v>0</v>
      </c>
      <c r="HB76" s="105"/>
      <c r="HC76" s="301"/>
      <c r="HD76" s="302"/>
      <c r="HE76" s="94"/>
      <c r="HF76" s="65"/>
      <c r="HG76" s="301" t="s">
        <v>0</v>
      </c>
      <c r="HH76" s="65"/>
      <c r="HI76" s="114"/>
      <c r="HJ76" s="115"/>
      <c r="HK76" s="94"/>
      <c r="HL76" s="65"/>
      <c r="HM76" s="301" t="s">
        <v>0</v>
      </c>
      <c r="HN76" s="65"/>
      <c r="HO76" s="114"/>
      <c r="HP76" s="115"/>
      <c r="HQ76" s="94"/>
      <c r="HR76" s="65"/>
      <c r="HS76" s="301" t="s">
        <v>0</v>
      </c>
      <c r="HT76" s="65"/>
      <c r="HU76" s="114"/>
      <c r="HV76" s="115"/>
      <c r="HW76" s="94"/>
      <c r="HX76" s="106"/>
      <c r="HY76" s="301" t="s">
        <v>0</v>
      </c>
      <c r="HZ76" s="105"/>
      <c r="IA76" s="114"/>
      <c r="IB76" s="115"/>
      <c r="IC76" s="94"/>
      <c r="ID76" s="65"/>
      <c r="IE76" s="301" t="s">
        <v>0</v>
      </c>
      <c r="IF76" s="65"/>
      <c r="IG76" s="114"/>
      <c r="IH76" s="115"/>
      <c r="II76" s="94"/>
      <c r="IJ76" s="65"/>
      <c r="IK76" s="301" t="s">
        <v>0</v>
      </c>
      <c r="IL76" s="65"/>
      <c r="IM76" s="121"/>
      <c r="IN76" s="302"/>
      <c r="IO76" s="94"/>
      <c r="IP76" s="106"/>
      <c r="IQ76" s="301" t="s">
        <v>0</v>
      </c>
      <c r="IR76" s="105"/>
      <c r="IS76" s="301"/>
      <c r="IT76" s="302"/>
      <c r="IU76" s="94"/>
      <c r="IV76" s="65"/>
      <c r="IW76" s="301" t="s">
        <v>0</v>
      </c>
      <c r="IX76" s="65"/>
      <c r="IY76" s="114"/>
      <c r="IZ76" s="115"/>
      <c r="JA76" s="94"/>
      <c r="JB76" s="65"/>
      <c r="JC76" s="301" t="s">
        <v>0</v>
      </c>
      <c r="JD76" s="65"/>
      <c r="JE76" s="114"/>
      <c r="JF76" s="115"/>
      <c r="JG76" s="94"/>
      <c r="JH76" s="65"/>
      <c r="JI76" s="301" t="s">
        <v>0</v>
      </c>
      <c r="JJ76" s="65"/>
      <c r="JK76" s="114"/>
      <c r="JL76" s="115"/>
      <c r="JM76" s="94"/>
      <c r="JN76" s="65"/>
      <c r="JO76" s="301" t="s">
        <v>0</v>
      </c>
      <c r="JP76" s="65"/>
      <c r="JQ76" s="114"/>
      <c r="JR76" s="115"/>
      <c r="JS76" s="94"/>
      <c r="JT76" s="106"/>
      <c r="JU76" s="301" t="s">
        <v>0</v>
      </c>
      <c r="JV76" s="105"/>
      <c r="JW76" s="114"/>
      <c r="JX76" s="115"/>
      <c r="JY76" s="94"/>
      <c r="JZ76" s="106"/>
      <c r="KA76" s="301" t="s">
        <v>0</v>
      </c>
      <c r="KB76" s="105"/>
      <c r="KC76" s="301"/>
      <c r="KD76" s="302"/>
      <c r="KE76" s="94"/>
      <c r="KF76" s="106"/>
      <c r="KG76" s="301" t="s">
        <v>0</v>
      </c>
      <c r="KH76" s="105"/>
      <c r="KI76" s="114"/>
      <c r="KJ76" s="115"/>
      <c r="KK76" s="94"/>
      <c r="KL76" s="65"/>
      <c r="KM76" s="301" t="s">
        <v>0</v>
      </c>
      <c r="KN76" s="65"/>
      <c r="KO76" s="114"/>
      <c r="KP76" s="115"/>
      <c r="KQ76" s="94"/>
      <c r="KR76" s="65"/>
      <c r="KS76" s="301" t="s">
        <v>0</v>
      </c>
      <c r="KT76" s="65"/>
      <c r="KU76" s="114"/>
      <c r="KV76" s="115"/>
      <c r="KW76" s="94"/>
      <c r="KX76" s="65"/>
      <c r="KY76" s="301" t="s">
        <v>0</v>
      </c>
      <c r="KZ76" s="65"/>
      <c r="LA76" s="121"/>
      <c r="LB76" s="302"/>
      <c r="LC76" s="94"/>
      <c r="LD76" s="106"/>
      <c r="LE76" s="301" t="s">
        <v>0</v>
      </c>
      <c r="LF76" s="105"/>
      <c r="LG76" s="114"/>
      <c r="LH76" s="115"/>
      <c r="LI76" s="94"/>
      <c r="LJ76" s="65"/>
      <c r="LK76" s="301" t="s">
        <v>0</v>
      </c>
      <c r="LL76" s="65"/>
      <c r="LM76" s="121"/>
      <c r="LN76" s="302"/>
      <c r="LO76" s="94"/>
      <c r="LP76" s="65"/>
      <c r="LQ76" s="301" t="s">
        <v>0</v>
      </c>
      <c r="LR76" s="65"/>
      <c r="LS76" s="114"/>
      <c r="LT76" s="115"/>
      <c r="LU76" s="94"/>
      <c r="LV76" s="106"/>
      <c r="LW76" s="301" t="s">
        <v>0</v>
      </c>
      <c r="LX76" s="105"/>
      <c r="LY76" s="301"/>
      <c r="LZ76" s="302"/>
      <c r="MA76" s="94"/>
      <c r="MB76" s="65"/>
      <c r="MC76" s="301" t="s">
        <v>0</v>
      </c>
      <c r="MD76" s="65"/>
      <c r="ME76" s="114"/>
      <c r="MF76" s="115"/>
      <c r="MG76" s="94"/>
      <c r="MH76" s="65"/>
      <c r="MI76" s="301" t="s">
        <v>0</v>
      </c>
      <c r="MJ76" s="65"/>
      <c r="MK76" s="114"/>
      <c r="ML76" s="115"/>
      <c r="MM76" s="94"/>
      <c r="MN76" s="65"/>
      <c r="MO76" s="301" t="s">
        <v>0</v>
      </c>
      <c r="MP76" s="65"/>
      <c r="MQ76" s="114"/>
      <c r="MR76" s="115"/>
      <c r="MS76" s="94"/>
      <c r="MT76" s="106"/>
      <c r="MU76" s="301" t="s">
        <v>0</v>
      </c>
      <c r="MV76" s="105"/>
      <c r="MW76" s="301"/>
      <c r="MX76" s="302"/>
      <c r="MY76" s="94"/>
      <c r="MZ76" s="65"/>
      <c r="NA76" s="301" t="s">
        <v>0</v>
      </c>
      <c r="NB76" s="65"/>
      <c r="NC76" s="114"/>
      <c r="ND76" s="115"/>
      <c r="NE76" s="94"/>
      <c r="NF76" s="65"/>
      <c r="NG76" s="301" t="s">
        <v>0</v>
      </c>
      <c r="NH76" s="65"/>
      <c r="NI76" s="121"/>
      <c r="NJ76" s="302"/>
      <c r="NK76" s="94"/>
      <c r="NL76" s="65"/>
      <c r="NM76" s="301" t="s">
        <v>0</v>
      </c>
      <c r="NN76" s="65"/>
      <c r="NO76" s="114"/>
      <c r="NP76" s="115"/>
      <c r="NQ76" s="94"/>
      <c r="NR76" s="65"/>
      <c r="NS76" s="301" t="s">
        <v>0</v>
      </c>
      <c r="NT76" s="65"/>
      <c r="NU76" s="114"/>
      <c r="NV76" s="115"/>
      <c r="NW76" s="102"/>
      <c r="NX76" s="106"/>
      <c r="NY76" s="301" t="s">
        <v>0</v>
      </c>
      <c r="NZ76" s="105"/>
      <c r="OA76" s="301"/>
      <c r="OB76" s="302"/>
      <c r="OC76" s="121"/>
      <c r="OD76" s="267"/>
      <c r="OE76" s="114" t="s">
        <v>0</v>
      </c>
      <c r="OF76" s="114"/>
      <c r="OG76" s="114"/>
      <c r="OH76" s="115"/>
    </row>
    <row r="77" spans="1:398" ht="16.5">
      <c r="A77" s="312">
        <f>IF(B77="","",VLOOKUP(B77,'Registrovaní tipéri'!$A$2:$B$101,2,FALSE))</f>
        <v>7</v>
      </c>
      <c r="B77" s="306" t="s">
        <v>264</v>
      </c>
      <c r="C77" s="134">
        <v>7</v>
      </c>
      <c r="D77" s="106"/>
      <c r="E77" s="301" t="s">
        <v>0</v>
      </c>
      <c r="F77" s="105"/>
      <c r="G77" s="112"/>
      <c r="H77" s="113"/>
      <c r="I77" s="308"/>
      <c r="J77" s="267">
        <v>0</v>
      </c>
      <c r="K77" s="114" t="s">
        <v>0</v>
      </c>
      <c r="L77" s="114">
        <v>5</v>
      </c>
      <c r="M77" s="114" t="s">
        <v>218</v>
      </c>
      <c r="N77" s="115" t="s">
        <v>218</v>
      </c>
      <c r="O77" s="81"/>
      <c r="P77" s="106">
        <v>7</v>
      </c>
      <c r="Q77" s="342" t="s">
        <v>0</v>
      </c>
      <c r="R77" s="105">
        <v>0</v>
      </c>
      <c r="S77" s="114" t="s">
        <v>218</v>
      </c>
      <c r="T77" s="115" t="s">
        <v>218</v>
      </c>
      <c r="U77" s="81"/>
      <c r="V77" s="106">
        <v>1</v>
      </c>
      <c r="W77" s="342" t="s">
        <v>0</v>
      </c>
      <c r="X77" s="105">
        <v>2</v>
      </c>
      <c r="Y77" s="114" t="s">
        <v>218</v>
      </c>
      <c r="Z77" s="115" t="s">
        <v>218</v>
      </c>
      <c r="AA77" s="94"/>
      <c r="AB77" s="65"/>
      <c r="AC77" s="325" t="s">
        <v>0</v>
      </c>
      <c r="AD77" s="65"/>
      <c r="AE77" s="114" t="s">
        <v>331</v>
      </c>
      <c r="AF77" s="115" t="s">
        <v>331</v>
      </c>
      <c r="AG77" s="94"/>
      <c r="AH77" s="65"/>
      <c r="AI77" s="301" t="s">
        <v>0</v>
      </c>
      <c r="AJ77" s="65"/>
      <c r="AK77" s="114"/>
      <c r="AL77" s="115"/>
      <c r="AM77" s="94"/>
      <c r="AN77" s="106"/>
      <c r="AO77" s="301" t="s">
        <v>0</v>
      </c>
      <c r="AP77" s="105"/>
      <c r="AQ77" s="114"/>
      <c r="AR77" s="115"/>
      <c r="AS77" s="94"/>
      <c r="AT77" s="65"/>
      <c r="AU77" s="301" t="s">
        <v>0</v>
      </c>
      <c r="AV77" s="65"/>
      <c r="AW77" s="114"/>
      <c r="AX77" s="115"/>
      <c r="AY77" s="94"/>
      <c r="AZ77" s="106"/>
      <c r="BA77" s="301" t="s">
        <v>0</v>
      </c>
      <c r="BB77" s="105"/>
      <c r="BC77" s="114"/>
      <c r="BD77" s="115"/>
      <c r="BE77" s="94"/>
      <c r="BF77" s="65"/>
      <c r="BG77" s="301" t="s">
        <v>0</v>
      </c>
      <c r="BH77" s="65"/>
      <c r="BI77" s="114"/>
      <c r="BJ77" s="115"/>
      <c r="BK77" s="94"/>
      <c r="BL77" s="65"/>
      <c r="BM77" s="301" t="s">
        <v>0</v>
      </c>
      <c r="BN77" s="65"/>
      <c r="BO77" s="114"/>
      <c r="BP77" s="115"/>
      <c r="BQ77" s="94"/>
      <c r="BR77" s="65"/>
      <c r="BS77" s="301" t="s">
        <v>0</v>
      </c>
      <c r="BT77" s="65"/>
      <c r="BU77" s="114"/>
      <c r="BV77" s="115"/>
      <c r="BW77" s="94"/>
      <c r="BX77" s="65"/>
      <c r="BY77" s="301" t="s">
        <v>0</v>
      </c>
      <c r="BZ77" s="65"/>
      <c r="CA77" s="121"/>
      <c r="CB77" s="302"/>
      <c r="CC77" s="94"/>
      <c r="CD77" s="65"/>
      <c r="CE77" s="301" t="s">
        <v>0</v>
      </c>
      <c r="CF77" s="65"/>
      <c r="CG77" s="114"/>
      <c r="CH77" s="115"/>
      <c r="CI77" s="94"/>
      <c r="CJ77" s="106"/>
      <c r="CK77" s="301" t="s">
        <v>0</v>
      </c>
      <c r="CL77" s="105"/>
      <c r="CM77" s="114"/>
      <c r="CN77" s="115"/>
      <c r="CO77" s="94"/>
      <c r="CP77" s="106"/>
      <c r="CQ77" s="301" t="s">
        <v>0</v>
      </c>
      <c r="CR77" s="105"/>
      <c r="CS77" s="114"/>
      <c r="CT77" s="115"/>
      <c r="CU77" s="94"/>
      <c r="CV77" s="65"/>
      <c r="CW77" s="301" t="s">
        <v>0</v>
      </c>
      <c r="CX77" s="65"/>
      <c r="CY77" s="114"/>
      <c r="CZ77" s="115"/>
      <c r="DA77" s="94"/>
      <c r="DB77" s="65"/>
      <c r="DC77" s="301" t="s">
        <v>0</v>
      </c>
      <c r="DD77" s="65"/>
      <c r="DE77" s="114"/>
      <c r="DF77" s="115"/>
      <c r="DG77" s="94"/>
      <c r="DH77" s="65"/>
      <c r="DI77" s="301" t="s">
        <v>0</v>
      </c>
      <c r="DJ77" s="65"/>
      <c r="DK77" s="114"/>
      <c r="DL77" s="115"/>
      <c r="DM77" s="94"/>
      <c r="DN77" s="65"/>
      <c r="DO77" s="301" t="s">
        <v>0</v>
      </c>
      <c r="DP77" s="65"/>
      <c r="DQ77" s="114"/>
      <c r="DR77" s="115"/>
      <c r="DS77" s="94"/>
      <c r="DT77" s="65"/>
      <c r="DU77" s="301" t="s">
        <v>0</v>
      </c>
      <c r="DV77" s="65"/>
      <c r="DW77" s="114"/>
      <c r="DX77" s="115"/>
      <c r="DY77" s="94"/>
      <c r="DZ77" s="65"/>
      <c r="EA77" s="301" t="s">
        <v>0</v>
      </c>
      <c r="EB77" s="65"/>
      <c r="EC77" s="114"/>
      <c r="ED77" s="115"/>
      <c r="EE77" s="94"/>
      <c r="EF77" s="65"/>
      <c r="EG77" s="301" t="s">
        <v>0</v>
      </c>
      <c r="EH77" s="65"/>
      <c r="EI77" s="114"/>
      <c r="EJ77" s="115"/>
      <c r="EK77" s="94"/>
      <c r="EL77" s="65"/>
      <c r="EM77" s="301" t="s">
        <v>0</v>
      </c>
      <c r="EN77" s="65"/>
      <c r="EO77" s="114"/>
      <c r="EP77" s="115"/>
      <c r="EQ77" s="94"/>
      <c r="ER77" s="106"/>
      <c r="ES77" s="301" t="s">
        <v>0</v>
      </c>
      <c r="ET77" s="105"/>
      <c r="EU77" s="114"/>
      <c r="EV77" s="115"/>
      <c r="EW77" s="94"/>
      <c r="EX77" s="65"/>
      <c r="EY77" s="301" t="s">
        <v>0</v>
      </c>
      <c r="EZ77" s="65"/>
      <c r="FA77" s="114"/>
      <c r="FB77" s="115"/>
      <c r="FC77" s="94"/>
      <c r="FD77" s="106"/>
      <c r="FE77" s="301" t="s">
        <v>0</v>
      </c>
      <c r="FF77" s="105"/>
      <c r="FG77" s="114"/>
      <c r="FH77" s="115"/>
      <c r="FI77" s="94"/>
      <c r="FJ77" s="65"/>
      <c r="FK77" s="301" t="s">
        <v>0</v>
      </c>
      <c r="FL77" s="65"/>
      <c r="FM77" s="114"/>
      <c r="FN77" s="115"/>
      <c r="FO77" s="94"/>
      <c r="FP77" s="65"/>
      <c r="FQ77" s="301" t="s">
        <v>0</v>
      </c>
      <c r="FR77" s="65"/>
      <c r="FS77" s="114"/>
      <c r="FT77" s="115"/>
      <c r="FU77" s="94"/>
      <c r="FV77" s="65"/>
      <c r="FW77" s="301" t="s">
        <v>0</v>
      </c>
      <c r="FX77" s="65"/>
      <c r="FY77" s="114"/>
      <c r="FZ77" s="115"/>
      <c r="GA77" s="94"/>
      <c r="GB77" s="106"/>
      <c r="GC77" s="301" t="s">
        <v>0</v>
      </c>
      <c r="GD77" s="105"/>
      <c r="GE77" s="114"/>
      <c r="GF77" s="115"/>
      <c r="GG77" s="94"/>
      <c r="GH77" s="106"/>
      <c r="GI77" s="301" t="s">
        <v>0</v>
      </c>
      <c r="GJ77" s="105"/>
      <c r="GK77" s="114"/>
      <c r="GL77" s="115"/>
      <c r="GM77" s="94"/>
      <c r="GN77" s="65"/>
      <c r="GO77" s="301" t="s">
        <v>0</v>
      </c>
      <c r="GP77" s="65"/>
      <c r="GQ77" s="121"/>
      <c r="GR77" s="302"/>
      <c r="GS77" s="94"/>
      <c r="GT77" s="65"/>
      <c r="GU77" s="301" t="s">
        <v>0</v>
      </c>
      <c r="GV77" s="65"/>
      <c r="GW77" s="114"/>
      <c r="GX77" s="115"/>
      <c r="GY77" s="94"/>
      <c r="GZ77" s="106"/>
      <c r="HA77" s="301" t="s">
        <v>0</v>
      </c>
      <c r="HB77" s="105"/>
      <c r="HC77" s="301"/>
      <c r="HD77" s="302"/>
      <c r="HE77" s="94"/>
      <c r="HF77" s="65"/>
      <c r="HG77" s="301" t="s">
        <v>0</v>
      </c>
      <c r="HH77" s="65"/>
      <c r="HI77" s="114"/>
      <c r="HJ77" s="115"/>
      <c r="HK77" s="94"/>
      <c r="HL77" s="65"/>
      <c r="HM77" s="301" t="s">
        <v>0</v>
      </c>
      <c r="HN77" s="65"/>
      <c r="HO77" s="114"/>
      <c r="HP77" s="115"/>
      <c r="HQ77" s="94"/>
      <c r="HR77" s="65"/>
      <c r="HS77" s="301" t="s">
        <v>0</v>
      </c>
      <c r="HT77" s="65"/>
      <c r="HU77" s="114"/>
      <c r="HV77" s="115"/>
      <c r="HW77" s="94"/>
      <c r="HX77" s="106"/>
      <c r="HY77" s="301" t="s">
        <v>0</v>
      </c>
      <c r="HZ77" s="105"/>
      <c r="IA77" s="114"/>
      <c r="IB77" s="115"/>
      <c r="IC77" s="94"/>
      <c r="ID77" s="65"/>
      <c r="IE77" s="301" t="s">
        <v>0</v>
      </c>
      <c r="IF77" s="65"/>
      <c r="IG77" s="114"/>
      <c r="IH77" s="115"/>
      <c r="II77" s="94"/>
      <c r="IJ77" s="65"/>
      <c r="IK77" s="301" t="s">
        <v>0</v>
      </c>
      <c r="IL77" s="65"/>
      <c r="IM77" s="121"/>
      <c r="IN77" s="302"/>
      <c r="IO77" s="94"/>
      <c r="IP77" s="106"/>
      <c r="IQ77" s="301" t="s">
        <v>0</v>
      </c>
      <c r="IR77" s="105"/>
      <c r="IS77" s="301"/>
      <c r="IT77" s="302"/>
      <c r="IU77" s="94"/>
      <c r="IV77" s="65"/>
      <c r="IW77" s="301" t="s">
        <v>0</v>
      </c>
      <c r="IX77" s="65"/>
      <c r="IY77" s="114"/>
      <c r="IZ77" s="115"/>
      <c r="JA77" s="94"/>
      <c r="JB77" s="65"/>
      <c r="JC77" s="301" t="s">
        <v>0</v>
      </c>
      <c r="JD77" s="65"/>
      <c r="JE77" s="114"/>
      <c r="JF77" s="115"/>
      <c r="JG77" s="94"/>
      <c r="JH77" s="65"/>
      <c r="JI77" s="301" t="s">
        <v>0</v>
      </c>
      <c r="JJ77" s="65"/>
      <c r="JK77" s="114"/>
      <c r="JL77" s="115"/>
      <c r="JM77" s="94"/>
      <c r="JN77" s="65"/>
      <c r="JO77" s="301" t="s">
        <v>0</v>
      </c>
      <c r="JP77" s="65"/>
      <c r="JQ77" s="114"/>
      <c r="JR77" s="115"/>
      <c r="JS77" s="94"/>
      <c r="JT77" s="106"/>
      <c r="JU77" s="301" t="s">
        <v>0</v>
      </c>
      <c r="JV77" s="105"/>
      <c r="JW77" s="114"/>
      <c r="JX77" s="115"/>
      <c r="JY77" s="94"/>
      <c r="JZ77" s="106"/>
      <c r="KA77" s="301" t="s">
        <v>0</v>
      </c>
      <c r="KB77" s="105"/>
      <c r="KC77" s="301"/>
      <c r="KD77" s="302"/>
      <c r="KE77" s="94"/>
      <c r="KF77" s="106"/>
      <c r="KG77" s="301" t="s">
        <v>0</v>
      </c>
      <c r="KH77" s="105"/>
      <c r="KI77" s="114"/>
      <c r="KJ77" s="115"/>
      <c r="KK77" s="94"/>
      <c r="KL77" s="65"/>
      <c r="KM77" s="301" t="s">
        <v>0</v>
      </c>
      <c r="KN77" s="65"/>
      <c r="KO77" s="114"/>
      <c r="KP77" s="115"/>
      <c r="KQ77" s="94"/>
      <c r="KR77" s="65"/>
      <c r="KS77" s="301" t="s">
        <v>0</v>
      </c>
      <c r="KT77" s="65"/>
      <c r="KU77" s="114"/>
      <c r="KV77" s="115"/>
      <c r="KW77" s="94"/>
      <c r="KX77" s="65"/>
      <c r="KY77" s="301" t="s">
        <v>0</v>
      </c>
      <c r="KZ77" s="65"/>
      <c r="LA77" s="121"/>
      <c r="LB77" s="302"/>
      <c r="LC77" s="94"/>
      <c r="LD77" s="106"/>
      <c r="LE77" s="301" t="s">
        <v>0</v>
      </c>
      <c r="LF77" s="105"/>
      <c r="LG77" s="114"/>
      <c r="LH77" s="115"/>
      <c r="LI77" s="94"/>
      <c r="LJ77" s="65"/>
      <c r="LK77" s="301" t="s">
        <v>0</v>
      </c>
      <c r="LL77" s="65"/>
      <c r="LM77" s="121"/>
      <c r="LN77" s="302"/>
      <c r="LO77" s="94"/>
      <c r="LP77" s="65"/>
      <c r="LQ77" s="301" t="s">
        <v>0</v>
      </c>
      <c r="LR77" s="65"/>
      <c r="LS77" s="114"/>
      <c r="LT77" s="115"/>
      <c r="LU77" s="94"/>
      <c r="LV77" s="106"/>
      <c r="LW77" s="301" t="s">
        <v>0</v>
      </c>
      <c r="LX77" s="105"/>
      <c r="LY77" s="301"/>
      <c r="LZ77" s="302"/>
      <c r="MA77" s="94"/>
      <c r="MB77" s="65"/>
      <c r="MC77" s="301" t="s">
        <v>0</v>
      </c>
      <c r="MD77" s="65"/>
      <c r="ME77" s="114"/>
      <c r="MF77" s="115"/>
      <c r="MG77" s="94"/>
      <c r="MH77" s="65"/>
      <c r="MI77" s="301" t="s">
        <v>0</v>
      </c>
      <c r="MJ77" s="65"/>
      <c r="MK77" s="114"/>
      <c r="ML77" s="115"/>
      <c r="MM77" s="94"/>
      <c r="MN77" s="65"/>
      <c r="MO77" s="301" t="s">
        <v>0</v>
      </c>
      <c r="MP77" s="65"/>
      <c r="MQ77" s="114"/>
      <c r="MR77" s="115"/>
      <c r="MS77" s="94"/>
      <c r="MT77" s="106"/>
      <c r="MU77" s="301" t="s">
        <v>0</v>
      </c>
      <c r="MV77" s="105"/>
      <c r="MW77" s="301"/>
      <c r="MX77" s="302"/>
      <c r="MY77" s="94"/>
      <c r="MZ77" s="65"/>
      <c r="NA77" s="301" t="s">
        <v>0</v>
      </c>
      <c r="NB77" s="65"/>
      <c r="NC77" s="114"/>
      <c r="ND77" s="115"/>
      <c r="NE77" s="94"/>
      <c r="NF77" s="65"/>
      <c r="NG77" s="301" t="s">
        <v>0</v>
      </c>
      <c r="NH77" s="65"/>
      <c r="NI77" s="121"/>
      <c r="NJ77" s="302"/>
      <c r="NK77" s="94"/>
      <c r="NL77" s="65"/>
      <c r="NM77" s="301" t="s">
        <v>0</v>
      </c>
      <c r="NN77" s="65"/>
      <c r="NO77" s="114"/>
      <c r="NP77" s="115"/>
      <c r="NQ77" s="94"/>
      <c r="NR77" s="65"/>
      <c r="NS77" s="301" t="s">
        <v>0</v>
      </c>
      <c r="NT77" s="65"/>
      <c r="NU77" s="114"/>
      <c r="NV77" s="115"/>
      <c r="NW77" s="102"/>
      <c r="NX77" s="106"/>
      <c r="NY77" s="301" t="s">
        <v>0</v>
      </c>
      <c r="NZ77" s="105"/>
      <c r="OA77" s="301"/>
      <c r="OB77" s="302"/>
      <c r="OC77" s="121"/>
      <c r="OD77" s="267"/>
      <c r="OE77" s="114" t="s">
        <v>0</v>
      </c>
      <c r="OF77" s="114"/>
      <c r="OG77" s="114"/>
      <c r="OH77" s="115"/>
    </row>
    <row r="78" spans="1:398" ht="16.5">
      <c r="A78" s="312">
        <f>IF(B78="","",VLOOKUP(B78,'Registrovaní tipéri'!$A$2:$B$101,2,FALSE))</f>
        <v>10</v>
      </c>
      <c r="B78" s="306" t="s">
        <v>41</v>
      </c>
      <c r="C78" s="134">
        <v>10</v>
      </c>
      <c r="D78" s="106"/>
      <c r="E78" s="301" t="s">
        <v>0</v>
      </c>
      <c r="F78" s="105"/>
      <c r="G78" s="301"/>
      <c r="H78" s="113"/>
      <c r="I78" s="308"/>
      <c r="J78" s="267">
        <v>1</v>
      </c>
      <c r="K78" s="114" t="s">
        <v>0</v>
      </c>
      <c r="L78" s="114">
        <v>3</v>
      </c>
      <c r="M78" s="114" t="s">
        <v>218</v>
      </c>
      <c r="N78" s="115" t="s">
        <v>214</v>
      </c>
      <c r="O78" s="81"/>
      <c r="P78" s="106">
        <v>4</v>
      </c>
      <c r="Q78" s="342" t="s">
        <v>0</v>
      </c>
      <c r="R78" s="105">
        <v>0</v>
      </c>
      <c r="S78" s="114" t="s">
        <v>218</v>
      </c>
      <c r="T78" s="115" t="s">
        <v>332</v>
      </c>
      <c r="U78" s="81"/>
      <c r="V78" s="106">
        <v>1</v>
      </c>
      <c r="W78" s="342" t="s">
        <v>0</v>
      </c>
      <c r="X78" s="105">
        <v>3</v>
      </c>
      <c r="Y78" s="114" t="s">
        <v>220</v>
      </c>
      <c r="Z78" s="115" t="s">
        <v>218</v>
      </c>
      <c r="AA78" s="94"/>
      <c r="AB78" s="65"/>
      <c r="AC78" s="325" t="s">
        <v>0</v>
      </c>
      <c r="AD78" s="65"/>
      <c r="AE78" s="114" t="s">
        <v>331</v>
      </c>
      <c r="AF78" s="115" t="s">
        <v>331</v>
      </c>
      <c r="AG78" s="94"/>
      <c r="AH78" s="65"/>
      <c r="AI78" s="301" t="s">
        <v>0</v>
      </c>
      <c r="AJ78" s="65"/>
      <c r="AK78" s="114"/>
      <c r="AL78" s="115"/>
      <c r="AM78" s="94"/>
      <c r="AN78" s="106"/>
      <c r="AO78" s="301" t="s">
        <v>0</v>
      </c>
      <c r="AP78" s="105"/>
      <c r="AQ78" s="114"/>
      <c r="AR78" s="115"/>
      <c r="AS78" s="94"/>
      <c r="AT78" s="65"/>
      <c r="AU78" s="301" t="s">
        <v>0</v>
      </c>
      <c r="AV78" s="65"/>
      <c r="AW78" s="114"/>
      <c r="AX78" s="115"/>
      <c r="AY78" s="94"/>
      <c r="AZ78" s="106"/>
      <c r="BA78" s="301" t="s">
        <v>0</v>
      </c>
      <c r="BB78" s="105"/>
      <c r="BC78" s="114"/>
      <c r="BD78" s="115"/>
      <c r="BE78" s="94"/>
      <c r="BF78" s="65"/>
      <c r="BG78" s="301" t="s">
        <v>0</v>
      </c>
      <c r="BH78" s="65"/>
      <c r="BI78" s="114"/>
      <c r="BJ78" s="115"/>
      <c r="BK78" s="94"/>
      <c r="BL78" s="65"/>
      <c r="BM78" s="301" t="s">
        <v>0</v>
      </c>
      <c r="BN78" s="65"/>
      <c r="BO78" s="114"/>
      <c r="BP78" s="115"/>
      <c r="BQ78" s="94"/>
      <c r="BR78" s="65"/>
      <c r="BS78" s="301" t="s">
        <v>0</v>
      </c>
      <c r="BT78" s="65"/>
      <c r="BU78" s="114"/>
      <c r="BV78" s="115"/>
      <c r="BW78" s="94"/>
      <c r="BX78" s="65"/>
      <c r="BY78" s="301" t="s">
        <v>0</v>
      </c>
      <c r="BZ78" s="65"/>
      <c r="CA78" s="121"/>
      <c r="CB78" s="302"/>
      <c r="CC78" s="94"/>
      <c r="CD78" s="65"/>
      <c r="CE78" s="301" t="s">
        <v>0</v>
      </c>
      <c r="CF78" s="65"/>
      <c r="CG78" s="114"/>
      <c r="CH78" s="115"/>
      <c r="CI78" s="94"/>
      <c r="CJ78" s="106"/>
      <c r="CK78" s="301" t="s">
        <v>0</v>
      </c>
      <c r="CL78" s="105"/>
      <c r="CM78" s="114"/>
      <c r="CN78" s="115"/>
      <c r="CO78" s="94"/>
      <c r="CP78" s="106"/>
      <c r="CQ78" s="301" t="s">
        <v>0</v>
      </c>
      <c r="CR78" s="105"/>
      <c r="CS78" s="114"/>
      <c r="CT78" s="115"/>
      <c r="CU78" s="94"/>
      <c r="CV78" s="65"/>
      <c r="CW78" s="301" t="s">
        <v>0</v>
      </c>
      <c r="CX78" s="65"/>
      <c r="CY78" s="114"/>
      <c r="CZ78" s="115"/>
      <c r="DA78" s="94"/>
      <c r="DB78" s="65"/>
      <c r="DC78" s="301" t="s">
        <v>0</v>
      </c>
      <c r="DD78" s="65"/>
      <c r="DE78" s="114"/>
      <c r="DF78" s="115"/>
      <c r="DG78" s="94"/>
      <c r="DH78" s="65"/>
      <c r="DI78" s="301" t="s">
        <v>0</v>
      </c>
      <c r="DJ78" s="65"/>
      <c r="DK78" s="114"/>
      <c r="DL78" s="115"/>
      <c r="DM78" s="94"/>
      <c r="DN78" s="65"/>
      <c r="DO78" s="301" t="s">
        <v>0</v>
      </c>
      <c r="DP78" s="65"/>
      <c r="DQ78" s="114"/>
      <c r="DR78" s="115"/>
      <c r="DS78" s="94"/>
      <c r="DT78" s="65"/>
      <c r="DU78" s="301" t="s">
        <v>0</v>
      </c>
      <c r="DV78" s="65"/>
      <c r="DW78" s="114"/>
      <c r="DX78" s="115"/>
      <c r="DY78" s="94"/>
      <c r="DZ78" s="65"/>
      <c r="EA78" s="301" t="s">
        <v>0</v>
      </c>
      <c r="EB78" s="65"/>
      <c r="EC78" s="114"/>
      <c r="ED78" s="115"/>
      <c r="EE78" s="94"/>
      <c r="EF78" s="65"/>
      <c r="EG78" s="301" t="s">
        <v>0</v>
      </c>
      <c r="EH78" s="65"/>
      <c r="EI78" s="114"/>
      <c r="EJ78" s="115"/>
      <c r="EK78" s="94"/>
      <c r="EL78" s="65"/>
      <c r="EM78" s="301" t="s">
        <v>0</v>
      </c>
      <c r="EN78" s="65"/>
      <c r="EO78" s="114"/>
      <c r="EP78" s="115"/>
      <c r="EQ78" s="94"/>
      <c r="ER78" s="106"/>
      <c r="ES78" s="301" t="s">
        <v>0</v>
      </c>
      <c r="ET78" s="105"/>
      <c r="EU78" s="114"/>
      <c r="EV78" s="115"/>
      <c r="EW78" s="94"/>
      <c r="EX78" s="65"/>
      <c r="EY78" s="301" t="s">
        <v>0</v>
      </c>
      <c r="EZ78" s="65"/>
      <c r="FA78" s="114"/>
      <c r="FB78" s="115"/>
      <c r="FC78" s="94"/>
      <c r="FD78" s="106"/>
      <c r="FE78" s="301" t="s">
        <v>0</v>
      </c>
      <c r="FF78" s="105"/>
      <c r="FG78" s="114"/>
      <c r="FH78" s="115"/>
      <c r="FI78" s="94"/>
      <c r="FJ78" s="65"/>
      <c r="FK78" s="301" t="s">
        <v>0</v>
      </c>
      <c r="FL78" s="65"/>
      <c r="FM78" s="114"/>
      <c r="FN78" s="115"/>
      <c r="FO78" s="94"/>
      <c r="FP78" s="65"/>
      <c r="FQ78" s="301" t="s">
        <v>0</v>
      </c>
      <c r="FR78" s="65"/>
      <c r="FS78" s="114"/>
      <c r="FT78" s="115"/>
      <c r="FU78" s="94"/>
      <c r="FV78" s="65"/>
      <c r="FW78" s="301" t="s">
        <v>0</v>
      </c>
      <c r="FX78" s="65"/>
      <c r="FY78" s="114"/>
      <c r="FZ78" s="115"/>
      <c r="GA78" s="94"/>
      <c r="GB78" s="106"/>
      <c r="GC78" s="301" t="s">
        <v>0</v>
      </c>
      <c r="GD78" s="105"/>
      <c r="GE78" s="114"/>
      <c r="GF78" s="115"/>
      <c r="GG78" s="94"/>
      <c r="GH78" s="106"/>
      <c r="GI78" s="301" t="s">
        <v>0</v>
      </c>
      <c r="GJ78" s="105"/>
      <c r="GK78" s="114"/>
      <c r="GL78" s="115"/>
      <c r="GM78" s="94"/>
      <c r="GN78" s="65"/>
      <c r="GO78" s="301" t="s">
        <v>0</v>
      </c>
      <c r="GP78" s="65"/>
      <c r="GQ78" s="121"/>
      <c r="GR78" s="302"/>
      <c r="GS78" s="94"/>
      <c r="GT78" s="65"/>
      <c r="GU78" s="301" t="s">
        <v>0</v>
      </c>
      <c r="GV78" s="65"/>
      <c r="GW78" s="114"/>
      <c r="GX78" s="115"/>
      <c r="GY78" s="94"/>
      <c r="GZ78" s="106"/>
      <c r="HA78" s="301" t="s">
        <v>0</v>
      </c>
      <c r="HB78" s="105"/>
      <c r="HC78" s="301"/>
      <c r="HD78" s="302"/>
      <c r="HE78" s="94"/>
      <c r="HF78" s="65"/>
      <c r="HG78" s="301" t="s">
        <v>0</v>
      </c>
      <c r="HH78" s="65"/>
      <c r="HI78" s="114"/>
      <c r="HJ78" s="115"/>
      <c r="HK78" s="94"/>
      <c r="HL78" s="65"/>
      <c r="HM78" s="301" t="s">
        <v>0</v>
      </c>
      <c r="HN78" s="65"/>
      <c r="HO78" s="114"/>
      <c r="HP78" s="115"/>
      <c r="HQ78" s="94"/>
      <c r="HR78" s="65"/>
      <c r="HS78" s="301" t="s">
        <v>0</v>
      </c>
      <c r="HT78" s="65"/>
      <c r="HU78" s="114"/>
      <c r="HV78" s="115"/>
      <c r="HW78" s="94"/>
      <c r="HX78" s="106"/>
      <c r="HY78" s="301" t="s">
        <v>0</v>
      </c>
      <c r="HZ78" s="105"/>
      <c r="IA78" s="114"/>
      <c r="IB78" s="115"/>
      <c r="IC78" s="94"/>
      <c r="ID78" s="65"/>
      <c r="IE78" s="301" t="s">
        <v>0</v>
      </c>
      <c r="IF78" s="65"/>
      <c r="IG78" s="114"/>
      <c r="IH78" s="115"/>
      <c r="II78" s="94"/>
      <c r="IJ78" s="65"/>
      <c r="IK78" s="301" t="s">
        <v>0</v>
      </c>
      <c r="IL78" s="65"/>
      <c r="IM78" s="121"/>
      <c r="IN78" s="302"/>
      <c r="IO78" s="94"/>
      <c r="IP78" s="106"/>
      <c r="IQ78" s="301" t="s">
        <v>0</v>
      </c>
      <c r="IR78" s="105"/>
      <c r="IS78" s="301"/>
      <c r="IT78" s="302"/>
      <c r="IU78" s="94"/>
      <c r="IV78" s="65"/>
      <c r="IW78" s="301" t="s">
        <v>0</v>
      </c>
      <c r="IX78" s="65"/>
      <c r="IY78" s="114"/>
      <c r="IZ78" s="115"/>
      <c r="JA78" s="94"/>
      <c r="JB78" s="65"/>
      <c r="JC78" s="301" t="s">
        <v>0</v>
      </c>
      <c r="JD78" s="65"/>
      <c r="JE78" s="114"/>
      <c r="JF78" s="115"/>
      <c r="JG78" s="94"/>
      <c r="JH78" s="65"/>
      <c r="JI78" s="301" t="s">
        <v>0</v>
      </c>
      <c r="JJ78" s="65"/>
      <c r="JK78" s="114"/>
      <c r="JL78" s="115"/>
      <c r="JM78" s="94"/>
      <c r="JN78" s="65"/>
      <c r="JO78" s="301" t="s">
        <v>0</v>
      </c>
      <c r="JP78" s="65"/>
      <c r="JQ78" s="114"/>
      <c r="JR78" s="115"/>
      <c r="JS78" s="94"/>
      <c r="JT78" s="106"/>
      <c r="JU78" s="301" t="s">
        <v>0</v>
      </c>
      <c r="JV78" s="105"/>
      <c r="JW78" s="114"/>
      <c r="JX78" s="115"/>
      <c r="JY78" s="94"/>
      <c r="JZ78" s="106"/>
      <c r="KA78" s="301" t="s">
        <v>0</v>
      </c>
      <c r="KB78" s="105"/>
      <c r="KC78" s="301"/>
      <c r="KD78" s="302"/>
      <c r="KE78" s="94"/>
      <c r="KF78" s="106"/>
      <c r="KG78" s="301" t="s">
        <v>0</v>
      </c>
      <c r="KH78" s="105"/>
      <c r="KI78" s="114"/>
      <c r="KJ78" s="115"/>
      <c r="KK78" s="94"/>
      <c r="KL78" s="65"/>
      <c r="KM78" s="301" t="s">
        <v>0</v>
      </c>
      <c r="KN78" s="65"/>
      <c r="KO78" s="114"/>
      <c r="KP78" s="115"/>
      <c r="KQ78" s="94"/>
      <c r="KR78" s="65"/>
      <c r="KS78" s="301" t="s">
        <v>0</v>
      </c>
      <c r="KT78" s="65"/>
      <c r="KU78" s="114"/>
      <c r="KV78" s="115"/>
      <c r="KW78" s="94"/>
      <c r="KX78" s="65"/>
      <c r="KY78" s="301" t="s">
        <v>0</v>
      </c>
      <c r="KZ78" s="65"/>
      <c r="LA78" s="121"/>
      <c r="LB78" s="302"/>
      <c r="LC78" s="94"/>
      <c r="LD78" s="106"/>
      <c r="LE78" s="301" t="s">
        <v>0</v>
      </c>
      <c r="LF78" s="105"/>
      <c r="LG78" s="114"/>
      <c r="LH78" s="115"/>
      <c r="LI78" s="94"/>
      <c r="LJ78" s="65"/>
      <c r="LK78" s="301" t="s">
        <v>0</v>
      </c>
      <c r="LL78" s="65"/>
      <c r="LM78" s="121"/>
      <c r="LN78" s="302"/>
      <c r="LO78" s="94"/>
      <c r="LP78" s="65"/>
      <c r="LQ78" s="301" t="s">
        <v>0</v>
      </c>
      <c r="LR78" s="65"/>
      <c r="LS78" s="114"/>
      <c r="LT78" s="115"/>
      <c r="LU78" s="94"/>
      <c r="LV78" s="106"/>
      <c r="LW78" s="301" t="s">
        <v>0</v>
      </c>
      <c r="LX78" s="105"/>
      <c r="LY78" s="301"/>
      <c r="LZ78" s="302"/>
      <c r="MA78" s="94"/>
      <c r="MB78" s="65"/>
      <c r="MC78" s="301" t="s">
        <v>0</v>
      </c>
      <c r="MD78" s="65"/>
      <c r="ME78" s="114"/>
      <c r="MF78" s="115"/>
      <c r="MG78" s="94"/>
      <c r="MH78" s="65"/>
      <c r="MI78" s="301" t="s">
        <v>0</v>
      </c>
      <c r="MJ78" s="65"/>
      <c r="MK78" s="114"/>
      <c r="ML78" s="115"/>
      <c r="MM78" s="94"/>
      <c r="MN78" s="65"/>
      <c r="MO78" s="301" t="s">
        <v>0</v>
      </c>
      <c r="MP78" s="65"/>
      <c r="MQ78" s="114"/>
      <c r="MR78" s="115"/>
      <c r="MS78" s="94"/>
      <c r="MT78" s="106"/>
      <c r="MU78" s="301" t="s">
        <v>0</v>
      </c>
      <c r="MV78" s="105"/>
      <c r="MW78" s="301"/>
      <c r="MX78" s="302"/>
      <c r="MY78" s="94"/>
      <c r="MZ78" s="65"/>
      <c r="NA78" s="301" t="s">
        <v>0</v>
      </c>
      <c r="NB78" s="65"/>
      <c r="NC78" s="114"/>
      <c r="ND78" s="115"/>
      <c r="NE78" s="94"/>
      <c r="NF78" s="65"/>
      <c r="NG78" s="301" t="s">
        <v>0</v>
      </c>
      <c r="NH78" s="65"/>
      <c r="NI78" s="121"/>
      <c r="NJ78" s="302"/>
      <c r="NK78" s="94"/>
      <c r="NL78" s="65"/>
      <c r="NM78" s="301" t="s">
        <v>0</v>
      </c>
      <c r="NN78" s="65"/>
      <c r="NO78" s="114"/>
      <c r="NP78" s="115"/>
      <c r="NQ78" s="94"/>
      <c r="NR78" s="65"/>
      <c r="NS78" s="301" t="s">
        <v>0</v>
      </c>
      <c r="NT78" s="65"/>
      <c r="NU78" s="114"/>
      <c r="NV78" s="115"/>
      <c r="NW78" s="102"/>
      <c r="NX78" s="106"/>
      <c r="NY78" s="301" t="s">
        <v>0</v>
      </c>
      <c r="NZ78" s="105"/>
      <c r="OA78" s="301"/>
      <c r="OB78" s="302"/>
      <c r="OC78" s="121"/>
      <c r="OD78" s="267"/>
      <c r="OE78" s="114" t="s">
        <v>0</v>
      </c>
      <c r="OF78" s="114"/>
      <c r="OG78" s="114"/>
      <c r="OH78" s="115"/>
    </row>
    <row r="79" spans="1:398" ht="16.5">
      <c r="A79" s="312" t="str">
        <f>IF(B79="","",VLOOKUP(B79,'Registrovaní tipéri'!$A$2:$B$101,2,FALSE))</f>
        <v/>
      </c>
      <c r="B79" s="306"/>
      <c r="C79" s="309"/>
      <c r="D79" s="267"/>
      <c r="E79" s="114" t="s">
        <v>0</v>
      </c>
      <c r="F79" s="114"/>
      <c r="G79" s="114"/>
      <c r="H79" s="115"/>
      <c r="I79" s="310"/>
      <c r="J79" s="267"/>
      <c r="K79" s="114" t="s">
        <v>0</v>
      </c>
      <c r="L79" s="114"/>
      <c r="M79" s="114" t="s">
        <v>331</v>
      </c>
      <c r="N79" s="115" t="s">
        <v>331</v>
      </c>
      <c r="O79" s="81"/>
      <c r="P79" s="106"/>
      <c r="Q79" s="342" t="s">
        <v>0</v>
      </c>
      <c r="R79" s="105"/>
      <c r="S79" s="114" t="s">
        <v>331</v>
      </c>
      <c r="T79" s="115" t="s">
        <v>331</v>
      </c>
      <c r="U79" s="81"/>
      <c r="V79" s="106"/>
      <c r="W79" s="342" t="s">
        <v>0</v>
      </c>
      <c r="X79" s="105"/>
      <c r="Y79" s="114" t="s">
        <v>331</v>
      </c>
      <c r="Z79" s="115" t="s">
        <v>331</v>
      </c>
      <c r="AA79" s="94"/>
      <c r="AB79" s="65"/>
      <c r="AC79" s="325" t="s">
        <v>0</v>
      </c>
      <c r="AD79" s="65"/>
      <c r="AE79" s="114" t="s">
        <v>331</v>
      </c>
      <c r="AF79" s="115" t="s">
        <v>331</v>
      </c>
      <c r="AG79" s="94"/>
      <c r="AH79" s="65"/>
      <c r="AI79" s="301" t="s">
        <v>0</v>
      </c>
      <c r="AJ79" s="65"/>
      <c r="AK79" s="114"/>
      <c r="AL79" s="115"/>
      <c r="AM79" s="94"/>
      <c r="AN79" s="106"/>
      <c r="AO79" s="301" t="s">
        <v>0</v>
      </c>
      <c r="AP79" s="105"/>
      <c r="AQ79" s="114"/>
      <c r="AR79" s="115"/>
      <c r="AS79" s="94"/>
      <c r="AT79" s="65"/>
      <c r="AU79" s="301" t="s">
        <v>0</v>
      </c>
      <c r="AV79" s="65"/>
      <c r="AW79" s="114"/>
      <c r="AX79" s="115"/>
      <c r="AY79" s="94"/>
      <c r="AZ79" s="106"/>
      <c r="BA79" s="301" t="s">
        <v>0</v>
      </c>
      <c r="BB79" s="105"/>
      <c r="BC79" s="114"/>
      <c r="BD79" s="115"/>
      <c r="BE79" s="94"/>
      <c r="BF79" s="65"/>
      <c r="BG79" s="301" t="s">
        <v>0</v>
      </c>
      <c r="BH79" s="65"/>
      <c r="BI79" s="114"/>
      <c r="BJ79" s="115"/>
      <c r="BK79" s="94"/>
      <c r="BL79" s="65"/>
      <c r="BM79" s="301" t="s">
        <v>0</v>
      </c>
      <c r="BN79" s="65"/>
      <c r="BO79" s="114"/>
      <c r="BP79" s="115"/>
      <c r="BQ79" s="94"/>
      <c r="BR79" s="65"/>
      <c r="BS79" s="301" t="s">
        <v>0</v>
      </c>
      <c r="BT79" s="65"/>
      <c r="BU79" s="114"/>
      <c r="BV79" s="115"/>
      <c r="BW79" s="94"/>
      <c r="BX79" s="65"/>
      <c r="BY79" s="301" t="s">
        <v>0</v>
      </c>
      <c r="BZ79" s="65"/>
      <c r="CA79" s="121"/>
      <c r="CB79" s="302"/>
      <c r="CC79" s="94"/>
      <c r="CD79" s="65"/>
      <c r="CE79" s="301" t="s">
        <v>0</v>
      </c>
      <c r="CF79" s="65"/>
      <c r="CG79" s="114"/>
      <c r="CH79" s="115"/>
      <c r="CI79" s="94"/>
      <c r="CJ79" s="106"/>
      <c r="CK79" s="301" t="s">
        <v>0</v>
      </c>
      <c r="CL79" s="105"/>
      <c r="CM79" s="114"/>
      <c r="CN79" s="115"/>
      <c r="CO79" s="94"/>
      <c r="CP79" s="106"/>
      <c r="CQ79" s="301" t="s">
        <v>0</v>
      </c>
      <c r="CR79" s="105"/>
      <c r="CS79" s="114"/>
      <c r="CT79" s="115"/>
      <c r="CU79" s="94"/>
      <c r="CV79" s="65"/>
      <c r="CW79" s="301" t="s">
        <v>0</v>
      </c>
      <c r="CX79" s="65"/>
      <c r="CY79" s="114"/>
      <c r="CZ79" s="115"/>
      <c r="DA79" s="94"/>
      <c r="DB79" s="65"/>
      <c r="DC79" s="301" t="s">
        <v>0</v>
      </c>
      <c r="DD79" s="65"/>
      <c r="DE79" s="114"/>
      <c r="DF79" s="115"/>
      <c r="DG79" s="94"/>
      <c r="DH79" s="65"/>
      <c r="DI79" s="301" t="s">
        <v>0</v>
      </c>
      <c r="DJ79" s="65"/>
      <c r="DK79" s="114"/>
      <c r="DL79" s="115"/>
      <c r="DM79" s="94"/>
      <c r="DN79" s="65"/>
      <c r="DO79" s="301" t="s">
        <v>0</v>
      </c>
      <c r="DP79" s="65"/>
      <c r="DQ79" s="114"/>
      <c r="DR79" s="115"/>
      <c r="DS79" s="94"/>
      <c r="DT79" s="65"/>
      <c r="DU79" s="301" t="s">
        <v>0</v>
      </c>
      <c r="DV79" s="65"/>
      <c r="DW79" s="114"/>
      <c r="DX79" s="115"/>
      <c r="DY79" s="94"/>
      <c r="DZ79" s="65"/>
      <c r="EA79" s="301" t="s">
        <v>0</v>
      </c>
      <c r="EB79" s="65"/>
      <c r="EC79" s="114"/>
      <c r="ED79" s="115"/>
      <c r="EE79" s="94"/>
      <c r="EF79" s="65"/>
      <c r="EG79" s="301" t="s">
        <v>0</v>
      </c>
      <c r="EH79" s="65"/>
      <c r="EI79" s="114"/>
      <c r="EJ79" s="115"/>
      <c r="EK79" s="94"/>
      <c r="EL79" s="65"/>
      <c r="EM79" s="301" t="s">
        <v>0</v>
      </c>
      <c r="EN79" s="65"/>
      <c r="EO79" s="114"/>
      <c r="EP79" s="115"/>
      <c r="EQ79" s="94"/>
      <c r="ER79" s="106"/>
      <c r="ES79" s="301" t="s">
        <v>0</v>
      </c>
      <c r="ET79" s="105"/>
      <c r="EU79" s="114"/>
      <c r="EV79" s="115"/>
      <c r="EW79" s="94"/>
      <c r="EX79" s="65"/>
      <c r="EY79" s="301" t="s">
        <v>0</v>
      </c>
      <c r="EZ79" s="65"/>
      <c r="FA79" s="114"/>
      <c r="FB79" s="115"/>
      <c r="FC79" s="94"/>
      <c r="FD79" s="106"/>
      <c r="FE79" s="301" t="s">
        <v>0</v>
      </c>
      <c r="FF79" s="105"/>
      <c r="FG79" s="114"/>
      <c r="FH79" s="115"/>
      <c r="FI79" s="94"/>
      <c r="FJ79" s="65"/>
      <c r="FK79" s="301" t="s">
        <v>0</v>
      </c>
      <c r="FL79" s="65"/>
      <c r="FM79" s="114"/>
      <c r="FN79" s="115"/>
      <c r="FO79" s="94"/>
      <c r="FP79" s="65"/>
      <c r="FQ79" s="301" t="s">
        <v>0</v>
      </c>
      <c r="FR79" s="65"/>
      <c r="FS79" s="114"/>
      <c r="FT79" s="115"/>
      <c r="FU79" s="94"/>
      <c r="FV79" s="65"/>
      <c r="FW79" s="301" t="s">
        <v>0</v>
      </c>
      <c r="FX79" s="65"/>
      <c r="FY79" s="114"/>
      <c r="FZ79" s="115"/>
      <c r="GA79" s="94"/>
      <c r="GB79" s="106"/>
      <c r="GC79" s="301" t="s">
        <v>0</v>
      </c>
      <c r="GD79" s="105"/>
      <c r="GE79" s="114"/>
      <c r="GF79" s="115"/>
      <c r="GG79" s="94"/>
      <c r="GH79" s="106"/>
      <c r="GI79" s="301" t="s">
        <v>0</v>
      </c>
      <c r="GJ79" s="105"/>
      <c r="GK79" s="114"/>
      <c r="GL79" s="115"/>
      <c r="GM79" s="94"/>
      <c r="GN79" s="65"/>
      <c r="GO79" s="301" t="s">
        <v>0</v>
      </c>
      <c r="GP79" s="65"/>
      <c r="GQ79" s="121"/>
      <c r="GR79" s="302"/>
      <c r="GS79" s="94"/>
      <c r="GT79" s="65"/>
      <c r="GU79" s="301" t="s">
        <v>0</v>
      </c>
      <c r="GV79" s="65"/>
      <c r="GW79" s="114"/>
      <c r="GX79" s="115"/>
      <c r="GY79" s="94"/>
      <c r="GZ79" s="106"/>
      <c r="HA79" s="301" t="s">
        <v>0</v>
      </c>
      <c r="HB79" s="105"/>
      <c r="HC79" s="301"/>
      <c r="HD79" s="302"/>
      <c r="HE79" s="94"/>
      <c r="HF79" s="65"/>
      <c r="HG79" s="301" t="s">
        <v>0</v>
      </c>
      <c r="HH79" s="65"/>
      <c r="HI79" s="114"/>
      <c r="HJ79" s="115"/>
      <c r="HK79" s="94"/>
      <c r="HL79" s="65"/>
      <c r="HM79" s="301" t="s">
        <v>0</v>
      </c>
      <c r="HN79" s="65"/>
      <c r="HO79" s="114"/>
      <c r="HP79" s="115"/>
      <c r="HQ79" s="94"/>
      <c r="HR79" s="65"/>
      <c r="HS79" s="301" t="s">
        <v>0</v>
      </c>
      <c r="HT79" s="65"/>
      <c r="HU79" s="114"/>
      <c r="HV79" s="115"/>
      <c r="HW79" s="94"/>
      <c r="HX79" s="106"/>
      <c r="HY79" s="301" t="s">
        <v>0</v>
      </c>
      <c r="HZ79" s="105"/>
      <c r="IA79" s="114"/>
      <c r="IB79" s="115"/>
      <c r="IC79" s="94"/>
      <c r="ID79" s="65"/>
      <c r="IE79" s="301" t="s">
        <v>0</v>
      </c>
      <c r="IF79" s="65"/>
      <c r="IG79" s="114"/>
      <c r="IH79" s="115"/>
      <c r="II79" s="94"/>
      <c r="IJ79" s="65"/>
      <c r="IK79" s="301" t="s">
        <v>0</v>
      </c>
      <c r="IL79" s="65"/>
      <c r="IM79" s="121"/>
      <c r="IN79" s="302"/>
      <c r="IO79" s="94"/>
      <c r="IP79" s="106"/>
      <c r="IQ79" s="301" t="s">
        <v>0</v>
      </c>
      <c r="IR79" s="105"/>
      <c r="IS79" s="301"/>
      <c r="IT79" s="302"/>
      <c r="IU79" s="94"/>
      <c r="IV79" s="65"/>
      <c r="IW79" s="301" t="s">
        <v>0</v>
      </c>
      <c r="IX79" s="65"/>
      <c r="IY79" s="114"/>
      <c r="IZ79" s="115"/>
      <c r="JA79" s="94"/>
      <c r="JB79" s="65"/>
      <c r="JC79" s="301" t="s">
        <v>0</v>
      </c>
      <c r="JD79" s="65"/>
      <c r="JE79" s="114"/>
      <c r="JF79" s="115"/>
      <c r="JG79" s="94"/>
      <c r="JH79" s="65"/>
      <c r="JI79" s="301" t="s">
        <v>0</v>
      </c>
      <c r="JJ79" s="65"/>
      <c r="JK79" s="114"/>
      <c r="JL79" s="115"/>
      <c r="JM79" s="94"/>
      <c r="JN79" s="65"/>
      <c r="JO79" s="301" t="s">
        <v>0</v>
      </c>
      <c r="JP79" s="65"/>
      <c r="JQ79" s="114"/>
      <c r="JR79" s="115"/>
      <c r="JS79" s="94"/>
      <c r="JT79" s="106"/>
      <c r="JU79" s="301" t="s">
        <v>0</v>
      </c>
      <c r="JV79" s="105"/>
      <c r="JW79" s="114"/>
      <c r="JX79" s="115"/>
      <c r="JY79" s="94"/>
      <c r="JZ79" s="106"/>
      <c r="KA79" s="301" t="s">
        <v>0</v>
      </c>
      <c r="KB79" s="105"/>
      <c r="KC79" s="301"/>
      <c r="KD79" s="302"/>
      <c r="KE79" s="94"/>
      <c r="KF79" s="106"/>
      <c r="KG79" s="301" t="s">
        <v>0</v>
      </c>
      <c r="KH79" s="105"/>
      <c r="KI79" s="114"/>
      <c r="KJ79" s="115"/>
      <c r="KK79" s="94"/>
      <c r="KL79" s="65"/>
      <c r="KM79" s="301" t="s">
        <v>0</v>
      </c>
      <c r="KN79" s="65"/>
      <c r="KO79" s="114"/>
      <c r="KP79" s="115"/>
      <c r="KQ79" s="94"/>
      <c r="KR79" s="65"/>
      <c r="KS79" s="301" t="s">
        <v>0</v>
      </c>
      <c r="KT79" s="65"/>
      <c r="KU79" s="114"/>
      <c r="KV79" s="115"/>
      <c r="KW79" s="94"/>
      <c r="KX79" s="65"/>
      <c r="KY79" s="301" t="s">
        <v>0</v>
      </c>
      <c r="KZ79" s="65"/>
      <c r="LA79" s="121"/>
      <c r="LB79" s="302"/>
      <c r="LC79" s="94"/>
      <c r="LD79" s="106"/>
      <c r="LE79" s="301" t="s">
        <v>0</v>
      </c>
      <c r="LF79" s="105"/>
      <c r="LG79" s="114"/>
      <c r="LH79" s="115"/>
      <c r="LI79" s="94"/>
      <c r="LJ79" s="65"/>
      <c r="LK79" s="301" t="s">
        <v>0</v>
      </c>
      <c r="LL79" s="65"/>
      <c r="LM79" s="121"/>
      <c r="LN79" s="302"/>
      <c r="LO79" s="94"/>
      <c r="LP79" s="65"/>
      <c r="LQ79" s="301" t="s">
        <v>0</v>
      </c>
      <c r="LR79" s="65"/>
      <c r="LS79" s="114"/>
      <c r="LT79" s="115"/>
      <c r="LU79" s="94"/>
      <c r="LV79" s="106"/>
      <c r="LW79" s="301" t="s">
        <v>0</v>
      </c>
      <c r="LX79" s="105"/>
      <c r="LY79" s="301"/>
      <c r="LZ79" s="302"/>
      <c r="MA79" s="94"/>
      <c r="MB79" s="65"/>
      <c r="MC79" s="301" t="s">
        <v>0</v>
      </c>
      <c r="MD79" s="65"/>
      <c r="ME79" s="114"/>
      <c r="MF79" s="115"/>
      <c r="MG79" s="94"/>
      <c r="MH79" s="65"/>
      <c r="MI79" s="301" t="s">
        <v>0</v>
      </c>
      <c r="MJ79" s="65"/>
      <c r="MK79" s="114"/>
      <c r="ML79" s="115"/>
      <c r="MM79" s="94"/>
      <c r="MN79" s="65"/>
      <c r="MO79" s="301" t="s">
        <v>0</v>
      </c>
      <c r="MP79" s="65"/>
      <c r="MQ79" s="114"/>
      <c r="MR79" s="115"/>
      <c r="MS79" s="94"/>
      <c r="MT79" s="106"/>
      <c r="MU79" s="301" t="s">
        <v>0</v>
      </c>
      <c r="MV79" s="105"/>
      <c r="MW79" s="301"/>
      <c r="MX79" s="302"/>
      <c r="MY79" s="94"/>
      <c r="MZ79" s="65"/>
      <c r="NA79" s="301" t="s">
        <v>0</v>
      </c>
      <c r="NB79" s="65"/>
      <c r="NC79" s="114"/>
      <c r="ND79" s="115"/>
      <c r="NE79" s="94"/>
      <c r="NF79" s="65"/>
      <c r="NG79" s="301" t="s">
        <v>0</v>
      </c>
      <c r="NH79" s="65"/>
      <c r="NI79" s="121"/>
      <c r="NJ79" s="302"/>
      <c r="NK79" s="94"/>
      <c r="NL79" s="65"/>
      <c r="NM79" s="301" t="s">
        <v>0</v>
      </c>
      <c r="NN79" s="65"/>
      <c r="NO79" s="114"/>
      <c r="NP79" s="115"/>
      <c r="NQ79" s="94"/>
      <c r="NR79" s="65"/>
      <c r="NS79" s="301" t="s">
        <v>0</v>
      </c>
      <c r="NT79" s="65"/>
      <c r="NU79" s="114"/>
      <c r="NV79" s="115"/>
      <c r="NW79" s="102"/>
      <c r="NX79" s="106"/>
      <c r="NY79" s="301" t="s">
        <v>0</v>
      </c>
      <c r="NZ79" s="105"/>
      <c r="OA79" s="301"/>
      <c r="OB79" s="302"/>
      <c r="OC79" s="121"/>
      <c r="OD79" s="267"/>
      <c r="OE79" s="114" t="s">
        <v>0</v>
      </c>
      <c r="OF79" s="114"/>
      <c r="OG79" s="114"/>
      <c r="OH79" s="115"/>
    </row>
    <row r="80" spans="1:398" ht="16.5">
      <c r="A80" s="312" t="str">
        <f>IF(B80="","",VLOOKUP(B80,'Registrovaní tipéri'!$A$2:$B$101,2,FALSE))</f>
        <v/>
      </c>
      <c r="B80" s="306"/>
      <c r="C80" s="309"/>
      <c r="D80" s="267"/>
      <c r="E80" s="114" t="s">
        <v>0</v>
      </c>
      <c r="F80" s="114"/>
      <c r="G80" s="114"/>
      <c r="H80" s="115"/>
      <c r="I80" s="310"/>
      <c r="J80" s="267"/>
      <c r="K80" s="114" t="s">
        <v>0</v>
      </c>
      <c r="L80" s="114"/>
      <c r="M80" s="114" t="s">
        <v>331</v>
      </c>
      <c r="N80" s="115" t="s">
        <v>331</v>
      </c>
      <c r="O80" s="81"/>
      <c r="P80" s="106"/>
      <c r="Q80" s="342" t="s">
        <v>0</v>
      </c>
      <c r="R80" s="105"/>
      <c r="S80" s="114" t="s">
        <v>331</v>
      </c>
      <c r="T80" s="115" t="s">
        <v>331</v>
      </c>
      <c r="U80" s="81"/>
      <c r="V80" s="106"/>
      <c r="W80" s="342" t="s">
        <v>0</v>
      </c>
      <c r="X80" s="105"/>
      <c r="Y80" s="114" t="s">
        <v>331</v>
      </c>
      <c r="Z80" s="115" t="s">
        <v>331</v>
      </c>
      <c r="AA80" s="94"/>
      <c r="AB80" s="65"/>
      <c r="AC80" s="325" t="s">
        <v>0</v>
      </c>
      <c r="AD80" s="65"/>
      <c r="AE80" s="114" t="s">
        <v>331</v>
      </c>
      <c r="AF80" s="115" t="s">
        <v>331</v>
      </c>
      <c r="AG80" s="94"/>
      <c r="AH80" s="65"/>
      <c r="AI80" s="301" t="s">
        <v>0</v>
      </c>
      <c r="AJ80" s="65"/>
      <c r="AK80" s="114"/>
      <c r="AL80" s="115"/>
      <c r="AM80" s="94"/>
      <c r="AN80" s="106"/>
      <c r="AO80" s="301" t="s">
        <v>0</v>
      </c>
      <c r="AP80" s="105"/>
      <c r="AQ80" s="114"/>
      <c r="AR80" s="115"/>
      <c r="AS80" s="94"/>
      <c r="AT80" s="65"/>
      <c r="AU80" s="301" t="s">
        <v>0</v>
      </c>
      <c r="AV80" s="65"/>
      <c r="AW80" s="114"/>
      <c r="AX80" s="115"/>
      <c r="AY80" s="94"/>
      <c r="AZ80" s="106"/>
      <c r="BA80" s="301" t="s">
        <v>0</v>
      </c>
      <c r="BB80" s="105"/>
      <c r="BC80" s="114"/>
      <c r="BD80" s="115"/>
      <c r="BE80" s="94"/>
      <c r="BF80" s="65"/>
      <c r="BG80" s="301" t="s">
        <v>0</v>
      </c>
      <c r="BH80" s="65"/>
      <c r="BI80" s="114"/>
      <c r="BJ80" s="115"/>
      <c r="BK80" s="94"/>
      <c r="BL80" s="65"/>
      <c r="BM80" s="301" t="s">
        <v>0</v>
      </c>
      <c r="BN80" s="65"/>
      <c r="BO80" s="114"/>
      <c r="BP80" s="115"/>
      <c r="BQ80" s="94"/>
      <c r="BR80" s="65"/>
      <c r="BS80" s="301" t="s">
        <v>0</v>
      </c>
      <c r="BT80" s="65"/>
      <c r="BU80" s="114"/>
      <c r="BV80" s="115"/>
      <c r="BW80" s="94"/>
      <c r="BX80" s="65"/>
      <c r="BY80" s="301" t="s">
        <v>0</v>
      </c>
      <c r="BZ80" s="65"/>
      <c r="CA80" s="121"/>
      <c r="CB80" s="302"/>
      <c r="CC80" s="94"/>
      <c r="CD80" s="65"/>
      <c r="CE80" s="301" t="s">
        <v>0</v>
      </c>
      <c r="CF80" s="65"/>
      <c r="CG80" s="114"/>
      <c r="CH80" s="115"/>
      <c r="CI80" s="94"/>
      <c r="CJ80" s="106"/>
      <c r="CK80" s="301" t="s">
        <v>0</v>
      </c>
      <c r="CL80" s="105"/>
      <c r="CM80" s="114"/>
      <c r="CN80" s="115"/>
      <c r="CO80" s="94"/>
      <c r="CP80" s="106"/>
      <c r="CQ80" s="301" t="s">
        <v>0</v>
      </c>
      <c r="CR80" s="105"/>
      <c r="CS80" s="114"/>
      <c r="CT80" s="115"/>
      <c r="CU80" s="94"/>
      <c r="CV80" s="65"/>
      <c r="CW80" s="301" t="s">
        <v>0</v>
      </c>
      <c r="CX80" s="65"/>
      <c r="CY80" s="114"/>
      <c r="CZ80" s="115"/>
      <c r="DA80" s="94"/>
      <c r="DB80" s="65"/>
      <c r="DC80" s="301" t="s">
        <v>0</v>
      </c>
      <c r="DD80" s="65"/>
      <c r="DE80" s="114"/>
      <c r="DF80" s="115"/>
      <c r="DG80" s="94"/>
      <c r="DH80" s="65"/>
      <c r="DI80" s="301" t="s">
        <v>0</v>
      </c>
      <c r="DJ80" s="65"/>
      <c r="DK80" s="114"/>
      <c r="DL80" s="115"/>
      <c r="DM80" s="94"/>
      <c r="DN80" s="65"/>
      <c r="DO80" s="301" t="s">
        <v>0</v>
      </c>
      <c r="DP80" s="65"/>
      <c r="DQ80" s="114"/>
      <c r="DR80" s="115"/>
      <c r="DS80" s="94"/>
      <c r="DT80" s="65"/>
      <c r="DU80" s="301" t="s">
        <v>0</v>
      </c>
      <c r="DV80" s="65"/>
      <c r="DW80" s="114"/>
      <c r="DX80" s="115"/>
      <c r="DY80" s="94"/>
      <c r="DZ80" s="65"/>
      <c r="EA80" s="301" t="s">
        <v>0</v>
      </c>
      <c r="EB80" s="65"/>
      <c r="EC80" s="114"/>
      <c r="ED80" s="115"/>
      <c r="EE80" s="94"/>
      <c r="EF80" s="65"/>
      <c r="EG80" s="301" t="s">
        <v>0</v>
      </c>
      <c r="EH80" s="65"/>
      <c r="EI80" s="114"/>
      <c r="EJ80" s="115"/>
      <c r="EK80" s="94"/>
      <c r="EL80" s="65"/>
      <c r="EM80" s="301" t="s">
        <v>0</v>
      </c>
      <c r="EN80" s="65"/>
      <c r="EO80" s="114"/>
      <c r="EP80" s="115"/>
      <c r="EQ80" s="94"/>
      <c r="ER80" s="106"/>
      <c r="ES80" s="301" t="s">
        <v>0</v>
      </c>
      <c r="ET80" s="105"/>
      <c r="EU80" s="114"/>
      <c r="EV80" s="115"/>
      <c r="EW80" s="94"/>
      <c r="EX80" s="65"/>
      <c r="EY80" s="301" t="s">
        <v>0</v>
      </c>
      <c r="EZ80" s="65"/>
      <c r="FA80" s="114"/>
      <c r="FB80" s="115"/>
      <c r="FC80" s="94"/>
      <c r="FD80" s="106"/>
      <c r="FE80" s="301" t="s">
        <v>0</v>
      </c>
      <c r="FF80" s="105"/>
      <c r="FG80" s="114"/>
      <c r="FH80" s="115"/>
      <c r="FI80" s="94"/>
      <c r="FJ80" s="65"/>
      <c r="FK80" s="301" t="s">
        <v>0</v>
      </c>
      <c r="FL80" s="65"/>
      <c r="FM80" s="114"/>
      <c r="FN80" s="115"/>
      <c r="FO80" s="94"/>
      <c r="FP80" s="65"/>
      <c r="FQ80" s="301" t="s">
        <v>0</v>
      </c>
      <c r="FR80" s="65"/>
      <c r="FS80" s="114"/>
      <c r="FT80" s="115"/>
      <c r="FU80" s="94"/>
      <c r="FV80" s="65"/>
      <c r="FW80" s="301" t="s">
        <v>0</v>
      </c>
      <c r="FX80" s="65"/>
      <c r="FY80" s="114"/>
      <c r="FZ80" s="115"/>
      <c r="GA80" s="94"/>
      <c r="GB80" s="106"/>
      <c r="GC80" s="301" t="s">
        <v>0</v>
      </c>
      <c r="GD80" s="105"/>
      <c r="GE80" s="114"/>
      <c r="GF80" s="115"/>
      <c r="GG80" s="94"/>
      <c r="GH80" s="106"/>
      <c r="GI80" s="301" t="s">
        <v>0</v>
      </c>
      <c r="GJ80" s="105"/>
      <c r="GK80" s="114"/>
      <c r="GL80" s="115"/>
      <c r="GM80" s="94"/>
      <c r="GN80" s="65"/>
      <c r="GO80" s="301" t="s">
        <v>0</v>
      </c>
      <c r="GP80" s="65"/>
      <c r="GQ80" s="121"/>
      <c r="GR80" s="302"/>
      <c r="GS80" s="94"/>
      <c r="GT80" s="65"/>
      <c r="GU80" s="301" t="s">
        <v>0</v>
      </c>
      <c r="GV80" s="65"/>
      <c r="GW80" s="114"/>
      <c r="GX80" s="115"/>
      <c r="GY80" s="94"/>
      <c r="GZ80" s="106"/>
      <c r="HA80" s="301" t="s">
        <v>0</v>
      </c>
      <c r="HB80" s="105"/>
      <c r="HC80" s="301"/>
      <c r="HD80" s="302"/>
      <c r="HE80" s="94"/>
      <c r="HF80" s="65"/>
      <c r="HG80" s="301" t="s">
        <v>0</v>
      </c>
      <c r="HH80" s="65"/>
      <c r="HI80" s="114"/>
      <c r="HJ80" s="115"/>
      <c r="HK80" s="94"/>
      <c r="HL80" s="65"/>
      <c r="HM80" s="301" t="s">
        <v>0</v>
      </c>
      <c r="HN80" s="65"/>
      <c r="HO80" s="114"/>
      <c r="HP80" s="115"/>
      <c r="HQ80" s="94"/>
      <c r="HR80" s="65"/>
      <c r="HS80" s="301" t="s">
        <v>0</v>
      </c>
      <c r="HT80" s="65"/>
      <c r="HU80" s="114"/>
      <c r="HV80" s="115"/>
      <c r="HW80" s="94"/>
      <c r="HX80" s="106"/>
      <c r="HY80" s="301" t="s">
        <v>0</v>
      </c>
      <c r="HZ80" s="105"/>
      <c r="IA80" s="114"/>
      <c r="IB80" s="115"/>
      <c r="IC80" s="94"/>
      <c r="ID80" s="65"/>
      <c r="IE80" s="301" t="s">
        <v>0</v>
      </c>
      <c r="IF80" s="65"/>
      <c r="IG80" s="114"/>
      <c r="IH80" s="115"/>
      <c r="II80" s="94"/>
      <c r="IJ80" s="65"/>
      <c r="IK80" s="301" t="s">
        <v>0</v>
      </c>
      <c r="IL80" s="65"/>
      <c r="IM80" s="121"/>
      <c r="IN80" s="302"/>
      <c r="IO80" s="94"/>
      <c r="IP80" s="106"/>
      <c r="IQ80" s="301" t="s">
        <v>0</v>
      </c>
      <c r="IR80" s="105"/>
      <c r="IS80" s="301"/>
      <c r="IT80" s="302"/>
      <c r="IU80" s="94"/>
      <c r="IV80" s="65"/>
      <c r="IW80" s="301" t="s">
        <v>0</v>
      </c>
      <c r="IX80" s="65"/>
      <c r="IY80" s="114"/>
      <c r="IZ80" s="115"/>
      <c r="JA80" s="94"/>
      <c r="JB80" s="65"/>
      <c r="JC80" s="301" t="s">
        <v>0</v>
      </c>
      <c r="JD80" s="65"/>
      <c r="JE80" s="114"/>
      <c r="JF80" s="115"/>
      <c r="JG80" s="94"/>
      <c r="JH80" s="65"/>
      <c r="JI80" s="301" t="s">
        <v>0</v>
      </c>
      <c r="JJ80" s="65"/>
      <c r="JK80" s="114"/>
      <c r="JL80" s="115"/>
      <c r="JM80" s="94"/>
      <c r="JN80" s="65"/>
      <c r="JO80" s="301" t="s">
        <v>0</v>
      </c>
      <c r="JP80" s="65"/>
      <c r="JQ80" s="114"/>
      <c r="JR80" s="115"/>
      <c r="JS80" s="94"/>
      <c r="JT80" s="106"/>
      <c r="JU80" s="301" t="s">
        <v>0</v>
      </c>
      <c r="JV80" s="105"/>
      <c r="JW80" s="114"/>
      <c r="JX80" s="115"/>
      <c r="JY80" s="94"/>
      <c r="JZ80" s="106"/>
      <c r="KA80" s="301" t="s">
        <v>0</v>
      </c>
      <c r="KB80" s="105"/>
      <c r="KC80" s="301"/>
      <c r="KD80" s="302"/>
      <c r="KE80" s="94"/>
      <c r="KF80" s="106"/>
      <c r="KG80" s="301" t="s">
        <v>0</v>
      </c>
      <c r="KH80" s="105"/>
      <c r="KI80" s="114"/>
      <c r="KJ80" s="115"/>
      <c r="KK80" s="94"/>
      <c r="KL80" s="65"/>
      <c r="KM80" s="301" t="s">
        <v>0</v>
      </c>
      <c r="KN80" s="65"/>
      <c r="KO80" s="114"/>
      <c r="KP80" s="115"/>
      <c r="KQ80" s="94"/>
      <c r="KR80" s="65"/>
      <c r="KS80" s="301" t="s">
        <v>0</v>
      </c>
      <c r="KT80" s="65"/>
      <c r="KU80" s="114"/>
      <c r="KV80" s="115"/>
      <c r="KW80" s="94"/>
      <c r="KX80" s="65"/>
      <c r="KY80" s="301" t="s">
        <v>0</v>
      </c>
      <c r="KZ80" s="65"/>
      <c r="LA80" s="121"/>
      <c r="LB80" s="302"/>
      <c r="LC80" s="94"/>
      <c r="LD80" s="106"/>
      <c r="LE80" s="301" t="s">
        <v>0</v>
      </c>
      <c r="LF80" s="105"/>
      <c r="LG80" s="114"/>
      <c r="LH80" s="115"/>
      <c r="LI80" s="94"/>
      <c r="LJ80" s="65"/>
      <c r="LK80" s="301" t="s">
        <v>0</v>
      </c>
      <c r="LL80" s="65"/>
      <c r="LM80" s="121"/>
      <c r="LN80" s="302"/>
      <c r="LO80" s="94"/>
      <c r="LP80" s="65"/>
      <c r="LQ80" s="301" t="s">
        <v>0</v>
      </c>
      <c r="LR80" s="65"/>
      <c r="LS80" s="114"/>
      <c r="LT80" s="115"/>
      <c r="LU80" s="94"/>
      <c r="LV80" s="106"/>
      <c r="LW80" s="301" t="s">
        <v>0</v>
      </c>
      <c r="LX80" s="105"/>
      <c r="LY80" s="301"/>
      <c r="LZ80" s="302"/>
      <c r="MA80" s="94"/>
      <c r="MB80" s="65"/>
      <c r="MC80" s="301" t="s">
        <v>0</v>
      </c>
      <c r="MD80" s="65"/>
      <c r="ME80" s="114"/>
      <c r="MF80" s="115"/>
      <c r="MG80" s="94"/>
      <c r="MH80" s="65"/>
      <c r="MI80" s="301" t="s">
        <v>0</v>
      </c>
      <c r="MJ80" s="65"/>
      <c r="MK80" s="114"/>
      <c r="ML80" s="115"/>
      <c r="MM80" s="94"/>
      <c r="MN80" s="65"/>
      <c r="MO80" s="301" t="s">
        <v>0</v>
      </c>
      <c r="MP80" s="65"/>
      <c r="MQ80" s="114"/>
      <c r="MR80" s="115"/>
      <c r="MS80" s="94"/>
      <c r="MT80" s="106"/>
      <c r="MU80" s="301" t="s">
        <v>0</v>
      </c>
      <c r="MV80" s="105"/>
      <c r="MW80" s="301"/>
      <c r="MX80" s="302"/>
      <c r="MY80" s="94"/>
      <c r="MZ80" s="65"/>
      <c r="NA80" s="301" t="s">
        <v>0</v>
      </c>
      <c r="NB80" s="65"/>
      <c r="NC80" s="114"/>
      <c r="ND80" s="115"/>
      <c r="NE80" s="94"/>
      <c r="NF80" s="65"/>
      <c r="NG80" s="301" t="s">
        <v>0</v>
      </c>
      <c r="NH80" s="65"/>
      <c r="NI80" s="121"/>
      <c r="NJ80" s="302"/>
      <c r="NK80" s="94"/>
      <c r="NL80" s="65"/>
      <c r="NM80" s="301" t="s">
        <v>0</v>
      </c>
      <c r="NN80" s="65"/>
      <c r="NO80" s="114"/>
      <c r="NP80" s="115"/>
      <c r="NQ80" s="94"/>
      <c r="NR80" s="65"/>
      <c r="NS80" s="301" t="s">
        <v>0</v>
      </c>
      <c r="NT80" s="65"/>
      <c r="NU80" s="114"/>
      <c r="NV80" s="115"/>
      <c r="NW80" s="102"/>
      <c r="NX80" s="106"/>
      <c r="NY80" s="301" t="s">
        <v>0</v>
      </c>
      <c r="NZ80" s="105"/>
      <c r="OA80" s="301"/>
      <c r="OB80" s="302"/>
      <c r="OC80" s="121"/>
      <c r="OD80" s="267"/>
      <c r="OE80" s="114" t="s">
        <v>0</v>
      </c>
      <c r="OF80" s="114"/>
      <c r="OG80" s="114"/>
      <c r="OH80" s="115"/>
    </row>
    <row r="81" spans="1:398" ht="16.5">
      <c r="A81" s="312" t="str">
        <f>IF(B81="","",VLOOKUP(B81,'Registrovaní tipéri'!$A$2:$B$101,2,FALSE))</f>
        <v/>
      </c>
      <c r="B81" s="306"/>
      <c r="C81" s="309"/>
      <c r="D81" s="267"/>
      <c r="E81" s="114" t="s">
        <v>0</v>
      </c>
      <c r="F81" s="114"/>
      <c r="G81" s="114"/>
      <c r="H81" s="115"/>
      <c r="I81" s="310"/>
      <c r="J81" s="267"/>
      <c r="K81" s="114" t="s">
        <v>0</v>
      </c>
      <c r="L81" s="114"/>
      <c r="M81" s="114" t="s">
        <v>331</v>
      </c>
      <c r="N81" s="115" t="s">
        <v>331</v>
      </c>
      <c r="O81" s="81"/>
      <c r="P81" s="106"/>
      <c r="Q81" s="342" t="s">
        <v>0</v>
      </c>
      <c r="R81" s="105"/>
      <c r="S81" s="114" t="s">
        <v>331</v>
      </c>
      <c r="T81" s="115" t="s">
        <v>331</v>
      </c>
      <c r="U81" s="81"/>
      <c r="V81" s="106"/>
      <c r="W81" s="342" t="s">
        <v>0</v>
      </c>
      <c r="X81" s="105"/>
      <c r="Y81" s="114" t="s">
        <v>331</v>
      </c>
      <c r="Z81" s="115" t="s">
        <v>331</v>
      </c>
      <c r="AA81" s="94"/>
      <c r="AB81" s="65"/>
      <c r="AC81" s="325" t="s">
        <v>0</v>
      </c>
      <c r="AD81" s="65"/>
      <c r="AE81" s="114" t="s">
        <v>331</v>
      </c>
      <c r="AF81" s="115" t="s">
        <v>331</v>
      </c>
      <c r="AG81" s="94"/>
      <c r="AH81" s="65"/>
      <c r="AI81" s="301" t="s">
        <v>0</v>
      </c>
      <c r="AJ81" s="65"/>
      <c r="AK81" s="114"/>
      <c r="AL81" s="115"/>
      <c r="AM81" s="94"/>
      <c r="AN81" s="106"/>
      <c r="AO81" s="301" t="s">
        <v>0</v>
      </c>
      <c r="AP81" s="105"/>
      <c r="AQ81" s="114"/>
      <c r="AR81" s="115"/>
      <c r="AS81" s="94"/>
      <c r="AT81" s="65"/>
      <c r="AU81" s="301" t="s">
        <v>0</v>
      </c>
      <c r="AV81" s="65"/>
      <c r="AW81" s="114"/>
      <c r="AX81" s="115"/>
      <c r="AY81" s="94"/>
      <c r="AZ81" s="106"/>
      <c r="BA81" s="301" t="s">
        <v>0</v>
      </c>
      <c r="BB81" s="105"/>
      <c r="BC81" s="114"/>
      <c r="BD81" s="115"/>
      <c r="BE81" s="94"/>
      <c r="BF81" s="65"/>
      <c r="BG81" s="301" t="s">
        <v>0</v>
      </c>
      <c r="BH81" s="65"/>
      <c r="BI81" s="114"/>
      <c r="BJ81" s="115"/>
      <c r="BK81" s="94"/>
      <c r="BL81" s="65"/>
      <c r="BM81" s="301" t="s">
        <v>0</v>
      </c>
      <c r="BN81" s="65"/>
      <c r="BO81" s="114"/>
      <c r="BP81" s="115"/>
      <c r="BQ81" s="94"/>
      <c r="BR81" s="65"/>
      <c r="BS81" s="301" t="s">
        <v>0</v>
      </c>
      <c r="BT81" s="65"/>
      <c r="BU81" s="114"/>
      <c r="BV81" s="115"/>
      <c r="BW81" s="94"/>
      <c r="BX81" s="65"/>
      <c r="BY81" s="301" t="s">
        <v>0</v>
      </c>
      <c r="BZ81" s="65"/>
      <c r="CA81" s="121"/>
      <c r="CB81" s="302"/>
      <c r="CC81" s="94"/>
      <c r="CD81" s="65"/>
      <c r="CE81" s="301" t="s">
        <v>0</v>
      </c>
      <c r="CF81" s="65"/>
      <c r="CG81" s="114"/>
      <c r="CH81" s="115"/>
      <c r="CI81" s="94"/>
      <c r="CJ81" s="106"/>
      <c r="CK81" s="301" t="s">
        <v>0</v>
      </c>
      <c r="CL81" s="105"/>
      <c r="CM81" s="114"/>
      <c r="CN81" s="115"/>
      <c r="CO81" s="94"/>
      <c r="CP81" s="106"/>
      <c r="CQ81" s="301" t="s">
        <v>0</v>
      </c>
      <c r="CR81" s="105"/>
      <c r="CS81" s="114"/>
      <c r="CT81" s="115"/>
      <c r="CU81" s="94"/>
      <c r="CV81" s="65"/>
      <c r="CW81" s="301" t="s">
        <v>0</v>
      </c>
      <c r="CX81" s="65"/>
      <c r="CY81" s="114"/>
      <c r="CZ81" s="115"/>
      <c r="DA81" s="94"/>
      <c r="DB81" s="65"/>
      <c r="DC81" s="301" t="s">
        <v>0</v>
      </c>
      <c r="DD81" s="65"/>
      <c r="DE81" s="114"/>
      <c r="DF81" s="115"/>
      <c r="DG81" s="94"/>
      <c r="DH81" s="65"/>
      <c r="DI81" s="301" t="s">
        <v>0</v>
      </c>
      <c r="DJ81" s="65"/>
      <c r="DK81" s="114"/>
      <c r="DL81" s="115"/>
      <c r="DM81" s="94"/>
      <c r="DN81" s="65"/>
      <c r="DO81" s="301" t="s">
        <v>0</v>
      </c>
      <c r="DP81" s="65"/>
      <c r="DQ81" s="114"/>
      <c r="DR81" s="115"/>
      <c r="DS81" s="94"/>
      <c r="DT81" s="65"/>
      <c r="DU81" s="301" t="s">
        <v>0</v>
      </c>
      <c r="DV81" s="65"/>
      <c r="DW81" s="114"/>
      <c r="DX81" s="115"/>
      <c r="DY81" s="94"/>
      <c r="DZ81" s="65"/>
      <c r="EA81" s="301" t="s">
        <v>0</v>
      </c>
      <c r="EB81" s="65"/>
      <c r="EC81" s="114"/>
      <c r="ED81" s="115"/>
      <c r="EE81" s="94"/>
      <c r="EF81" s="65"/>
      <c r="EG81" s="301" t="s">
        <v>0</v>
      </c>
      <c r="EH81" s="65"/>
      <c r="EI81" s="114"/>
      <c r="EJ81" s="115"/>
      <c r="EK81" s="94"/>
      <c r="EL81" s="65"/>
      <c r="EM81" s="301" t="s">
        <v>0</v>
      </c>
      <c r="EN81" s="65"/>
      <c r="EO81" s="114"/>
      <c r="EP81" s="115"/>
      <c r="EQ81" s="94"/>
      <c r="ER81" s="106"/>
      <c r="ES81" s="301" t="s">
        <v>0</v>
      </c>
      <c r="ET81" s="105"/>
      <c r="EU81" s="114"/>
      <c r="EV81" s="115"/>
      <c r="EW81" s="94"/>
      <c r="EX81" s="65"/>
      <c r="EY81" s="301" t="s">
        <v>0</v>
      </c>
      <c r="EZ81" s="65"/>
      <c r="FA81" s="114"/>
      <c r="FB81" s="115"/>
      <c r="FC81" s="94"/>
      <c r="FD81" s="106"/>
      <c r="FE81" s="301" t="s">
        <v>0</v>
      </c>
      <c r="FF81" s="105"/>
      <c r="FG81" s="114"/>
      <c r="FH81" s="115"/>
      <c r="FI81" s="94"/>
      <c r="FJ81" s="65"/>
      <c r="FK81" s="301" t="s">
        <v>0</v>
      </c>
      <c r="FL81" s="65"/>
      <c r="FM81" s="114"/>
      <c r="FN81" s="115"/>
      <c r="FO81" s="94"/>
      <c r="FP81" s="65"/>
      <c r="FQ81" s="301" t="s">
        <v>0</v>
      </c>
      <c r="FR81" s="65"/>
      <c r="FS81" s="114"/>
      <c r="FT81" s="115"/>
      <c r="FU81" s="94"/>
      <c r="FV81" s="65"/>
      <c r="FW81" s="301" t="s">
        <v>0</v>
      </c>
      <c r="FX81" s="65"/>
      <c r="FY81" s="114"/>
      <c r="FZ81" s="115"/>
      <c r="GA81" s="94"/>
      <c r="GB81" s="106"/>
      <c r="GC81" s="301" t="s">
        <v>0</v>
      </c>
      <c r="GD81" s="105"/>
      <c r="GE81" s="114"/>
      <c r="GF81" s="115"/>
      <c r="GG81" s="94"/>
      <c r="GH81" s="106"/>
      <c r="GI81" s="301" t="s">
        <v>0</v>
      </c>
      <c r="GJ81" s="105"/>
      <c r="GK81" s="114"/>
      <c r="GL81" s="115"/>
      <c r="GM81" s="94"/>
      <c r="GN81" s="65"/>
      <c r="GO81" s="301" t="s">
        <v>0</v>
      </c>
      <c r="GP81" s="65"/>
      <c r="GQ81" s="121"/>
      <c r="GR81" s="302"/>
      <c r="GS81" s="94"/>
      <c r="GT81" s="65"/>
      <c r="GU81" s="301" t="s">
        <v>0</v>
      </c>
      <c r="GV81" s="65"/>
      <c r="GW81" s="114"/>
      <c r="GX81" s="115"/>
      <c r="GY81" s="94"/>
      <c r="GZ81" s="106"/>
      <c r="HA81" s="301" t="s">
        <v>0</v>
      </c>
      <c r="HB81" s="105"/>
      <c r="HC81" s="301"/>
      <c r="HD81" s="302"/>
      <c r="HE81" s="94"/>
      <c r="HF81" s="65"/>
      <c r="HG81" s="301" t="s">
        <v>0</v>
      </c>
      <c r="HH81" s="65"/>
      <c r="HI81" s="114"/>
      <c r="HJ81" s="115"/>
      <c r="HK81" s="94"/>
      <c r="HL81" s="65"/>
      <c r="HM81" s="301" t="s">
        <v>0</v>
      </c>
      <c r="HN81" s="65"/>
      <c r="HO81" s="114"/>
      <c r="HP81" s="115"/>
      <c r="HQ81" s="94"/>
      <c r="HR81" s="65"/>
      <c r="HS81" s="301" t="s">
        <v>0</v>
      </c>
      <c r="HT81" s="65"/>
      <c r="HU81" s="114"/>
      <c r="HV81" s="115"/>
      <c r="HW81" s="94"/>
      <c r="HX81" s="106"/>
      <c r="HY81" s="301" t="s">
        <v>0</v>
      </c>
      <c r="HZ81" s="105"/>
      <c r="IA81" s="114"/>
      <c r="IB81" s="115"/>
      <c r="IC81" s="94"/>
      <c r="ID81" s="65"/>
      <c r="IE81" s="301" t="s">
        <v>0</v>
      </c>
      <c r="IF81" s="65"/>
      <c r="IG81" s="114"/>
      <c r="IH81" s="115"/>
      <c r="II81" s="94"/>
      <c r="IJ81" s="65"/>
      <c r="IK81" s="301" t="s">
        <v>0</v>
      </c>
      <c r="IL81" s="65"/>
      <c r="IM81" s="121"/>
      <c r="IN81" s="302"/>
      <c r="IO81" s="94"/>
      <c r="IP81" s="106"/>
      <c r="IQ81" s="301" t="s">
        <v>0</v>
      </c>
      <c r="IR81" s="105"/>
      <c r="IS81" s="301"/>
      <c r="IT81" s="302"/>
      <c r="IU81" s="94"/>
      <c r="IV81" s="65"/>
      <c r="IW81" s="301" t="s">
        <v>0</v>
      </c>
      <c r="IX81" s="65"/>
      <c r="IY81" s="114"/>
      <c r="IZ81" s="115"/>
      <c r="JA81" s="94"/>
      <c r="JB81" s="65"/>
      <c r="JC81" s="301" t="s">
        <v>0</v>
      </c>
      <c r="JD81" s="65"/>
      <c r="JE81" s="114"/>
      <c r="JF81" s="115"/>
      <c r="JG81" s="94"/>
      <c r="JH81" s="65"/>
      <c r="JI81" s="301" t="s">
        <v>0</v>
      </c>
      <c r="JJ81" s="65"/>
      <c r="JK81" s="114"/>
      <c r="JL81" s="115"/>
      <c r="JM81" s="94"/>
      <c r="JN81" s="65"/>
      <c r="JO81" s="301" t="s">
        <v>0</v>
      </c>
      <c r="JP81" s="65"/>
      <c r="JQ81" s="114"/>
      <c r="JR81" s="115"/>
      <c r="JS81" s="94"/>
      <c r="JT81" s="106"/>
      <c r="JU81" s="301" t="s">
        <v>0</v>
      </c>
      <c r="JV81" s="105"/>
      <c r="JW81" s="114"/>
      <c r="JX81" s="115"/>
      <c r="JY81" s="94"/>
      <c r="JZ81" s="106"/>
      <c r="KA81" s="301" t="s">
        <v>0</v>
      </c>
      <c r="KB81" s="105"/>
      <c r="KC81" s="301"/>
      <c r="KD81" s="302"/>
      <c r="KE81" s="94"/>
      <c r="KF81" s="106"/>
      <c r="KG81" s="301" t="s">
        <v>0</v>
      </c>
      <c r="KH81" s="105"/>
      <c r="KI81" s="114"/>
      <c r="KJ81" s="115"/>
      <c r="KK81" s="94"/>
      <c r="KL81" s="65"/>
      <c r="KM81" s="301" t="s">
        <v>0</v>
      </c>
      <c r="KN81" s="65"/>
      <c r="KO81" s="114"/>
      <c r="KP81" s="115"/>
      <c r="KQ81" s="94"/>
      <c r="KR81" s="65"/>
      <c r="KS81" s="301" t="s">
        <v>0</v>
      </c>
      <c r="KT81" s="65"/>
      <c r="KU81" s="114"/>
      <c r="KV81" s="115"/>
      <c r="KW81" s="94"/>
      <c r="KX81" s="65"/>
      <c r="KY81" s="301" t="s">
        <v>0</v>
      </c>
      <c r="KZ81" s="65"/>
      <c r="LA81" s="121"/>
      <c r="LB81" s="302"/>
      <c r="LC81" s="94"/>
      <c r="LD81" s="106"/>
      <c r="LE81" s="301" t="s">
        <v>0</v>
      </c>
      <c r="LF81" s="105"/>
      <c r="LG81" s="114"/>
      <c r="LH81" s="115"/>
      <c r="LI81" s="94"/>
      <c r="LJ81" s="65"/>
      <c r="LK81" s="301" t="s">
        <v>0</v>
      </c>
      <c r="LL81" s="65"/>
      <c r="LM81" s="121"/>
      <c r="LN81" s="302"/>
      <c r="LO81" s="94"/>
      <c r="LP81" s="65"/>
      <c r="LQ81" s="301" t="s">
        <v>0</v>
      </c>
      <c r="LR81" s="65"/>
      <c r="LS81" s="114"/>
      <c r="LT81" s="115"/>
      <c r="LU81" s="94"/>
      <c r="LV81" s="106"/>
      <c r="LW81" s="301" t="s">
        <v>0</v>
      </c>
      <c r="LX81" s="105"/>
      <c r="LY81" s="301"/>
      <c r="LZ81" s="302"/>
      <c r="MA81" s="94"/>
      <c r="MB81" s="65"/>
      <c r="MC81" s="301" t="s">
        <v>0</v>
      </c>
      <c r="MD81" s="65"/>
      <c r="ME81" s="114"/>
      <c r="MF81" s="115"/>
      <c r="MG81" s="94"/>
      <c r="MH81" s="65"/>
      <c r="MI81" s="301" t="s">
        <v>0</v>
      </c>
      <c r="MJ81" s="65"/>
      <c r="MK81" s="114"/>
      <c r="ML81" s="115"/>
      <c r="MM81" s="94"/>
      <c r="MN81" s="65"/>
      <c r="MO81" s="301" t="s">
        <v>0</v>
      </c>
      <c r="MP81" s="65"/>
      <c r="MQ81" s="114"/>
      <c r="MR81" s="115"/>
      <c r="MS81" s="94"/>
      <c r="MT81" s="106"/>
      <c r="MU81" s="301" t="s">
        <v>0</v>
      </c>
      <c r="MV81" s="105"/>
      <c r="MW81" s="301"/>
      <c r="MX81" s="302"/>
      <c r="MY81" s="94"/>
      <c r="MZ81" s="65"/>
      <c r="NA81" s="301" t="s">
        <v>0</v>
      </c>
      <c r="NB81" s="65"/>
      <c r="NC81" s="114"/>
      <c r="ND81" s="115"/>
      <c r="NE81" s="94"/>
      <c r="NF81" s="65"/>
      <c r="NG81" s="301" t="s">
        <v>0</v>
      </c>
      <c r="NH81" s="65"/>
      <c r="NI81" s="121"/>
      <c r="NJ81" s="302"/>
      <c r="NK81" s="94"/>
      <c r="NL81" s="65"/>
      <c r="NM81" s="301" t="s">
        <v>0</v>
      </c>
      <c r="NN81" s="65"/>
      <c r="NO81" s="114"/>
      <c r="NP81" s="115"/>
      <c r="NQ81" s="94"/>
      <c r="NR81" s="65"/>
      <c r="NS81" s="301" t="s">
        <v>0</v>
      </c>
      <c r="NT81" s="65"/>
      <c r="NU81" s="114"/>
      <c r="NV81" s="115"/>
      <c r="NW81" s="102"/>
      <c r="NX81" s="106"/>
      <c r="NY81" s="301" t="s">
        <v>0</v>
      </c>
      <c r="NZ81" s="105"/>
      <c r="OA81" s="301"/>
      <c r="OB81" s="302"/>
      <c r="OC81" s="121"/>
      <c r="OD81" s="267"/>
      <c r="OE81" s="114" t="s">
        <v>0</v>
      </c>
      <c r="OF81" s="114"/>
      <c r="OG81" s="114"/>
      <c r="OH81" s="115"/>
    </row>
    <row r="82" spans="1:398" ht="16.5">
      <c r="A82" s="313" t="str">
        <f>IF(B82="","",VLOOKUP(B82,'Registrovaní tipéri'!$A$2:$B$101,2,FALSE))</f>
        <v/>
      </c>
      <c r="B82" s="306"/>
      <c r="C82" s="309"/>
      <c r="D82" s="267"/>
      <c r="E82" s="114" t="s">
        <v>0</v>
      </c>
      <c r="F82" s="114"/>
      <c r="G82" s="114"/>
      <c r="H82" s="115"/>
      <c r="I82" s="310"/>
      <c r="J82" s="267"/>
      <c r="K82" s="114" t="s">
        <v>0</v>
      </c>
      <c r="L82" s="114"/>
      <c r="M82" s="114" t="s">
        <v>331</v>
      </c>
      <c r="N82" s="115" t="s">
        <v>331</v>
      </c>
      <c r="O82" s="81"/>
      <c r="P82" s="106"/>
      <c r="Q82" s="342" t="s">
        <v>0</v>
      </c>
      <c r="R82" s="105"/>
      <c r="S82" s="114" t="s">
        <v>331</v>
      </c>
      <c r="T82" s="115" t="s">
        <v>331</v>
      </c>
      <c r="U82" s="81"/>
      <c r="V82" s="106"/>
      <c r="W82" s="342" t="s">
        <v>0</v>
      </c>
      <c r="X82" s="105"/>
      <c r="Y82" s="114" t="s">
        <v>331</v>
      </c>
      <c r="Z82" s="115" t="s">
        <v>331</v>
      </c>
      <c r="AA82" s="94"/>
      <c r="AB82" s="65"/>
      <c r="AC82" s="325" t="s">
        <v>0</v>
      </c>
      <c r="AD82" s="65"/>
      <c r="AE82" s="114" t="s">
        <v>331</v>
      </c>
      <c r="AF82" s="115" t="s">
        <v>331</v>
      </c>
      <c r="AG82" s="94"/>
      <c r="AH82" s="65"/>
      <c r="AI82" s="301" t="s">
        <v>0</v>
      </c>
      <c r="AJ82" s="65"/>
      <c r="AK82" s="114"/>
      <c r="AL82" s="115"/>
      <c r="AM82" s="94"/>
      <c r="AN82" s="106"/>
      <c r="AO82" s="301" t="s">
        <v>0</v>
      </c>
      <c r="AP82" s="105"/>
      <c r="AQ82" s="114"/>
      <c r="AR82" s="115"/>
      <c r="AS82" s="94"/>
      <c r="AT82" s="65"/>
      <c r="AU82" s="301" t="s">
        <v>0</v>
      </c>
      <c r="AV82" s="65"/>
      <c r="AW82" s="114"/>
      <c r="AX82" s="115"/>
      <c r="AY82" s="94"/>
      <c r="AZ82" s="106"/>
      <c r="BA82" s="301" t="s">
        <v>0</v>
      </c>
      <c r="BB82" s="105"/>
      <c r="BC82" s="114"/>
      <c r="BD82" s="115"/>
      <c r="BE82" s="94"/>
      <c r="BF82" s="65"/>
      <c r="BG82" s="301" t="s">
        <v>0</v>
      </c>
      <c r="BH82" s="65"/>
      <c r="BI82" s="114"/>
      <c r="BJ82" s="115"/>
      <c r="BK82" s="94"/>
      <c r="BL82" s="65"/>
      <c r="BM82" s="301" t="s">
        <v>0</v>
      </c>
      <c r="BN82" s="65"/>
      <c r="BO82" s="114"/>
      <c r="BP82" s="115"/>
      <c r="BQ82" s="94"/>
      <c r="BR82" s="65"/>
      <c r="BS82" s="301" t="s">
        <v>0</v>
      </c>
      <c r="BT82" s="65"/>
      <c r="BU82" s="114"/>
      <c r="BV82" s="115"/>
      <c r="BW82" s="94"/>
      <c r="BX82" s="65"/>
      <c r="BY82" s="301" t="s">
        <v>0</v>
      </c>
      <c r="BZ82" s="65"/>
      <c r="CA82" s="121"/>
      <c r="CB82" s="302"/>
      <c r="CC82" s="94"/>
      <c r="CD82" s="65"/>
      <c r="CE82" s="301" t="s">
        <v>0</v>
      </c>
      <c r="CF82" s="65"/>
      <c r="CG82" s="114"/>
      <c r="CH82" s="115"/>
      <c r="CI82" s="94"/>
      <c r="CJ82" s="106"/>
      <c r="CK82" s="301" t="s">
        <v>0</v>
      </c>
      <c r="CL82" s="105"/>
      <c r="CM82" s="114"/>
      <c r="CN82" s="115"/>
      <c r="CO82" s="94"/>
      <c r="CP82" s="106"/>
      <c r="CQ82" s="301" t="s">
        <v>0</v>
      </c>
      <c r="CR82" s="105"/>
      <c r="CS82" s="114"/>
      <c r="CT82" s="115"/>
      <c r="CU82" s="94"/>
      <c r="CV82" s="65"/>
      <c r="CW82" s="301" t="s">
        <v>0</v>
      </c>
      <c r="CX82" s="65"/>
      <c r="CY82" s="114"/>
      <c r="CZ82" s="115"/>
      <c r="DA82" s="94"/>
      <c r="DB82" s="65"/>
      <c r="DC82" s="301" t="s">
        <v>0</v>
      </c>
      <c r="DD82" s="65"/>
      <c r="DE82" s="114"/>
      <c r="DF82" s="115"/>
      <c r="DG82" s="94"/>
      <c r="DH82" s="65"/>
      <c r="DI82" s="301" t="s">
        <v>0</v>
      </c>
      <c r="DJ82" s="65"/>
      <c r="DK82" s="114"/>
      <c r="DL82" s="115"/>
      <c r="DM82" s="94"/>
      <c r="DN82" s="65"/>
      <c r="DO82" s="301" t="s">
        <v>0</v>
      </c>
      <c r="DP82" s="65"/>
      <c r="DQ82" s="114"/>
      <c r="DR82" s="115"/>
      <c r="DS82" s="94"/>
      <c r="DT82" s="65"/>
      <c r="DU82" s="301" t="s">
        <v>0</v>
      </c>
      <c r="DV82" s="65"/>
      <c r="DW82" s="114"/>
      <c r="DX82" s="115"/>
      <c r="DY82" s="94"/>
      <c r="DZ82" s="65"/>
      <c r="EA82" s="301" t="s">
        <v>0</v>
      </c>
      <c r="EB82" s="65"/>
      <c r="EC82" s="114"/>
      <c r="ED82" s="115"/>
      <c r="EE82" s="94"/>
      <c r="EF82" s="65"/>
      <c r="EG82" s="301" t="s">
        <v>0</v>
      </c>
      <c r="EH82" s="65"/>
      <c r="EI82" s="114"/>
      <c r="EJ82" s="115"/>
      <c r="EK82" s="94"/>
      <c r="EL82" s="65"/>
      <c r="EM82" s="301" t="s">
        <v>0</v>
      </c>
      <c r="EN82" s="65"/>
      <c r="EO82" s="114"/>
      <c r="EP82" s="115"/>
      <c r="EQ82" s="94"/>
      <c r="ER82" s="106"/>
      <c r="ES82" s="301" t="s">
        <v>0</v>
      </c>
      <c r="ET82" s="105"/>
      <c r="EU82" s="114"/>
      <c r="EV82" s="115"/>
      <c r="EW82" s="94"/>
      <c r="EX82" s="65"/>
      <c r="EY82" s="301" t="s">
        <v>0</v>
      </c>
      <c r="EZ82" s="65"/>
      <c r="FA82" s="114"/>
      <c r="FB82" s="115"/>
      <c r="FC82" s="94"/>
      <c r="FD82" s="106"/>
      <c r="FE82" s="301" t="s">
        <v>0</v>
      </c>
      <c r="FF82" s="105"/>
      <c r="FG82" s="114"/>
      <c r="FH82" s="115"/>
      <c r="FI82" s="94"/>
      <c r="FJ82" s="65"/>
      <c r="FK82" s="301" t="s">
        <v>0</v>
      </c>
      <c r="FL82" s="65"/>
      <c r="FM82" s="114"/>
      <c r="FN82" s="115"/>
      <c r="FO82" s="94"/>
      <c r="FP82" s="65"/>
      <c r="FQ82" s="301" t="s">
        <v>0</v>
      </c>
      <c r="FR82" s="65"/>
      <c r="FS82" s="114"/>
      <c r="FT82" s="115"/>
      <c r="FU82" s="94"/>
      <c r="FV82" s="65"/>
      <c r="FW82" s="301" t="s">
        <v>0</v>
      </c>
      <c r="FX82" s="65"/>
      <c r="FY82" s="114"/>
      <c r="FZ82" s="115"/>
      <c r="GA82" s="94"/>
      <c r="GB82" s="106"/>
      <c r="GC82" s="301" t="s">
        <v>0</v>
      </c>
      <c r="GD82" s="105"/>
      <c r="GE82" s="114"/>
      <c r="GF82" s="115"/>
      <c r="GG82" s="94"/>
      <c r="GH82" s="106"/>
      <c r="GI82" s="301" t="s">
        <v>0</v>
      </c>
      <c r="GJ82" s="105"/>
      <c r="GK82" s="114"/>
      <c r="GL82" s="115"/>
      <c r="GM82" s="94"/>
      <c r="GN82" s="65"/>
      <c r="GO82" s="301" t="s">
        <v>0</v>
      </c>
      <c r="GP82" s="65"/>
      <c r="GQ82" s="121"/>
      <c r="GR82" s="302"/>
      <c r="GS82" s="94"/>
      <c r="GT82" s="65"/>
      <c r="GU82" s="301" t="s">
        <v>0</v>
      </c>
      <c r="GV82" s="65"/>
      <c r="GW82" s="114"/>
      <c r="GX82" s="115"/>
      <c r="GY82" s="94"/>
      <c r="GZ82" s="106"/>
      <c r="HA82" s="301" t="s">
        <v>0</v>
      </c>
      <c r="HB82" s="105"/>
      <c r="HC82" s="301"/>
      <c r="HD82" s="302"/>
      <c r="HE82" s="94"/>
      <c r="HF82" s="65"/>
      <c r="HG82" s="301" t="s">
        <v>0</v>
      </c>
      <c r="HH82" s="65"/>
      <c r="HI82" s="114"/>
      <c r="HJ82" s="115"/>
      <c r="HK82" s="94"/>
      <c r="HL82" s="65"/>
      <c r="HM82" s="301" t="s">
        <v>0</v>
      </c>
      <c r="HN82" s="65"/>
      <c r="HO82" s="114"/>
      <c r="HP82" s="115"/>
      <c r="HQ82" s="94"/>
      <c r="HR82" s="65"/>
      <c r="HS82" s="301" t="s">
        <v>0</v>
      </c>
      <c r="HT82" s="65"/>
      <c r="HU82" s="114"/>
      <c r="HV82" s="115"/>
      <c r="HW82" s="94"/>
      <c r="HX82" s="106"/>
      <c r="HY82" s="301" t="s">
        <v>0</v>
      </c>
      <c r="HZ82" s="105"/>
      <c r="IA82" s="114"/>
      <c r="IB82" s="115"/>
      <c r="IC82" s="94"/>
      <c r="ID82" s="65"/>
      <c r="IE82" s="301" t="s">
        <v>0</v>
      </c>
      <c r="IF82" s="65"/>
      <c r="IG82" s="114"/>
      <c r="IH82" s="115"/>
      <c r="II82" s="94"/>
      <c r="IJ82" s="65"/>
      <c r="IK82" s="301" t="s">
        <v>0</v>
      </c>
      <c r="IL82" s="65"/>
      <c r="IM82" s="121"/>
      <c r="IN82" s="302"/>
      <c r="IO82" s="94"/>
      <c r="IP82" s="106"/>
      <c r="IQ82" s="301" t="s">
        <v>0</v>
      </c>
      <c r="IR82" s="105"/>
      <c r="IS82" s="301"/>
      <c r="IT82" s="302"/>
      <c r="IU82" s="94"/>
      <c r="IV82" s="65"/>
      <c r="IW82" s="301" t="s">
        <v>0</v>
      </c>
      <c r="IX82" s="65"/>
      <c r="IY82" s="114"/>
      <c r="IZ82" s="115"/>
      <c r="JA82" s="94"/>
      <c r="JB82" s="65"/>
      <c r="JC82" s="301" t="s">
        <v>0</v>
      </c>
      <c r="JD82" s="65"/>
      <c r="JE82" s="114"/>
      <c r="JF82" s="115"/>
      <c r="JG82" s="94"/>
      <c r="JH82" s="65"/>
      <c r="JI82" s="301" t="s">
        <v>0</v>
      </c>
      <c r="JJ82" s="65"/>
      <c r="JK82" s="114"/>
      <c r="JL82" s="115"/>
      <c r="JM82" s="94"/>
      <c r="JN82" s="65"/>
      <c r="JO82" s="301" t="s">
        <v>0</v>
      </c>
      <c r="JP82" s="65"/>
      <c r="JQ82" s="114"/>
      <c r="JR82" s="115"/>
      <c r="JS82" s="94"/>
      <c r="JT82" s="106"/>
      <c r="JU82" s="301" t="s">
        <v>0</v>
      </c>
      <c r="JV82" s="105"/>
      <c r="JW82" s="114"/>
      <c r="JX82" s="115"/>
      <c r="JY82" s="94"/>
      <c r="JZ82" s="106"/>
      <c r="KA82" s="301" t="s">
        <v>0</v>
      </c>
      <c r="KB82" s="105"/>
      <c r="KC82" s="301"/>
      <c r="KD82" s="302"/>
      <c r="KE82" s="94"/>
      <c r="KF82" s="106"/>
      <c r="KG82" s="301" t="s">
        <v>0</v>
      </c>
      <c r="KH82" s="105"/>
      <c r="KI82" s="114"/>
      <c r="KJ82" s="115"/>
      <c r="KK82" s="94"/>
      <c r="KL82" s="65"/>
      <c r="KM82" s="301" t="s">
        <v>0</v>
      </c>
      <c r="KN82" s="65"/>
      <c r="KO82" s="114"/>
      <c r="KP82" s="115"/>
      <c r="KQ82" s="94"/>
      <c r="KR82" s="65"/>
      <c r="KS82" s="301" t="s">
        <v>0</v>
      </c>
      <c r="KT82" s="65"/>
      <c r="KU82" s="114"/>
      <c r="KV82" s="115"/>
      <c r="KW82" s="94"/>
      <c r="KX82" s="65"/>
      <c r="KY82" s="301" t="s">
        <v>0</v>
      </c>
      <c r="KZ82" s="65"/>
      <c r="LA82" s="121"/>
      <c r="LB82" s="302"/>
      <c r="LC82" s="94"/>
      <c r="LD82" s="106"/>
      <c r="LE82" s="301" t="s">
        <v>0</v>
      </c>
      <c r="LF82" s="105"/>
      <c r="LG82" s="114"/>
      <c r="LH82" s="115"/>
      <c r="LI82" s="94"/>
      <c r="LJ82" s="65"/>
      <c r="LK82" s="301" t="s">
        <v>0</v>
      </c>
      <c r="LL82" s="65"/>
      <c r="LM82" s="121"/>
      <c r="LN82" s="302"/>
      <c r="LO82" s="94"/>
      <c r="LP82" s="65"/>
      <c r="LQ82" s="301" t="s">
        <v>0</v>
      </c>
      <c r="LR82" s="65"/>
      <c r="LS82" s="114"/>
      <c r="LT82" s="115"/>
      <c r="LU82" s="94"/>
      <c r="LV82" s="106"/>
      <c r="LW82" s="301" t="s">
        <v>0</v>
      </c>
      <c r="LX82" s="105"/>
      <c r="LY82" s="301"/>
      <c r="LZ82" s="302"/>
      <c r="MA82" s="94"/>
      <c r="MB82" s="65"/>
      <c r="MC82" s="301" t="s">
        <v>0</v>
      </c>
      <c r="MD82" s="65"/>
      <c r="ME82" s="114"/>
      <c r="MF82" s="115"/>
      <c r="MG82" s="94"/>
      <c r="MH82" s="65"/>
      <c r="MI82" s="301" t="s">
        <v>0</v>
      </c>
      <c r="MJ82" s="65"/>
      <c r="MK82" s="114"/>
      <c r="ML82" s="115"/>
      <c r="MM82" s="94"/>
      <c r="MN82" s="65"/>
      <c r="MO82" s="301" t="s">
        <v>0</v>
      </c>
      <c r="MP82" s="65"/>
      <c r="MQ82" s="114"/>
      <c r="MR82" s="115"/>
      <c r="MS82" s="94"/>
      <c r="MT82" s="106"/>
      <c r="MU82" s="301" t="s">
        <v>0</v>
      </c>
      <c r="MV82" s="105"/>
      <c r="MW82" s="301"/>
      <c r="MX82" s="302"/>
      <c r="MY82" s="94"/>
      <c r="MZ82" s="65"/>
      <c r="NA82" s="301" t="s">
        <v>0</v>
      </c>
      <c r="NB82" s="65"/>
      <c r="NC82" s="114"/>
      <c r="ND82" s="115"/>
      <c r="NE82" s="94"/>
      <c r="NF82" s="65"/>
      <c r="NG82" s="301" t="s">
        <v>0</v>
      </c>
      <c r="NH82" s="65"/>
      <c r="NI82" s="121"/>
      <c r="NJ82" s="302"/>
      <c r="NK82" s="94"/>
      <c r="NL82" s="65"/>
      <c r="NM82" s="301" t="s">
        <v>0</v>
      </c>
      <c r="NN82" s="65"/>
      <c r="NO82" s="114"/>
      <c r="NP82" s="115"/>
      <c r="NQ82" s="94"/>
      <c r="NR82" s="65"/>
      <c r="NS82" s="301" t="s">
        <v>0</v>
      </c>
      <c r="NT82" s="65"/>
      <c r="NU82" s="114"/>
      <c r="NV82" s="115"/>
      <c r="NW82" s="102"/>
      <c r="NX82" s="106"/>
      <c r="NY82" s="301" t="s">
        <v>0</v>
      </c>
      <c r="NZ82" s="105"/>
      <c r="OA82" s="301"/>
      <c r="OB82" s="302"/>
      <c r="OC82" s="121"/>
      <c r="OD82" s="267"/>
      <c r="OE82" s="114" t="s">
        <v>0</v>
      </c>
      <c r="OF82" s="114"/>
      <c r="OG82" s="114"/>
      <c r="OH82" s="115"/>
    </row>
    <row r="83" spans="1:398" ht="16.5">
      <c r="A83" s="313" t="str">
        <f>IF(B83="","",VLOOKUP(B83,'Registrovaní tipéri'!$A$2:$B$101,2,FALSE))</f>
        <v/>
      </c>
      <c r="B83" s="306"/>
      <c r="C83" s="309"/>
      <c r="D83" s="267"/>
      <c r="E83" s="114" t="s">
        <v>0</v>
      </c>
      <c r="F83" s="114"/>
      <c r="G83" s="114"/>
      <c r="H83" s="115"/>
      <c r="I83" s="310"/>
      <c r="J83" s="267"/>
      <c r="K83" s="114" t="s">
        <v>0</v>
      </c>
      <c r="L83" s="114"/>
      <c r="M83" s="114" t="s">
        <v>331</v>
      </c>
      <c r="N83" s="115" t="s">
        <v>331</v>
      </c>
      <c r="O83" s="81"/>
      <c r="P83" s="106"/>
      <c r="Q83" s="342" t="s">
        <v>0</v>
      </c>
      <c r="R83" s="105"/>
      <c r="S83" s="114" t="s">
        <v>331</v>
      </c>
      <c r="T83" s="115" t="s">
        <v>331</v>
      </c>
      <c r="U83" s="81"/>
      <c r="V83" s="106"/>
      <c r="W83" s="342" t="s">
        <v>0</v>
      </c>
      <c r="X83" s="105"/>
      <c r="Y83" s="114" t="s">
        <v>331</v>
      </c>
      <c r="Z83" s="115" t="s">
        <v>331</v>
      </c>
      <c r="AA83" s="94"/>
      <c r="AB83" s="65"/>
      <c r="AC83" s="325" t="s">
        <v>0</v>
      </c>
      <c r="AD83" s="65"/>
      <c r="AE83" s="114" t="s">
        <v>331</v>
      </c>
      <c r="AF83" s="115" t="s">
        <v>331</v>
      </c>
      <c r="AG83" s="94"/>
      <c r="AH83" s="65"/>
      <c r="AI83" s="301" t="s">
        <v>0</v>
      </c>
      <c r="AJ83" s="65"/>
      <c r="AK83" s="114"/>
      <c r="AL83" s="115"/>
      <c r="AM83" s="94"/>
      <c r="AN83" s="106"/>
      <c r="AO83" s="301" t="s">
        <v>0</v>
      </c>
      <c r="AP83" s="105"/>
      <c r="AQ83" s="114"/>
      <c r="AR83" s="115"/>
      <c r="AS83" s="94"/>
      <c r="AT83" s="65"/>
      <c r="AU83" s="301" t="s">
        <v>0</v>
      </c>
      <c r="AV83" s="65"/>
      <c r="AW83" s="114"/>
      <c r="AX83" s="115"/>
      <c r="AY83" s="94"/>
      <c r="AZ83" s="106"/>
      <c r="BA83" s="301" t="s">
        <v>0</v>
      </c>
      <c r="BB83" s="105"/>
      <c r="BC83" s="114"/>
      <c r="BD83" s="115"/>
      <c r="BE83" s="94"/>
      <c r="BF83" s="65"/>
      <c r="BG83" s="301" t="s">
        <v>0</v>
      </c>
      <c r="BH83" s="65"/>
      <c r="BI83" s="114"/>
      <c r="BJ83" s="115"/>
      <c r="BK83" s="94"/>
      <c r="BL83" s="65"/>
      <c r="BM83" s="301" t="s">
        <v>0</v>
      </c>
      <c r="BN83" s="65"/>
      <c r="BO83" s="114"/>
      <c r="BP83" s="115"/>
      <c r="BQ83" s="94"/>
      <c r="BR83" s="65"/>
      <c r="BS83" s="301" t="s">
        <v>0</v>
      </c>
      <c r="BT83" s="65"/>
      <c r="BU83" s="114"/>
      <c r="BV83" s="115"/>
      <c r="BW83" s="94"/>
      <c r="BX83" s="65"/>
      <c r="BY83" s="301" t="s">
        <v>0</v>
      </c>
      <c r="BZ83" s="65"/>
      <c r="CA83" s="114"/>
      <c r="CB83" s="115"/>
      <c r="CC83" s="94"/>
      <c r="CD83" s="65"/>
      <c r="CE83" s="301" t="s">
        <v>0</v>
      </c>
      <c r="CF83" s="65"/>
      <c r="CG83" s="114"/>
      <c r="CH83" s="115"/>
      <c r="CI83" s="94"/>
      <c r="CJ83" s="106"/>
      <c r="CK83" s="301" t="s">
        <v>0</v>
      </c>
      <c r="CL83" s="105"/>
      <c r="CM83" s="114"/>
      <c r="CN83" s="115"/>
      <c r="CO83" s="94"/>
      <c r="CP83" s="106"/>
      <c r="CQ83" s="301" t="s">
        <v>0</v>
      </c>
      <c r="CR83" s="105"/>
      <c r="CS83" s="114"/>
      <c r="CT83" s="115"/>
      <c r="CU83" s="94"/>
      <c r="CV83" s="65"/>
      <c r="CW83" s="301" t="s">
        <v>0</v>
      </c>
      <c r="CX83" s="65"/>
      <c r="CY83" s="114"/>
      <c r="CZ83" s="115"/>
      <c r="DA83" s="94"/>
      <c r="DB83" s="65"/>
      <c r="DC83" s="301" t="s">
        <v>0</v>
      </c>
      <c r="DD83" s="65"/>
      <c r="DE83" s="114"/>
      <c r="DF83" s="115"/>
      <c r="DG83" s="94"/>
      <c r="DH83" s="65"/>
      <c r="DI83" s="301" t="s">
        <v>0</v>
      </c>
      <c r="DJ83" s="65"/>
      <c r="DK83" s="114"/>
      <c r="DL83" s="115"/>
      <c r="DM83" s="94"/>
      <c r="DN83" s="65"/>
      <c r="DO83" s="301" t="s">
        <v>0</v>
      </c>
      <c r="DP83" s="65"/>
      <c r="DQ83" s="114"/>
      <c r="DR83" s="115"/>
      <c r="DS83" s="94"/>
      <c r="DT83" s="65"/>
      <c r="DU83" s="301" t="s">
        <v>0</v>
      </c>
      <c r="DV83" s="65"/>
      <c r="DW83" s="114"/>
      <c r="DX83" s="115"/>
      <c r="DY83" s="94"/>
      <c r="DZ83" s="65"/>
      <c r="EA83" s="301" t="s">
        <v>0</v>
      </c>
      <c r="EB83" s="65"/>
      <c r="EC83" s="114"/>
      <c r="ED83" s="115"/>
      <c r="EE83" s="94"/>
      <c r="EF83" s="65"/>
      <c r="EG83" s="301" t="s">
        <v>0</v>
      </c>
      <c r="EH83" s="65"/>
      <c r="EI83" s="114"/>
      <c r="EJ83" s="115"/>
      <c r="EK83" s="94"/>
      <c r="EL83" s="65"/>
      <c r="EM83" s="301" t="s">
        <v>0</v>
      </c>
      <c r="EN83" s="65"/>
      <c r="EO83" s="114"/>
      <c r="EP83" s="115"/>
      <c r="EQ83" s="94"/>
      <c r="ER83" s="106"/>
      <c r="ES83" s="301" t="s">
        <v>0</v>
      </c>
      <c r="ET83" s="105"/>
      <c r="EU83" s="114"/>
      <c r="EV83" s="115"/>
      <c r="EW83" s="94"/>
      <c r="EX83" s="65"/>
      <c r="EY83" s="301" t="s">
        <v>0</v>
      </c>
      <c r="EZ83" s="65"/>
      <c r="FA83" s="114"/>
      <c r="FB83" s="115"/>
      <c r="FC83" s="94"/>
      <c r="FD83" s="106"/>
      <c r="FE83" s="301" t="s">
        <v>0</v>
      </c>
      <c r="FF83" s="105"/>
      <c r="FG83" s="114"/>
      <c r="FH83" s="115"/>
      <c r="FI83" s="94"/>
      <c r="FJ83" s="65"/>
      <c r="FK83" s="301" t="s">
        <v>0</v>
      </c>
      <c r="FL83" s="65"/>
      <c r="FM83" s="114"/>
      <c r="FN83" s="115"/>
      <c r="FO83" s="94"/>
      <c r="FP83" s="65"/>
      <c r="FQ83" s="301" t="s">
        <v>0</v>
      </c>
      <c r="FR83" s="65"/>
      <c r="FS83" s="114"/>
      <c r="FT83" s="115"/>
      <c r="FU83" s="94"/>
      <c r="FV83" s="65"/>
      <c r="FW83" s="301" t="s">
        <v>0</v>
      </c>
      <c r="FX83" s="65"/>
      <c r="FY83" s="114"/>
      <c r="FZ83" s="115"/>
      <c r="GA83" s="94"/>
      <c r="GB83" s="106"/>
      <c r="GC83" s="301" t="s">
        <v>0</v>
      </c>
      <c r="GD83" s="105"/>
      <c r="GE83" s="114"/>
      <c r="GF83" s="115"/>
      <c r="GG83" s="94"/>
      <c r="GH83" s="106"/>
      <c r="GI83" s="301" t="s">
        <v>0</v>
      </c>
      <c r="GJ83" s="105"/>
      <c r="GK83" s="114"/>
      <c r="GL83" s="115"/>
      <c r="GM83" s="94"/>
      <c r="GN83" s="65"/>
      <c r="GO83" s="301" t="s">
        <v>0</v>
      </c>
      <c r="GP83" s="65"/>
      <c r="GQ83" s="121"/>
      <c r="GR83" s="302"/>
      <c r="GS83" s="94"/>
      <c r="GT83" s="65"/>
      <c r="GU83" s="301" t="s">
        <v>0</v>
      </c>
      <c r="GV83" s="65"/>
      <c r="GW83" s="114"/>
      <c r="GX83" s="115"/>
      <c r="GY83" s="94"/>
      <c r="GZ83" s="106"/>
      <c r="HA83" s="301" t="s">
        <v>0</v>
      </c>
      <c r="HB83" s="105"/>
      <c r="HC83" s="301"/>
      <c r="HD83" s="302"/>
      <c r="HE83" s="94"/>
      <c r="HF83" s="65"/>
      <c r="HG83" s="301" t="s">
        <v>0</v>
      </c>
      <c r="HH83" s="65"/>
      <c r="HI83" s="114"/>
      <c r="HJ83" s="115"/>
      <c r="HK83" s="94"/>
      <c r="HL83" s="65"/>
      <c r="HM83" s="301" t="s">
        <v>0</v>
      </c>
      <c r="HN83" s="65"/>
      <c r="HO83" s="114"/>
      <c r="HP83" s="115"/>
      <c r="HQ83" s="94"/>
      <c r="HR83" s="65"/>
      <c r="HS83" s="301" t="s">
        <v>0</v>
      </c>
      <c r="HT83" s="65"/>
      <c r="HU83" s="114"/>
      <c r="HV83" s="115"/>
      <c r="HW83" s="94"/>
      <c r="HX83" s="106"/>
      <c r="HY83" s="301" t="s">
        <v>0</v>
      </c>
      <c r="HZ83" s="105"/>
      <c r="IA83" s="114"/>
      <c r="IB83" s="115"/>
      <c r="IC83" s="94"/>
      <c r="ID83" s="65"/>
      <c r="IE83" s="301" t="s">
        <v>0</v>
      </c>
      <c r="IF83" s="65"/>
      <c r="IG83" s="114"/>
      <c r="IH83" s="115"/>
      <c r="II83" s="94"/>
      <c r="IJ83" s="65"/>
      <c r="IK83" s="301" t="s">
        <v>0</v>
      </c>
      <c r="IL83" s="65"/>
      <c r="IM83" s="121"/>
      <c r="IN83" s="302"/>
      <c r="IO83" s="94"/>
      <c r="IP83" s="106"/>
      <c r="IQ83" s="301" t="s">
        <v>0</v>
      </c>
      <c r="IR83" s="105"/>
      <c r="IS83" s="301"/>
      <c r="IT83" s="302"/>
      <c r="IU83" s="94"/>
      <c r="IV83" s="65"/>
      <c r="IW83" s="301" t="s">
        <v>0</v>
      </c>
      <c r="IX83" s="65"/>
      <c r="IY83" s="114"/>
      <c r="IZ83" s="115"/>
      <c r="JA83" s="94"/>
      <c r="JB83" s="65"/>
      <c r="JC83" s="301" t="s">
        <v>0</v>
      </c>
      <c r="JD83" s="65"/>
      <c r="JE83" s="114"/>
      <c r="JF83" s="115"/>
      <c r="JG83" s="94"/>
      <c r="JH83" s="65"/>
      <c r="JI83" s="301" t="s">
        <v>0</v>
      </c>
      <c r="JJ83" s="65"/>
      <c r="JK83" s="114"/>
      <c r="JL83" s="115"/>
      <c r="JM83" s="94"/>
      <c r="JN83" s="65"/>
      <c r="JO83" s="301" t="s">
        <v>0</v>
      </c>
      <c r="JP83" s="65"/>
      <c r="JQ83" s="114"/>
      <c r="JR83" s="115"/>
      <c r="JS83" s="94"/>
      <c r="JT83" s="106"/>
      <c r="JU83" s="301" t="s">
        <v>0</v>
      </c>
      <c r="JV83" s="105"/>
      <c r="JW83" s="114"/>
      <c r="JX83" s="115"/>
      <c r="JY83" s="94"/>
      <c r="JZ83" s="106"/>
      <c r="KA83" s="301" t="s">
        <v>0</v>
      </c>
      <c r="KB83" s="105"/>
      <c r="KC83" s="301"/>
      <c r="KD83" s="302"/>
      <c r="KE83" s="94"/>
      <c r="KF83" s="106"/>
      <c r="KG83" s="301" t="s">
        <v>0</v>
      </c>
      <c r="KH83" s="105"/>
      <c r="KI83" s="114"/>
      <c r="KJ83" s="115"/>
      <c r="KK83" s="94"/>
      <c r="KL83" s="65"/>
      <c r="KM83" s="301" t="s">
        <v>0</v>
      </c>
      <c r="KN83" s="65"/>
      <c r="KO83" s="114"/>
      <c r="KP83" s="115"/>
      <c r="KQ83" s="94"/>
      <c r="KR83" s="65"/>
      <c r="KS83" s="301" t="s">
        <v>0</v>
      </c>
      <c r="KT83" s="65"/>
      <c r="KU83" s="114"/>
      <c r="KV83" s="115"/>
      <c r="KW83" s="94"/>
      <c r="KX83" s="65"/>
      <c r="KY83" s="301" t="s">
        <v>0</v>
      </c>
      <c r="KZ83" s="65"/>
      <c r="LA83" s="121"/>
      <c r="LB83" s="302"/>
      <c r="LC83" s="94"/>
      <c r="LD83" s="106"/>
      <c r="LE83" s="301" t="s">
        <v>0</v>
      </c>
      <c r="LF83" s="105"/>
      <c r="LG83" s="114"/>
      <c r="LH83" s="115"/>
      <c r="LI83" s="94"/>
      <c r="LJ83" s="65"/>
      <c r="LK83" s="301" t="s">
        <v>0</v>
      </c>
      <c r="LL83" s="65"/>
      <c r="LM83" s="121"/>
      <c r="LN83" s="302"/>
      <c r="LO83" s="94"/>
      <c r="LP83" s="65"/>
      <c r="LQ83" s="301" t="s">
        <v>0</v>
      </c>
      <c r="LR83" s="65"/>
      <c r="LS83" s="114"/>
      <c r="LT83" s="115"/>
      <c r="LU83" s="94"/>
      <c r="LV83" s="106"/>
      <c r="LW83" s="301" t="s">
        <v>0</v>
      </c>
      <c r="LX83" s="105"/>
      <c r="LY83" s="301"/>
      <c r="LZ83" s="302"/>
      <c r="MA83" s="94"/>
      <c r="MB83" s="65"/>
      <c r="MC83" s="301" t="s">
        <v>0</v>
      </c>
      <c r="MD83" s="65"/>
      <c r="ME83" s="114"/>
      <c r="MF83" s="115"/>
      <c r="MG83" s="94"/>
      <c r="MH83" s="65"/>
      <c r="MI83" s="301" t="s">
        <v>0</v>
      </c>
      <c r="MJ83" s="65"/>
      <c r="MK83" s="114"/>
      <c r="ML83" s="115"/>
      <c r="MM83" s="94"/>
      <c r="MN83" s="65"/>
      <c r="MO83" s="301" t="s">
        <v>0</v>
      </c>
      <c r="MP83" s="65"/>
      <c r="MQ83" s="114"/>
      <c r="MR83" s="115"/>
      <c r="MS83" s="94"/>
      <c r="MT83" s="106"/>
      <c r="MU83" s="301" t="s">
        <v>0</v>
      </c>
      <c r="MV83" s="105"/>
      <c r="MW83" s="301"/>
      <c r="MX83" s="302"/>
      <c r="MY83" s="94"/>
      <c r="MZ83" s="65"/>
      <c r="NA83" s="301" t="s">
        <v>0</v>
      </c>
      <c r="NB83" s="65"/>
      <c r="NC83" s="114"/>
      <c r="ND83" s="115"/>
      <c r="NE83" s="94"/>
      <c r="NF83" s="65"/>
      <c r="NG83" s="301" t="s">
        <v>0</v>
      </c>
      <c r="NH83" s="65"/>
      <c r="NI83" s="121"/>
      <c r="NJ83" s="302"/>
      <c r="NK83" s="94"/>
      <c r="NL83" s="65"/>
      <c r="NM83" s="301" t="s">
        <v>0</v>
      </c>
      <c r="NN83" s="65"/>
      <c r="NO83" s="114"/>
      <c r="NP83" s="115"/>
      <c r="NQ83" s="94"/>
      <c r="NR83" s="65"/>
      <c r="NS83" s="301" t="s">
        <v>0</v>
      </c>
      <c r="NT83" s="65"/>
      <c r="NU83" s="114"/>
      <c r="NV83" s="115"/>
      <c r="NW83" s="102"/>
      <c r="NX83" s="106"/>
      <c r="NY83" s="301" t="s">
        <v>0</v>
      </c>
      <c r="NZ83" s="105"/>
      <c r="OA83" s="301"/>
      <c r="OB83" s="302"/>
      <c r="OC83" s="121"/>
      <c r="OD83" s="267"/>
      <c r="OE83" s="114" t="s">
        <v>0</v>
      </c>
      <c r="OF83" s="114"/>
      <c r="OG83" s="114"/>
      <c r="OH83" s="115"/>
    </row>
    <row r="84" spans="1:398" ht="17.25" thickBot="1">
      <c r="A84" s="314" t="str">
        <f>IF(B84="","",VLOOKUP(B84,'Registrovaní tipéri'!$A$2:$B$101,2,FALSE))</f>
        <v/>
      </c>
      <c r="B84" s="307"/>
      <c r="C84" s="309"/>
      <c r="D84" s="116"/>
      <c r="E84" s="117" t="s">
        <v>0</v>
      </c>
      <c r="F84" s="117"/>
      <c r="G84" s="117"/>
      <c r="H84" s="118"/>
      <c r="I84" s="310"/>
      <c r="J84" s="116"/>
      <c r="K84" s="117" t="s">
        <v>0</v>
      </c>
      <c r="L84" s="117"/>
      <c r="M84" s="117" t="s">
        <v>331</v>
      </c>
      <c r="N84" s="118" t="s">
        <v>331</v>
      </c>
      <c r="O84" s="81"/>
      <c r="P84" s="71"/>
      <c r="Q84" s="344" t="s">
        <v>0</v>
      </c>
      <c r="R84" s="72"/>
      <c r="S84" s="117" t="s">
        <v>331</v>
      </c>
      <c r="T84" s="118" t="s">
        <v>331</v>
      </c>
      <c r="U84" s="81"/>
      <c r="V84" s="71"/>
      <c r="W84" s="344" t="s">
        <v>0</v>
      </c>
      <c r="X84" s="72"/>
      <c r="Y84" s="117" t="s">
        <v>331</v>
      </c>
      <c r="Z84" s="118" t="s">
        <v>331</v>
      </c>
      <c r="AA84" s="94"/>
      <c r="AB84" s="71"/>
      <c r="AC84" s="326" t="s">
        <v>0</v>
      </c>
      <c r="AD84" s="72"/>
      <c r="AE84" s="117" t="s">
        <v>331</v>
      </c>
      <c r="AF84" s="118" t="s">
        <v>331</v>
      </c>
      <c r="AG84" s="94"/>
      <c r="AH84" s="71"/>
      <c r="AI84" s="303" t="s">
        <v>0</v>
      </c>
      <c r="AJ84" s="72"/>
      <c r="AK84" s="117"/>
      <c r="AL84" s="118"/>
      <c r="AM84" s="94"/>
      <c r="AN84" s="71"/>
      <c r="AO84" s="303" t="s">
        <v>0</v>
      </c>
      <c r="AP84" s="72"/>
      <c r="AQ84" s="117"/>
      <c r="AR84" s="118"/>
      <c r="AS84" s="94"/>
      <c r="AT84" s="71"/>
      <c r="AU84" s="303" t="s">
        <v>0</v>
      </c>
      <c r="AV84" s="72"/>
      <c r="AW84" s="117"/>
      <c r="AX84" s="118"/>
      <c r="AY84" s="94"/>
      <c r="AZ84" s="71"/>
      <c r="BA84" s="303" t="s">
        <v>0</v>
      </c>
      <c r="BB84" s="72"/>
      <c r="BC84" s="117"/>
      <c r="BD84" s="118"/>
      <c r="BE84" s="94"/>
      <c r="BF84" s="71"/>
      <c r="BG84" s="303" t="s">
        <v>0</v>
      </c>
      <c r="BH84" s="72"/>
      <c r="BI84" s="117"/>
      <c r="BJ84" s="118"/>
      <c r="BK84" s="94"/>
      <c r="BL84" s="71"/>
      <c r="BM84" s="303" t="s">
        <v>0</v>
      </c>
      <c r="BN84" s="72"/>
      <c r="BO84" s="117"/>
      <c r="BP84" s="118"/>
      <c r="BQ84" s="94"/>
      <c r="BR84" s="71"/>
      <c r="BS84" s="303" t="s">
        <v>0</v>
      </c>
      <c r="BT84" s="72"/>
      <c r="BU84" s="117"/>
      <c r="BV84" s="118"/>
      <c r="BW84" s="94"/>
      <c r="BX84" s="71"/>
      <c r="BY84" s="303" t="s">
        <v>0</v>
      </c>
      <c r="BZ84" s="72"/>
      <c r="CA84" s="117"/>
      <c r="CB84" s="118"/>
      <c r="CC84" s="94"/>
      <c r="CD84" s="71"/>
      <c r="CE84" s="303" t="s">
        <v>0</v>
      </c>
      <c r="CF84" s="72"/>
      <c r="CG84" s="117"/>
      <c r="CH84" s="118"/>
      <c r="CI84" s="94"/>
      <c r="CJ84" s="71"/>
      <c r="CK84" s="303" t="s">
        <v>0</v>
      </c>
      <c r="CL84" s="72"/>
      <c r="CM84" s="117"/>
      <c r="CN84" s="118"/>
      <c r="CO84" s="94"/>
      <c r="CP84" s="71"/>
      <c r="CQ84" s="303" t="s">
        <v>0</v>
      </c>
      <c r="CR84" s="72"/>
      <c r="CS84" s="117"/>
      <c r="CT84" s="118"/>
      <c r="CU84" s="94"/>
      <c r="CV84" s="71"/>
      <c r="CW84" s="303" t="s">
        <v>0</v>
      </c>
      <c r="CX84" s="72"/>
      <c r="CY84" s="117"/>
      <c r="CZ84" s="118"/>
      <c r="DA84" s="94"/>
      <c r="DB84" s="71"/>
      <c r="DC84" s="303" t="s">
        <v>0</v>
      </c>
      <c r="DD84" s="72"/>
      <c r="DE84" s="117"/>
      <c r="DF84" s="118"/>
      <c r="DG84" s="94"/>
      <c r="DH84" s="71"/>
      <c r="DI84" s="303" t="s">
        <v>0</v>
      </c>
      <c r="DJ84" s="72"/>
      <c r="DK84" s="117"/>
      <c r="DL84" s="118"/>
      <c r="DM84" s="94"/>
      <c r="DN84" s="71"/>
      <c r="DO84" s="303" t="s">
        <v>0</v>
      </c>
      <c r="DP84" s="72"/>
      <c r="DQ84" s="117"/>
      <c r="DR84" s="118"/>
      <c r="DS84" s="94"/>
      <c r="DT84" s="71"/>
      <c r="DU84" s="303" t="s">
        <v>0</v>
      </c>
      <c r="DV84" s="72"/>
      <c r="DW84" s="117"/>
      <c r="DX84" s="118"/>
      <c r="DY84" s="94"/>
      <c r="DZ84" s="71"/>
      <c r="EA84" s="303" t="s">
        <v>0</v>
      </c>
      <c r="EB84" s="72"/>
      <c r="EC84" s="117"/>
      <c r="ED84" s="118"/>
      <c r="EE84" s="94"/>
      <c r="EF84" s="71"/>
      <c r="EG84" s="303" t="s">
        <v>0</v>
      </c>
      <c r="EH84" s="72"/>
      <c r="EI84" s="117"/>
      <c r="EJ84" s="118"/>
      <c r="EK84" s="94"/>
      <c r="EL84" s="71"/>
      <c r="EM84" s="303" t="s">
        <v>0</v>
      </c>
      <c r="EN84" s="72"/>
      <c r="EO84" s="117"/>
      <c r="EP84" s="118"/>
      <c r="EQ84" s="94"/>
      <c r="ER84" s="71"/>
      <c r="ES84" s="303" t="s">
        <v>0</v>
      </c>
      <c r="ET84" s="72"/>
      <c r="EU84" s="117"/>
      <c r="EV84" s="118"/>
      <c r="EW84" s="94"/>
      <c r="EX84" s="71"/>
      <c r="EY84" s="303" t="s">
        <v>0</v>
      </c>
      <c r="EZ84" s="72"/>
      <c r="FA84" s="117"/>
      <c r="FB84" s="118"/>
      <c r="FC84" s="94"/>
      <c r="FD84" s="71"/>
      <c r="FE84" s="303" t="s">
        <v>0</v>
      </c>
      <c r="FF84" s="72"/>
      <c r="FG84" s="117"/>
      <c r="FH84" s="118"/>
      <c r="FI84" s="94"/>
      <c r="FJ84" s="71"/>
      <c r="FK84" s="303" t="s">
        <v>0</v>
      </c>
      <c r="FL84" s="72"/>
      <c r="FM84" s="117"/>
      <c r="FN84" s="118"/>
      <c r="FO84" s="94"/>
      <c r="FP84" s="71"/>
      <c r="FQ84" s="303" t="s">
        <v>0</v>
      </c>
      <c r="FR84" s="72"/>
      <c r="FS84" s="117"/>
      <c r="FT84" s="118"/>
      <c r="FU84" s="94"/>
      <c r="FV84" s="71"/>
      <c r="FW84" s="303" t="s">
        <v>0</v>
      </c>
      <c r="FX84" s="72"/>
      <c r="FY84" s="117"/>
      <c r="FZ84" s="118"/>
      <c r="GA84" s="94"/>
      <c r="GB84" s="71"/>
      <c r="GC84" s="303" t="s">
        <v>0</v>
      </c>
      <c r="GD84" s="72"/>
      <c r="GE84" s="117"/>
      <c r="GF84" s="118"/>
      <c r="GG84" s="94"/>
      <c r="GH84" s="71"/>
      <c r="GI84" s="303" t="s">
        <v>0</v>
      </c>
      <c r="GJ84" s="72"/>
      <c r="GK84" s="117"/>
      <c r="GL84" s="118"/>
      <c r="GM84" s="94"/>
      <c r="GN84" s="71"/>
      <c r="GO84" s="303" t="s">
        <v>0</v>
      </c>
      <c r="GP84" s="72"/>
      <c r="GQ84" s="303"/>
      <c r="GR84" s="304"/>
      <c r="GS84" s="94"/>
      <c r="GT84" s="71"/>
      <c r="GU84" s="303" t="s">
        <v>0</v>
      </c>
      <c r="GV84" s="72"/>
      <c r="GW84" s="117"/>
      <c r="GX84" s="118"/>
      <c r="GY84" s="94"/>
      <c r="GZ84" s="71"/>
      <c r="HA84" s="303" t="s">
        <v>0</v>
      </c>
      <c r="HB84" s="72"/>
      <c r="HC84" s="303"/>
      <c r="HD84" s="304"/>
      <c r="HE84" s="94"/>
      <c r="HF84" s="71"/>
      <c r="HG84" s="303" t="s">
        <v>0</v>
      </c>
      <c r="HH84" s="72"/>
      <c r="HI84" s="117"/>
      <c r="HJ84" s="118"/>
      <c r="HK84" s="94"/>
      <c r="HL84" s="71"/>
      <c r="HM84" s="303" t="s">
        <v>0</v>
      </c>
      <c r="HN84" s="72"/>
      <c r="HO84" s="117"/>
      <c r="HP84" s="118"/>
      <c r="HQ84" s="94"/>
      <c r="HR84" s="71"/>
      <c r="HS84" s="303" t="s">
        <v>0</v>
      </c>
      <c r="HT84" s="72"/>
      <c r="HU84" s="117"/>
      <c r="HV84" s="118"/>
      <c r="HW84" s="94"/>
      <c r="HX84" s="71"/>
      <c r="HY84" s="303" t="s">
        <v>0</v>
      </c>
      <c r="HZ84" s="72"/>
      <c r="IA84" s="117"/>
      <c r="IB84" s="118"/>
      <c r="IC84" s="94"/>
      <c r="ID84" s="71"/>
      <c r="IE84" s="303" t="s">
        <v>0</v>
      </c>
      <c r="IF84" s="72"/>
      <c r="IG84" s="117"/>
      <c r="IH84" s="118"/>
      <c r="II84" s="94"/>
      <c r="IJ84" s="71"/>
      <c r="IK84" s="303" t="s">
        <v>0</v>
      </c>
      <c r="IL84" s="72"/>
      <c r="IM84" s="303"/>
      <c r="IN84" s="304"/>
      <c r="IO84" s="94"/>
      <c r="IP84" s="71"/>
      <c r="IQ84" s="303" t="s">
        <v>0</v>
      </c>
      <c r="IR84" s="72"/>
      <c r="IS84" s="303"/>
      <c r="IT84" s="304"/>
      <c r="IU84" s="94"/>
      <c r="IV84" s="71"/>
      <c r="IW84" s="303" t="s">
        <v>0</v>
      </c>
      <c r="IX84" s="72"/>
      <c r="IY84" s="117"/>
      <c r="IZ84" s="118"/>
      <c r="JA84" s="94"/>
      <c r="JB84" s="71"/>
      <c r="JC84" s="303" t="s">
        <v>0</v>
      </c>
      <c r="JD84" s="72"/>
      <c r="JE84" s="117"/>
      <c r="JF84" s="118"/>
      <c r="JG84" s="94"/>
      <c r="JH84" s="71"/>
      <c r="JI84" s="303" t="s">
        <v>0</v>
      </c>
      <c r="JJ84" s="72"/>
      <c r="JK84" s="117"/>
      <c r="JL84" s="118"/>
      <c r="JM84" s="94"/>
      <c r="JN84" s="71"/>
      <c r="JO84" s="303" t="s">
        <v>0</v>
      </c>
      <c r="JP84" s="72"/>
      <c r="JQ84" s="117"/>
      <c r="JR84" s="118"/>
      <c r="JS84" s="94"/>
      <c r="JT84" s="71"/>
      <c r="JU84" s="303" t="s">
        <v>0</v>
      </c>
      <c r="JV84" s="72"/>
      <c r="JW84" s="117"/>
      <c r="JX84" s="118"/>
      <c r="JY84" s="94"/>
      <c r="JZ84" s="71"/>
      <c r="KA84" s="303" t="s">
        <v>0</v>
      </c>
      <c r="KB84" s="72"/>
      <c r="KC84" s="303"/>
      <c r="KD84" s="304"/>
      <c r="KE84" s="94"/>
      <c r="KF84" s="71"/>
      <c r="KG84" s="303" t="s">
        <v>0</v>
      </c>
      <c r="KH84" s="72"/>
      <c r="KI84" s="117"/>
      <c r="KJ84" s="118"/>
      <c r="KK84" s="94"/>
      <c r="KL84" s="71"/>
      <c r="KM84" s="303" t="s">
        <v>0</v>
      </c>
      <c r="KN84" s="72"/>
      <c r="KO84" s="117"/>
      <c r="KP84" s="118"/>
      <c r="KQ84" s="94"/>
      <c r="KR84" s="71"/>
      <c r="KS84" s="303" t="s">
        <v>0</v>
      </c>
      <c r="KT84" s="72"/>
      <c r="KU84" s="117"/>
      <c r="KV84" s="118"/>
      <c r="KW84" s="94"/>
      <c r="KX84" s="71"/>
      <c r="KY84" s="303" t="s">
        <v>0</v>
      </c>
      <c r="KZ84" s="72"/>
      <c r="LA84" s="303"/>
      <c r="LB84" s="304"/>
      <c r="LC84" s="94"/>
      <c r="LD84" s="71"/>
      <c r="LE84" s="303" t="s">
        <v>0</v>
      </c>
      <c r="LF84" s="72"/>
      <c r="LG84" s="117"/>
      <c r="LH84" s="118"/>
      <c r="LI84" s="94"/>
      <c r="LJ84" s="71"/>
      <c r="LK84" s="303" t="s">
        <v>0</v>
      </c>
      <c r="LL84" s="72"/>
      <c r="LM84" s="303"/>
      <c r="LN84" s="304"/>
      <c r="LO84" s="94"/>
      <c r="LP84" s="71"/>
      <c r="LQ84" s="303" t="s">
        <v>0</v>
      </c>
      <c r="LR84" s="72"/>
      <c r="LS84" s="117"/>
      <c r="LT84" s="118"/>
      <c r="LU84" s="94"/>
      <c r="LV84" s="71"/>
      <c r="LW84" s="303" t="s">
        <v>0</v>
      </c>
      <c r="LX84" s="72"/>
      <c r="LY84" s="303"/>
      <c r="LZ84" s="304"/>
      <c r="MA84" s="94"/>
      <c r="MB84" s="71"/>
      <c r="MC84" s="303" t="s">
        <v>0</v>
      </c>
      <c r="MD84" s="72"/>
      <c r="ME84" s="117"/>
      <c r="MF84" s="118"/>
      <c r="MG84" s="94"/>
      <c r="MH84" s="71"/>
      <c r="MI84" s="303" t="s">
        <v>0</v>
      </c>
      <c r="MJ84" s="72"/>
      <c r="MK84" s="117"/>
      <c r="ML84" s="118"/>
      <c r="MM84" s="94"/>
      <c r="MN84" s="71"/>
      <c r="MO84" s="303" t="s">
        <v>0</v>
      </c>
      <c r="MP84" s="72"/>
      <c r="MQ84" s="117"/>
      <c r="MR84" s="118"/>
      <c r="MS84" s="94"/>
      <c r="MT84" s="71"/>
      <c r="MU84" s="303" t="s">
        <v>0</v>
      </c>
      <c r="MV84" s="72"/>
      <c r="MW84" s="303"/>
      <c r="MX84" s="304"/>
      <c r="MY84" s="94"/>
      <c r="MZ84" s="71"/>
      <c r="NA84" s="303" t="s">
        <v>0</v>
      </c>
      <c r="NB84" s="72"/>
      <c r="NC84" s="117"/>
      <c r="ND84" s="118"/>
      <c r="NE84" s="94"/>
      <c r="NF84" s="71"/>
      <c r="NG84" s="303" t="s">
        <v>0</v>
      </c>
      <c r="NH84" s="72"/>
      <c r="NI84" s="303"/>
      <c r="NJ84" s="304"/>
      <c r="NK84" s="94"/>
      <c r="NL84" s="71"/>
      <c r="NM84" s="303" t="s">
        <v>0</v>
      </c>
      <c r="NN84" s="72"/>
      <c r="NO84" s="117"/>
      <c r="NP84" s="118"/>
      <c r="NQ84" s="94"/>
      <c r="NR84" s="71"/>
      <c r="NS84" s="303" t="s">
        <v>0</v>
      </c>
      <c r="NT84" s="72"/>
      <c r="NU84" s="117"/>
      <c r="NV84" s="118"/>
      <c r="NW84" s="102"/>
      <c r="NX84" s="71"/>
      <c r="NY84" s="303" t="s">
        <v>0</v>
      </c>
      <c r="NZ84" s="72"/>
      <c r="OA84" s="303"/>
      <c r="OB84" s="304"/>
      <c r="OC84" s="121"/>
      <c r="OD84" s="116"/>
      <c r="OE84" s="117" t="s">
        <v>0</v>
      </c>
      <c r="OF84" s="117"/>
      <c r="OG84" s="117"/>
      <c r="OH84" s="118"/>
    </row>
    <row r="85" spans="1:398" ht="16.5">
      <c r="A85" s="107"/>
      <c r="B85" s="100"/>
      <c r="C85" s="103"/>
      <c r="D85" s="103"/>
      <c r="E85" s="103"/>
      <c r="F85" s="103"/>
      <c r="G85" s="103"/>
      <c r="H85" s="103"/>
      <c r="I85" s="103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  <c r="JA85" s="121"/>
      <c r="JB85" s="121"/>
      <c r="JC85" s="121"/>
      <c r="JD85" s="121"/>
      <c r="JE85" s="121"/>
      <c r="JF85" s="121"/>
      <c r="JG85" s="121"/>
      <c r="JH85" s="121"/>
      <c r="JI85" s="121"/>
      <c r="JJ85" s="121"/>
      <c r="JK85" s="121"/>
      <c r="JL85" s="121"/>
      <c r="JM85" s="121"/>
      <c r="JN85" s="121"/>
      <c r="JO85" s="121"/>
      <c r="JP85" s="121"/>
      <c r="JQ85" s="121"/>
      <c r="JR85" s="121"/>
      <c r="JS85" s="121"/>
      <c r="JT85" s="121"/>
      <c r="JU85" s="121"/>
      <c r="JV85" s="121"/>
      <c r="JW85" s="121"/>
      <c r="JX85" s="121"/>
      <c r="JY85" s="121"/>
      <c r="JZ85" s="121"/>
      <c r="KA85" s="121"/>
      <c r="KB85" s="121"/>
      <c r="KC85" s="121"/>
      <c r="KD85" s="121"/>
      <c r="KE85" s="121"/>
      <c r="KF85" s="121"/>
      <c r="KG85" s="121"/>
      <c r="KH85" s="121"/>
      <c r="KI85" s="121"/>
      <c r="KJ85" s="121"/>
      <c r="KK85" s="121"/>
      <c r="KL85" s="121"/>
      <c r="KM85" s="121"/>
      <c r="KN85" s="121"/>
      <c r="KO85" s="121"/>
      <c r="KP85" s="121"/>
      <c r="KQ85" s="121"/>
      <c r="KR85" s="121"/>
      <c r="KS85" s="121"/>
      <c r="KT85" s="121"/>
      <c r="KU85" s="121"/>
      <c r="KV85" s="121"/>
      <c r="KW85" s="121"/>
      <c r="KX85" s="121"/>
      <c r="KY85" s="121"/>
      <c r="KZ85" s="121"/>
      <c r="LA85" s="121"/>
      <c r="LB85" s="121"/>
      <c r="LC85" s="121"/>
      <c r="LD85" s="121"/>
      <c r="LE85" s="121"/>
      <c r="LF85" s="121"/>
      <c r="LG85" s="121"/>
      <c r="LH85" s="121"/>
      <c r="LI85" s="121"/>
      <c r="LJ85" s="121"/>
      <c r="LK85" s="121"/>
      <c r="LL85" s="121"/>
      <c r="LM85" s="107"/>
      <c r="LN85" s="107"/>
      <c r="LO85" s="121"/>
      <c r="LP85" s="121"/>
      <c r="LQ85" s="121"/>
      <c r="LR85" s="121"/>
      <c r="LS85" s="121"/>
      <c r="LT85" s="121"/>
      <c r="LU85" s="121"/>
      <c r="LV85" s="121"/>
      <c r="LW85" s="121"/>
      <c r="LX85" s="121"/>
      <c r="LY85" s="121"/>
      <c r="LZ85" s="121"/>
      <c r="MA85" s="121"/>
      <c r="MB85" s="121"/>
      <c r="MC85" s="121"/>
      <c r="MD85" s="121"/>
      <c r="ME85" s="121"/>
      <c r="MF85" s="121"/>
      <c r="MG85" s="121"/>
      <c r="MH85" s="121"/>
      <c r="MI85" s="121"/>
      <c r="MJ85" s="121"/>
      <c r="MK85" s="107"/>
      <c r="ML85" s="107"/>
      <c r="MM85" s="121"/>
      <c r="MN85" s="121"/>
      <c r="MO85" s="121"/>
      <c r="MP85" s="121"/>
      <c r="MQ85" s="107"/>
      <c r="MR85" s="107"/>
      <c r="MS85" s="121"/>
      <c r="MT85" s="121"/>
      <c r="MU85" s="121"/>
      <c r="MV85" s="121"/>
      <c r="MW85" s="121"/>
      <c r="MX85" s="121"/>
      <c r="MY85" s="121"/>
      <c r="MZ85" s="121"/>
      <c r="NA85" s="121"/>
      <c r="NB85" s="121"/>
      <c r="NC85" s="121"/>
      <c r="ND85" s="121"/>
      <c r="NE85" s="121"/>
      <c r="NF85" s="121"/>
      <c r="NG85" s="121"/>
      <c r="NH85" s="121"/>
      <c r="NI85" s="121"/>
      <c r="NJ85" s="121"/>
      <c r="NK85" s="121"/>
      <c r="NL85" s="121"/>
      <c r="NM85" s="121"/>
      <c r="NN85" s="121"/>
      <c r="NO85" s="121"/>
      <c r="NP85" s="121"/>
      <c r="NQ85" s="121"/>
      <c r="NR85" s="121"/>
      <c r="NS85" s="121"/>
      <c r="NT85" s="121"/>
      <c r="NU85" s="212"/>
      <c r="NV85" s="121"/>
      <c r="NW85" s="70"/>
    </row>
    <row r="86" spans="1:398">
      <c r="B86" s="120" t="s">
        <v>192</v>
      </c>
      <c r="M86" s="114" t="s">
        <v>331</v>
      </c>
      <c r="N86" s="114" t="s">
        <v>331</v>
      </c>
      <c r="O86" s="31"/>
      <c r="P86" s="120">
        <v>2</v>
      </c>
      <c r="Q86" s="120" t="s">
        <v>0</v>
      </c>
      <c r="R86" s="120">
        <v>0</v>
      </c>
      <c r="S86" s="120" t="s">
        <v>293</v>
      </c>
      <c r="T86" s="120" t="s">
        <v>218</v>
      </c>
      <c r="Y86" s="114" t="s">
        <v>331</v>
      </c>
      <c r="Z86" s="114" t="s">
        <v>331</v>
      </c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>
      <c r="B87" s="120" t="s">
        <v>351</v>
      </c>
      <c r="J87" s="120"/>
      <c r="K87" s="120"/>
      <c r="L87" s="120"/>
      <c r="M87" s="114" t="s">
        <v>331</v>
      </c>
      <c r="N87" s="114" t="s">
        <v>331</v>
      </c>
      <c r="O87" s="120"/>
      <c r="P87" s="120">
        <v>0</v>
      </c>
      <c r="Q87" s="120" t="s">
        <v>0</v>
      </c>
      <c r="R87" s="120">
        <v>2</v>
      </c>
      <c r="S87" s="114" t="s">
        <v>331</v>
      </c>
      <c r="T87" s="114" t="s">
        <v>331</v>
      </c>
      <c r="Y87" s="114" t="s">
        <v>331</v>
      </c>
      <c r="Z87" s="114" t="s">
        <v>331</v>
      </c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>
      <c r="A88" s="15" t="s">
        <v>349</v>
      </c>
      <c r="B88" s="120" t="s">
        <v>358</v>
      </c>
      <c r="M88" s="114" t="s">
        <v>331</v>
      </c>
      <c r="N88" s="114" t="s">
        <v>331</v>
      </c>
      <c r="S88" s="114" t="s">
        <v>331</v>
      </c>
      <c r="T88" s="114" t="s">
        <v>331</v>
      </c>
      <c r="V88" s="15">
        <v>0</v>
      </c>
      <c r="W88" s="15" t="s">
        <v>0</v>
      </c>
      <c r="X88" s="15">
        <v>1</v>
      </c>
      <c r="Y88" s="15" t="s">
        <v>355</v>
      </c>
      <c r="Z88" s="15" t="s">
        <v>209</v>
      </c>
      <c r="AE88" s="120"/>
      <c r="AF88" s="114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>
      <c r="B89" s="120"/>
      <c r="M89" s="114"/>
      <c r="N89" s="114"/>
      <c r="S89" s="114"/>
      <c r="T89" s="114"/>
    </row>
    <row r="90" spans="1:398">
      <c r="B90" s="120"/>
      <c r="M90" s="114"/>
      <c r="N90" s="114"/>
      <c r="O90" s="120"/>
      <c r="P90" s="120"/>
      <c r="Q90" s="120"/>
      <c r="R90" s="120"/>
      <c r="S90" s="114"/>
      <c r="T90" s="114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K89" activePane="bottomRight" state="frozen"/>
      <selection pane="topRight" activeCell="D1" sqref="D1"/>
      <selection pane="bottomLeft" activeCell="A12" sqref="A12"/>
      <selection pane="bottomRight" activeCell="N26" sqref="N26"/>
    </sheetView>
  </sheetViews>
  <sheetFormatPr defaultColWidth="9.140625" defaultRowHeight="14.25"/>
  <cols>
    <col min="1" max="1" width="4.7109375" style="15" customWidth="1"/>
    <col min="2" max="2" width="24.7109375" style="29" customWidth="1"/>
    <col min="3" max="3" width="0.85546875" style="29" customWidth="1"/>
    <col min="4" max="5" width="4.28515625" style="29" hidden="1" customWidth="1"/>
    <col min="6" max="6" width="4.85546875" style="29" hidden="1" customWidth="1"/>
    <col min="7" max="9" width="4.28515625" style="29" hidden="1" customWidth="1"/>
    <col min="10" max="10" width="0.85546875" style="29" hidden="1" customWidth="1"/>
    <col min="11" max="12" width="4.28515625" style="15" customWidth="1"/>
    <col min="13" max="14" width="5.28515625" style="15" customWidth="1"/>
    <col min="15" max="15" width="4.28515625" style="15" customWidth="1"/>
    <col min="16" max="16" width="4.7109375" style="15" customWidth="1"/>
    <col min="17" max="17" width="0.85546875" style="28" customWidth="1"/>
    <col min="18" max="18" width="5" style="15" customWidth="1"/>
    <col min="19" max="19" width="4.42578125" style="15" customWidth="1"/>
    <col min="20" max="20" width="5.85546875" style="15" customWidth="1"/>
    <col min="21" max="23" width="4.28515625" style="15" customWidth="1"/>
    <col min="24" max="24" width="0.85546875" style="15" customWidth="1"/>
    <col min="25" max="26" width="4.28515625" style="15" customWidth="1"/>
    <col min="27" max="27" width="5.140625" style="15" customWidth="1"/>
    <col min="28" max="30" width="4.28515625" style="15" customWidth="1"/>
    <col min="31" max="31" width="0.85546875" style="15" customWidth="1"/>
    <col min="32" max="33" width="4.28515625" style="15" customWidth="1"/>
    <col min="34" max="34" width="5.42578125" style="15" customWidth="1"/>
    <col min="35" max="35" width="3.28515625" style="15" bestFit="1" customWidth="1"/>
    <col min="36" max="37" width="4.28515625" style="15" customWidth="1"/>
    <col min="38" max="38" width="0.85546875" style="15" customWidth="1"/>
    <col min="39" max="40" width="4.28515625" style="15" customWidth="1"/>
    <col min="41" max="41" width="5" style="15" bestFit="1" customWidth="1"/>
    <col min="42" max="44" width="4.28515625" style="15" customWidth="1"/>
    <col min="45" max="45" width="0.85546875" style="15" customWidth="1"/>
    <col min="46" max="51" width="4.28515625" style="15" customWidth="1"/>
    <col min="52" max="52" width="0.85546875" style="15" customWidth="1"/>
    <col min="53" max="54" width="4.28515625" style="15" customWidth="1"/>
    <col min="55" max="55" width="5.140625" style="15" bestFit="1" customWidth="1"/>
    <col min="56" max="58" width="4.28515625" style="15" customWidth="1"/>
    <col min="59" max="59" width="0.85546875" style="15" customWidth="1"/>
    <col min="60" max="61" width="4.28515625" style="15" customWidth="1"/>
    <col min="62" max="62" width="14.28515625" style="15" bestFit="1" customWidth="1"/>
    <col min="63" max="65" width="4.28515625" style="15" customWidth="1"/>
    <col min="66" max="66" width="0.85546875" style="15" customWidth="1"/>
    <col min="67" max="68" width="4.28515625" style="15" customWidth="1"/>
    <col min="69" max="69" width="5.140625" style="15" bestFit="1" customWidth="1"/>
    <col min="70" max="72" width="4.28515625" style="15" customWidth="1"/>
    <col min="73" max="73" width="0.85546875" style="15" customWidth="1"/>
    <col min="74" max="79" width="4.28515625" style="15" customWidth="1"/>
    <col min="80" max="80" width="0.85546875" style="15" customWidth="1"/>
    <col min="81" max="82" width="4.28515625" style="15" customWidth="1"/>
    <col min="83" max="83" width="4.7109375" style="15" bestFit="1" customWidth="1"/>
    <col min="84" max="86" width="4.28515625" style="15" customWidth="1"/>
    <col min="87" max="87" width="0.85546875" style="15" customWidth="1"/>
    <col min="88" max="93" width="4.28515625" style="15" customWidth="1"/>
    <col min="94" max="94" width="0.85546875" style="15" customWidth="1"/>
    <col min="95" max="96" width="4.28515625" style="15" customWidth="1"/>
    <col min="97" max="97" width="4.7109375" style="15" bestFit="1" customWidth="1"/>
    <col min="98" max="100" width="4.28515625" style="15" customWidth="1"/>
    <col min="101" max="101" width="0.85546875" style="15" customWidth="1"/>
    <col min="102" max="103" width="4.28515625" style="15" customWidth="1"/>
    <col min="104" max="104" width="5.140625" style="15" bestFit="1" customWidth="1"/>
    <col min="105" max="107" width="4.28515625" style="15" customWidth="1"/>
    <col min="108" max="108" width="0.85546875" style="15" customWidth="1"/>
    <col min="109" max="110" width="4.28515625" style="15" customWidth="1"/>
    <col min="111" max="111" width="5.140625" style="15" bestFit="1" customWidth="1"/>
    <col min="112" max="112" width="3.140625" style="15" bestFit="1" customWidth="1"/>
    <col min="113" max="114" width="4.28515625" style="15" customWidth="1"/>
    <col min="115" max="115" width="0.85546875" style="15" customWidth="1"/>
    <col min="116" max="117" width="4.28515625" style="15" customWidth="1"/>
    <col min="118" max="118" width="14.28515625" style="15" bestFit="1" customWidth="1"/>
    <col min="119" max="121" width="4.28515625" style="15" customWidth="1"/>
    <col min="122" max="122" width="0.85546875" style="15" customWidth="1"/>
    <col min="123" max="128" width="4.28515625" style="15" customWidth="1"/>
    <col min="129" max="129" width="0.85546875" style="15" customWidth="1"/>
    <col min="130" max="131" width="4.28515625" style="15" customWidth="1"/>
    <col min="132" max="132" width="5.140625" style="15" bestFit="1" customWidth="1"/>
    <col min="133" max="135" width="4.28515625" style="15" customWidth="1"/>
    <col min="136" max="136" width="0.85546875" style="15" customWidth="1"/>
    <col min="137" max="138" width="4.28515625" style="15" customWidth="1"/>
    <col min="139" max="139" width="5.140625" style="15" bestFit="1" customWidth="1"/>
    <col min="140" max="142" width="4.28515625" style="15" customWidth="1"/>
    <col min="143" max="143" width="0.85546875" style="15" customWidth="1"/>
    <col min="144" max="145" width="4.28515625" style="15" customWidth="1"/>
    <col min="146" max="146" width="5.140625" style="15" bestFit="1" customWidth="1"/>
    <col min="147" max="149" width="4.28515625" style="15" customWidth="1"/>
    <col min="150" max="150" width="0.85546875" style="15" customWidth="1"/>
    <col min="151" max="152" width="4.28515625" style="15" customWidth="1"/>
    <col min="153" max="153" width="5.140625" style="15" bestFit="1" customWidth="1"/>
    <col min="154" max="156" width="4.28515625" style="15" customWidth="1"/>
    <col min="157" max="157" width="0.85546875" style="15" customWidth="1"/>
    <col min="158" max="158" width="4.85546875" style="15" customWidth="1"/>
    <col min="159" max="159" width="4.7109375" style="15" customWidth="1"/>
    <col min="160" max="160" width="4.85546875" style="15" customWidth="1"/>
    <col min="161" max="163" width="4.28515625" style="15" customWidth="1"/>
    <col min="164" max="164" width="0.85546875" style="15" customWidth="1"/>
    <col min="165" max="166" width="4.28515625" style="15" customWidth="1"/>
    <col min="167" max="167" width="5.140625" style="15" bestFit="1" customWidth="1"/>
    <col min="168" max="170" width="4.28515625" style="15" customWidth="1"/>
    <col min="171" max="171" width="0.85546875" style="15" customWidth="1"/>
    <col min="172" max="173" width="4.28515625" style="15" customWidth="1"/>
    <col min="174" max="174" width="5.140625" style="15" bestFit="1" customWidth="1"/>
    <col min="175" max="177" width="4.28515625" style="15" customWidth="1"/>
    <col min="178" max="178" width="0.85546875" style="15" customWidth="1"/>
    <col min="179" max="180" width="4.28515625" style="15" customWidth="1"/>
    <col min="181" max="181" width="5.140625" style="15" bestFit="1" customWidth="1"/>
    <col min="182" max="184" width="4.28515625" style="15" customWidth="1"/>
    <col min="185" max="185" width="0.85546875" style="15" customWidth="1"/>
    <col min="186" max="191" width="4.28515625" style="15" customWidth="1"/>
    <col min="192" max="192" width="0.85546875" style="15" customWidth="1"/>
    <col min="193" max="194" width="4.28515625" style="15" customWidth="1"/>
    <col min="195" max="195" width="5.140625" style="15" bestFit="1" customWidth="1"/>
    <col min="196" max="198" width="4.28515625" style="15" customWidth="1"/>
    <col min="199" max="199" width="0.85546875" style="15" customWidth="1"/>
    <col min="200" max="201" width="4.28515625" style="15" customWidth="1"/>
    <col min="202" max="202" width="14.28515625" style="15" bestFit="1" customWidth="1"/>
    <col min="203" max="205" width="4.28515625" style="15" customWidth="1"/>
    <col min="206" max="206" width="0.85546875" style="15" customWidth="1"/>
    <col min="207" max="212" width="4.28515625" style="15" customWidth="1"/>
    <col min="213" max="213" width="0.85546875" style="15" customWidth="1"/>
    <col min="214" max="219" width="4.28515625" style="15" customWidth="1"/>
    <col min="220" max="220" width="0.85546875" style="15" customWidth="1"/>
    <col min="221" max="226" width="4.28515625" style="15" customWidth="1"/>
    <col min="227" max="227" width="0.85546875" style="15" customWidth="1"/>
    <col min="228" max="233" width="4.28515625" style="15" customWidth="1"/>
    <col min="234" max="234" width="0.85546875" style="15" customWidth="1"/>
    <col min="235" max="236" width="4.28515625" style="15" customWidth="1"/>
    <col min="237" max="237" width="5.140625" style="15" bestFit="1" customWidth="1"/>
    <col min="238" max="240" width="4.28515625" style="15" customWidth="1"/>
    <col min="241" max="241" width="0.85546875" style="15" customWidth="1"/>
    <col min="242" max="247" width="4.28515625" style="15" customWidth="1"/>
    <col min="248" max="248" width="0.85546875" style="15" customWidth="1"/>
    <col min="249" max="254" width="4.28515625" style="15" customWidth="1"/>
    <col min="255" max="255" width="0.85546875" style="15" customWidth="1"/>
    <col min="256" max="257" width="4.28515625" style="15" customWidth="1"/>
    <col min="258" max="258" width="5.140625" style="15" bestFit="1" customWidth="1"/>
    <col min="259" max="261" width="4.28515625" style="15" customWidth="1"/>
    <col min="262" max="262" width="0.85546875" style="15" customWidth="1"/>
    <col min="263" max="263" width="4.85546875" style="15" customWidth="1"/>
    <col min="264" max="264" width="5" style="15" customWidth="1"/>
    <col min="265" max="266" width="4.85546875" style="15" customWidth="1"/>
    <col min="267" max="268" width="4.28515625" style="15" customWidth="1"/>
    <col min="269" max="269" width="0.85546875" style="15" customWidth="1"/>
    <col min="270" max="271" width="4.28515625" style="15" customWidth="1"/>
    <col min="272" max="272" width="14.28515625" style="15" bestFit="1" customWidth="1"/>
    <col min="273" max="275" width="4.28515625" style="15" customWidth="1"/>
    <col min="276" max="276" width="0.85546875" style="15" customWidth="1"/>
    <col min="277" max="282" width="4.28515625" style="15" customWidth="1"/>
    <col min="283" max="283" width="0.85546875" style="15" customWidth="1"/>
    <col min="284" max="289" width="4.28515625" style="15" customWidth="1"/>
    <col min="290" max="290" width="0.85546875" style="15" customWidth="1"/>
    <col min="291" max="296" width="4.28515625" style="15" customWidth="1"/>
    <col min="297" max="297" width="0.85546875" style="15" customWidth="1"/>
    <col min="298" max="299" width="4.28515625" style="15" customWidth="1"/>
    <col min="300" max="300" width="5.140625" style="15" bestFit="1" customWidth="1"/>
    <col min="301" max="303" width="4.28515625" style="15" customWidth="1"/>
    <col min="304" max="304" width="0.85546875" style="15" customWidth="1"/>
    <col min="305" max="307" width="5" style="15" customWidth="1"/>
    <col min="308" max="310" width="4.28515625" style="15" customWidth="1"/>
    <col min="311" max="311" width="0.85546875" style="15" customWidth="1"/>
    <col min="312" max="317" width="4.28515625" style="15" customWidth="1"/>
    <col min="318" max="318" width="0.85546875" style="15" customWidth="1"/>
    <col min="319" max="320" width="4.28515625" style="15" customWidth="1"/>
    <col min="321" max="321" width="14.28515625" style="15" bestFit="1" customWidth="1"/>
    <col min="322" max="324" width="4.28515625" style="15" customWidth="1"/>
    <col min="325" max="325" width="0.85546875" style="15" customWidth="1"/>
    <col min="326" max="331" width="4.28515625" style="15" customWidth="1"/>
    <col min="332" max="332" width="0.85546875" style="15" customWidth="1"/>
    <col min="333" max="334" width="4.28515625" style="15" customWidth="1"/>
    <col min="335" max="335" width="14.28515625" style="15" bestFit="1" customWidth="1"/>
    <col min="336" max="338" width="4.28515625" style="15" customWidth="1"/>
    <col min="339" max="339" width="0.85546875" style="15" customWidth="1"/>
    <col min="340" max="341" width="4.28515625" style="15" customWidth="1"/>
    <col min="342" max="342" width="5.140625" style="15" bestFit="1" customWidth="1"/>
    <col min="343" max="345" width="4.28515625" style="15" customWidth="1"/>
    <col min="346" max="346" width="0.85546875" style="15" customWidth="1"/>
    <col min="347" max="352" width="4.28515625" style="15" customWidth="1"/>
    <col min="353" max="353" width="0.85546875" style="15" customWidth="1"/>
    <col min="354" max="355" width="4.28515625" style="15" customWidth="1"/>
    <col min="356" max="356" width="5.140625" style="15" bestFit="1" customWidth="1"/>
    <col min="357" max="359" width="4.28515625" style="15" customWidth="1"/>
    <col min="360" max="360" width="0.85546875" style="15" customWidth="1"/>
    <col min="361" max="366" width="4.28515625" style="15" customWidth="1"/>
    <col min="367" max="367" width="0.85546875" style="15" customWidth="1"/>
    <col min="368" max="369" width="4.28515625" style="15" customWidth="1"/>
    <col min="370" max="370" width="14.28515625" style="15" bestFit="1" customWidth="1"/>
    <col min="371" max="373" width="4.28515625" style="15" customWidth="1"/>
    <col min="374" max="374" width="0.85546875" style="15" customWidth="1"/>
    <col min="375" max="380" width="4.28515625" style="15" customWidth="1"/>
    <col min="381" max="381" width="0.85546875" style="15" customWidth="1"/>
    <col min="382" max="383" width="4.28515625" style="15" customWidth="1"/>
    <col min="384" max="384" width="5.140625" style="15" bestFit="1" customWidth="1"/>
    <col min="385" max="387" width="4.28515625" style="15" customWidth="1"/>
    <col min="388" max="388" width="0.85546875" style="15" customWidth="1"/>
    <col min="389" max="390" width="4.28515625" style="15" customWidth="1"/>
    <col min="391" max="391" width="14.28515625" style="15" bestFit="1" customWidth="1"/>
    <col min="392" max="394" width="4.28515625" style="15" customWidth="1"/>
    <col min="395" max="395" width="0.85546875" style="15" customWidth="1"/>
    <col min="396" max="397" width="4.28515625" style="15" customWidth="1"/>
    <col min="398" max="398" width="5.140625" style="15" bestFit="1" customWidth="1"/>
    <col min="399" max="401" width="4.28515625" style="15" customWidth="1"/>
    <col min="402" max="402" width="0.85546875" style="15" customWidth="1"/>
    <col min="403" max="408" width="4.28515625" style="15" customWidth="1"/>
    <col min="409" max="409" width="0.85546875" style="15" customWidth="1"/>
    <col min="410" max="411" width="4.28515625" style="15" customWidth="1"/>
    <col min="412" max="412" width="5.140625" style="15" bestFit="1" customWidth="1"/>
    <col min="413" max="415" width="4.28515625" style="15" customWidth="1"/>
    <col min="416" max="416" width="0.85546875" style="15" customWidth="1"/>
    <col min="417" max="422" width="4.28515625" style="15" customWidth="1"/>
    <col min="423" max="423" width="0.85546875" style="15" customWidth="1"/>
    <col min="424" max="425" width="4.28515625" style="15" customWidth="1"/>
    <col min="426" max="426" width="5.140625" style="15" bestFit="1" customWidth="1"/>
    <col min="427" max="429" width="4.28515625" style="15" customWidth="1"/>
    <col min="430" max="430" width="0.85546875" style="15" customWidth="1"/>
    <col min="431" max="432" width="4.28515625" style="15" customWidth="1"/>
    <col min="433" max="433" width="5.140625" style="15" bestFit="1" customWidth="1"/>
    <col min="434" max="436" width="4.28515625" style="15" customWidth="1"/>
    <col min="437" max="437" width="0.85546875" style="15" customWidth="1"/>
    <col min="438" max="443" width="4.28515625" style="15" customWidth="1"/>
    <col min="444" max="444" width="0.85546875" style="15" customWidth="1"/>
    <col min="445" max="450" width="4.28515625" style="15" customWidth="1"/>
    <col min="451" max="451" width="1.28515625" style="15" customWidth="1"/>
    <col min="452" max="457" width="4.28515625" style="15" customWidth="1"/>
    <col min="458" max="458" width="1.28515625" style="15" customWidth="1"/>
    <col min="459" max="464" width="4.28515625" style="15" customWidth="1"/>
    <col min="465" max="16384" width="9.140625" style="15"/>
  </cols>
  <sheetData>
    <row r="1" spans="1:464" ht="18" customHeight="1">
      <c r="A1" s="465"/>
      <c r="B1" s="466"/>
      <c r="C1" s="467"/>
      <c r="D1" s="474">
        <f>Tipy!D1</f>
        <v>0</v>
      </c>
      <c r="E1" s="474"/>
      <c r="F1" s="474"/>
      <c r="G1" s="474"/>
      <c r="H1" s="474"/>
      <c r="I1" s="475"/>
      <c r="J1" s="13"/>
      <c r="K1" s="422" t="str">
        <f>Tipy!J1</f>
        <v>1. kolo</v>
      </c>
      <c r="L1" s="423"/>
      <c r="M1" s="423"/>
      <c r="N1" s="423"/>
      <c r="O1" s="423"/>
      <c r="P1" s="446"/>
      <c r="Q1" s="14"/>
      <c r="R1" s="422" t="str">
        <f>Tipy!P1</f>
        <v>2. kolo</v>
      </c>
      <c r="S1" s="423"/>
      <c r="T1" s="423"/>
      <c r="U1" s="423"/>
      <c r="V1" s="423"/>
      <c r="W1" s="446"/>
      <c r="X1" s="14"/>
      <c r="Y1" s="422" t="str">
        <f>Tipy!V1</f>
        <v>3. kolo</v>
      </c>
      <c r="Z1" s="423"/>
      <c r="AA1" s="423"/>
      <c r="AB1" s="423"/>
      <c r="AC1" s="423"/>
      <c r="AD1" s="446"/>
      <c r="AE1" s="14"/>
      <c r="AF1" s="422" t="str">
        <f>Tipy!AB1</f>
        <v>4. kolo</v>
      </c>
      <c r="AG1" s="423"/>
      <c r="AH1" s="423"/>
      <c r="AI1" s="423"/>
      <c r="AJ1" s="423"/>
      <c r="AK1" s="446"/>
      <c r="AL1" s="14"/>
      <c r="AM1" s="422" t="str">
        <f>Tipy!AH1</f>
        <v>5. kolo</v>
      </c>
      <c r="AN1" s="423"/>
      <c r="AO1" s="423"/>
      <c r="AP1" s="423"/>
      <c r="AQ1" s="423"/>
      <c r="AR1" s="446"/>
      <c r="AS1" s="14"/>
      <c r="AT1" s="463" t="str">
        <f>Tipy!AN1</f>
        <v>Skupina</v>
      </c>
      <c r="AU1" s="447"/>
      <c r="AV1" s="447"/>
      <c r="AW1" s="447"/>
      <c r="AX1" s="447"/>
      <c r="AY1" s="448"/>
      <c r="AZ1" s="14"/>
      <c r="BA1" s="422" t="str">
        <f>Tipy!AT1</f>
        <v>6. kolo</v>
      </c>
      <c r="BB1" s="423"/>
      <c r="BC1" s="423"/>
      <c r="BD1" s="423"/>
      <c r="BE1" s="423"/>
      <c r="BF1" s="446"/>
      <c r="BG1" s="14"/>
      <c r="BH1" s="424" t="str">
        <f>Tipy!AZ1</f>
        <v>3. kolo</v>
      </c>
      <c r="BI1" s="425"/>
      <c r="BJ1" s="425"/>
      <c r="BK1" s="425"/>
      <c r="BL1" s="425"/>
      <c r="BM1" s="462"/>
      <c r="BN1" s="14"/>
      <c r="BO1" s="422" t="str">
        <f>Tipy!BF1</f>
        <v>7. kolo</v>
      </c>
      <c r="BP1" s="423"/>
      <c r="BQ1" s="423"/>
      <c r="BR1" s="423"/>
      <c r="BS1" s="423"/>
      <c r="BT1" s="446"/>
      <c r="BU1" s="14"/>
      <c r="BV1" s="463" t="str">
        <f>Tipy!BL1</f>
        <v>Skupina</v>
      </c>
      <c r="BW1" s="447"/>
      <c r="BX1" s="447"/>
      <c r="BY1" s="447"/>
      <c r="BZ1" s="447"/>
      <c r="CA1" s="448"/>
      <c r="CB1" s="14"/>
      <c r="CC1" s="422" t="str">
        <f>Tipy!BR1</f>
        <v>8. kolo</v>
      </c>
      <c r="CD1" s="423"/>
      <c r="CE1" s="423"/>
      <c r="CF1" s="423"/>
      <c r="CG1" s="423"/>
      <c r="CH1" s="446"/>
      <c r="CI1" s="14"/>
      <c r="CJ1" s="422" t="str">
        <f>Tipy!BX1</f>
        <v>9. kolo</v>
      </c>
      <c r="CK1" s="423"/>
      <c r="CL1" s="423"/>
      <c r="CM1" s="423"/>
      <c r="CN1" s="423"/>
      <c r="CO1" s="446"/>
      <c r="CP1" s="14"/>
      <c r="CQ1" s="463" t="str">
        <f>Tipy!CD1</f>
        <v>Skupina</v>
      </c>
      <c r="CR1" s="447"/>
      <c r="CS1" s="447"/>
      <c r="CT1" s="447"/>
      <c r="CU1" s="447"/>
      <c r="CV1" s="448"/>
      <c r="CW1" s="14"/>
      <c r="CX1" s="422" t="str">
        <f>Tipy!CJ1</f>
        <v>10. kolo</v>
      </c>
      <c r="CY1" s="423"/>
      <c r="CZ1" s="423"/>
      <c r="DA1" s="423"/>
      <c r="DB1" s="423"/>
      <c r="DC1" s="446"/>
      <c r="DD1" s="14"/>
      <c r="DE1" s="424" t="str">
        <f>Tipy!CP1</f>
        <v>4. kolo</v>
      </c>
      <c r="DF1" s="425"/>
      <c r="DG1" s="425"/>
      <c r="DH1" s="425"/>
      <c r="DI1" s="425"/>
      <c r="DJ1" s="462"/>
      <c r="DK1" s="14"/>
      <c r="DL1" s="422" t="str">
        <f>Tipy!CV1</f>
        <v>11. kolo</v>
      </c>
      <c r="DM1" s="423"/>
      <c r="DN1" s="423"/>
      <c r="DO1" s="423"/>
      <c r="DP1" s="423"/>
      <c r="DQ1" s="446"/>
      <c r="DR1" s="14"/>
      <c r="DS1" s="463" t="str">
        <f>Tipy!DB1</f>
        <v>Skupina</v>
      </c>
      <c r="DT1" s="447"/>
      <c r="DU1" s="447"/>
      <c r="DV1" s="447"/>
      <c r="DW1" s="447"/>
      <c r="DX1" s="448"/>
      <c r="DY1" s="14"/>
      <c r="DZ1" s="422" t="str">
        <f>Tipy!DH1</f>
        <v>12. kolo</v>
      </c>
      <c r="EA1" s="423"/>
      <c r="EB1" s="423"/>
      <c r="EC1" s="423"/>
      <c r="ED1" s="423"/>
      <c r="EE1" s="446"/>
      <c r="EF1" s="14"/>
      <c r="EG1" s="422" t="str">
        <f>Tipy!DN1</f>
        <v>13. kolo</v>
      </c>
      <c r="EH1" s="423"/>
      <c r="EI1" s="423"/>
      <c r="EJ1" s="423"/>
      <c r="EK1" s="423"/>
      <c r="EL1" s="446"/>
      <c r="EM1" s="14"/>
      <c r="EN1" s="463" t="str">
        <f>Tipy!DT1</f>
        <v>Skupina</v>
      </c>
      <c r="EO1" s="447"/>
      <c r="EP1" s="447"/>
      <c r="EQ1" s="447"/>
      <c r="ER1" s="447"/>
      <c r="ES1" s="448"/>
      <c r="ET1" s="14"/>
      <c r="EU1" s="422" t="str">
        <f>Tipy!DZ1</f>
        <v>14. kolo</v>
      </c>
      <c r="EV1" s="423"/>
      <c r="EW1" s="423"/>
      <c r="EX1" s="423"/>
      <c r="EY1" s="423"/>
      <c r="EZ1" s="446"/>
      <c r="FA1" s="14"/>
      <c r="FB1" s="422" t="str">
        <f>Tipy!EF1</f>
        <v>15. kolo</v>
      </c>
      <c r="FC1" s="423"/>
      <c r="FD1" s="423"/>
      <c r="FE1" s="423"/>
      <c r="FF1" s="423"/>
      <c r="FG1" s="446"/>
      <c r="FH1" s="14"/>
      <c r="FI1" s="422" t="str">
        <f>Tipy!EL1</f>
        <v>16. kolo</v>
      </c>
      <c r="FJ1" s="423"/>
      <c r="FK1" s="423"/>
      <c r="FL1" s="423"/>
      <c r="FM1" s="423"/>
      <c r="FN1" s="446"/>
      <c r="FO1" s="14"/>
      <c r="FP1" s="463" t="str">
        <f>Tipy!ER1</f>
        <v>Skupina</v>
      </c>
      <c r="FQ1" s="447"/>
      <c r="FR1" s="447"/>
      <c r="FS1" s="447"/>
      <c r="FT1" s="447"/>
      <c r="FU1" s="448"/>
      <c r="FV1" s="14"/>
      <c r="FW1" s="422" t="str">
        <f>Tipy!EX1</f>
        <v>17. kolo</v>
      </c>
      <c r="FX1" s="423"/>
      <c r="FY1" s="423"/>
      <c r="FZ1" s="423"/>
      <c r="GA1" s="423"/>
      <c r="GB1" s="446"/>
      <c r="GC1" s="14"/>
      <c r="GD1" s="424" t="str">
        <f>Tipy!FD1</f>
        <v>Štvrťfinále - 1.z</v>
      </c>
      <c r="GE1" s="425"/>
      <c r="GF1" s="425"/>
      <c r="GG1" s="425"/>
      <c r="GH1" s="425"/>
      <c r="GI1" s="462"/>
      <c r="GJ1" s="14"/>
      <c r="GK1" s="422" t="str">
        <f>Tipy!FJ1</f>
        <v>18. kolo</v>
      </c>
      <c r="GL1" s="423"/>
      <c r="GM1" s="423"/>
      <c r="GN1" s="423"/>
      <c r="GO1" s="423"/>
      <c r="GP1" s="446"/>
      <c r="GQ1" s="14"/>
      <c r="GR1" s="422" t="str">
        <f>Tipy!FP1</f>
        <v>19. kolo</v>
      </c>
      <c r="GS1" s="423"/>
      <c r="GT1" s="423"/>
      <c r="GU1" s="423"/>
      <c r="GV1" s="423"/>
      <c r="GW1" s="446"/>
      <c r="GX1" s="14"/>
      <c r="GY1" s="422" t="str">
        <f>Tipy!FV1</f>
        <v>20. kolo</v>
      </c>
      <c r="GZ1" s="423"/>
      <c r="HA1" s="423"/>
      <c r="HB1" s="423"/>
      <c r="HC1" s="423"/>
      <c r="HD1" s="446"/>
      <c r="HE1" s="14"/>
      <c r="HF1" s="458" t="str">
        <f>Tipy!GB1</f>
        <v>3. kolo</v>
      </c>
      <c r="HG1" s="459"/>
      <c r="HH1" s="459"/>
      <c r="HI1" s="459"/>
      <c r="HJ1" s="459"/>
      <c r="HK1" s="464"/>
      <c r="HL1" s="14"/>
      <c r="HM1" s="424" t="str">
        <f>Tipy!GH1</f>
        <v>Semifinále - 1.z</v>
      </c>
      <c r="HN1" s="425"/>
      <c r="HO1" s="425"/>
      <c r="HP1" s="425"/>
      <c r="HQ1" s="425"/>
      <c r="HR1" s="462"/>
      <c r="HS1" s="14"/>
      <c r="HT1" s="422" t="str">
        <f>Tipy!GN1</f>
        <v>21. kolo</v>
      </c>
      <c r="HU1" s="423"/>
      <c r="HV1" s="423"/>
      <c r="HW1" s="423"/>
      <c r="HX1" s="423"/>
      <c r="HY1" s="446"/>
      <c r="HZ1" s="14"/>
      <c r="IA1" s="424" t="str">
        <f>Tipy!GT1</f>
        <v>Semifinále - 2.z</v>
      </c>
      <c r="IB1" s="425"/>
      <c r="IC1" s="425"/>
      <c r="ID1" s="425"/>
      <c r="IE1" s="425"/>
      <c r="IF1" s="462"/>
      <c r="IG1" s="14"/>
      <c r="IH1" s="455" t="str">
        <f>Tipy!GZ1</f>
        <v>4. kolo</v>
      </c>
      <c r="II1" s="456"/>
      <c r="IJ1" s="456"/>
      <c r="IK1" s="456"/>
      <c r="IL1" s="456"/>
      <c r="IM1" s="457"/>
      <c r="IN1" s="14"/>
      <c r="IO1" s="422" t="str">
        <f>Tipy!HF1</f>
        <v>22. kolo</v>
      </c>
      <c r="IP1" s="423"/>
      <c r="IQ1" s="423"/>
      <c r="IR1" s="423"/>
      <c r="IS1" s="423"/>
      <c r="IT1" s="446"/>
      <c r="IU1" s="14"/>
      <c r="IV1" s="422" t="str">
        <f>Tipy!HL1</f>
        <v>23. kolo</v>
      </c>
      <c r="IW1" s="423"/>
      <c r="IX1" s="423"/>
      <c r="IY1" s="423"/>
      <c r="IZ1" s="423"/>
      <c r="JA1" s="446"/>
      <c r="JB1" s="14"/>
      <c r="JC1" s="422" t="str">
        <f>Tipy!HR1</f>
        <v>24. kolo</v>
      </c>
      <c r="JD1" s="423"/>
      <c r="JE1" s="423"/>
      <c r="JF1" s="423"/>
      <c r="JG1" s="423"/>
      <c r="JH1" s="446"/>
      <c r="JI1" s="14"/>
      <c r="JJ1" s="463" t="str">
        <f>Tipy!HX1</f>
        <v>Play off - 1.z</v>
      </c>
      <c r="JK1" s="447"/>
      <c r="JL1" s="447"/>
      <c r="JM1" s="447"/>
      <c r="JN1" s="447"/>
      <c r="JO1" s="448"/>
      <c r="JP1" s="14"/>
      <c r="JQ1" s="422" t="str">
        <f>Tipy!ID1</f>
        <v>25. kolo</v>
      </c>
      <c r="JR1" s="423"/>
      <c r="JS1" s="423"/>
      <c r="JT1" s="423"/>
      <c r="JU1" s="423"/>
      <c r="JV1" s="446"/>
      <c r="JW1" s="14"/>
      <c r="JX1" s="463" t="str">
        <f>Tipy!IJ1</f>
        <v>Play off - 2.z</v>
      </c>
      <c r="JY1" s="447"/>
      <c r="JZ1" s="447"/>
      <c r="KA1" s="447"/>
      <c r="KB1" s="447"/>
      <c r="KC1" s="448"/>
      <c r="KD1" s="14"/>
      <c r="KE1" s="422" t="str">
        <f>Tipy!IP1</f>
        <v>26. kolo</v>
      </c>
      <c r="KF1" s="423"/>
      <c r="KG1" s="423"/>
      <c r="KH1" s="423"/>
      <c r="KI1" s="423"/>
      <c r="KJ1" s="446"/>
      <c r="KK1" s="14"/>
      <c r="KL1" s="424" t="str">
        <f>Tipy!IV1</f>
        <v>Finále</v>
      </c>
      <c r="KM1" s="425"/>
      <c r="KN1" s="425"/>
      <c r="KO1" s="425"/>
      <c r="KP1" s="425"/>
      <c r="KQ1" s="462"/>
      <c r="KR1" s="14"/>
      <c r="KS1" s="455" t="str">
        <f>Tipy!JB1</f>
        <v>5. kolo</v>
      </c>
      <c r="KT1" s="456"/>
      <c r="KU1" s="456"/>
      <c r="KV1" s="456"/>
      <c r="KW1" s="456"/>
      <c r="KX1" s="457"/>
      <c r="KY1" s="14"/>
      <c r="KZ1" s="422" t="str">
        <f>Tipy!JH1</f>
        <v>27. kolo</v>
      </c>
      <c r="LA1" s="423"/>
      <c r="LB1" s="423"/>
      <c r="LC1" s="423"/>
      <c r="LD1" s="423"/>
      <c r="LE1" s="446"/>
      <c r="LF1" s="14"/>
      <c r="LG1" s="463" t="str">
        <f>Tipy!JN1</f>
        <v>Osemfinále - 1.z</v>
      </c>
      <c r="LH1" s="447"/>
      <c r="LI1" s="447"/>
      <c r="LJ1" s="447"/>
      <c r="LK1" s="447"/>
      <c r="LL1" s="448"/>
      <c r="LM1" s="14"/>
      <c r="LN1" s="422" t="str">
        <f>Tipy!JT1</f>
        <v>28. kolo</v>
      </c>
      <c r="LO1" s="423"/>
      <c r="LP1" s="423"/>
      <c r="LQ1" s="423"/>
      <c r="LR1" s="423"/>
      <c r="LS1" s="446"/>
      <c r="LT1" s="14"/>
      <c r="LU1" s="463" t="str">
        <f>Tipy!JZ1</f>
        <v>Osemfinále - 2.z</v>
      </c>
      <c r="LV1" s="447"/>
      <c r="LW1" s="447"/>
      <c r="LX1" s="447"/>
      <c r="LY1" s="447"/>
      <c r="LZ1" s="448"/>
      <c r="MA1" s="14"/>
      <c r="MB1" s="455" t="str">
        <f>Tipy!KF1</f>
        <v>Štvrťfinále</v>
      </c>
      <c r="MC1" s="456"/>
      <c r="MD1" s="456"/>
      <c r="ME1" s="456"/>
      <c r="MF1" s="456"/>
      <c r="MG1" s="457"/>
      <c r="MH1" s="14"/>
      <c r="MI1" s="422" t="str">
        <f>Tipy!KL1</f>
        <v>29. kolo</v>
      </c>
      <c r="MJ1" s="423"/>
      <c r="MK1" s="423"/>
      <c r="ML1" s="423"/>
      <c r="MM1" s="423"/>
      <c r="MN1" s="446"/>
      <c r="MO1" s="14"/>
      <c r="MP1" s="422" t="str">
        <f>Tipy!KR1</f>
        <v>30. kolo</v>
      </c>
      <c r="MQ1" s="423"/>
      <c r="MR1" s="423"/>
      <c r="MS1" s="423"/>
      <c r="MT1" s="423"/>
      <c r="MU1" s="446"/>
      <c r="MV1" s="14"/>
      <c r="MW1" s="422" t="str">
        <f>Tipy!KX1</f>
        <v>31. kolo</v>
      </c>
      <c r="MX1" s="423"/>
      <c r="MY1" s="423"/>
      <c r="MZ1" s="423"/>
      <c r="NA1" s="423"/>
      <c r="NB1" s="446"/>
      <c r="NC1" s="14"/>
      <c r="ND1" s="422" t="str">
        <f>Tipy!LD1</f>
        <v>32. kolo</v>
      </c>
      <c r="NE1" s="423"/>
      <c r="NF1" s="423"/>
      <c r="NG1" s="423"/>
      <c r="NH1" s="423"/>
      <c r="NI1" s="446"/>
      <c r="NJ1" s="14"/>
      <c r="NK1" s="463" t="str">
        <f>Tipy!LJ1</f>
        <v>Štvrťfinále - 1.z</v>
      </c>
      <c r="NL1" s="447"/>
      <c r="NM1" s="447"/>
      <c r="NN1" s="447"/>
      <c r="NO1" s="447"/>
      <c r="NP1" s="448"/>
      <c r="NQ1" s="14"/>
      <c r="NR1" s="422" t="str">
        <f>Tipy!LP1</f>
        <v>33. kolo</v>
      </c>
      <c r="NS1" s="423"/>
      <c r="NT1" s="423"/>
      <c r="NU1" s="423"/>
      <c r="NV1" s="423"/>
      <c r="NW1" s="446"/>
      <c r="NX1" s="14"/>
      <c r="NY1" s="463" t="str">
        <f>Tipy!LV1</f>
        <v>Štvrťfinále - 2.z</v>
      </c>
      <c r="NZ1" s="447"/>
      <c r="OA1" s="447"/>
      <c r="OB1" s="447"/>
      <c r="OC1" s="447"/>
      <c r="OD1" s="448"/>
      <c r="OE1" s="14"/>
      <c r="OF1" s="455" t="str">
        <f>Tipy!MB1</f>
        <v>Semifinále</v>
      </c>
      <c r="OG1" s="456"/>
      <c r="OH1" s="456"/>
      <c r="OI1" s="456"/>
      <c r="OJ1" s="456"/>
      <c r="OK1" s="457"/>
      <c r="OL1" s="14"/>
      <c r="OM1" s="422" t="str">
        <f>Tipy!MH1</f>
        <v>34. kolo</v>
      </c>
      <c r="ON1" s="423"/>
      <c r="OO1" s="423"/>
      <c r="OP1" s="423"/>
      <c r="OQ1" s="423"/>
      <c r="OR1" s="446"/>
      <c r="OS1" s="14"/>
      <c r="OT1" s="422" t="str">
        <f>Tipy!MN1</f>
        <v>35. kolo</v>
      </c>
      <c r="OU1" s="423"/>
      <c r="OV1" s="423"/>
      <c r="OW1" s="423"/>
      <c r="OX1" s="423"/>
      <c r="OY1" s="446"/>
      <c r="OZ1" s="14"/>
      <c r="PA1" s="463" t="str">
        <f>Tipy!MT1</f>
        <v>Semifinále - 1.z</v>
      </c>
      <c r="PB1" s="447"/>
      <c r="PC1" s="447"/>
      <c r="PD1" s="447"/>
      <c r="PE1" s="447"/>
      <c r="PF1" s="448"/>
      <c r="PG1" s="14"/>
      <c r="PH1" s="422" t="str">
        <f>Tipy!MZ1</f>
        <v>36. kolo</v>
      </c>
      <c r="PI1" s="423"/>
      <c r="PJ1" s="423"/>
      <c r="PK1" s="423"/>
      <c r="PL1" s="423"/>
      <c r="PM1" s="446"/>
      <c r="PN1" s="14"/>
      <c r="PO1" s="463" t="str">
        <f>Tipy!NF1</f>
        <v>Semifinále - 2.z</v>
      </c>
      <c r="PP1" s="447"/>
      <c r="PQ1" s="447"/>
      <c r="PR1" s="447"/>
      <c r="PS1" s="447"/>
      <c r="PT1" s="448"/>
      <c r="PU1" s="14"/>
      <c r="PV1" s="422" t="str">
        <f>Tipy!NL1</f>
        <v>37. kolo</v>
      </c>
      <c r="PW1" s="423"/>
      <c r="PX1" s="423"/>
      <c r="PY1" s="423"/>
      <c r="PZ1" s="423"/>
      <c r="QA1" s="446"/>
      <c r="QB1" s="14"/>
      <c r="QC1" s="422" t="str">
        <f>Tipy!NR1</f>
        <v>38. kolo</v>
      </c>
      <c r="QD1" s="423"/>
      <c r="QE1" s="423"/>
      <c r="QF1" s="423"/>
      <c r="QG1" s="423"/>
      <c r="QH1" s="446"/>
      <c r="QJ1" s="463" t="str">
        <f>Tipy!NX1</f>
        <v>Finále</v>
      </c>
      <c r="QK1" s="447"/>
      <c r="QL1" s="447"/>
      <c r="QM1" s="447"/>
      <c r="QN1" s="447"/>
      <c r="QO1" s="448"/>
      <c r="QQ1" s="455" t="str">
        <f>Tipy!OD1</f>
        <v>Finále</v>
      </c>
      <c r="QR1" s="456"/>
      <c r="QS1" s="456"/>
      <c r="QT1" s="456"/>
      <c r="QU1" s="456"/>
      <c r="QV1" s="457"/>
    </row>
    <row r="2" spans="1:464" ht="18" customHeight="1">
      <c r="A2" s="468"/>
      <c r="B2" s="469"/>
      <c r="C2" s="470"/>
      <c r="D2" s="387">
        <f>Tipy!D2</f>
        <v>0</v>
      </c>
      <c r="E2" s="387"/>
      <c r="F2" s="387"/>
      <c r="G2" s="387"/>
      <c r="H2" s="474"/>
      <c r="I2" s="475"/>
      <c r="J2" s="13"/>
      <c r="K2" s="369">
        <f>Tipy!J2</f>
        <v>45151.729166666664</v>
      </c>
      <c r="L2" s="370"/>
      <c r="M2" s="370"/>
      <c r="N2" s="370"/>
      <c r="O2" s="423"/>
      <c r="P2" s="446"/>
      <c r="Q2" s="16"/>
      <c r="R2" s="369">
        <f>Tipy!P2</f>
        <v>45157.666666666664</v>
      </c>
      <c r="S2" s="370"/>
      <c r="T2" s="370"/>
      <c r="U2" s="370"/>
      <c r="V2" s="423"/>
      <c r="W2" s="446"/>
      <c r="X2" s="16"/>
      <c r="Y2" s="369">
        <f>Tipy!V2</f>
        <v>45165.729166666664</v>
      </c>
      <c r="Z2" s="370"/>
      <c r="AA2" s="370"/>
      <c r="AB2" s="370"/>
      <c r="AC2" s="423"/>
      <c r="AD2" s="446"/>
      <c r="AE2" s="16"/>
      <c r="AF2" s="369">
        <f>Tipy!AB2</f>
        <v>45172.666666666664</v>
      </c>
      <c r="AG2" s="370"/>
      <c r="AH2" s="370"/>
      <c r="AI2" s="370"/>
      <c r="AJ2" s="423"/>
      <c r="AK2" s="446"/>
      <c r="AL2" s="16"/>
      <c r="AM2" s="369">
        <f>Tipy!AH2</f>
        <v>45185.5625</v>
      </c>
      <c r="AN2" s="370"/>
      <c r="AO2" s="370"/>
      <c r="AP2" s="370"/>
      <c r="AQ2" s="423"/>
      <c r="AR2" s="446"/>
      <c r="AS2" s="16"/>
      <c r="AT2" s="375">
        <f>Tipy!AN2</f>
        <v>44825.875</v>
      </c>
      <c r="AU2" s="376"/>
      <c r="AV2" s="376"/>
      <c r="AW2" s="376"/>
      <c r="AX2" s="447"/>
      <c r="AY2" s="448"/>
      <c r="AZ2" s="16"/>
      <c r="BA2" s="369">
        <f>Tipy!AT2</f>
        <v>45193.625</v>
      </c>
      <c r="BB2" s="370"/>
      <c r="BC2" s="370"/>
      <c r="BD2" s="370"/>
      <c r="BE2" s="423"/>
      <c r="BF2" s="446"/>
      <c r="BG2" s="16"/>
      <c r="BH2" s="353">
        <f>Tipy!AZ2</f>
        <v>45195.875</v>
      </c>
      <c r="BI2" s="354"/>
      <c r="BJ2" s="354"/>
      <c r="BK2" s="354"/>
      <c r="BL2" s="425"/>
      <c r="BM2" s="462"/>
      <c r="BN2" s="16"/>
      <c r="BO2" s="369">
        <f>Tipy!BF2</f>
        <v>45199.770833333336</v>
      </c>
      <c r="BP2" s="370"/>
      <c r="BQ2" s="370"/>
      <c r="BR2" s="370"/>
      <c r="BS2" s="423"/>
      <c r="BT2" s="446"/>
      <c r="BU2" s="16"/>
      <c r="BV2" s="375">
        <f>Tipy!BL2</f>
        <v>45204.875</v>
      </c>
      <c r="BW2" s="376"/>
      <c r="BX2" s="376"/>
      <c r="BY2" s="376"/>
      <c r="BZ2" s="447"/>
      <c r="CA2" s="448"/>
      <c r="CB2" s="16"/>
      <c r="CC2" s="369">
        <f>Tipy!BR2</f>
        <v>45206.666666666664</v>
      </c>
      <c r="CD2" s="370"/>
      <c r="CE2" s="370"/>
      <c r="CF2" s="370"/>
      <c r="CG2" s="423"/>
      <c r="CH2" s="446"/>
      <c r="CI2" s="16"/>
      <c r="CJ2" s="369">
        <f>Tipy!BX2</f>
        <v>45220.666666666664</v>
      </c>
      <c r="CK2" s="370"/>
      <c r="CL2" s="370"/>
      <c r="CM2" s="370"/>
      <c r="CN2" s="423"/>
      <c r="CO2" s="446"/>
      <c r="CP2" s="16"/>
      <c r="CQ2" s="375">
        <f>Tipy!CD2</f>
        <v>45225.875</v>
      </c>
      <c r="CR2" s="376"/>
      <c r="CS2" s="376"/>
      <c r="CT2" s="376"/>
      <c r="CU2" s="447"/>
      <c r="CV2" s="448"/>
      <c r="CW2" s="16"/>
      <c r="CX2" s="369">
        <f>Tipy!CJ2</f>
        <v>45227.666666666664</v>
      </c>
      <c r="CY2" s="370"/>
      <c r="CZ2" s="370"/>
      <c r="DA2" s="370"/>
      <c r="DB2" s="423"/>
      <c r="DC2" s="446"/>
      <c r="DD2" s="16"/>
      <c r="DE2" s="353">
        <f>Tipy!CP2</f>
        <v>45230.666666666664</v>
      </c>
      <c r="DF2" s="354"/>
      <c r="DG2" s="354"/>
      <c r="DH2" s="354"/>
      <c r="DI2" s="425"/>
      <c r="DJ2" s="462"/>
      <c r="DK2" s="16"/>
      <c r="DL2" s="369">
        <f>Tipy!CV2</f>
        <v>45234.666666666664</v>
      </c>
      <c r="DM2" s="370"/>
      <c r="DN2" s="370"/>
      <c r="DO2" s="370"/>
      <c r="DP2" s="423"/>
      <c r="DQ2" s="446"/>
      <c r="DR2" s="16"/>
      <c r="DS2" s="375">
        <f>Tipy!DB2</f>
        <v>45239.875</v>
      </c>
      <c r="DT2" s="376"/>
      <c r="DU2" s="376"/>
      <c r="DV2" s="376"/>
      <c r="DW2" s="447"/>
      <c r="DX2" s="448"/>
      <c r="DY2" s="16"/>
      <c r="DZ2" s="369">
        <f>Tipy!DH2</f>
        <v>45241.666666666664</v>
      </c>
      <c r="EA2" s="370"/>
      <c r="EB2" s="370"/>
      <c r="EC2" s="370"/>
      <c r="ED2" s="423"/>
      <c r="EE2" s="446"/>
      <c r="EF2" s="16"/>
      <c r="EG2" s="369">
        <f>Tipy!DN2</f>
        <v>45255.666666666664</v>
      </c>
      <c r="EH2" s="370"/>
      <c r="EI2" s="370"/>
      <c r="EJ2" s="370"/>
      <c r="EK2" s="423"/>
      <c r="EL2" s="446"/>
      <c r="EM2" s="16"/>
      <c r="EN2" s="375">
        <f>Tipy!DT2</f>
        <v>45260.875</v>
      </c>
      <c r="EO2" s="376"/>
      <c r="EP2" s="376"/>
      <c r="EQ2" s="376"/>
      <c r="ER2" s="447"/>
      <c r="ES2" s="448"/>
      <c r="ET2" s="16"/>
      <c r="EU2" s="369">
        <f>Tipy!DZ2</f>
        <v>45262.666666666664</v>
      </c>
      <c r="EV2" s="370"/>
      <c r="EW2" s="370"/>
      <c r="EX2" s="370"/>
      <c r="EY2" s="423"/>
      <c r="EZ2" s="446"/>
      <c r="FA2" s="16"/>
      <c r="FB2" s="369">
        <f>Tipy!EF2</f>
        <v>45265.864583333336</v>
      </c>
      <c r="FC2" s="370"/>
      <c r="FD2" s="370"/>
      <c r="FE2" s="370"/>
      <c r="FF2" s="423"/>
      <c r="FG2" s="446"/>
      <c r="FH2" s="16"/>
      <c r="FI2" s="369">
        <f>Tipy!EL2</f>
        <v>45269.666666666664</v>
      </c>
      <c r="FJ2" s="370"/>
      <c r="FK2" s="370"/>
      <c r="FL2" s="370"/>
      <c r="FM2" s="423"/>
      <c r="FN2" s="446"/>
      <c r="FO2" s="16"/>
      <c r="FP2" s="375">
        <f>Tipy!ER2</f>
        <v>45274.875</v>
      </c>
      <c r="FQ2" s="376"/>
      <c r="FR2" s="376"/>
      <c r="FS2" s="376"/>
      <c r="FT2" s="447"/>
      <c r="FU2" s="448"/>
      <c r="FV2" s="16"/>
      <c r="FW2" s="369">
        <f>Tipy!EX2</f>
        <v>45276.666666666664</v>
      </c>
      <c r="FX2" s="370"/>
      <c r="FY2" s="370"/>
      <c r="FZ2" s="370"/>
      <c r="GA2" s="423"/>
      <c r="GB2" s="446"/>
      <c r="GC2" s="16"/>
      <c r="GD2" s="353">
        <f>Tipy!FD2</f>
        <v>45279.666666666664</v>
      </c>
      <c r="GE2" s="354"/>
      <c r="GF2" s="354"/>
      <c r="GG2" s="354"/>
      <c r="GH2" s="425"/>
      <c r="GI2" s="462"/>
      <c r="GJ2" s="16"/>
      <c r="GK2" s="369">
        <f>Tipy!FJ2</f>
        <v>45283.666666666664</v>
      </c>
      <c r="GL2" s="370"/>
      <c r="GM2" s="370"/>
      <c r="GN2" s="370"/>
      <c r="GO2" s="423"/>
      <c r="GP2" s="446"/>
      <c r="GQ2" s="16"/>
      <c r="GR2" s="369">
        <f>Tipy!FP2</f>
        <v>45286.666666666664</v>
      </c>
      <c r="GS2" s="370"/>
      <c r="GT2" s="370"/>
      <c r="GU2" s="370"/>
      <c r="GV2" s="423"/>
      <c r="GW2" s="446"/>
      <c r="GX2" s="16"/>
      <c r="GY2" s="369">
        <f>Tipy!FV2</f>
        <v>45290.666666666664</v>
      </c>
      <c r="GZ2" s="370"/>
      <c r="HA2" s="370"/>
      <c r="HB2" s="370"/>
      <c r="HC2" s="423"/>
      <c r="HD2" s="446"/>
      <c r="HE2" s="16"/>
      <c r="HF2" s="460">
        <f>Tipy!GB2</f>
        <v>44932.864583333336</v>
      </c>
      <c r="HG2" s="461"/>
      <c r="HH2" s="461"/>
      <c r="HI2" s="461"/>
      <c r="HJ2" s="459"/>
      <c r="HK2" s="464"/>
      <c r="HL2" s="16"/>
      <c r="HM2" s="353">
        <f>Tipy!GH2</f>
        <v>44935.666666666664</v>
      </c>
      <c r="HN2" s="354"/>
      <c r="HO2" s="354"/>
      <c r="HP2" s="354"/>
      <c r="HQ2" s="425"/>
      <c r="HR2" s="462"/>
      <c r="HS2" s="16"/>
      <c r="HT2" s="369">
        <f>Tipy!GN2</f>
        <v>44939.666666666664</v>
      </c>
      <c r="HU2" s="370"/>
      <c r="HV2" s="370"/>
      <c r="HW2" s="370"/>
      <c r="HX2" s="423"/>
      <c r="HY2" s="446"/>
      <c r="HZ2" s="16"/>
      <c r="IA2" s="353">
        <f>Tipy!GT2</f>
        <v>44949.666666666664</v>
      </c>
      <c r="IB2" s="354"/>
      <c r="IC2" s="354"/>
      <c r="ID2" s="354"/>
      <c r="IE2" s="425"/>
      <c r="IF2" s="462"/>
      <c r="IG2" s="16"/>
      <c r="IH2" s="361">
        <f>Tipy!GZ2</f>
        <v>44953.604166666664</v>
      </c>
      <c r="II2" s="362"/>
      <c r="IJ2" s="362"/>
      <c r="IK2" s="362"/>
      <c r="IL2" s="456"/>
      <c r="IM2" s="457"/>
      <c r="IN2" s="16"/>
      <c r="IO2" s="369">
        <f>Tipy!HF2</f>
        <v>44957.666666666664</v>
      </c>
      <c r="IP2" s="370"/>
      <c r="IQ2" s="370"/>
      <c r="IR2" s="370"/>
      <c r="IS2" s="423"/>
      <c r="IT2" s="446"/>
      <c r="IU2" s="16"/>
      <c r="IV2" s="369">
        <f>Tipy!HL2</f>
        <v>44960.666666666664</v>
      </c>
      <c r="IW2" s="370"/>
      <c r="IX2" s="370"/>
      <c r="IY2" s="370"/>
      <c r="IZ2" s="423"/>
      <c r="JA2" s="446"/>
      <c r="JB2" s="16"/>
      <c r="JC2" s="369">
        <f>Tipy!HR2</f>
        <v>44967.666666666664</v>
      </c>
      <c r="JD2" s="370"/>
      <c r="JE2" s="370"/>
      <c r="JF2" s="370"/>
      <c r="JG2" s="423"/>
      <c r="JH2" s="446"/>
      <c r="JI2" s="16"/>
      <c r="JJ2" s="375">
        <f>Tipy!HX2</f>
        <v>44972.875</v>
      </c>
      <c r="JK2" s="376"/>
      <c r="JL2" s="376"/>
      <c r="JM2" s="376"/>
      <c r="JN2" s="447"/>
      <c r="JO2" s="448"/>
      <c r="JP2" s="16"/>
      <c r="JQ2" s="369">
        <f>Tipy!ID2</f>
        <v>44974.666666666664</v>
      </c>
      <c r="JR2" s="370"/>
      <c r="JS2" s="370"/>
      <c r="JT2" s="370"/>
      <c r="JU2" s="423"/>
      <c r="JV2" s="446"/>
      <c r="JW2" s="16"/>
      <c r="JX2" s="375">
        <f>Tipy!IJ2</f>
        <v>44979.875</v>
      </c>
      <c r="JY2" s="376"/>
      <c r="JZ2" s="376"/>
      <c r="KA2" s="376"/>
      <c r="KB2" s="447"/>
      <c r="KC2" s="448"/>
      <c r="KD2" s="16"/>
      <c r="KE2" s="369">
        <f>Tipy!IP2</f>
        <v>44981.666666666664</v>
      </c>
      <c r="KF2" s="370"/>
      <c r="KG2" s="370"/>
      <c r="KH2" s="370"/>
      <c r="KI2" s="423"/>
      <c r="KJ2" s="446"/>
      <c r="KK2" s="16"/>
      <c r="KL2" s="353">
        <f>Tipy!IV2</f>
        <v>44982.666666666664</v>
      </c>
      <c r="KM2" s="354"/>
      <c r="KN2" s="354"/>
      <c r="KO2" s="354"/>
      <c r="KP2" s="425"/>
      <c r="KQ2" s="462"/>
      <c r="KR2" s="16"/>
      <c r="KS2" s="361">
        <f>Tipy!JB2</f>
        <v>44985.666666666664</v>
      </c>
      <c r="KT2" s="362"/>
      <c r="KU2" s="362"/>
      <c r="KV2" s="362"/>
      <c r="KW2" s="456"/>
      <c r="KX2" s="457"/>
      <c r="KY2" s="16"/>
      <c r="KZ2" s="369">
        <f>Tipy!JH2</f>
        <v>44987.666666666664</v>
      </c>
      <c r="LA2" s="370"/>
      <c r="LB2" s="370"/>
      <c r="LC2" s="370"/>
      <c r="LD2" s="423"/>
      <c r="LE2" s="446"/>
      <c r="LF2" s="16"/>
      <c r="LG2" s="375">
        <f>Tipy!JN2</f>
        <v>44992.875</v>
      </c>
      <c r="LH2" s="376"/>
      <c r="LI2" s="376"/>
      <c r="LJ2" s="376"/>
      <c r="LK2" s="447"/>
      <c r="LL2" s="448"/>
      <c r="LM2" s="16"/>
      <c r="LN2" s="369">
        <f>Tipy!JT2</f>
        <v>44994.666666666664</v>
      </c>
      <c r="LO2" s="370"/>
      <c r="LP2" s="370"/>
      <c r="LQ2" s="370"/>
      <c r="LR2" s="423"/>
      <c r="LS2" s="446"/>
      <c r="LT2" s="16"/>
      <c r="LU2" s="375">
        <f>Tipy!JZ2</f>
        <v>44999.875</v>
      </c>
      <c r="LV2" s="376"/>
      <c r="LW2" s="376"/>
      <c r="LX2" s="376"/>
      <c r="LY2" s="447"/>
      <c r="LZ2" s="448"/>
      <c r="MA2" s="16"/>
      <c r="MB2" s="361">
        <f>Tipy!KF2</f>
        <v>45001.666666666664</v>
      </c>
      <c r="MC2" s="362"/>
      <c r="MD2" s="362"/>
      <c r="ME2" s="362"/>
      <c r="MF2" s="456"/>
      <c r="MG2" s="457"/>
      <c r="MH2" s="16"/>
      <c r="MI2" s="369">
        <f>Tipy!KL2</f>
        <v>45001.666666666664</v>
      </c>
      <c r="MJ2" s="370"/>
      <c r="MK2" s="370"/>
      <c r="ML2" s="370"/>
      <c r="MM2" s="423"/>
      <c r="MN2" s="446"/>
      <c r="MO2" s="16"/>
      <c r="MP2" s="369">
        <f>Tipy!KR2</f>
        <v>45015.666666666664</v>
      </c>
      <c r="MQ2" s="370"/>
      <c r="MR2" s="370"/>
      <c r="MS2" s="370"/>
      <c r="MT2" s="423"/>
      <c r="MU2" s="446"/>
      <c r="MV2" s="16"/>
      <c r="MW2" s="369">
        <f>Tipy!KX2</f>
        <v>45019.875</v>
      </c>
      <c r="MX2" s="370"/>
      <c r="MY2" s="370"/>
      <c r="MZ2" s="370"/>
      <c r="NA2" s="423"/>
      <c r="NB2" s="446"/>
      <c r="NC2" s="16"/>
      <c r="ND2" s="369">
        <f>Tipy!LD2</f>
        <v>45022.666666666664</v>
      </c>
      <c r="NE2" s="370"/>
      <c r="NF2" s="370"/>
      <c r="NG2" s="370"/>
      <c r="NH2" s="423"/>
      <c r="NI2" s="446"/>
      <c r="NJ2" s="16"/>
      <c r="NK2" s="375">
        <f>Tipy!LJ2</f>
        <v>45027.875</v>
      </c>
      <c r="NL2" s="376"/>
      <c r="NM2" s="376"/>
      <c r="NN2" s="376"/>
      <c r="NO2" s="447"/>
      <c r="NP2" s="448"/>
      <c r="NQ2" s="16"/>
      <c r="NR2" s="369">
        <f>Tipy!LP2</f>
        <v>45029.666666666664</v>
      </c>
      <c r="NS2" s="370"/>
      <c r="NT2" s="370"/>
      <c r="NU2" s="370"/>
      <c r="NV2" s="423"/>
      <c r="NW2" s="446"/>
      <c r="NX2" s="16"/>
      <c r="NY2" s="375">
        <f>Tipy!LV2</f>
        <v>45034.875</v>
      </c>
      <c r="NZ2" s="376"/>
      <c r="OA2" s="376"/>
      <c r="OB2" s="376"/>
      <c r="OC2" s="447"/>
      <c r="OD2" s="448"/>
      <c r="OE2" s="16"/>
      <c r="OF2" s="361">
        <f>Tipy!MB2</f>
        <v>45036.666666666664</v>
      </c>
      <c r="OG2" s="362"/>
      <c r="OH2" s="362"/>
      <c r="OI2" s="362"/>
      <c r="OJ2" s="456"/>
      <c r="OK2" s="457"/>
      <c r="OL2" s="16"/>
      <c r="OM2" s="369">
        <f>Tipy!MH2</f>
        <v>45036.666666666664</v>
      </c>
      <c r="ON2" s="370"/>
      <c r="OO2" s="370"/>
      <c r="OP2" s="370"/>
      <c r="OQ2" s="423"/>
      <c r="OR2" s="446"/>
      <c r="OS2" s="16"/>
      <c r="OT2" s="369">
        <f>Tipy!MN2</f>
        <v>45043.666666666664</v>
      </c>
      <c r="OU2" s="370"/>
      <c r="OV2" s="370"/>
      <c r="OW2" s="370"/>
      <c r="OX2" s="423"/>
      <c r="OY2" s="446"/>
      <c r="OZ2" s="16"/>
      <c r="PA2" s="375">
        <f>Tipy!MT2</f>
        <v>45048.875</v>
      </c>
      <c r="PB2" s="376"/>
      <c r="PC2" s="376"/>
      <c r="PD2" s="376"/>
      <c r="PE2" s="447"/>
      <c r="PF2" s="448"/>
      <c r="PG2" s="16"/>
      <c r="PH2" s="369">
        <f>Tipy!MZ2</f>
        <v>45050.666666666664</v>
      </c>
      <c r="PI2" s="370"/>
      <c r="PJ2" s="370"/>
      <c r="PK2" s="370"/>
      <c r="PL2" s="423"/>
      <c r="PM2" s="446"/>
      <c r="PN2" s="16"/>
      <c r="PO2" s="375">
        <f>Tipy!NF2</f>
        <v>45055.875</v>
      </c>
      <c r="PP2" s="376"/>
      <c r="PQ2" s="376"/>
      <c r="PR2" s="376"/>
      <c r="PS2" s="447"/>
      <c r="PT2" s="448"/>
      <c r="PU2" s="16"/>
      <c r="PV2" s="369">
        <f>Tipy!NL2</f>
        <v>45057.666666666664</v>
      </c>
      <c r="PW2" s="370"/>
      <c r="PX2" s="370"/>
      <c r="PY2" s="370"/>
      <c r="PZ2" s="423"/>
      <c r="QA2" s="446"/>
      <c r="QB2" s="16"/>
      <c r="QC2" s="369">
        <f>Tipy!NR2</f>
        <v>45065.708333333336</v>
      </c>
      <c r="QD2" s="370"/>
      <c r="QE2" s="370"/>
      <c r="QF2" s="370"/>
      <c r="QG2" s="423"/>
      <c r="QH2" s="446"/>
      <c r="QJ2" s="375">
        <f>Tipy!NX2</f>
        <v>45068.875</v>
      </c>
      <c r="QK2" s="376"/>
      <c r="QL2" s="376"/>
      <c r="QM2" s="376"/>
      <c r="QN2" s="447"/>
      <c r="QO2" s="448"/>
      <c r="QQ2" s="361">
        <f>Tipy!OD2</f>
        <v>45071.666666666664</v>
      </c>
      <c r="QR2" s="362"/>
      <c r="QS2" s="362"/>
      <c r="QT2" s="362"/>
      <c r="QU2" s="456"/>
      <c r="QV2" s="457"/>
    </row>
    <row r="3" spans="1:464" ht="18" customHeight="1" thickBot="1">
      <c r="A3" s="468"/>
      <c r="B3" s="469"/>
      <c r="C3" s="470"/>
      <c r="D3" s="389">
        <f>Tipy!D3</f>
        <v>0</v>
      </c>
      <c r="E3" s="389"/>
      <c r="F3" s="389"/>
      <c r="G3" s="49"/>
      <c r="H3" s="50" t="s">
        <v>0</v>
      </c>
      <c r="I3" s="51">
        <v>1</v>
      </c>
      <c r="J3" s="13"/>
      <c r="K3" s="347" t="str">
        <f>Tipy!J3</f>
        <v>Chelsea (V)</v>
      </c>
      <c r="L3" s="348"/>
      <c r="M3" s="348"/>
      <c r="N3" s="21">
        <v>1</v>
      </c>
      <c r="O3" s="22" t="s">
        <v>0</v>
      </c>
      <c r="P3" s="23">
        <v>1</v>
      </c>
      <c r="Q3" s="20"/>
      <c r="R3" s="347" t="str">
        <f>Tipy!P3</f>
        <v>Bournemouth (D)</v>
      </c>
      <c r="S3" s="348"/>
      <c r="T3" s="348"/>
      <c r="U3" s="21">
        <v>3</v>
      </c>
      <c r="V3" s="22" t="s">
        <v>0</v>
      </c>
      <c r="W3" s="23">
        <v>1</v>
      </c>
      <c r="X3" s="20"/>
      <c r="Y3" s="347" t="str">
        <f>Tipy!V3</f>
        <v>Newcastle (V)</v>
      </c>
      <c r="Z3" s="348"/>
      <c r="AA3" s="348"/>
      <c r="AB3" s="21">
        <v>1</v>
      </c>
      <c r="AC3" s="22" t="s">
        <v>0</v>
      </c>
      <c r="AD3" s="23">
        <v>2</v>
      </c>
      <c r="AE3" s="20"/>
      <c r="AF3" s="347" t="str">
        <f>Tipy!AB3</f>
        <v>Aston Villa (D)</v>
      </c>
      <c r="AG3" s="348"/>
      <c r="AH3" s="348"/>
      <c r="AI3" s="21"/>
      <c r="AJ3" s="22" t="s">
        <v>0</v>
      </c>
      <c r="AK3" s="23"/>
      <c r="AL3" s="20"/>
      <c r="AM3" s="347" t="str">
        <f>Tipy!AH3</f>
        <v>Wolves (V)</v>
      </c>
      <c r="AN3" s="348"/>
      <c r="AO3" s="348"/>
      <c r="AP3" s="21"/>
      <c r="AQ3" s="22" t="s">
        <v>0</v>
      </c>
      <c r="AR3" s="23"/>
      <c r="AS3" s="20"/>
      <c r="AT3" s="435">
        <f>Tipy!AN3</f>
        <v>0</v>
      </c>
      <c r="AU3" s="436"/>
      <c r="AV3" s="436"/>
      <c r="AW3" s="17"/>
      <c r="AX3" s="18" t="s">
        <v>0</v>
      </c>
      <c r="AY3" s="19"/>
      <c r="AZ3" s="20"/>
      <c r="BA3" s="347" t="str">
        <f>Tipy!AT3</f>
        <v>West Ham (D)</v>
      </c>
      <c r="BB3" s="348"/>
      <c r="BC3" s="348"/>
      <c r="BD3" s="21"/>
      <c r="BE3" s="22" t="s">
        <v>0</v>
      </c>
      <c r="BF3" s="23"/>
      <c r="BG3" s="20"/>
      <c r="BH3" s="355" t="str">
        <f>IF(Tipy!AZ3="","",Tipy!AZ3)</f>
        <v/>
      </c>
      <c r="BI3" s="356"/>
      <c r="BJ3" s="356"/>
      <c r="BK3" s="38"/>
      <c r="BL3" s="39" t="s">
        <v>0</v>
      </c>
      <c r="BM3" s="40"/>
      <c r="BN3" s="20"/>
      <c r="BO3" s="347" t="str">
        <f>Tipy!BF3</f>
        <v>Tottenham (V)</v>
      </c>
      <c r="BP3" s="348"/>
      <c r="BQ3" s="348"/>
      <c r="BR3" s="21"/>
      <c r="BS3" s="22" t="s">
        <v>0</v>
      </c>
      <c r="BT3" s="23"/>
      <c r="BU3" s="20"/>
      <c r="BV3" s="377" t="str">
        <f>IF(Tipy!BL3="","",Tipy!BL3)</f>
        <v/>
      </c>
      <c r="BW3" s="378"/>
      <c r="BX3" s="378"/>
      <c r="BY3" s="17"/>
      <c r="BZ3" s="18" t="s">
        <v>0</v>
      </c>
      <c r="CA3" s="19"/>
      <c r="CB3" s="20"/>
      <c r="CC3" s="347" t="str">
        <f>Tipy!BR3</f>
        <v>Brighton (V)</v>
      </c>
      <c r="CD3" s="348"/>
      <c r="CE3" s="348"/>
      <c r="CF3" s="21"/>
      <c r="CG3" s="22" t="s">
        <v>0</v>
      </c>
      <c r="CH3" s="23"/>
      <c r="CI3" s="20"/>
      <c r="CJ3" s="347" t="str">
        <f>Tipy!BX3</f>
        <v>Everton (D)</v>
      </c>
      <c r="CK3" s="348"/>
      <c r="CL3" s="348"/>
      <c r="CM3" s="21"/>
      <c r="CN3" s="22" t="s">
        <v>0</v>
      </c>
      <c r="CO3" s="23"/>
      <c r="CP3" s="20"/>
      <c r="CQ3" s="377" t="str">
        <f>IF(Tipy!CD3="","",Tipy!CD3)</f>
        <v/>
      </c>
      <c r="CR3" s="378"/>
      <c r="CS3" s="378"/>
      <c r="CT3" s="17"/>
      <c r="CU3" s="18" t="s">
        <v>0</v>
      </c>
      <c r="CV3" s="19"/>
      <c r="CW3" s="20"/>
      <c r="CX3" s="347" t="str">
        <f>Tipy!CJ3</f>
        <v>Nottingham (D)</v>
      </c>
      <c r="CY3" s="348"/>
      <c r="CZ3" s="348"/>
      <c r="DA3" s="21"/>
      <c r="DB3" s="22" t="s">
        <v>0</v>
      </c>
      <c r="DC3" s="23"/>
      <c r="DD3" s="20"/>
      <c r="DE3" s="355" t="str">
        <f>IF(Tipy!CP3="","",Tipy!CP3)</f>
        <v/>
      </c>
      <c r="DF3" s="356"/>
      <c r="DG3" s="356"/>
      <c r="DH3" s="38"/>
      <c r="DI3" s="39" t="s">
        <v>0</v>
      </c>
      <c r="DJ3" s="40"/>
      <c r="DK3" s="20"/>
      <c r="DL3" s="347" t="str">
        <f>Tipy!CV3</f>
        <v>Luton (V)</v>
      </c>
      <c r="DM3" s="348"/>
      <c r="DN3" s="348"/>
      <c r="DO3" s="21"/>
      <c r="DP3" s="22" t="s">
        <v>0</v>
      </c>
      <c r="DQ3" s="23"/>
      <c r="DR3" s="20"/>
      <c r="DS3" s="377" t="str">
        <f>IF(Tipy!DB3="","",Tipy!DB3)</f>
        <v/>
      </c>
      <c r="DT3" s="378"/>
      <c r="DU3" s="378"/>
      <c r="DV3" s="17"/>
      <c r="DW3" s="18" t="s">
        <v>0</v>
      </c>
      <c r="DX3" s="19"/>
      <c r="DY3" s="20"/>
      <c r="DZ3" s="347" t="str">
        <f>Tipy!DH3</f>
        <v>Brentford (D)</v>
      </c>
      <c r="EA3" s="348"/>
      <c r="EB3" s="348"/>
      <c r="EC3" s="21"/>
      <c r="ED3" s="22" t="s">
        <v>0</v>
      </c>
      <c r="EE3" s="23"/>
      <c r="EF3" s="20"/>
      <c r="EG3" s="347" t="str">
        <f>Tipy!DN3</f>
        <v>Man City (V)</v>
      </c>
      <c r="EH3" s="348"/>
      <c r="EI3" s="348"/>
      <c r="EJ3" s="21"/>
      <c r="EK3" s="22" t="s">
        <v>0</v>
      </c>
      <c r="EL3" s="23"/>
      <c r="EM3" s="20"/>
      <c r="EN3" s="377" t="str">
        <f>IF(Tipy!DT3="","",Tipy!DT3)</f>
        <v/>
      </c>
      <c r="EO3" s="378"/>
      <c r="EP3" s="378"/>
      <c r="EQ3" s="17"/>
      <c r="ER3" s="18" t="s">
        <v>0</v>
      </c>
      <c r="ES3" s="19"/>
      <c r="ET3" s="20"/>
      <c r="EU3" s="347" t="str">
        <f>Tipy!DZ3</f>
        <v>Fulham (D)</v>
      </c>
      <c r="EV3" s="348"/>
      <c r="EW3" s="348"/>
      <c r="EX3" s="21"/>
      <c r="EY3" s="22" t="s">
        <v>0</v>
      </c>
      <c r="EZ3" s="23"/>
      <c r="FA3" s="20"/>
      <c r="FB3" s="347" t="str">
        <f>Tipy!EF3</f>
        <v>Sheffield (V)</v>
      </c>
      <c r="FC3" s="348"/>
      <c r="FD3" s="348"/>
      <c r="FE3" s="21"/>
      <c r="FF3" s="22" t="s">
        <v>0</v>
      </c>
      <c r="FG3" s="23"/>
      <c r="FH3" s="20"/>
      <c r="FI3" s="347" t="str">
        <f>Tipy!EL3</f>
        <v>Crystal Palace (V)</v>
      </c>
      <c r="FJ3" s="348"/>
      <c r="FK3" s="348"/>
      <c r="FL3" s="21"/>
      <c r="FM3" s="22" t="s">
        <v>0</v>
      </c>
      <c r="FN3" s="23"/>
      <c r="FO3" s="20"/>
      <c r="FP3" s="377" t="str">
        <f>IF(Tipy!ER3="","",Tipy!ER3)</f>
        <v/>
      </c>
      <c r="FQ3" s="378"/>
      <c r="FR3" s="378"/>
      <c r="FS3" s="17"/>
      <c r="FT3" s="18" t="s">
        <v>0</v>
      </c>
      <c r="FU3" s="19"/>
      <c r="FV3" s="20"/>
      <c r="FW3" s="347" t="str">
        <f>Tipy!EX3</f>
        <v>Man Utd (D)</v>
      </c>
      <c r="FX3" s="348"/>
      <c r="FY3" s="348"/>
      <c r="FZ3" s="21"/>
      <c r="GA3" s="22" t="s">
        <v>0</v>
      </c>
      <c r="GB3" s="23"/>
      <c r="GC3" s="20"/>
      <c r="GD3" s="355" t="str">
        <f>IF(Tipy!FD3="","",Tipy!FD3)</f>
        <v/>
      </c>
      <c r="GE3" s="356"/>
      <c r="GF3" s="356"/>
      <c r="GG3" s="38"/>
      <c r="GH3" s="39" t="s">
        <v>0</v>
      </c>
      <c r="GI3" s="40"/>
      <c r="GJ3" s="20"/>
      <c r="GK3" s="347" t="str">
        <f>Tipy!FJ3</f>
        <v>Arsenal (D)</v>
      </c>
      <c r="GL3" s="348"/>
      <c r="GM3" s="348"/>
      <c r="GN3" s="21"/>
      <c r="GO3" s="22" t="s">
        <v>0</v>
      </c>
      <c r="GP3" s="23"/>
      <c r="GQ3" s="20"/>
      <c r="GR3" s="347" t="str">
        <f>Tipy!FP3</f>
        <v>Burnley (V)</v>
      </c>
      <c r="GS3" s="348"/>
      <c r="GT3" s="348"/>
      <c r="GU3" s="21"/>
      <c r="GV3" s="22" t="s">
        <v>0</v>
      </c>
      <c r="GW3" s="23"/>
      <c r="GX3" s="20"/>
      <c r="GY3" s="347" t="str">
        <f>Tipy!FV3</f>
        <v>Newcastle (D)</v>
      </c>
      <c r="GZ3" s="348"/>
      <c r="HA3" s="348"/>
      <c r="HB3" s="21"/>
      <c r="HC3" s="22" t="s">
        <v>0</v>
      </c>
      <c r="HD3" s="23"/>
      <c r="HE3" s="20"/>
      <c r="HF3" s="420" t="str">
        <f>IF(Tipy!GB3="","",Tipy!GB3)</f>
        <v/>
      </c>
      <c r="HG3" s="421"/>
      <c r="HH3" s="421"/>
      <c r="HI3" s="138"/>
      <c r="HJ3" s="139" t="s">
        <v>0</v>
      </c>
      <c r="HK3" s="140"/>
      <c r="HL3" s="20"/>
      <c r="HM3" s="355" t="str">
        <f>IF(Tipy!GH3="","",Tipy!GH3)</f>
        <v/>
      </c>
      <c r="HN3" s="356"/>
      <c r="HO3" s="356"/>
      <c r="HP3" s="38"/>
      <c r="HQ3" s="39" t="s">
        <v>0</v>
      </c>
      <c r="HR3" s="40"/>
      <c r="HS3" s="20"/>
      <c r="HT3" s="347" t="str">
        <f>Tipy!GN3</f>
        <v>Bournemouth (V)</v>
      </c>
      <c r="HU3" s="348"/>
      <c r="HV3" s="348"/>
      <c r="HW3" s="21"/>
      <c r="HX3" s="22" t="s">
        <v>0</v>
      </c>
      <c r="HY3" s="23"/>
      <c r="HZ3" s="20"/>
      <c r="IA3" s="355" t="str">
        <f>IF(Tipy!GT3="","",Tipy!GT3)</f>
        <v/>
      </c>
      <c r="IB3" s="356"/>
      <c r="IC3" s="356"/>
      <c r="ID3" s="38"/>
      <c r="IE3" s="39" t="s">
        <v>0</v>
      </c>
      <c r="IF3" s="40"/>
      <c r="IG3" s="20"/>
      <c r="IH3" s="363" t="str">
        <f>IF(Tipy!GZ3="","",Tipy!GZ3)</f>
        <v/>
      </c>
      <c r="II3" s="364"/>
      <c r="IJ3" s="364"/>
      <c r="IK3" s="41"/>
      <c r="IL3" s="42" t="s">
        <v>0</v>
      </c>
      <c r="IM3" s="43"/>
      <c r="IN3" s="20"/>
      <c r="IO3" s="418" t="str">
        <f>Tipy!HF3</f>
        <v>Chelsea (D)</v>
      </c>
      <c r="IP3" s="419"/>
      <c r="IQ3" s="419"/>
      <c r="IR3" s="21"/>
      <c r="IS3" s="22" t="s">
        <v>0</v>
      </c>
      <c r="IT3" s="23"/>
      <c r="IU3" s="20"/>
      <c r="IV3" s="347" t="str">
        <f>Tipy!HL3</f>
        <v>Arsenal (V)</v>
      </c>
      <c r="IW3" s="348"/>
      <c r="IX3" s="348"/>
      <c r="IY3" s="21"/>
      <c r="IZ3" s="22" t="s">
        <v>0</v>
      </c>
      <c r="JA3" s="23"/>
      <c r="JB3" s="20"/>
      <c r="JC3" s="347" t="str">
        <f>Tipy!HR3</f>
        <v>Burnley (D)</v>
      </c>
      <c r="JD3" s="348"/>
      <c r="JE3" s="348"/>
      <c r="JF3" s="21"/>
      <c r="JG3" s="22" t="s">
        <v>0</v>
      </c>
      <c r="JH3" s="23"/>
      <c r="JI3" s="20"/>
      <c r="JJ3" s="377" t="str">
        <f>IF(Tipy!HX3="","",Tipy!HX3)</f>
        <v/>
      </c>
      <c r="JK3" s="378"/>
      <c r="JL3" s="378"/>
      <c r="JM3" s="17"/>
      <c r="JN3" s="18" t="s">
        <v>0</v>
      </c>
      <c r="JO3" s="19"/>
      <c r="JP3" s="20"/>
      <c r="JQ3" s="347" t="str">
        <f>Tipy!ID3</f>
        <v>Brentford (V)</v>
      </c>
      <c r="JR3" s="348"/>
      <c r="JS3" s="348"/>
      <c r="JT3" s="21"/>
      <c r="JU3" s="22" t="s">
        <v>0</v>
      </c>
      <c r="JV3" s="23"/>
      <c r="JW3" s="20"/>
      <c r="JX3" s="377" t="str">
        <f>IF(Tipy!IJ3="","",Tipy!IJ3)</f>
        <v/>
      </c>
      <c r="JY3" s="378"/>
      <c r="JZ3" s="378"/>
      <c r="KA3" s="17"/>
      <c r="KB3" s="18" t="s">
        <v>0</v>
      </c>
      <c r="KC3" s="19"/>
      <c r="KD3" s="20"/>
      <c r="KE3" s="347" t="str">
        <f>Tipy!IP3</f>
        <v>Luton (D)</v>
      </c>
      <c r="KF3" s="348"/>
      <c r="KG3" s="348"/>
      <c r="KH3" s="21"/>
      <c r="KI3" s="22" t="s">
        <v>0</v>
      </c>
      <c r="KJ3" s="23"/>
      <c r="KK3" s="20"/>
      <c r="KL3" s="355" t="str">
        <f>IF(Tipy!IV3="","",Tipy!IV3)</f>
        <v/>
      </c>
      <c r="KM3" s="356"/>
      <c r="KN3" s="356"/>
      <c r="KO3" s="38"/>
      <c r="KP3" s="39" t="s">
        <v>0</v>
      </c>
      <c r="KQ3" s="40"/>
      <c r="KR3" s="20"/>
      <c r="KS3" s="363" t="str">
        <f>IF(Tipy!JB3="","",Tipy!JB3)</f>
        <v/>
      </c>
      <c r="KT3" s="364"/>
      <c r="KU3" s="364"/>
      <c r="KV3" s="41"/>
      <c r="KW3" s="42" t="s">
        <v>0</v>
      </c>
      <c r="KX3" s="43"/>
      <c r="KY3" s="20"/>
      <c r="KZ3" s="347" t="str">
        <f>Tipy!JH3</f>
        <v>Nottingham (V)</v>
      </c>
      <c r="LA3" s="348"/>
      <c r="LB3" s="348"/>
      <c r="LC3" s="21"/>
      <c r="LD3" s="22" t="s">
        <v>0</v>
      </c>
      <c r="LE3" s="23"/>
      <c r="LF3" s="20"/>
      <c r="LG3" s="377" t="str">
        <f>IF(Tipy!JN3="","",Tipy!JN3)</f>
        <v/>
      </c>
      <c r="LH3" s="378"/>
      <c r="LI3" s="378"/>
      <c r="LJ3" s="17"/>
      <c r="LK3" s="18" t="s">
        <v>0</v>
      </c>
      <c r="LL3" s="19"/>
      <c r="LM3" s="20"/>
      <c r="LN3" s="347" t="str">
        <f>Tipy!JT3</f>
        <v>Man City (D)</v>
      </c>
      <c r="LO3" s="348"/>
      <c r="LP3" s="348"/>
      <c r="LQ3" s="21"/>
      <c r="LR3" s="22" t="s">
        <v>0</v>
      </c>
      <c r="LS3" s="23"/>
      <c r="LT3" s="20"/>
      <c r="LU3" s="377" t="str">
        <f>IF(Tipy!JZ3="","",Tipy!JZ3)</f>
        <v/>
      </c>
      <c r="LV3" s="378"/>
      <c r="LW3" s="378"/>
      <c r="LX3" s="17"/>
      <c r="LY3" s="18" t="s">
        <v>0</v>
      </c>
      <c r="LZ3" s="19"/>
      <c r="MA3" s="20"/>
      <c r="MB3" s="363" t="str">
        <f>IF(Tipy!KF3="","",Tipy!KF3)</f>
        <v/>
      </c>
      <c r="MC3" s="364"/>
      <c r="MD3" s="364"/>
      <c r="ME3" s="41"/>
      <c r="MF3" s="42" t="s">
        <v>0</v>
      </c>
      <c r="MG3" s="43"/>
      <c r="MH3" s="20"/>
      <c r="MI3" s="347" t="str">
        <f>Tipy!KL3</f>
        <v>Everton (V)</v>
      </c>
      <c r="MJ3" s="348"/>
      <c r="MK3" s="348"/>
      <c r="ML3" s="21"/>
      <c r="MM3" s="22" t="s">
        <v>0</v>
      </c>
      <c r="MN3" s="23"/>
      <c r="MO3" s="20"/>
      <c r="MP3" s="347" t="str">
        <f>Tipy!KR3</f>
        <v>Brighton (D)</v>
      </c>
      <c r="MQ3" s="348"/>
      <c r="MR3" s="348"/>
      <c r="MS3" s="21"/>
      <c r="MT3" s="22" t="s">
        <v>0</v>
      </c>
      <c r="MU3" s="23"/>
      <c r="MV3" s="20"/>
      <c r="MW3" s="347" t="str">
        <f>Tipy!KX3</f>
        <v>Sheffield (D)</v>
      </c>
      <c r="MX3" s="348"/>
      <c r="MY3" s="348"/>
      <c r="MZ3" s="21"/>
      <c r="NA3" s="22" t="s">
        <v>0</v>
      </c>
      <c r="NB3" s="23"/>
      <c r="NC3" s="20"/>
      <c r="ND3" s="347" t="str">
        <f>Tipy!LD3</f>
        <v>Man Utd (V)</v>
      </c>
      <c r="NE3" s="348"/>
      <c r="NF3" s="348"/>
      <c r="NG3" s="21"/>
      <c r="NH3" s="22" t="s">
        <v>0</v>
      </c>
      <c r="NI3" s="23"/>
      <c r="NJ3" s="20"/>
      <c r="NK3" s="377" t="str">
        <f>IF(Tipy!LJ3="","",Tipy!LJ3)</f>
        <v/>
      </c>
      <c r="NL3" s="378"/>
      <c r="NM3" s="378"/>
      <c r="NN3" s="17"/>
      <c r="NO3" s="18" t="s">
        <v>0</v>
      </c>
      <c r="NP3" s="19"/>
      <c r="NQ3" s="20"/>
      <c r="NR3" s="347" t="str">
        <f>Tipy!LP3</f>
        <v>Crystal Palace (D)</v>
      </c>
      <c r="NS3" s="348"/>
      <c r="NT3" s="348"/>
      <c r="NU3" s="21"/>
      <c r="NV3" s="22" t="s">
        <v>0</v>
      </c>
      <c r="NW3" s="23"/>
      <c r="NX3" s="20"/>
      <c r="NY3" s="377" t="str">
        <f>IF(Tipy!LV3="","",Tipy!LV3)</f>
        <v/>
      </c>
      <c r="NZ3" s="378"/>
      <c r="OA3" s="378"/>
      <c r="OB3" s="17"/>
      <c r="OC3" s="18" t="s">
        <v>0</v>
      </c>
      <c r="OD3" s="19"/>
      <c r="OE3" s="20"/>
      <c r="OF3" s="363" t="str">
        <f>IF(Tipy!MB3="","",Tipy!MB3)</f>
        <v/>
      </c>
      <c r="OG3" s="364"/>
      <c r="OH3" s="364"/>
      <c r="OI3" s="41"/>
      <c r="OJ3" s="42" t="s">
        <v>0</v>
      </c>
      <c r="OK3" s="43"/>
      <c r="OL3" s="20"/>
      <c r="OM3" s="144" t="str">
        <f>Tipy!MH3</f>
        <v>Fulham (V)</v>
      </c>
      <c r="ON3" s="145"/>
      <c r="OO3" s="145"/>
      <c r="OP3" s="21"/>
      <c r="OQ3" s="22" t="s">
        <v>0</v>
      </c>
      <c r="OR3" s="23"/>
      <c r="OS3" s="20"/>
      <c r="OT3" s="347" t="str">
        <f>Tipy!MN3</f>
        <v>West Ham (V)</v>
      </c>
      <c r="OU3" s="348"/>
      <c r="OV3" s="348"/>
      <c r="OW3" s="21"/>
      <c r="OX3" s="22" t="s">
        <v>0</v>
      </c>
      <c r="OY3" s="23"/>
      <c r="OZ3" s="20"/>
      <c r="PA3" s="377" t="str">
        <f>IF(Tipy!MT3="","",Tipy!MT3)</f>
        <v/>
      </c>
      <c r="PB3" s="378"/>
      <c r="PC3" s="378"/>
      <c r="PD3" s="17"/>
      <c r="PE3" s="18" t="s">
        <v>0</v>
      </c>
      <c r="PF3" s="19"/>
      <c r="PG3" s="20"/>
      <c r="PH3" s="347" t="str">
        <f>Tipy!MZ3</f>
        <v>Tottenham (D)</v>
      </c>
      <c r="PI3" s="348"/>
      <c r="PJ3" s="348"/>
      <c r="PK3" s="21"/>
      <c r="PL3" s="22" t="s">
        <v>0</v>
      </c>
      <c r="PM3" s="23"/>
      <c r="PN3" s="20"/>
      <c r="PO3" s="377" t="str">
        <f>IF(Tipy!NF3="","",Tipy!NF3)</f>
        <v/>
      </c>
      <c r="PP3" s="378"/>
      <c r="PQ3" s="378"/>
      <c r="PR3" s="17"/>
      <c r="PS3" s="18" t="s">
        <v>0</v>
      </c>
      <c r="PT3" s="19"/>
      <c r="PU3" s="20"/>
      <c r="PV3" s="347" t="str">
        <f>Tipy!NL3</f>
        <v>A.Villa (V)</v>
      </c>
      <c r="PW3" s="348"/>
      <c r="PX3" s="348"/>
      <c r="PY3" s="21"/>
      <c r="PZ3" s="22" t="s">
        <v>0</v>
      </c>
      <c r="QA3" s="23"/>
      <c r="QB3" s="20"/>
      <c r="QC3" s="347" t="str">
        <f>Tipy!NR3</f>
        <v>Wolves (D)</v>
      </c>
      <c r="QD3" s="348"/>
      <c r="QE3" s="348"/>
      <c r="QF3" s="21"/>
      <c r="QG3" s="22" t="s">
        <v>0</v>
      </c>
      <c r="QH3" s="23"/>
      <c r="QJ3" s="377" t="str">
        <f>IF(Tipy!NX3="","",Tipy!NX3)</f>
        <v/>
      </c>
      <c r="QK3" s="378"/>
      <c r="QL3" s="378"/>
      <c r="QM3" s="17"/>
      <c r="QN3" s="18" t="s">
        <v>0</v>
      </c>
      <c r="QO3" s="19"/>
      <c r="QQ3" s="363" t="str">
        <f>IF(Tipy!OD3="","",Tipy!OD3)</f>
        <v/>
      </c>
      <c r="QR3" s="364"/>
      <c r="QS3" s="364"/>
      <c r="QT3" s="41"/>
      <c r="QU3" s="42" t="s">
        <v>0</v>
      </c>
      <c r="QV3" s="43"/>
    </row>
    <row r="4" spans="1:464" ht="5.0999999999999996" customHeight="1" thickBot="1">
      <c r="A4" s="468"/>
      <c r="B4" s="469"/>
      <c r="C4" s="470"/>
      <c r="D4" s="24"/>
      <c r="E4" s="24"/>
      <c r="F4" s="25"/>
      <c r="G4" s="25"/>
      <c r="H4" s="24"/>
      <c r="I4" s="24"/>
      <c r="J4" s="13"/>
      <c r="K4" s="24"/>
      <c r="L4" s="24"/>
      <c r="M4" s="25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5"/>
      <c r="AC4" s="24"/>
      <c r="AD4" s="24"/>
      <c r="AE4" s="24"/>
      <c r="AF4" s="24"/>
      <c r="AG4" s="24"/>
      <c r="AH4" s="25"/>
      <c r="AI4" s="25"/>
      <c r="AJ4" s="24"/>
      <c r="AK4" s="24"/>
      <c r="AL4" s="24"/>
      <c r="AM4" s="24"/>
      <c r="AN4" s="24"/>
      <c r="AO4" s="25"/>
      <c r="AP4" s="25"/>
      <c r="AQ4" s="24"/>
      <c r="AR4" s="24"/>
      <c r="AS4" s="24"/>
      <c r="AT4" s="24"/>
      <c r="AU4" s="24"/>
      <c r="AV4" s="25"/>
      <c r="AW4" s="25"/>
      <c r="AX4" s="24"/>
      <c r="AY4" s="24"/>
      <c r="AZ4" s="24"/>
      <c r="BA4" s="24"/>
      <c r="BB4" s="24"/>
      <c r="BC4" s="25"/>
      <c r="BD4" s="25"/>
      <c r="BE4" s="24"/>
      <c r="BF4" s="24"/>
      <c r="BG4" s="24"/>
      <c r="BH4" s="24"/>
      <c r="BI4" s="24"/>
      <c r="BJ4" s="25"/>
      <c r="BK4" s="25"/>
      <c r="BL4" s="24"/>
      <c r="BM4" s="24"/>
      <c r="BN4" s="24"/>
      <c r="BO4" s="24"/>
      <c r="BP4" s="24"/>
      <c r="BQ4" s="25"/>
      <c r="BR4" s="25"/>
      <c r="BS4" s="24"/>
      <c r="BT4" s="24"/>
      <c r="BU4" s="24"/>
      <c r="BV4" s="24"/>
      <c r="BW4" s="24"/>
      <c r="BX4" s="25"/>
      <c r="BY4" s="25"/>
      <c r="BZ4" s="24"/>
      <c r="CA4" s="24"/>
      <c r="CB4" s="24"/>
      <c r="CC4" s="24"/>
      <c r="CD4" s="24"/>
      <c r="CE4" s="25"/>
      <c r="CF4" s="25"/>
      <c r="CG4" s="24"/>
      <c r="CH4" s="24"/>
      <c r="CI4" s="24"/>
      <c r="CJ4" s="24"/>
      <c r="CK4" s="24"/>
      <c r="CL4" s="25"/>
      <c r="CM4" s="25"/>
      <c r="CN4" s="24"/>
      <c r="CO4" s="24"/>
      <c r="CP4" s="24"/>
      <c r="CQ4" s="24"/>
      <c r="CR4" s="24"/>
      <c r="CS4" s="25"/>
      <c r="CT4" s="25"/>
      <c r="CU4" s="24"/>
      <c r="CV4" s="24"/>
      <c r="CW4" s="24"/>
      <c r="CX4" s="24"/>
      <c r="CY4" s="24"/>
      <c r="CZ4" s="25"/>
      <c r="DA4" s="25"/>
      <c r="DB4" s="24"/>
      <c r="DC4" s="24"/>
      <c r="DD4" s="24"/>
      <c r="DE4" s="24"/>
      <c r="DF4" s="24"/>
      <c r="DG4" s="25"/>
      <c r="DH4" s="25"/>
      <c r="DI4" s="24"/>
      <c r="DJ4" s="24"/>
      <c r="DK4" s="24"/>
      <c r="DL4" s="24"/>
      <c r="DM4" s="24"/>
      <c r="DN4" s="25"/>
      <c r="DO4" s="25"/>
      <c r="DP4" s="24"/>
      <c r="DQ4" s="24"/>
      <c r="DR4" s="24"/>
      <c r="DS4" s="24"/>
      <c r="DT4" s="24"/>
      <c r="DU4" s="25"/>
      <c r="DV4" s="25"/>
      <c r="DW4" s="24"/>
      <c r="DX4" s="24"/>
      <c r="DY4" s="24"/>
      <c r="DZ4" s="24"/>
      <c r="EA4" s="24"/>
      <c r="EB4" s="25"/>
      <c r="EC4" s="25"/>
      <c r="ED4" s="24"/>
      <c r="EE4" s="24"/>
      <c r="EF4" s="24"/>
      <c r="EG4" s="24"/>
      <c r="EH4" s="24"/>
      <c r="EI4" s="25"/>
      <c r="EJ4" s="25"/>
      <c r="EK4" s="24"/>
      <c r="EL4" s="24"/>
      <c r="EM4" s="24"/>
      <c r="EN4" s="24"/>
      <c r="EO4" s="24"/>
      <c r="EP4" s="25"/>
      <c r="EQ4" s="25"/>
      <c r="ER4" s="24"/>
      <c r="ES4" s="24"/>
      <c r="ET4" s="24"/>
      <c r="EU4" s="24"/>
      <c r="EV4" s="24"/>
      <c r="EW4" s="25"/>
      <c r="EX4" s="25"/>
      <c r="EY4" s="24"/>
      <c r="EZ4" s="24"/>
      <c r="FA4" s="24"/>
      <c r="FB4" s="24"/>
      <c r="FC4" s="24"/>
      <c r="FD4" s="25"/>
      <c r="FE4" s="25"/>
      <c r="FF4" s="24"/>
      <c r="FG4" s="24"/>
      <c r="FH4" s="24"/>
      <c r="FI4" s="24"/>
      <c r="FJ4" s="24"/>
      <c r="FK4" s="25"/>
      <c r="FL4" s="25"/>
      <c r="FM4" s="24"/>
      <c r="FN4" s="24"/>
      <c r="FO4" s="24"/>
      <c r="FP4" s="24"/>
      <c r="FQ4" s="24"/>
      <c r="FR4" s="25"/>
      <c r="FS4" s="25"/>
      <c r="FT4" s="24"/>
      <c r="FU4" s="24"/>
      <c r="FV4" s="24"/>
      <c r="FW4" s="24"/>
      <c r="FX4" s="24"/>
      <c r="FY4" s="25"/>
      <c r="FZ4" s="25"/>
      <c r="GA4" s="24"/>
      <c r="GB4" s="24"/>
      <c r="GC4" s="24"/>
      <c r="GD4" s="24"/>
      <c r="GE4" s="24"/>
      <c r="GF4" s="25"/>
      <c r="GG4" s="25"/>
      <c r="GH4" s="24"/>
      <c r="GI4" s="24"/>
      <c r="GJ4" s="24"/>
      <c r="GK4" s="24"/>
      <c r="GL4" s="24"/>
      <c r="GM4" s="25"/>
      <c r="GN4" s="25"/>
      <c r="GO4" s="24"/>
      <c r="GP4" s="24"/>
      <c r="GQ4" s="24"/>
      <c r="GR4" s="24"/>
      <c r="GS4" s="24"/>
      <c r="GT4" s="25"/>
      <c r="GU4" s="25"/>
      <c r="GV4" s="24"/>
      <c r="GW4" s="24"/>
      <c r="GX4" s="24"/>
      <c r="GY4" s="24"/>
      <c r="GZ4" s="24"/>
      <c r="HA4" s="25"/>
      <c r="HB4" s="25"/>
      <c r="HC4" s="24"/>
      <c r="HD4" s="24"/>
      <c r="HE4" s="24"/>
      <c r="HF4" s="24"/>
      <c r="HG4" s="24"/>
      <c r="HH4" s="25"/>
      <c r="HI4" s="25"/>
      <c r="HJ4" s="24"/>
      <c r="HK4" s="24"/>
      <c r="HL4" s="24"/>
      <c r="HM4" s="24"/>
      <c r="HN4" s="24"/>
      <c r="HO4" s="25"/>
      <c r="HP4" s="25"/>
      <c r="HQ4" s="24"/>
      <c r="HR4" s="24"/>
      <c r="HS4" s="24"/>
      <c r="HT4" s="24"/>
      <c r="HU4" s="24"/>
      <c r="HV4" s="25"/>
      <c r="HW4" s="25"/>
      <c r="HX4" s="24"/>
      <c r="HY4" s="24"/>
      <c r="HZ4" s="24"/>
      <c r="IA4" s="24"/>
      <c r="IB4" s="24"/>
      <c r="IC4" s="25"/>
      <c r="ID4" s="25"/>
      <c r="IE4" s="24"/>
      <c r="IF4" s="24"/>
      <c r="IG4" s="24"/>
      <c r="IH4" s="24"/>
      <c r="II4" s="24"/>
      <c r="IJ4" s="25"/>
      <c r="IK4" s="25"/>
      <c r="IL4" s="24"/>
      <c r="IM4" s="24"/>
      <c r="IN4" s="24"/>
      <c r="IO4" s="24"/>
      <c r="IP4" s="24"/>
      <c r="IQ4" s="25"/>
      <c r="IR4" s="25"/>
      <c r="IS4" s="24"/>
      <c r="IT4" s="24"/>
      <c r="IU4" s="24"/>
      <c r="IV4" s="24"/>
      <c r="IW4" s="24"/>
      <c r="IX4" s="25"/>
      <c r="IY4" s="25"/>
      <c r="IZ4" s="24"/>
      <c r="JA4" s="24"/>
      <c r="JB4" s="24"/>
      <c r="JC4" s="24"/>
      <c r="JD4" s="24"/>
      <c r="JE4" s="25"/>
      <c r="JF4" s="25"/>
      <c r="JG4" s="24"/>
      <c r="JH4" s="24"/>
      <c r="JI4" s="24"/>
      <c r="JJ4" s="24"/>
      <c r="JK4" s="24"/>
      <c r="JL4" s="25"/>
      <c r="JM4" s="25"/>
      <c r="JN4" s="24"/>
      <c r="JO4" s="24"/>
      <c r="JP4" s="24"/>
      <c r="JQ4" s="24"/>
      <c r="JR4" s="24"/>
      <c r="JS4" s="25"/>
      <c r="JT4" s="25"/>
      <c r="JU4" s="24"/>
      <c r="JV4" s="24"/>
      <c r="JW4" s="24"/>
      <c r="JX4" s="24"/>
      <c r="JY4" s="24"/>
      <c r="JZ4" s="25"/>
      <c r="KA4" s="25"/>
      <c r="KB4" s="24"/>
      <c r="KC4" s="24"/>
      <c r="KD4" s="24"/>
      <c r="KE4" s="24"/>
      <c r="KF4" s="24"/>
      <c r="KG4" s="25"/>
      <c r="KH4" s="25"/>
      <c r="KI4" s="24"/>
      <c r="KJ4" s="24"/>
      <c r="KK4" s="24"/>
      <c r="KL4" s="24"/>
      <c r="KM4" s="24"/>
      <c r="KN4" s="25"/>
      <c r="KO4" s="25"/>
      <c r="KP4" s="24"/>
      <c r="KQ4" s="24"/>
      <c r="KR4" s="24"/>
      <c r="KS4" s="24"/>
      <c r="KT4" s="24"/>
      <c r="KU4" s="25"/>
      <c r="KV4" s="25"/>
      <c r="KW4" s="24"/>
      <c r="KX4" s="24"/>
      <c r="KY4" s="24"/>
      <c r="KZ4" s="24"/>
      <c r="LA4" s="24"/>
      <c r="LB4" s="25"/>
      <c r="LC4" s="25"/>
      <c r="LD4" s="24"/>
      <c r="LE4" s="24"/>
      <c r="LF4" s="24"/>
      <c r="LG4" s="24"/>
      <c r="LH4" s="24"/>
      <c r="LI4" s="25"/>
      <c r="LJ4" s="25"/>
      <c r="LK4" s="24"/>
      <c r="LL4" s="24"/>
      <c r="LM4" s="24"/>
      <c r="LN4" s="24"/>
      <c r="LO4" s="24"/>
      <c r="LP4" s="25"/>
      <c r="LQ4" s="25"/>
      <c r="LR4" s="24"/>
      <c r="LS4" s="24"/>
      <c r="LT4" s="24"/>
      <c r="LU4" s="24"/>
      <c r="LV4" s="24"/>
      <c r="LW4" s="25"/>
      <c r="LX4" s="25"/>
      <c r="LY4" s="24"/>
      <c r="LZ4" s="24"/>
      <c r="MA4" s="24"/>
      <c r="MB4" s="24"/>
      <c r="MC4" s="24"/>
      <c r="MD4" s="25"/>
      <c r="ME4" s="25"/>
      <c r="MF4" s="24"/>
      <c r="MG4" s="24"/>
      <c r="MH4" s="24"/>
      <c r="MI4" s="24"/>
      <c r="MJ4" s="24"/>
      <c r="MK4" s="25"/>
      <c r="ML4" s="25"/>
      <c r="MM4" s="24"/>
      <c r="MN4" s="24"/>
      <c r="MO4" s="24"/>
      <c r="MP4" s="24"/>
      <c r="MQ4" s="24"/>
      <c r="MR4" s="25"/>
      <c r="MS4" s="25"/>
      <c r="MT4" s="24"/>
      <c r="MU4" s="24"/>
      <c r="MV4" s="24"/>
      <c r="MW4" s="24"/>
      <c r="MX4" s="24"/>
      <c r="MY4" s="25"/>
      <c r="MZ4" s="25"/>
      <c r="NA4" s="24"/>
      <c r="NB4" s="24"/>
      <c r="NC4" s="24"/>
      <c r="ND4" s="24"/>
      <c r="NE4" s="24"/>
      <c r="NF4" s="25"/>
      <c r="NG4" s="25"/>
      <c r="NH4" s="24"/>
      <c r="NI4" s="24"/>
      <c r="NJ4" s="24"/>
      <c r="NK4" s="24"/>
      <c r="NL4" s="24"/>
      <c r="NM4" s="25"/>
      <c r="NN4" s="25"/>
      <c r="NO4" s="24"/>
      <c r="NP4" s="24"/>
      <c r="NQ4" s="24"/>
      <c r="NR4" s="24"/>
      <c r="NS4" s="24"/>
      <c r="NT4" s="25"/>
      <c r="NU4" s="25"/>
      <c r="NV4" s="24"/>
      <c r="NW4" s="24"/>
      <c r="NX4" s="24"/>
      <c r="NY4" s="24"/>
      <c r="NZ4" s="24"/>
      <c r="OA4" s="25"/>
      <c r="OB4" s="25"/>
      <c r="OC4" s="24"/>
      <c r="OD4" s="24"/>
      <c r="OE4" s="24"/>
      <c r="OF4" s="24"/>
      <c r="OG4" s="24"/>
      <c r="OH4" s="25"/>
      <c r="OI4" s="25"/>
      <c r="OJ4" s="24"/>
      <c r="OK4" s="24"/>
      <c r="OL4" s="24"/>
      <c r="OM4" s="24"/>
      <c r="ON4" s="24"/>
      <c r="OO4" s="25"/>
      <c r="OP4" s="25"/>
      <c r="OQ4" s="24"/>
      <c r="OR4" s="24"/>
      <c r="OS4" s="24"/>
      <c r="OT4" s="24"/>
      <c r="OU4" s="24"/>
      <c r="OV4" s="25"/>
      <c r="OW4" s="25"/>
      <c r="OX4" s="24"/>
      <c r="OY4" s="24"/>
      <c r="OZ4" s="24"/>
      <c r="PA4" s="24"/>
      <c r="PB4" s="24"/>
      <c r="PC4" s="25"/>
      <c r="PD4" s="25"/>
      <c r="PE4" s="24"/>
      <c r="PF4" s="24"/>
      <c r="PG4" s="24"/>
      <c r="PH4" s="24"/>
      <c r="PI4" s="24"/>
      <c r="PJ4" s="25"/>
      <c r="PK4" s="25"/>
      <c r="PL4" s="24"/>
      <c r="PM4" s="24"/>
      <c r="PN4" s="24"/>
      <c r="PO4" s="24"/>
      <c r="PP4" s="24"/>
      <c r="PQ4" s="25"/>
      <c r="PR4" s="25"/>
      <c r="PS4" s="24"/>
      <c r="PT4" s="24"/>
      <c r="PU4" s="24"/>
      <c r="PV4" s="24"/>
      <c r="PW4" s="24"/>
      <c r="PX4" s="25"/>
      <c r="PY4" s="25"/>
      <c r="PZ4" s="24"/>
      <c r="QA4" s="24"/>
      <c r="QB4" s="24"/>
      <c r="QC4" s="24"/>
      <c r="QD4" s="24"/>
      <c r="QE4" s="25"/>
      <c r="QF4" s="25"/>
      <c r="QG4" s="24"/>
      <c r="QH4" s="24"/>
      <c r="QJ4" s="24"/>
      <c r="QK4" s="24"/>
      <c r="QL4" s="25"/>
      <c r="QM4" s="25"/>
      <c r="QN4" s="24"/>
      <c r="QO4" s="24"/>
      <c r="QQ4" s="24"/>
      <c r="QR4" s="24"/>
      <c r="QS4" s="25"/>
      <c r="QT4" s="25"/>
      <c r="QU4" s="24"/>
      <c r="QV4" s="24"/>
    </row>
    <row r="5" spans="1:464" ht="15" customHeight="1">
      <c r="A5" s="468"/>
      <c r="B5" s="469"/>
      <c r="C5" s="470"/>
      <c r="D5" s="401" t="s">
        <v>43</v>
      </c>
      <c r="E5" s="401"/>
      <c r="F5" s="404"/>
      <c r="G5" s="400" t="s">
        <v>44</v>
      </c>
      <c r="H5" s="401"/>
      <c r="I5" s="402"/>
      <c r="J5" s="92"/>
      <c r="K5" s="403" t="s">
        <v>43</v>
      </c>
      <c r="L5" s="401"/>
      <c r="M5" s="404"/>
      <c r="N5" s="400" t="s">
        <v>44</v>
      </c>
      <c r="O5" s="401"/>
      <c r="P5" s="402"/>
      <c r="Q5" s="108"/>
      <c r="R5" s="403" t="s">
        <v>43</v>
      </c>
      <c r="S5" s="401"/>
      <c r="T5" s="404"/>
      <c r="U5" s="400" t="s">
        <v>44</v>
      </c>
      <c r="V5" s="401"/>
      <c r="W5" s="402"/>
      <c r="X5" s="108"/>
      <c r="Y5" s="403" t="s">
        <v>43</v>
      </c>
      <c r="Z5" s="401"/>
      <c r="AA5" s="404"/>
      <c r="AB5" s="400" t="s">
        <v>44</v>
      </c>
      <c r="AC5" s="401"/>
      <c r="AD5" s="402"/>
      <c r="AE5" s="108"/>
      <c r="AF5" s="403" t="s">
        <v>43</v>
      </c>
      <c r="AG5" s="401"/>
      <c r="AH5" s="404"/>
      <c r="AI5" s="400" t="s">
        <v>44</v>
      </c>
      <c r="AJ5" s="401"/>
      <c r="AK5" s="402"/>
      <c r="AL5" s="108"/>
      <c r="AM5" s="403" t="s">
        <v>43</v>
      </c>
      <c r="AN5" s="401"/>
      <c r="AO5" s="404"/>
      <c r="AP5" s="400" t="s">
        <v>44</v>
      </c>
      <c r="AQ5" s="401"/>
      <c r="AR5" s="402"/>
      <c r="AS5" s="108"/>
      <c r="AT5" s="403" t="s">
        <v>43</v>
      </c>
      <c r="AU5" s="401"/>
      <c r="AV5" s="404"/>
      <c r="AW5" s="400" t="s">
        <v>44</v>
      </c>
      <c r="AX5" s="401"/>
      <c r="AY5" s="402"/>
      <c r="AZ5" s="108"/>
      <c r="BA5" s="403" t="s">
        <v>43</v>
      </c>
      <c r="BB5" s="401"/>
      <c r="BC5" s="404"/>
      <c r="BD5" s="400" t="s">
        <v>44</v>
      </c>
      <c r="BE5" s="401"/>
      <c r="BF5" s="402"/>
      <c r="BG5" s="108"/>
      <c r="BH5" s="403" t="s">
        <v>43</v>
      </c>
      <c r="BI5" s="401"/>
      <c r="BJ5" s="404"/>
      <c r="BK5" s="400" t="s">
        <v>44</v>
      </c>
      <c r="BL5" s="401"/>
      <c r="BM5" s="402"/>
      <c r="BN5" s="108"/>
      <c r="BO5" s="403" t="s">
        <v>43</v>
      </c>
      <c r="BP5" s="401"/>
      <c r="BQ5" s="404"/>
      <c r="BR5" s="400" t="s">
        <v>44</v>
      </c>
      <c r="BS5" s="401"/>
      <c r="BT5" s="402"/>
      <c r="BU5" s="108"/>
      <c r="BV5" s="403" t="s">
        <v>43</v>
      </c>
      <c r="BW5" s="401"/>
      <c r="BX5" s="404"/>
      <c r="BY5" s="400" t="s">
        <v>44</v>
      </c>
      <c r="BZ5" s="401"/>
      <c r="CA5" s="402"/>
      <c r="CB5" s="108"/>
      <c r="CC5" s="403" t="s">
        <v>43</v>
      </c>
      <c r="CD5" s="401"/>
      <c r="CE5" s="404"/>
      <c r="CF5" s="400" t="s">
        <v>44</v>
      </c>
      <c r="CG5" s="401"/>
      <c r="CH5" s="402"/>
      <c r="CI5" s="108"/>
      <c r="CJ5" s="403" t="s">
        <v>43</v>
      </c>
      <c r="CK5" s="401"/>
      <c r="CL5" s="404"/>
      <c r="CM5" s="400" t="s">
        <v>44</v>
      </c>
      <c r="CN5" s="401"/>
      <c r="CO5" s="402"/>
      <c r="CP5" s="108"/>
      <c r="CQ5" s="403" t="s">
        <v>43</v>
      </c>
      <c r="CR5" s="401"/>
      <c r="CS5" s="404"/>
      <c r="CT5" s="400" t="s">
        <v>44</v>
      </c>
      <c r="CU5" s="401"/>
      <c r="CV5" s="402"/>
      <c r="CW5" s="108"/>
      <c r="CX5" s="403" t="s">
        <v>43</v>
      </c>
      <c r="CY5" s="401"/>
      <c r="CZ5" s="404"/>
      <c r="DA5" s="400" t="s">
        <v>44</v>
      </c>
      <c r="DB5" s="401"/>
      <c r="DC5" s="402"/>
      <c r="DD5" s="108"/>
      <c r="DE5" s="403" t="s">
        <v>43</v>
      </c>
      <c r="DF5" s="401"/>
      <c r="DG5" s="404"/>
      <c r="DH5" s="400" t="s">
        <v>44</v>
      </c>
      <c r="DI5" s="401"/>
      <c r="DJ5" s="402"/>
      <c r="DK5" s="108"/>
      <c r="DL5" s="403" t="s">
        <v>43</v>
      </c>
      <c r="DM5" s="401"/>
      <c r="DN5" s="404"/>
      <c r="DO5" s="400" t="s">
        <v>44</v>
      </c>
      <c r="DP5" s="401"/>
      <c r="DQ5" s="402"/>
      <c r="DR5" s="108"/>
      <c r="DS5" s="403" t="s">
        <v>43</v>
      </c>
      <c r="DT5" s="401"/>
      <c r="DU5" s="404"/>
      <c r="DV5" s="400" t="s">
        <v>44</v>
      </c>
      <c r="DW5" s="401"/>
      <c r="DX5" s="402"/>
      <c r="DY5" s="108"/>
      <c r="DZ5" s="403" t="s">
        <v>43</v>
      </c>
      <c r="EA5" s="401"/>
      <c r="EB5" s="404"/>
      <c r="EC5" s="400" t="s">
        <v>44</v>
      </c>
      <c r="ED5" s="401"/>
      <c r="EE5" s="402"/>
      <c r="EF5" s="108"/>
      <c r="EG5" s="403" t="s">
        <v>43</v>
      </c>
      <c r="EH5" s="401"/>
      <c r="EI5" s="404"/>
      <c r="EJ5" s="400" t="s">
        <v>44</v>
      </c>
      <c r="EK5" s="401"/>
      <c r="EL5" s="402"/>
      <c r="EM5" s="108"/>
      <c r="EN5" s="403" t="s">
        <v>43</v>
      </c>
      <c r="EO5" s="401"/>
      <c r="EP5" s="404"/>
      <c r="EQ5" s="400" t="s">
        <v>44</v>
      </c>
      <c r="ER5" s="401"/>
      <c r="ES5" s="402"/>
      <c r="ET5" s="108"/>
      <c r="EU5" s="403" t="s">
        <v>43</v>
      </c>
      <c r="EV5" s="401"/>
      <c r="EW5" s="404"/>
      <c r="EX5" s="400" t="s">
        <v>44</v>
      </c>
      <c r="EY5" s="401"/>
      <c r="EZ5" s="402"/>
      <c r="FA5" s="108"/>
      <c r="FB5" s="403" t="s">
        <v>43</v>
      </c>
      <c r="FC5" s="401"/>
      <c r="FD5" s="404"/>
      <c r="FE5" s="400" t="s">
        <v>44</v>
      </c>
      <c r="FF5" s="401"/>
      <c r="FG5" s="402"/>
      <c r="FH5" s="108"/>
      <c r="FI5" s="403" t="s">
        <v>43</v>
      </c>
      <c r="FJ5" s="401"/>
      <c r="FK5" s="404"/>
      <c r="FL5" s="400" t="s">
        <v>44</v>
      </c>
      <c r="FM5" s="401"/>
      <c r="FN5" s="402"/>
      <c r="FO5" s="108"/>
      <c r="FP5" s="403" t="s">
        <v>43</v>
      </c>
      <c r="FQ5" s="401"/>
      <c r="FR5" s="404"/>
      <c r="FS5" s="400" t="s">
        <v>44</v>
      </c>
      <c r="FT5" s="401"/>
      <c r="FU5" s="402"/>
      <c r="FV5" s="108"/>
      <c r="FW5" s="403" t="s">
        <v>43</v>
      </c>
      <c r="FX5" s="401"/>
      <c r="FY5" s="404"/>
      <c r="FZ5" s="400" t="s">
        <v>44</v>
      </c>
      <c r="GA5" s="401"/>
      <c r="GB5" s="402"/>
      <c r="GC5" s="108"/>
      <c r="GD5" s="403" t="s">
        <v>43</v>
      </c>
      <c r="GE5" s="401"/>
      <c r="GF5" s="404"/>
      <c r="GG5" s="400" t="s">
        <v>44</v>
      </c>
      <c r="GH5" s="401"/>
      <c r="GI5" s="402"/>
      <c r="GJ5" s="108"/>
      <c r="GK5" s="403" t="s">
        <v>43</v>
      </c>
      <c r="GL5" s="401"/>
      <c r="GM5" s="404"/>
      <c r="GN5" s="400" t="s">
        <v>44</v>
      </c>
      <c r="GO5" s="401"/>
      <c r="GP5" s="402"/>
      <c r="GQ5" s="108"/>
      <c r="GR5" s="403" t="s">
        <v>43</v>
      </c>
      <c r="GS5" s="401"/>
      <c r="GT5" s="404"/>
      <c r="GU5" s="400" t="s">
        <v>44</v>
      </c>
      <c r="GV5" s="401"/>
      <c r="GW5" s="402"/>
      <c r="GX5" s="108"/>
      <c r="GY5" s="403" t="s">
        <v>43</v>
      </c>
      <c r="GZ5" s="401"/>
      <c r="HA5" s="404"/>
      <c r="HB5" s="400" t="s">
        <v>44</v>
      </c>
      <c r="HC5" s="401"/>
      <c r="HD5" s="402"/>
      <c r="HE5" s="108"/>
      <c r="HF5" s="403" t="s">
        <v>43</v>
      </c>
      <c r="HG5" s="401"/>
      <c r="HH5" s="404"/>
      <c r="HI5" s="400" t="s">
        <v>44</v>
      </c>
      <c r="HJ5" s="401"/>
      <c r="HK5" s="402"/>
      <c r="HL5" s="108"/>
      <c r="HM5" s="403" t="s">
        <v>43</v>
      </c>
      <c r="HN5" s="401"/>
      <c r="HO5" s="404"/>
      <c r="HP5" s="400" t="s">
        <v>44</v>
      </c>
      <c r="HQ5" s="401"/>
      <c r="HR5" s="402"/>
      <c r="HS5" s="108"/>
      <c r="HT5" s="403" t="s">
        <v>43</v>
      </c>
      <c r="HU5" s="401"/>
      <c r="HV5" s="404"/>
      <c r="HW5" s="400" t="s">
        <v>44</v>
      </c>
      <c r="HX5" s="401"/>
      <c r="HY5" s="402"/>
      <c r="HZ5" s="108"/>
      <c r="IA5" s="403" t="s">
        <v>43</v>
      </c>
      <c r="IB5" s="401"/>
      <c r="IC5" s="404"/>
      <c r="ID5" s="400" t="s">
        <v>44</v>
      </c>
      <c r="IE5" s="401"/>
      <c r="IF5" s="402"/>
      <c r="IG5" s="108"/>
      <c r="IH5" s="403" t="s">
        <v>43</v>
      </c>
      <c r="II5" s="401"/>
      <c r="IJ5" s="404"/>
      <c r="IK5" s="400" t="s">
        <v>44</v>
      </c>
      <c r="IL5" s="401"/>
      <c r="IM5" s="402"/>
      <c r="IN5" s="108"/>
      <c r="IO5" s="403" t="s">
        <v>43</v>
      </c>
      <c r="IP5" s="401"/>
      <c r="IQ5" s="404"/>
      <c r="IR5" s="400" t="s">
        <v>44</v>
      </c>
      <c r="IS5" s="401"/>
      <c r="IT5" s="402"/>
      <c r="IU5" s="108"/>
      <c r="IV5" s="403" t="s">
        <v>43</v>
      </c>
      <c r="IW5" s="401"/>
      <c r="IX5" s="404"/>
      <c r="IY5" s="400" t="s">
        <v>44</v>
      </c>
      <c r="IZ5" s="401"/>
      <c r="JA5" s="402"/>
      <c r="JB5" s="108"/>
      <c r="JC5" s="403" t="s">
        <v>43</v>
      </c>
      <c r="JD5" s="401"/>
      <c r="JE5" s="404"/>
      <c r="JF5" s="400" t="s">
        <v>44</v>
      </c>
      <c r="JG5" s="401"/>
      <c r="JH5" s="402"/>
      <c r="JI5" s="108"/>
      <c r="JJ5" s="403" t="s">
        <v>43</v>
      </c>
      <c r="JK5" s="401"/>
      <c r="JL5" s="404"/>
      <c r="JM5" s="400" t="s">
        <v>44</v>
      </c>
      <c r="JN5" s="401"/>
      <c r="JO5" s="402"/>
      <c r="JP5" s="108"/>
      <c r="JQ5" s="403" t="s">
        <v>43</v>
      </c>
      <c r="JR5" s="401"/>
      <c r="JS5" s="404"/>
      <c r="JT5" s="400" t="s">
        <v>44</v>
      </c>
      <c r="JU5" s="401"/>
      <c r="JV5" s="402"/>
      <c r="JW5" s="108"/>
      <c r="JX5" s="403" t="s">
        <v>43</v>
      </c>
      <c r="JY5" s="401"/>
      <c r="JZ5" s="404"/>
      <c r="KA5" s="400" t="s">
        <v>44</v>
      </c>
      <c r="KB5" s="401"/>
      <c r="KC5" s="402"/>
      <c r="KD5" s="108"/>
      <c r="KE5" s="403" t="s">
        <v>43</v>
      </c>
      <c r="KF5" s="401"/>
      <c r="KG5" s="404"/>
      <c r="KH5" s="400" t="s">
        <v>44</v>
      </c>
      <c r="KI5" s="401"/>
      <c r="KJ5" s="402"/>
      <c r="KK5" s="108"/>
      <c r="KL5" s="403" t="s">
        <v>43</v>
      </c>
      <c r="KM5" s="401"/>
      <c r="KN5" s="404"/>
      <c r="KO5" s="400" t="s">
        <v>44</v>
      </c>
      <c r="KP5" s="401"/>
      <c r="KQ5" s="402"/>
      <c r="KR5" s="108"/>
      <c r="KS5" s="403" t="s">
        <v>43</v>
      </c>
      <c r="KT5" s="401"/>
      <c r="KU5" s="404"/>
      <c r="KV5" s="400" t="s">
        <v>44</v>
      </c>
      <c r="KW5" s="401"/>
      <c r="KX5" s="402"/>
      <c r="KY5" s="108"/>
      <c r="KZ5" s="403" t="s">
        <v>43</v>
      </c>
      <c r="LA5" s="401"/>
      <c r="LB5" s="404"/>
      <c r="LC5" s="400" t="s">
        <v>44</v>
      </c>
      <c r="LD5" s="401"/>
      <c r="LE5" s="402"/>
      <c r="LF5" s="108"/>
      <c r="LG5" s="403" t="s">
        <v>43</v>
      </c>
      <c r="LH5" s="401"/>
      <c r="LI5" s="404"/>
      <c r="LJ5" s="400" t="s">
        <v>44</v>
      </c>
      <c r="LK5" s="401"/>
      <c r="LL5" s="402"/>
      <c r="LM5" s="108"/>
      <c r="LN5" s="403" t="s">
        <v>43</v>
      </c>
      <c r="LO5" s="401"/>
      <c r="LP5" s="404"/>
      <c r="LQ5" s="400" t="s">
        <v>44</v>
      </c>
      <c r="LR5" s="401"/>
      <c r="LS5" s="402"/>
      <c r="LT5" s="108"/>
      <c r="LU5" s="403" t="s">
        <v>43</v>
      </c>
      <c r="LV5" s="401"/>
      <c r="LW5" s="404"/>
      <c r="LX5" s="400" t="s">
        <v>44</v>
      </c>
      <c r="LY5" s="401"/>
      <c r="LZ5" s="402"/>
      <c r="MA5" s="108"/>
      <c r="MB5" s="403" t="s">
        <v>43</v>
      </c>
      <c r="MC5" s="401"/>
      <c r="MD5" s="404"/>
      <c r="ME5" s="400" t="s">
        <v>44</v>
      </c>
      <c r="MF5" s="401"/>
      <c r="MG5" s="402"/>
      <c r="MH5" s="108"/>
      <c r="MI5" s="403" t="s">
        <v>43</v>
      </c>
      <c r="MJ5" s="401"/>
      <c r="MK5" s="404"/>
      <c r="ML5" s="400" t="s">
        <v>44</v>
      </c>
      <c r="MM5" s="401"/>
      <c r="MN5" s="402"/>
      <c r="MO5" s="108"/>
      <c r="MP5" s="403" t="s">
        <v>43</v>
      </c>
      <c r="MQ5" s="401"/>
      <c r="MR5" s="404"/>
      <c r="MS5" s="400" t="s">
        <v>44</v>
      </c>
      <c r="MT5" s="401"/>
      <c r="MU5" s="402"/>
      <c r="MV5" s="108"/>
      <c r="MW5" s="403" t="s">
        <v>43</v>
      </c>
      <c r="MX5" s="401"/>
      <c r="MY5" s="404"/>
      <c r="MZ5" s="400" t="s">
        <v>44</v>
      </c>
      <c r="NA5" s="401"/>
      <c r="NB5" s="402"/>
      <c r="NC5" s="108"/>
      <c r="ND5" s="403" t="s">
        <v>43</v>
      </c>
      <c r="NE5" s="401"/>
      <c r="NF5" s="404"/>
      <c r="NG5" s="400" t="s">
        <v>44</v>
      </c>
      <c r="NH5" s="401"/>
      <c r="NI5" s="402"/>
      <c r="NJ5" s="108"/>
      <c r="NK5" s="403" t="s">
        <v>43</v>
      </c>
      <c r="NL5" s="401"/>
      <c r="NM5" s="404"/>
      <c r="NN5" s="400" t="s">
        <v>44</v>
      </c>
      <c r="NO5" s="401"/>
      <c r="NP5" s="402"/>
      <c r="NQ5" s="108"/>
      <c r="NR5" s="403" t="s">
        <v>43</v>
      </c>
      <c r="NS5" s="401"/>
      <c r="NT5" s="404"/>
      <c r="NU5" s="400" t="s">
        <v>44</v>
      </c>
      <c r="NV5" s="401"/>
      <c r="NW5" s="402"/>
      <c r="NX5" s="108"/>
      <c r="NY5" s="403" t="s">
        <v>43</v>
      </c>
      <c r="NZ5" s="401"/>
      <c r="OA5" s="404"/>
      <c r="OB5" s="400" t="s">
        <v>44</v>
      </c>
      <c r="OC5" s="401"/>
      <c r="OD5" s="402"/>
      <c r="OE5" s="108"/>
      <c r="OF5" s="403" t="s">
        <v>43</v>
      </c>
      <c r="OG5" s="401"/>
      <c r="OH5" s="404"/>
      <c r="OI5" s="400" t="s">
        <v>44</v>
      </c>
      <c r="OJ5" s="401"/>
      <c r="OK5" s="402"/>
      <c r="OL5" s="108"/>
      <c r="OM5" s="403" t="s">
        <v>43</v>
      </c>
      <c r="ON5" s="401"/>
      <c r="OO5" s="404"/>
      <c r="OP5" s="400" t="s">
        <v>44</v>
      </c>
      <c r="OQ5" s="401"/>
      <c r="OR5" s="402"/>
      <c r="OS5" s="108"/>
      <c r="OT5" s="403" t="s">
        <v>43</v>
      </c>
      <c r="OU5" s="401"/>
      <c r="OV5" s="404"/>
      <c r="OW5" s="400" t="s">
        <v>44</v>
      </c>
      <c r="OX5" s="401"/>
      <c r="OY5" s="402"/>
      <c r="OZ5" s="108"/>
      <c r="PA5" s="403" t="s">
        <v>43</v>
      </c>
      <c r="PB5" s="401"/>
      <c r="PC5" s="404"/>
      <c r="PD5" s="400" t="s">
        <v>44</v>
      </c>
      <c r="PE5" s="401"/>
      <c r="PF5" s="402"/>
      <c r="PG5" s="108"/>
      <c r="PH5" s="403" t="s">
        <v>43</v>
      </c>
      <c r="PI5" s="401"/>
      <c r="PJ5" s="404"/>
      <c r="PK5" s="400" t="s">
        <v>44</v>
      </c>
      <c r="PL5" s="401"/>
      <c r="PM5" s="402"/>
      <c r="PN5" s="108"/>
      <c r="PO5" s="403" t="s">
        <v>43</v>
      </c>
      <c r="PP5" s="401"/>
      <c r="PQ5" s="404"/>
      <c r="PR5" s="400" t="s">
        <v>44</v>
      </c>
      <c r="PS5" s="401"/>
      <c r="PT5" s="402"/>
      <c r="PU5" s="108"/>
      <c r="PV5" s="403" t="s">
        <v>43</v>
      </c>
      <c r="PW5" s="401"/>
      <c r="PX5" s="404"/>
      <c r="PY5" s="400" t="s">
        <v>44</v>
      </c>
      <c r="PZ5" s="401"/>
      <c r="QA5" s="402"/>
      <c r="QB5" s="108"/>
      <c r="QC5" s="403" t="s">
        <v>43</v>
      </c>
      <c r="QD5" s="401"/>
      <c r="QE5" s="404"/>
      <c r="QF5" s="400" t="s">
        <v>44</v>
      </c>
      <c r="QG5" s="401"/>
      <c r="QH5" s="402"/>
      <c r="QJ5" s="403" t="s">
        <v>43</v>
      </c>
      <c r="QK5" s="401"/>
      <c r="QL5" s="404"/>
      <c r="QM5" s="400" t="s">
        <v>44</v>
      </c>
      <c r="QN5" s="401"/>
      <c r="QO5" s="402"/>
      <c r="QQ5" s="403" t="s">
        <v>43</v>
      </c>
      <c r="QR5" s="401"/>
      <c r="QS5" s="404"/>
      <c r="QT5" s="400" t="s">
        <v>44</v>
      </c>
      <c r="QU5" s="401"/>
      <c r="QV5" s="402"/>
    </row>
    <row r="6" spans="1:464" ht="12.75" customHeight="1">
      <c r="A6" s="468"/>
      <c r="B6" s="469"/>
      <c r="C6" s="470"/>
      <c r="D6" s="432" t="s">
        <v>214</v>
      </c>
      <c r="E6" s="476"/>
      <c r="F6" s="433"/>
      <c r="G6" s="476" t="s">
        <v>218</v>
      </c>
      <c r="H6" s="476"/>
      <c r="I6" s="434"/>
      <c r="J6" s="127"/>
      <c r="K6" s="431" t="s">
        <v>221</v>
      </c>
      <c r="L6" s="432"/>
      <c r="M6" s="433"/>
      <c r="N6" s="432" t="s">
        <v>218</v>
      </c>
      <c r="O6" s="432"/>
      <c r="P6" s="434"/>
      <c r="Q6" s="128"/>
      <c r="R6" s="449" t="s">
        <v>221</v>
      </c>
      <c r="S6" s="450"/>
      <c r="T6" s="451"/>
      <c r="U6" s="452" t="s">
        <v>219</v>
      </c>
      <c r="V6" s="450"/>
      <c r="W6" s="453"/>
      <c r="X6" s="128"/>
      <c r="Y6" s="431" t="s">
        <v>220</v>
      </c>
      <c r="Z6" s="432"/>
      <c r="AA6" s="433"/>
      <c r="AB6" s="432" t="s">
        <v>219</v>
      </c>
      <c r="AC6" s="432"/>
      <c r="AD6" s="434"/>
      <c r="AE6" s="128"/>
      <c r="AF6" s="437"/>
      <c r="AG6" s="438"/>
      <c r="AH6" s="439"/>
      <c r="AI6" s="438"/>
      <c r="AJ6" s="438"/>
      <c r="AK6" s="440"/>
      <c r="AL6" s="128"/>
      <c r="AM6" s="431"/>
      <c r="AN6" s="432"/>
      <c r="AO6" s="433"/>
      <c r="AP6" s="432"/>
      <c r="AQ6" s="432"/>
      <c r="AR6" s="434"/>
      <c r="AS6" s="128"/>
      <c r="AT6" s="431"/>
      <c r="AU6" s="432"/>
      <c r="AV6" s="433"/>
      <c r="AW6" s="432"/>
      <c r="AX6" s="432"/>
      <c r="AY6" s="434"/>
      <c r="AZ6" s="128"/>
      <c r="BA6" s="431"/>
      <c r="BB6" s="432"/>
      <c r="BC6" s="433"/>
      <c r="BD6" s="432"/>
      <c r="BE6" s="432"/>
      <c r="BF6" s="434"/>
      <c r="BG6" s="88"/>
      <c r="BH6" s="405"/>
      <c r="BI6" s="406"/>
      <c r="BJ6" s="407"/>
      <c r="BK6" s="406"/>
      <c r="BL6" s="406"/>
      <c r="BM6" s="408"/>
      <c r="BN6" s="88"/>
      <c r="BO6" s="405"/>
      <c r="BP6" s="406"/>
      <c r="BQ6" s="407"/>
      <c r="BR6" s="406"/>
      <c r="BS6" s="406"/>
      <c r="BT6" s="408"/>
      <c r="BU6" s="88"/>
      <c r="BV6" s="405"/>
      <c r="BW6" s="406"/>
      <c r="BX6" s="407"/>
      <c r="BY6" s="406"/>
      <c r="BZ6" s="406"/>
      <c r="CA6" s="408"/>
      <c r="CB6" s="88"/>
      <c r="CC6" s="405"/>
      <c r="CD6" s="406"/>
      <c r="CE6" s="407"/>
      <c r="CF6" s="406"/>
      <c r="CG6" s="406"/>
      <c r="CH6" s="408"/>
      <c r="CI6" s="88"/>
      <c r="CJ6" s="409"/>
      <c r="CK6" s="410"/>
      <c r="CL6" s="411"/>
      <c r="CM6" s="410"/>
      <c r="CN6" s="410"/>
      <c r="CO6" s="412"/>
      <c r="CP6" s="88"/>
      <c r="CQ6" s="405"/>
      <c r="CR6" s="406"/>
      <c r="CS6" s="407"/>
      <c r="CT6" s="406"/>
      <c r="CU6" s="406"/>
      <c r="CV6" s="408"/>
      <c r="CW6" s="88"/>
      <c r="CX6" s="405"/>
      <c r="CY6" s="406"/>
      <c r="CZ6" s="407"/>
      <c r="DA6" s="406"/>
      <c r="DB6" s="406"/>
      <c r="DC6" s="408"/>
      <c r="DD6" s="88"/>
      <c r="DE6" s="405"/>
      <c r="DF6" s="406"/>
      <c r="DG6" s="407"/>
      <c r="DH6" s="406"/>
      <c r="DI6" s="406"/>
      <c r="DJ6" s="408"/>
      <c r="DK6" s="88"/>
      <c r="DL6" s="405"/>
      <c r="DM6" s="406"/>
      <c r="DN6" s="407"/>
      <c r="DO6" s="406"/>
      <c r="DP6" s="406"/>
      <c r="DQ6" s="408"/>
      <c r="DR6" s="88"/>
      <c r="DS6" s="405"/>
      <c r="DT6" s="406"/>
      <c r="DU6" s="407"/>
      <c r="DV6" s="406"/>
      <c r="DW6" s="406"/>
      <c r="DX6" s="408"/>
      <c r="DY6" s="88"/>
      <c r="DZ6" s="405"/>
      <c r="EA6" s="406"/>
      <c r="EB6" s="407"/>
      <c r="EC6" s="406"/>
      <c r="ED6" s="406"/>
      <c r="EE6" s="408"/>
      <c r="EF6" s="88"/>
      <c r="EG6" s="405"/>
      <c r="EH6" s="406"/>
      <c r="EI6" s="407"/>
      <c r="EJ6" s="406"/>
      <c r="EK6" s="406"/>
      <c r="EL6" s="408"/>
      <c r="EM6" s="88"/>
      <c r="EN6" s="409"/>
      <c r="EO6" s="410"/>
      <c r="EP6" s="411"/>
      <c r="EQ6" s="410"/>
      <c r="ER6" s="410"/>
      <c r="ES6" s="412"/>
      <c r="ET6" s="88"/>
      <c r="EU6" s="405"/>
      <c r="EV6" s="406"/>
      <c r="EW6" s="407"/>
      <c r="EX6" s="406"/>
      <c r="EY6" s="406"/>
      <c r="EZ6" s="408"/>
      <c r="FA6" s="88"/>
      <c r="FB6" s="405"/>
      <c r="FC6" s="406"/>
      <c r="FD6" s="407"/>
      <c r="FE6" s="406"/>
      <c r="FF6" s="406"/>
      <c r="FG6" s="408"/>
      <c r="FH6" s="88"/>
      <c r="FI6" s="405"/>
      <c r="FJ6" s="406"/>
      <c r="FK6" s="407"/>
      <c r="FL6" s="406"/>
      <c r="FM6" s="406"/>
      <c r="FN6" s="408"/>
      <c r="FO6" s="88"/>
      <c r="FP6" s="409"/>
      <c r="FQ6" s="410"/>
      <c r="FR6" s="411"/>
      <c r="FS6" s="410"/>
      <c r="FT6" s="410"/>
      <c r="FU6" s="412"/>
      <c r="FV6" s="88"/>
      <c r="FW6" s="405"/>
      <c r="FX6" s="406"/>
      <c r="FY6" s="407"/>
      <c r="FZ6" s="406"/>
      <c r="GA6" s="406"/>
      <c r="GB6" s="408"/>
      <c r="GC6" s="88"/>
      <c r="GD6" s="405"/>
      <c r="GE6" s="406"/>
      <c r="GF6" s="407"/>
      <c r="GG6" s="406"/>
      <c r="GH6" s="406"/>
      <c r="GI6" s="408"/>
      <c r="GJ6" s="88"/>
      <c r="GK6" s="405"/>
      <c r="GL6" s="406"/>
      <c r="GM6" s="407"/>
      <c r="GN6" s="406"/>
      <c r="GO6" s="406"/>
      <c r="GP6" s="408"/>
      <c r="GQ6" s="88"/>
      <c r="GR6" s="405"/>
      <c r="GS6" s="406"/>
      <c r="GT6" s="407"/>
      <c r="GU6" s="406"/>
      <c r="GV6" s="406"/>
      <c r="GW6" s="408"/>
      <c r="GX6" s="88"/>
      <c r="GY6" s="405"/>
      <c r="GZ6" s="406"/>
      <c r="HA6" s="407"/>
      <c r="HB6" s="406"/>
      <c r="HC6" s="406"/>
      <c r="HD6" s="408"/>
      <c r="HE6" s="88"/>
      <c r="HF6" s="405"/>
      <c r="HG6" s="406"/>
      <c r="HH6" s="407"/>
      <c r="HI6" s="406"/>
      <c r="HJ6" s="406"/>
      <c r="HK6" s="408"/>
      <c r="HL6" s="88"/>
      <c r="HM6" s="405"/>
      <c r="HN6" s="406"/>
      <c r="HO6" s="407"/>
      <c r="HP6" s="406"/>
      <c r="HQ6" s="406"/>
      <c r="HR6" s="408"/>
      <c r="HS6" s="88"/>
      <c r="HT6" s="405"/>
      <c r="HU6" s="406"/>
      <c r="HV6" s="407"/>
      <c r="HW6" s="406"/>
      <c r="HX6" s="406"/>
      <c r="HY6" s="408"/>
      <c r="HZ6" s="88"/>
      <c r="IA6" s="405"/>
      <c r="IB6" s="406"/>
      <c r="IC6" s="407"/>
      <c r="ID6" s="406"/>
      <c r="IE6" s="406"/>
      <c r="IF6" s="408"/>
      <c r="IG6" s="88"/>
      <c r="IH6" s="405"/>
      <c r="II6" s="406"/>
      <c r="IJ6" s="407"/>
      <c r="IK6" s="406"/>
      <c r="IL6" s="406"/>
      <c r="IM6" s="408"/>
      <c r="IN6" s="88"/>
      <c r="IO6" s="405"/>
      <c r="IP6" s="406"/>
      <c r="IQ6" s="407"/>
      <c r="IR6" s="406"/>
      <c r="IS6" s="406"/>
      <c r="IT6" s="408"/>
      <c r="IU6" s="88"/>
      <c r="IV6" s="409"/>
      <c r="IW6" s="410"/>
      <c r="IX6" s="411"/>
      <c r="IY6" s="410"/>
      <c r="IZ6" s="410"/>
      <c r="JA6" s="412"/>
      <c r="JB6" s="88"/>
      <c r="JC6" s="405"/>
      <c r="JD6" s="406"/>
      <c r="JE6" s="407"/>
      <c r="JF6" s="406"/>
      <c r="JG6" s="406"/>
      <c r="JH6" s="408"/>
      <c r="JI6" s="88"/>
      <c r="JJ6" s="405"/>
      <c r="JK6" s="406"/>
      <c r="JL6" s="407"/>
      <c r="JM6" s="406"/>
      <c r="JN6" s="406"/>
      <c r="JO6" s="408"/>
      <c r="JP6" s="88"/>
      <c r="JQ6" s="405"/>
      <c r="JR6" s="406"/>
      <c r="JS6" s="407"/>
      <c r="JT6" s="406"/>
      <c r="JU6" s="406"/>
      <c r="JV6" s="408"/>
      <c r="JW6" s="88"/>
      <c r="JX6" s="409"/>
      <c r="JY6" s="410"/>
      <c r="JZ6" s="411"/>
      <c r="KA6" s="410"/>
      <c r="KB6" s="410"/>
      <c r="KC6" s="412"/>
      <c r="KD6" s="88"/>
      <c r="KE6" s="405"/>
      <c r="KF6" s="406"/>
      <c r="KG6" s="407"/>
      <c r="KH6" s="406"/>
      <c r="KI6" s="406"/>
      <c r="KJ6" s="408"/>
      <c r="KK6" s="88"/>
      <c r="KL6" s="405"/>
      <c r="KM6" s="406"/>
      <c r="KN6" s="407"/>
      <c r="KO6" s="406"/>
      <c r="KP6" s="406"/>
      <c r="KQ6" s="408"/>
      <c r="KR6" s="88"/>
      <c r="KS6" s="405"/>
      <c r="KT6" s="406"/>
      <c r="KU6" s="407"/>
      <c r="KV6" s="406"/>
      <c r="KW6" s="406"/>
      <c r="KX6" s="408"/>
      <c r="KY6" s="88"/>
      <c r="KZ6" s="409"/>
      <c r="LA6" s="410"/>
      <c r="LB6" s="411"/>
      <c r="LC6" s="410"/>
      <c r="LD6" s="410"/>
      <c r="LE6" s="412"/>
      <c r="LF6" s="88"/>
      <c r="LG6" s="405"/>
      <c r="LH6" s="406"/>
      <c r="LI6" s="407"/>
      <c r="LJ6" s="406"/>
      <c r="LK6" s="406"/>
      <c r="LL6" s="408"/>
      <c r="LM6" s="88"/>
      <c r="LN6" s="405"/>
      <c r="LO6" s="406"/>
      <c r="LP6" s="407"/>
      <c r="LQ6" s="406"/>
      <c r="LR6" s="406"/>
      <c r="LS6" s="408"/>
      <c r="LT6" s="88"/>
      <c r="LU6" s="405"/>
      <c r="LV6" s="406"/>
      <c r="LW6" s="407"/>
      <c r="LX6" s="406"/>
      <c r="LY6" s="406"/>
      <c r="LZ6" s="408"/>
      <c r="MA6" s="88"/>
      <c r="MB6" s="405"/>
      <c r="MC6" s="406"/>
      <c r="MD6" s="407"/>
      <c r="ME6" s="406"/>
      <c r="MF6" s="406"/>
      <c r="MG6" s="408"/>
      <c r="MH6" s="88"/>
      <c r="MI6" s="405"/>
      <c r="MJ6" s="406"/>
      <c r="MK6" s="407"/>
      <c r="ML6" s="406"/>
      <c r="MM6" s="406"/>
      <c r="MN6" s="408"/>
      <c r="MO6" s="88"/>
      <c r="MP6" s="409"/>
      <c r="MQ6" s="410"/>
      <c r="MR6" s="411"/>
      <c r="MS6" s="410"/>
      <c r="MT6" s="410"/>
      <c r="MU6" s="412"/>
      <c r="MV6" s="88"/>
      <c r="MW6" s="405"/>
      <c r="MX6" s="406"/>
      <c r="MY6" s="407"/>
      <c r="MZ6" s="406"/>
      <c r="NA6" s="406"/>
      <c r="NB6" s="408"/>
      <c r="NC6" s="88"/>
      <c r="ND6" s="405"/>
      <c r="NE6" s="406"/>
      <c r="NF6" s="407"/>
      <c r="NG6" s="406"/>
      <c r="NH6" s="406"/>
      <c r="NI6" s="408"/>
      <c r="NJ6" s="88"/>
      <c r="NK6" s="405"/>
      <c r="NL6" s="406"/>
      <c r="NM6" s="407"/>
      <c r="NN6" s="406"/>
      <c r="NO6" s="406"/>
      <c r="NP6" s="408"/>
      <c r="NQ6" s="88"/>
      <c r="NR6" s="409"/>
      <c r="NS6" s="410"/>
      <c r="NT6" s="411"/>
      <c r="NU6" s="410"/>
      <c r="NV6" s="410"/>
      <c r="NW6" s="412"/>
      <c r="NX6" s="88"/>
      <c r="NY6" s="405"/>
      <c r="NZ6" s="406"/>
      <c r="OA6" s="407"/>
      <c r="OB6" s="406"/>
      <c r="OC6" s="406"/>
      <c r="OD6" s="408"/>
      <c r="OE6" s="88"/>
      <c r="OF6" s="405"/>
      <c r="OG6" s="406"/>
      <c r="OH6" s="407"/>
      <c r="OI6" s="406"/>
      <c r="OJ6" s="406"/>
      <c r="OK6" s="408"/>
      <c r="OL6" s="88"/>
      <c r="OM6" s="405"/>
      <c r="ON6" s="406"/>
      <c r="OO6" s="407"/>
      <c r="OP6" s="406"/>
      <c r="OQ6" s="406"/>
      <c r="OR6" s="408"/>
      <c r="OS6" s="88"/>
      <c r="OT6" s="409"/>
      <c r="OU6" s="410"/>
      <c r="OV6" s="411"/>
      <c r="OW6" s="410"/>
      <c r="OX6" s="410"/>
      <c r="OY6" s="412"/>
      <c r="OZ6" s="88"/>
      <c r="PA6" s="405"/>
      <c r="PB6" s="406"/>
      <c r="PC6" s="407"/>
      <c r="PD6" s="406"/>
      <c r="PE6" s="406"/>
      <c r="PF6" s="408"/>
      <c r="PG6" s="88"/>
      <c r="PH6" s="405"/>
      <c r="PI6" s="406"/>
      <c r="PJ6" s="407"/>
      <c r="PK6" s="406"/>
      <c r="PL6" s="406"/>
      <c r="PM6" s="408"/>
      <c r="PN6" s="88"/>
      <c r="PO6" s="405"/>
      <c r="PP6" s="406"/>
      <c r="PQ6" s="407"/>
      <c r="PR6" s="406"/>
      <c r="PS6" s="406"/>
      <c r="PT6" s="408"/>
      <c r="PU6" s="88"/>
      <c r="PV6" s="409"/>
      <c r="PW6" s="410"/>
      <c r="PX6" s="411"/>
      <c r="PY6" s="410"/>
      <c r="PZ6" s="410"/>
      <c r="QA6" s="412"/>
      <c r="QB6" s="88"/>
      <c r="QC6" s="405"/>
      <c r="QD6" s="406"/>
      <c r="QE6" s="407"/>
      <c r="QF6" s="406"/>
      <c r="QG6" s="406"/>
      <c r="QH6" s="408"/>
      <c r="QJ6" s="405"/>
      <c r="QK6" s="406"/>
      <c r="QL6" s="407"/>
      <c r="QM6" s="406"/>
      <c r="QN6" s="406"/>
      <c r="QO6" s="408"/>
      <c r="QQ6" s="405"/>
      <c r="QR6" s="406"/>
      <c r="QS6" s="407"/>
      <c r="QT6" s="406"/>
      <c r="QU6" s="406"/>
      <c r="QV6" s="408"/>
    </row>
    <row r="7" spans="1:464" ht="12.75" customHeight="1">
      <c r="A7" s="468"/>
      <c r="B7" s="469"/>
      <c r="C7" s="470"/>
      <c r="D7" s="432"/>
      <c r="E7" s="476"/>
      <c r="F7" s="433"/>
      <c r="G7" s="476"/>
      <c r="H7" s="476"/>
      <c r="I7" s="434"/>
      <c r="J7" s="127"/>
      <c r="K7" s="431"/>
      <c r="L7" s="432"/>
      <c r="M7" s="433"/>
      <c r="N7" s="432"/>
      <c r="O7" s="432"/>
      <c r="P7" s="434"/>
      <c r="Q7" s="129"/>
      <c r="R7" s="431" t="s">
        <v>218</v>
      </c>
      <c r="S7" s="432"/>
      <c r="T7" s="433"/>
      <c r="U7" s="454"/>
      <c r="V7" s="432"/>
      <c r="W7" s="434"/>
      <c r="X7" s="129"/>
      <c r="Y7" s="431"/>
      <c r="Z7" s="432"/>
      <c r="AA7" s="433"/>
      <c r="AB7" s="432" t="s">
        <v>218</v>
      </c>
      <c r="AC7" s="432"/>
      <c r="AD7" s="434"/>
      <c r="AE7" s="129"/>
      <c r="AF7" s="437"/>
      <c r="AG7" s="438"/>
      <c r="AH7" s="439"/>
      <c r="AI7" s="438"/>
      <c r="AJ7" s="438"/>
      <c r="AK7" s="440"/>
      <c r="AL7" s="129"/>
      <c r="AM7" s="431"/>
      <c r="AN7" s="432"/>
      <c r="AO7" s="433"/>
      <c r="AP7" s="432"/>
      <c r="AQ7" s="432"/>
      <c r="AR7" s="434"/>
      <c r="AS7" s="129"/>
      <c r="AT7" s="431"/>
      <c r="AU7" s="432"/>
      <c r="AV7" s="433"/>
      <c r="AW7" s="432"/>
      <c r="AX7" s="432"/>
      <c r="AY7" s="434"/>
      <c r="AZ7" s="129"/>
      <c r="BA7" s="431"/>
      <c r="BB7" s="432"/>
      <c r="BC7" s="433"/>
      <c r="BD7" s="432"/>
      <c r="BE7" s="432"/>
      <c r="BF7" s="434"/>
      <c r="BG7" s="81"/>
      <c r="BH7" s="405"/>
      <c r="BI7" s="406"/>
      <c r="BJ7" s="407"/>
      <c r="BK7" s="406"/>
      <c r="BL7" s="406"/>
      <c r="BM7" s="408"/>
      <c r="BN7" s="81"/>
      <c r="BO7" s="405"/>
      <c r="BP7" s="406"/>
      <c r="BQ7" s="407"/>
      <c r="BR7" s="406"/>
      <c r="BS7" s="406"/>
      <c r="BT7" s="408"/>
      <c r="BU7" s="81"/>
      <c r="BV7" s="405"/>
      <c r="BW7" s="406"/>
      <c r="BX7" s="407"/>
      <c r="BY7" s="406"/>
      <c r="BZ7" s="406"/>
      <c r="CA7" s="408"/>
      <c r="CB7" s="81"/>
      <c r="CC7" s="405"/>
      <c r="CD7" s="406"/>
      <c r="CE7" s="407"/>
      <c r="CF7" s="406"/>
      <c r="CG7" s="406"/>
      <c r="CH7" s="408"/>
      <c r="CI7" s="81"/>
      <c r="CJ7" s="409"/>
      <c r="CK7" s="410"/>
      <c r="CL7" s="411"/>
      <c r="CM7" s="410"/>
      <c r="CN7" s="410"/>
      <c r="CO7" s="412"/>
      <c r="CP7" s="81"/>
      <c r="CQ7" s="405"/>
      <c r="CR7" s="406"/>
      <c r="CS7" s="407"/>
      <c r="CT7" s="406"/>
      <c r="CU7" s="406"/>
      <c r="CV7" s="408"/>
      <c r="CW7" s="81"/>
      <c r="CX7" s="405"/>
      <c r="CY7" s="406"/>
      <c r="CZ7" s="407"/>
      <c r="DA7" s="406"/>
      <c r="DB7" s="406"/>
      <c r="DC7" s="408"/>
      <c r="DD7" s="81"/>
      <c r="DE7" s="405"/>
      <c r="DF7" s="406"/>
      <c r="DG7" s="407"/>
      <c r="DH7" s="406"/>
      <c r="DI7" s="406"/>
      <c r="DJ7" s="408"/>
      <c r="DK7" s="81"/>
      <c r="DL7" s="405"/>
      <c r="DM7" s="406"/>
      <c r="DN7" s="407"/>
      <c r="DO7" s="406"/>
      <c r="DP7" s="406"/>
      <c r="DQ7" s="408"/>
      <c r="DR7" s="81"/>
      <c r="DS7" s="405"/>
      <c r="DT7" s="406"/>
      <c r="DU7" s="407"/>
      <c r="DV7" s="406"/>
      <c r="DW7" s="406"/>
      <c r="DX7" s="408"/>
      <c r="DY7" s="81"/>
      <c r="DZ7" s="405"/>
      <c r="EA7" s="406"/>
      <c r="EB7" s="407"/>
      <c r="EC7" s="406"/>
      <c r="ED7" s="406"/>
      <c r="EE7" s="408"/>
      <c r="EF7" s="81"/>
      <c r="EG7" s="405"/>
      <c r="EH7" s="406"/>
      <c r="EI7" s="407"/>
      <c r="EJ7" s="406"/>
      <c r="EK7" s="406"/>
      <c r="EL7" s="408"/>
      <c r="EM7" s="81"/>
      <c r="EN7" s="409"/>
      <c r="EO7" s="410"/>
      <c r="EP7" s="411"/>
      <c r="EQ7" s="410"/>
      <c r="ER7" s="410"/>
      <c r="ES7" s="412"/>
      <c r="ET7" s="81"/>
      <c r="EU7" s="405"/>
      <c r="EV7" s="406"/>
      <c r="EW7" s="407"/>
      <c r="EX7" s="406"/>
      <c r="EY7" s="406"/>
      <c r="EZ7" s="408"/>
      <c r="FA7" s="81"/>
      <c r="FB7" s="405"/>
      <c r="FC7" s="406"/>
      <c r="FD7" s="407"/>
      <c r="FE7" s="406"/>
      <c r="FF7" s="406"/>
      <c r="FG7" s="408"/>
      <c r="FH7" s="81"/>
      <c r="FI7" s="405"/>
      <c r="FJ7" s="406"/>
      <c r="FK7" s="407"/>
      <c r="FL7" s="406"/>
      <c r="FM7" s="406"/>
      <c r="FN7" s="408"/>
      <c r="FO7" s="81"/>
      <c r="FP7" s="409"/>
      <c r="FQ7" s="410"/>
      <c r="FR7" s="411"/>
      <c r="FS7" s="410"/>
      <c r="FT7" s="410"/>
      <c r="FU7" s="412"/>
      <c r="FV7" s="81"/>
      <c r="FW7" s="405"/>
      <c r="FX7" s="406"/>
      <c r="FY7" s="407"/>
      <c r="FZ7" s="406"/>
      <c r="GA7" s="406"/>
      <c r="GB7" s="408"/>
      <c r="GC7" s="81"/>
      <c r="GD7" s="405"/>
      <c r="GE7" s="406"/>
      <c r="GF7" s="407"/>
      <c r="GG7" s="406"/>
      <c r="GH7" s="406"/>
      <c r="GI7" s="408"/>
      <c r="GJ7" s="81"/>
      <c r="GK7" s="405"/>
      <c r="GL7" s="406"/>
      <c r="GM7" s="407"/>
      <c r="GN7" s="406"/>
      <c r="GO7" s="406"/>
      <c r="GP7" s="408"/>
      <c r="GQ7" s="81"/>
      <c r="GR7" s="405"/>
      <c r="GS7" s="406"/>
      <c r="GT7" s="407"/>
      <c r="GU7" s="406"/>
      <c r="GV7" s="406"/>
      <c r="GW7" s="408"/>
      <c r="GX7" s="81"/>
      <c r="GY7" s="405"/>
      <c r="GZ7" s="406"/>
      <c r="HA7" s="407"/>
      <c r="HB7" s="406"/>
      <c r="HC7" s="406"/>
      <c r="HD7" s="408"/>
      <c r="HE7" s="81"/>
      <c r="HF7" s="405"/>
      <c r="HG7" s="406"/>
      <c r="HH7" s="407"/>
      <c r="HI7" s="406"/>
      <c r="HJ7" s="406"/>
      <c r="HK7" s="408"/>
      <c r="HL7" s="81"/>
      <c r="HM7" s="405"/>
      <c r="HN7" s="406"/>
      <c r="HO7" s="407"/>
      <c r="HP7" s="406"/>
      <c r="HQ7" s="406"/>
      <c r="HR7" s="408"/>
      <c r="HS7" s="81"/>
      <c r="HT7" s="405"/>
      <c r="HU7" s="406"/>
      <c r="HV7" s="407"/>
      <c r="HW7" s="406"/>
      <c r="HX7" s="406"/>
      <c r="HY7" s="408"/>
      <c r="HZ7" s="81"/>
      <c r="IA7" s="405"/>
      <c r="IB7" s="406"/>
      <c r="IC7" s="407"/>
      <c r="ID7" s="406"/>
      <c r="IE7" s="406"/>
      <c r="IF7" s="408"/>
      <c r="IG7" s="81"/>
      <c r="IH7" s="405"/>
      <c r="II7" s="406"/>
      <c r="IJ7" s="407"/>
      <c r="IK7" s="406"/>
      <c r="IL7" s="406"/>
      <c r="IM7" s="408"/>
      <c r="IN7" s="81"/>
      <c r="IO7" s="405"/>
      <c r="IP7" s="406"/>
      <c r="IQ7" s="407"/>
      <c r="IR7" s="406"/>
      <c r="IS7" s="406"/>
      <c r="IT7" s="408"/>
      <c r="IU7" s="81"/>
      <c r="IV7" s="409"/>
      <c r="IW7" s="410"/>
      <c r="IX7" s="411"/>
      <c r="IY7" s="410"/>
      <c r="IZ7" s="410"/>
      <c r="JA7" s="412"/>
      <c r="JB7" s="81"/>
      <c r="JC7" s="405"/>
      <c r="JD7" s="406"/>
      <c r="JE7" s="407"/>
      <c r="JF7" s="406"/>
      <c r="JG7" s="406"/>
      <c r="JH7" s="408"/>
      <c r="JI7" s="81"/>
      <c r="JJ7" s="405"/>
      <c r="JK7" s="406"/>
      <c r="JL7" s="407"/>
      <c r="JM7" s="406"/>
      <c r="JN7" s="406"/>
      <c r="JO7" s="408"/>
      <c r="JP7" s="81"/>
      <c r="JQ7" s="405"/>
      <c r="JR7" s="406"/>
      <c r="JS7" s="407"/>
      <c r="JT7" s="406"/>
      <c r="JU7" s="406"/>
      <c r="JV7" s="408"/>
      <c r="JW7" s="81"/>
      <c r="JX7" s="409"/>
      <c r="JY7" s="410"/>
      <c r="JZ7" s="411"/>
      <c r="KA7" s="410"/>
      <c r="KB7" s="410"/>
      <c r="KC7" s="412"/>
      <c r="KD7" s="81"/>
      <c r="KE7" s="405"/>
      <c r="KF7" s="406"/>
      <c r="KG7" s="407"/>
      <c r="KH7" s="406"/>
      <c r="KI7" s="406"/>
      <c r="KJ7" s="408"/>
      <c r="KK7" s="81"/>
      <c r="KL7" s="405"/>
      <c r="KM7" s="406"/>
      <c r="KN7" s="407"/>
      <c r="KO7" s="406"/>
      <c r="KP7" s="406"/>
      <c r="KQ7" s="408"/>
      <c r="KR7" s="81"/>
      <c r="KS7" s="405"/>
      <c r="KT7" s="406"/>
      <c r="KU7" s="407"/>
      <c r="KV7" s="406"/>
      <c r="KW7" s="406"/>
      <c r="KX7" s="408"/>
      <c r="KY7" s="81"/>
      <c r="KZ7" s="409"/>
      <c r="LA7" s="410"/>
      <c r="LB7" s="411"/>
      <c r="LC7" s="410"/>
      <c r="LD7" s="410"/>
      <c r="LE7" s="412"/>
      <c r="LF7" s="81"/>
      <c r="LG7" s="405"/>
      <c r="LH7" s="406"/>
      <c r="LI7" s="407"/>
      <c r="LJ7" s="406"/>
      <c r="LK7" s="406"/>
      <c r="LL7" s="408"/>
      <c r="LM7" s="81"/>
      <c r="LN7" s="405"/>
      <c r="LO7" s="406"/>
      <c r="LP7" s="407"/>
      <c r="LQ7" s="406"/>
      <c r="LR7" s="406"/>
      <c r="LS7" s="408"/>
      <c r="LT7" s="81"/>
      <c r="LU7" s="405"/>
      <c r="LV7" s="406"/>
      <c r="LW7" s="407"/>
      <c r="LX7" s="406"/>
      <c r="LY7" s="406"/>
      <c r="LZ7" s="408"/>
      <c r="MA7" s="81"/>
      <c r="MB7" s="405"/>
      <c r="MC7" s="406"/>
      <c r="MD7" s="407"/>
      <c r="ME7" s="406"/>
      <c r="MF7" s="406"/>
      <c r="MG7" s="408"/>
      <c r="MH7" s="81"/>
      <c r="MI7" s="405"/>
      <c r="MJ7" s="406"/>
      <c r="MK7" s="407"/>
      <c r="ML7" s="406"/>
      <c r="MM7" s="406"/>
      <c r="MN7" s="408"/>
      <c r="MO7" s="81"/>
      <c r="MP7" s="409"/>
      <c r="MQ7" s="410"/>
      <c r="MR7" s="411"/>
      <c r="MS7" s="410"/>
      <c r="MT7" s="410"/>
      <c r="MU7" s="412"/>
      <c r="MV7" s="81"/>
      <c r="MW7" s="405"/>
      <c r="MX7" s="406"/>
      <c r="MY7" s="407"/>
      <c r="MZ7" s="406"/>
      <c r="NA7" s="406"/>
      <c r="NB7" s="408"/>
      <c r="NC7" s="81"/>
      <c r="ND7" s="405"/>
      <c r="NE7" s="406"/>
      <c r="NF7" s="407"/>
      <c r="NG7" s="406"/>
      <c r="NH7" s="406"/>
      <c r="NI7" s="408"/>
      <c r="NJ7" s="81"/>
      <c r="NK7" s="405"/>
      <c r="NL7" s="406"/>
      <c r="NM7" s="407"/>
      <c r="NN7" s="406"/>
      <c r="NO7" s="406"/>
      <c r="NP7" s="408"/>
      <c r="NQ7" s="81"/>
      <c r="NR7" s="409"/>
      <c r="NS7" s="410"/>
      <c r="NT7" s="411"/>
      <c r="NU7" s="410"/>
      <c r="NV7" s="410"/>
      <c r="NW7" s="412"/>
      <c r="NX7" s="81"/>
      <c r="NY7" s="405"/>
      <c r="NZ7" s="406"/>
      <c r="OA7" s="407"/>
      <c r="OB7" s="406"/>
      <c r="OC7" s="406"/>
      <c r="OD7" s="408"/>
      <c r="OE7" s="81"/>
      <c r="OF7" s="405"/>
      <c r="OG7" s="406"/>
      <c r="OH7" s="407"/>
      <c r="OI7" s="406"/>
      <c r="OJ7" s="406"/>
      <c r="OK7" s="408"/>
      <c r="OL7" s="81"/>
      <c r="OM7" s="405"/>
      <c r="ON7" s="406"/>
      <c r="OO7" s="407"/>
      <c r="OP7" s="406"/>
      <c r="OQ7" s="406"/>
      <c r="OR7" s="408"/>
      <c r="OS7" s="81"/>
      <c r="OT7" s="409"/>
      <c r="OU7" s="410"/>
      <c r="OV7" s="411"/>
      <c r="OW7" s="410"/>
      <c r="OX7" s="410"/>
      <c r="OY7" s="412"/>
      <c r="OZ7" s="81"/>
      <c r="PA7" s="405"/>
      <c r="PB7" s="406"/>
      <c r="PC7" s="407"/>
      <c r="PD7" s="406"/>
      <c r="PE7" s="406"/>
      <c r="PF7" s="408"/>
      <c r="PG7" s="81"/>
      <c r="PH7" s="405"/>
      <c r="PI7" s="406"/>
      <c r="PJ7" s="407"/>
      <c r="PK7" s="406"/>
      <c r="PL7" s="406"/>
      <c r="PM7" s="408"/>
      <c r="PN7" s="81"/>
      <c r="PO7" s="405"/>
      <c r="PP7" s="406"/>
      <c r="PQ7" s="407"/>
      <c r="PR7" s="406"/>
      <c r="PS7" s="406"/>
      <c r="PT7" s="408"/>
      <c r="PU7" s="81"/>
      <c r="PV7" s="409"/>
      <c r="PW7" s="410"/>
      <c r="PX7" s="411"/>
      <c r="PY7" s="410"/>
      <c r="PZ7" s="410"/>
      <c r="QA7" s="412"/>
      <c r="QB7" s="81"/>
      <c r="QC7" s="405"/>
      <c r="QD7" s="406"/>
      <c r="QE7" s="407"/>
      <c r="QF7" s="406"/>
      <c r="QG7" s="406"/>
      <c r="QH7" s="408"/>
      <c r="QJ7" s="405"/>
      <c r="QK7" s="406"/>
      <c r="QL7" s="407"/>
      <c r="QM7" s="406"/>
      <c r="QN7" s="406"/>
      <c r="QO7" s="408"/>
      <c r="QQ7" s="405"/>
      <c r="QR7" s="406"/>
      <c r="QS7" s="407"/>
      <c r="QT7" s="406"/>
      <c r="QU7" s="406"/>
      <c r="QV7" s="408"/>
    </row>
    <row r="8" spans="1:464" ht="12.75" customHeight="1">
      <c r="A8" s="468"/>
      <c r="B8" s="469"/>
      <c r="C8" s="470"/>
      <c r="D8" s="432"/>
      <c r="E8" s="476"/>
      <c r="F8" s="433"/>
      <c r="G8" s="476"/>
      <c r="H8" s="476"/>
      <c r="I8" s="434"/>
      <c r="J8" s="127"/>
      <c r="K8" s="431"/>
      <c r="L8" s="432"/>
      <c r="M8" s="433"/>
      <c r="N8" s="432"/>
      <c r="O8" s="432"/>
      <c r="P8" s="434"/>
      <c r="Q8" s="129"/>
      <c r="R8" s="431" t="s">
        <v>219</v>
      </c>
      <c r="S8" s="432"/>
      <c r="T8" s="433"/>
      <c r="U8" s="454"/>
      <c r="V8" s="432"/>
      <c r="W8" s="434"/>
      <c r="X8" s="129"/>
      <c r="Y8" s="431"/>
      <c r="Z8" s="432"/>
      <c r="AA8" s="433"/>
      <c r="AB8" s="432"/>
      <c r="AC8" s="432"/>
      <c r="AD8" s="434"/>
      <c r="AE8" s="129"/>
      <c r="AF8" s="437"/>
      <c r="AG8" s="438"/>
      <c r="AH8" s="439"/>
      <c r="AI8" s="438"/>
      <c r="AJ8" s="438"/>
      <c r="AK8" s="440"/>
      <c r="AL8" s="129"/>
      <c r="AM8" s="431"/>
      <c r="AN8" s="432"/>
      <c r="AO8" s="433"/>
      <c r="AP8" s="432"/>
      <c r="AQ8" s="432"/>
      <c r="AR8" s="434"/>
      <c r="AS8" s="129"/>
      <c r="AT8" s="431"/>
      <c r="AU8" s="432"/>
      <c r="AV8" s="433"/>
      <c r="AW8" s="432"/>
      <c r="AX8" s="432"/>
      <c r="AY8" s="434"/>
      <c r="AZ8" s="129"/>
      <c r="BA8" s="431"/>
      <c r="BB8" s="432"/>
      <c r="BC8" s="433"/>
      <c r="BD8" s="432"/>
      <c r="BE8" s="432"/>
      <c r="BF8" s="434"/>
      <c r="BG8" s="81"/>
      <c r="BH8" s="405"/>
      <c r="BI8" s="406"/>
      <c r="BJ8" s="407"/>
      <c r="BK8" s="406"/>
      <c r="BL8" s="406"/>
      <c r="BM8" s="408"/>
      <c r="BN8" s="81"/>
      <c r="BO8" s="405"/>
      <c r="BP8" s="406"/>
      <c r="BQ8" s="407"/>
      <c r="BR8" s="406"/>
      <c r="BS8" s="406"/>
      <c r="BT8" s="408"/>
      <c r="BU8" s="81"/>
      <c r="BV8" s="405"/>
      <c r="BW8" s="406"/>
      <c r="BX8" s="407"/>
      <c r="BY8" s="406"/>
      <c r="BZ8" s="406"/>
      <c r="CA8" s="408"/>
      <c r="CB8" s="81"/>
      <c r="CC8" s="405"/>
      <c r="CD8" s="406"/>
      <c r="CE8" s="407"/>
      <c r="CF8" s="406"/>
      <c r="CG8" s="406"/>
      <c r="CH8" s="408"/>
      <c r="CI8" s="81"/>
      <c r="CJ8" s="409"/>
      <c r="CK8" s="410"/>
      <c r="CL8" s="411"/>
      <c r="CM8" s="410"/>
      <c r="CN8" s="410"/>
      <c r="CO8" s="412"/>
      <c r="CP8" s="81"/>
      <c r="CQ8" s="405"/>
      <c r="CR8" s="406"/>
      <c r="CS8" s="407"/>
      <c r="CT8" s="406"/>
      <c r="CU8" s="406"/>
      <c r="CV8" s="408"/>
      <c r="CW8" s="81"/>
      <c r="CX8" s="405"/>
      <c r="CY8" s="406"/>
      <c r="CZ8" s="407"/>
      <c r="DA8" s="406"/>
      <c r="DB8" s="406"/>
      <c r="DC8" s="408"/>
      <c r="DD8" s="81"/>
      <c r="DE8" s="405"/>
      <c r="DF8" s="406"/>
      <c r="DG8" s="407"/>
      <c r="DH8" s="406"/>
      <c r="DI8" s="406"/>
      <c r="DJ8" s="408"/>
      <c r="DK8" s="81"/>
      <c r="DL8" s="405"/>
      <c r="DM8" s="406"/>
      <c r="DN8" s="407"/>
      <c r="DO8" s="406"/>
      <c r="DP8" s="406"/>
      <c r="DQ8" s="408"/>
      <c r="DR8" s="81"/>
      <c r="DS8" s="405"/>
      <c r="DT8" s="406"/>
      <c r="DU8" s="407"/>
      <c r="DV8" s="406"/>
      <c r="DW8" s="406"/>
      <c r="DX8" s="408"/>
      <c r="DY8" s="81"/>
      <c r="DZ8" s="405"/>
      <c r="EA8" s="406"/>
      <c r="EB8" s="407"/>
      <c r="EC8" s="406"/>
      <c r="ED8" s="406"/>
      <c r="EE8" s="408"/>
      <c r="EF8" s="81"/>
      <c r="EG8" s="405"/>
      <c r="EH8" s="406"/>
      <c r="EI8" s="407"/>
      <c r="EJ8" s="406"/>
      <c r="EK8" s="406"/>
      <c r="EL8" s="408"/>
      <c r="EM8" s="81"/>
      <c r="EN8" s="409"/>
      <c r="EO8" s="410"/>
      <c r="EP8" s="411"/>
      <c r="EQ8" s="410"/>
      <c r="ER8" s="410"/>
      <c r="ES8" s="412"/>
      <c r="ET8" s="81"/>
      <c r="EU8" s="405"/>
      <c r="EV8" s="406"/>
      <c r="EW8" s="407"/>
      <c r="EX8" s="406"/>
      <c r="EY8" s="406"/>
      <c r="EZ8" s="408"/>
      <c r="FA8" s="81"/>
      <c r="FB8" s="405"/>
      <c r="FC8" s="406"/>
      <c r="FD8" s="407"/>
      <c r="FE8" s="406"/>
      <c r="FF8" s="406"/>
      <c r="FG8" s="408"/>
      <c r="FH8" s="81"/>
      <c r="FI8" s="405"/>
      <c r="FJ8" s="406"/>
      <c r="FK8" s="407"/>
      <c r="FL8" s="406"/>
      <c r="FM8" s="406"/>
      <c r="FN8" s="408"/>
      <c r="FO8" s="81"/>
      <c r="FP8" s="409"/>
      <c r="FQ8" s="410"/>
      <c r="FR8" s="411"/>
      <c r="FS8" s="410"/>
      <c r="FT8" s="410"/>
      <c r="FU8" s="412"/>
      <c r="FV8" s="81"/>
      <c r="FW8" s="405"/>
      <c r="FX8" s="406"/>
      <c r="FY8" s="407"/>
      <c r="FZ8" s="406"/>
      <c r="GA8" s="406"/>
      <c r="GB8" s="408"/>
      <c r="GC8" s="81"/>
      <c r="GD8" s="405"/>
      <c r="GE8" s="406"/>
      <c r="GF8" s="407"/>
      <c r="GG8" s="406"/>
      <c r="GH8" s="406"/>
      <c r="GI8" s="408"/>
      <c r="GJ8" s="81"/>
      <c r="GK8" s="405"/>
      <c r="GL8" s="406"/>
      <c r="GM8" s="407"/>
      <c r="GN8" s="406"/>
      <c r="GO8" s="406"/>
      <c r="GP8" s="408"/>
      <c r="GQ8" s="81"/>
      <c r="GR8" s="405"/>
      <c r="GS8" s="406"/>
      <c r="GT8" s="407"/>
      <c r="GU8" s="406"/>
      <c r="GV8" s="406"/>
      <c r="GW8" s="408"/>
      <c r="GX8" s="81"/>
      <c r="GY8" s="405"/>
      <c r="GZ8" s="406"/>
      <c r="HA8" s="407"/>
      <c r="HB8" s="406"/>
      <c r="HC8" s="406"/>
      <c r="HD8" s="408"/>
      <c r="HE8" s="81"/>
      <c r="HF8" s="405"/>
      <c r="HG8" s="406"/>
      <c r="HH8" s="407"/>
      <c r="HI8" s="406"/>
      <c r="HJ8" s="406"/>
      <c r="HK8" s="408"/>
      <c r="HL8" s="81"/>
      <c r="HM8" s="405"/>
      <c r="HN8" s="406"/>
      <c r="HO8" s="407"/>
      <c r="HP8" s="406"/>
      <c r="HQ8" s="406"/>
      <c r="HR8" s="408"/>
      <c r="HS8" s="81"/>
      <c r="HT8" s="405"/>
      <c r="HU8" s="406"/>
      <c r="HV8" s="407"/>
      <c r="HW8" s="406"/>
      <c r="HX8" s="406"/>
      <c r="HY8" s="408"/>
      <c r="HZ8" s="81"/>
      <c r="IA8" s="405"/>
      <c r="IB8" s="406"/>
      <c r="IC8" s="407"/>
      <c r="ID8" s="406"/>
      <c r="IE8" s="406"/>
      <c r="IF8" s="408"/>
      <c r="IG8" s="81"/>
      <c r="IH8" s="405"/>
      <c r="II8" s="406"/>
      <c r="IJ8" s="407"/>
      <c r="IK8" s="406"/>
      <c r="IL8" s="406"/>
      <c r="IM8" s="408"/>
      <c r="IN8" s="81"/>
      <c r="IO8" s="405"/>
      <c r="IP8" s="406"/>
      <c r="IQ8" s="407"/>
      <c r="IR8" s="406"/>
      <c r="IS8" s="406"/>
      <c r="IT8" s="408"/>
      <c r="IU8" s="81"/>
      <c r="IV8" s="409"/>
      <c r="IW8" s="410"/>
      <c r="IX8" s="411"/>
      <c r="IY8" s="410"/>
      <c r="IZ8" s="410"/>
      <c r="JA8" s="412"/>
      <c r="JB8" s="81"/>
      <c r="JC8" s="405"/>
      <c r="JD8" s="406"/>
      <c r="JE8" s="407"/>
      <c r="JF8" s="406"/>
      <c r="JG8" s="406"/>
      <c r="JH8" s="408"/>
      <c r="JI8" s="81"/>
      <c r="JJ8" s="405"/>
      <c r="JK8" s="406"/>
      <c r="JL8" s="407"/>
      <c r="JM8" s="406"/>
      <c r="JN8" s="406"/>
      <c r="JO8" s="408"/>
      <c r="JP8" s="81"/>
      <c r="JQ8" s="405"/>
      <c r="JR8" s="406"/>
      <c r="JS8" s="407"/>
      <c r="JT8" s="406"/>
      <c r="JU8" s="406"/>
      <c r="JV8" s="408"/>
      <c r="JW8" s="81"/>
      <c r="JX8" s="409"/>
      <c r="JY8" s="410"/>
      <c r="JZ8" s="411"/>
      <c r="KA8" s="410"/>
      <c r="KB8" s="410"/>
      <c r="KC8" s="412"/>
      <c r="KD8" s="81"/>
      <c r="KE8" s="405"/>
      <c r="KF8" s="406"/>
      <c r="KG8" s="407"/>
      <c r="KH8" s="406"/>
      <c r="KI8" s="406"/>
      <c r="KJ8" s="408"/>
      <c r="KK8" s="81"/>
      <c r="KL8" s="405"/>
      <c r="KM8" s="406"/>
      <c r="KN8" s="407"/>
      <c r="KO8" s="406"/>
      <c r="KP8" s="406"/>
      <c r="KQ8" s="408"/>
      <c r="KR8" s="81"/>
      <c r="KS8" s="405"/>
      <c r="KT8" s="406"/>
      <c r="KU8" s="407"/>
      <c r="KV8" s="406"/>
      <c r="KW8" s="406"/>
      <c r="KX8" s="408"/>
      <c r="KY8" s="81"/>
      <c r="KZ8" s="409"/>
      <c r="LA8" s="410"/>
      <c r="LB8" s="411"/>
      <c r="LC8" s="410"/>
      <c r="LD8" s="410"/>
      <c r="LE8" s="412"/>
      <c r="LF8" s="81"/>
      <c r="LG8" s="405"/>
      <c r="LH8" s="406"/>
      <c r="LI8" s="407"/>
      <c r="LJ8" s="406"/>
      <c r="LK8" s="406"/>
      <c r="LL8" s="408"/>
      <c r="LM8" s="81"/>
      <c r="LN8" s="405"/>
      <c r="LO8" s="406"/>
      <c r="LP8" s="407"/>
      <c r="LQ8" s="406"/>
      <c r="LR8" s="406"/>
      <c r="LS8" s="408"/>
      <c r="LT8" s="81"/>
      <c r="LU8" s="405"/>
      <c r="LV8" s="406"/>
      <c r="LW8" s="407"/>
      <c r="LX8" s="406"/>
      <c r="LY8" s="406"/>
      <c r="LZ8" s="408"/>
      <c r="MA8" s="81"/>
      <c r="MB8" s="405"/>
      <c r="MC8" s="406"/>
      <c r="MD8" s="407"/>
      <c r="ME8" s="406"/>
      <c r="MF8" s="406"/>
      <c r="MG8" s="408"/>
      <c r="MH8" s="81"/>
      <c r="MI8" s="405"/>
      <c r="MJ8" s="406"/>
      <c r="MK8" s="407"/>
      <c r="ML8" s="406"/>
      <c r="MM8" s="406"/>
      <c r="MN8" s="408"/>
      <c r="MO8" s="81"/>
      <c r="MP8" s="409"/>
      <c r="MQ8" s="410"/>
      <c r="MR8" s="411"/>
      <c r="MS8" s="410"/>
      <c r="MT8" s="410"/>
      <c r="MU8" s="412"/>
      <c r="MV8" s="81"/>
      <c r="MW8" s="405"/>
      <c r="MX8" s="406"/>
      <c r="MY8" s="407"/>
      <c r="MZ8" s="406"/>
      <c r="NA8" s="406"/>
      <c r="NB8" s="408"/>
      <c r="NC8" s="81"/>
      <c r="ND8" s="405"/>
      <c r="NE8" s="406"/>
      <c r="NF8" s="407"/>
      <c r="NG8" s="406"/>
      <c r="NH8" s="406"/>
      <c r="NI8" s="408"/>
      <c r="NJ8" s="81"/>
      <c r="NK8" s="405"/>
      <c r="NL8" s="406"/>
      <c r="NM8" s="407"/>
      <c r="NN8" s="406"/>
      <c r="NO8" s="406"/>
      <c r="NP8" s="408"/>
      <c r="NQ8" s="81"/>
      <c r="NR8" s="409"/>
      <c r="NS8" s="410"/>
      <c r="NT8" s="411"/>
      <c r="NU8" s="410"/>
      <c r="NV8" s="410"/>
      <c r="NW8" s="412"/>
      <c r="NX8" s="81"/>
      <c r="NY8" s="405"/>
      <c r="NZ8" s="406"/>
      <c r="OA8" s="407"/>
      <c r="OB8" s="406"/>
      <c r="OC8" s="406"/>
      <c r="OD8" s="408"/>
      <c r="OE8" s="81"/>
      <c r="OF8" s="405"/>
      <c r="OG8" s="406"/>
      <c r="OH8" s="407"/>
      <c r="OI8" s="406"/>
      <c r="OJ8" s="406"/>
      <c r="OK8" s="408"/>
      <c r="OL8" s="81"/>
      <c r="OM8" s="405"/>
      <c r="ON8" s="406"/>
      <c r="OO8" s="407"/>
      <c r="OP8" s="406"/>
      <c r="OQ8" s="406"/>
      <c r="OR8" s="408"/>
      <c r="OS8" s="81"/>
      <c r="OT8" s="409"/>
      <c r="OU8" s="410"/>
      <c r="OV8" s="411"/>
      <c r="OW8" s="410"/>
      <c r="OX8" s="410"/>
      <c r="OY8" s="412"/>
      <c r="OZ8" s="81"/>
      <c r="PA8" s="405"/>
      <c r="PB8" s="406"/>
      <c r="PC8" s="407"/>
      <c r="PD8" s="406"/>
      <c r="PE8" s="406"/>
      <c r="PF8" s="408"/>
      <c r="PG8" s="81"/>
      <c r="PH8" s="405"/>
      <c r="PI8" s="406"/>
      <c r="PJ8" s="407"/>
      <c r="PK8" s="406"/>
      <c r="PL8" s="406"/>
      <c r="PM8" s="408"/>
      <c r="PN8" s="81"/>
      <c r="PO8" s="405"/>
      <c r="PP8" s="406"/>
      <c r="PQ8" s="407"/>
      <c r="PR8" s="406"/>
      <c r="PS8" s="406"/>
      <c r="PT8" s="408"/>
      <c r="PU8" s="81"/>
      <c r="PV8" s="409"/>
      <c r="PW8" s="410"/>
      <c r="PX8" s="411"/>
      <c r="PY8" s="410"/>
      <c r="PZ8" s="410"/>
      <c r="QA8" s="412"/>
      <c r="QB8" s="81"/>
      <c r="QC8" s="405"/>
      <c r="QD8" s="406"/>
      <c r="QE8" s="407"/>
      <c r="QF8" s="406"/>
      <c r="QG8" s="406"/>
      <c r="QH8" s="408"/>
      <c r="QJ8" s="405"/>
      <c r="QK8" s="406"/>
      <c r="QL8" s="407"/>
      <c r="QM8" s="406"/>
      <c r="QN8" s="406"/>
      <c r="QO8" s="408"/>
      <c r="QQ8" s="405"/>
      <c r="QR8" s="406"/>
      <c r="QS8" s="407"/>
      <c r="QT8" s="406"/>
      <c r="QU8" s="406"/>
      <c r="QV8" s="408"/>
    </row>
    <row r="9" spans="1:464" ht="12.75" customHeight="1" thickBot="1">
      <c r="A9" s="468"/>
      <c r="B9" s="469"/>
      <c r="C9" s="470"/>
      <c r="D9" s="427"/>
      <c r="E9" s="427"/>
      <c r="F9" s="428"/>
      <c r="G9" s="429"/>
      <c r="H9" s="427"/>
      <c r="I9" s="430"/>
      <c r="J9" s="127"/>
      <c r="K9" s="426"/>
      <c r="L9" s="427"/>
      <c r="M9" s="428"/>
      <c r="N9" s="429"/>
      <c r="O9" s="427"/>
      <c r="P9" s="430"/>
      <c r="Q9" s="128"/>
      <c r="R9" s="431"/>
      <c r="S9" s="432"/>
      <c r="T9" s="433"/>
      <c r="U9" s="454"/>
      <c r="V9" s="432"/>
      <c r="W9" s="434"/>
      <c r="X9" s="128"/>
      <c r="Y9" s="426"/>
      <c r="Z9" s="427"/>
      <c r="AA9" s="428"/>
      <c r="AB9" s="429"/>
      <c r="AC9" s="427"/>
      <c r="AD9" s="430"/>
      <c r="AE9" s="128"/>
      <c r="AF9" s="426"/>
      <c r="AG9" s="427"/>
      <c r="AH9" s="428"/>
      <c r="AI9" s="429"/>
      <c r="AJ9" s="427"/>
      <c r="AK9" s="430"/>
      <c r="AL9" s="128"/>
      <c r="AM9" s="426"/>
      <c r="AN9" s="427"/>
      <c r="AO9" s="428"/>
      <c r="AP9" s="429"/>
      <c r="AQ9" s="427"/>
      <c r="AR9" s="430"/>
      <c r="AS9" s="128"/>
      <c r="AT9" s="426"/>
      <c r="AU9" s="427"/>
      <c r="AV9" s="428"/>
      <c r="AW9" s="429"/>
      <c r="AX9" s="427"/>
      <c r="AY9" s="430"/>
      <c r="AZ9" s="128"/>
      <c r="BA9" s="426"/>
      <c r="BB9" s="427"/>
      <c r="BC9" s="428"/>
      <c r="BD9" s="429"/>
      <c r="BE9" s="427"/>
      <c r="BF9" s="430"/>
      <c r="BG9" s="88"/>
      <c r="BH9" s="416"/>
      <c r="BI9" s="414"/>
      <c r="BJ9" s="417"/>
      <c r="BK9" s="413"/>
      <c r="BL9" s="414"/>
      <c r="BM9" s="415"/>
      <c r="BN9" s="88"/>
      <c r="BO9" s="416"/>
      <c r="BP9" s="414"/>
      <c r="BQ9" s="417"/>
      <c r="BR9" s="413"/>
      <c r="BS9" s="414"/>
      <c r="BT9" s="415"/>
      <c r="BU9" s="88"/>
      <c r="BV9" s="416"/>
      <c r="BW9" s="414"/>
      <c r="BX9" s="417"/>
      <c r="BY9" s="413"/>
      <c r="BZ9" s="414"/>
      <c r="CA9" s="415"/>
      <c r="CB9" s="88"/>
      <c r="CC9" s="416"/>
      <c r="CD9" s="414"/>
      <c r="CE9" s="417"/>
      <c r="CF9" s="413"/>
      <c r="CG9" s="414"/>
      <c r="CH9" s="415"/>
      <c r="CI9" s="88"/>
      <c r="CJ9" s="416"/>
      <c r="CK9" s="414"/>
      <c r="CL9" s="417"/>
      <c r="CM9" s="413"/>
      <c r="CN9" s="414"/>
      <c r="CO9" s="415"/>
      <c r="CP9" s="88"/>
      <c r="CQ9" s="416"/>
      <c r="CR9" s="414"/>
      <c r="CS9" s="417"/>
      <c r="CT9" s="413"/>
      <c r="CU9" s="414"/>
      <c r="CV9" s="415"/>
      <c r="CW9" s="88"/>
      <c r="CX9" s="416"/>
      <c r="CY9" s="414"/>
      <c r="CZ9" s="417"/>
      <c r="DA9" s="413"/>
      <c r="DB9" s="414"/>
      <c r="DC9" s="415"/>
      <c r="DD9" s="88"/>
      <c r="DE9" s="416"/>
      <c r="DF9" s="414"/>
      <c r="DG9" s="417"/>
      <c r="DH9" s="413"/>
      <c r="DI9" s="414"/>
      <c r="DJ9" s="415"/>
      <c r="DK9" s="88"/>
      <c r="DL9" s="416"/>
      <c r="DM9" s="414"/>
      <c r="DN9" s="417"/>
      <c r="DO9" s="413"/>
      <c r="DP9" s="414"/>
      <c r="DQ9" s="415"/>
      <c r="DR9" s="88"/>
      <c r="DS9" s="416"/>
      <c r="DT9" s="414"/>
      <c r="DU9" s="417"/>
      <c r="DV9" s="413"/>
      <c r="DW9" s="414"/>
      <c r="DX9" s="415"/>
      <c r="DY9" s="88"/>
      <c r="DZ9" s="416"/>
      <c r="EA9" s="414"/>
      <c r="EB9" s="417"/>
      <c r="EC9" s="413"/>
      <c r="ED9" s="414"/>
      <c r="EE9" s="415"/>
      <c r="EF9" s="88"/>
      <c r="EG9" s="416"/>
      <c r="EH9" s="414"/>
      <c r="EI9" s="417"/>
      <c r="EJ9" s="413"/>
      <c r="EK9" s="414"/>
      <c r="EL9" s="415"/>
      <c r="EM9" s="88"/>
      <c r="EN9" s="416"/>
      <c r="EO9" s="414"/>
      <c r="EP9" s="417"/>
      <c r="EQ9" s="413"/>
      <c r="ER9" s="414"/>
      <c r="ES9" s="415"/>
      <c r="ET9" s="88"/>
      <c r="EU9" s="416"/>
      <c r="EV9" s="414"/>
      <c r="EW9" s="417"/>
      <c r="EX9" s="413"/>
      <c r="EY9" s="414"/>
      <c r="EZ9" s="415"/>
      <c r="FA9" s="88"/>
      <c r="FB9" s="416"/>
      <c r="FC9" s="414"/>
      <c r="FD9" s="417"/>
      <c r="FE9" s="413"/>
      <c r="FF9" s="414"/>
      <c r="FG9" s="415"/>
      <c r="FH9" s="88"/>
      <c r="FI9" s="416"/>
      <c r="FJ9" s="414"/>
      <c r="FK9" s="417"/>
      <c r="FL9" s="413"/>
      <c r="FM9" s="414"/>
      <c r="FN9" s="415"/>
      <c r="FO9" s="88"/>
      <c r="FP9" s="416"/>
      <c r="FQ9" s="414"/>
      <c r="FR9" s="417"/>
      <c r="FS9" s="413"/>
      <c r="FT9" s="414"/>
      <c r="FU9" s="415"/>
      <c r="FV9" s="88"/>
      <c r="FW9" s="416"/>
      <c r="FX9" s="414"/>
      <c r="FY9" s="417"/>
      <c r="FZ9" s="413"/>
      <c r="GA9" s="414"/>
      <c r="GB9" s="415"/>
      <c r="GC9" s="88"/>
      <c r="GD9" s="416"/>
      <c r="GE9" s="414"/>
      <c r="GF9" s="417"/>
      <c r="GG9" s="413"/>
      <c r="GH9" s="414"/>
      <c r="GI9" s="415"/>
      <c r="GJ9" s="88"/>
      <c r="GK9" s="416"/>
      <c r="GL9" s="414"/>
      <c r="GM9" s="417"/>
      <c r="GN9" s="413"/>
      <c r="GO9" s="414"/>
      <c r="GP9" s="415"/>
      <c r="GQ9" s="88"/>
      <c r="GR9" s="416"/>
      <c r="GS9" s="414"/>
      <c r="GT9" s="417"/>
      <c r="GU9" s="413"/>
      <c r="GV9" s="414"/>
      <c r="GW9" s="415"/>
      <c r="GX9" s="88"/>
      <c r="GY9" s="416"/>
      <c r="GZ9" s="414"/>
      <c r="HA9" s="417"/>
      <c r="HB9" s="413"/>
      <c r="HC9" s="414"/>
      <c r="HD9" s="415"/>
      <c r="HE9" s="88"/>
      <c r="HF9" s="416"/>
      <c r="HG9" s="414"/>
      <c r="HH9" s="417"/>
      <c r="HI9" s="413"/>
      <c r="HJ9" s="414"/>
      <c r="HK9" s="415"/>
      <c r="HL9" s="88"/>
      <c r="HM9" s="416"/>
      <c r="HN9" s="414"/>
      <c r="HO9" s="417"/>
      <c r="HP9" s="413"/>
      <c r="HQ9" s="414"/>
      <c r="HR9" s="415"/>
      <c r="HS9" s="88"/>
      <c r="HT9" s="416"/>
      <c r="HU9" s="414"/>
      <c r="HV9" s="417"/>
      <c r="HW9" s="413"/>
      <c r="HX9" s="414"/>
      <c r="HY9" s="415"/>
      <c r="HZ9" s="88"/>
      <c r="IA9" s="416"/>
      <c r="IB9" s="414"/>
      <c r="IC9" s="417"/>
      <c r="ID9" s="413"/>
      <c r="IE9" s="414"/>
      <c r="IF9" s="415"/>
      <c r="IG9" s="88"/>
      <c r="IH9" s="416"/>
      <c r="II9" s="414"/>
      <c r="IJ9" s="417"/>
      <c r="IK9" s="413"/>
      <c r="IL9" s="414"/>
      <c r="IM9" s="415"/>
      <c r="IN9" s="88"/>
      <c r="IO9" s="416"/>
      <c r="IP9" s="414"/>
      <c r="IQ9" s="417"/>
      <c r="IR9" s="413"/>
      <c r="IS9" s="414"/>
      <c r="IT9" s="415"/>
      <c r="IU9" s="88"/>
      <c r="IV9" s="416"/>
      <c r="IW9" s="414"/>
      <c r="IX9" s="417"/>
      <c r="IY9" s="413"/>
      <c r="IZ9" s="414"/>
      <c r="JA9" s="415"/>
      <c r="JB9" s="88"/>
      <c r="JC9" s="416"/>
      <c r="JD9" s="414"/>
      <c r="JE9" s="417"/>
      <c r="JF9" s="413"/>
      <c r="JG9" s="414"/>
      <c r="JH9" s="415"/>
      <c r="JI9" s="88"/>
      <c r="JJ9" s="416"/>
      <c r="JK9" s="414"/>
      <c r="JL9" s="417"/>
      <c r="JM9" s="413"/>
      <c r="JN9" s="414"/>
      <c r="JO9" s="415"/>
      <c r="JP9" s="88"/>
      <c r="JQ9" s="416"/>
      <c r="JR9" s="414"/>
      <c r="JS9" s="417"/>
      <c r="JT9" s="413"/>
      <c r="JU9" s="414"/>
      <c r="JV9" s="415"/>
      <c r="JW9" s="88"/>
      <c r="JX9" s="416"/>
      <c r="JY9" s="414"/>
      <c r="JZ9" s="417"/>
      <c r="KA9" s="413"/>
      <c r="KB9" s="414"/>
      <c r="KC9" s="415"/>
      <c r="KD9" s="88"/>
      <c r="KE9" s="416"/>
      <c r="KF9" s="414"/>
      <c r="KG9" s="417"/>
      <c r="KH9" s="413"/>
      <c r="KI9" s="414"/>
      <c r="KJ9" s="415"/>
      <c r="KK9" s="88"/>
      <c r="KL9" s="416"/>
      <c r="KM9" s="414"/>
      <c r="KN9" s="417"/>
      <c r="KO9" s="413"/>
      <c r="KP9" s="414"/>
      <c r="KQ9" s="415"/>
      <c r="KR9" s="88"/>
      <c r="KS9" s="416"/>
      <c r="KT9" s="414"/>
      <c r="KU9" s="417"/>
      <c r="KV9" s="413"/>
      <c r="KW9" s="414"/>
      <c r="KX9" s="415"/>
      <c r="KY9" s="88"/>
      <c r="KZ9" s="416"/>
      <c r="LA9" s="414"/>
      <c r="LB9" s="417"/>
      <c r="LC9" s="413"/>
      <c r="LD9" s="414"/>
      <c r="LE9" s="415"/>
      <c r="LF9" s="88"/>
      <c r="LG9" s="416"/>
      <c r="LH9" s="414"/>
      <c r="LI9" s="417"/>
      <c r="LJ9" s="413"/>
      <c r="LK9" s="414"/>
      <c r="LL9" s="415"/>
      <c r="LM9" s="88"/>
      <c r="LN9" s="416"/>
      <c r="LO9" s="414"/>
      <c r="LP9" s="417"/>
      <c r="LQ9" s="413"/>
      <c r="LR9" s="414"/>
      <c r="LS9" s="415"/>
      <c r="LT9" s="88"/>
      <c r="LU9" s="416"/>
      <c r="LV9" s="414"/>
      <c r="LW9" s="417"/>
      <c r="LX9" s="413"/>
      <c r="LY9" s="414"/>
      <c r="LZ9" s="415"/>
      <c r="MA9" s="88"/>
      <c r="MB9" s="416"/>
      <c r="MC9" s="414"/>
      <c r="MD9" s="417"/>
      <c r="ME9" s="413"/>
      <c r="MF9" s="414"/>
      <c r="MG9" s="415"/>
      <c r="MH9" s="88"/>
      <c r="MI9" s="416"/>
      <c r="MJ9" s="414"/>
      <c r="MK9" s="417"/>
      <c r="ML9" s="413"/>
      <c r="MM9" s="414"/>
      <c r="MN9" s="415"/>
      <c r="MO9" s="88"/>
      <c r="MP9" s="416"/>
      <c r="MQ9" s="414"/>
      <c r="MR9" s="417"/>
      <c r="MS9" s="413"/>
      <c r="MT9" s="414"/>
      <c r="MU9" s="415"/>
      <c r="MV9" s="88"/>
      <c r="MW9" s="416"/>
      <c r="MX9" s="414"/>
      <c r="MY9" s="417"/>
      <c r="MZ9" s="413"/>
      <c r="NA9" s="414"/>
      <c r="NB9" s="415"/>
      <c r="NC9" s="88"/>
      <c r="ND9" s="416"/>
      <c r="NE9" s="414"/>
      <c r="NF9" s="417"/>
      <c r="NG9" s="413"/>
      <c r="NH9" s="414"/>
      <c r="NI9" s="415"/>
      <c r="NJ9" s="88"/>
      <c r="NK9" s="416"/>
      <c r="NL9" s="414"/>
      <c r="NM9" s="417"/>
      <c r="NN9" s="413"/>
      <c r="NO9" s="414"/>
      <c r="NP9" s="415"/>
      <c r="NQ9" s="88"/>
      <c r="NR9" s="416"/>
      <c r="NS9" s="414"/>
      <c r="NT9" s="417"/>
      <c r="NU9" s="413"/>
      <c r="NV9" s="414"/>
      <c r="NW9" s="415"/>
      <c r="NX9" s="88"/>
      <c r="NY9" s="416"/>
      <c r="NZ9" s="414"/>
      <c r="OA9" s="417"/>
      <c r="OB9" s="413"/>
      <c r="OC9" s="414"/>
      <c r="OD9" s="415"/>
      <c r="OE9" s="88"/>
      <c r="OF9" s="416"/>
      <c r="OG9" s="414"/>
      <c r="OH9" s="417"/>
      <c r="OI9" s="413"/>
      <c r="OJ9" s="414"/>
      <c r="OK9" s="415"/>
      <c r="OL9" s="88"/>
      <c r="OM9" s="416"/>
      <c r="ON9" s="414"/>
      <c r="OO9" s="417"/>
      <c r="OP9" s="413"/>
      <c r="OQ9" s="414"/>
      <c r="OR9" s="415"/>
      <c r="OS9" s="88"/>
      <c r="OT9" s="416"/>
      <c r="OU9" s="414"/>
      <c r="OV9" s="417"/>
      <c r="OW9" s="413"/>
      <c r="OX9" s="414"/>
      <c r="OY9" s="415"/>
      <c r="OZ9" s="88"/>
      <c r="PA9" s="416"/>
      <c r="PB9" s="414"/>
      <c r="PC9" s="417"/>
      <c r="PD9" s="413"/>
      <c r="PE9" s="414"/>
      <c r="PF9" s="415"/>
      <c r="PG9" s="88"/>
      <c r="PH9" s="416"/>
      <c r="PI9" s="414"/>
      <c r="PJ9" s="417"/>
      <c r="PK9" s="413"/>
      <c r="PL9" s="414"/>
      <c r="PM9" s="415"/>
      <c r="PN9" s="88"/>
      <c r="PO9" s="416"/>
      <c r="PP9" s="414"/>
      <c r="PQ9" s="417"/>
      <c r="PR9" s="413"/>
      <c r="PS9" s="414"/>
      <c r="PT9" s="415"/>
      <c r="PU9" s="88"/>
      <c r="PV9" s="416"/>
      <c r="PW9" s="414"/>
      <c r="PX9" s="417"/>
      <c r="PY9" s="413"/>
      <c r="PZ9" s="414"/>
      <c r="QA9" s="415"/>
      <c r="QB9" s="88"/>
      <c r="QC9" s="416"/>
      <c r="QD9" s="414"/>
      <c r="QE9" s="417"/>
      <c r="QF9" s="413"/>
      <c r="QG9" s="414"/>
      <c r="QH9" s="415"/>
      <c r="QJ9" s="416"/>
      <c r="QK9" s="414"/>
      <c r="QL9" s="417"/>
      <c r="QM9" s="413"/>
      <c r="QN9" s="414"/>
      <c r="QO9" s="415"/>
      <c r="QQ9" s="416"/>
      <c r="QR9" s="414"/>
      <c r="QS9" s="417"/>
      <c r="QT9" s="413"/>
      <c r="QU9" s="414"/>
      <c r="QV9" s="415"/>
    </row>
    <row r="10" spans="1:464" ht="5.0999999999999996" customHeight="1" thickBot="1">
      <c r="A10" s="471"/>
      <c r="B10" s="472"/>
      <c r="C10" s="473"/>
      <c r="D10" s="27"/>
      <c r="E10" s="27"/>
      <c r="F10" s="27"/>
      <c r="G10" s="27"/>
      <c r="H10" s="27"/>
      <c r="I10" s="27"/>
      <c r="J10" s="13"/>
      <c r="K10" s="27"/>
      <c r="L10" s="27"/>
      <c r="M10" s="27"/>
      <c r="N10" s="27"/>
      <c r="O10" s="27"/>
      <c r="P10" s="27"/>
      <c r="Q10" s="24"/>
      <c r="R10" s="27"/>
      <c r="S10" s="27"/>
      <c r="T10" s="27"/>
      <c r="U10" s="27"/>
      <c r="V10" s="27"/>
      <c r="W10" s="27"/>
      <c r="X10" s="24"/>
      <c r="Y10" s="27"/>
      <c r="Z10" s="27"/>
      <c r="AA10" s="27"/>
      <c r="AB10" s="27"/>
      <c r="AC10" s="27"/>
      <c r="AD10" s="27"/>
      <c r="AE10" s="24"/>
      <c r="AF10" s="27"/>
      <c r="AG10" s="27"/>
      <c r="AH10" s="27"/>
      <c r="AI10" s="27"/>
      <c r="AJ10" s="27"/>
      <c r="AK10" s="27"/>
      <c r="AL10" s="24"/>
      <c r="AM10" s="27"/>
      <c r="AN10" s="27"/>
      <c r="AO10" s="27"/>
      <c r="AP10" s="27"/>
      <c r="AQ10" s="27"/>
      <c r="AR10" s="27"/>
      <c r="AS10" s="24"/>
      <c r="AT10" s="27"/>
      <c r="AU10" s="27"/>
      <c r="AV10" s="27"/>
      <c r="AW10" s="27"/>
      <c r="AX10" s="27"/>
      <c r="AY10" s="27"/>
      <c r="AZ10" s="24"/>
      <c r="BA10" s="27"/>
      <c r="BB10" s="27"/>
      <c r="BC10" s="27"/>
      <c r="BD10" s="27"/>
      <c r="BE10" s="27"/>
      <c r="BF10" s="27"/>
      <c r="BG10" s="24"/>
      <c r="BH10" s="27"/>
      <c r="BI10" s="27"/>
      <c r="BJ10" s="27"/>
      <c r="BK10" s="27"/>
      <c r="BL10" s="27"/>
      <c r="BM10" s="27"/>
      <c r="BN10" s="24"/>
      <c r="BO10" s="27"/>
      <c r="BP10" s="27"/>
      <c r="BQ10" s="27"/>
      <c r="BR10" s="27"/>
      <c r="BS10" s="27"/>
      <c r="BT10" s="27"/>
      <c r="BU10" s="24"/>
      <c r="BV10" s="27"/>
      <c r="BW10" s="27"/>
      <c r="BX10" s="27"/>
      <c r="BY10" s="27"/>
      <c r="BZ10" s="27"/>
      <c r="CA10" s="27"/>
      <c r="CB10" s="24"/>
      <c r="CC10" s="27"/>
      <c r="CD10" s="27"/>
      <c r="CE10" s="27"/>
      <c r="CF10" s="27"/>
      <c r="CG10" s="27"/>
      <c r="CH10" s="27"/>
      <c r="CI10" s="24"/>
      <c r="CJ10" s="27"/>
      <c r="CK10" s="27"/>
      <c r="CL10" s="27"/>
      <c r="CM10" s="27"/>
      <c r="CN10" s="27"/>
      <c r="CO10" s="27"/>
      <c r="CP10" s="24"/>
      <c r="CQ10" s="27"/>
      <c r="CR10" s="27"/>
      <c r="CS10" s="27"/>
      <c r="CT10" s="27"/>
      <c r="CU10" s="27"/>
      <c r="CV10" s="27"/>
      <c r="CW10" s="24"/>
      <c r="CX10" s="27"/>
      <c r="CY10" s="27"/>
      <c r="CZ10" s="27"/>
      <c r="DA10" s="27"/>
      <c r="DB10" s="27"/>
      <c r="DC10" s="27"/>
      <c r="DD10" s="24"/>
      <c r="DE10" s="27"/>
      <c r="DF10" s="27"/>
      <c r="DG10" s="27"/>
      <c r="DH10" s="27"/>
      <c r="DI10" s="27"/>
      <c r="DJ10" s="27"/>
      <c r="DK10" s="24"/>
      <c r="DL10" s="27"/>
      <c r="DM10" s="27"/>
      <c r="DN10" s="27"/>
      <c r="DO10" s="27"/>
      <c r="DP10" s="27"/>
      <c r="DQ10" s="27"/>
      <c r="DR10" s="24"/>
      <c r="DS10" s="27"/>
      <c r="DT10" s="27"/>
      <c r="DU10" s="27"/>
      <c r="DV10" s="27"/>
      <c r="DW10" s="27"/>
      <c r="DX10" s="27"/>
      <c r="DY10" s="24"/>
      <c r="DZ10" s="27"/>
      <c r="EA10" s="27"/>
      <c r="EB10" s="27"/>
      <c r="EC10" s="27"/>
      <c r="ED10" s="27"/>
      <c r="EE10" s="27"/>
      <c r="EF10" s="24"/>
      <c r="EG10" s="27"/>
      <c r="EH10" s="27"/>
      <c r="EI10" s="27"/>
      <c r="EJ10" s="27"/>
      <c r="EK10" s="27"/>
      <c r="EL10" s="27"/>
      <c r="EM10" s="24"/>
      <c r="EN10" s="27"/>
      <c r="EO10" s="27"/>
      <c r="EP10" s="27"/>
      <c r="EQ10" s="27"/>
      <c r="ER10" s="27"/>
      <c r="ES10" s="27"/>
      <c r="ET10" s="24"/>
      <c r="EU10" s="27"/>
      <c r="EV10" s="27"/>
      <c r="EW10" s="27"/>
      <c r="EX10" s="27"/>
      <c r="EY10" s="27"/>
      <c r="EZ10" s="27"/>
      <c r="FA10" s="24"/>
      <c r="FB10" s="27"/>
      <c r="FC10" s="27"/>
      <c r="FD10" s="27"/>
      <c r="FE10" s="27"/>
      <c r="FF10" s="27"/>
      <c r="FG10" s="27"/>
      <c r="FH10" s="24"/>
      <c r="FI10" s="27"/>
      <c r="FJ10" s="27"/>
      <c r="FK10" s="27"/>
      <c r="FL10" s="27"/>
      <c r="FM10" s="27"/>
      <c r="FN10" s="27"/>
      <c r="FO10" s="24"/>
      <c r="FP10" s="27"/>
      <c r="FQ10" s="27"/>
      <c r="FR10" s="27"/>
      <c r="FS10" s="27"/>
      <c r="FT10" s="27"/>
      <c r="FU10" s="27"/>
      <c r="FV10" s="24"/>
      <c r="FW10" s="27"/>
      <c r="FX10" s="27"/>
      <c r="FY10" s="27"/>
      <c r="FZ10" s="27"/>
      <c r="GA10" s="27"/>
      <c r="GB10" s="27"/>
      <c r="GC10" s="24"/>
      <c r="GD10" s="27"/>
      <c r="GE10" s="27"/>
      <c r="GF10" s="27"/>
      <c r="GG10" s="27"/>
      <c r="GH10" s="27"/>
      <c r="GI10" s="27"/>
      <c r="GJ10" s="24"/>
      <c r="GK10" s="27"/>
      <c r="GL10" s="27"/>
      <c r="GM10" s="27"/>
      <c r="GN10" s="27"/>
      <c r="GO10" s="27"/>
      <c r="GP10" s="27"/>
      <c r="GQ10" s="24"/>
      <c r="GR10" s="27"/>
      <c r="GS10" s="27"/>
      <c r="GT10" s="27"/>
      <c r="GU10" s="27"/>
      <c r="GV10" s="27"/>
      <c r="GW10" s="27"/>
      <c r="GX10" s="24"/>
      <c r="GY10" s="27"/>
      <c r="GZ10" s="27"/>
      <c r="HA10" s="27"/>
      <c r="HB10" s="27"/>
      <c r="HC10" s="27"/>
      <c r="HD10" s="27"/>
      <c r="HE10" s="24"/>
      <c r="HF10" s="27"/>
      <c r="HG10" s="27"/>
      <c r="HH10" s="27"/>
      <c r="HI10" s="27"/>
      <c r="HJ10" s="27"/>
      <c r="HK10" s="27"/>
      <c r="HL10" s="24"/>
      <c r="HM10" s="27"/>
      <c r="HN10" s="27"/>
      <c r="HO10" s="27"/>
      <c r="HP10" s="27"/>
      <c r="HQ10" s="27"/>
      <c r="HR10" s="27"/>
      <c r="HS10" s="24"/>
      <c r="HT10" s="27"/>
      <c r="HU10" s="27"/>
      <c r="HV10" s="27"/>
      <c r="HW10" s="27"/>
      <c r="HX10" s="27"/>
      <c r="HY10" s="27"/>
      <c r="HZ10" s="24"/>
      <c r="IA10" s="27"/>
      <c r="IB10" s="27"/>
      <c r="IC10" s="27"/>
      <c r="ID10" s="27"/>
      <c r="IE10" s="27"/>
      <c r="IF10" s="27"/>
      <c r="IG10" s="24"/>
      <c r="IH10" s="27"/>
      <c r="II10" s="27"/>
      <c r="IJ10" s="27"/>
      <c r="IK10" s="27"/>
      <c r="IL10" s="27"/>
      <c r="IM10" s="27"/>
      <c r="IN10" s="24"/>
      <c r="IO10" s="27"/>
      <c r="IP10" s="27"/>
      <c r="IQ10" s="27"/>
      <c r="IR10" s="27"/>
      <c r="IS10" s="27"/>
      <c r="IT10" s="27"/>
      <c r="IU10" s="24"/>
      <c r="IV10" s="27"/>
      <c r="IW10" s="27"/>
      <c r="IX10" s="27"/>
      <c r="IY10" s="27"/>
      <c r="IZ10" s="27"/>
      <c r="JA10" s="27"/>
      <c r="JB10" s="24"/>
      <c r="JC10" s="27"/>
      <c r="JD10" s="27"/>
      <c r="JE10" s="27"/>
      <c r="JF10" s="27"/>
      <c r="JG10" s="27"/>
      <c r="JH10" s="27"/>
      <c r="JI10" s="24"/>
      <c r="JJ10" s="27"/>
      <c r="JK10" s="27"/>
      <c r="JL10" s="27"/>
      <c r="JM10" s="27"/>
      <c r="JN10" s="27"/>
      <c r="JO10" s="27"/>
      <c r="JP10" s="24"/>
      <c r="JQ10" s="27"/>
      <c r="JR10" s="27"/>
      <c r="JS10" s="27"/>
      <c r="JT10" s="27"/>
      <c r="JU10" s="27"/>
      <c r="JV10" s="27"/>
      <c r="JW10" s="24"/>
      <c r="JX10" s="27"/>
      <c r="JY10" s="27"/>
      <c r="JZ10" s="27"/>
      <c r="KA10" s="27"/>
      <c r="KB10" s="27"/>
      <c r="KC10" s="27"/>
      <c r="KD10" s="24"/>
      <c r="KE10" s="27"/>
      <c r="KF10" s="27"/>
      <c r="KG10" s="27"/>
      <c r="KH10" s="27"/>
      <c r="KI10" s="27"/>
      <c r="KJ10" s="27"/>
      <c r="KK10" s="24"/>
      <c r="KL10" s="27"/>
      <c r="KM10" s="27"/>
      <c r="KN10" s="27"/>
      <c r="KO10" s="27"/>
      <c r="KP10" s="27"/>
      <c r="KQ10" s="27"/>
      <c r="KR10" s="24"/>
      <c r="KS10" s="27"/>
      <c r="KT10" s="27"/>
      <c r="KU10" s="27"/>
      <c r="KV10" s="27"/>
      <c r="KW10" s="27"/>
      <c r="KX10" s="27"/>
      <c r="KY10" s="24"/>
      <c r="KZ10" s="27"/>
      <c r="LA10" s="27"/>
      <c r="LB10" s="27"/>
      <c r="LC10" s="27"/>
      <c r="LD10" s="27"/>
      <c r="LE10" s="27"/>
      <c r="LF10" s="24"/>
      <c r="LG10" s="27"/>
      <c r="LH10" s="27"/>
      <c r="LI10" s="27"/>
      <c r="LJ10" s="27"/>
      <c r="LK10" s="27"/>
      <c r="LL10" s="27"/>
      <c r="LM10" s="24"/>
      <c r="LN10" s="27"/>
      <c r="LO10" s="27"/>
      <c r="LP10" s="27"/>
      <c r="LQ10" s="27"/>
      <c r="LR10" s="27"/>
      <c r="LS10" s="27"/>
      <c r="LT10" s="24"/>
      <c r="LU10" s="27"/>
      <c r="LV10" s="27"/>
      <c r="LW10" s="27"/>
      <c r="LX10" s="27"/>
      <c r="LY10" s="27"/>
      <c r="LZ10" s="27"/>
      <c r="MA10" s="24"/>
      <c r="MB10" s="27"/>
      <c r="MC10" s="27"/>
      <c r="MD10" s="27"/>
      <c r="ME10" s="27"/>
      <c r="MF10" s="27"/>
      <c r="MG10" s="27"/>
      <c r="MH10" s="24"/>
      <c r="MI10" s="27"/>
      <c r="MJ10" s="27"/>
      <c r="MK10" s="27"/>
      <c r="ML10" s="27"/>
      <c r="MM10" s="27"/>
      <c r="MN10" s="27"/>
      <c r="MO10" s="24"/>
      <c r="MP10" s="27"/>
      <c r="MQ10" s="27"/>
      <c r="MR10" s="27"/>
      <c r="MS10" s="27"/>
      <c r="MT10" s="27"/>
      <c r="MU10" s="27"/>
      <c r="MV10" s="24"/>
      <c r="MW10" s="27"/>
      <c r="MX10" s="27"/>
      <c r="MY10" s="27"/>
      <c r="MZ10" s="27"/>
      <c r="NA10" s="27"/>
      <c r="NB10" s="27"/>
      <c r="NC10" s="24"/>
      <c r="ND10" s="27"/>
      <c r="NE10" s="27"/>
      <c r="NF10" s="27"/>
      <c r="NG10" s="27"/>
      <c r="NH10" s="27"/>
      <c r="NI10" s="27"/>
      <c r="NJ10" s="24"/>
      <c r="NK10" s="27"/>
      <c r="NL10" s="27"/>
      <c r="NM10" s="27"/>
      <c r="NN10" s="27"/>
      <c r="NO10" s="27"/>
      <c r="NP10" s="27"/>
      <c r="NQ10" s="24"/>
      <c r="NR10" s="27"/>
      <c r="NS10" s="27"/>
      <c r="NT10" s="27"/>
      <c r="NU10" s="27"/>
      <c r="NV10" s="27"/>
      <c r="NW10" s="27"/>
      <c r="NX10" s="24"/>
      <c r="NY10" s="27"/>
      <c r="NZ10" s="27"/>
      <c r="OA10" s="27"/>
      <c r="OB10" s="27"/>
      <c r="OC10" s="27"/>
      <c r="OD10" s="27"/>
      <c r="OE10" s="24"/>
      <c r="OF10" s="27"/>
      <c r="OG10" s="27"/>
      <c r="OH10" s="27"/>
      <c r="OI10" s="27"/>
      <c r="OJ10" s="27"/>
      <c r="OK10" s="27"/>
      <c r="OL10" s="24"/>
      <c r="OM10" s="27"/>
      <c r="ON10" s="27"/>
      <c r="OO10" s="27"/>
      <c r="OP10" s="27"/>
      <c r="OQ10" s="27"/>
      <c r="OR10" s="27"/>
      <c r="OS10" s="24"/>
      <c r="OT10" s="27"/>
      <c r="OU10" s="27"/>
      <c r="OV10" s="27"/>
      <c r="OW10" s="27"/>
      <c r="OX10" s="27"/>
      <c r="OY10" s="27"/>
      <c r="OZ10" s="24"/>
      <c r="PA10" s="27"/>
      <c r="PB10" s="27"/>
      <c r="PC10" s="27"/>
      <c r="PD10" s="27"/>
      <c r="PE10" s="27"/>
      <c r="PF10" s="27"/>
      <c r="PG10" s="24"/>
      <c r="PH10" s="27"/>
      <c r="PI10" s="27"/>
      <c r="PJ10" s="27"/>
      <c r="PK10" s="27"/>
      <c r="PL10" s="27"/>
      <c r="PM10" s="27"/>
      <c r="PN10" s="24"/>
      <c r="PO10" s="27"/>
      <c r="PP10" s="27"/>
      <c r="PQ10" s="27"/>
      <c r="PR10" s="27"/>
      <c r="PS10" s="27"/>
      <c r="PT10" s="27"/>
      <c r="PU10" s="24"/>
      <c r="PV10" s="27"/>
      <c r="PW10" s="27"/>
      <c r="PX10" s="27"/>
      <c r="PY10" s="27"/>
      <c r="PZ10" s="27"/>
      <c r="QA10" s="27"/>
      <c r="QB10" s="24"/>
      <c r="QC10" s="27"/>
      <c r="QD10" s="27"/>
      <c r="QE10" s="27"/>
      <c r="QF10" s="27"/>
      <c r="QG10" s="27"/>
      <c r="QH10" s="27"/>
      <c r="QJ10" s="27"/>
      <c r="QK10" s="27"/>
      <c r="QL10" s="27"/>
      <c r="QM10" s="27"/>
      <c r="QN10" s="27"/>
      <c r="QO10" s="27"/>
      <c r="QQ10" s="27"/>
      <c r="QR10" s="27"/>
      <c r="QS10" s="27"/>
      <c r="QT10" s="27"/>
      <c r="QU10" s="27"/>
      <c r="QV10" s="27"/>
    </row>
    <row r="11" spans="1:464" ht="15" customHeight="1" thickBot="1">
      <c r="A11" s="441" t="s">
        <v>152</v>
      </c>
      <c r="B11" s="442"/>
      <c r="C11" s="239"/>
      <c r="D11" s="240" t="s">
        <v>46</v>
      </c>
      <c r="E11" s="241" t="s">
        <v>48</v>
      </c>
      <c r="F11" s="241" t="s">
        <v>47</v>
      </c>
      <c r="G11" s="241" t="s">
        <v>44</v>
      </c>
      <c r="H11" s="242" t="s">
        <v>49</v>
      </c>
      <c r="I11" s="243" t="s">
        <v>50</v>
      </c>
      <c r="J11" s="239"/>
      <c r="K11" s="240" t="s">
        <v>46</v>
      </c>
      <c r="L11" s="241" t="s">
        <v>48</v>
      </c>
      <c r="M11" s="241" t="s">
        <v>47</v>
      </c>
      <c r="N11" s="241" t="s">
        <v>44</v>
      </c>
      <c r="O11" s="242" t="s">
        <v>49</v>
      </c>
      <c r="P11" s="243" t="s">
        <v>50</v>
      </c>
      <c r="Q11" s="244"/>
      <c r="R11" s="245" t="s">
        <v>46</v>
      </c>
      <c r="S11" s="241" t="s">
        <v>48</v>
      </c>
      <c r="T11" s="241" t="s">
        <v>47</v>
      </c>
      <c r="U11" s="241" t="s">
        <v>44</v>
      </c>
      <c r="V11" s="242" t="s">
        <v>49</v>
      </c>
      <c r="W11" s="243" t="s">
        <v>50</v>
      </c>
      <c r="X11" s="244"/>
      <c r="Y11" s="240" t="s">
        <v>46</v>
      </c>
      <c r="Z11" s="241" t="s">
        <v>48</v>
      </c>
      <c r="AA11" s="241" t="s">
        <v>47</v>
      </c>
      <c r="AB11" s="241" t="s">
        <v>44</v>
      </c>
      <c r="AC11" s="242" t="s">
        <v>49</v>
      </c>
      <c r="AD11" s="243" t="s">
        <v>50</v>
      </c>
      <c r="AE11" s="244"/>
      <c r="AF11" s="240" t="s">
        <v>46</v>
      </c>
      <c r="AG11" s="241" t="s">
        <v>48</v>
      </c>
      <c r="AH11" s="241" t="s">
        <v>47</v>
      </c>
      <c r="AI11" s="241" t="s">
        <v>44</v>
      </c>
      <c r="AJ11" s="242" t="s">
        <v>49</v>
      </c>
      <c r="AK11" s="243" t="s">
        <v>50</v>
      </c>
      <c r="AL11" s="244"/>
      <c r="AM11" s="240" t="s">
        <v>46</v>
      </c>
      <c r="AN11" s="241" t="s">
        <v>48</v>
      </c>
      <c r="AO11" s="241" t="s">
        <v>47</v>
      </c>
      <c r="AP11" s="241" t="s">
        <v>44</v>
      </c>
      <c r="AQ11" s="242" t="s">
        <v>49</v>
      </c>
      <c r="AR11" s="243" t="s">
        <v>50</v>
      </c>
      <c r="AS11" s="244"/>
      <c r="AT11" s="240" t="s">
        <v>46</v>
      </c>
      <c r="AU11" s="241" t="s">
        <v>48</v>
      </c>
      <c r="AV11" s="241" t="s">
        <v>47</v>
      </c>
      <c r="AW11" s="241" t="s">
        <v>44</v>
      </c>
      <c r="AX11" s="242" t="s">
        <v>49</v>
      </c>
      <c r="AY11" s="243" t="s">
        <v>50</v>
      </c>
      <c r="AZ11" s="244"/>
      <c r="BA11" s="245" t="s">
        <v>46</v>
      </c>
      <c r="BB11" s="241" t="s">
        <v>48</v>
      </c>
      <c r="BC11" s="241" t="s">
        <v>47</v>
      </c>
      <c r="BD11" s="241" t="s">
        <v>44</v>
      </c>
      <c r="BE11" s="242" t="s">
        <v>49</v>
      </c>
      <c r="BF11" s="243" t="s">
        <v>50</v>
      </c>
      <c r="BG11" s="244"/>
      <c r="BH11" s="240" t="s">
        <v>46</v>
      </c>
      <c r="BI11" s="241" t="s">
        <v>48</v>
      </c>
      <c r="BJ11" s="241" t="s">
        <v>47</v>
      </c>
      <c r="BK11" s="241" t="s">
        <v>44</v>
      </c>
      <c r="BL11" s="242" t="s">
        <v>49</v>
      </c>
      <c r="BM11" s="243" t="s">
        <v>50</v>
      </c>
      <c r="BN11" s="244"/>
      <c r="BO11" s="240" t="s">
        <v>46</v>
      </c>
      <c r="BP11" s="241" t="s">
        <v>48</v>
      </c>
      <c r="BQ11" s="241" t="s">
        <v>47</v>
      </c>
      <c r="BR11" s="241" t="s">
        <v>44</v>
      </c>
      <c r="BS11" s="242" t="s">
        <v>49</v>
      </c>
      <c r="BT11" s="243" t="s">
        <v>50</v>
      </c>
      <c r="BU11" s="244"/>
      <c r="BV11" s="240" t="s">
        <v>46</v>
      </c>
      <c r="BW11" s="241" t="s">
        <v>48</v>
      </c>
      <c r="BX11" s="241" t="s">
        <v>47</v>
      </c>
      <c r="BY11" s="241" t="s">
        <v>44</v>
      </c>
      <c r="BZ11" s="242" t="s">
        <v>49</v>
      </c>
      <c r="CA11" s="243" t="s">
        <v>50</v>
      </c>
      <c r="CB11" s="244"/>
      <c r="CC11" s="240" t="s">
        <v>46</v>
      </c>
      <c r="CD11" s="241" t="s">
        <v>48</v>
      </c>
      <c r="CE11" s="241" t="s">
        <v>47</v>
      </c>
      <c r="CF11" s="241" t="s">
        <v>44</v>
      </c>
      <c r="CG11" s="242" t="s">
        <v>49</v>
      </c>
      <c r="CH11" s="243" t="s">
        <v>50</v>
      </c>
      <c r="CI11" s="244"/>
      <c r="CJ11" s="245" t="s">
        <v>46</v>
      </c>
      <c r="CK11" s="241" t="s">
        <v>48</v>
      </c>
      <c r="CL11" s="241" t="s">
        <v>47</v>
      </c>
      <c r="CM11" s="241" t="s">
        <v>44</v>
      </c>
      <c r="CN11" s="242" t="s">
        <v>49</v>
      </c>
      <c r="CO11" s="243" t="s">
        <v>50</v>
      </c>
      <c r="CP11" s="244"/>
      <c r="CQ11" s="240" t="s">
        <v>46</v>
      </c>
      <c r="CR11" s="241" t="s">
        <v>48</v>
      </c>
      <c r="CS11" s="241" t="s">
        <v>47</v>
      </c>
      <c r="CT11" s="241" t="s">
        <v>44</v>
      </c>
      <c r="CU11" s="242" t="s">
        <v>49</v>
      </c>
      <c r="CV11" s="243" t="s">
        <v>50</v>
      </c>
      <c r="CW11" s="244"/>
      <c r="CX11" s="240" t="s">
        <v>46</v>
      </c>
      <c r="CY11" s="241" t="s">
        <v>48</v>
      </c>
      <c r="CZ11" s="241" t="s">
        <v>47</v>
      </c>
      <c r="DA11" s="241" t="s">
        <v>44</v>
      </c>
      <c r="DB11" s="242" t="s">
        <v>49</v>
      </c>
      <c r="DC11" s="243" t="s">
        <v>50</v>
      </c>
      <c r="DD11" s="244"/>
      <c r="DE11" s="240" t="s">
        <v>46</v>
      </c>
      <c r="DF11" s="241" t="s">
        <v>48</v>
      </c>
      <c r="DG11" s="241" t="s">
        <v>47</v>
      </c>
      <c r="DH11" s="241" t="s">
        <v>44</v>
      </c>
      <c r="DI11" s="242" t="s">
        <v>49</v>
      </c>
      <c r="DJ11" s="243" t="s">
        <v>50</v>
      </c>
      <c r="DK11" s="244"/>
      <c r="DL11" s="240" t="s">
        <v>46</v>
      </c>
      <c r="DM11" s="241" t="s">
        <v>48</v>
      </c>
      <c r="DN11" s="241" t="s">
        <v>47</v>
      </c>
      <c r="DO11" s="241" t="s">
        <v>44</v>
      </c>
      <c r="DP11" s="242" t="s">
        <v>49</v>
      </c>
      <c r="DQ11" s="243" t="s">
        <v>50</v>
      </c>
      <c r="DR11" s="244"/>
      <c r="DS11" s="245" t="s">
        <v>46</v>
      </c>
      <c r="DT11" s="241" t="s">
        <v>48</v>
      </c>
      <c r="DU11" s="241" t="s">
        <v>47</v>
      </c>
      <c r="DV11" s="241" t="s">
        <v>44</v>
      </c>
      <c r="DW11" s="242" t="s">
        <v>49</v>
      </c>
      <c r="DX11" s="243" t="s">
        <v>50</v>
      </c>
      <c r="DY11" s="244"/>
      <c r="DZ11" s="240" t="s">
        <v>46</v>
      </c>
      <c r="EA11" s="241" t="s">
        <v>48</v>
      </c>
      <c r="EB11" s="241" t="s">
        <v>47</v>
      </c>
      <c r="EC11" s="241" t="s">
        <v>44</v>
      </c>
      <c r="ED11" s="242" t="s">
        <v>49</v>
      </c>
      <c r="EE11" s="243" t="s">
        <v>50</v>
      </c>
      <c r="EF11" s="244"/>
      <c r="EG11" s="240" t="s">
        <v>46</v>
      </c>
      <c r="EH11" s="241" t="s">
        <v>48</v>
      </c>
      <c r="EI11" s="241" t="s">
        <v>47</v>
      </c>
      <c r="EJ11" s="241" t="s">
        <v>44</v>
      </c>
      <c r="EK11" s="242" t="s">
        <v>49</v>
      </c>
      <c r="EL11" s="243" t="s">
        <v>50</v>
      </c>
      <c r="EM11" s="244"/>
      <c r="EN11" s="240" t="s">
        <v>46</v>
      </c>
      <c r="EO11" s="241" t="s">
        <v>48</v>
      </c>
      <c r="EP11" s="241" t="s">
        <v>47</v>
      </c>
      <c r="EQ11" s="241" t="s">
        <v>44</v>
      </c>
      <c r="ER11" s="242" t="s">
        <v>49</v>
      </c>
      <c r="ES11" s="243" t="s">
        <v>50</v>
      </c>
      <c r="ET11" s="244"/>
      <c r="EU11" s="240" t="s">
        <v>46</v>
      </c>
      <c r="EV11" s="241" t="s">
        <v>48</v>
      </c>
      <c r="EW11" s="241" t="s">
        <v>47</v>
      </c>
      <c r="EX11" s="241" t="s">
        <v>44</v>
      </c>
      <c r="EY11" s="242" t="s">
        <v>49</v>
      </c>
      <c r="EZ11" s="243" t="s">
        <v>50</v>
      </c>
      <c r="FA11" s="244"/>
      <c r="FB11" s="245" t="s">
        <v>46</v>
      </c>
      <c r="FC11" s="241" t="s">
        <v>48</v>
      </c>
      <c r="FD11" s="241" t="s">
        <v>47</v>
      </c>
      <c r="FE11" s="241" t="s">
        <v>44</v>
      </c>
      <c r="FF11" s="242" t="s">
        <v>49</v>
      </c>
      <c r="FG11" s="243" t="s">
        <v>50</v>
      </c>
      <c r="FH11" s="244"/>
      <c r="FI11" s="240" t="s">
        <v>46</v>
      </c>
      <c r="FJ11" s="241" t="s">
        <v>48</v>
      </c>
      <c r="FK11" s="241" t="s">
        <v>47</v>
      </c>
      <c r="FL11" s="241" t="s">
        <v>44</v>
      </c>
      <c r="FM11" s="242" t="s">
        <v>49</v>
      </c>
      <c r="FN11" s="243" t="s">
        <v>50</v>
      </c>
      <c r="FO11" s="244"/>
      <c r="FP11" s="240" t="s">
        <v>46</v>
      </c>
      <c r="FQ11" s="241" t="s">
        <v>48</v>
      </c>
      <c r="FR11" s="241" t="s">
        <v>47</v>
      </c>
      <c r="FS11" s="241" t="s">
        <v>44</v>
      </c>
      <c r="FT11" s="242" t="s">
        <v>49</v>
      </c>
      <c r="FU11" s="243" t="s">
        <v>50</v>
      </c>
      <c r="FV11" s="244"/>
      <c r="FW11" s="240" t="s">
        <v>46</v>
      </c>
      <c r="FX11" s="241" t="s">
        <v>48</v>
      </c>
      <c r="FY11" s="241" t="s">
        <v>47</v>
      </c>
      <c r="FZ11" s="241" t="s">
        <v>44</v>
      </c>
      <c r="GA11" s="242" t="s">
        <v>49</v>
      </c>
      <c r="GB11" s="243" t="s">
        <v>50</v>
      </c>
      <c r="GC11" s="244"/>
      <c r="GD11" s="240" t="s">
        <v>46</v>
      </c>
      <c r="GE11" s="241" t="s">
        <v>48</v>
      </c>
      <c r="GF11" s="241" t="s">
        <v>47</v>
      </c>
      <c r="GG11" s="241" t="s">
        <v>44</v>
      </c>
      <c r="GH11" s="242" t="s">
        <v>49</v>
      </c>
      <c r="GI11" s="243" t="s">
        <v>50</v>
      </c>
      <c r="GJ11" s="244"/>
      <c r="GK11" s="245" t="s">
        <v>46</v>
      </c>
      <c r="GL11" s="241" t="s">
        <v>48</v>
      </c>
      <c r="GM11" s="241" t="s">
        <v>47</v>
      </c>
      <c r="GN11" s="241" t="s">
        <v>44</v>
      </c>
      <c r="GO11" s="242" t="s">
        <v>49</v>
      </c>
      <c r="GP11" s="243" t="s">
        <v>50</v>
      </c>
      <c r="GQ11" s="244"/>
      <c r="GR11" s="240" t="s">
        <v>46</v>
      </c>
      <c r="GS11" s="241" t="s">
        <v>48</v>
      </c>
      <c r="GT11" s="241" t="s">
        <v>47</v>
      </c>
      <c r="GU11" s="241" t="s">
        <v>44</v>
      </c>
      <c r="GV11" s="242" t="s">
        <v>49</v>
      </c>
      <c r="GW11" s="243" t="s">
        <v>50</v>
      </c>
      <c r="GX11" s="244"/>
      <c r="GY11" s="240" t="s">
        <v>46</v>
      </c>
      <c r="GZ11" s="241" t="s">
        <v>48</v>
      </c>
      <c r="HA11" s="241" t="s">
        <v>47</v>
      </c>
      <c r="HB11" s="241" t="s">
        <v>44</v>
      </c>
      <c r="HC11" s="242" t="s">
        <v>49</v>
      </c>
      <c r="HD11" s="243" t="s">
        <v>50</v>
      </c>
      <c r="HE11" s="244"/>
      <c r="HF11" s="240" t="s">
        <v>46</v>
      </c>
      <c r="HG11" s="241" t="s">
        <v>48</v>
      </c>
      <c r="HH11" s="241" t="s">
        <v>47</v>
      </c>
      <c r="HI11" s="241" t="s">
        <v>44</v>
      </c>
      <c r="HJ11" s="242" t="s">
        <v>49</v>
      </c>
      <c r="HK11" s="243" t="s">
        <v>50</v>
      </c>
      <c r="HL11" s="244"/>
      <c r="HM11" s="240" t="s">
        <v>46</v>
      </c>
      <c r="HN11" s="241" t="s">
        <v>48</v>
      </c>
      <c r="HO11" s="241" t="s">
        <v>47</v>
      </c>
      <c r="HP11" s="241" t="s">
        <v>44</v>
      </c>
      <c r="HQ11" s="242" t="s">
        <v>49</v>
      </c>
      <c r="HR11" s="243" t="s">
        <v>50</v>
      </c>
      <c r="HS11" s="244"/>
      <c r="HT11" s="245" t="s">
        <v>46</v>
      </c>
      <c r="HU11" s="241" t="s">
        <v>48</v>
      </c>
      <c r="HV11" s="241" t="s">
        <v>47</v>
      </c>
      <c r="HW11" s="241" t="s">
        <v>44</v>
      </c>
      <c r="HX11" s="242" t="s">
        <v>49</v>
      </c>
      <c r="HY11" s="243" t="s">
        <v>50</v>
      </c>
      <c r="HZ11" s="244"/>
      <c r="IA11" s="240" t="s">
        <v>46</v>
      </c>
      <c r="IB11" s="241" t="s">
        <v>48</v>
      </c>
      <c r="IC11" s="241" t="s">
        <v>47</v>
      </c>
      <c r="ID11" s="241" t="s">
        <v>44</v>
      </c>
      <c r="IE11" s="242" t="s">
        <v>49</v>
      </c>
      <c r="IF11" s="243" t="s">
        <v>50</v>
      </c>
      <c r="IG11" s="244"/>
      <c r="IH11" s="240" t="s">
        <v>46</v>
      </c>
      <c r="II11" s="241" t="s">
        <v>48</v>
      </c>
      <c r="IJ11" s="241" t="s">
        <v>47</v>
      </c>
      <c r="IK11" s="241" t="s">
        <v>44</v>
      </c>
      <c r="IL11" s="242" t="s">
        <v>49</v>
      </c>
      <c r="IM11" s="243" t="s">
        <v>50</v>
      </c>
      <c r="IN11" s="244"/>
      <c r="IO11" s="240" t="s">
        <v>46</v>
      </c>
      <c r="IP11" s="241" t="s">
        <v>48</v>
      </c>
      <c r="IQ11" s="241" t="s">
        <v>47</v>
      </c>
      <c r="IR11" s="241" t="s">
        <v>44</v>
      </c>
      <c r="IS11" s="242" t="s">
        <v>49</v>
      </c>
      <c r="IT11" s="243" t="s">
        <v>50</v>
      </c>
      <c r="IU11" s="244"/>
      <c r="IV11" s="240" t="s">
        <v>46</v>
      </c>
      <c r="IW11" s="241" t="s">
        <v>48</v>
      </c>
      <c r="IX11" s="241" t="s">
        <v>47</v>
      </c>
      <c r="IY11" s="241" t="s">
        <v>44</v>
      </c>
      <c r="IZ11" s="242" t="s">
        <v>49</v>
      </c>
      <c r="JA11" s="243" t="s">
        <v>50</v>
      </c>
      <c r="JB11" s="244"/>
      <c r="JC11" s="240" t="s">
        <v>46</v>
      </c>
      <c r="JD11" s="241" t="s">
        <v>48</v>
      </c>
      <c r="JE11" s="241" t="s">
        <v>47</v>
      </c>
      <c r="JF11" s="241" t="s">
        <v>44</v>
      </c>
      <c r="JG11" s="242" t="s">
        <v>49</v>
      </c>
      <c r="JH11" s="243" t="s">
        <v>50</v>
      </c>
      <c r="JI11" s="244"/>
      <c r="JJ11" s="240" t="s">
        <v>46</v>
      </c>
      <c r="JK11" s="241" t="s">
        <v>48</v>
      </c>
      <c r="JL11" s="241" t="s">
        <v>47</v>
      </c>
      <c r="JM11" s="241" t="s">
        <v>44</v>
      </c>
      <c r="JN11" s="242" t="s">
        <v>49</v>
      </c>
      <c r="JO11" s="243" t="s">
        <v>50</v>
      </c>
      <c r="JP11" s="244"/>
      <c r="JQ11" s="240" t="s">
        <v>46</v>
      </c>
      <c r="JR11" s="241" t="s">
        <v>48</v>
      </c>
      <c r="JS11" s="241" t="s">
        <v>47</v>
      </c>
      <c r="JT11" s="241" t="s">
        <v>44</v>
      </c>
      <c r="JU11" s="242" t="s">
        <v>49</v>
      </c>
      <c r="JV11" s="243" t="s">
        <v>50</v>
      </c>
      <c r="JW11" s="244"/>
      <c r="JX11" s="240" t="s">
        <v>46</v>
      </c>
      <c r="JY11" s="241" t="s">
        <v>48</v>
      </c>
      <c r="JZ11" s="241" t="s">
        <v>47</v>
      </c>
      <c r="KA11" s="241" t="s">
        <v>44</v>
      </c>
      <c r="KB11" s="242" t="s">
        <v>49</v>
      </c>
      <c r="KC11" s="243" t="s">
        <v>50</v>
      </c>
      <c r="KD11" s="244"/>
      <c r="KE11" s="240" t="s">
        <v>46</v>
      </c>
      <c r="KF11" s="241" t="s">
        <v>48</v>
      </c>
      <c r="KG11" s="241" t="s">
        <v>47</v>
      </c>
      <c r="KH11" s="241" t="s">
        <v>44</v>
      </c>
      <c r="KI11" s="242" t="s">
        <v>49</v>
      </c>
      <c r="KJ11" s="243" t="s">
        <v>50</v>
      </c>
      <c r="KK11" s="244"/>
      <c r="KL11" s="240" t="s">
        <v>46</v>
      </c>
      <c r="KM11" s="241" t="s">
        <v>48</v>
      </c>
      <c r="KN11" s="241" t="s">
        <v>47</v>
      </c>
      <c r="KO11" s="241" t="s">
        <v>44</v>
      </c>
      <c r="KP11" s="242" t="s">
        <v>49</v>
      </c>
      <c r="KQ11" s="243" t="s">
        <v>50</v>
      </c>
      <c r="KR11" s="244"/>
      <c r="KS11" s="240" t="s">
        <v>46</v>
      </c>
      <c r="KT11" s="241" t="s">
        <v>48</v>
      </c>
      <c r="KU11" s="241" t="s">
        <v>47</v>
      </c>
      <c r="KV11" s="241" t="s">
        <v>44</v>
      </c>
      <c r="KW11" s="242" t="s">
        <v>49</v>
      </c>
      <c r="KX11" s="243" t="s">
        <v>50</v>
      </c>
      <c r="KY11" s="244"/>
      <c r="KZ11" s="240" t="s">
        <v>46</v>
      </c>
      <c r="LA11" s="241" t="s">
        <v>48</v>
      </c>
      <c r="LB11" s="241" t="s">
        <v>47</v>
      </c>
      <c r="LC11" s="241" t="s">
        <v>44</v>
      </c>
      <c r="LD11" s="242" t="s">
        <v>49</v>
      </c>
      <c r="LE11" s="243" t="s">
        <v>50</v>
      </c>
      <c r="LF11" s="244"/>
      <c r="LG11" s="240" t="s">
        <v>46</v>
      </c>
      <c r="LH11" s="241" t="s">
        <v>48</v>
      </c>
      <c r="LI11" s="241" t="s">
        <v>47</v>
      </c>
      <c r="LJ11" s="241" t="s">
        <v>44</v>
      </c>
      <c r="LK11" s="242" t="s">
        <v>49</v>
      </c>
      <c r="LL11" s="243" t="s">
        <v>50</v>
      </c>
      <c r="LM11" s="244"/>
      <c r="LN11" s="240" t="s">
        <v>46</v>
      </c>
      <c r="LO11" s="241" t="s">
        <v>48</v>
      </c>
      <c r="LP11" s="241" t="s">
        <v>47</v>
      </c>
      <c r="LQ11" s="241" t="s">
        <v>44</v>
      </c>
      <c r="LR11" s="242" t="s">
        <v>49</v>
      </c>
      <c r="LS11" s="243" t="s">
        <v>50</v>
      </c>
      <c r="LT11" s="244"/>
      <c r="LU11" s="240" t="s">
        <v>46</v>
      </c>
      <c r="LV11" s="241" t="s">
        <v>48</v>
      </c>
      <c r="LW11" s="241" t="s">
        <v>47</v>
      </c>
      <c r="LX11" s="241" t="s">
        <v>44</v>
      </c>
      <c r="LY11" s="242" t="s">
        <v>49</v>
      </c>
      <c r="LZ11" s="243" t="s">
        <v>50</v>
      </c>
      <c r="MA11" s="244"/>
      <c r="MB11" s="240" t="s">
        <v>46</v>
      </c>
      <c r="MC11" s="241" t="s">
        <v>48</v>
      </c>
      <c r="MD11" s="241" t="s">
        <v>47</v>
      </c>
      <c r="ME11" s="241" t="s">
        <v>44</v>
      </c>
      <c r="MF11" s="242" t="s">
        <v>49</v>
      </c>
      <c r="MG11" s="243" t="s">
        <v>50</v>
      </c>
      <c r="MH11" s="244"/>
      <c r="MI11" s="240" t="s">
        <v>46</v>
      </c>
      <c r="MJ11" s="241" t="s">
        <v>48</v>
      </c>
      <c r="MK11" s="241" t="s">
        <v>47</v>
      </c>
      <c r="ML11" s="241" t="s">
        <v>44</v>
      </c>
      <c r="MM11" s="242" t="s">
        <v>49</v>
      </c>
      <c r="MN11" s="243" t="s">
        <v>50</v>
      </c>
      <c r="MO11" s="244"/>
      <c r="MP11" s="240" t="s">
        <v>46</v>
      </c>
      <c r="MQ11" s="241" t="s">
        <v>48</v>
      </c>
      <c r="MR11" s="241" t="s">
        <v>47</v>
      </c>
      <c r="MS11" s="241" t="s">
        <v>44</v>
      </c>
      <c r="MT11" s="242" t="s">
        <v>49</v>
      </c>
      <c r="MU11" s="243" t="s">
        <v>50</v>
      </c>
      <c r="MV11" s="244"/>
      <c r="MW11" s="240" t="s">
        <v>46</v>
      </c>
      <c r="MX11" s="241" t="s">
        <v>48</v>
      </c>
      <c r="MY11" s="241" t="s">
        <v>47</v>
      </c>
      <c r="MZ11" s="241" t="s">
        <v>44</v>
      </c>
      <c r="NA11" s="242" t="s">
        <v>49</v>
      </c>
      <c r="NB11" s="243" t="s">
        <v>50</v>
      </c>
      <c r="NC11" s="244"/>
      <c r="ND11" s="240" t="s">
        <v>46</v>
      </c>
      <c r="NE11" s="241" t="s">
        <v>48</v>
      </c>
      <c r="NF11" s="241" t="s">
        <v>47</v>
      </c>
      <c r="NG11" s="241" t="s">
        <v>44</v>
      </c>
      <c r="NH11" s="242" t="s">
        <v>49</v>
      </c>
      <c r="NI11" s="243" t="s">
        <v>50</v>
      </c>
      <c r="NJ11" s="244"/>
      <c r="NK11" s="240" t="s">
        <v>46</v>
      </c>
      <c r="NL11" s="241" t="s">
        <v>48</v>
      </c>
      <c r="NM11" s="241" t="s">
        <v>47</v>
      </c>
      <c r="NN11" s="241" t="s">
        <v>44</v>
      </c>
      <c r="NO11" s="242" t="s">
        <v>49</v>
      </c>
      <c r="NP11" s="243" t="s">
        <v>50</v>
      </c>
      <c r="NQ11" s="244"/>
      <c r="NR11" s="240" t="s">
        <v>46</v>
      </c>
      <c r="NS11" s="241" t="s">
        <v>48</v>
      </c>
      <c r="NT11" s="241" t="s">
        <v>47</v>
      </c>
      <c r="NU11" s="241" t="s">
        <v>44</v>
      </c>
      <c r="NV11" s="242" t="s">
        <v>49</v>
      </c>
      <c r="NW11" s="243" t="s">
        <v>50</v>
      </c>
      <c r="NX11" s="244"/>
      <c r="NY11" s="240" t="s">
        <v>46</v>
      </c>
      <c r="NZ11" s="241" t="s">
        <v>48</v>
      </c>
      <c r="OA11" s="241" t="s">
        <v>47</v>
      </c>
      <c r="OB11" s="241" t="s">
        <v>44</v>
      </c>
      <c r="OC11" s="242" t="s">
        <v>49</v>
      </c>
      <c r="OD11" s="243" t="s">
        <v>50</v>
      </c>
      <c r="OE11" s="244"/>
      <c r="OF11" s="240" t="s">
        <v>46</v>
      </c>
      <c r="OG11" s="241" t="s">
        <v>48</v>
      </c>
      <c r="OH11" s="241" t="s">
        <v>47</v>
      </c>
      <c r="OI11" s="241" t="s">
        <v>44</v>
      </c>
      <c r="OJ11" s="242" t="s">
        <v>49</v>
      </c>
      <c r="OK11" s="243" t="s">
        <v>50</v>
      </c>
      <c r="OL11" s="244"/>
      <c r="OM11" s="240" t="s">
        <v>46</v>
      </c>
      <c r="ON11" s="241" t="s">
        <v>48</v>
      </c>
      <c r="OO11" s="241" t="s">
        <v>47</v>
      </c>
      <c r="OP11" s="241" t="s">
        <v>44</v>
      </c>
      <c r="OQ11" s="242" t="s">
        <v>49</v>
      </c>
      <c r="OR11" s="243" t="s">
        <v>50</v>
      </c>
      <c r="OS11" s="244"/>
      <c r="OT11" s="240" t="s">
        <v>46</v>
      </c>
      <c r="OU11" s="241" t="s">
        <v>48</v>
      </c>
      <c r="OV11" s="241" t="s">
        <v>47</v>
      </c>
      <c r="OW11" s="241" t="s">
        <v>44</v>
      </c>
      <c r="OX11" s="242" t="s">
        <v>49</v>
      </c>
      <c r="OY11" s="243" t="s">
        <v>50</v>
      </c>
      <c r="OZ11" s="244"/>
      <c r="PA11" s="240" t="s">
        <v>46</v>
      </c>
      <c r="PB11" s="241" t="s">
        <v>48</v>
      </c>
      <c r="PC11" s="241" t="s">
        <v>47</v>
      </c>
      <c r="PD11" s="241" t="s">
        <v>44</v>
      </c>
      <c r="PE11" s="242" t="s">
        <v>49</v>
      </c>
      <c r="PF11" s="243" t="s">
        <v>50</v>
      </c>
      <c r="PG11" s="244"/>
      <c r="PH11" s="240" t="s">
        <v>46</v>
      </c>
      <c r="PI11" s="241" t="s">
        <v>48</v>
      </c>
      <c r="PJ11" s="241" t="s">
        <v>47</v>
      </c>
      <c r="PK11" s="241" t="s">
        <v>44</v>
      </c>
      <c r="PL11" s="242" t="s">
        <v>49</v>
      </c>
      <c r="PM11" s="243" t="s">
        <v>50</v>
      </c>
      <c r="PN11" s="244"/>
      <c r="PO11" s="240" t="s">
        <v>46</v>
      </c>
      <c r="PP11" s="241" t="s">
        <v>48</v>
      </c>
      <c r="PQ11" s="241" t="s">
        <v>47</v>
      </c>
      <c r="PR11" s="241" t="s">
        <v>44</v>
      </c>
      <c r="PS11" s="242" t="s">
        <v>49</v>
      </c>
      <c r="PT11" s="243" t="s">
        <v>50</v>
      </c>
      <c r="PU11" s="244"/>
      <c r="PV11" s="240" t="s">
        <v>46</v>
      </c>
      <c r="PW11" s="241" t="s">
        <v>48</v>
      </c>
      <c r="PX11" s="241" t="s">
        <v>47</v>
      </c>
      <c r="PY11" s="241" t="s">
        <v>44</v>
      </c>
      <c r="PZ11" s="242" t="s">
        <v>49</v>
      </c>
      <c r="QA11" s="243" t="s">
        <v>50</v>
      </c>
      <c r="QB11" s="244"/>
      <c r="QC11" s="240" t="s">
        <v>46</v>
      </c>
      <c r="QD11" s="241" t="s">
        <v>48</v>
      </c>
      <c r="QE11" s="241" t="s">
        <v>47</v>
      </c>
      <c r="QF11" s="241" t="s">
        <v>44</v>
      </c>
      <c r="QG11" s="242" t="s">
        <v>49</v>
      </c>
      <c r="QH11" s="243" t="s">
        <v>50</v>
      </c>
      <c r="QJ11" s="240" t="s">
        <v>46</v>
      </c>
      <c r="QK11" s="241" t="s">
        <v>48</v>
      </c>
      <c r="QL11" s="241" t="s">
        <v>47</v>
      </c>
      <c r="QM11" s="241" t="s">
        <v>44</v>
      </c>
      <c r="QN11" s="242" t="s">
        <v>49</v>
      </c>
      <c r="QO11" s="243" t="s">
        <v>50</v>
      </c>
      <c r="QQ11" s="240" t="s">
        <v>46</v>
      </c>
      <c r="QR11" s="241" t="s">
        <v>48</v>
      </c>
      <c r="QS11" s="241" t="s">
        <v>47</v>
      </c>
      <c r="QT11" s="241" t="s">
        <v>44</v>
      </c>
      <c r="QU11" s="242" t="s">
        <v>49</v>
      </c>
      <c r="QV11" s="243" t="s">
        <v>50</v>
      </c>
    </row>
    <row r="12" spans="1:464" ht="12.75" customHeight="1">
      <c r="A12" s="316">
        <f>Tipy!A6</f>
        <v>30</v>
      </c>
      <c r="B12" s="315" t="s">
        <v>39</v>
      </c>
      <c r="C12" s="332">
        <v>30</v>
      </c>
      <c r="D12" s="65">
        <f>IF(ISBLANK($I$3),"",IF(ISBLANK(Tipy!D6),0,IF(AND(Tipy!D6=Výsledky!$G$3,Tipy!F6=Výsledky!$I$3),60,0)))</f>
        <v>0</v>
      </c>
      <c r="E12" s="6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5" t="e">
        <f>IF(ISBLANK($I$3),"",IF(OR(Tipy!G6=Výsledky!$D$6,Tipy!G6=Výsledky!$D$7,Tipy!G6=Výsledky!$D$8,Tipy!G6=Výsledky!$D$9),IF(VLOOKUP(Tipy!G6,'Kategórie hráčov'!$A$2:$B$46,2,FALSE)=30,30,20),0))</f>
        <v>#N/A</v>
      </c>
      <c r="G12" s="65" t="e">
        <f>IF(ISBLANK($I$3),"",IF(OR(Tipy!H6=Výsledky!$G$6,Tipy!H6=Výsledky!$G$7,Tipy!H6=Výsledky!$G$8,Tipy!H6=Výsledky!$G$9),IF(VLOOKUP(Tipy!H6,'Kategórie hráčov'!$A$2:$B$46,2,FALSE)=30,30,20),0))</f>
        <v>#N/A</v>
      </c>
      <c r="H12" s="66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7" t="str">
        <f>IF(ISBLANK($I$3),"",IF(ISBLANK(Tipy!D6),"-",SUM(D12:H12)))</f>
        <v>-</v>
      </c>
      <c r="J12" s="308"/>
      <c r="K12" s="109">
        <f>IF(ISBLANK($P$3),"",IF(ISBLANK(Tipy!J6),0,IF(AND(Tipy!J6=Výsledky!$N$3,Tipy!L6=Výsledky!$P$3),60,0)))</f>
        <v>0</v>
      </c>
      <c r="L12" s="110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10">
        <f>IF(ISBLANK($P$3),"",IF(OR(Tipy!M6=Výsledky!$K$6,Tipy!M6=Výsledky!$K$7,Tipy!M6=Výsledky!$K$8,Tipy!M6=Výsledky!$K$9),IF(VLOOKUP(Tipy!M6,'Kategórie hráčov'!$A$2:$B$46,2,FALSE)=30,30,20),0))</f>
        <v>0</v>
      </c>
      <c r="N12" s="110">
        <f>IF(ISBLANK($P$3),"",IF(OR(Tipy!N6=Výsledky!$N$6,Tipy!N6=Výsledky!$N$7,Tipy!N6=Výsledky!$N$8,Tipy!N6=Výsledky!$N$9),IF(VLOOKUP(Tipy!N6,'Kategórie hráčov'!$A$2:$B$46,2,FALSE)=30,30,20),0))</f>
        <v>0</v>
      </c>
      <c r="O12" s="318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319">
        <f>IF(ISBLANK($P$3),"",IF(ISBLANK(Tipy!J6),"-",SUM(K12:O12)))</f>
        <v>0</v>
      </c>
      <c r="Q12" s="330"/>
      <c r="R12" s="109">
        <f>IF(ISBLANK($W$3),"",IF(ISBLANK(Tipy!P6),0,IF(AND(Tipy!P6=Výsledky!$U$3,Tipy!R6=Výsledky!$W$3),60,0)))</f>
        <v>0</v>
      </c>
      <c r="S12" s="110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10">
        <f>IF(ISBLANK($W$3),"",IF(OR(Tipy!S6=Výsledky!$R$6,Tipy!S6=Výsledky!$R$7,Tipy!S6=Výsledky!$R$8,Tipy!S6=Výsledky!$R$9),VLOOKUP(Tipy!S6,'Kategórie hráčov'!$A$2:$B$47,2,FALSE),0))</f>
        <v>20</v>
      </c>
      <c r="U12" s="110">
        <f>IF(ISBLANK($W$3),"",IF(OR(Tipy!T6=Výsledky!$U$6,Tipy!T6=Výsledky!$U$7,Tipy!T6=Výsledky!$U$8,Tipy!T6=Výsledky!$U$9),VLOOKUP(Tipy!T6,'Kategórie hráčov'!$A$25:$B$70,2,FALSE),0))</f>
        <v>0</v>
      </c>
      <c r="V12" s="318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31">
        <f>IF(ISBLANK($W$3),"",IF(ISBLANK(Tipy!P6),"-",SUM(R12:V12)))</f>
        <v>40</v>
      </c>
      <c r="X12" s="330"/>
      <c r="Y12" s="109">
        <f>IF(ISBLANK($AD$3),"",IF(ISBLANK(Tipy!V6),0,IF(AND(Tipy!V6=Výsledky!$AB$3,Tipy!X6=Výsledky!$AD$3),60,0)))</f>
        <v>0</v>
      </c>
      <c r="Z12" s="110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10">
        <f>IF(ISBLANK($AD$3),"",IF(OR(Tipy!Y6=Výsledky!$Y$6,Tipy!Y6=Výsledky!$Y$7,Tipy!Y6=Výsledky!$Y$8,Tipy!Y6=Výsledky!$Y$9),VLOOKUP(Tipy!Y6,'Kategórie hráčov'!$A$2:$B$47,2,FALSE),0))</f>
        <v>20</v>
      </c>
      <c r="AB12" s="110">
        <f>IF(ISBLANK($AD$3),"",IF(OR(Tipy!Z6=Výsledky!$AB$6,Tipy!Z6=Výsledky!$AB$7,Tipy!Z6=Výsledky!$AB$8,Tipy!Z6=Výsledky!$AB$9),VLOOKUP(Tipy!Z6,'Kategórie hráčov'!$A$25:$B$70,2,FALSE),0))</f>
        <v>0</v>
      </c>
      <c r="AC12" s="318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31">
        <f>IF(ISBLANK($AD$3),"",IF(ISBLANK(Tipy!V6),"-",SUM(Y12:AC12)))</f>
        <v>40</v>
      </c>
      <c r="AE12" s="68"/>
      <c r="AF12" s="65" t="str">
        <f>IF(ISBLANK($AK$3),"",IF(ISBLANK(Tipy!AB6),0,IF(AND(Tipy!AB6=Výsledky!$AI$3,Tipy!AD6=Výsledky!$AK$3),60,0)))</f>
        <v/>
      </c>
      <c r="AG12" s="65" t="str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/>
      </c>
      <c r="AH12" s="65" t="str">
        <f>IF(ISBLANK($AK$3),"",IF(OR(Tipy!AE6=Výsledky!$AF$6,Tipy!AE6=Výsledky!$AF$7,Tipy!AE6=Výsledky!$AF$8,Tipy!AE6=Výsledky!$AF$9),IF(VLOOKUP(Tipy!AE6,'Kategórie hráčov'!$A$2:$B$46,2,FALSE)=30,30,20),0))</f>
        <v/>
      </c>
      <c r="AI12" s="65" t="str">
        <f>IF(ISBLANK($AK$3),"",IF(OR(Tipy!AF6=Výsledky!$AI$6,Tipy!AF6=Výsledky!$AI$7,Tipy!AF6=Výsledky!$AI$8,Tipy!AF6=Výsledky!$AI$9),IF(VLOOKUP(Tipy!AF6,'Kategórie hráčov'!$A$2:$B$46,2,FALSE)=30,30,20),0))</f>
        <v/>
      </c>
      <c r="AJ12" s="66" t="str">
        <f>IF(ISBLANK($AK$3),"",IF(ISBLANK(Tipy!AB6),0,IF(OR(AND(Tipy!AB6=Výsledky!$AI$3,OR(Tipy!AD6=Výsledky!$AK$3+1,Tipy!AD6=Výsledky!$AK$3-1)),AND(Tipy!AD6=Výsledky!$AK$3,OR(Tipy!AB6=Výsledky!$AI$3+1,Tipy!AB6=Výsledky!$AI$3-1))),10,0)))</f>
        <v/>
      </c>
      <c r="AK12" s="69" t="str">
        <f>IF(ISBLANK($AK$3),"",IF(ISBLANK(Tipy!AB6),"-",SUM(AF12:AJ12)))</f>
        <v/>
      </c>
      <c r="AL12" s="68"/>
      <c r="AM12" s="65" t="str">
        <f>IF(ISBLANK($AR$3),"",IF(ISBLANK(Tipy!AH6),0,IF(AND(Tipy!AH6=Výsledky!$AP$3,Tipy!AJ6=Výsledky!$AR$3),60,0)))</f>
        <v/>
      </c>
      <c r="AN12" s="65" t="str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/>
      </c>
      <c r="AO12" s="65" t="str">
        <f>IF(ISBLANK($AR$3),"",IF(OR(Tipy!AK6=Výsledky!$AM$6,Tipy!AK6=Výsledky!$AM$7,Tipy!AK6=Výsledky!$AM$8,Tipy!AK6=Výsledky!$AM$9),IF(VLOOKUP(Tipy!AK6,'Kategórie hráčov'!$A$2:$B$46,2,FALSE)=30,30,20),0))</f>
        <v/>
      </c>
      <c r="AP12" s="65" t="str">
        <f>IF(ISBLANK($AR$3),"",IF(OR(Tipy!AL6=Výsledky!$AP$6,Tipy!AL6=Výsledky!$AP$7,Tipy!AL6=Výsledky!$AP$8,Tipy!AL6=Výsledky!$AP$9),IF(VLOOKUP(Tipy!AL6,'Kategórie hráčov'!$A$2:$B$46,2,FALSE)=30,30,20),0))</f>
        <v/>
      </c>
      <c r="AQ12" s="66" t="str">
        <f>IF(ISBLANK($AR$3),"",IF(ISBLANK(Tipy!AH6),0,IF(OR(AND(Tipy!AH6=Výsledky!$AP$3,OR(Tipy!AJ6=Výsledky!$AR$3+1,Tipy!AJ6=Výsledky!$AR$3-1)),AND(Tipy!AJ6=Výsledky!$AR$3,OR(Tipy!AH6=Výsledky!$AP$3+1,Tipy!AH6=Výsledky!$AP$3-1))),10,0)))</f>
        <v/>
      </c>
      <c r="AR12" s="69" t="str">
        <f>IF(ISBLANK($AR$3),"",IF(ISBLANK(Tipy!AH6),"-",SUM(AM12:AQ12)))</f>
        <v/>
      </c>
      <c r="AS12" s="68"/>
      <c r="AT12" s="65" t="str">
        <f>IF(ISBLANK($BF$3),"",IF(ISBLANK(Tipy!AN6),0,IF(AND(Tipy!AN6=Výsledky!$BD$3,Tipy!AP6=Výsledky!$BF$3),60,0)))</f>
        <v/>
      </c>
      <c r="AU12" s="65" t="str">
        <f>IF(ISBLANK($BF$3),"",IF(ISBLANK(Tipy!AN6),0,IF(AND(Tipy!AN6=Výsledky!$BD$3,Tipy!AP6=Výsledky!$BF$3),0,IF(AND(Tipy!AN6-Tipy!AP6&gt;0,Výsledky!$BD$3-Výsledky!$BF$3&gt;0),20,IF(AND(Tipy!AN6-Tipy!AP6=0,Výsledky!$BD$3-Výsledky!$BF$3=0),20,IF(AND(Tipy!AN6-Tipy!AP6&lt;0,Výsledky!$BD$3-Výsledky!$BF$3&lt;0),20,0))))))</f>
        <v/>
      </c>
      <c r="AV12" s="65" t="str">
        <f>IF(ISBLANK($BF$3),"",IF(OR(Tipy!AQ6=Výsledky!#REF!,Tipy!AQ6=Výsledky!#REF!,Tipy!AQ6=Výsledky!#REF!,Tipy!AQ6=Výsledky!$AT$9),IF(VLOOKUP(Tipy!AQ6,'Kategórie hráčov'!$A$2:$B$46,2,FALSE)=30,30,20),0))</f>
        <v/>
      </c>
      <c r="AW12" s="65" t="str">
        <f>IF(ISBLANK($BF$3),"",IF(OR(Tipy!AR6=Výsledky!#REF!,Tipy!AR6=Výsledky!#REF!,Tipy!AR6=Výsledky!#REF!,Tipy!AR6=Výsledky!$AW$9),IF(VLOOKUP(Tipy!AR6,'Kategórie hráčov'!$A$2:$B$46,2,FALSE)=30,30,20),0))</f>
        <v/>
      </c>
      <c r="AX12" s="66" t="str">
        <f>IF(ISBLANK($BF$3),"",IF(ISBLANK(Tipy!AN6),0,IF(OR(AND(Tipy!AN6=Výsledky!$BD$3,OR(Tipy!AP6=Výsledky!$BF$3+1,Tipy!AP6=Výsledky!$BF$3-1)),AND(Tipy!AP6=Výsledky!$BF$3,OR(Tipy!AN6=Výsledky!$BD$3+1,Tipy!AN6=Výsledky!$BD$3-1))),10,0)))</f>
        <v/>
      </c>
      <c r="AY12" s="69" t="str">
        <f>IF(ISBLANK($BF$3),"",IF(ISBLANK(Tipy!AN6),"-",SUM(AT12:AX12)))</f>
        <v/>
      </c>
      <c r="AZ12" s="68"/>
      <c r="BA12" s="65" t="str">
        <f>IF(ISBLANK($AY$3),"",IF(ISBLANK(Tipy!AT6),0,IF(AND(Tipy!AT6=Výsledky!$AW$3,Tipy!AV6=Výsledky!$AY$3),60,0)))</f>
        <v/>
      </c>
      <c r="BB12" s="65" t="str">
        <f>IF(ISBLANK($AY$3),"",IF(ISBLANK(Tipy!AT6),0,IF(AND(Tipy!AT6=Výsledky!$AW$3,Tipy!AV6=Výsledky!$AY$3),0,IF(AND(Tipy!AT6-Tipy!AV6&gt;0,Výsledky!$AW$3-Výsledky!$AY$3&gt;0),20,IF(AND(Tipy!AT6-Tipy!AV6=0,Výsledky!$AW$3-Výsledky!$AY$3=0),20,IF(AND(Tipy!AT6-Tipy!AV6&lt;0,Výsledky!$AW$3-Výsledky!$AY$3&lt;0),20,0))))))</f>
        <v/>
      </c>
      <c r="BC12" s="65" t="str">
        <f>IF(ISBLANK($AY$3),"",IF(OR(Tipy!AW6=Výsledky!$BA$6,Tipy!AW6=Výsledky!$BA$7,Tipy!AW6=Výsledky!$BA$8,Tipy!AW6=Výsledky!$BA$9),IF(VLOOKUP(Tipy!AW6,'Kategórie hráčov'!$A$2:$B$46,2,FALSE)=30,30,20),0))</f>
        <v/>
      </c>
      <c r="BD12" s="65" t="str">
        <f>IF(ISBLANK($AY$3),"",IF(OR(Tipy!AX6=Výsledky!$BD$6,Tipy!AX6=Výsledky!$BD$7,Tipy!AX6=Výsledky!$BD$8,Tipy!AX6=Výsledky!$BD$9),IF(VLOOKUP(Tipy!AX6,'Kategórie hráčov'!$A$2:$B$46,2,FALSE)=30,30,20),0))</f>
        <v/>
      </c>
      <c r="BE12" s="66" t="str">
        <f>IF(ISBLANK($AY$3),"",IF(ISBLANK(Tipy!AT6),0,IF(OR(AND(Tipy!AT6=Výsledky!$AW$3,OR(Tipy!AV6=Výsledky!$AY$3+1,Tipy!AV6=Výsledky!$AY$3-1)),AND(Tipy!AV6=Výsledky!$AY$3,OR(Tipy!AT6=Výsledky!$AW$3+1,Tipy!AT6=Výsledky!$AW$3-1))),10,0)))</f>
        <v/>
      </c>
      <c r="BF12" s="69" t="str">
        <f>IF(ISBLANK($AY$3),"",IF(ISBLANK(Tipy!AT6),"-",SUM(BA12:BE12)))</f>
        <v/>
      </c>
      <c r="BG12" s="68"/>
      <c r="BH12" s="65" t="str">
        <f>IF(ISBLANK($BT$3),"",IF(ISBLANK(Tipy!AZ6),0,IF(AND(Tipy!AZ6=Výsledky!$BR$3,Tipy!BB6=Výsledky!$BT$3),60,0)))</f>
        <v/>
      </c>
      <c r="BI12" s="65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5" t="str">
        <f>IF(ISBLANK($BT$3),"",IF(OR(Tipy!BC6=Výsledky!#REF!,Tipy!BC6=Výsledky!#REF!,Tipy!BC6=Výsledky!#REF!,Tipy!BC6=Výsledky!$BH$9),IF(VLOOKUP(Tipy!BC6,'Kategórie hráčov'!$A$2:$B$46,2,FALSE)=30,30,20),0))</f>
        <v/>
      </c>
      <c r="BK12" s="65" t="str">
        <f>IF(ISBLANK($BT$3),"",IF(OR(Tipy!BD6=Výsledky!#REF!,Tipy!BD6=Výsledky!#REF!,Tipy!BD6=Výsledky!#REF!,Tipy!BD6=Výsledky!$BK$9),IF(VLOOKUP(Tipy!BD6,'Kategórie hráčov'!$A$2:$B$46,2,FALSE)=30,30,20),0))</f>
        <v/>
      </c>
      <c r="BL12" s="66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69" t="str">
        <f>IF(ISBLANK($BT$3),"",IF(ISBLANK(Tipy!AZ6),"-",SUM(BH12:BL12)))</f>
        <v/>
      </c>
      <c r="BN12" s="68"/>
      <c r="BO12" s="65" t="str">
        <f>IF(ISBLANK($CA$3),"",IF(ISBLANK(Tipy!BF6),0,IF(AND(Tipy!BF6=Výsledky!$BY$3,Tipy!BH6=Výsledky!$CA$3),60,0)))</f>
        <v/>
      </c>
      <c r="BP12" s="65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5" t="str">
        <f>IF(ISBLANK($CA$3),"",IF(OR(Tipy!BI6=Výsledky!$BO$6,Tipy!BI6=Výsledky!$BO$7,Tipy!BI6=Výsledky!$BO$8,Tipy!BI6=Výsledky!$BO$9),IF(VLOOKUP(Tipy!BI6,'Kategórie hráčov'!$A$2:$B$46,2,FALSE)=30,30,20),0))</f>
        <v/>
      </c>
      <c r="BR12" s="65" t="str">
        <f>IF(ISBLANK($CA$3),"",IF(OR(Tipy!BJ6=Výsledky!$BR$6,Tipy!BJ6=Výsledky!$BR$7,Tipy!BJ6=Výsledky!$BR$8,Tipy!BJ6=Výsledky!$BR$9),IF(VLOOKUP(Tipy!BJ6,'Kategórie hráčov'!$A$2:$B$46,2,FALSE)=30,30,20),0))</f>
        <v/>
      </c>
      <c r="BS12" s="66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9" t="str">
        <f>IF(ISBLANK($CA$3),"",IF(ISBLANK(Tipy!BF6),"-",SUM(BO12:BS12)))</f>
        <v/>
      </c>
      <c r="BU12" s="68"/>
      <c r="BV12" s="65" t="str">
        <f>IF(ISBLANK($CH$3),"",IF(ISBLANK(Tipy!BL6),0,IF(AND(Tipy!BL6=Výsledky!$CF$3,Tipy!BN6=Výsledky!$CH$3),60,0)))</f>
        <v/>
      </c>
      <c r="BW12" s="65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5" t="str">
        <f>IF(ISBLANK($CH$3),"",IF(OR(Tipy!BO6=Výsledky!$BV$6,Tipy!BO6=Výsledky!$BV$7,Tipy!BO6=Výsledky!$BV$8,Tipy!BO6=Výsledky!$BV$9),IF(VLOOKUP(Tipy!BO6,'Kategórie hráčov'!$A$2:$B$46,2,FALSE)=30,30,20),0))</f>
        <v/>
      </c>
      <c r="BY12" s="65" t="str">
        <f>IF(ISBLANK($CH$3),"",IF(OR(Tipy!BP6=Výsledky!$BY$6,Tipy!BP6=Výsledky!$BY$7,Tipy!BP6=Výsledky!$BY$8,Tipy!BP6=Výsledky!$BY$9),IF(VLOOKUP(Tipy!BP6,'Kategórie hráčov'!$A$2:$B$46,2,FALSE)=30,30,20),0))</f>
        <v/>
      </c>
      <c r="BZ12" s="66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9" t="str">
        <f>IF(ISBLANK($CH$3),"",IF(ISBLANK(Tipy!BL6),"-",SUM(BV12:BZ12)))</f>
        <v/>
      </c>
      <c r="CB12" s="68"/>
      <c r="CC12" s="65" t="str">
        <f>IF(ISBLANK($CO$3),"",IF(ISBLANK(Tipy!BR6),0,IF(AND(Tipy!BR6=Výsledky!$CM$3,Tipy!BT6=Výsledky!$CO$3),60,0)))</f>
        <v/>
      </c>
      <c r="CD12" s="65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5" t="str">
        <f>IF(ISBLANK($CO$3),"",IF(OR(Tipy!BU6=Výsledky!$CC$6,Tipy!BU6=Výsledky!$CC$7,Tipy!BU6=Výsledky!$CC$8,Tipy!BU6=Výsledky!$CC$9),IF(VLOOKUP(Tipy!BU6,'Kategórie hráčov'!$A$2:$B$46,2,FALSE)=30,30,20),0))</f>
        <v/>
      </c>
      <c r="CF12" s="65" t="str">
        <f>IF(ISBLANK($CO$3),"",IF(OR(Tipy!BV6=Výsledky!$CF$6,Tipy!BV6=Výsledky!$CF$7,Tipy!BV6=Výsledky!$CF$8,Tipy!BV6=Výsledky!$CF$9),IF(VLOOKUP(Tipy!BV6,'Kategórie hráčov'!$A$2:$B$46,2,FALSE)=30,30,20),0))</f>
        <v/>
      </c>
      <c r="CG12" s="66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9" t="str">
        <f>IF(ISBLANK($CO$3),"",IF(ISBLANK(Tipy!BR6),"-",SUM(CC12:CG12)))</f>
        <v/>
      </c>
      <c r="CI12" s="68"/>
      <c r="CJ12" s="65" t="str">
        <f>IF(ISBLANK($CV$3),"",IF(ISBLANK(Tipy!BX6),0,IF(AND(Tipy!BX6=Výsledky!$CT$3,Tipy!BZ6=Výsledky!$CV$3),60,0)))</f>
        <v/>
      </c>
      <c r="CK12" s="65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5" t="str">
        <f>IF(ISBLANK($CV$3),"",IF(OR(Tipy!CA6=Výsledky!$CJ$6,Tipy!CA6=Výsledky!$CJ$7,Tipy!CA6=Výsledky!$CJ$8,Tipy!CA6=Výsledky!$CJ$9),IF(VLOOKUP(Tipy!CA6,'Kategórie hráčov'!$A$2:$B$46,2,FALSE)=30,30,20),0))</f>
        <v/>
      </c>
      <c r="CM12" s="65" t="str">
        <f>IF(ISBLANK($CV$3),"",IF(OR(Tipy!CB6=Výsledky!$CM$6,Tipy!CB6=Výsledky!$CM$7,Tipy!CB6=Výsledky!$CM$8,Tipy!CB6=Výsledky!$CM$9),IF(VLOOKUP(Tipy!CB6,'Kategórie hráčov'!$A$2:$B$46,2,FALSE)=30,30,20),0))</f>
        <v/>
      </c>
      <c r="CN12" s="66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9" t="str">
        <f>IF(ISBLANK($CV$3),"",IF(ISBLANK(Tipy!BX6),"-",SUM(CJ12:CN12)))</f>
        <v/>
      </c>
      <c r="CP12" s="68"/>
      <c r="CQ12" s="65" t="str">
        <f>IF(ISBLANK($DC$3),"",IF(ISBLANK(Tipy!CD6),0,IF(AND(Tipy!CD6=Výsledky!$DA$3,Tipy!CF6=Výsledky!$DC$3),60,0)))</f>
        <v/>
      </c>
      <c r="CR12" s="65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5" t="str">
        <f>IF(ISBLANK($DC$3),"",IF(OR(Tipy!CG6=Výsledky!$CQ$6,Tipy!CG6=Výsledky!$CQ$7,Tipy!CG6=Výsledky!$CQ$8,Tipy!CG6=Výsledky!$CQ$9),IF(VLOOKUP(Tipy!CG6,'Kategórie hráčov'!$A$2:$B$46,2,FALSE)=30,30,20),0))</f>
        <v/>
      </c>
      <c r="CT12" s="65" t="str">
        <f>IF(ISBLANK($DC$3),"",IF(OR(Tipy!CH6=Výsledky!$CT$6,Tipy!CH6=Výsledky!$CT$7,Tipy!CH6=Výsledky!$CT$8,Tipy!CH6=Výsledky!$CT$9),IF(VLOOKUP(Tipy!CH6,'Kategórie hráčov'!$A$2:$B$46,2,FALSE)=30,30,20),0))</f>
        <v/>
      </c>
      <c r="CU12" s="66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9" t="str">
        <f>IF(ISBLANK($DC$3),"",IF(ISBLANK(Tipy!CD6),"-",SUM(CQ12:CU12)))</f>
        <v/>
      </c>
      <c r="CW12" s="68"/>
      <c r="CX12" s="65" t="str">
        <f>IF(ISBLANK($DX$3),"",IF(ISBLANK(Tipy!CJ6),0,IF(AND(Tipy!CJ6=Výsledky!$DV$3,Tipy!CL6=Výsledky!$DX$3),60,0)))</f>
        <v/>
      </c>
      <c r="CY12" s="65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5" t="str">
        <f>IF(ISBLANK($DX$3),"",IF(OR(Tipy!CM6=Výsledky!$CX$6,Tipy!CM6=Výsledky!$CX$7,Tipy!CM6=Výsledky!$CX$8,Tipy!CM6=Výsledky!$CX$9),IF(VLOOKUP(Tipy!CM6,'Kategórie hráčov'!$A$2:$B$46,2,FALSE)=30,30,20),0))</f>
        <v/>
      </c>
      <c r="DA12" s="65" t="str">
        <f>IF(ISBLANK($DX$3),"",IF(OR(Tipy!CN6=Výsledky!$DA$6,Tipy!CN6=Výsledky!$DA$7,Tipy!CN6=Výsledky!$DA$8,Tipy!CN6=Výsledky!$DA$9),IF(VLOOKUP(Tipy!CN6,'Kategórie hráčov'!$A$2:$B$46,2,FALSE)=30,30,20),0))</f>
        <v/>
      </c>
      <c r="DB12" s="66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9" t="str">
        <f>IF(ISBLANK($DX$3),"",IF(ISBLANK(Tipy!CJ6),"-",SUM(CX12:DB12)))</f>
        <v/>
      </c>
      <c r="DD12" s="68"/>
      <c r="DE12" s="65" t="str">
        <f>IF(ISBLANK($DQ$3),"",IF(ISBLANK(Tipy!CP6),0,IF(AND(Tipy!CP6=Výsledky!$DO$3,Tipy!CR6=Výsledky!$DQ$3),60,0)))</f>
        <v/>
      </c>
      <c r="DF12" s="65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5" t="str">
        <f>IF(ISBLANK($DQ$3),"",IF(OR(Tipy!CS6=Výsledky!$DE$6,Tipy!CS6=Výsledky!$DE$7,Tipy!CS6=Výsledky!$DE$8,Tipy!CS6=Výsledky!$DE$9),IF(VLOOKUP(Tipy!CS6,'Kategórie hráčov'!$A$2:$B$46,2,FALSE)=30,30,20),0))</f>
        <v/>
      </c>
      <c r="DH12" s="65" t="str">
        <f>IF(ISBLANK($DQ$3),"",IF(OR(Tipy!CT6=Výsledky!$DH$6,Tipy!CT6=Výsledky!$DH$7,Tipy!CT6=Výsledky!$DH$8,Tipy!CT6=Výsledky!$DH$9),IF(VLOOKUP(Tipy!CT6,'Kategórie hráčov'!$A$2:$B$46,2,FALSE)=30,30,20),0))</f>
        <v/>
      </c>
      <c r="DI12" s="66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9" t="str">
        <f>IF(ISBLANK($DQ$3),"",IF(ISBLANK(Tipy!CP6),"-",SUM(DE12:DI12)))</f>
        <v/>
      </c>
      <c r="DK12" s="68"/>
      <c r="DL12" s="65" t="str">
        <f>IF(ISBLANK($EE$3),"",IF(ISBLANK(Tipy!CV6),0,IF(AND(Tipy!CV6=Výsledky!$EC$3,Tipy!CX6=Výsledky!$EE$3),60,0)))</f>
        <v/>
      </c>
      <c r="DM12" s="65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5" t="str">
        <f>IF(ISBLANK($EE$3),"",IF(OR(Tipy!CY6=Výsledky!#REF!,Tipy!CY6=Výsledky!#REF!,Tipy!CY6=Výsledky!#REF!,Tipy!CY6=Výsledky!$DL$9),IF(VLOOKUP(Tipy!CY6,'Kategórie hráčov'!$A$2:$B$46,2,FALSE)=30,30,20),0))</f>
        <v/>
      </c>
      <c r="DO12" s="65" t="str">
        <f>IF(ISBLANK($EE$3),"",IF(OR(Tipy!CZ6=Výsledky!#REF!,Tipy!CZ6=Výsledky!#REF!,Tipy!CZ6=Výsledky!#REF!,Tipy!CZ6=Výsledky!$DO$9),IF(VLOOKUP(Tipy!CZ6,'Kategórie hráčov'!$A$2:$B$46,2,FALSE)=30,30,20),0))</f>
        <v/>
      </c>
      <c r="DP12" s="66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9" t="str">
        <f>IF(ISBLANK($EE$3),"",IF(ISBLANK(Tipy!CV6),"-",SUM(DL12:DP12)))</f>
        <v/>
      </c>
      <c r="DR12" s="68"/>
      <c r="DS12" s="65" t="str">
        <f>IF(ISBLANK($EL$3),"",IF(ISBLANK(Tipy!DB6),0,IF(AND(Tipy!DB6=Výsledky!$EJ$3,Tipy!DD6=Výsledky!$EL$3),60,0)))</f>
        <v/>
      </c>
      <c r="DT12" s="65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5" t="str">
        <f>IF(ISBLANK($EL$3),"",IF(OR(Tipy!DE6=Výsledky!$DS$6,Tipy!DE6=Výsledky!$DS$7,Tipy!DE6=Výsledky!$DS$8,Tipy!DE6=Výsledky!$DS$9),IF(VLOOKUP(Tipy!DE6,'Kategórie hráčov'!$A$2:$B$46,2,FALSE)=30,30,20),0))</f>
        <v/>
      </c>
      <c r="DV12" s="65" t="str">
        <f>IF(ISBLANK($EL$3),"",IF(OR(Tipy!DF6=Výsledky!$DV$6,Tipy!DF6=Výsledky!$DV$7,Tipy!DF6=Výsledky!$DV$8,Tipy!DF6=Výsledky!$DV$9),IF(VLOOKUP(Tipy!DF6,'Kategórie hráčov'!$A$2:$B$46,2,FALSE)=30,30,20),0))</f>
        <v/>
      </c>
      <c r="DW12" s="66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9" t="str">
        <f>IF(ISBLANK($EL$3),"",IF(ISBLANK(Tipy!DB6),"-",SUM(DS12:DW12)))</f>
        <v/>
      </c>
      <c r="DY12" s="68"/>
      <c r="DZ12" s="65" t="str">
        <f>IF(ISBLANK($ES$3),"",IF(ISBLANK(Tipy!DH6),0,IF(AND(Tipy!DH6=Výsledky!$EQ$3,Tipy!DJ6=Výsledky!$ES$3),60,0)))</f>
        <v/>
      </c>
      <c r="EA12" s="65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5" t="str">
        <f>IF(ISBLANK($ES$3),"",IF(OR(Tipy!DK6=Výsledky!$DZ$6,Tipy!DK6=Výsledky!$DZ$7,Tipy!DK6=Výsledky!$DZ$8,Tipy!DK6=Výsledky!$DZ$9),IF(VLOOKUP(Tipy!DK6,'Kategórie hráčov'!$A$2:$B$46,2,FALSE)=30,30,20),0))</f>
        <v/>
      </c>
      <c r="EC12" s="65" t="str">
        <f>IF(ISBLANK($ES$3),"",IF(OR(Tipy!DL6=Výsledky!$EC$6,Tipy!DL6=Výsledky!$EC$7,Tipy!DL6=Výsledky!$EC$8,Tipy!DL6=Výsledky!$EC$9),IF(VLOOKUP(Tipy!DL6,'Kategórie hráčov'!$A$2:$B$46,2,FALSE)=30,30,20),0))</f>
        <v/>
      </c>
      <c r="ED12" s="66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9" t="str">
        <f>IF(ISBLANK($ES$3),"",IF(ISBLANK(Tipy!DH6),"-",SUM(DZ12:ED12)))</f>
        <v/>
      </c>
      <c r="EF12" s="68"/>
      <c r="EG12" s="65" t="str">
        <f>IF(ISBLANK($EZ$3),"",IF(ISBLANK(Tipy!DN6),0,IF(AND(Tipy!DN6=Výsledky!$EX$3,Tipy!DP6=Výsledky!$EZ$3),60,0)))</f>
        <v/>
      </c>
      <c r="EH12" s="65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5" t="str">
        <f>IF(ISBLANK($EZ$3),"",IF(OR(Tipy!DQ6=Výsledky!$EG$6,Tipy!DQ6=Výsledky!$EG$7,Tipy!DQ6=Výsledky!$EG$8,Tipy!DQ6=Výsledky!$EG$9),IF(VLOOKUP(Tipy!DQ6,'Kategórie hráčov'!$A$2:$B$46,2,FALSE)=30,30,20),0))</f>
        <v/>
      </c>
      <c r="EJ12" s="65" t="str">
        <f>IF(ISBLANK($EZ$3),"",IF(OR(Tipy!DR6=Výsledky!$EJ$6,Tipy!DR6=Výsledky!$EJ$7,Tipy!DR6=Výsledky!$EJ$8,Tipy!DR6=Výsledky!$EJ$9),IF(VLOOKUP(Tipy!DR6,'Kategórie hráčov'!$A$2:$B$46,2,FALSE)=30,30,20),0))</f>
        <v/>
      </c>
      <c r="EK12" s="66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9" t="str">
        <f>IF(ISBLANK($EZ$3),"",IF(ISBLANK(Tipy!DN6),"-",SUM(EG12:EK12)))</f>
        <v/>
      </c>
      <c r="EM12" s="68"/>
      <c r="EN12" s="65" t="str">
        <f>IF(ISBLANK($FU$3),"",IF(ISBLANK(Tipy!DT6),0,IF(AND(Tipy!DT6=Výsledky!$FS$3,Tipy!DV6=Výsledky!$FU$3),60,0)))</f>
        <v/>
      </c>
      <c r="EO12" s="65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5" t="str">
        <f>IF(ISBLANK($FU$3),"",IF(OR(Tipy!DW6=Výsledky!$EN$6,Tipy!DW6=Výsledky!$EN$7,Tipy!DW6=Výsledky!$EN$8,Tipy!DW6=Výsledky!$EN$9),IF(VLOOKUP(Tipy!DW6,'Kategórie hráčov'!$A$2:$B$46,2,FALSE)=30,30,20),0))</f>
        <v/>
      </c>
      <c r="EQ12" s="65" t="str">
        <f>IF(ISBLANK($FU$3),"",IF(OR(Tipy!DX6=Výsledky!$EQ$6,Tipy!DX6=Výsledky!$EQ$7,Tipy!DX6=Výsledky!$EQ$8,Tipy!DX6=Výsledky!$EQ$9),IF(VLOOKUP(Tipy!DX6,'Kategórie hráčov'!$A$2:$B$46,2,FALSE)=30,30,20),0))</f>
        <v/>
      </c>
      <c r="ER12" s="66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9" t="str">
        <f>IF(ISBLANK($FU$3),"",IF(ISBLANK(Tipy!DT6),"-",SUM(EN12:ER12)))</f>
        <v/>
      </c>
      <c r="ET12" s="68"/>
      <c r="EU12" s="65" t="str">
        <f>IF(ISBLANK($FG$3),"",IF(ISBLANK(Tipy!DZ6),0,IF(AND(Tipy!DZ6=Výsledky!$FE$3,Tipy!EB6=Výsledky!$FG$3),60,0)))</f>
        <v/>
      </c>
      <c r="EV12" s="65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5" t="str">
        <f>IF(ISBLANK($FG$3),"",IF(OR(Tipy!EC6=Výsledky!$EU$6,Tipy!EC6=Výsledky!$EU$7,Tipy!EC6=Výsledky!$EU$8,Tipy!EC6=Výsledky!$EU$9),IF(VLOOKUP(Tipy!EC6,'Kategórie hráčov'!$A$2:$B$46,2,FALSE)=30,30,20),0))</f>
        <v/>
      </c>
      <c r="EX12" s="65" t="str">
        <f>IF(ISBLANK($FG$3),"",IF(OR(Tipy!ED6=Výsledky!$EX$6,Tipy!ED6=Výsledky!$EX$7,Tipy!ED6=Výsledky!$EX$8,Tipy!ED6=Výsledky!$EX$9),IF(VLOOKUP(Tipy!ED6,'Kategórie hráčov'!$A$2:$B$46,2,FALSE)=30,30,20),0))</f>
        <v/>
      </c>
      <c r="EY12" s="66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9" t="str">
        <f>IF(ISBLANK($FG$3),"",IF(ISBLANK(Tipy!DZ6),"-",SUM(EU12:EY12)))</f>
        <v/>
      </c>
      <c r="FA12" s="68"/>
      <c r="FB12" s="65" t="str">
        <f>IF(ISBLANK($BM$3),"",IF(ISBLANK(Tipy!EF6),0,IF(AND(Tipy!EF6=Výsledky!$BK$3,Tipy!EH6=Výsledky!$BM$3),60,0)))</f>
        <v/>
      </c>
      <c r="FC12" s="65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5" t="str">
        <f>IF(ISBLANK($BM$3),"",IF(OR(Tipy!EI6=Výsledky!$FB$6,Tipy!EI6=Výsledky!$FB$7,Tipy!EI6=Výsledky!$FB$8,Tipy!EI6=Výsledky!$FB$9),IF(VLOOKUP(Tipy!EI6,'Kategórie hráčov'!$A$2:$B$46,2,FALSE)=30,30,20),0))</f>
        <v/>
      </c>
      <c r="FE12" s="65" t="str">
        <f>IF(ISBLANK($BM$3),"",IF(OR(Tipy!EJ6=Výsledky!$FE$6,Tipy!EJ6=Výsledky!$FE$7,Tipy!EJ6=Výsledky!$FE$8,Tipy!EJ6=Výsledky!$FE$9),IF(VLOOKUP(Tipy!EJ6,'Kategórie hráčov'!$A$2:$B$46,2,FALSE)=30,30,20),0))</f>
        <v/>
      </c>
      <c r="FF12" s="66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69" t="str">
        <f>IF(ISBLANK($BM$3),"",IF(ISBLANK(Tipy!EF6),"-",SUM(FB12:FF12)))</f>
        <v/>
      </c>
      <c r="FH12" s="68"/>
      <c r="FI12" s="65" t="str">
        <f>IF(ISBLANK($FN$3),"",IF(ISBLANK(Tipy!EL6),0,IF(AND(Tipy!EL6=Výsledky!$FL$3,Tipy!EN6=Výsledky!$FN$3),60,0)))</f>
        <v/>
      </c>
      <c r="FJ12" s="65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5" t="str">
        <f>IF(ISBLANK($FN$3),"",IF(OR(Tipy!EO6=Výsledky!$FI$6,Tipy!EO6=Výsledky!$FI$7,Tipy!EO6=Výsledky!$FI$8,Tipy!EO6=Výsledky!$FI$9),IF(VLOOKUP(Tipy!EO6,'Kategórie hráčov'!$A$2:$B$46,2,FALSE)=30,30,20),0))</f>
        <v/>
      </c>
      <c r="FL12" s="65" t="str">
        <f>IF(ISBLANK($FN$3),"",IF(OR(Tipy!EP6=Výsledky!$FL$6,Tipy!EP6=Výsledky!$FL$7,Tipy!EP6=Výsledky!$FL$8,Tipy!EP6=Výsledky!$FL$9),IF(VLOOKUP(Tipy!EP6,'Kategórie hráčov'!$A$2:$B$46,2,FALSE)=30,30,20),0))</f>
        <v/>
      </c>
      <c r="FM12" s="66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9" t="str">
        <f>IF(ISBLANK($FN$3),"",IF(ISBLANK(Tipy!EL6),"-",SUM(FI12:FM12)))</f>
        <v/>
      </c>
      <c r="FO12" s="68"/>
      <c r="FP12" s="65" t="str">
        <f>IF(ISBLANK($DJ$3),"",IF(ISBLANK(Tipy!ER6),0,IF(AND(Tipy!ER6=Výsledky!$DH$3,Tipy!ET6=Výsledky!$DJ$3),60,0)))</f>
        <v/>
      </c>
      <c r="FQ12" s="65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5" t="str">
        <f>IF(ISBLANK($DJ$3),"",IF(OR(Tipy!EU6=Výsledky!$FP$6,Tipy!EU6=Výsledky!$FP$7,Tipy!EU6=Výsledky!$FP$8,Tipy!EU6=Výsledky!$FP$9),IF(VLOOKUP(Tipy!EU6,'Kategórie hráčov'!$A$2:$B$46,2,FALSE)=30,30,20),0))</f>
        <v/>
      </c>
      <c r="FS12" s="65" t="str">
        <f>IF(ISBLANK($DJ$3),"",IF(OR(Tipy!EV6=Výsledky!$FS$6,Tipy!EV6=Výsledky!$FS$7,Tipy!EV6=Výsledky!$FS$8,Tipy!EV6=Výsledky!$FS$9),IF(VLOOKUP(Tipy!EV6,'Kategórie hráčov'!$A$2:$B$46,2,FALSE)=30,30,20),0))</f>
        <v/>
      </c>
      <c r="FT12" s="66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9" t="str">
        <f>IF(ISBLANK($DJ$3),"",IF(ISBLANK(Tipy!ER6),"-",SUM(FP12:FT12)))</f>
        <v/>
      </c>
      <c r="FV12" s="68"/>
      <c r="FW12" s="65" t="str">
        <f>IF(ISBLANK($GB$3),"",IF(ISBLANK(Tipy!EX6),0,IF(AND(Tipy!EX6=Výsledky!$FZ$3,Tipy!EZ6=Výsledky!$GB$3),60,0)))</f>
        <v/>
      </c>
      <c r="FX12" s="65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5" t="str">
        <f>IF(ISBLANK($GB$3),"",IF(OR(Tipy!FA6=Výsledky!$FW$6,Tipy!FA6=Výsledky!$FW$7,Tipy!FA6=Výsledky!$FW$8,Tipy!FA6=Výsledky!$FW$9),IF(VLOOKUP(Tipy!FA6,'Kategórie hráčov'!$A$2:$B$46,2,FALSE)=30,30,20),0))</f>
        <v/>
      </c>
      <c r="FZ12" s="65" t="str">
        <f>IF(ISBLANK($GB$3),"",IF(OR(Tipy!FB6=Výsledky!$FZ$6,Tipy!FB6=Výsledky!$FZ$7,Tipy!FB6=Výsledky!$FZ$8,Tipy!FB6=Výsledky!$FZ$9),IF(VLOOKUP(Tipy!FB6,'Kategórie hráčov'!$A$2:$B$46,2,FALSE)=30,30,20),0))</f>
        <v/>
      </c>
      <c r="GA12" s="66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9" t="str">
        <f>IF(ISBLANK($GB$3),"",IF(ISBLANK(Tipy!EX6),"-",SUM(FW12:GA12)))</f>
        <v/>
      </c>
      <c r="GC12" s="68"/>
      <c r="GD12" s="65" t="str">
        <f>IF(ISBLANK($GP$3),"",IF(ISBLANK(Tipy!FD6),0,IF(AND(Tipy!FD6=Výsledky!$GN$3,Tipy!FF6=Výsledky!$GP$3),60,0)))</f>
        <v/>
      </c>
      <c r="GE12" s="65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5" t="str">
        <f>IF(ISBLANK($GP$3),"",IF(OR(Tipy!FG6=Výsledky!$GD$6,Tipy!FG6=Výsledky!$GD$7,Tipy!FG6=Výsledky!$GD$8,Tipy!FG6=Výsledky!$GD$9),IF(VLOOKUP(Tipy!FG6,'Kategórie hráčov'!$A$2:$B$46,2,FALSE)=30,30,20),0))</f>
        <v/>
      </c>
      <c r="GG12" s="65" t="str">
        <f>IF(ISBLANK($GP$3),"",IF(OR(Tipy!FH6=Výsledky!$GG$6,Tipy!FH6=Výsledky!$GG$7,Tipy!FH6=Výsledky!$GG$8,Tipy!FH6=Výsledky!$GG$9),IF(VLOOKUP(Tipy!FH6,'Kategórie hráčov'!$A$2:$B$46,2,FALSE)=30,30,20),0))</f>
        <v/>
      </c>
      <c r="GH12" s="66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9" t="str">
        <f>IF(ISBLANK($GP$3),"",IF(ISBLANK(Tipy!FD6),"-",SUM(GD12:GH12)))</f>
        <v/>
      </c>
      <c r="GJ12" s="68"/>
      <c r="GK12" s="65" t="str">
        <f>IF(ISBLANK($GW$3),"",IF(ISBLANK(Tipy!FJ6),0,IF(AND(Tipy!FJ6=Výsledky!$GU$3,Tipy!FL6=Výsledky!$GW$3),60,0)))</f>
        <v/>
      </c>
      <c r="GL12" s="65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5" t="str">
        <f>IF(ISBLANK($GW$3),"",IF(OR(Tipy!FM6=Výsledky!$GK$6,Tipy!FM6=Výsledky!$GK$7,Tipy!FM6=Výsledky!$GK$8,Tipy!FM6=Výsledky!$GK$9),IF(VLOOKUP(Tipy!FM6,'Kategórie hráčov'!$A$2:$B$46,2,FALSE)=30,30,20),0))</f>
        <v/>
      </c>
      <c r="GN12" s="65" t="str">
        <f>IF(ISBLANK($GW$3),"",IF(OR(Tipy!FN6=Výsledky!$GN$6,Tipy!FN6=Výsledky!$GN$7,Tipy!FN6=Výsledky!$GN$8,Tipy!FN6=Výsledky!$GN$9),IF(VLOOKUP(Tipy!FN6,'Kategórie hráčov'!$A$2:$B$46,2,FALSE)=30,30,20),0))</f>
        <v/>
      </c>
      <c r="GO12" s="66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9" t="str">
        <f>IF(ISBLANK($GW$3),"",IF(ISBLANK(Tipy!FJ6),"-",SUM(GK12:GO12)))</f>
        <v/>
      </c>
      <c r="GQ12" s="68"/>
      <c r="GR12" s="65" t="str">
        <f>IF(ISBLANK($GI$3),"",IF(ISBLANK(Tipy!FP6),0,IF(AND(Tipy!FP6=Výsledky!$GG$3,Tipy!FR6=Výsledky!$GI$3),60,0)))</f>
        <v/>
      </c>
      <c r="GS12" s="65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5" t="str">
        <f>IF(ISBLANK($GI$3),"",IF(OR(Tipy!FS6=Výsledky!#REF!,Tipy!FS6=Výsledky!#REF!,Tipy!FS6=Výsledky!#REF!,Tipy!FS6=Výsledky!$GR$9),IF(VLOOKUP(Tipy!FS6,'Kategórie hráčov'!$A$2:$B$46,2,FALSE)=30,30,20),0))</f>
        <v/>
      </c>
      <c r="GU12" s="65" t="str">
        <f>IF(ISBLANK($GI$3),"",IF(OR(Tipy!FT6=Výsledky!#REF!,Tipy!FT6=Výsledky!#REF!,Tipy!FT6=Výsledky!#REF!,Tipy!FT6=Výsledky!$GU$9),IF(VLOOKUP(Tipy!FT6,'Kategórie hráčov'!$A$2:$B$46,2,FALSE)=30,30,20),0))</f>
        <v/>
      </c>
      <c r="GV12" s="66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9" t="str">
        <f>IF(ISBLANK($GI$3),"",IF(ISBLANK(Tipy!FP6),"-",SUM(GR12:GV12)))</f>
        <v/>
      </c>
      <c r="GX12" s="68"/>
      <c r="GY12" s="65" t="str">
        <f>IF(ISBLANK($HK$3),"",IF(ISBLANK(Tipy!FV6),0,IF(AND(Tipy!FV6=Výsledky!$HI$3,Tipy!FX6=Výsledky!$HK$3),60,0)))</f>
        <v/>
      </c>
      <c r="GZ12" s="65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5" t="str">
        <f>IF(ISBLANK($HK$3),"",IF(OR(Tipy!FY6=Výsledky!$GY$6,Tipy!FY6=Výsledky!$GY$7,Tipy!FY6=Výsledky!$GY$8,Tipy!FY6=Výsledky!$GY$9),IF(VLOOKUP(Tipy!FY6,'Kategórie hráčov'!$A$2:$B$46,2,FALSE)=30,30,20),0))</f>
        <v/>
      </c>
      <c r="HB12" s="65" t="str">
        <f>IF(ISBLANK($HK$3),"",IF(OR(Tipy!FZ6=Výsledky!$HB$6,Tipy!FZ6=Výsledky!$HB$7,Tipy!FZ6=Výsledky!$HB$8,Tipy!FZ6=Výsledky!$HB$9),IF(VLOOKUP(Tipy!FZ6,'Kategórie hráčov'!$A$2:$B$46,2,FALSE)=30,30,20),0))</f>
        <v/>
      </c>
      <c r="HC12" s="66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9" t="str">
        <f>IF(ISBLANK($HK$3),"",IF(ISBLANK(Tipy!FV6),"-",SUM(GY12:HC12)))</f>
        <v/>
      </c>
      <c r="HE12" s="68"/>
      <c r="HF12" s="65" t="str">
        <f>IF(ISBLANK($HD$3),"",IF(ISBLANK(Tipy!GB6),0,IF(AND(Tipy!GB6=Výsledky!$HB$3,Tipy!GD6=Výsledky!$HD$3),60,0)))</f>
        <v/>
      </c>
      <c r="HG12" s="65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5" t="str">
        <f>IF(ISBLANK($HD$3),"",IF(OR(Tipy!GE6=Výsledky!#REF!,Tipy!GE6=Výsledky!#REF!,Tipy!GE6=Výsledky!#REF!,Tipy!GE6=Výsledky!$HF$9),IF(VLOOKUP(Tipy!GE6,'Kategórie hráčov'!$A$2:$B$46,2,FALSE)=30,30,20),0))</f>
        <v/>
      </c>
      <c r="HI12" s="65" t="str">
        <f>IF(ISBLANK($HD$3),"",IF(OR(Tipy!GF6=Výsledky!#REF!,Tipy!GF6=Výsledky!#REF!,Tipy!GF6=Výsledky!#REF!,Tipy!GF6=Výsledky!$HI$9),IF(VLOOKUP(Tipy!GF6,'Kategórie hráčov'!$A$2:$B$46,2,FALSE)=30,30,20),0))</f>
        <v/>
      </c>
      <c r="HJ12" s="66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9" t="str">
        <f>IF(ISBLANK($HD$3),"",IF(ISBLANK(Tipy!GB6),"-",SUM(HF12:HJ12)))</f>
        <v/>
      </c>
      <c r="HL12" s="68"/>
      <c r="HM12" s="65" t="str">
        <f>IF(ISBLANK($HY$3),"",IF(ISBLANK(Tipy!GH6),0,IF(AND(Tipy!GH6=Výsledky!$HW$3,Tipy!GJ6=Výsledky!$HY$3),60,0)))</f>
        <v/>
      </c>
      <c r="HN12" s="65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5" t="str">
        <f>IF(ISBLANK($HY$3),"",IF(OR(Tipy!GK6=Výsledky!$HM$6,Tipy!GK6=Výsledky!$HM$7,Tipy!GK6=Výsledky!$HM$8,Tipy!GK6=Výsledky!$HM$9),IF(VLOOKUP(Tipy!GK6,'Kategórie hráčov'!$A$2:$B$46,2,FALSE)=30,30,20),0))</f>
        <v/>
      </c>
      <c r="HP12" s="65" t="str">
        <f>IF(ISBLANK($HY$3),"",IF(OR(Tipy!GL6=Výsledky!$HP$6,Tipy!GL6=Výsledky!$HP$7,Tipy!GL6=Výsledky!$HP$8,Tipy!GL6=Výsledky!$HP$9),IF(VLOOKUP(Tipy!GL6,'Kategórie hráčov'!$A$2:$B$46,2,FALSE)=30,30,20),0))</f>
        <v/>
      </c>
      <c r="HQ12" s="66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9" t="str">
        <f>IF(ISBLANK($HY$3),"",IF(ISBLANK(Tipy!GH6),"-",SUM(HM12:HQ12)))</f>
        <v/>
      </c>
      <c r="HS12" s="68"/>
      <c r="HT12" s="65" t="str">
        <f>IF(ISBLANK($HR$3),"",IF(ISBLANK(Tipy!GN6),0,IF(AND(Tipy!GN6=Výsledky!$HP$3,Tipy!GP6=Výsledky!$HR$3),60,0)))</f>
        <v/>
      </c>
      <c r="HU12" s="65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5" t="str">
        <f>IF(ISBLANK($HR$3),"",IF(OR(Tipy!GQ6=Výsledky!$HT$6,Tipy!GQ6=Výsledky!#REF!,Tipy!GQ6=Výsledky!#REF!,Tipy!GQ6=Výsledky!#REF!),IF(VLOOKUP(Tipy!GQ6,'Kategórie hráčov'!$A$2:$B$46,2,FALSE)=30,30,20),0))</f>
        <v/>
      </c>
      <c r="HW12" s="65" t="str">
        <f>IF(ISBLANK($HR$3),"",IF(OR(Tipy!GR6=Výsledky!$HW$6,Tipy!GR6=Výsledky!#REF!,Tipy!GR6=Výsledky!#REF!,Tipy!GR6=Výsledky!#REF!),IF(VLOOKUP(Tipy!GR6,'Kategórie hráčov'!$A$2:$B$46,2,FALSE)=30,30,20),0))</f>
        <v/>
      </c>
      <c r="HX12" s="66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9" t="str">
        <f>IF(ISBLANK($HR$3),"",IF(ISBLANK(Tipy!GN6),"-",SUM(HT12:HX12)))</f>
        <v/>
      </c>
      <c r="HZ12" s="68"/>
      <c r="IA12" s="65" t="str">
        <f>IF(ISBLANK($IM$3),"",IF(ISBLANK(Tipy!GT6),0,IF(AND(Tipy!GT6=Výsledky!$IK$3,Tipy!GV6=Výsledky!$IM$3),60,0)))</f>
        <v/>
      </c>
      <c r="IB12" s="65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5" t="str">
        <f>IF(ISBLANK($IM$3),"",IF(OR(Tipy!GW6=Výsledky!$IA$6,Tipy!GW6=Výsledky!$IA$7,Tipy!GW6=Výsledky!$IA$8,Tipy!GW6=Výsledky!$IA$9),IF(VLOOKUP(Tipy!GW6,'Kategórie hráčov'!$A$2:$B$46,2,FALSE)=30,30,20),0))</f>
        <v/>
      </c>
      <c r="ID12" s="65" t="str">
        <f>IF(ISBLANK($IM$3),"",IF(OR(Tipy!GX6=Výsledky!$ID$6,Tipy!GX6=Výsledky!$ID$7,Tipy!GX6=Výsledky!$ID$8,Tipy!GX6=Výsledky!$ID$9),IF(VLOOKUP(Tipy!GX6,'Kategórie hráčov'!$A$2:$B$46,2,FALSE)=30,30,20),0))</f>
        <v/>
      </c>
      <c r="IE12" s="66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9" t="str">
        <f>IF(ISBLANK($IM$3),"",IF(ISBLANK(Tipy!GT6),"-",SUM(IA12:IE12)))</f>
        <v/>
      </c>
      <c r="IG12" s="68"/>
      <c r="IH12" s="65" t="str">
        <f>IF(ISBLANK($IF$3),"",IF(ISBLANK(Tipy!GZ6),0,IF(AND(Tipy!GZ6=Výsledky!$ID$3,Tipy!HB6=Výsledky!$IF$3),60,0)))</f>
        <v/>
      </c>
      <c r="II12" s="65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5" t="str">
        <f>IF(ISBLANK($IF$3),"",IF(OR(Tipy!HC6=Výsledky!#REF!,Tipy!HC6=Výsledky!#REF!,Tipy!HC6=Výsledky!#REF!,Tipy!HC6=Výsledky!$IH$9),IF(VLOOKUP(Tipy!HC6,'Kategórie hráčov'!$A$2:$B$46,2,FALSE)=30,30,20),0))</f>
        <v/>
      </c>
      <c r="IK12" s="65" t="str">
        <f>IF(ISBLANK($IF$3),"",IF(OR(Tipy!HD6=Výsledky!#REF!,Tipy!HD6=Výsledky!#REF!,Tipy!HD6=Výsledky!#REF!,Tipy!HD6=Výsledky!$IK$9),IF(VLOOKUP(Tipy!HD6,'Kategórie hráčov'!$A$2:$B$46,2,FALSE)=30,30,20),0))</f>
        <v/>
      </c>
      <c r="IL12" s="66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9" t="str">
        <f>IF(ISBLANK($IF$3),"",IF(ISBLANK(Tipy!GZ6),"-",SUM(IH12:IL12)))</f>
        <v/>
      </c>
      <c r="IN12" s="68"/>
      <c r="IO12" s="65" t="str">
        <f>IF(ISBLANK($IT$3),"",IF(ISBLANK(Tipy!HF6),0,IF(AND(Tipy!HF6=Výsledky!$IR$3,Tipy!HH6=Výsledky!$IT$3),60,0)))</f>
        <v/>
      </c>
      <c r="IP12" s="65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5" t="str">
        <f>IF(ISBLANK($IT$3),"",IF(OR(Tipy!HI6=Výsledky!$IO$6,Tipy!HI6=Výsledky!$IO$7,Tipy!HI6=Výsledky!$IO$8,Tipy!HI6=Výsledky!$IO$9),IF(VLOOKUP(Tipy!HI6,'Kategórie hráčov'!$A$2:$B$46,2,FALSE)=30,30,20),0))</f>
        <v/>
      </c>
      <c r="IR12" s="65" t="str">
        <f>IF(ISBLANK($IT$3),"",IF(OR(Tipy!HJ6=Výsledky!$IR$6,Tipy!HJ6=Výsledky!$IR$7,Tipy!HJ6=Výsledky!$IR$8,Tipy!HJ6=Výsledky!$IR$9),IF(VLOOKUP(Tipy!HJ6,'Kategórie hráčov'!$A$2:$B$46,2,FALSE)=30,30,20),0))</f>
        <v/>
      </c>
      <c r="IS12" s="66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9" t="str">
        <f>IF(ISBLANK($IT$3),"",IF(ISBLANK(Tipy!HF6),"-",SUM(IO12:IS12)))</f>
        <v/>
      </c>
      <c r="IU12" s="68"/>
      <c r="IV12" s="65" t="str">
        <f>IF(ISBLANK($JA$3),"",IF(ISBLANK(Tipy!HL6),0,IF(AND(Tipy!HL6=Výsledky!$IY$3,Tipy!HN6=Výsledky!$JA$3),60,0)))</f>
        <v/>
      </c>
      <c r="IW12" s="65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5" t="str">
        <f>IF(ISBLANK($JA$3),"",IF(OR(Tipy!HO6=Výsledky!$IV$6,Tipy!HO6=Výsledky!$IV$7,Tipy!HO6=Výsledky!$IV$8,Tipy!HO6=Výsledky!$IV$9),IF(VLOOKUP(Tipy!HO6,'Kategórie hráčov'!$A$2:$B$46,2,FALSE)=30,30,20),0))</f>
        <v/>
      </c>
      <c r="IY12" s="65" t="str">
        <f>IF(ISBLANK($JA$3),"",IF(OR(Tipy!HP6=Výsledky!$IY$6,Tipy!HP6=Výsledky!$IY$7,Tipy!HP6=Výsledky!$IY$8,Tipy!HP6=Výsledky!$IY$9),IF(VLOOKUP(Tipy!HP6,'Kategórie hráčov'!$A$2:$B$46,2,FALSE)=30,30,20),0))</f>
        <v/>
      </c>
      <c r="IZ12" s="66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9" t="str">
        <f>IF(ISBLANK($JA$3),"",IF(ISBLANK(Tipy!HL6),"-",SUM(IV12:IZ12)))</f>
        <v/>
      </c>
      <c r="JB12" s="68"/>
      <c r="JC12" s="65" t="str">
        <f>IF(ISBLANK($JO$3),"",IF(ISBLANK(Tipy!HR6),0,IF(AND(Tipy!HR6=Výsledky!$JM$3,Tipy!HT6=Výsledky!$JO$3),60,0)))</f>
        <v/>
      </c>
      <c r="JD12" s="65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5" t="str">
        <f>IF(ISBLANK($JO$3),"",IF(OR(Tipy!HU6=Výsledky!$JC$6,Tipy!HU6=Výsledky!$JC$7,Tipy!HU6=Výsledky!$JC$8,Tipy!HU6=Výsledky!$JC$9),IF(VLOOKUP(Tipy!HU6,'Kategórie hráčov'!$A$2:$B$46,2,FALSE)=30,30,20),0))</f>
        <v/>
      </c>
      <c r="JF12" s="65" t="str">
        <f>IF(ISBLANK($JO$3),"",IF(OR(Tipy!HV6=Výsledky!$JF$6,Tipy!HV6=Výsledky!$JF$7,Tipy!HV6=Výsledky!$JF$8,Tipy!HV6=Výsledky!$JF$9),IF(VLOOKUP(Tipy!HV6,'Kategórie hráčov'!$A$2:$B$46,2,FALSE)=30,30,20),0))</f>
        <v/>
      </c>
      <c r="JG12" s="66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9" t="str">
        <f>IF(ISBLANK($JO$3),"",IF(ISBLANK(Tipy!HR6),"-",SUM(JC12:JG12)))</f>
        <v/>
      </c>
      <c r="JI12" s="68"/>
      <c r="JJ12" s="65" t="str">
        <f>IF(ISBLANK($JH$3),"",IF(ISBLANK(Tipy!HX6),0,IF(AND(Tipy!HX6=Výsledky!$JF$3,Tipy!HZ6=Výsledky!$JH$3),60,0)))</f>
        <v/>
      </c>
      <c r="JK12" s="65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5" t="str">
        <f>IF(ISBLANK($JH$3),"",IF(OR(Tipy!IA6=Výsledky!#REF!,Tipy!IA6=Výsledky!#REF!,Tipy!IA6=Výsledky!#REF!,Tipy!IA6=Výsledky!$JJ$9),IF(VLOOKUP(Tipy!IA6,'Kategórie hráčov'!$A$2:$B$46,2,FALSE)=30,30,20),0))</f>
        <v/>
      </c>
      <c r="JM12" s="65" t="str">
        <f>IF(ISBLANK($JH$3),"",IF(OR(Tipy!IB6=Výsledky!#REF!,Tipy!IB6=Výsledky!#REF!,Tipy!IB6=Výsledky!#REF!,Tipy!IB6=Výsledky!$JM$9),IF(VLOOKUP(Tipy!IB6,'Kategórie hráčov'!$A$2:$B$46,2,FALSE)=30,30,20),0))</f>
        <v/>
      </c>
      <c r="JN12" s="66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9" t="str">
        <f>IF(ISBLANK($JH$3),"",IF(ISBLANK(Tipy!HX6),"-",SUM(JJ12:JN12)))</f>
        <v/>
      </c>
      <c r="JP12" s="68"/>
      <c r="JQ12" s="65" t="str">
        <f>IF(ISBLANK($JV$3),"",IF(ISBLANK(Tipy!ID6),0,IF(AND(Tipy!ID6=Výsledky!$JT$3,Tipy!IF6=Výsledky!$JV$3),60,0)))</f>
        <v/>
      </c>
      <c r="JR12" s="65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5" t="str">
        <f>IF(ISBLANK($JV$3),"",IF(OR(Tipy!IG6=Výsledky!$JQ$6,Tipy!IG6=Výsledky!$JQ$7,Tipy!IG6=Výsledky!$JQ$8,Tipy!IG6=Výsledky!$JQ$9),IF(VLOOKUP(Tipy!IG6,'Kategórie hráčov'!$A$2:$B$46,2,FALSE)=30,30,20),0))</f>
        <v/>
      </c>
      <c r="JT12" s="65" t="str">
        <f>IF(ISBLANK($JV$3),"",IF(OR(Tipy!IH6=Výsledky!$JT$6,Tipy!IH6=Výsledky!$JT$7,Tipy!IH6=Výsledky!$JT$8,Tipy!IH6=Výsledky!$JT$9),IF(VLOOKUP(Tipy!IH6,'Kategórie hráčov'!$A$2:$B$46,2,FALSE)=30,30,20),0))</f>
        <v/>
      </c>
      <c r="JU12" s="66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9" t="str">
        <f>IF(ISBLANK($JV$3),"",IF(ISBLANK(Tipy!ID6),"-",SUM(JQ12:JU12)))</f>
        <v/>
      </c>
      <c r="JW12" s="68"/>
      <c r="JX12" s="65" t="str">
        <f>IF(ISBLANK($KQ$3),"",IF(ISBLANK(Tipy!IJ6),0,IF(AND(Tipy!IJ6=Výsledky!$KO$3,Tipy!IL6=Výsledky!$KQ$3),60,0)))</f>
        <v/>
      </c>
      <c r="JY12" s="65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5" t="str">
        <f>IF(ISBLANK($KQ$3),"",IF(OR(Tipy!IM6=Výsledky!$JX$6,Tipy!IM6=Výsledky!$JX$7,Tipy!IM6=Výsledky!$JX$8,Tipy!IM6=Výsledky!$JX$9),IF(VLOOKUP(Tipy!IM6,'Kategórie hráčov'!$A$2:$B$46,2,FALSE)=30,30,20),0))</f>
        <v/>
      </c>
      <c r="KA12" s="65" t="str">
        <f>IF(ISBLANK($KQ$3),"",IF(OR(Tipy!IN6=Výsledky!$KA$6,Tipy!IN6=Výsledky!$KA$7,Tipy!IN6=Výsledky!$KA$8,Tipy!IN6=Výsledky!$KA$9),IF(VLOOKUP(Tipy!IN6,'Kategórie hráčov'!$A$2:$B$46,2,FALSE)=30,30,20),0))</f>
        <v/>
      </c>
      <c r="KB12" s="66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9" t="str">
        <f>IF(ISBLANK($KQ$3),"",IF(ISBLANK(Tipy!IJ6),"-",SUM(JX12:KB12)))</f>
        <v/>
      </c>
      <c r="KD12" s="68"/>
      <c r="KE12" s="65" t="str">
        <f>IF(ISBLANK($KX$3),"",IF(ISBLANK(Tipy!IP6),0,IF(AND(Tipy!IP6=Výsledky!$KV$3,Tipy!IR6=Výsledky!$KX$3),60,0)))</f>
        <v/>
      </c>
      <c r="KF12" s="65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5" t="str">
        <f>IF(ISBLANK($KX$3),"",IF(OR(Tipy!IS6=Výsledky!#REF!,Tipy!IS6=Výsledky!#REF!,Tipy!IS6=Výsledky!#REF!,Tipy!IS6=Výsledky!$KE$9),IF(VLOOKUP(Tipy!IS6,'Kategórie hráčov'!$A$2:$B$46,2,FALSE)=30,30,20),0))</f>
        <v/>
      </c>
      <c r="KH12" s="65" t="str">
        <f>IF(ISBLANK($KX$3),"",IF(OR(Tipy!IT6=Výsledky!#REF!,Tipy!IT6=Výsledky!#REF!,Tipy!IT6=Výsledky!#REF!,Tipy!IT6=Výsledky!$KH$9),IF(VLOOKUP(Tipy!IT6,'Kategórie hráčov'!$A$2:$B$46,2,FALSE)=30,30,20),0))</f>
        <v/>
      </c>
      <c r="KI12" s="66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9" t="str">
        <f>IF(ISBLANK($KX$3),"",IF(ISBLANK(Tipy!IP6),"-",SUM(KE12:KI12)))</f>
        <v/>
      </c>
      <c r="KK12" s="68"/>
      <c r="KL12" s="65" t="str">
        <f>IF(ISBLANK($KJ$3),"",IF(ISBLANK(Tipy!IV6),0,IF(AND(Tipy!IV6=Výsledky!$KH$3,Tipy!IX6=Výsledky!$KJ$3),60,0)))</f>
        <v/>
      </c>
      <c r="KM12" s="65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5" t="str">
        <f>IF(ISBLANK($KJ$3),"",IF(OR(Tipy!IY6=Výsledky!$KL$6,Tipy!IY6=Výsledky!$KL$7,Tipy!IY6=Výsledky!$KL$8,Tipy!IY6=Výsledky!$KL$9),IF(VLOOKUP(Tipy!IY6,'Kategórie hráčov'!$A$2:$B$46,2,FALSE)=30,30,20),0))</f>
        <v/>
      </c>
      <c r="KO12" s="65" t="str">
        <f>IF(ISBLANK($KJ$3),"",IF(OR(Tipy!IZ6=Výsledky!$KO$6,Tipy!IZ6=Výsledky!$KO$7,Tipy!IZ6=Výsledky!$KO$8,Tipy!IZ6=Výsledky!$KO$9),IF(VLOOKUP(Tipy!IZ6,'Kategórie hráčov'!$A$2:$B$46,2,FALSE)=30,30,20),0))</f>
        <v/>
      </c>
      <c r="KP12" s="66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9" t="str">
        <f>IF(ISBLANK($KJ$3),"",IF(ISBLANK(Tipy!IV6),"-",SUM(KL12:KP12)))</f>
        <v/>
      </c>
      <c r="KR12" s="68"/>
      <c r="KS12" s="65" t="str">
        <f>IF(ISBLANK($KC$3),"",IF(ISBLANK(Tipy!JB6),0,IF(AND(Tipy!JB6=Výsledky!$KA$3,Tipy!JD6=Výsledky!$KC$3),60,0)))</f>
        <v/>
      </c>
      <c r="KT12" s="65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5" t="str">
        <f>IF(ISBLANK($KC$3),"",IF(OR(Tipy!JE6=Výsledky!$KS$6,Tipy!JE6=Výsledky!$KS$7,Tipy!JE6=Výsledky!$KS$8,Tipy!JE6=Výsledky!$KS$9),IF(VLOOKUP(Tipy!JE6,'Kategórie hráčov'!$A$2:$B$46,2,FALSE)=30,30,20),0))</f>
        <v/>
      </c>
      <c r="KV12" s="65" t="str">
        <f>IF(ISBLANK($KC$3),"",IF(OR(Tipy!JF6=Výsledky!$KV$6,Tipy!JF6=Výsledky!$KV$7,Tipy!JF6=Výsledky!$KV$8,Tipy!JF6=Výsledky!$KV$9),IF(VLOOKUP(Tipy!JF6,'Kategórie hráčov'!$A$2:$B$46,2,FALSE)=30,30,20),0))</f>
        <v/>
      </c>
      <c r="KW12" s="66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9" t="str">
        <f>IF(ISBLANK($KC$3),"",IF(ISBLANK(Tipy!JB6),"-",SUM(KS12:KW12)))</f>
        <v/>
      </c>
      <c r="KY12" s="68"/>
      <c r="KZ12" s="65" t="str">
        <f>IF(ISBLANK($LE$3),"",IF(ISBLANK(Tipy!JH6),0,IF(AND(Tipy!JH6=Výsledky!$LC$3,Tipy!JJ6=Výsledky!$LE$3),60,0)))</f>
        <v/>
      </c>
      <c r="LA12" s="65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5" t="str">
        <f>IF(ISBLANK($LE$3),"",IF(OR(Tipy!JK6=Výsledky!$KZ$6,Tipy!JK6=Výsledky!$KZ$7,Tipy!JK6=Výsledky!$KZ$8,Tipy!JK6=Výsledky!$KZ$9),IF(VLOOKUP(Tipy!JK6,'Kategórie hráčov'!$A$2:$B$46,2,FALSE)=30,30,20),0))</f>
        <v/>
      </c>
      <c r="LC12" s="65" t="str">
        <f>IF(ISBLANK($LE$3),"",IF(OR(Tipy!JL6=Výsledky!$LC$6,Tipy!JL6=Výsledky!$LC$7,Tipy!JL6=Výsledky!$LC$8,Tipy!JL6=Výsledky!$LC$9),IF(VLOOKUP(Tipy!JL6,'Kategórie hráčov'!$A$2:$B$46,2,FALSE)=30,30,20),0))</f>
        <v/>
      </c>
      <c r="LD12" s="66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9" t="str">
        <f>IF(ISBLANK($LE$3),"",IF(ISBLANK(Tipy!JH6),"-",SUM(KZ12:LD12)))</f>
        <v/>
      </c>
      <c r="LF12" s="68"/>
      <c r="LG12" s="65" t="str">
        <f>IF(ISBLANK($JH$3),"",IF(ISBLANK(Tipy!JU6),0,IF(AND(Tipy!JU6=Výsledky!$JF$3,Tipy!JW6=Výsledky!$JH$3),60,0)))</f>
        <v/>
      </c>
      <c r="LH12" s="65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5" t="str">
        <f>IF(ISBLANK($JH$3),"",IF(OR(Tipy!JX6=Výsledky!#REF!,Tipy!JX6=Výsledky!#REF!,Tipy!JX6=Výsledky!#REF!,Tipy!JX6=Výsledky!$JJ$9),IF(VLOOKUP(Tipy!JX6,'Kategórie hráčov'!$A$2:$B$46,2,FALSE)=30,30,20),0))</f>
        <v/>
      </c>
      <c r="LJ12" s="65" t="str">
        <f>IF(ISBLANK($JH$3),"",IF(OR(Tipy!JY6=Výsledky!#REF!,Tipy!JY6=Výsledky!#REF!,Tipy!JY6=Výsledky!#REF!,Tipy!JY6=Výsledky!$JM$9),IF(VLOOKUP(Tipy!JY6,'Kategórie hráčov'!$A$2:$B$46,2,FALSE)=30,30,20),0))</f>
        <v/>
      </c>
      <c r="LK12" s="66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9" t="str">
        <f>IF(ISBLANK($JH$3),"",IF(ISBLANK(Tipy!JU6),"-",SUM(LG12:LK12)))</f>
        <v/>
      </c>
      <c r="LM12" s="68"/>
      <c r="LN12" s="65" t="str">
        <f>IF(ISBLANK($LS$3),"",IF(ISBLANK(Tipy!JN6),0,IF(AND(Tipy!JN6=Výsledky!$LQ$3,Tipy!JP6=Výsledky!$LS$3),60,0)))</f>
        <v/>
      </c>
      <c r="LO12" s="65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5" t="str">
        <f>IF(ISBLANK($LS$3),"",IF(OR(Tipy!JQ6=Výsledky!$LN$6,Tipy!JQ6=Výsledky!$LN$7,Tipy!JQ6=Výsledky!$LN$8,Tipy!JQ6=Výsledky!$LN$9),IF(VLOOKUP(Tipy!JQ6,'Kategórie hráčov'!$A$2:$B$46,2,FALSE)=30,30,20),0))</f>
        <v/>
      </c>
      <c r="LQ12" s="65" t="str">
        <f>IF(ISBLANK($LS$3),"",IF(OR(Tipy!JR6=Výsledky!$LQ$6,Tipy!JR6=Výsledky!$LQ$7,Tipy!JR6=Výsledky!$LQ$8,Tipy!JR6=Výsledky!$LQ$9),IF(VLOOKUP(Tipy!JR6,'Kategórie hráčov'!$A$2:$B$46,2,FALSE)=30,30,20),0))</f>
        <v/>
      </c>
      <c r="LR12" s="66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9" t="str">
        <f>IF(ISBLANK($LS$3),"",IF(ISBLANK(Tipy!JN6),"-",SUM(LN12:LR12)))</f>
        <v/>
      </c>
      <c r="LT12" s="68"/>
      <c r="LU12" s="65" t="str">
        <f>IF(ISBLANK($JH$3),"",IF(ISBLANK(Tipy!KI6),0,IF(AND(Tipy!KI6=Výsledky!$JF$3,Tipy!KK6=Výsledky!$JH$3),60,0)))</f>
        <v/>
      </c>
      <c r="LV12" s="65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5" t="str">
        <f>IF(ISBLANK($JH$3),"",IF(OR(Tipy!KL6=Výsledky!#REF!,Tipy!KL6=Výsledky!#REF!,Tipy!KL6=Výsledky!#REF!,Tipy!KL6=Výsledky!$JJ$9),IF(VLOOKUP(Tipy!KL6,'Kategórie hráčov'!$A$2:$B$46,2,FALSE)=30,30,20),0))</f>
        <v/>
      </c>
      <c r="LX12" s="65" t="str">
        <f>IF(ISBLANK($JH$3),"",IF(OR(Tipy!KM6=Výsledky!#REF!,Tipy!KM6=Výsledky!#REF!,Tipy!KM6=Výsledky!#REF!,Tipy!KM6=Výsledky!$JM$9),IF(VLOOKUP(Tipy!KM6,'Kategórie hráčov'!$A$2:$B$46,2,FALSE)=30,30,20),0))</f>
        <v/>
      </c>
      <c r="LY12" s="66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9" t="str">
        <f>IF(ISBLANK($JH$3),"",IF(ISBLANK(Tipy!KI6),"-",SUM(LU12:LY12)))</f>
        <v/>
      </c>
      <c r="MA12" s="68"/>
      <c r="MB12" s="65" t="str">
        <f>IF(ISBLANK($MG$3),"",IF(ISBLANK(Tipy!JZ6),0,IF(AND(Tipy!JZ6=Výsledky!$ME$3,Tipy!KB6=Výsledky!$MG$3),60,0)))</f>
        <v/>
      </c>
      <c r="MC12" s="65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5" t="str">
        <f>IF(ISBLANK($MG$3),"",IF(OR(Tipy!KC6=Výsledky!$MB$6,Tipy!KC6=Výsledky!$MB$7,Tipy!KC6=Výsledky!$MB$8,Tipy!KC6=Výsledky!$MB$9),IF(VLOOKUP(Tipy!KC6,'Kategórie hráčov'!$A$2:$B$46,2,FALSE)=30,30,20),0))</f>
        <v/>
      </c>
      <c r="ME12" s="65" t="str">
        <f>IF(ISBLANK($MG$3),"",IF(OR(Tipy!KD6=Výsledky!$ME$6,Tipy!KD6=Výsledky!$ME$7,Tipy!KD6=Výsledky!$ME$8,Tipy!KD6=Výsledky!$ME$9),IF(VLOOKUP(Tipy!KD6,'Kategórie hráčov'!$A$2:$B$46,2,FALSE)=30,30,20),0))</f>
        <v/>
      </c>
      <c r="MF12" s="66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9" t="str">
        <f>IF(ISBLANK($MG$3),"",IF(ISBLANK(Tipy!JZ6),"-",SUM(MB12:MF12)))</f>
        <v/>
      </c>
      <c r="MH12" s="68"/>
      <c r="MI12" s="65" t="str">
        <f>IF(ISBLANK($MN$3),"",IF(ISBLANK(Tipy!KL6),0,IF(AND(Tipy!KL6=Výsledky!$ML$3,Tipy!KN6=Výsledky!$MN$3),60,0)))</f>
        <v/>
      </c>
      <c r="MJ12" s="6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5" t="str">
        <f>IF(ISBLANK($MN$3),"",IF(OR(Tipy!KO6=Výsledky!$MI$6,Tipy!KO6=Výsledky!$MI$7,Tipy!KO6=Výsledky!$MI$8,Tipy!KO6=Výsledky!$MI$9),IF(VLOOKUP(Tipy!KO6,'Kategórie hráčov'!$A$2:$B$70,2,FALSE)=30,30,20),0))</f>
        <v/>
      </c>
      <c r="ML12" s="65" t="str">
        <f>IF(ISBLANK($MN$3),"",IF(OR(Tipy!KP6=Výsledky!$ML$6,Tipy!KP6=Výsledky!$ML$7,Tipy!KP6=Výsledky!$ML$8,Tipy!KP6=Výsledky!$ML$9),IF(VLOOKUP(Tipy!KP6,'Kategórie hráčov'!$A$2:$B$70,2,FALSE)=30,30,20),0))</f>
        <v/>
      </c>
      <c r="MM12" s="6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9" t="str">
        <f>IF(ISBLANK($MN$3),"",IF(ISBLANK(Tipy!KL6),"-",SUM(MI12:MM12)))</f>
        <v/>
      </c>
      <c r="MO12" s="68"/>
      <c r="MP12" s="65" t="str">
        <f>IF(ISBLANK($MU$3),"",IF(ISBLANK(Tipy!KR6),0,IF(AND(Tipy!KR6=Výsledky!$MS$3,Tipy!KT6=Výsledky!$MU$3),60,0)))</f>
        <v/>
      </c>
      <c r="MQ12" s="6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5" t="str">
        <f>IF(ISBLANK($MU$3),"",IF(OR(Tipy!KU6=Výsledky!$MP$6,Tipy!KU6=Výsledky!$MP$7,Tipy!KU6=Výsledky!$MP$8,Tipy!KU6=Výsledky!$MP$9),IF(VLOOKUP(Tipy!KU6,'Kategórie hráčov'!$A$2:$B$46,2,FALSE)=30,30,20),0))</f>
        <v/>
      </c>
      <c r="MS12" s="65" t="str">
        <f>IF(ISBLANK($MU$3),"",IF(OR(Tipy!KV6=Výsledky!$MS$6,Tipy!KV6=Výsledky!$MS$7,Tipy!KV6=Výsledky!$MS$8,Tipy!KV6=Výsledky!$MS$9),IF(VLOOKUP(Tipy!KV6,'Kategórie hráčov'!$A$2:$B$46,2,FALSE)=30,30,20),0))</f>
        <v/>
      </c>
      <c r="MT12" s="6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9" t="str">
        <f>IF(ISBLANK($MU$3),"",IF(ISBLANK(Tipy!KR6),"-",SUM(MP12:MT12)))</f>
        <v/>
      </c>
      <c r="MV12" s="68"/>
      <c r="MW12" s="65" t="str">
        <f>IF(ISBLANK($NP$3),"",IF(ISBLANK(Tipy!KX6),0,IF(AND(Tipy!KX6=Výsledky!$NN$3,Tipy!KZ6=Výsledky!$NP$3),60,0)))</f>
        <v/>
      </c>
      <c r="MX12" s="65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5" t="str">
        <f>IF(ISBLANK($NP$3),"",IF(OR(Tipy!LA6=Výsledky!$MW$6,Tipy!LA6=Výsledky!$MW$7,Tipy!LA6=Výsledky!$MW$8,Tipy!LA6=Výsledky!$MW$9),IF(VLOOKUP(Tipy!LA6,'Kategórie hráčov'!$A$2:$B$46,2,FALSE)=30,30,20),0))</f>
        <v/>
      </c>
      <c r="MZ12" s="65" t="str">
        <f>IF(ISBLANK($NP$3),"",IF(OR(Tipy!LB6=Výsledky!$MZ$6,Tipy!LB6=Výsledky!$MZ$7,Tipy!LB6=Výsledky!$MZ$8,Tipy!LB6=Výsledky!$MZ$9),IF(VLOOKUP(Tipy!LB6,'Kategórie hráčov'!$A$2:$B$46,2,FALSE)=30,30,20),0))</f>
        <v/>
      </c>
      <c r="NA12" s="66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9" t="str">
        <f>IF(ISBLANK($NP$3),"",IF(ISBLANK(Tipy!KX6),"-",SUM(MW12:NA12)))</f>
        <v/>
      </c>
      <c r="NC12" s="68"/>
      <c r="ND12" s="65" t="str">
        <f>IF(ISBLANK($NB$3),"",IF(ISBLANK(Tipy!LD6),0,IF(AND(Tipy!LD6=Výsledky!$MZ$3,Tipy!LF6=Výsledky!$NB$3),60,0)))</f>
        <v/>
      </c>
      <c r="NE12" s="65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5" t="str">
        <f>IF(ISBLANK($NB$3),"",IF(OR(Tipy!LG6=Výsledky!#REF!,Tipy!LG6=Výsledky!#REF!,Tipy!LG6=Výsledky!#REF!,Tipy!LG6=Výsledky!$ND$9),IF(VLOOKUP(Tipy!LG6,'Kategórie hráčov'!$A$2:$B$46,2,FALSE)=30,30,20),0))</f>
        <v/>
      </c>
      <c r="NG12" s="65" t="str">
        <f>IF(ISBLANK($NB$3),"",IF(OR(Tipy!LH6=Výsledky!#REF!,Tipy!LH6=Výsledky!#REF!,Tipy!LH6=Výsledky!#REF!,Tipy!LH6=Výsledky!$NG$9),IF(VLOOKUP(Tipy!LH6,'Kategórie hráčov'!$A$2:$B$46,2,FALSE)=30,30,20),0))</f>
        <v/>
      </c>
      <c r="NH12" s="66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9" t="str">
        <f>IF(ISBLANK($NB$3),"",IF(ISBLANK(Tipy!LD6),"-",SUM(ND12:NH12)))</f>
        <v/>
      </c>
      <c r="NJ12" s="68"/>
      <c r="NK12" s="65" t="str">
        <f>IF(ISBLANK($OD$3),"",IF(ISBLANK(Tipy!LJ6),0,IF(AND(Tipy!LJ6=Výsledky!$OB$3,Tipy!LL6=Výsledky!$OD$3),60,0)))</f>
        <v/>
      </c>
      <c r="NL12" s="65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5" t="str">
        <f>IF(ISBLANK($OD$3),"",IF(OR(Tipy!LM6=Výsledky!$NK$6,Tipy!LM6=Výsledky!$NK$7,Tipy!LM6=Výsledky!$NK$8,Tipy!LM6=Výsledky!$NK$9),IF(VLOOKUP(Tipy!LM6,'Kategórie hráčov'!$A$2:$B$46,2,FALSE)=30,30,20),0))</f>
        <v/>
      </c>
      <c r="NN12" s="65" t="str">
        <f>IF(ISBLANK($OD$3),"",IF(OR(Tipy!LN6=Výsledky!$NN$6,Tipy!LN6=Výsledky!$NN$7,Tipy!LN6=Výsledky!$NN$8,Tipy!LN6=Výsledky!$NN$9),IF(VLOOKUP(Tipy!LN6,'Kategórie hráčov'!$A$2:$B$46,2,FALSE)=30,30,20),0))</f>
        <v/>
      </c>
      <c r="NO12" s="66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9" t="str">
        <f>IF(ISBLANK($OD$3),"",IF(ISBLANK(Tipy!LJ6),"-",SUM(NK12:NO12)))</f>
        <v/>
      </c>
      <c r="NQ12" s="68"/>
      <c r="NR12" s="65" t="str">
        <f>IF(ISBLANK($NI$3),"",IF(ISBLANK(Tipy!LP6),0,IF(AND(Tipy!LP6=Výsledky!$NG$3,Tipy!LR6=Výsledky!$NI$3),60,0)))</f>
        <v/>
      </c>
      <c r="NS12" s="65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5" t="str">
        <f>IF(ISBLANK($NI$3),"",IF(OR(Tipy!LS6=Výsledky!$NR$6,Tipy!LS6=Výsledky!$NR$7,Tipy!LS6=Výsledky!$NR$8,Tipy!LS6=Výsledky!$NR$9),IF(VLOOKUP(Tipy!LS6,'Kategórie hráčov'!$A$2:$B$46,2,FALSE)=30,30,20),0))</f>
        <v/>
      </c>
      <c r="NU12" s="65" t="str">
        <f>IF(ISBLANK($NI$3),"",IF(OR(Tipy!LT6=Výsledky!$NU$6,Tipy!LT6=Výsledky!$NU$7,Tipy!LT6=Výsledky!$NU$8,Tipy!LT6=Výsledky!$NU$9),IF(VLOOKUP(Tipy!LT6,'Kategórie hráčov'!$A$2:$B$46,2,FALSE)=30,30,20),0))</f>
        <v/>
      </c>
      <c r="NV12" s="66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9" t="str">
        <f>IF(ISBLANK($NI$3),"",IF(ISBLANK(Tipy!LP6),"-",SUM(NR12:NV12)))</f>
        <v/>
      </c>
      <c r="NX12" s="68"/>
      <c r="NY12" s="65" t="str">
        <f>IF(ISBLANK($OK$3),"",IF(ISBLANK(Tipy!LV6),0,IF(AND(Tipy!LV6=Výsledky!$OI$3,Tipy!LX6=Výsledky!$OK$3),60,0)))</f>
        <v/>
      </c>
      <c r="NZ12" s="65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5" t="str">
        <f>IF(ISBLANK($OK$3),"",IF(OR(Tipy!LY6=Výsledky!#REF!,Tipy!LY6=Výsledky!#REF!,Tipy!LY6=Výsledky!#REF!,Tipy!LY6=Výsledky!$NY$9),IF(VLOOKUP(Tipy!LY6,'Kategórie hráčov'!$A$2:$B$46,2,FALSE)=30,30,20),0))</f>
        <v/>
      </c>
      <c r="OB12" s="65" t="str">
        <f>IF(ISBLANK($OK$3),"",IF(OR(Tipy!LZ6=Výsledky!#REF!,Tipy!LZ6=Výsledky!#REF!,Tipy!LZ6=Výsledky!#REF!,Tipy!LZ6=Výsledky!$OB$9),IF(VLOOKUP(Tipy!LZ6,'Kategórie hráčov'!$A$2:$B$46,2,FALSE)=30,30,20),0))</f>
        <v/>
      </c>
      <c r="OC12" s="66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9" t="str">
        <f>IF(ISBLANK($OK$3),"",IF(ISBLANK(Tipy!LV6),"-",SUM(NY12:OC12)))</f>
        <v/>
      </c>
      <c r="OE12" s="68"/>
      <c r="OF12" s="65" t="str">
        <f>IF(ISBLANK($NW$3),"",IF(ISBLANK(Tipy!MB6),0,IF(AND(Tipy!MB6=Výsledky!$NU$3,Tipy!MD6=Výsledky!$NW$3),60,0)))</f>
        <v/>
      </c>
      <c r="OG12" s="65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5" t="str">
        <f>IF(ISBLANK($NW$3),"",IF(OR(Tipy!ME6=Výsledky!$OF$6,Tipy!ME6=Výsledky!$OF$7,Tipy!ME6=Výsledky!$OF$8,Tipy!ME6=Výsledky!$OF$9),IF(VLOOKUP(Tipy!ME6,'Kategórie hráčov'!$A$2:$B$46,2,FALSE)=30,30,20),0))</f>
        <v/>
      </c>
      <c r="OI12" s="65" t="str">
        <f>IF(ISBLANK($NW$3),"",IF(OR(Tipy!MF6=Výsledky!$OI$6,Tipy!MF6=Výsledky!$OI$7,Tipy!MF6=Výsledky!$OI$8,Tipy!MF6=Výsledky!$OI$9),IF(VLOOKUP(Tipy!MF6,'Kategórie hráčov'!$A$2:$B$46,2,FALSE)=30,30,20),0))</f>
        <v/>
      </c>
      <c r="OJ12" s="66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9" t="str">
        <f>IF(ISBLANK($NW$3),"",IF(ISBLANK(Tipy!MB6),"-",SUM(OF12:OJ12)))</f>
        <v/>
      </c>
      <c r="OL12" s="68"/>
      <c r="OM12" s="65" t="str">
        <f>IF(ISBLANK($OR$3),"",IF(ISBLANK(Tipy!MH6),0,IF(AND(Tipy!MH6=Výsledky!$OP$3,Tipy!MJ6=Výsledky!$OR$3),60,0)))</f>
        <v/>
      </c>
      <c r="ON12" s="6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5" t="str">
        <f>IF(ISBLANK($OR$3),"",IF(OR(Tipy!MK6=Výsledky!$OM$6,Tipy!MK6=Výsledky!$OM$7,Tipy!MK6=Výsledky!$OM$8,Tipy!MK6=Výsledky!$OM$9),IF(VLOOKUP(Tipy!MK6,'Kategórie hráčov'!$A$2:$B$46,2,FALSE)=30,30,20),0))</f>
        <v/>
      </c>
      <c r="OP12" s="65" t="str">
        <f>IF(ISBLANK($OR$3),"",IF(OR(Tipy!ML6=Výsledky!$OP$6,Tipy!ML6=Výsledky!$OP$7,Tipy!ML6=Výsledky!$OP$8,Tipy!ML6=Výsledky!$OP$9),IF(VLOOKUP(Tipy!ML6,'Kategórie hráčov'!$A$2:$B$46,2,FALSE)=30,30,20),0))</f>
        <v/>
      </c>
      <c r="OQ12" s="6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9" t="str">
        <f>IF(ISBLANK($OR$3),"",IF(ISBLANK(Tipy!MH6),"-",SUM(OM12:OQ12)))</f>
        <v/>
      </c>
      <c r="OS12" s="68"/>
      <c r="OT12" s="65" t="str">
        <f>IF(ISBLANK($OY$3),"",IF(ISBLANK(Tipy!MN6),0,IF(AND(Tipy!MN6=Výsledky!$OW$3,Tipy!MP6=Výsledky!$OY$3),60,0)))</f>
        <v/>
      </c>
      <c r="OU12" s="6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5" t="str">
        <f>IF(ISBLANK($OY$3),"",IF(OR(Tipy!MQ6=Výsledky!$OT$6,Tipy!MQ6=Výsledky!$OT$7,Tipy!MQ6=Výsledky!$OT$8,Tipy!MQ6=Výsledky!$OT$9),IF(VLOOKUP(Tipy!MQ6,'Kategórie hráčov'!$A$2:$B$46,2,FALSE)=30,30,20),0))</f>
        <v/>
      </c>
      <c r="OW12" s="65" t="str">
        <f>IF(ISBLANK($OY$3),"",IF(OR(Tipy!MR6=Výsledky!$OW$6,Tipy!MR6=Výsledky!$OW$7,Tipy!MR6=Výsledky!$OW$8,Tipy!MR6=Výsledky!$OW$9),IF(VLOOKUP(Tipy!MR6,'Kategórie hráčov'!$A$2:$B$46,2,FALSE)=30,30,20),0))</f>
        <v/>
      </c>
      <c r="OX12" s="6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9" t="str">
        <f>IF(ISBLANK($OY$3),"",IF(ISBLANK(Tipy!MN6),"-",SUM(OT12:OX12)))</f>
        <v/>
      </c>
      <c r="OZ12" s="68"/>
      <c r="PA12" s="65" t="str">
        <f>IF(ISBLANK($PF$3),"",IF(ISBLANK(Tipy!MT6),0,IF(AND(Tipy!MT6=Výsledky!$PD$3,Tipy!MV6=Výsledky!$PF$3),60,0)))</f>
        <v/>
      </c>
      <c r="PB12" s="6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5" t="str">
        <f>IF(ISBLANK($PF$3),"",IF(OR(Tipy!MW6=Výsledky!$PA$6,Tipy!MW6=Výsledky!$PA$7,Tipy!MW6=Výsledky!$PA$8,Tipy!MW6=Výsledky!$PA$9),IF(VLOOKUP(Tipy!MW6,'Kategórie hráčov'!$A$2:$B$46,2,FALSE)=30,30,20),0))</f>
        <v/>
      </c>
      <c r="PD12" s="65" t="str">
        <f>IF(ISBLANK($PF$3),"",IF(OR(Tipy!MX6=Výsledky!$PD$6,Tipy!MX6=Výsledky!$PD$7,Tipy!MX6=Výsledky!$PD$8,Tipy!MX6=Výsledky!$PD$9),IF(VLOOKUP(Tipy!MX6,'Kategórie hráčov'!$A$2:$B$46,2,FALSE)=30,30,20),0))</f>
        <v/>
      </c>
      <c r="PE12" s="6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9" t="str">
        <f>IF(ISBLANK($PF$3),"",IF(ISBLANK(Tipy!MT6),"-",SUM(PA12:PE12)))</f>
        <v/>
      </c>
      <c r="PG12" s="68"/>
      <c r="PH12" s="65" t="str">
        <f>IF(ISBLANK($PM$3),"",IF(ISBLANK(Tipy!MZ6),0,IF(AND(Tipy!MZ6=Výsledky!$PK$3,Tipy!NB6=Výsledky!$PM$3),60,0)))</f>
        <v/>
      </c>
      <c r="PI12" s="6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5" t="str">
        <f>IF(ISBLANK($PM$3),"",IF(OR(Tipy!NC6=Výsledky!$PH$6,Tipy!NC6=Výsledky!$PH$7,Tipy!NC6=Výsledky!$PH$8,Tipy!NC6=Výsledky!$PH$9),IF(VLOOKUP(Tipy!NC6,'Kategórie hráčov'!$A$2:$B$46,2,FALSE)=30,30,20),0))</f>
        <v/>
      </c>
      <c r="PK12" s="65" t="str">
        <f>IF(ISBLANK($PM$3),"",IF(OR(Tipy!ND6=Výsledky!$PK$6,Tipy!ND6=Výsledky!$PK$7,Tipy!ND6=Výsledky!$PK$8,Tipy!ND6=Výsledky!$PK$9),IF(VLOOKUP(Tipy!ND6,'Kategórie hráčov'!$A$2:$B$46,2,FALSE)=30,30,20),0))</f>
        <v/>
      </c>
      <c r="PL12" s="6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9" t="str">
        <f>IF(ISBLANK($PM$3),"",IF(ISBLANK(Tipy!MZ6),"-",SUM(PH12:PL12)))</f>
        <v/>
      </c>
      <c r="PN12" s="68"/>
      <c r="PO12" s="65" t="str">
        <f>IF(ISBLANK($PT$3),"",IF(ISBLANK(Tipy!NF6),0,IF(AND(Tipy!NF6=Výsledky!$PR$3,Tipy!NH6=Výsledky!$PT$3),60,0)))</f>
        <v/>
      </c>
      <c r="PP12" s="6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5" t="str">
        <f>IF(ISBLANK($PT$3),"",IF(OR(Tipy!NI6=Výsledky!$PO$6,Tipy!NI6=Výsledky!$PO$7,Tipy!NI6=Výsledky!$PO$8,Tipy!NI6=Výsledky!$PO$9),IF(VLOOKUP(Tipy!NI6,'Kategórie hráčov'!$A$2:$B$46,2,FALSE)=30,30,20),0))</f>
        <v/>
      </c>
      <c r="PR12" s="65" t="str">
        <f>IF(ISBLANK($PT$3),"",IF(OR(Tipy!NJ6=Výsledky!$PR$6,Tipy!NJ6=Výsledky!$PR$7,Tipy!NJ6=Výsledky!$PR$8,Tipy!NJ6=Výsledky!$PR$9),IF(VLOOKUP(Tipy!NJ6,'Kategórie hráčov'!$A$2:$B$46,2,FALSE)=30,30,20),0))</f>
        <v/>
      </c>
      <c r="PS12" s="6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9" t="str">
        <f>IF(ISBLANK($PT$3),"",IF(ISBLANK(Tipy!NF6),"-",SUM(PO12:PS12)))</f>
        <v/>
      </c>
      <c r="PU12" s="68"/>
      <c r="PV12" s="65" t="str">
        <f>IF(ISBLANK($QA$3),"",IF(ISBLANK(Tipy!NL6),0,IF(AND(Tipy!NL6=Výsledky!$PY$3,Tipy!NN6=Výsledky!$QA$3),60,0)))</f>
        <v/>
      </c>
      <c r="PW12" s="6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5" t="str">
        <f>IF(ISBLANK($QA$3),"",IF(OR(Tipy!NO6=Výsledky!$PV$6,Tipy!NO6=Výsledky!$PV$7,Tipy!NO6=Výsledky!$PV$8,Tipy!NO6=Výsledky!$PV$9),IF(VLOOKUP(Tipy!NO6,'Kategórie hráčov'!$A$2:$B$46,2,FALSE)=30,30,20),0))</f>
        <v/>
      </c>
      <c r="PY12" s="65" t="str">
        <f>IF(ISBLANK($QA$3),"",IF(OR(Tipy!NP6=Výsledky!$PY$6,Tipy!NP6=Výsledky!$PY$7,Tipy!NP6=Výsledky!$PY$8,Tipy!NP6=Výsledky!$PY$9),IF(VLOOKUP(Tipy!NP6,'Kategórie hráčov'!$A$2:$B$46,2,FALSE)=30,30,20),0))</f>
        <v/>
      </c>
      <c r="PZ12" s="6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9" t="str">
        <f>IF(ISBLANK($QA$3),"",IF(ISBLANK(Tipy!NL6),"-",SUM(PV12:PZ12)))</f>
        <v/>
      </c>
      <c r="QB12" s="68"/>
      <c r="QC12" s="65" t="str">
        <f>IF(ISBLANK($QH$3),"",IF(ISBLANK(Tipy!NR6),0,IF(AND(Tipy!NR6=Výsledky!$QF$3,Tipy!NT6=Výsledky!$QH$3),60,0)))</f>
        <v/>
      </c>
      <c r="QD12" s="6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5" t="str">
        <f>IF(ISBLANK($QH$3),"",IF(OR(Tipy!NU6=Výsledky!$QC$6,Tipy!NU6=Výsledky!$QC$7,Tipy!NU6=Výsledky!$QC$8,Tipy!NU6=Výsledky!$QC$9),IF(VLOOKUP(Tipy!NU6,'Kategórie hráčov'!$A$2:$B$46,2,FALSE)=30,30,20),0))</f>
        <v/>
      </c>
      <c r="QF12" s="65" t="str">
        <f>IF(ISBLANK($QH$3),"",IF(OR(Tipy!NV6=Výsledky!$QF$6,Tipy!NV6=Výsledky!$QF$7,Tipy!NV6=Výsledky!$QF$8,Tipy!NV6=Výsledky!$QF$9),IF(VLOOKUP(Tipy!NV6,'Kategórie hráčov'!$A$2:$B$46,2,FALSE)=30,30,20),0))</f>
        <v/>
      </c>
      <c r="QG12" s="6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9" t="str">
        <f>IF(ISBLANK($QH$3),"",IF(ISBLANK(Tipy!NR6),"-",SUM(QC12:QG12)))</f>
        <v/>
      </c>
      <c r="QI12" s="121"/>
      <c r="QJ12" s="65" t="str">
        <f>IF(ISBLANK($QV$3),"",IF(ISBLANK(Tipy!NX6),0,IF(AND(Tipy!NX6=Výsledky!$QT$3,Tipy!NZ6=Výsledky!$QV$3),60,0)))</f>
        <v/>
      </c>
      <c r="QK12" s="65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5" t="str">
        <f>IF(ISBLANK($QV$3),"",IF(OR(Tipy!OA6=Výsledky!$QJ$6,Tipy!OA6=Výsledky!$QJ$7,Tipy!OA6=Výsledky!$QJ$8,Tipy!OA6=Výsledky!$QJ$9),IF(VLOOKUP(Tipy!OA6,'Kategórie hráčov'!$A$2:$B$46,2,FALSE)=30,30,20),0))</f>
        <v/>
      </c>
      <c r="QM12" s="65" t="str">
        <f>IF(ISBLANK($QV$3),"",IF(OR(Tipy!OB6=Výsledky!$QM$6,Tipy!OB6=Výsledky!$QM$7,Tipy!OB6=Výsledky!$QM$8,Tipy!OB6=Výsledky!$QM$9),IF(VLOOKUP(Tipy!OB6,'Kategórie hráčov'!$A$2:$B$46,2,FALSE)=30,30,20),0))</f>
        <v/>
      </c>
      <c r="QN12" s="66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9" t="str">
        <f>IF(ISBLANK($QV$3),"",IF(ISBLANK(Tipy!NX6),"-",SUM(QJ12:QN12)))</f>
        <v/>
      </c>
      <c r="QP12" s="121"/>
      <c r="QQ12" s="65" t="str">
        <f>IF(ISBLANK($QO$3),"",IF(ISBLANK(Tipy!#REF!),0,IF(AND(Tipy!#REF!=Výsledky!$QM$3,Tipy!#REF!=Výsledky!$QO$3),60,0)))</f>
        <v/>
      </c>
      <c r="QR1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9" t="str">
        <f>IF(ISBLANK($QO$3),"",IF(ISBLANK(Tipy!#REF!),"-",SUM(QQ12:QU12)))</f>
        <v/>
      </c>
    </row>
    <row r="13" spans="1:464" ht="16.5">
      <c r="A13" s="316">
        <f>Tipy!A7</f>
        <v>23</v>
      </c>
      <c r="B13" s="306" t="s">
        <v>301</v>
      </c>
      <c r="C13" s="332">
        <v>23</v>
      </c>
      <c r="D13" s="65">
        <f>IF(ISBLANK($I$3),"",IF(ISBLANK(Tipy!D7),0,IF(AND(Tipy!D7=Výsledky!$G$3,Tipy!F7=Výsledky!$I$3),60,0)))</f>
        <v>0</v>
      </c>
      <c r="E13" s="6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5" t="e">
        <f>IF(ISBLANK($I$3),"",IF(OR(Tipy!G7=Výsledky!$D$6,Tipy!G7=Výsledky!$D$7,Tipy!G7=Výsledky!$D$8,Tipy!G7=Výsledky!$D$9),IF(VLOOKUP(Tipy!G7,'Kategórie hráčov'!$A$2:$B$46,2,FALSE)=30,30,20),0))</f>
        <v>#N/A</v>
      </c>
      <c r="G13" s="65" t="e">
        <f>IF(ISBLANK($I$3),"",IF(OR(Tipy!H7=Výsledky!$G$6,Tipy!H7=Výsledky!$G$7,Tipy!H7=Výsledky!$G$8,Tipy!H7=Výsledky!$G$9),IF(VLOOKUP(Tipy!H7,'Kategórie hráčov'!$A$2:$B$46,2,FALSE)=30,30,20),0))</f>
        <v>#N/A</v>
      </c>
      <c r="H13" s="6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7" t="str">
        <f>IF(ISBLANK($I$3),"",IF(ISBLANK(Tipy!D7),"-",SUM(D13:H13)))</f>
        <v>-</v>
      </c>
      <c r="J13" s="308"/>
      <c r="K13" s="106">
        <f>IF(ISBLANK($P$3),"",IF(ISBLANK(Tipy!J7),0,IF(AND(Tipy!J7=Výsledky!$N$3,Tipy!L7=Výsledky!$P$3),60,0)))</f>
        <v>0</v>
      </c>
      <c r="L13" s="10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5">
        <f>IF(ISBLANK($P$3),"",IF(OR(Tipy!M7=Výsledky!$K$6,Tipy!M7=Výsledky!$K$7,Tipy!M7=Výsledky!$K$8,Tipy!M7=Výsledky!$K$9),IF(VLOOKUP(Tipy!M7,'Kategórie hráčov'!$A$2:$B$46,2,FALSE)=30,30,20),0))</f>
        <v>0</v>
      </c>
      <c r="N13" s="105">
        <f>IF(ISBLANK($P$3),"",IF(OR(Tipy!N7=Výsledky!$N$6,Tipy!N7=Výsledky!$N$7,Tipy!N7=Výsledky!$N$8,Tipy!N7=Výsledky!$N$9),IF(VLOOKUP(Tipy!N7,'Kategórie hráčov'!$A$2:$B$46,2,FALSE)=30,30,20),0))</f>
        <v>0</v>
      </c>
      <c r="O13" s="6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7" t="str">
        <f>IF(ISBLANK($P$3),"",IF(ISBLANK(Tipy!J7),"-",SUM(K13:O13)))</f>
        <v>-</v>
      </c>
      <c r="Q13" s="330"/>
      <c r="R13" s="106">
        <f>IF(ISBLANK($W$3),"",IF(ISBLANK(Tipy!P7),0,IF(AND(Tipy!P7=Výsledky!$U$3,Tipy!R7=Výsledky!$W$3),60,0)))</f>
        <v>0</v>
      </c>
      <c r="S13" s="10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5">
        <f>IF(ISBLANK($W$3),"",IF(OR(Tipy!S7=Výsledky!$R$6,Tipy!S7=Výsledky!$R$7,Tipy!S7=Výsledky!$R$8,Tipy!S7=Výsledky!$R$9),VLOOKUP(Tipy!S7,'Kategórie hráčov'!$A$2:$B$47,2,FALSE),0))</f>
        <v>0</v>
      </c>
      <c r="U13" s="105">
        <f>IF(ISBLANK($W$3),"",IF(OR(Tipy!T7=Výsledky!$U$6,Tipy!T7=Výsledky!$U$7,Tipy!T7=Výsledky!$U$8,Tipy!T7=Výsledky!$U$9),VLOOKUP(Tipy!T7,'Kategórie hráčov'!$A$25:$B$70,2,FALSE),0))</f>
        <v>0</v>
      </c>
      <c r="V13" s="6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9" t="str">
        <f>IF(ISBLANK($W$3),"",IF(ISBLANK(Tipy!P7),"-",SUM(R13:V13)))</f>
        <v>-</v>
      </c>
      <c r="X13" s="330"/>
      <c r="Y13" s="106">
        <f>IF(ISBLANK($AD$3),"",IF(ISBLANK(Tipy!V7),0,IF(AND(Tipy!V7=Výsledky!$AB$3,Tipy!X7=Výsledky!$AD$3),60,0)))</f>
        <v>0</v>
      </c>
      <c r="Z13" s="10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5">
        <f>IF(ISBLANK($AD$3),"",IF(OR(Tipy!Y7=Výsledky!$Y$6,Tipy!Y7=Výsledky!$Y$7,Tipy!Y7=Výsledky!$Y$8,Tipy!Y7=Výsledky!$Y$9),VLOOKUP(Tipy!Y7,'Kategórie hráčov'!$A$2:$B$47,2,FALSE),0))</f>
        <v>0</v>
      </c>
      <c r="AB13" s="105">
        <f>IF(ISBLANK($AD$3),"",IF(OR(Tipy!Z7=Výsledky!$AB$6,Tipy!Z7=Výsledky!$AB$7,Tipy!Z7=Výsledky!$AB$8,Tipy!Z7=Výsledky!$AB$9),VLOOKUP(Tipy!Z7,'Kategórie hráčov'!$A$25:$B$70,2,FALSE),0))</f>
        <v>0</v>
      </c>
      <c r="AC13" s="6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9" t="str">
        <f>IF(ISBLANK($AD$3),"",IF(ISBLANK(Tipy!V7),"-",SUM(Y13:AC13)))</f>
        <v>-</v>
      </c>
      <c r="AE13" s="68"/>
      <c r="AF13" s="65" t="str">
        <f>IF(ISBLANK($AK$3),"",IF(ISBLANK(Tipy!AB7),0,IF(AND(Tipy!AB7=Výsledky!$AI$3,Tipy!AD7=Výsledky!$AK$3),60,0)))</f>
        <v/>
      </c>
      <c r="AG13" s="65" t="str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/>
      </c>
      <c r="AH13" s="65" t="str">
        <f>IF(ISBLANK($AK$3),"",IF(OR(Tipy!AE7=Výsledky!$AF$6,Tipy!AE7=Výsledky!$AF$7,Tipy!AE7=Výsledky!$AF$8,Tipy!AE7=Výsledky!$AF$9),IF(VLOOKUP(Tipy!AE7,'Kategórie hráčov'!$A$2:$B$46,2,FALSE)=30,30,20),0))</f>
        <v/>
      </c>
      <c r="AI13" s="65" t="str">
        <f>IF(ISBLANK($AK$3),"",IF(OR(Tipy!AF7=Výsledky!$AI$6,Tipy!AF7=Výsledky!$AI$7,Tipy!AF7=Výsledky!$AI$8,Tipy!AF7=Výsledky!$AI$9),IF(VLOOKUP(Tipy!AF7,'Kategórie hráčov'!$A$2:$B$46,2,FALSE)=30,30,20),0))</f>
        <v/>
      </c>
      <c r="AJ13" s="66" t="str">
        <f>IF(ISBLANK($AK$3),"",IF(ISBLANK(Tipy!AB7),0,IF(OR(AND(Tipy!AB7=Výsledky!$AI$3,OR(Tipy!AD7=Výsledky!$AK$3+1,Tipy!AD7=Výsledky!$AK$3-1)),AND(Tipy!AD7=Výsledky!$AK$3,OR(Tipy!AB7=Výsledky!$AI$3+1,Tipy!AB7=Výsledky!$AI$3-1))),10,0)))</f>
        <v/>
      </c>
      <c r="AK13" s="69" t="str">
        <f>IF(ISBLANK($AK$3),"",IF(ISBLANK(Tipy!AB7),"-",SUM(AF13:AJ13)))</f>
        <v/>
      </c>
      <c r="AL13" s="68"/>
      <c r="AM13" s="65" t="str">
        <f>IF(ISBLANK($AR$3),"",IF(ISBLANK(Tipy!AH7),0,IF(AND(Tipy!AH7=Výsledky!$AP$3,Tipy!AJ7=Výsledky!$AR$3),60,0)))</f>
        <v/>
      </c>
      <c r="AN13" s="65" t="str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/>
      </c>
      <c r="AO13" s="65" t="str">
        <f>IF(ISBLANK($AR$3),"",IF(OR(Tipy!AK7=Výsledky!$AM$6,Tipy!AK7=Výsledky!$AM$7,Tipy!AK7=Výsledky!$AM$8,Tipy!AK7=Výsledky!$AM$9),IF(VLOOKUP(Tipy!AK7,'Kategórie hráčov'!$A$2:$B$46,2,FALSE)=30,30,20),0))</f>
        <v/>
      </c>
      <c r="AP13" s="65" t="str">
        <f>IF(ISBLANK($AR$3),"",IF(OR(Tipy!AL7=Výsledky!$AP$6,Tipy!AL7=Výsledky!$AP$7,Tipy!AL7=Výsledky!$AP$8,Tipy!AL7=Výsledky!$AP$9),IF(VLOOKUP(Tipy!AL7,'Kategórie hráčov'!$A$2:$B$46,2,FALSE)=30,30,20),0))</f>
        <v/>
      </c>
      <c r="AQ13" s="66" t="str">
        <f>IF(ISBLANK($AR$3),"",IF(ISBLANK(Tipy!AH7),0,IF(OR(AND(Tipy!AH7=Výsledky!$AP$3,OR(Tipy!AJ7=Výsledky!$AR$3+1,Tipy!AJ7=Výsledky!$AR$3-1)),AND(Tipy!AJ7=Výsledky!$AR$3,OR(Tipy!AH7=Výsledky!$AP$3+1,Tipy!AH7=Výsledky!$AP$3-1))),10,0)))</f>
        <v/>
      </c>
      <c r="AR13" s="69" t="str">
        <f>IF(ISBLANK($AR$3),"",IF(ISBLANK(Tipy!AH7),"-",SUM(AM13:AQ13)))</f>
        <v/>
      </c>
      <c r="AS13" s="68"/>
      <c r="AT13" s="65" t="str">
        <f>IF(ISBLANK($BF$3),"",IF(ISBLANK(Tipy!AN7),0,IF(AND(Tipy!AN7=Výsledky!$BD$3,Tipy!AP7=Výsledky!$BF$3),60,0)))</f>
        <v/>
      </c>
      <c r="AU13" s="65" t="str">
        <f>IF(ISBLANK($BF$3),"",IF(ISBLANK(Tipy!AN7),0,IF(AND(Tipy!AN7=Výsledky!$BD$3,Tipy!AP7=Výsledky!$BF$3),0,IF(AND(Tipy!AN7-Tipy!AP7&gt;0,Výsledky!$BD$3-Výsledky!$BF$3&gt;0),20,IF(AND(Tipy!AN7-Tipy!AP7=0,Výsledky!$BD$3-Výsledky!$BF$3=0),20,IF(AND(Tipy!AN7-Tipy!AP7&lt;0,Výsledky!$BD$3-Výsledky!$BF$3&lt;0),20,0))))))</f>
        <v/>
      </c>
      <c r="AV13" s="65" t="str">
        <f>IF(ISBLANK($BF$3),"",IF(OR(Tipy!AQ7=Výsledky!#REF!,Tipy!AQ7=Výsledky!#REF!,Tipy!AQ7=Výsledky!#REF!,Tipy!AQ7=Výsledky!$AT$9),IF(VLOOKUP(Tipy!AQ7,'Kategórie hráčov'!$A$2:$B$46,2,FALSE)=30,30,20),0))</f>
        <v/>
      </c>
      <c r="AW13" s="65" t="str">
        <f>IF(ISBLANK($BF$3),"",IF(OR(Tipy!AR7=Výsledky!#REF!,Tipy!AR7=Výsledky!#REF!,Tipy!AR7=Výsledky!#REF!,Tipy!AR7=Výsledky!$AW$9),IF(VLOOKUP(Tipy!AR7,'Kategórie hráčov'!$A$2:$B$46,2,FALSE)=30,30,20),0))</f>
        <v/>
      </c>
      <c r="AX13" s="66" t="str">
        <f>IF(ISBLANK($BF$3),"",IF(ISBLANK(Tipy!AN7),0,IF(OR(AND(Tipy!AN7=Výsledky!$BD$3,OR(Tipy!AP7=Výsledky!$BF$3+1,Tipy!AP7=Výsledky!$BF$3-1)),AND(Tipy!AP7=Výsledky!$BF$3,OR(Tipy!AN7=Výsledky!$BD$3+1,Tipy!AN7=Výsledky!$BD$3-1))),10,0)))</f>
        <v/>
      </c>
      <c r="AY13" s="69" t="str">
        <f>IF(ISBLANK($BF$3),"",IF(ISBLANK(Tipy!AN7),"-",SUM(AT13:AX13)))</f>
        <v/>
      </c>
      <c r="AZ13" s="68"/>
      <c r="BA13" s="65" t="str">
        <f>IF(ISBLANK($AY$3),"",IF(ISBLANK(Tipy!AT7),0,IF(AND(Tipy!AT7=Výsledky!$AW$3,Tipy!AV7=Výsledky!$AY$3),60,0)))</f>
        <v/>
      </c>
      <c r="BB13" s="65" t="str">
        <f>IF(ISBLANK($AY$3),"",IF(ISBLANK(Tipy!AT7),0,IF(AND(Tipy!AT7=Výsledky!$AW$3,Tipy!AV7=Výsledky!$AY$3),0,IF(AND(Tipy!AT7-Tipy!AV7&gt;0,Výsledky!$AW$3-Výsledky!$AY$3&gt;0),20,IF(AND(Tipy!AT7-Tipy!AV7=0,Výsledky!$AW$3-Výsledky!$AY$3=0),20,IF(AND(Tipy!AT7-Tipy!AV7&lt;0,Výsledky!$AW$3-Výsledky!$AY$3&lt;0),20,0))))))</f>
        <v/>
      </c>
      <c r="BC13" s="65" t="str">
        <f>IF(ISBLANK($AY$3),"",IF(OR(Tipy!AW7=Výsledky!$BA$6,Tipy!AW7=Výsledky!$BA$7,Tipy!AW7=Výsledky!$BA$8,Tipy!AW7=Výsledky!$BA$9),IF(VLOOKUP(Tipy!AW7,'Kategórie hráčov'!$A$2:$B$46,2,FALSE)=30,30,20),0))</f>
        <v/>
      </c>
      <c r="BD13" s="65" t="str">
        <f>IF(ISBLANK($AY$3),"",IF(OR(Tipy!AX7=Výsledky!$BD$6,Tipy!AX7=Výsledky!$BD$7,Tipy!AX7=Výsledky!$BD$8,Tipy!AX7=Výsledky!$BD$9),IF(VLOOKUP(Tipy!AX7,'Kategórie hráčov'!$A$2:$B$46,2,FALSE)=30,30,20),0))</f>
        <v/>
      </c>
      <c r="BE13" s="66" t="str">
        <f>IF(ISBLANK($AY$3),"",IF(ISBLANK(Tipy!AT7),0,IF(OR(AND(Tipy!AT7=Výsledky!$AW$3,OR(Tipy!AV7=Výsledky!$AY$3+1,Tipy!AV7=Výsledky!$AY$3-1)),AND(Tipy!AV7=Výsledky!$AY$3,OR(Tipy!AT7=Výsledky!$AW$3+1,Tipy!AT7=Výsledky!$AW$3-1))),10,0)))</f>
        <v/>
      </c>
      <c r="BF13" s="69" t="str">
        <f>IF(ISBLANK($AY$3),"",IF(ISBLANK(Tipy!AT7),"-",SUM(BA13:BE13)))</f>
        <v/>
      </c>
      <c r="BG13" s="68"/>
      <c r="BH13" s="65" t="str">
        <f>IF(ISBLANK($BT$3),"",IF(ISBLANK(Tipy!AZ7),0,IF(AND(Tipy!AZ7=Výsledky!$BR$3,Tipy!BB7=Výsledky!$BT$3),60,0)))</f>
        <v/>
      </c>
      <c r="BI13" s="65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5" t="str">
        <f>IF(ISBLANK($BT$3),"",IF(OR(Tipy!BC7=Výsledky!#REF!,Tipy!BC7=Výsledky!#REF!,Tipy!BC7=Výsledky!#REF!,Tipy!BC7=Výsledky!$BH$9),IF(VLOOKUP(Tipy!BC7,'Kategórie hráčov'!$A$2:$B$46,2,FALSE)=30,30,20),0))</f>
        <v/>
      </c>
      <c r="BK13" s="65" t="str">
        <f>IF(ISBLANK($BT$3),"",IF(OR(Tipy!BD7=Výsledky!#REF!,Tipy!BD7=Výsledky!#REF!,Tipy!BD7=Výsledky!#REF!,Tipy!BD7=Výsledky!$BK$9),IF(VLOOKUP(Tipy!BD7,'Kategórie hráčov'!$A$2:$B$46,2,FALSE)=30,30,20),0))</f>
        <v/>
      </c>
      <c r="BL13" s="66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69" t="str">
        <f>IF(ISBLANK($BT$3),"",IF(ISBLANK(Tipy!AZ7),"-",SUM(BH13:BL13)))</f>
        <v/>
      </c>
      <c r="BN13" s="68"/>
      <c r="BO13" s="65" t="str">
        <f>IF(ISBLANK($CA$3),"",IF(ISBLANK(Tipy!BF7),0,IF(AND(Tipy!BF7=Výsledky!$BY$3,Tipy!BH7=Výsledky!$CA$3),60,0)))</f>
        <v/>
      </c>
      <c r="BP13" s="65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5" t="str">
        <f>IF(ISBLANK($CA$3),"",IF(OR(Tipy!BI7=Výsledky!$BO$6,Tipy!BI7=Výsledky!$BO$7,Tipy!BI7=Výsledky!$BO$8,Tipy!BI7=Výsledky!$BO$9),IF(VLOOKUP(Tipy!BI7,'Kategórie hráčov'!$A$2:$B$46,2,FALSE)=30,30,20),0))</f>
        <v/>
      </c>
      <c r="BR13" s="65" t="str">
        <f>IF(ISBLANK($CA$3),"",IF(OR(Tipy!BJ7=Výsledky!$BR$6,Tipy!BJ7=Výsledky!$BR$7,Tipy!BJ7=Výsledky!$BR$8,Tipy!BJ7=Výsledky!$BR$9),IF(VLOOKUP(Tipy!BJ7,'Kategórie hráčov'!$A$2:$B$46,2,FALSE)=30,30,20),0))</f>
        <v/>
      </c>
      <c r="BS13" s="66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9" t="str">
        <f>IF(ISBLANK($CA$3),"",IF(ISBLANK(Tipy!BF7),"-",SUM(BO13:BS13)))</f>
        <v/>
      </c>
      <c r="BU13" s="68"/>
      <c r="BV13" s="65" t="str">
        <f>IF(ISBLANK($CH$3),"",IF(ISBLANK(Tipy!BL7),0,IF(AND(Tipy!BL7=Výsledky!$CF$3,Tipy!BN7=Výsledky!$CH$3),60,0)))</f>
        <v/>
      </c>
      <c r="BW13" s="65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5" t="str">
        <f>IF(ISBLANK($CH$3),"",IF(OR(Tipy!BO7=Výsledky!$BV$6,Tipy!BO7=Výsledky!$BV$7,Tipy!BO7=Výsledky!$BV$8,Tipy!BO7=Výsledky!$BV$9),IF(VLOOKUP(Tipy!BO7,'Kategórie hráčov'!$A$2:$B$46,2,FALSE)=30,30,20),0))</f>
        <v/>
      </c>
      <c r="BY13" s="65" t="str">
        <f>IF(ISBLANK($CH$3),"",IF(OR(Tipy!BP7=Výsledky!$BY$6,Tipy!BP7=Výsledky!$BY$7,Tipy!BP7=Výsledky!$BY$8,Tipy!BP7=Výsledky!$BY$9),IF(VLOOKUP(Tipy!BP7,'Kategórie hráčov'!$A$2:$B$46,2,FALSE)=30,30,20),0))</f>
        <v/>
      </c>
      <c r="BZ13" s="66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9" t="str">
        <f>IF(ISBLANK($CH$3),"",IF(ISBLANK(Tipy!BL7),"-",SUM(BV13:BZ13)))</f>
        <v/>
      </c>
      <c r="CB13" s="68"/>
      <c r="CC13" s="65" t="str">
        <f>IF(ISBLANK($CO$3),"",IF(ISBLANK(Tipy!BR7),0,IF(AND(Tipy!BR7=Výsledky!$CM$3,Tipy!BT7=Výsledky!$CO$3),60,0)))</f>
        <v/>
      </c>
      <c r="CD13" s="65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5" t="str">
        <f>IF(ISBLANK($CO$3),"",IF(OR(Tipy!BU7=Výsledky!$CC$6,Tipy!BU7=Výsledky!$CC$7,Tipy!BU7=Výsledky!$CC$8,Tipy!BU7=Výsledky!$CC$9),IF(VLOOKUP(Tipy!BU7,'Kategórie hráčov'!$A$2:$B$46,2,FALSE)=30,30,20),0))</f>
        <v/>
      </c>
      <c r="CF13" s="65" t="str">
        <f>IF(ISBLANK($CO$3),"",IF(OR(Tipy!BV7=Výsledky!$CF$6,Tipy!BV7=Výsledky!$CF$7,Tipy!BV7=Výsledky!$CF$8,Tipy!BV7=Výsledky!$CF$9),IF(VLOOKUP(Tipy!BV7,'Kategórie hráčov'!$A$2:$B$46,2,FALSE)=30,30,20),0))</f>
        <v/>
      </c>
      <c r="CG13" s="66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9" t="str">
        <f>IF(ISBLANK($CO$3),"",IF(ISBLANK(Tipy!BR7),"-",SUM(CC13:CG13)))</f>
        <v/>
      </c>
      <c r="CI13" s="68"/>
      <c r="CJ13" s="65" t="str">
        <f>IF(ISBLANK($CV$3),"",IF(ISBLANK(Tipy!BX7),0,IF(AND(Tipy!BX7=Výsledky!$CT$3,Tipy!BZ7=Výsledky!$CV$3),60,0)))</f>
        <v/>
      </c>
      <c r="CK13" s="65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5" t="str">
        <f>IF(ISBLANK($CV$3),"",IF(OR(Tipy!CA7=Výsledky!$CJ$6,Tipy!CA7=Výsledky!$CJ$7,Tipy!CA7=Výsledky!$CJ$8,Tipy!CA7=Výsledky!$CJ$9),IF(VLOOKUP(Tipy!CA7,'Kategórie hráčov'!$A$2:$B$46,2,FALSE)=30,30,20),0))</f>
        <v/>
      </c>
      <c r="CM13" s="65" t="str">
        <f>IF(ISBLANK($CV$3),"",IF(OR(Tipy!CB7=Výsledky!$CM$6,Tipy!CB7=Výsledky!$CM$7,Tipy!CB7=Výsledky!$CM$8,Tipy!CB7=Výsledky!$CM$9),IF(VLOOKUP(Tipy!CB7,'Kategórie hráčov'!$A$2:$B$46,2,FALSE)=30,30,20),0))</f>
        <v/>
      </c>
      <c r="CN13" s="66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9" t="str">
        <f>IF(ISBLANK($CV$3),"",IF(ISBLANK(Tipy!BX7),"-",SUM(CJ13:CN13)))</f>
        <v/>
      </c>
      <c r="CP13" s="68"/>
      <c r="CQ13" s="65" t="str">
        <f>IF(ISBLANK($DC$3),"",IF(ISBLANK(Tipy!CD7),0,IF(AND(Tipy!CD7=Výsledky!$DA$3,Tipy!CF7=Výsledky!$DC$3),60,0)))</f>
        <v/>
      </c>
      <c r="CR13" s="65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5" t="str">
        <f>IF(ISBLANK($DC$3),"",IF(OR(Tipy!CG7=Výsledky!$CQ$6,Tipy!CG7=Výsledky!$CQ$7,Tipy!CG7=Výsledky!$CQ$8,Tipy!CG7=Výsledky!$CQ$9),IF(VLOOKUP(Tipy!CG7,'Kategórie hráčov'!$A$2:$B$46,2,FALSE)=30,30,20),0))</f>
        <v/>
      </c>
      <c r="CT13" s="65" t="str">
        <f>IF(ISBLANK($DC$3),"",IF(OR(Tipy!CH7=Výsledky!$CT$6,Tipy!CH7=Výsledky!$CT$7,Tipy!CH7=Výsledky!$CT$8,Tipy!CH7=Výsledky!$CT$9),IF(VLOOKUP(Tipy!CH7,'Kategórie hráčov'!$A$2:$B$46,2,FALSE)=30,30,20),0))</f>
        <v/>
      </c>
      <c r="CU13" s="66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9" t="str">
        <f>IF(ISBLANK($DC$3),"",IF(ISBLANK(Tipy!CD7),"-",SUM(CQ13:CU13)))</f>
        <v/>
      </c>
      <c r="CW13" s="68"/>
      <c r="CX13" s="65" t="str">
        <f>IF(ISBLANK($DX$3),"",IF(ISBLANK(Tipy!CJ7),0,IF(AND(Tipy!CJ7=Výsledky!$DV$3,Tipy!CL7=Výsledky!$DX$3),60,0)))</f>
        <v/>
      </c>
      <c r="CY13" s="65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5" t="str">
        <f>IF(ISBLANK($DX$3),"",IF(OR(Tipy!CM7=Výsledky!$CX$6,Tipy!CM7=Výsledky!$CX$7,Tipy!CM7=Výsledky!$CX$8,Tipy!CM7=Výsledky!$CX$9),IF(VLOOKUP(Tipy!CM7,'Kategórie hráčov'!$A$2:$B$46,2,FALSE)=30,30,20),0))</f>
        <v/>
      </c>
      <c r="DA13" s="65" t="str">
        <f>IF(ISBLANK($DX$3),"",IF(OR(Tipy!CN7=Výsledky!$DA$6,Tipy!CN7=Výsledky!$DA$7,Tipy!CN7=Výsledky!$DA$8,Tipy!CN7=Výsledky!$DA$9),IF(VLOOKUP(Tipy!CN7,'Kategórie hráčov'!$A$2:$B$46,2,FALSE)=30,30,20),0))</f>
        <v/>
      </c>
      <c r="DB13" s="66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9" t="str">
        <f>IF(ISBLANK($DX$3),"",IF(ISBLANK(Tipy!CJ7),"-",SUM(CX13:DB13)))</f>
        <v/>
      </c>
      <c r="DD13" s="68"/>
      <c r="DE13" s="65" t="str">
        <f>IF(ISBLANK($DQ$3),"",IF(ISBLANK(Tipy!CP7),0,IF(AND(Tipy!CP7=Výsledky!$DO$3,Tipy!CR7=Výsledky!$DQ$3),60,0)))</f>
        <v/>
      </c>
      <c r="DF13" s="65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5" t="str">
        <f>IF(ISBLANK($DQ$3),"",IF(OR(Tipy!CS7=Výsledky!$DE$6,Tipy!CS7=Výsledky!$DE$7,Tipy!CS7=Výsledky!$DE$8,Tipy!CS7=Výsledky!$DE$9),IF(VLOOKUP(Tipy!CS7,'Kategórie hráčov'!$A$2:$B$46,2,FALSE)=30,30,20),0))</f>
        <v/>
      </c>
      <c r="DH13" s="65" t="str">
        <f>IF(ISBLANK($DQ$3),"",IF(OR(Tipy!CT7=Výsledky!$DH$6,Tipy!CT7=Výsledky!$DH$7,Tipy!CT7=Výsledky!$DH$8,Tipy!CT7=Výsledky!$DH$9),IF(VLOOKUP(Tipy!CT7,'Kategórie hráčov'!$A$2:$B$46,2,FALSE)=30,30,20),0))</f>
        <v/>
      </c>
      <c r="DI13" s="66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9" t="str">
        <f>IF(ISBLANK($DQ$3),"",IF(ISBLANK(Tipy!CP7),"-",SUM(DE13:DI13)))</f>
        <v/>
      </c>
      <c r="DK13" s="68"/>
      <c r="DL13" s="65" t="str">
        <f>IF(ISBLANK($EE$3),"",IF(ISBLANK(Tipy!CV7),0,IF(AND(Tipy!CV7=Výsledky!$EC$3,Tipy!CX7=Výsledky!$EE$3),60,0)))</f>
        <v/>
      </c>
      <c r="DM13" s="65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5" t="str">
        <f>IF(ISBLANK($EE$3),"",IF(OR(Tipy!CY7=Výsledky!#REF!,Tipy!CY7=Výsledky!#REF!,Tipy!CY7=Výsledky!#REF!,Tipy!CY7=Výsledky!$DL$9),IF(VLOOKUP(Tipy!CY7,'Kategórie hráčov'!$A$2:$B$46,2,FALSE)=30,30,20),0))</f>
        <v/>
      </c>
      <c r="DO13" s="65" t="str">
        <f>IF(ISBLANK($EE$3),"",IF(OR(Tipy!CZ7=Výsledky!#REF!,Tipy!CZ7=Výsledky!#REF!,Tipy!CZ7=Výsledky!#REF!,Tipy!CZ7=Výsledky!$DO$9),IF(VLOOKUP(Tipy!CZ7,'Kategórie hráčov'!$A$2:$B$46,2,FALSE)=30,30,20),0))</f>
        <v/>
      </c>
      <c r="DP13" s="66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9" t="str">
        <f>IF(ISBLANK($EE$3),"",IF(ISBLANK(Tipy!CV7),"-",SUM(DL13:DP13)))</f>
        <v/>
      </c>
      <c r="DR13" s="68"/>
      <c r="DS13" s="65" t="str">
        <f>IF(ISBLANK($EL$3),"",IF(ISBLANK(Tipy!DB7),0,IF(AND(Tipy!DB7=Výsledky!$EJ$3,Tipy!DD7=Výsledky!$EL$3),60,0)))</f>
        <v/>
      </c>
      <c r="DT13" s="65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5" t="str">
        <f>IF(ISBLANK($EL$3),"",IF(OR(Tipy!DE7=Výsledky!$DS$6,Tipy!DE7=Výsledky!$DS$7,Tipy!DE7=Výsledky!$DS$8,Tipy!DE7=Výsledky!$DS$9),IF(VLOOKUP(Tipy!DE7,'Kategórie hráčov'!$A$2:$B$46,2,FALSE)=30,30,20),0))</f>
        <v/>
      </c>
      <c r="DV13" s="65" t="str">
        <f>IF(ISBLANK($EL$3),"",IF(OR(Tipy!DF7=Výsledky!$DV$6,Tipy!DF7=Výsledky!$DV$7,Tipy!DF7=Výsledky!$DV$8,Tipy!DF7=Výsledky!$DV$9),IF(VLOOKUP(Tipy!DF7,'Kategórie hráčov'!$A$2:$B$46,2,FALSE)=30,30,20),0))</f>
        <v/>
      </c>
      <c r="DW13" s="66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9" t="str">
        <f>IF(ISBLANK($EL$3),"",IF(ISBLANK(Tipy!DB7),"-",SUM(DS13:DW13)))</f>
        <v/>
      </c>
      <c r="DY13" s="68"/>
      <c r="DZ13" s="65" t="str">
        <f>IF(ISBLANK($ES$3),"",IF(ISBLANK(Tipy!DH7),0,IF(AND(Tipy!DH7=Výsledky!$EQ$3,Tipy!DJ7=Výsledky!$ES$3),60,0)))</f>
        <v/>
      </c>
      <c r="EA13" s="65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5" t="str">
        <f>IF(ISBLANK($ES$3),"",IF(OR(Tipy!DK7=Výsledky!$DZ$6,Tipy!DK7=Výsledky!$DZ$7,Tipy!DK7=Výsledky!$DZ$8,Tipy!DK7=Výsledky!$DZ$9),IF(VLOOKUP(Tipy!DK7,'Kategórie hráčov'!$A$2:$B$46,2,FALSE)=30,30,20),0))</f>
        <v/>
      </c>
      <c r="EC13" s="65" t="str">
        <f>IF(ISBLANK($ES$3),"",IF(OR(Tipy!DL7=Výsledky!$EC$6,Tipy!DL7=Výsledky!$EC$7,Tipy!DL7=Výsledky!$EC$8,Tipy!DL7=Výsledky!$EC$9),IF(VLOOKUP(Tipy!DL7,'Kategórie hráčov'!$A$2:$B$46,2,FALSE)=30,30,20),0))</f>
        <v/>
      </c>
      <c r="ED13" s="66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9" t="str">
        <f>IF(ISBLANK($ES$3),"",IF(ISBLANK(Tipy!DH7),"-",SUM(DZ13:ED13)))</f>
        <v/>
      </c>
      <c r="EF13" s="68"/>
      <c r="EG13" s="65" t="str">
        <f>IF(ISBLANK($EZ$3),"",IF(ISBLANK(Tipy!DN7),0,IF(AND(Tipy!DN7=Výsledky!$EX$3,Tipy!DP7=Výsledky!$EZ$3),60,0)))</f>
        <v/>
      </c>
      <c r="EH13" s="65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5" t="str">
        <f>IF(ISBLANK($EZ$3),"",IF(OR(Tipy!DQ7=Výsledky!$EG$6,Tipy!DQ7=Výsledky!$EG$7,Tipy!DQ7=Výsledky!$EG$8,Tipy!DQ7=Výsledky!$EG$9),IF(VLOOKUP(Tipy!DQ7,'Kategórie hráčov'!$A$2:$B$46,2,FALSE)=30,30,20),0))</f>
        <v/>
      </c>
      <c r="EJ13" s="65" t="str">
        <f>IF(ISBLANK($EZ$3),"",IF(OR(Tipy!DR7=Výsledky!$EJ$6,Tipy!DR7=Výsledky!$EJ$7,Tipy!DR7=Výsledky!$EJ$8,Tipy!DR7=Výsledky!$EJ$9),IF(VLOOKUP(Tipy!DR7,'Kategórie hráčov'!$A$2:$B$46,2,FALSE)=30,30,20),0))</f>
        <v/>
      </c>
      <c r="EK13" s="66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9" t="str">
        <f>IF(ISBLANK($EZ$3),"",IF(ISBLANK(Tipy!DN7),"-",SUM(EG13:EK13)))</f>
        <v/>
      </c>
      <c r="EM13" s="68"/>
      <c r="EN13" s="65" t="str">
        <f>IF(ISBLANK($FU$3),"",IF(ISBLANK(Tipy!DT7),0,IF(AND(Tipy!DT7=Výsledky!$FS$3,Tipy!DV7=Výsledky!$FU$3),60,0)))</f>
        <v/>
      </c>
      <c r="EO13" s="65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5" t="str">
        <f>IF(ISBLANK($FU$3),"",IF(OR(Tipy!DW7=Výsledky!$EN$6,Tipy!DW7=Výsledky!$EN$7,Tipy!DW7=Výsledky!$EN$8,Tipy!DW7=Výsledky!$EN$9),IF(VLOOKUP(Tipy!DW7,'Kategórie hráčov'!$A$2:$B$46,2,FALSE)=30,30,20),0))</f>
        <v/>
      </c>
      <c r="EQ13" s="65" t="str">
        <f>IF(ISBLANK($FU$3),"",IF(OR(Tipy!DX7=Výsledky!$EQ$6,Tipy!DX7=Výsledky!$EQ$7,Tipy!DX7=Výsledky!$EQ$8,Tipy!DX7=Výsledky!$EQ$9),IF(VLOOKUP(Tipy!DX7,'Kategórie hráčov'!$A$2:$B$46,2,FALSE)=30,30,20),0))</f>
        <v/>
      </c>
      <c r="ER13" s="66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9" t="str">
        <f>IF(ISBLANK($FU$3),"",IF(ISBLANK(Tipy!DT7),"-",SUM(EN13:ER13)))</f>
        <v/>
      </c>
      <c r="ET13" s="68"/>
      <c r="EU13" s="65" t="str">
        <f>IF(ISBLANK($FG$3),"",IF(ISBLANK(Tipy!DZ7),0,IF(AND(Tipy!DZ7=Výsledky!$FE$3,Tipy!EB7=Výsledky!$FG$3),60,0)))</f>
        <v/>
      </c>
      <c r="EV13" s="65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5" t="str">
        <f>IF(ISBLANK($FG$3),"",IF(OR(Tipy!EC7=Výsledky!$EU$6,Tipy!EC7=Výsledky!$EU$7,Tipy!EC7=Výsledky!$EU$8,Tipy!EC7=Výsledky!$EU$9),IF(VLOOKUP(Tipy!EC7,'Kategórie hráčov'!$A$2:$B$46,2,FALSE)=30,30,20),0))</f>
        <v/>
      </c>
      <c r="EX13" s="65" t="str">
        <f>IF(ISBLANK($FG$3),"",IF(OR(Tipy!ED7=Výsledky!$EX$6,Tipy!ED7=Výsledky!$EX$7,Tipy!ED7=Výsledky!$EX$8,Tipy!ED7=Výsledky!$EX$9),IF(VLOOKUP(Tipy!ED7,'Kategórie hráčov'!$A$2:$B$46,2,FALSE)=30,30,20),0))</f>
        <v/>
      </c>
      <c r="EY13" s="66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9" t="str">
        <f>IF(ISBLANK($FG$3),"",IF(ISBLANK(Tipy!DZ7),"-",SUM(EU13:EY13)))</f>
        <v/>
      </c>
      <c r="FA13" s="68"/>
      <c r="FB13" s="65" t="str">
        <f>IF(ISBLANK($BM$3),"",IF(ISBLANK(Tipy!EF7),0,IF(AND(Tipy!EF7=Výsledky!$BK$3,Tipy!EH7=Výsledky!$BM$3),60,0)))</f>
        <v/>
      </c>
      <c r="FC13" s="65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5" t="str">
        <f>IF(ISBLANK($BM$3),"",IF(OR(Tipy!EI7=Výsledky!$FB$6,Tipy!EI7=Výsledky!$FB$7,Tipy!EI7=Výsledky!$FB$8,Tipy!EI7=Výsledky!$FB$9),IF(VLOOKUP(Tipy!EI7,'Kategórie hráčov'!$A$2:$B$46,2,FALSE)=30,30,20),0))</f>
        <v/>
      </c>
      <c r="FE13" s="65" t="str">
        <f>IF(ISBLANK($BM$3),"",IF(OR(Tipy!EJ7=Výsledky!$FE$6,Tipy!EJ7=Výsledky!$FE$7,Tipy!EJ7=Výsledky!$FE$8,Tipy!EJ7=Výsledky!$FE$9),IF(VLOOKUP(Tipy!EJ7,'Kategórie hráčov'!$A$2:$B$46,2,FALSE)=30,30,20),0))</f>
        <v/>
      </c>
      <c r="FF13" s="66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69" t="str">
        <f>IF(ISBLANK($BM$3),"",IF(ISBLANK(Tipy!EF7),"-",SUM(FB13:FF13)))</f>
        <v/>
      </c>
      <c r="FH13" s="68"/>
      <c r="FI13" s="65" t="str">
        <f>IF(ISBLANK($FN$3),"",IF(ISBLANK(Tipy!EL7),0,IF(AND(Tipy!EL7=Výsledky!$FL$3,Tipy!EN7=Výsledky!$FN$3),60,0)))</f>
        <v/>
      </c>
      <c r="FJ13" s="65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5" t="str">
        <f>IF(ISBLANK($FN$3),"",IF(OR(Tipy!EO7=Výsledky!$FI$6,Tipy!EO7=Výsledky!$FI$7,Tipy!EO7=Výsledky!$FI$8,Tipy!EO7=Výsledky!$FI$9),IF(VLOOKUP(Tipy!EO7,'Kategórie hráčov'!$A$2:$B$46,2,FALSE)=30,30,20),0))</f>
        <v/>
      </c>
      <c r="FL13" s="65" t="str">
        <f>IF(ISBLANK($FN$3),"",IF(OR(Tipy!EP7=Výsledky!$FL$6,Tipy!EP7=Výsledky!$FL$7,Tipy!EP7=Výsledky!$FL$8,Tipy!EP7=Výsledky!$FL$9),IF(VLOOKUP(Tipy!EP7,'Kategórie hráčov'!$A$2:$B$46,2,FALSE)=30,30,20),0))</f>
        <v/>
      </c>
      <c r="FM13" s="66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9" t="str">
        <f>IF(ISBLANK($FN$3),"",IF(ISBLANK(Tipy!EL7),"-",SUM(FI13:FM13)))</f>
        <v/>
      </c>
      <c r="FO13" s="68"/>
      <c r="FP13" s="65" t="str">
        <f>IF(ISBLANK($DJ$3),"",IF(ISBLANK(Tipy!ER7),0,IF(AND(Tipy!ER7=Výsledky!$DH$3,Tipy!ET7=Výsledky!$DJ$3),60,0)))</f>
        <v/>
      </c>
      <c r="FQ13" s="65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5" t="str">
        <f>IF(ISBLANK($DJ$3),"",IF(OR(Tipy!EU7=Výsledky!$FP$6,Tipy!EU7=Výsledky!$FP$7,Tipy!EU7=Výsledky!$FP$8,Tipy!EU7=Výsledky!$FP$9),IF(VLOOKUP(Tipy!EU7,'Kategórie hráčov'!$A$2:$B$46,2,FALSE)=30,30,20),0))</f>
        <v/>
      </c>
      <c r="FS13" s="65" t="str">
        <f>IF(ISBLANK($DJ$3),"",IF(OR(Tipy!EV7=Výsledky!$FS$6,Tipy!EV7=Výsledky!$FS$7,Tipy!EV7=Výsledky!$FS$8,Tipy!EV7=Výsledky!$FS$9),IF(VLOOKUP(Tipy!EV7,'Kategórie hráčov'!$A$2:$B$66,2,FALSE)=30,30,20),0))</f>
        <v/>
      </c>
      <c r="FT13" s="66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9" t="str">
        <f>IF(ISBLANK($DJ$3),"",IF(ISBLANK(Tipy!ER7),"-",SUM(FP13:FT13)))</f>
        <v/>
      </c>
      <c r="FV13" s="68"/>
      <c r="FW13" s="65" t="str">
        <f>IF(ISBLANK($GB$3),"",IF(ISBLANK(Tipy!EX7),0,IF(AND(Tipy!EX7=Výsledky!$FZ$3,Tipy!EZ7=Výsledky!$GB$3),60,0)))</f>
        <v/>
      </c>
      <c r="FX13" s="65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5" t="str">
        <f>IF(ISBLANK($GB$3),"",IF(OR(Tipy!FA7=Výsledky!$FW$6,Tipy!FA7=Výsledky!$FW$7,Tipy!FA7=Výsledky!$FW$8,Tipy!FA7=Výsledky!$FW$9),IF(VLOOKUP(Tipy!FA7,'Kategórie hráčov'!$A$2:$B$46,2,FALSE)=30,30,20),0))</f>
        <v/>
      </c>
      <c r="FZ13" s="65" t="str">
        <f>IF(ISBLANK($GB$3),"",IF(OR(Tipy!FB7=Výsledky!$FZ$6,Tipy!FB7=Výsledky!$FZ$7,Tipy!FB7=Výsledky!$FZ$8,Tipy!FB7=Výsledky!$FZ$9),IF(VLOOKUP(Tipy!FB7,'Kategórie hráčov'!$A$2:$B$46,2,FALSE)=30,30,20),0))</f>
        <v/>
      </c>
      <c r="GA13" s="66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9" t="str">
        <f>IF(ISBLANK($GB$3),"",IF(ISBLANK(Tipy!EX7),"-",SUM(FW13:GA13)))</f>
        <v/>
      </c>
      <c r="GC13" s="68"/>
      <c r="GD13" s="65" t="str">
        <f>IF(ISBLANK($GP$3),"",IF(ISBLANK(Tipy!#REF!),0,IF(AND(Tipy!#REF!=Výsledky!$GN$3,Tipy!#REF!=Výsledky!$GP$3),60,0)))</f>
        <v/>
      </c>
      <c r="GE13" s="65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5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5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6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9" t="str">
        <f>IF(ISBLANK($GP$3),"",IF(ISBLANK(Tipy!#REF!),"-",SUM(GD13:GH13)))</f>
        <v/>
      </c>
      <c r="GJ13" s="68"/>
      <c r="GK13" s="65" t="str">
        <f>IF(ISBLANK($GW$3),"",IF(ISBLANK(Tipy!FJ7),0,IF(AND(Tipy!FJ7=Výsledky!$GU$3,Tipy!FL7=Výsledky!$GW$3),60,0)))</f>
        <v/>
      </c>
      <c r="GL13" s="65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5" t="str">
        <f>IF(ISBLANK($GW$3),"",IF(OR(Tipy!FM7=Výsledky!$GK$6,Tipy!FM7=Výsledky!$GK$7,Tipy!FM7=Výsledky!$GK$8,Tipy!FM7=Výsledky!$GK$9),IF(VLOOKUP(Tipy!FM7,'Kategórie hráčov'!$A$2:$B$46,2,FALSE)=30,30,20),0))</f>
        <v/>
      </c>
      <c r="GN13" s="65" t="str">
        <f>IF(ISBLANK($GW$3),"",IF(OR(Tipy!FN7=Výsledky!$GN$6,Tipy!FN7=Výsledky!$GN$7,Tipy!FN7=Výsledky!$GN$8,Tipy!FN7=Výsledky!$GN$9),IF(VLOOKUP(Tipy!FN7,'Kategórie hráčov'!$A$2:$B$46,2,FALSE)=30,30,20),0))</f>
        <v/>
      </c>
      <c r="GO13" s="66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9" t="str">
        <f>IF(ISBLANK($GW$3),"",IF(ISBLANK(Tipy!FJ7),"-",SUM(GK13:GO13)))</f>
        <v/>
      </c>
      <c r="GQ13" s="68"/>
      <c r="GR13" s="65" t="str">
        <f>IF(ISBLANK($GI$3),"",IF(ISBLANK(Tipy!FP7),0,IF(AND(Tipy!FP7=Výsledky!$GG$3,Tipy!FR7=Výsledky!$GI$3),60,0)))</f>
        <v/>
      </c>
      <c r="GS13" s="65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5" t="str">
        <f>IF(ISBLANK($GI$3),"",IF(OR(Tipy!FS7=Výsledky!#REF!,Tipy!FS7=Výsledky!#REF!,Tipy!FS7=Výsledky!#REF!,Tipy!FS7=Výsledky!$GR$9),IF(VLOOKUP(Tipy!FS7,'Kategórie hráčov'!$A$2:$B$46,2,FALSE)=30,30,20),0))</f>
        <v/>
      </c>
      <c r="GU13" s="65" t="str">
        <f>IF(ISBLANK($GI$3),"",IF(OR(Tipy!FT7=Výsledky!#REF!,Tipy!FT7=Výsledky!#REF!,Tipy!FT7=Výsledky!#REF!,Tipy!FT7=Výsledky!$GU$9),IF(VLOOKUP(Tipy!FT7,'Kategórie hráčov'!$A$2:$B$46,2,FALSE)=30,30,20),0))</f>
        <v/>
      </c>
      <c r="GV13" s="66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9" t="str">
        <f>IF(ISBLANK($GI$3),"",IF(ISBLANK(Tipy!FP7),"-",SUM(GR13:GV13)))</f>
        <v/>
      </c>
      <c r="GX13" s="68"/>
      <c r="GY13" s="65" t="str">
        <f>IF(ISBLANK($HK$3),"",IF(ISBLANK(Tipy!FV7),0,IF(AND(Tipy!FV7=Výsledky!$HI$3,Tipy!FX7=Výsledky!$HK$3),60,0)))</f>
        <v/>
      </c>
      <c r="GZ13" s="65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5" t="str">
        <f>IF(ISBLANK($HK$3),"",IF(OR(Tipy!FY7=Výsledky!$GY$6,Tipy!FY7=Výsledky!$GY$7,Tipy!FY7=Výsledky!$GY$8,Tipy!FY7=Výsledky!$GY$9),IF(VLOOKUP(Tipy!FY7,'Kategórie hráčov'!$A$2:$B$46,2,FALSE)=30,30,20),0))</f>
        <v/>
      </c>
      <c r="HB13" s="65" t="str">
        <f>IF(ISBLANK($HK$3),"",IF(OR(Tipy!FZ7=Výsledky!$HB$6,Tipy!FZ7=Výsledky!$HB$7,Tipy!FZ7=Výsledky!$HB$8,Tipy!FZ7=Výsledky!$HB$9),IF(VLOOKUP(Tipy!FZ7,'Kategórie hráčov'!$A$2:$B$46,2,FALSE)=30,30,20),0))</f>
        <v/>
      </c>
      <c r="HC13" s="66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9" t="str">
        <f>IF(ISBLANK($HK$3),"",IF(ISBLANK(Tipy!FV7),"-",SUM(GY13:HC13)))</f>
        <v/>
      </c>
      <c r="HE13" s="68"/>
      <c r="HF13" s="65" t="str">
        <f>IF(ISBLANK($HD$3),"",IF(ISBLANK(Tipy!GB7),0,IF(AND(Tipy!GB7=Výsledky!$HB$3,Tipy!GD7=Výsledky!$HD$3),60,0)))</f>
        <v/>
      </c>
      <c r="HG13" s="65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5" t="str">
        <f>IF(ISBLANK($HD$3),"",IF(OR(Tipy!GE7=Výsledky!#REF!,Tipy!GE7=Výsledky!#REF!,Tipy!GE7=Výsledky!#REF!,Tipy!GE7=Výsledky!$HF$9),IF(VLOOKUP(Tipy!GE7,'Kategórie hráčov'!$A$2:$B$46,2,FALSE)=30,30,20),0))</f>
        <v/>
      </c>
      <c r="HI13" s="65" t="str">
        <f>IF(ISBLANK($HD$3),"",IF(OR(Tipy!GF7=Výsledky!#REF!,Tipy!GF7=Výsledky!#REF!,Tipy!GF7=Výsledky!#REF!,Tipy!GF7=Výsledky!$HI$9),IF(VLOOKUP(Tipy!GF7,'Kategórie hráčov'!$A$2:$B$46,2,FALSE)=30,30,20),0))</f>
        <v/>
      </c>
      <c r="HJ13" s="66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9" t="str">
        <f>IF(ISBLANK($HD$3),"",IF(ISBLANK(Tipy!GB7),"-",SUM(HF13:HJ13)))</f>
        <v/>
      </c>
      <c r="HL13" s="68"/>
      <c r="HM13" s="65" t="str">
        <f>IF(ISBLANK($HY$3),"",IF(ISBLANK(Tipy!GH7),0,IF(AND(Tipy!GH7=Výsledky!$HW$3,Tipy!GJ7=Výsledky!$HY$3),60,0)))</f>
        <v/>
      </c>
      <c r="HN13" s="65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5" t="str">
        <f>IF(ISBLANK($HY$3),"",IF(OR(Tipy!GK7=Výsledky!$HM$6,Tipy!GK7=Výsledky!$HM$7,Tipy!GK7=Výsledky!$HM$8,Tipy!GK7=Výsledky!$HM$9),IF(VLOOKUP(Tipy!GK7,'Kategórie hráčov'!$A$2:$B$46,2,FALSE)=30,30,20),0))</f>
        <v/>
      </c>
      <c r="HP13" s="65" t="str">
        <f>IF(ISBLANK($HY$3),"",IF(OR(Tipy!GL7=Výsledky!$HP$6,Tipy!GL7=Výsledky!$HP$7,Tipy!GL7=Výsledky!$HP$8,Tipy!GL7=Výsledky!$HP$9),IF(VLOOKUP(Tipy!GL7,'Kategórie hráčov'!$A$2:$B$46,2,FALSE)=30,30,20),0))</f>
        <v/>
      </c>
      <c r="HQ13" s="66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9" t="str">
        <f>IF(ISBLANK($HY$3),"",IF(ISBLANK(Tipy!GH7),"-",SUM(HM13:HQ13)))</f>
        <v/>
      </c>
      <c r="HS13" s="68"/>
      <c r="HT13" s="65" t="str">
        <f>IF(ISBLANK($HR$3),"",IF(ISBLANK(Tipy!GN7),0,IF(AND(Tipy!GN7=Výsledky!$HP$3,Tipy!GP7=Výsledky!$HR$3),60,0)))</f>
        <v/>
      </c>
      <c r="HU13" s="65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5" t="str">
        <f>IF(ISBLANK($HR$3),"",IF(OR(Tipy!GQ7=Výsledky!$HT$6,Tipy!GQ7=Výsledky!#REF!,Tipy!GQ7=Výsledky!#REF!,Tipy!GQ7=Výsledky!#REF!),IF(VLOOKUP(Tipy!GQ7,'Kategórie hráčov'!$A$2:$B$46,2,FALSE)=30,30,20),0))</f>
        <v/>
      </c>
      <c r="HW13" s="65" t="str">
        <f>IF(ISBLANK($HR$3),"",IF(OR(Tipy!GR7=Výsledky!$HW$6,Tipy!GR7=Výsledky!#REF!,Tipy!GR7=Výsledky!#REF!,Tipy!GR7=Výsledky!#REF!),IF(VLOOKUP(Tipy!GR7,'Kategórie hráčov'!$A$2:$B$46,2,FALSE)=30,30,20),0))</f>
        <v/>
      </c>
      <c r="HX13" s="66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9" t="str">
        <f>IF(ISBLANK($HR$3),"",IF(ISBLANK(Tipy!GN7),"-",SUM(HT13:HX13)))</f>
        <v/>
      </c>
      <c r="HZ13" s="68"/>
      <c r="IA13" s="65" t="str">
        <f>IF(ISBLANK($IM$3),"",IF(ISBLANK(Tipy!GT7),0,IF(AND(Tipy!GT7=Výsledky!$IK$3,Tipy!GV7=Výsledky!$IM$3),60,0)))</f>
        <v/>
      </c>
      <c r="IB13" s="65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5" t="str">
        <f>IF(ISBLANK($IM$3),"",IF(OR(Tipy!GW7=Výsledky!$IA$6,Tipy!GW7=Výsledky!$IA$7,Tipy!GW7=Výsledky!$IA$8,Tipy!GW7=Výsledky!$IA$9),IF(VLOOKUP(Tipy!GW7,'Kategórie hráčov'!$A$2:$B$46,2,FALSE)=30,30,20),0))</f>
        <v/>
      </c>
      <c r="ID13" s="65" t="str">
        <f>IF(ISBLANK($IM$3),"",IF(OR(Tipy!GX7=Výsledky!$ID$6,Tipy!GX7=Výsledky!$ID$7,Tipy!GX7=Výsledky!$ID$8,Tipy!GX7=Výsledky!$ID$9),IF(VLOOKUP(Tipy!GX7,'Kategórie hráčov'!$A$2:$B$46,2,FALSE)=30,30,20),0))</f>
        <v/>
      </c>
      <c r="IE13" s="66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9" t="str">
        <f>IF(ISBLANK($IM$3),"",IF(ISBLANK(Tipy!GT7),"-",SUM(IA13:IE13)))</f>
        <v/>
      </c>
      <c r="IG13" s="68"/>
      <c r="IH13" s="65" t="str">
        <f>IF(ISBLANK($IF$3),"",IF(ISBLANK(Tipy!GZ7),0,IF(AND(Tipy!GZ7=Výsledky!$ID$3,Tipy!HB7=Výsledky!$IF$3),60,0)))</f>
        <v/>
      </c>
      <c r="II13" s="65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5" t="str">
        <f>IF(ISBLANK($IF$3),"",IF(OR(Tipy!HC7=Výsledky!#REF!,Tipy!HC7=Výsledky!#REF!,Tipy!HC7=Výsledky!#REF!,Tipy!HC7=Výsledky!$IH$9),IF(VLOOKUP(Tipy!HC7,'Kategórie hráčov'!$A$2:$B$46,2,FALSE)=30,30,20),0))</f>
        <v/>
      </c>
      <c r="IK13" s="65" t="str">
        <f>IF(ISBLANK($IF$3),"",IF(OR(Tipy!HD7=Výsledky!#REF!,Tipy!HD7=Výsledky!#REF!,Tipy!HD7=Výsledky!#REF!,Tipy!HD7=Výsledky!$IK$9),IF(VLOOKUP(Tipy!HD7,'Kategórie hráčov'!$A$2:$B$46,2,FALSE)=30,30,20),0))</f>
        <v/>
      </c>
      <c r="IL13" s="66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9" t="str">
        <f>IF(ISBLANK($IF$3),"",IF(ISBLANK(Tipy!GZ7),"-",SUM(IH13:IL13)))</f>
        <v/>
      </c>
      <c r="IN13" s="68"/>
      <c r="IO13" s="65" t="str">
        <f>IF(ISBLANK($IT$3),"",IF(ISBLANK(Tipy!HF7),0,IF(AND(Tipy!HF7=Výsledky!$IR$3,Tipy!HH7=Výsledky!$IT$3),60,0)))</f>
        <v/>
      </c>
      <c r="IP13" s="65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5" t="str">
        <f>IF(ISBLANK($IT$3),"",IF(OR(Tipy!HI7=Výsledky!$IO$6,Tipy!HI7=Výsledky!$IO$7,Tipy!HI7=Výsledky!$IO$8,Tipy!HI7=Výsledky!$IO$9),IF(VLOOKUP(Tipy!HI7,'Kategórie hráčov'!$A$2:$B$46,2,FALSE)=30,30,20),0))</f>
        <v/>
      </c>
      <c r="IR13" s="65" t="str">
        <f>IF(ISBLANK($IT$3),"",IF(OR(Tipy!HJ7=Výsledky!$IR$6,Tipy!HJ7=Výsledky!$IR$7,Tipy!HJ7=Výsledky!$IR$8,Tipy!HJ7=Výsledky!$IR$9),IF(VLOOKUP(Tipy!HJ7,'Kategórie hráčov'!$A$2:$B$46,2,FALSE)=30,30,20),0))</f>
        <v/>
      </c>
      <c r="IS13" s="66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9" t="str">
        <f>IF(ISBLANK($IT$3),"",IF(ISBLANK(Tipy!HF7),"-",SUM(IO13:IS13)))</f>
        <v/>
      </c>
      <c r="IU13" s="68"/>
      <c r="IV13" s="65" t="str">
        <f>IF(ISBLANK($JA$3),"",IF(ISBLANK(Tipy!HL7),0,IF(AND(Tipy!HL7=Výsledky!$IY$3,Tipy!HN7=Výsledky!$JA$3),60,0)))</f>
        <v/>
      </c>
      <c r="IW13" s="65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5" t="str">
        <f>IF(ISBLANK($JA$3),"",IF(OR(Tipy!HO7=Výsledky!$IV$6,Tipy!HO7=Výsledky!$IV$7,Tipy!HO7=Výsledky!$IV$8,Tipy!HO7=Výsledky!$IV$9),IF(VLOOKUP(Tipy!HO7,'Kategórie hráčov'!$A$2:$B$46,2,FALSE)=30,30,20),0))</f>
        <v/>
      </c>
      <c r="IY13" s="65" t="str">
        <f>IF(ISBLANK($JA$3),"",IF(OR(Tipy!HP7=Výsledky!$IY$6,Tipy!HP7=Výsledky!$IY$7,Tipy!HP7=Výsledky!$IY$8,Tipy!HP7=Výsledky!$IY$9),IF(VLOOKUP(Tipy!HP7,'Kategórie hráčov'!$A$2:$B$46,2,FALSE)=30,30,20),0))</f>
        <v/>
      </c>
      <c r="IZ13" s="66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9" t="str">
        <f>IF(ISBLANK($JA$3),"",IF(ISBLANK(Tipy!HL7),"-",SUM(IV13:IZ13)))</f>
        <v/>
      </c>
      <c r="JB13" s="68"/>
      <c r="JC13" s="65" t="str">
        <f>IF(ISBLANK($JO$3),"",IF(ISBLANK(Tipy!HR7),0,IF(AND(Tipy!HR7=Výsledky!$JM$3,Tipy!HT7=Výsledky!$JO$3),60,0)))</f>
        <v/>
      </c>
      <c r="JD13" s="65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5" t="str">
        <f>IF(ISBLANK($JO$3),"",IF(OR(Tipy!HU7=Výsledky!$JC$6,Tipy!HU7=Výsledky!$JC$7,Tipy!HU7=Výsledky!$JC$8,Tipy!HU7=Výsledky!$JC$9),IF(VLOOKUP(Tipy!HU7,'Kategórie hráčov'!$A$2:$B$46,2,FALSE)=30,30,20),0))</f>
        <v/>
      </c>
      <c r="JF13" s="65" t="str">
        <f>IF(ISBLANK($JO$3),"",IF(OR(Tipy!HV7=Výsledky!$JF$6,Tipy!HV7=Výsledky!$JF$7,Tipy!HV7=Výsledky!$JF$8,Tipy!HV7=Výsledky!$JF$9),IF(VLOOKUP(Tipy!HV7,'Kategórie hráčov'!$A$2:$B$46,2,FALSE)=30,30,20),0))</f>
        <v/>
      </c>
      <c r="JG13" s="66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9" t="str">
        <f>IF(ISBLANK($JO$3),"",IF(ISBLANK(Tipy!HR7),"-",SUM(JC13:JG13)))</f>
        <v/>
      </c>
      <c r="JI13" s="68"/>
      <c r="JJ13" s="65" t="str">
        <f>IF(ISBLANK($JH$3),"",IF(ISBLANK(Tipy!HX7),0,IF(AND(Tipy!HX7=Výsledky!$JF$3,Tipy!HZ7=Výsledky!$JH$3),60,0)))</f>
        <v/>
      </c>
      <c r="JK13" s="65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5" t="str">
        <f>IF(ISBLANK($JH$3),"",IF(OR(Tipy!IA7=Výsledky!#REF!,Tipy!IA7=Výsledky!#REF!,Tipy!IA7=Výsledky!#REF!,Tipy!IA7=Výsledky!$JJ$9),IF(VLOOKUP(Tipy!IA7,'Kategórie hráčov'!$A$2:$B$46,2,FALSE)=30,30,20),0))</f>
        <v/>
      </c>
      <c r="JM13" s="65" t="str">
        <f>IF(ISBLANK($JH$3),"",IF(OR(Tipy!IB7=Výsledky!#REF!,Tipy!IB7=Výsledky!#REF!,Tipy!IB7=Výsledky!#REF!,Tipy!IB7=Výsledky!$JM$9),IF(VLOOKUP(Tipy!IB7,'Kategórie hráčov'!$A$2:$B$46,2,FALSE)=30,30,20),0))</f>
        <v/>
      </c>
      <c r="JN13" s="66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9" t="str">
        <f>IF(ISBLANK($JH$3),"",IF(ISBLANK(Tipy!HX7),"-",SUM(JJ13:JN13)))</f>
        <v/>
      </c>
      <c r="JP13" s="68"/>
      <c r="JQ13" s="65" t="str">
        <f>IF(ISBLANK($JV$3),"",IF(ISBLANK(Tipy!ID7),0,IF(AND(Tipy!ID7=Výsledky!$JT$3,Tipy!IF7=Výsledky!$JV$3),60,0)))</f>
        <v/>
      </c>
      <c r="JR13" s="65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5" t="str">
        <f>IF(ISBLANK($JV$3),"",IF(OR(Tipy!IG7=Výsledky!$JQ$6,Tipy!IG7=Výsledky!$JQ$7,Tipy!IG7=Výsledky!$JQ$8,Tipy!IG7=Výsledky!$JQ$9),IF(VLOOKUP(Tipy!IG7,'Kategórie hráčov'!$A$2:$B$46,2,FALSE)=30,30,20),0))</f>
        <v/>
      </c>
      <c r="JT13" s="65" t="str">
        <f>IF(ISBLANK($JV$3),"",IF(OR(Tipy!IH7=Výsledky!$JT$6,Tipy!IH7=Výsledky!$JT$7,Tipy!IH7=Výsledky!$JT$8,Tipy!IH7=Výsledky!$JT$9),IF(VLOOKUP(Tipy!IH7,'Kategórie hráčov'!$A$2:$B$46,2,FALSE)=30,30,20),0))</f>
        <v/>
      </c>
      <c r="JU13" s="66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9" t="str">
        <f>IF(ISBLANK($JV$3),"",IF(ISBLANK(Tipy!ID7),"-",SUM(JQ13:JU13)))</f>
        <v/>
      </c>
      <c r="JW13" s="68"/>
      <c r="JX13" s="65" t="str">
        <f>IF(ISBLANK($KQ$3),"",IF(ISBLANK(Tipy!IJ7),0,IF(AND(Tipy!IJ7=Výsledky!$KO$3,Tipy!IL7=Výsledky!$KQ$3),60,0)))</f>
        <v/>
      </c>
      <c r="JY13" s="65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5" t="str">
        <f>IF(ISBLANK($KQ$3),"",IF(OR(Tipy!IM7=Výsledky!$JX$6,Tipy!IM7=Výsledky!$JX$7,Tipy!IM7=Výsledky!$JX$8,Tipy!IM7=Výsledky!$JX$9),IF(VLOOKUP(Tipy!IM7,'Kategórie hráčov'!$A$2:$B$46,2,FALSE)=30,30,20),0))</f>
        <v/>
      </c>
      <c r="KA13" s="65" t="str">
        <f>IF(ISBLANK($KQ$3),"",IF(OR(Tipy!IN7=Výsledky!$KA$6,Tipy!IN7=Výsledky!$KA$7,Tipy!IN7=Výsledky!$KA$8,Tipy!IN7=Výsledky!$KA$9),IF(VLOOKUP(Tipy!IN7,'Kategórie hráčov'!$A$2:$B$46,2,FALSE)=30,30,20),0))</f>
        <v/>
      </c>
      <c r="KB13" s="66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9" t="str">
        <f>IF(ISBLANK($KQ$3),"",IF(ISBLANK(Tipy!IJ7),"-",SUM(JX13:KB13)))</f>
        <v/>
      </c>
      <c r="KD13" s="68"/>
      <c r="KE13" s="65" t="str">
        <f>IF(ISBLANK($KX$3),"",IF(ISBLANK(Tipy!IP7),0,IF(AND(Tipy!IP7=Výsledky!$KV$3,Tipy!IR7=Výsledky!$KX$3),60,0)))</f>
        <v/>
      </c>
      <c r="KF13" s="65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5" t="str">
        <f>IF(ISBLANK($KX$3),"",IF(OR(Tipy!IS7=Výsledky!#REF!,Tipy!IS7=Výsledky!#REF!,Tipy!IS7=Výsledky!#REF!,Tipy!IS7=Výsledky!$KE$9),IF(VLOOKUP(Tipy!IS7,'Kategórie hráčov'!$A$2:$B$46,2,FALSE)=30,30,20),0))</f>
        <v/>
      </c>
      <c r="KH13" s="65" t="str">
        <f>IF(ISBLANK($KX$3),"",IF(OR(Tipy!IT7=Výsledky!#REF!,Tipy!IT7=Výsledky!#REF!,Tipy!IT7=Výsledky!#REF!,Tipy!IT7=Výsledky!$KH$9),IF(VLOOKUP(Tipy!IT7,'Kategórie hráčov'!$A$2:$B$46,2,FALSE)=30,30,20),0))</f>
        <v/>
      </c>
      <c r="KI13" s="66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9" t="str">
        <f>IF(ISBLANK($KX$3),"",IF(ISBLANK(Tipy!IP7),"-",SUM(KE13:KI13)))</f>
        <v/>
      </c>
      <c r="KK13" s="68"/>
      <c r="KL13" s="65" t="str">
        <f>IF(ISBLANK($KJ$3),"",IF(ISBLANK(Tipy!IV7),0,IF(AND(Tipy!IV7=Výsledky!$KH$3,Tipy!IX7=Výsledky!$KJ$3),60,0)))</f>
        <v/>
      </c>
      <c r="KM13" s="65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5" t="str">
        <f>IF(ISBLANK($KJ$3),"",IF(OR(Tipy!IY7=Výsledky!$KL$6,Tipy!IY7=Výsledky!$KL$7,Tipy!IY7=Výsledky!$KL$8,Tipy!IY7=Výsledky!$KL$9),IF(VLOOKUP(Tipy!IY7,'Kategórie hráčov'!$A$2:$B$46,2,FALSE)=30,30,20),0))</f>
        <v/>
      </c>
      <c r="KO13" s="65" t="str">
        <f>IF(ISBLANK($KJ$3),"",IF(OR(Tipy!IZ7=Výsledky!$KO$6,Tipy!IZ7=Výsledky!$KO$7,Tipy!IZ7=Výsledky!$KO$8,Tipy!IZ7=Výsledky!$KO$9),IF(VLOOKUP(Tipy!IZ7,'Kategórie hráčov'!$A$2:$B$46,2,FALSE)=30,30,20),0))</f>
        <v/>
      </c>
      <c r="KP13" s="66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9" t="str">
        <f>IF(ISBLANK($KJ$3),"",IF(ISBLANK(Tipy!IV7),"-",SUM(KL13:KP13)))</f>
        <v/>
      </c>
      <c r="KR13" s="68"/>
      <c r="KS13" s="65" t="str">
        <f>IF(ISBLANK($KC$3),"",IF(ISBLANK(Tipy!JB7),0,IF(AND(Tipy!JB7=Výsledky!$KA$3,Tipy!JD7=Výsledky!$KC$3),60,0)))</f>
        <v/>
      </c>
      <c r="KT13" s="65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5" t="str">
        <f>IF(ISBLANK($KC$3),"",IF(OR(Tipy!JE7=Výsledky!$KS$6,Tipy!JE7=Výsledky!$KS$7,Tipy!JE7=Výsledky!$KS$8,Tipy!JE7=Výsledky!$KS$9),IF(VLOOKUP(Tipy!JE7,'Kategórie hráčov'!$A$2:$B$46,2,FALSE)=30,30,20),0))</f>
        <v/>
      </c>
      <c r="KV13" s="65" t="str">
        <f>IF(ISBLANK($KC$3),"",IF(OR(Tipy!JF7=Výsledky!$KV$6,Tipy!JF7=Výsledky!$KV$7,Tipy!JF7=Výsledky!$KV$8,Tipy!JF7=Výsledky!$KV$9),IF(VLOOKUP(Tipy!JF7,'Kategórie hráčov'!$A$2:$B$46,2,FALSE)=30,30,20),0))</f>
        <v/>
      </c>
      <c r="KW13" s="66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9" t="str">
        <f>IF(ISBLANK($KC$3),"",IF(ISBLANK(Tipy!JB7),"-",SUM(KS13:KW13)))</f>
        <v/>
      </c>
      <c r="KY13" s="68"/>
      <c r="KZ13" s="65" t="str">
        <f>IF(ISBLANK($LE$3),"",IF(ISBLANK(Tipy!JH7),0,IF(AND(Tipy!JH7=Výsledky!$LC$3,Tipy!JJ7=Výsledky!$LE$3),60,0)))</f>
        <v/>
      </c>
      <c r="LA13" s="65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5" t="str">
        <f>IF(ISBLANK($LE$3),"",IF(OR(Tipy!JK7=Výsledky!$KZ$6,Tipy!JK7=Výsledky!$KZ$7,Tipy!JK7=Výsledky!$KZ$8,Tipy!JK7=Výsledky!$KZ$9),IF(VLOOKUP(Tipy!JK7,'Kategórie hráčov'!$A$2:$B$46,2,FALSE)=30,30,20),0))</f>
        <v/>
      </c>
      <c r="LC13" s="65" t="str">
        <f>IF(ISBLANK($LE$3),"",IF(OR(Tipy!JL7=Výsledky!$LC$6,Tipy!JL7=Výsledky!$LC$7,Tipy!JL7=Výsledky!$LC$8,Tipy!JL7=Výsledky!$LC$9),IF(VLOOKUP(Tipy!JL7,'Kategórie hráčov'!$A$2:$B$46,2,FALSE)=30,30,20),0))</f>
        <v/>
      </c>
      <c r="LD13" s="66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9" t="str">
        <f>IF(ISBLANK($LE$3),"",IF(ISBLANK(Tipy!JH7),"-",SUM(KZ13:LD13)))</f>
        <v/>
      </c>
      <c r="LF13" s="68"/>
      <c r="LG13" s="65" t="str">
        <f>IF(ISBLANK($JH$3),"",IF(ISBLANK(Tipy!JU7),0,IF(AND(Tipy!JU7=Výsledky!$JF$3,Tipy!JW7=Výsledky!$JH$3),60,0)))</f>
        <v/>
      </c>
      <c r="LH13" s="65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5" t="str">
        <f>IF(ISBLANK($JH$3),"",IF(OR(Tipy!JX7=Výsledky!#REF!,Tipy!JX7=Výsledky!#REF!,Tipy!JX7=Výsledky!#REF!,Tipy!JX7=Výsledky!$JJ$9),IF(VLOOKUP(Tipy!JX7,'Kategórie hráčov'!$A$2:$B$46,2,FALSE)=30,30,20),0))</f>
        <v/>
      </c>
      <c r="LJ13" s="65" t="str">
        <f>IF(ISBLANK($JH$3),"",IF(OR(Tipy!JY7=Výsledky!#REF!,Tipy!JY7=Výsledky!#REF!,Tipy!JY7=Výsledky!#REF!,Tipy!JY7=Výsledky!$JM$9),IF(VLOOKUP(Tipy!JY7,'Kategórie hráčov'!$A$2:$B$46,2,FALSE)=30,30,20),0))</f>
        <v/>
      </c>
      <c r="LK13" s="66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9" t="str">
        <f>IF(ISBLANK($JH$3),"",IF(ISBLANK(Tipy!JU7),"-",SUM(LG13:LK13)))</f>
        <v/>
      </c>
      <c r="LM13" s="68"/>
      <c r="LN13" s="65" t="str">
        <f>IF(ISBLANK($LS$3),"",IF(ISBLANK(Tipy!JN7),0,IF(AND(Tipy!JN7=Výsledky!$LQ$3,Tipy!JP7=Výsledky!$LS$3),60,0)))</f>
        <v/>
      </c>
      <c r="LO13" s="65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5" t="str">
        <f>IF(ISBLANK($LS$3),"",IF(OR(Tipy!JQ7=Výsledky!$LN$6,Tipy!JQ7=Výsledky!$LN$7,Tipy!JQ7=Výsledky!$LN$8,Tipy!JQ7=Výsledky!$LN$9),IF(VLOOKUP(Tipy!JQ7,'Kategórie hráčov'!$A$2:$B$46,2,FALSE)=30,30,20),0))</f>
        <v/>
      </c>
      <c r="LQ13" s="65" t="str">
        <f>IF(ISBLANK($LS$3),"",IF(OR(Tipy!JR7=Výsledky!$LQ$6,Tipy!JR7=Výsledky!$LQ$7,Tipy!JR7=Výsledky!$LQ$8,Tipy!JR7=Výsledky!$LQ$9),IF(VLOOKUP(Tipy!JR7,'Kategórie hráčov'!$A$2:$B$46,2,FALSE)=30,30,20),0))</f>
        <v/>
      </c>
      <c r="LR13" s="66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9" t="str">
        <f>IF(ISBLANK($LS$3),"",IF(ISBLANK(Tipy!JN7),"-",SUM(LN13:LR13)))</f>
        <v/>
      </c>
      <c r="LT13" s="68"/>
      <c r="LU13" s="65" t="str">
        <f>IF(ISBLANK($JH$3),"",IF(ISBLANK(Tipy!KI7),0,IF(AND(Tipy!KI7=Výsledky!$JF$3,Tipy!KK7=Výsledky!$JH$3),60,0)))</f>
        <v/>
      </c>
      <c r="LV13" s="65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5" t="str">
        <f>IF(ISBLANK($JH$3),"",IF(OR(Tipy!KL7=Výsledky!#REF!,Tipy!KL7=Výsledky!#REF!,Tipy!KL7=Výsledky!#REF!,Tipy!KL7=Výsledky!$JJ$9),IF(VLOOKUP(Tipy!KL7,'Kategórie hráčov'!$A$2:$B$46,2,FALSE)=30,30,20),0))</f>
        <v/>
      </c>
      <c r="LX13" s="65" t="str">
        <f>IF(ISBLANK($JH$3),"",IF(OR(Tipy!KM7=Výsledky!#REF!,Tipy!KM7=Výsledky!#REF!,Tipy!KM7=Výsledky!#REF!,Tipy!KM7=Výsledky!$JM$9),IF(VLOOKUP(Tipy!KM7,'Kategórie hráčov'!$A$2:$B$46,2,FALSE)=30,30,20),0))</f>
        <v/>
      </c>
      <c r="LY13" s="66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9" t="str">
        <f>IF(ISBLANK($JH$3),"",IF(ISBLANK(Tipy!KI7),"-",SUM(LU13:LY13)))</f>
        <v/>
      </c>
      <c r="MA13" s="68"/>
      <c r="MB13" s="65" t="str">
        <f>IF(ISBLANK($MG$3),"",IF(ISBLANK(Tipy!#REF!),0,IF(AND(Tipy!#REF!=Výsledky!$ME$3,Tipy!#REF!=Výsledky!$MG$3),60,0)))</f>
        <v/>
      </c>
      <c r="MC13" s="65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5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5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6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9" t="str">
        <f>IF(ISBLANK($MG$3),"",IF(ISBLANK(Tipy!#REF!),"-",SUM(MB13:MF13)))</f>
        <v/>
      </c>
      <c r="MH13" s="68"/>
      <c r="MI13" s="65" t="str">
        <f>IF(ISBLANK($MN$3),"",IF(ISBLANK(Tipy!KL7),0,IF(AND(Tipy!KL7=Výsledky!$ML$3,Tipy!KN7=Výsledky!$MN$3),60,0)))</f>
        <v/>
      </c>
      <c r="MJ13" s="6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5" t="str">
        <f>IF(ISBLANK($MN$3),"",IF(OR(Tipy!KO7=Výsledky!$MI$6,Tipy!KO7=Výsledky!$MI$7,Tipy!KO7=Výsledky!$MI$8,Tipy!KO7=Výsledky!$MI$9),IF(VLOOKUP(Tipy!KO7,'Kategórie hráčov'!$A$2:$B$70,2,FALSE)=30,30,20),0))</f>
        <v/>
      </c>
      <c r="ML13" s="65" t="str">
        <f>IF(ISBLANK($MN$3),"",IF(OR(Tipy!KP7=Výsledky!$ML$6,Tipy!KP7=Výsledky!$ML$7,Tipy!KP7=Výsledky!$ML$8,Tipy!KP7=Výsledky!$ML$9),IF(VLOOKUP(Tipy!KP7,'Kategórie hráčov'!$A$2:$B$70,2,FALSE)=30,30,20),0))</f>
        <v/>
      </c>
      <c r="MM13" s="6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9" t="str">
        <f>IF(ISBLANK($MN$3),"",IF(ISBLANK(Tipy!KL7),"-",SUM(MI13:MM13)))</f>
        <v/>
      </c>
      <c r="MO13" s="68"/>
      <c r="MP13" s="65" t="str">
        <f>IF(ISBLANK($MU$3),"",IF(ISBLANK(Tipy!KR7),0,IF(AND(Tipy!KR7=Výsledky!$MS$3,Tipy!KT7=Výsledky!$MU$3),60,0)))</f>
        <v/>
      </c>
      <c r="MQ13" s="6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5" t="str">
        <f>IF(ISBLANK($MU$3),"",IF(OR(Tipy!KU7=Výsledky!$MP$6,Tipy!KU7=Výsledky!$MP$7,Tipy!KU7=Výsledky!$MP$8,Tipy!KU7=Výsledky!$MP$9),IF(VLOOKUP(Tipy!KU7,'Kategórie hráčov'!$A$2:$B$46,2,FALSE)=30,30,20),0))</f>
        <v/>
      </c>
      <c r="MS13" s="65" t="str">
        <f>IF(ISBLANK($MU$3),"",IF(OR(Tipy!KV7=Výsledky!$MS$6,Tipy!KV7=Výsledky!$MS$7,Tipy!KV7=Výsledky!$MS$8,Tipy!KV7=Výsledky!$MS$9),IF(VLOOKUP(Tipy!KV7,'Kategórie hráčov'!$A$2:$B$46,2,FALSE)=30,30,20),0))</f>
        <v/>
      </c>
      <c r="MT13" s="6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9" t="str">
        <f>IF(ISBLANK($MU$3),"",IF(ISBLANK(Tipy!KR7),"-",SUM(MP13:MT13)))</f>
        <v/>
      </c>
      <c r="MV13" s="68"/>
      <c r="MW13" s="65" t="str">
        <f>IF(ISBLANK($NP$3),"",IF(ISBLANK(Tipy!KX7),0,IF(AND(Tipy!KX7=Výsledky!$NN$3,Tipy!KZ7=Výsledky!$NP$3),60,0)))</f>
        <v/>
      </c>
      <c r="MX13" s="65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5" t="str">
        <f>IF(ISBLANK($NP$3),"",IF(OR(Tipy!LA7=Výsledky!$MW$6,Tipy!LA7=Výsledky!$MW$7,Tipy!LA7=Výsledky!$MW$8,Tipy!LA7=Výsledky!$MW$9),IF(VLOOKUP(Tipy!LA7,'Kategórie hráčov'!$A$2:$B$46,2,FALSE)=30,30,20),0))</f>
        <v/>
      </c>
      <c r="MZ13" s="65" t="str">
        <f>IF(ISBLANK($NP$3),"",IF(OR(Tipy!LB7=Výsledky!$MZ$6,Tipy!LB7=Výsledky!$MZ$7,Tipy!LB7=Výsledky!$MZ$8,Tipy!LB7=Výsledky!$MZ$9),IF(VLOOKUP(Tipy!LB7,'Kategórie hráčov'!$A$2:$B$46,2,FALSE)=30,30,20),0))</f>
        <v/>
      </c>
      <c r="NA13" s="66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9" t="str">
        <f>IF(ISBLANK($NP$3),"",IF(ISBLANK(Tipy!KX7),"-",SUM(MW13:NA13)))</f>
        <v/>
      </c>
      <c r="NC13" s="68"/>
      <c r="ND13" s="65" t="str">
        <f>IF(ISBLANK($NB$3),"",IF(ISBLANK(Tipy!LD7),0,IF(AND(Tipy!LD7=Výsledky!$MZ$3,Tipy!LF7=Výsledky!$NB$3),60,0)))</f>
        <v/>
      </c>
      <c r="NE13" s="65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5" t="str">
        <f>IF(ISBLANK($NB$3),"",IF(OR(Tipy!LG7=Výsledky!#REF!,Tipy!LG7=Výsledky!#REF!,Tipy!LG7=Výsledky!#REF!,Tipy!LG7=Výsledky!$ND$9),IF(VLOOKUP(Tipy!LG7,'Kategórie hráčov'!$A$2:$B$46,2,FALSE)=30,30,20),0))</f>
        <v/>
      </c>
      <c r="NG13" s="65" t="str">
        <f>IF(ISBLANK($NB$3),"",IF(OR(Tipy!LH7=Výsledky!#REF!,Tipy!LH7=Výsledky!#REF!,Tipy!LH7=Výsledky!#REF!,Tipy!LH7=Výsledky!$NG$9),IF(VLOOKUP(Tipy!LH7,'Kategórie hráčov'!$A$2:$B$46,2,FALSE)=30,30,20),0))</f>
        <v/>
      </c>
      <c r="NH13" s="66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9" t="str">
        <f>IF(ISBLANK($NB$3),"",IF(ISBLANK(Tipy!LD7),"-",SUM(ND13:NH13)))</f>
        <v/>
      </c>
      <c r="NJ13" s="68"/>
      <c r="NK13" s="65" t="str">
        <f>IF(ISBLANK($OD$3),"",IF(ISBLANK(Tipy!LJ7),0,IF(AND(Tipy!LJ7=Výsledky!$OB$3,Tipy!LL7=Výsledky!$OD$3),60,0)))</f>
        <v/>
      </c>
      <c r="NL13" s="65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5" t="str">
        <f>IF(ISBLANK($OD$3),"",IF(OR(Tipy!LM7=Výsledky!$NK$6,Tipy!LM7=Výsledky!$NK$7,Tipy!LM7=Výsledky!$NK$8,Tipy!LM7=Výsledky!$NK$9),IF(VLOOKUP(Tipy!LM7,'Kategórie hráčov'!$A$2:$B$46,2,FALSE)=30,30,20),0))</f>
        <v/>
      </c>
      <c r="NN13" s="65" t="str">
        <f>IF(ISBLANK($OD$3),"",IF(OR(Tipy!LN7=Výsledky!$NN$6,Tipy!LN7=Výsledky!$NN$7,Tipy!LN7=Výsledky!$NN$8,Tipy!LN7=Výsledky!$NN$9),IF(VLOOKUP(Tipy!LN7,'Kategórie hráčov'!$A$2:$B$46,2,FALSE)=30,30,20),0))</f>
        <v/>
      </c>
      <c r="NO13" s="66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9" t="str">
        <f>IF(ISBLANK($OD$3),"",IF(ISBLANK(Tipy!LJ7),"-",SUM(NK13:NO13)))</f>
        <v/>
      </c>
      <c r="NQ13" s="68"/>
      <c r="NR13" s="65" t="str">
        <f>IF(ISBLANK($NI$3),"",IF(ISBLANK(Tipy!LP7),0,IF(AND(Tipy!LP7=Výsledky!$NG$3,Tipy!LR7=Výsledky!$NI$3),60,0)))</f>
        <v/>
      </c>
      <c r="NS13" s="65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5" t="str">
        <f>IF(ISBLANK($NI$3),"",IF(OR(Tipy!LS7=Výsledky!$NR$6,Tipy!LS7=Výsledky!$NR$7,Tipy!LS7=Výsledky!$NR$8,Tipy!LS7=Výsledky!$NR$9),IF(VLOOKUP(Tipy!LS7,'Kategórie hráčov'!$A$2:$B$46,2,FALSE)=30,30,20),0))</f>
        <v/>
      </c>
      <c r="NU13" s="65" t="str">
        <f>IF(ISBLANK($NI$3),"",IF(OR(Tipy!LT7=Výsledky!$NU$6,Tipy!LT7=Výsledky!$NU$7,Tipy!LT7=Výsledky!$NU$8,Tipy!LT7=Výsledky!$NU$9),IF(VLOOKUP(Tipy!LT7,'Kategórie hráčov'!$A$2:$B$46,2,FALSE)=30,30,20),0))</f>
        <v/>
      </c>
      <c r="NV13" s="66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9" t="str">
        <f>IF(ISBLANK($NI$3),"",IF(ISBLANK(Tipy!LP7),"-",SUM(NR13:NV13)))</f>
        <v/>
      </c>
      <c r="NX13" s="68"/>
      <c r="NY13" s="65" t="str">
        <f>IF(ISBLANK($OK$3),"",IF(ISBLANK(Tipy!LV7),0,IF(AND(Tipy!LV7=Výsledky!$OI$3,Tipy!LX7=Výsledky!$OK$3),60,0)))</f>
        <v/>
      </c>
      <c r="NZ13" s="65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5" t="str">
        <f>IF(ISBLANK($OK$3),"",IF(OR(Tipy!LY7=Výsledky!#REF!,Tipy!LY7=Výsledky!#REF!,Tipy!LY7=Výsledky!#REF!,Tipy!LY7=Výsledky!$NY$9),IF(VLOOKUP(Tipy!LY7,'Kategórie hráčov'!$A$2:$B$46,2,FALSE)=30,30,20),0))</f>
        <v/>
      </c>
      <c r="OB13" s="65" t="str">
        <f>IF(ISBLANK($OK$3),"",IF(OR(Tipy!LZ7=Výsledky!#REF!,Tipy!LZ7=Výsledky!#REF!,Tipy!LZ7=Výsledky!#REF!,Tipy!LZ7=Výsledky!$OB$9),IF(VLOOKUP(Tipy!LZ7,'Kategórie hráčov'!$A$2:$B$46,2,FALSE)=30,30,20),0))</f>
        <v/>
      </c>
      <c r="OC13" s="66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9" t="str">
        <f>IF(ISBLANK($OK$3),"",IF(ISBLANK(Tipy!LV7),"-",SUM(NY13:OC13)))</f>
        <v/>
      </c>
      <c r="OE13" s="68"/>
      <c r="OF13" s="65" t="str">
        <f>IF(ISBLANK($NW$3),"",IF(ISBLANK(Tipy!MB7),0,IF(AND(Tipy!MB7=Výsledky!$NU$3,Tipy!MD7=Výsledky!$NW$3),60,0)))</f>
        <v/>
      </c>
      <c r="OG13" s="65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5" t="str">
        <f>IF(ISBLANK($NW$3),"",IF(OR(Tipy!ME7=Výsledky!$OF$6,Tipy!ME7=Výsledky!$OF$7,Tipy!ME7=Výsledky!$OF$8,Tipy!ME7=Výsledky!$OF$9),IF(VLOOKUP(Tipy!ME7,'Kategórie hráčov'!$A$2:$B$46,2,FALSE)=30,30,20),0))</f>
        <v/>
      </c>
      <c r="OI13" s="65" t="str">
        <f>IF(ISBLANK($NW$3),"",IF(OR(Tipy!MF7=Výsledky!$OI$6,Tipy!MF7=Výsledky!$OI$7,Tipy!MF7=Výsledky!$OI$8,Tipy!MF7=Výsledky!$OI$9),IF(VLOOKUP(Tipy!MF7,'Kategórie hráčov'!$A$2:$B$46,2,FALSE)=30,30,20),0))</f>
        <v/>
      </c>
      <c r="OJ13" s="66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9" t="str">
        <f>IF(ISBLANK($NW$3),"",IF(ISBLANK(Tipy!MB7),"-",SUM(OF13:OJ13)))</f>
        <v/>
      </c>
      <c r="OL13" s="68"/>
      <c r="OM13" s="65" t="str">
        <f>IF(ISBLANK($OR$3),"",IF(ISBLANK(Tipy!MH7),0,IF(AND(Tipy!MH7=Výsledky!$OP$3,Tipy!MJ7=Výsledky!$OR$3),60,0)))</f>
        <v/>
      </c>
      <c r="ON13" s="6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5" t="str">
        <f>IF(ISBLANK($OR$3),"",IF(OR(Tipy!MK7=Výsledky!$OM$6,Tipy!MK7=Výsledky!$OM$7,Tipy!MK7=Výsledky!$OM$8,Tipy!MK7=Výsledky!$OM$9),IF(VLOOKUP(Tipy!MK7,'Kategórie hráčov'!$A$2:$B$46,2,FALSE)=30,30,20),0))</f>
        <v/>
      </c>
      <c r="OP13" s="65" t="str">
        <f>IF(ISBLANK($OR$3),"",IF(OR(Tipy!ML7=Výsledky!$OP$6,Tipy!ML7=Výsledky!$OP$7,Tipy!ML7=Výsledky!$OP$8,Tipy!ML7=Výsledky!$OP$9),IF(VLOOKUP(Tipy!ML7,'Kategórie hráčov'!$A$2:$B$46,2,FALSE)=30,30,20),0))</f>
        <v/>
      </c>
      <c r="OQ13" s="6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9" t="str">
        <f>IF(ISBLANK($OR$3),"",IF(ISBLANK(Tipy!MH7),"-",SUM(OM13:OQ13)))</f>
        <v/>
      </c>
      <c r="OS13" s="68"/>
      <c r="OT13" s="65" t="str">
        <f>IF(ISBLANK($OY$3),"",IF(ISBLANK(Tipy!MN7),0,IF(AND(Tipy!MN7=Výsledky!$OW$3,Tipy!MP7=Výsledky!$OY$3),60,0)))</f>
        <v/>
      </c>
      <c r="OU13" s="6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5" t="str">
        <f>IF(ISBLANK($OY$3),"",IF(OR(Tipy!MQ7=Výsledky!$OT$6,Tipy!MQ7=Výsledky!$OT$7,Tipy!MQ7=Výsledky!$OT$8,Tipy!MQ7=Výsledky!$OT$9),IF(VLOOKUP(Tipy!MQ7,'Kategórie hráčov'!$A$2:$B$46,2,FALSE)=30,30,20),0))</f>
        <v/>
      </c>
      <c r="OW13" s="65" t="str">
        <f>IF(ISBLANK($OY$3),"",IF(OR(Tipy!MR7=Výsledky!$OW$6,Tipy!MR7=Výsledky!$OW$7,Tipy!MR7=Výsledky!$OW$8,Tipy!MR7=Výsledky!$OW$9),IF(VLOOKUP(Tipy!MR7,'Kategórie hráčov'!$A$2:$B$46,2,FALSE)=30,30,20),0))</f>
        <v/>
      </c>
      <c r="OX13" s="6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9" t="str">
        <f>IF(ISBLANK($OY$3),"",IF(ISBLANK(Tipy!MN7),"-",SUM(OT13:OX13)))</f>
        <v/>
      </c>
      <c r="OZ13" s="68"/>
      <c r="PA13" s="65" t="str">
        <f>IF(ISBLANK($PF$3),"",IF(ISBLANK(Tipy!MT7),0,IF(AND(Tipy!MT7=Výsledky!$PD$3,Tipy!MV7=Výsledky!$PF$3),60,0)))</f>
        <v/>
      </c>
      <c r="PB13" s="6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5" t="str">
        <f>IF(ISBLANK($PF$3),"",IF(OR(Tipy!MW7=Výsledky!$PA$6,Tipy!MW7=Výsledky!$PA$7,Tipy!MW7=Výsledky!$PA$8,Tipy!MW7=Výsledky!$PA$9),IF(VLOOKUP(Tipy!MW7,'Kategórie hráčov'!$A$2:$B$46,2,FALSE)=30,30,20),0))</f>
        <v/>
      </c>
      <c r="PD13" s="65" t="str">
        <f>IF(ISBLANK($PF$3),"",IF(OR(Tipy!MX7=Výsledky!$PD$6,Tipy!MX7=Výsledky!$PD$7,Tipy!MX7=Výsledky!$PD$8,Tipy!MX7=Výsledky!$PD$9),IF(VLOOKUP(Tipy!MX7,'Kategórie hráčov'!$A$2:$B$46,2,FALSE)=30,30,20),0))</f>
        <v/>
      </c>
      <c r="PE13" s="6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9" t="str">
        <f>IF(ISBLANK($PF$3),"",IF(ISBLANK(Tipy!MT7),"-",SUM(PA13:PE13)))</f>
        <v/>
      </c>
      <c r="PG13" s="68"/>
      <c r="PH13" s="65" t="str">
        <f>IF(ISBLANK($PM$3),"",IF(ISBLANK(Tipy!MZ7),0,IF(AND(Tipy!MZ7=Výsledky!$PK$3,Tipy!NB7=Výsledky!$PM$3),60,0)))</f>
        <v/>
      </c>
      <c r="PI13" s="6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5" t="str">
        <f>IF(ISBLANK($PM$3),"",IF(OR(Tipy!NC7=Výsledky!$PH$6,Tipy!NC7=Výsledky!$PH$7,Tipy!NC7=Výsledky!$PH$8,Tipy!NC7=Výsledky!$PH$9),IF(VLOOKUP(Tipy!NC7,'Kategórie hráčov'!$A$2:$B$46,2,FALSE)=30,30,20),0))</f>
        <v/>
      </c>
      <c r="PK13" s="65" t="str">
        <f>IF(ISBLANK($PM$3),"",IF(OR(Tipy!ND7=Výsledky!$PK$6,Tipy!ND7=Výsledky!$PK$7,Tipy!ND7=Výsledky!$PK$8,Tipy!ND7=Výsledky!$PK$9),IF(VLOOKUP(Tipy!ND7,'Kategórie hráčov'!$A$2:$B$46,2,FALSE)=30,30,20),0))</f>
        <v/>
      </c>
      <c r="PL13" s="6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9" t="str">
        <f>IF(ISBLANK($PM$3),"",IF(ISBLANK(Tipy!MZ7),"-",SUM(PH13:PL13)))</f>
        <v/>
      </c>
      <c r="PN13" s="68"/>
      <c r="PO13" s="65" t="str">
        <f>IF(ISBLANK($PT$3),"",IF(ISBLANK(Tipy!NF7),0,IF(AND(Tipy!NF7=Výsledky!$PR$3,Tipy!NH7=Výsledky!$PT$3),60,0)))</f>
        <v/>
      </c>
      <c r="PP13" s="6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5" t="str">
        <f>IF(ISBLANK($PT$3),"",IF(OR(Tipy!NI7=Výsledky!$PO$6,Tipy!NI7=Výsledky!$PO$7,Tipy!NI7=Výsledky!$PO$8,Tipy!NI7=Výsledky!$PO$9),IF(VLOOKUP(Tipy!NI7,'Kategórie hráčov'!$A$2:$B$46,2,FALSE)=30,30,20),0))</f>
        <v/>
      </c>
      <c r="PR13" s="65" t="str">
        <f>IF(ISBLANK($PT$3),"",IF(OR(Tipy!NJ7=Výsledky!$PR$6,Tipy!NJ7=Výsledky!$PR$7,Tipy!NJ7=Výsledky!$PR$8,Tipy!NJ7=Výsledky!$PR$9),IF(VLOOKUP(Tipy!NJ7,'Kategórie hráčov'!$A$2:$B$46,2,FALSE)=30,30,20),0))</f>
        <v/>
      </c>
      <c r="PS13" s="6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9" t="str">
        <f>IF(ISBLANK($PT$3),"",IF(ISBLANK(Tipy!NF7),"-",SUM(PO13:PS13)))</f>
        <v/>
      </c>
      <c r="PU13" s="68"/>
      <c r="PV13" s="65" t="str">
        <f>IF(ISBLANK($QA$3),"",IF(ISBLANK(Tipy!NL7),0,IF(AND(Tipy!NL7=Výsledky!$PY$3,Tipy!NN7=Výsledky!$QA$3),60,0)))</f>
        <v/>
      </c>
      <c r="PW13" s="6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5" t="str">
        <f>IF(ISBLANK($QA$3),"",IF(OR(Tipy!NO7=Výsledky!$PV$6,Tipy!NO7=Výsledky!$PV$7,Tipy!NO7=Výsledky!$PV$8,Tipy!NO7=Výsledky!$PV$9),IF(VLOOKUP(Tipy!NO7,'Kategórie hráčov'!$A$2:$B$46,2,FALSE)=30,30,20),0))</f>
        <v/>
      </c>
      <c r="PY13" s="65" t="str">
        <f>IF(ISBLANK($QA$3),"",IF(OR(Tipy!NP7=Výsledky!$PY$6,Tipy!NP7=Výsledky!$PY$7,Tipy!NP7=Výsledky!$PY$8,Tipy!NP7=Výsledky!$PY$9),IF(VLOOKUP(Tipy!NP7,'Kategórie hráčov'!$A$2:$B$46,2,FALSE)=30,30,20),0))</f>
        <v/>
      </c>
      <c r="PZ13" s="6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9" t="str">
        <f>IF(ISBLANK($QA$3),"",IF(ISBLANK(Tipy!NL7),"-",SUM(PV13:PZ13)))</f>
        <v/>
      </c>
      <c r="QB13" s="68"/>
      <c r="QC13" s="65" t="str">
        <f>IF(ISBLANK($QH$3),"",IF(ISBLANK(Tipy!NR7),0,IF(AND(Tipy!NR7=Výsledky!$QF$3,Tipy!NT7=Výsledky!$QH$3),60,0)))</f>
        <v/>
      </c>
      <c r="QD13" s="6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5" t="str">
        <f>IF(ISBLANK($QH$3),"",IF(OR(Tipy!NU7=Výsledky!$QC$6,Tipy!NU7=Výsledky!$QC$7,Tipy!NU7=Výsledky!$QC$8,Tipy!NU7=Výsledky!$QC$9),IF(VLOOKUP(Tipy!NU7,'Kategórie hráčov'!$A$2:$B$46,2,FALSE)=30,30,20),0))</f>
        <v/>
      </c>
      <c r="QF13" s="65" t="str">
        <f>IF(ISBLANK($QH$3),"",IF(OR(Tipy!NV7=Výsledky!$QF$6,Tipy!NV7=Výsledky!$QF$7,Tipy!NV7=Výsledky!$QF$8,Tipy!NV7=Výsledky!$QF$9),IF(VLOOKUP(Tipy!NV7,'Kategórie hráčov'!$A$2:$B$46,2,FALSE)=30,30,20),0))</f>
        <v/>
      </c>
      <c r="QG13" s="6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9" t="str">
        <f>IF(ISBLANK($QH$3),"",IF(ISBLANK(Tipy!NR7),"-",SUM(QC13:QG13)))</f>
        <v/>
      </c>
      <c r="QI13" s="121"/>
      <c r="QJ13" s="65" t="str">
        <f>IF(ISBLANK($QV$3),"",IF(ISBLANK(Tipy!NX7),0,IF(AND(Tipy!NX7=Výsledky!$QT$3,Tipy!NZ7=Výsledky!$QV$3),60,0)))</f>
        <v/>
      </c>
      <c r="QK13" s="65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5" t="str">
        <f>IF(ISBLANK($QV$3),"",IF(OR(Tipy!OA7=Výsledky!$QJ$6,Tipy!OA7=Výsledky!$QJ$7,Tipy!OA7=Výsledky!$QJ$8,Tipy!OA7=Výsledky!$QJ$9),IF(VLOOKUP(Tipy!OA7,'Kategórie hráčov'!$A$2:$B$46,2,FALSE)=30,30,20),0))</f>
        <v/>
      </c>
      <c r="QM13" s="65" t="str">
        <f>IF(ISBLANK($QV$3),"",IF(OR(Tipy!OB7=Výsledky!$QM$6,Tipy!OB7=Výsledky!$QM$7,Tipy!OB7=Výsledky!$QM$8,Tipy!OB7=Výsledky!$QM$9),IF(VLOOKUP(Tipy!OB7,'Kategórie hráčov'!$A$2:$B$46,2,FALSE)=30,30,20),0))</f>
        <v/>
      </c>
      <c r="QN13" s="66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9" t="str">
        <f>IF(ISBLANK($QV$3),"",IF(ISBLANK(Tipy!NX7),"-",SUM(QJ13:QN13)))</f>
        <v/>
      </c>
      <c r="QP13" s="121"/>
      <c r="QQ13" s="65" t="str">
        <f>IF(ISBLANK($QO$3),"",IF(ISBLANK(Tipy!#REF!),0,IF(AND(Tipy!#REF!=Výsledky!$QM$3,Tipy!#REF!=Výsledky!$QO$3),60,0)))</f>
        <v/>
      </c>
      <c r="QR1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9" t="str">
        <f>IF(ISBLANK($QO$3),"",IF(ISBLANK(Tipy!#REF!),"-",SUM(QQ13:QU13)))</f>
        <v/>
      </c>
    </row>
    <row r="14" spans="1:464" ht="16.5">
      <c r="A14" s="316">
        <f>Tipy!A8</f>
        <v>36</v>
      </c>
      <c r="B14" s="306" t="s">
        <v>7</v>
      </c>
      <c r="C14" s="332">
        <v>36</v>
      </c>
      <c r="D14" s="65">
        <f>IF(ISBLANK($I$3),"",IF(ISBLANK(Tipy!D8),0,IF(AND(Tipy!D8=Výsledky!$G$3,Tipy!F8=Výsledky!$I$3),60,0)))</f>
        <v>0</v>
      </c>
      <c r="E14" s="6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5" t="e">
        <f>IF(ISBLANK($I$3),"",IF(OR(Tipy!G8=Výsledky!$D$6,Tipy!G8=Výsledky!$D$7,Tipy!G8=Výsledky!$D$8,Tipy!G8=Výsledky!$D$9),IF(VLOOKUP(Tipy!G8,'Kategórie hráčov'!$A$2:$B$46,2,FALSE)=30,30,20),0))</f>
        <v>#N/A</v>
      </c>
      <c r="G14" s="65" t="e">
        <f>IF(ISBLANK($I$3),"",IF(OR(Tipy!H8=Výsledky!$G$6,Tipy!H8=Výsledky!$G$7,Tipy!H8=Výsledky!$G$8,Tipy!H8=Výsledky!$G$9),IF(VLOOKUP(Tipy!H8,'Kategórie hráčov'!$A$2:$B$46,2,FALSE)=30,30,20),0))</f>
        <v>#N/A</v>
      </c>
      <c r="H14" s="6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7" t="str">
        <f>IF(ISBLANK($I$3),"",IF(ISBLANK(Tipy!D8),"-",SUM(D14:H14)))</f>
        <v>-</v>
      </c>
      <c r="J14" s="308"/>
      <c r="K14" s="106">
        <f>IF(ISBLANK($P$3),"",IF(ISBLANK(Tipy!J8),0,IF(AND(Tipy!J8=Výsledky!$N$3,Tipy!L8=Výsledky!$P$3),60,0)))</f>
        <v>0</v>
      </c>
      <c r="L14" s="10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5">
        <f>IF(ISBLANK($P$3),"",IF(OR(Tipy!M8=Výsledky!$K$6,Tipy!M8=Výsledky!$K$7,Tipy!M8=Výsledky!$K$8,Tipy!M8=Výsledky!$K$9),IF(VLOOKUP(Tipy!M8,'Kategórie hráčov'!$A$2:$B$46,2,FALSE)=30,30,20),0))</f>
        <v>0</v>
      </c>
      <c r="N14" s="105">
        <f>IF(ISBLANK($P$3),"",IF(OR(Tipy!N8=Výsledky!$N$6,Tipy!N8=Výsledky!$N$7,Tipy!N8=Výsledky!$N$8,Tipy!N8=Výsledky!$N$9),IF(VLOOKUP(Tipy!N8,'Kategórie hráčov'!$A$2:$B$46,2,FALSE)=30,30,20),0))</f>
        <v>0</v>
      </c>
      <c r="O14" s="66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7">
        <f>IF(ISBLANK($P$3),"",IF(ISBLANK(Tipy!J8),"-",SUM(K14:O14)))</f>
        <v>0</v>
      </c>
      <c r="Q14" s="330"/>
      <c r="R14" s="106">
        <f>IF(ISBLANK($W$3),"",IF(ISBLANK(Tipy!P8),0,IF(AND(Tipy!P8=Výsledky!$U$3,Tipy!R8=Výsledky!$W$3),60,0)))</f>
        <v>60</v>
      </c>
      <c r="S14" s="10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5">
        <f>IF(ISBLANK($W$3),"",IF(OR(Tipy!S8=Výsledky!$R$6,Tipy!S8=Výsledky!$R$7,Tipy!S8=Výsledky!$R$8,Tipy!S8=Výsledky!$R$9),VLOOKUP(Tipy!S8,'Kategórie hráčov'!$A$2:$B$47,2,FALSE),0))</f>
        <v>20</v>
      </c>
      <c r="U14" s="105">
        <f>IF(ISBLANK($W$3),"",IF(OR(Tipy!T8=Výsledky!$U$6,Tipy!T8=Výsledky!$U$7,Tipy!T8=Výsledky!$U$8,Tipy!T8=Výsledky!$U$9),VLOOKUP(Tipy!T8,'Kategórie hráčov'!$A$25:$B$70,2,FALSE),0))</f>
        <v>0</v>
      </c>
      <c r="V14" s="66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9">
        <f>IF(ISBLANK($W$3),"",IF(ISBLANK(Tipy!P8),"-",SUM(R14:V14)))</f>
        <v>80</v>
      </c>
      <c r="X14" s="330"/>
      <c r="Y14" s="106">
        <f>IF(ISBLANK($AD$3),"",IF(ISBLANK(Tipy!V8),0,IF(AND(Tipy!V8=Výsledky!$AB$3,Tipy!X8=Výsledky!$AD$3),60,0)))</f>
        <v>0</v>
      </c>
      <c r="Z14" s="10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5">
        <f>IF(ISBLANK($AD$3),"",IF(OR(Tipy!Y8=Výsledky!$Y$6,Tipy!Y8=Výsledky!$Y$7,Tipy!Y8=Výsledky!$Y$8,Tipy!Y8=Výsledky!$Y$9),VLOOKUP(Tipy!Y8,'Kategórie hráčov'!$A$2:$B$47,2,FALSE),0))</f>
        <v>20</v>
      </c>
      <c r="AB14" s="105">
        <f>IF(ISBLANK($AD$3),"",IF(OR(Tipy!Z8=Výsledky!$AB$6,Tipy!Z8=Výsledky!$AB$7,Tipy!Z8=Výsledky!$AB$8,Tipy!Z8=Výsledky!$AB$9),VLOOKUP(Tipy!Z8,'Kategórie hráčov'!$A$25:$B$70,2,FALSE),0))</f>
        <v>0</v>
      </c>
      <c r="AC14" s="66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9">
        <f>IF(ISBLANK($AD$3),"",IF(ISBLANK(Tipy!V8),"-",SUM(Y14:AC14)))</f>
        <v>40</v>
      </c>
      <c r="AE14" s="68"/>
      <c r="AF14" s="65" t="str">
        <f>IF(ISBLANK($AK$3),"",IF(ISBLANK(Tipy!AB8),0,IF(AND(Tipy!AB8=Výsledky!$AI$3,Tipy!AD8=Výsledky!$AK$3),60,0)))</f>
        <v/>
      </c>
      <c r="AG14" s="65" t="str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/>
      </c>
      <c r="AH14" s="65" t="str">
        <f>IF(ISBLANK($AK$3),"",IF(OR(Tipy!AE8=Výsledky!$AF$6,Tipy!AE8=Výsledky!$AF$7,Tipy!AE8=Výsledky!$AF$8,Tipy!AE8=Výsledky!$AF$9),IF(VLOOKUP(Tipy!AE8,'Kategórie hráčov'!$A$2:$B$46,2,FALSE)=30,30,20),0))</f>
        <v/>
      </c>
      <c r="AI14" s="65" t="str">
        <f>IF(ISBLANK($AK$3),"",IF(OR(Tipy!AF8=Výsledky!$AI$6,Tipy!AF8=Výsledky!$AI$7,Tipy!AF8=Výsledky!$AI$8,Tipy!AF8=Výsledky!$AI$9),IF(VLOOKUP(Tipy!AF8,'Kategórie hráčov'!$A$2:$B$46,2,FALSE)=30,30,20),0))</f>
        <v/>
      </c>
      <c r="AJ14" s="66" t="str">
        <f>IF(ISBLANK($AK$3),"",IF(ISBLANK(Tipy!AB8),0,IF(OR(AND(Tipy!AB8=Výsledky!$AI$3,OR(Tipy!AD8=Výsledky!$AK$3+1,Tipy!AD8=Výsledky!$AK$3-1)),AND(Tipy!AD8=Výsledky!$AK$3,OR(Tipy!AB8=Výsledky!$AI$3+1,Tipy!AB8=Výsledky!$AI$3-1))),10,0)))</f>
        <v/>
      </c>
      <c r="AK14" s="69" t="str">
        <f>IF(ISBLANK($AK$3),"",IF(ISBLANK(Tipy!AB8),"-",SUM(AF14:AJ14)))</f>
        <v/>
      </c>
      <c r="AL14" s="68"/>
      <c r="AM14" s="65" t="str">
        <f>IF(ISBLANK($AR$3),"",IF(ISBLANK(Tipy!AH8),0,IF(AND(Tipy!AH8=Výsledky!$AP$3,Tipy!AJ8=Výsledky!$AR$3),60,0)))</f>
        <v/>
      </c>
      <c r="AN14" s="65" t="str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/>
      </c>
      <c r="AO14" s="65" t="str">
        <f>IF(ISBLANK($AR$3),"",IF(OR(Tipy!AK8=Výsledky!$AM$6,Tipy!AK8=Výsledky!$AM$7,Tipy!AK8=Výsledky!$AM$8,Tipy!AK8=Výsledky!$AM$9),IF(VLOOKUP(Tipy!AK8,'Kategórie hráčov'!$A$2:$B$46,2,FALSE)=30,30,20),0))</f>
        <v/>
      </c>
      <c r="AP14" s="65" t="str">
        <f>IF(ISBLANK($AR$3),"",IF(OR(Tipy!AL8=Výsledky!$AP$6,Tipy!AL8=Výsledky!$AP$7,Tipy!AL8=Výsledky!$AP$8,Tipy!AL8=Výsledky!$AP$9),IF(VLOOKUP(Tipy!AL8,'Kategórie hráčov'!$A$2:$B$46,2,FALSE)=30,30,20),0))</f>
        <v/>
      </c>
      <c r="AQ14" s="66" t="str">
        <f>IF(ISBLANK($AR$3),"",IF(ISBLANK(Tipy!AH8),0,IF(OR(AND(Tipy!AH8=Výsledky!$AP$3,OR(Tipy!AJ8=Výsledky!$AR$3+1,Tipy!AJ8=Výsledky!$AR$3-1)),AND(Tipy!AJ8=Výsledky!$AR$3,OR(Tipy!AH8=Výsledky!$AP$3+1,Tipy!AH8=Výsledky!$AP$3-1))),10,0)))</f>
        <v/>
      </c>
      <c r="AR14" s="69" t="str">
        <f>IF(ISBLANK($AR$3),"",IF(ISBLANK(Tipy!AH8),"-",SUM(AM14:AQ14)))</f>
        <v/>
      </c>
      <c r="AS14" s="68"/>
      <c r="AT14" s="65" t="str">
        <f>IF(ISBLANK($BF$3),"",IF(ISBLANK(Tipy!AN8),0,IF(AND(Tipy!AN8=Výsledky!$BD$3,Tipy!AP8=Výsledky!$BF$3),60,0)))</f>
        <v/>
      </c>
      <c r="AU14" s="65" t="str">
        <f>IF(ISBLANK($BF$3),"",IF(ISBLANK(Tipy!AN8),0,IF(AND(Tipy!AN8=Výsledky!$BD$3,Tipy!AP8=Výsledky!$BF$3),0,IF(AND(Tipy!AN8-Tipy!AP8&gt;0,Výsledky!$BD$3-Výsledky!$BF$3&gt;0),20,IF(AND(Tipy!AN8-Tipy!AP8=0,Výsledky!$BD$3-Výsledky!$BF$3=0),20,IF(AND(Tipy!AN8-Tipy!AP8&lt;0,Výsledky!$BD$3-Výsledky!$BF$3&lt;0),20,0))))))</f>
        <v/>
      </c>
      <c r="AV14" s="65" t="str">
        <f>IF(ISBLANK($BF$3),"",IF(OR(Tipy!AQ8=Výsledky!#REF!,Tipy!AQ8=Výsledky!#REF!,Tipy!AQ8=Výsledky!#REF!,Tipy!AQ8=Výsledky!$AT$9),IF(VLOOKUP(Tipy!AQ8,'Kategórie hráčov'!$A$2:$B$46,2,FALSE)=30,30,20),0))</f>
        <v/>
      </c>
      <c r="AW14" s="65" t="str">
        <f>IF(ISBLANK($BF$3),"",IF(OR(Tipy!AR8=Výsledky!#REF!,Tipy!AR8=Výsledky!#REF!,Tipy!AR8=Výsledky!#REF!,Tipy!AR8=Výsledky!$AW$9),IF(VLOOKUP(Tipy!AR8,'Kategórie hráčov'!$A$2:$B$46,2,FALSE)=30,30,20),0))</f>
        <v/>
      </c>
      <c r="AX14" s="66" t="str">
        <f>IF(ISBLANK($BF$3),"",IF(ISBLANK(Tipy!AN8),0,IF(OR(AND(Tipy!AN8=Výsledky!$BD$3,OR(Tipy!AP8=Výsledky!$BF$3+1,Tipy!AP8=Výsledky!$BF$3-1)),AND(Tipy!AP8=Výsledky!$BF$3,OR(Tipy!AN8=Výsledky!$BD$3+1,Tipy!AN8=Výsledky!$BD$3-1))),10,0)))</f>
        <v/>
      </c>
      <c r="AY14" s="69" t="str">
        <f>IF(ISBLANK($BF$3),"",IF(ISBLANK(Tipy!AN8),"-",SUM(AT14:AX14)))</f>
        <v/>
      </c>
      <c r="AZ14" s="68"/>
      <c r="BA14" s="65" t="str">
        <f>IF(ISBLANK($AY$3),"",IF(ISBLANK(Tipy!AT8),0,IF(AND(Tipy!AT8=Výsledky!$AW$3,Tipy!AV8=Výsledky!$AY$3),60,0)))</f>
        <v/>
      </c>
      <c r="BB14" s="65" t="str">
        <f>IF(ISBLANK($AY$3),"",IF(ISBLANK(Tipy!AT8),0,IF(AND(Tipy!AT8=Výsledky!$AW$3,Tipy!AV8=Výsledky!$AY$3),0,IF(AND(Tipy!AT8-Tipy!AV8&gt;0,Výsledky!$AW$3-Výsledky!$AY$3&gt;0),20,IF(AND(Tipy!AT8-Tipy!AV8=0,Výsledky!$AW$3-Výsledky!$AY$3=0),20,IF(AND(Tipy!AT8-Tipy!AV8&lt;0,Výsledky!$AW$3-Výsledky!$AY$3&lt;0),20,0))))))</f>
        <v/>
      </c>
      <c r="BC14" s="65" t="str">
        <f>IF(ISBLANK($AY$3),"",IF(OR(Tipy!AW8=Výsledky!$BA$6,Tipy!AW8=Výsledky!$BA$7,Tipy!AW8=Výsledky!$BA$8,Tipy!AW8=Výsledky!$BA$9),IF(VLOOKUP(Tipy!AW8,'Kategórie hráčov'!$A$2:$B$46,2,FALSE)=30,30,20),0))</f>
        <v/>
      </c>
      <c r="BD14" s="65" t="str">
        <f>IF(ISBLANK($AY$3),"",IF(OR(Tipy!AX8=Výsledky!$BD$6,Tipy!AX8=Výsledky!$BD$7,Tipy!AX8=Výsledky!$BD$8,Tipy!AX8=Výsledky!$BD$9),IF(VLOOKUP(Tipy!AX8,'Kategórie hráčov'!$A$2:$B$46,2,FALSE)=30,30,20),0))</f>
        <v/>
      </c>
      <c r="BE14" s="66" t="str">
        <f>IF(ISBLANK($AY$3),"",IF(ISBLANK(Tipy!AT8),0,IF(OR(AND(Tipy!AT8=Výsledky!$AW$3,OR(Tipy!AV8=Výsledky!$AY$3+1,Tipy!AV8=Výsledky!$AY$3-1)),AND(Tipy!AV8=Výsledky!$AY$3,OR(Tipy!AT8=Výsledky!$AW$3+1,Tipy!AT8=Výsledky!$AW$3-1))),10,0)))</f>
        <v/>
      </c>
      <c r="BF14" s="69" t="str">
        <f>IF(ISBLANK($AY$3),"",IF(ISBLANK(Tipy!AT8),"-",SUM(BA14:BE14)))</f>
        <v/>
      </c>
      <c r="BG14" s="68"/>
      <c r="BH14" s="65" t="str">
        <f>IF(ISBLANK($BT$3),"",IF(ISBLANK(Tipy!AZ8),0,IF(AND(Tipy!AZ8=Výsledky!$BR$3,Tipy!BB8=Výsledky!$BT$3),60,0)))</f>
        <v/>
      </c>
      <c r="BI14" s="65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5" t="str">
        <f>IF(ISBLANK($BT$3),"",IF(OR(Tipy!BC8=Výsledky!#REF!,Tipy!BC8=Výsledky!#REF!,Tipy!BC8=Výsledky!#REF!,Tipy!BC8=Výsledky!$BH$9),IF(VLOOKUP(Tipy!BC8,'Kategórie hráčov'!$A$2:$B$46,2,FALSE)=30,30,20),0))</f>
        <v/>
      </c>
      <c r="BK14" s="65" t="str">
        <f>IF(ISBLANK($BT$3),"",IF(OR(Tipy!BD8=Výsledky!#REF!,Tipy!BD8=Výsledky!#REF!,Tipy!BD8=Výsledky!#REF!,Tipy!BD8=Výsledky!$BK$9),IF(VLOOKUP(Tipy!BD8,'Kategórie hráčov'!$A$2:$B$46,2,FALSE)=30,30,20),0))</f>
        <v/>
      </c>
      <c r="BL14" s="66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69" t="str">
        <f>IF(ISBLANK($BT$3),"",IF(ISBLANK(Tipy!AZ8),"-",SUM(BH14:BL14)))</f>
        <v/>
      </c>
      <c r="BN14" s="68"/>
      <c r="BO14" s="65" t="str">
        <f>IF(ISBLANK($CA$3),"",IF(ISBLANK(Tipy!BF8),0,IF(AND(Tipy!BF8=Výsledky!$BY$3,Tipy!BH8=Výsledky!$CA$3),60,0)))</f>
        <v/>
      </c>
      <c r="BP14" s="65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5" t="str">
        <f>IF(ISBLANK($CA$3),"",IF(OR(Tipy!BI8=Výsledky!$BO$6,Tipy!BI8=Výsledky!$BO$7,Tipy!BI8=Výsledky!$BO$8,Tipy!BI8=Výsledky!$BO$9),IF(VLOOKUP(Tipy!BI8,'Kategórie hráčov'!$A$2:$B$46,2,FALSE)=30,30,20),0))</f>
        <v/>
      </c>
      <c r="BR14" s="65" t="str">
        <f>IF(ISBLANK($CA$3),"",IF(OR(Tipy!BJ8=Výsledky!$BR$6,Tipy!BJ8=Výsledky!$BR$7,Tipy!BJ8=Výsledky!$BR$8,Tipy!BJ8=Výsledky!$BR$9),IF(VLOOKUP(Tipy!BJ8,'Kategórie hráčov'!$A$2:$B$46,2,FALSE)=30,30,20),0))</f>
        <v/>
      </c>
      <c r="BS14" s="66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9" t="str">
        <f>IF(ISBLANK($CA$3),"",IF(ISBLANK(Tipy!BF8),"-",SUM(BO14:BS14)))</f>
        <v/>
      </c>
      <c r="BU14" s="68"/>
      <c r="BV14" s="65" t="str">
        <f>IF(ISBLANK($CH$3),"",IF(ISBLANK(Tipy!BL8),0,IF(AND(Tipy!BL8=Výsledky!$CF$3,Tipy!BN8=Výsledky!$CH$3),60,0)))</f>
        <v/>
      </c>
      <c r="BW14" s="65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5" t="str">
        <f>IF(ISBLANK($CH$3),"",IF(OR(Tipy!BO8=Výsledky!$BV$6,Tipy!BO8=Výsledky!$BV$7,Tipy!BO8=Výsledky!$BV$8,Tipy!BO8=Výsledky!$BV$9),IF(VLOOKUP(Tipy!BO8,'Kategórie hráčov'!$A$2:$B$46,2,FALSE)=30,30,20),0))</f>
        <v/>
      </c>
      <c r="BY14" s="65" t="str">
        <f>IF(ISBLANK($CH$3),"",IF(OR(Tipy!BP8=Výsledky!$BY$6,Tipy!BP8=Výsledky!$BY$7,Tipy!BP8=Výsledky!$BY$8,Tipy!BP8=Výsledky!$BY$9),IF(VLOOKUP(Tipy!BP8,'Kategórie hráčov'!$A$2:$B$46,2,FALSE)=30,30,20),0))</f>
        <v/>
      </c>
      <c r="BZ14" s="66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9" t="str">
        <f>IF(ISBLANK($CH$3),"",IF(ISBLANK(Tipy!BL8),"-",SUM(BV14:BZ14)))</f>
        <v/>
      </c>
      <c r="CB14" s="68"/>
      <c r="CC14" s="65" t="str">
        <f>IF(ISBLANK($CO$3),"",IF(ISBLANK(Tipy!BR8),0,IF(AND(Tipy!BR8=Výsledky!$CM$3,Tipy!BT8=Výsledky!$CO$3),60,0)))</f>
        <v/>
      </c>
      <c r="CD14" s="65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5" t="str">
        <f>IF(ISBLANK($CO$3),"",IF(OR(Tipy!BU8=Výsledky!$CC$6,Tipy!BU8=Výsledky!$CC$7,Tipy!BU8=Výsledky!$CC$8,Tipy!BU8=Výsledky!$CC$9),IF(VLOOKUP(Tipy!BU8,'Kategórie hráčov'!$A$2:$B$46,2,FALSE)=30,30,20),0))</f>
        <v/>
      </c>
      <c r="CF14" s="65" t="str">
        <f>IF(ISBLANK($CO$3),"",IF(OR(Tipy!BV8=Výsledky!$CF$6,Tipy!BV8=Výsledky!$CF$7,Tipy!BV8=Výsledky!$CF$8,Tipy!BV8=Výsledky!$CF$9),IF(VLOOKUP(Tipy!BV8,'Kategórie hráčov'!$A$2:$B$46,2,FALSE)=30,30,20),0))</f>
        <v/>
      </c>
      <c r="CG14" s="66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9" t="str">
        <f>IF(ISBLANK($CO$3),"",IF(ISBLANK(Tipy!BR8),"-",SUM(CC14:CG14)))</f>
        <v/>
      </c>
      <c r="CI14" s="68"/>
      <c r="CJ14" s="65" t="str">
        <f>IF(ISBLANK($CV$3),"",IF(ISBLANK(Tipy!BX8),0,IF(AND(Tipy!BX8=Výsledky!$CT$3,Tipy!BZ8=Výsledky!$CV$3),60,0)))</f>
        <v/>
      </c>
      <c r="CK14" s="65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5" t="str">
        <f>IF(ISBLANK($CV$3),"",IF(OR(Tipy!CA8=Výsledky!$CJ$6,Tipy!CA8=Výsledky!$CJ$7,Tipy!CA8=Výsledky!$CJ$8,Tipy!CA8=Výsledky!$CJ$9),IF(VLOOKUP(Tipy!CA8,'Kategórie hráčov'!$A$2:$B$46,2,FALSE)=30,30,20),0))</f>
        <v/>
      </c>
      <c r="CM14" s="65" t="str">
        <f>IF(ISBLANK($CV$3),"",IF(OR(Tipy!CB8=Výsledky!$CM$6,Tipy!CB8=Výsledky!$CM$7,Tipy!CB8=Výsledky!$CM$8,Tipy!CB8=Výsledky!$CM$9),IF(VLOOKUP(Tipy!CB8,'Kategórie hráčov'!$A$2:$B$46,2,FALSE)=30,30,20),0))</f>
        <v/>
      </c>
      <c r="CN14" s="66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9" t="str">
        <f>IF(ISBLANK($CV$3),"",IF(ISBLANK(Tipy!BX8),"-",SUM(CJ14:CN14)))</f>
        <v/>
      </c>
      <c r="CP14" s="68"/>
      <c r="CQ14" s="65" t="str">
        <f>IF(ISBLANK($DC$3),"",IF(ISBLANK(Tipy!CD8),0,IF(AND(Tipy!CD8=Výsledky!$DA$3,Tipy!CF8=Výsledky!$DC$3),60,0)))</f>
        <v/>
      </c>
      <c r="CR14" s="65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5" t="str">
        <f>IF(ISBLANK($DC$3),"",IF(OR(Tipy!CG8=Výsledky!$CQ$6,Tipy!CG8=Výsledky!$CQ$7,Tipy!CG8=Výsledky!$CQ$8,Tipy!CG8=Výsledky!$CQ$9),IF(VLOOKUP(Tipy!CG8,'Kategórie hráčov'!$A$2:$B$46,2,FALSE)=30,30,20),0))</f>
        <v/>
      </c>
      <c r="CT14" s="65" t="str">
        <f>IF(ISBLANK($DC$3),"",IF(OR(Tipy!CH8=Výsledky!$CT$6,Tipy!CH8=Výsledky!$CT$7,Tipy!CH8=Výsledky!$CT$8,Tipy!CH8=Výsledky!$CT$9),IF(VLOOKUP(Tipy!CH8,'Kategórie hráčov'!$A$2:$B$46,2,FALSE)=30,30,20),0))</f>
        <v/>
      </c>
      <c r="CU14" s="66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9" t="str">
        <f>IF(ISBLANK($DC$3),"",IF(ISBLANK(Tipy!CD8),"-",SUM(CQ14:CU14)))</f>
        <v/>
      </c>
      <c r="CW14" s="68"/>
      <c r="CX14" s="65" t="str">
        <f>IF(ISBLANK($DX$3),"",IF(ISBLANK(Tipy!CJ8),0,IF(AND(Tipy!CJ8=Výsledky!$DV$3,Tipy!CL8=Výsledky!$DX$3),60,0)))</f>
        <v/>
      </c>
      <c r="CY14" s="65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5" t="str">
        <f>IF(ISBLANK($DX$3),"",IF(OR(Tipy!CM8=Výsledky!$CX$6,Tipy!CM8=Výsledky!$CX$7,Tipy!CM8=Výsledky!$CX$8,Tipy!CM8=Výsledky!$CX$9),IF(VLOOKUP(Tipy!CM8,'Kategórie hráčov'!$A$2:$B$46,2,FALSE)=30,30,20),0))</f>
        <v/>
      </c>
      <c r="DA14" s="65" t="str">
        <f>IF(ISBLANK($DX$3),"",IF(OR(Tipy!CN8=Výsledky!$DA$6,Tipy!CN8=Výsledky!$DA$7,Tipy!CN8=Výsledky!$DA$8,Tipy!CN8=Výsledky!$DA$9),IF(VLOOKUP(Tipy!CN8,'Kategórie hráčov'!$A$2:$B$46,2,FALSE)=30,30,20),0))</f>
        <v/>
      </c>
      <c r="DB14" s="66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9" t="str">
        <f>IF(ISBLANK($DX$3),"",IF(ISBLANK(Tipy!CJ8),"-",SUM(CX14:DB14)))</f>
        <v/>
      </c>
      <c r="DD14" s="68"/>
      <c r="DE14" s="65" t="str">
        <f>IF(ISBLANK($DQ$3),"",IF(ISBLANK(Tipy!CP8),0,IF(AND(Tipy!CP8=Výsledky!$DO$3,Tipy!CR8=Výsledky!$DQ$3),60,0)))</f>
        <v/>
      </c>
      <c r="DF14" s="65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5" t="str">
        <f>IF(ISBLANK($DQ$3),"",IF(OR(Tipy!CS8=Výsledky!$DE$6,Tipy!CS8=Výsledky!$DE$7,Tipy!CS8=Výsledky!$DE$8,Tipy!CS8=Výsledky!$DE$9),IF(VLOOKUP(Tipy!CS8,'Kategórie hráčov'!$A$2:$B$46,2,FALSE)=30,30,20),0))</f>
        <v/>
      </c>
      <c r="DH14" s="65" t="str">
        <f>IF(ISBLANK($DQ$3),"",IF(OR(Tipy!CT8=Výsledky!$DH$6,Tipy!CT8=Výsledky!$DH$7,Tipy!CT8=Výsledky!$DH$8,Tipy!CT8=Výsledky!$DH$9),IF(VLOOKUP(Tipy!CT8,'Kategórie hráčov'!$A$2:$B$46,2,FALSE)=30,30,20),0))</f>
        <v/>
      </c>
      <c r="DI14" s="66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9" t="str">
        <f>IF(ISBLANK($DQ$3),"",IF(ISBLANK(Tipy!CP8),"-",SUM(DE14:DI14)))</f>
        <v/>
      </c>
      <c r="DK14" s="68"/>
      <c r="DL14" s="65" t="str">
        <f>IF(ISBLANK($EE$3),"",IF(ISBLANK(Tipy!CV8),0,IF(AND(Tipy!CV8=Výsledky!$EC$3,Tipy!CX8=Výsledky!$EE$3),60,0)))</f>
        <v/>
      </c>
      <c r="DM14" s="65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5" t="str">
        <f>IF(ISBLANK($EE$3),"",IF(OR(Tipy!CY8=Výsledky!#REF!,Tipy!CY8=Výsledky!#REF!,Tipy!CY8=Výsledky!#REF!,Tipy!CY8=Výsledky!$DL$9),IF(VLOOKUP(Tipy!CY8,'Kategórie hráčov'!$A$2:$B$46,2,FALSE)=30,30,20),0))</f>
        <v/>
      </c>
      <c r="DO14" s="65" t="str">
        <f>IF(ISBLANK($EE$3),"",IF(OR(Tipy!CZ8=Výsledky!#REF!,Tipy!CZ8=Výsledky!#REF!,Tipy!CZ8=Výsledky!#REF!,Tipy!CZ8=Výsledky!$DO$9),IF(VLOOKUP(Tipy!CZ8,'Kategórie hráčov'!$A$2:$B$46,2,FALSE)=30,30,20),0))</f>
        <v/>
      </c>
      <c r="DP14" s="66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9" t="str">
        <f>IF(ISBLANK($EE$3),"",IF(ISBLANK(Tipy!CV8),"-",SUM(DL14:DP14)))</f>
        <v/>
      </c>
      <c r="DR14" s="68"/>
      <c r="DS14" s="65" t="str">
        <f>IF(ISBLANK($EL$3),"",IF(ISBLANK(Tipy!DB8),0,IF(AND(Tipy!DB8=Výsledky!$EJ$3,Tipy!DD8=Výsledky!$EL$3),60,0)))</f>
        <v/>
      </c>
      <c r="DT14" s="65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5" t="str">
        <f>IF(ISBLANK($EL$3),"",IF(OR(Tipy!DE8=Výsledky!$DS$6,Tipy!DE8=Výsledky!$DS$7,Tipy!DE8=Výsledky!$DS$8,Tipy!DE8=Výsledky!$DS$9),IF(VLOOKUP(Tipy!DE8,'Kategórie hráčov'!$A$2:$B$46,2,FALSE)=30,30,20),0))</f>
        <v/>
      </c>
      <c r="DV14" s="65" t="str">
        <f>IF(ISBLANK($EL$3),"",IF(OR(Tipy!DF8=Výsledky!$DV$6,Tipy!DF8=Výsledky!$DV$7,Tipy!DF8=Výsledky!$DV$8,Tipy!DF8=Výsledky!$DV$9),IF(VLOOKUP(Tipy!DF8,'Kategórie hráčov'!$A$2:$B$46,2,FALSE)=30,30,20),0))</f>
        <v/>
      </c>
      <c r="DW14" s="66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9" t="str">
        <f>IF(ISBLANK($EL$3),"",IF(ISBLANK(Tipy!DB8),"-",SUM(DS14:DW14)))</f>
        <v/>
      </c>
      <c r="DY14" s="68"/>
      <c r="DZ14" s="65" t="str">
        <f>IF(ISBLANK($ES$3),"",IF(ISBLANK(Tipy!DH8),0,IF(AND(Tipy!DH8=Výsledky!$EQ$3,Tipy!DJ8=Výsledky!$ES$3),60,0)))</f>
        <v/>
      </c>
      <c r="EA14" s="65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5" t="str">
        <f>IF(ISBLANK($ES$3),"",IF(OR(Tipy!DK8=Výsledky!$DZ$6,Tipy!DK8=Výsledky!$DZ$7,Tipy!DK8=Výsledky!$DZ$8,Tipy!DK8=Výsledky!$DZ$9),IF(VLOOKUP(Tipy!DK8,'Kategórie hráčov'!$A$2:$B$46,2,FALSE)=30,30,20),0))</f>
        <v/>
      </c>
      <c r="EC14" s="65" t="str">
        <f>IF(ISBLANK($ES$3),"",IF(OR(Tipy!DL8=Výsledky!$EC$6,Tipy!DL8=Výsledky!$EC$7,Tipy!DL8=Výsledky!$EC$8,Tipy!DL8=Výsledky!$EC$9),IF(VLOOKUP(Tipy!DL8,'Kategórie hráčov'!$A$2:$B$46,2,FALSE)=30,30,20),0))</f>
        <v/>
      </c>
      <c r="ED14" s="66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9" t="str">
        <f>IF(ISBLANK($ES$3),"",IF(ISBLANK(Tipy!DH8),"-",SUM(DZ14:ED14)))</f>
        <v/>
      </c>
      <c r="EF14" s="68"/>
      <c r="EG14" s="65" t="str">
        <f>IF(ISBLANK($EZ$3),"",IF(ISBLANK(Tipy!DN8),0,IF(AND(Tipy!DN8=Výsledky!$EX$3,Tipy!DP8=Výsledky!$EZ$3),60,0)))</f>
        <v/>
      </c>
      <c r="EH14" s="65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5" t="str">
        <f>IF(ISBLANK($EZ$3),"",IF(OR(Tipy!DQ8=Výsledky!$EG$6,Tipy!DQ8=Výsledky!$EG$7,Tipy!DQ8=Výsledky!$EG$8,Tipy!DQ8=Výsledky!$EG$9),IF(VLOOKUP(Tipy!DQ8,'Kategórie hráčov'!$A$2:$B$46,2,FALSE)=30,30,20),0))</f>
        <v/>
      </c>
      <c r="EJ14" s="65" t="str">
        <f>IF(ISBLANK($EZ$3),"",IF(OR(Tipy!DR8=Výsledky!$EJ$6,Tipy!DR8=Výsledky!$EJ$7,Tipy!DR8=Výsledky!$EJ$8,Tipy!DR8=Výsledky!$EJ$9),IF(VLOOKUP(Tipy!DR8,'Kategórie hráčov'!$A$2:$B$46,2,FALSE)=30,30,20),0))</f>
        <v/>
      </c>
      <c r="EK14" s="66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9" t="str">
        <f>IF(ISBLANK($EZ$3),"",IF(ISBLANK(Tipy!DN8),"-",SUM(EG14:EK14)))</f>
        <v/>
      </c>
      <c r="EM14" s="68"/>
      <c r="EN14" s="65" t="str">
        <f>IF(ISBLANK($FU$3),"",IF(ISBLANK(Tipy!DT8),0,IF(AND(Tipy!DT8=Výsledky!$FS$3,Tipy!DV8=Výsledky!$FU$3),60,0)))</f>
        <v/>
      </c>
      <c r="EO14" s="65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5" t="str">
        <f>IF(ISBLANK($FU$3),"",IF(OR(Tipy!DW8=Výsledky!$EN$6,Tipy!DW8=Výsledky!$EN$7,Tipy!DW8=Výsledky!$EN$8,Tipy!DW8=Výsledky!$EN$9),IF(VLOOKUP(Tipy!DW8,'Kategórie hráčov'!$A$2:$B$46,2,FALSE)=30,30,20),0))</f>
        <v/>
      </c>
      <c r="EQ14" s="65" t="str">
        <f>IF(ISBLANK($FU$3),"",IF(OR(Tipy!DX8=Výsledky!$EQ$6,Tipy!DX8=Výsledky!$EQ$7,Tipy!DX8=Výsledky!$EQ$8,Tipy!DX8=Výsledky!$EQ$9),IF(VLOOKUP(Tipy!DX8,'Kategórie hráčov'!$A$2:$B$46,2,FALSE)=30,30,20),0))</f>
        <v/>
      </c>
      <c r="ER14" s="66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9" t="str">
        <f>IF(ISBLANK($FU$3),"",IF(ISBLANK(Tipy!DT8),"-",SUM(EN14:ER14)))</f>
        <v/>
      </c>
      <c r="ET14" s="68"/>
      <c r="EU14" s="65" t="str">
        <f>IF(ISBLANK($FG$3),"",IF(ISBLANK(Tipy!DZ8),0,IF(AND(Tipy!DZ8=Výsledky!$FE$3,Tipy!EB8=Výsledky!$FG$3),60,0)))</f>
        <v/>
      </c>
      <c r="EV14" s="65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5" t="str">
        <f>IF(ISBLANK($FG$3),"",IF(OR(Tipy!EC8=Výsledky!$EU$6,Tipy!EC8=Výsledky!$EU$7,Tipy!EC8=Výsledky!$EU$8,Tipy!EC8=Výsledky!$EU$9),IF(VLOOKUP(Tipy!EC8,'Kategórie hráčov'!$A$2:$B$46,2,FALSE)=30,30,20),0))</f>
        <v/>
      </c>
      <c r="EX14" s="65" t="str">
        <f>IF(ISBLANK($FG$3),"",IF(OR(Tipy!ED8=Výsledky!$EX$6,Tipy!ED8=Výsledky!$EX$7,Tipy!ED8=Výsledky!$EX$8,Tipy!ED8=Výsledky!$EX$9),IF(VLOOKUP(Tipy!ED8,'Kategórie hráčov'!$A$2:$B$46,2,FALSE)=30,30,20),0))</f>
        <v/>
      </c>
      <c r="EY14" s="66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9" t="str">
        <f>IF(ISBLANK($FG$3),"",IF(ISBLANK(Tipy!DZ8),"-",SUM(EU14:EY14)))</f>
        <v/>
      </c>
      <c r="FA14" s="68"/>
      <c r="FB14" s="65" t="str">
        <f>IF(ISBLANK($BM$3),"",IF(ISBLANK(Tipy!EF8),0,IF(AND(Tipy!EF8=Výsledky!$BK$3,Tipy!EH8=Výsledky!$BM$3),60,0)))</f>
        <v/>
      </c>
      <c r="FC14" s="65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5" t="str">
        <f>IF(ISBLANK($BM$3),"",IF(OR(Tipy!EI8=Výsledky!$FB$6,Tipy!EI8=Výsledky!$FB$7,Tipy!EI8=Výsledky!$FB$8,Tipy!EI8=Výsledky!$FB$9),IF(VLOOKUP(Tipy!EI8,'Kategórie hráčov'!$A$2:$B$46,2,FALSE)=30,30,20),0))</f>
        <v/>
      </c>
      <c r="FE14" s="65" t="str">
        <f>IF(ISBLANK($BM$3),"",IF(OR(Tipy!EJ8=Výsledky!$FE$6,Tipy!EJ8=Výsledky!$FE$7,Tipy!EJ8=Výsledky!$FE$8,Tipy!EJ8=Výsledky!$FE$9),IF(VLOOKUP(Tipy!EJ8,'Kategórie hráčov'!$A$2:$B$46,2,FALSE)=30,30,20),0))</f>
        <v/>
      </c>
      <c r="FF14" s="66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69" t="str">
        <f>IF(ISBLANK($BM$3),"",IF(ISBLANK(Tipy!EF8),"-",SUM(FB14:FF14)))</f>
        <v/>
      </c>
      <c r="FH14" s="68"/>
      <c r="FI14" s="65" t="str">
        <f>IF(ISBLANK($FN$3),"",IF(ISBLANK(Tipy!EL8),0,IF(AND(Tipy!EL8=Výsledky!$FL$3,Tipy!EN8=Výsledky!$FN$3),60,0)))</f>
        <v/>
      </c>
      <c r="FJ14" s="65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5" t="str">
        <f>IF(ISBLANK($FN$3),"",IF(OR(Tipy!EO8=Výsledky!$FI$6,Tipy!EO8=Výsledky!$FI$7,Tipy!EO8=Výsledky!$FI$8,Tipy!EO8=Výsledky!$FI$9),IF(VLOOKUP(Tipy!EO8,'Kategórie hráčov'!$A$2:$B$46,2,FALSE)=30,30,20),0))</f>
        <v/>
      </c>
      <c r="FL14" s="65" t="str">
        <f>IF(ISBLANK($FN$3),"",IF(OR(Tipy!EP8=Výsledky!$FL$6,Tipy!EP8=Výsledky!$FL$7,Tipy!EP8=Výsledky!$FL$8,Tipy!EP8=Výsledky!$FL$9),IF(VLOOKUP(Tipy!EP8,'Kategórie hráčov'!$A$2:$B$46,2,FALSE)=30,30,20),0))</f>
        <v/>
      </c>
      <c r="FM14" s="66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9" t="str">
        <f>IF(ISBLANK($FN$3),"",IF(ISBLANK(Tipy!EL8),"-",SUM(FI14:FM14)))</f>
        <v/>
      </c>
      <c r="FO14" s="68"/>
      <c r="FP14" s="65" t="str">
        <f>IF(ISBLANK($DJ$3),"",IF(ISBLANK(Tipy!ER8),0,IF(AND(Tipy!ER8=Výsledky!$DH$3,Tipy!ET8=Výsledky!$DJ$3),60,0)))</f>
        <v/>
      </c>
      <c r="FQ14" s="65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5" t="str">
        <f>IF(ISBLANK($DJ$3),"",IF(OR(Tipy!EU8=Výsledky!$FP$6,Tipy!EU8=Výsledky!$FP$7,Tipy!EU8=Výsledky!$FP$8,Tipy!EU8=Výsledky!$FP$9),IF(VLOOKUP(Tipy!EU8,'Kategórie hráčov'!$A$2:$B$46,2,FALSE)=30,30,20),0))</f>
        <v/>
      </c>
      <c r="FS14" s="65" t="str">
        <f>IF(ISBLANK($DJ$3),"",IF(OR(Tipy!EV8=Výsledky!$FS$6,Tipy!EV8=Výsledky!$FS$7,Tipy!EV8=Výsledky!$FS$8,Tipy!EV8=Výsledky!$FS$9),IF(VLOOKUP(Tipy!EV8,'Kategórie hráčov'!$A$2:$B$46,2,FALSE)=30,30,20),0))</f>
        <v/>
      </c>
      <c r="FT14" s="66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9" t="str">
        <f>IF(ISBLANK($DJ$3),"",IF(ISBLANK(Tipy!ER8),"-",SUM(FP14:FT14)))</f>
        <v/>
      </c>
      <c r="FV14" s="68"/>
      <c r="FW14" s="65" t="str">
        <f>IF(ISBLANK($GB$3),"",IF(ISBLANK(Tipy!EX8),0,IF(AND(Tipy!EX8=Výsledky!$FZ$3,Tipy!EZ8=Výsledky!$GB$3),60,0)))</f>
        <v/>
      </c>
      <c r="FX14" s="65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5" t="str">
        <f>IF(ISBLANK($GB$3),"",IF(OR(Tipy!FA8=Výsledky!$FW$6,Tipy!FA8=Výsledky!$FW$7,Tipy!FA8=Výsledky!$FW$8,Tipy!FA8=Výsledky!$FW$9),IF(VLOOKUP(Tipy!FA8,'Kategórie hráčov'!$A$2:$B$46,2,FALSE)=30,30,20),0))</f>
        <v/>
      </c>
      <c r="FZ14" s="65" t="str">
        <f>IF(ISBLANK($GB$3),"",IF(OR(Tipy!FB8=Výsledky!$FZ$6,Tipy!FB8=Výsledky!$FZ$7,Tipy!FB8=Výsledky!$FZ$8,Tipy!FB8=Výsledky!$FZ$9),IF(VLOOKUP(Tipy!FB8,'Kategórie hráčov'!$A$2:$B$46,2,FALSE)=30,30,20),0))</f>
        <v/>
      </c>
      <c r="GA14" s="66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9" t="str">
        <f>IF(ISBLANK($GB$3),"",IF(ISBLANK(Tipy!EX8),"-",SUM(FW14:GA14)))</f>
        <v/>
      </c>
      <c r="GC14" s="68"/>
      <c r="GD14" s="65" t="str">
        <f>IF(ISBLANK($GP$3),"",IF(ISBLANK(Tipy!#REF!),0,IF(AND(Tipy!#REF!=Výsledky!$GN$3,Tipy!#REF!=Výsledky!$GP$3),60,0)))</f>
        <v/>
      </c>
      <c r="GE14" s="65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5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5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6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9" t="str">
        <f>IF(ISBLANK($GP$3),"",IF(ISBLANK(Tipy!#REF!),"-",SUM(GD14:GH14)))</f>
        <v/>
      </c>
      <c r="GJ14" s="68"/>
      <c r="GK14" s="65" t="str">
        <f>IF(ISBLANK($GW$3),"",IF(ISBLANK(Tipy!FJ8),0,IF(AND(Tipy!FJ8=Výsledky!$GU$3,Tipy!FL8=Výsledky!$GW$3),60,0)))</f>
        <v/>
      </c>
      <c r="GL14" s="65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5" t="str">
        <f>IF(ISBLANK($GW$3),"",IF(OR(Tipy!FM8=Výsledky!$GK$6,Tipy!FM8=Výsledky!$GK$7,Tipy!FM8=Výsledky!$GK$8,Tipy!FM8=Výsledky!$GK$9),IF(VLOOKUP(Tipy!FM8,'Kategórie hráčov'!$A$2:$B$46,2,FALSE)=30,30,20),0))</f>
        <v/>
      </c>
      <c r="GN14" s="65" t="str">
        <f>IF(ISBLANK($GW$3),"",IF(OR(Tipy!FN8=Výsledky!$GN$6,Tipy!FN8=Výsledky!$GN$7,Tipy!FN8=Výsledky!$GN$8,Tipy!FN8=Výsledky!$GN$9),IF(VLOOKUP(Tipy!FN8,'Kategórie hráčov'!$A$2:$B$46,2,FALSE)=30,30,20),0))</f>
        <v/>
      </c>
      <c r="GO14" s="66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9" t="str">
        <f>IF(ISBLANK($GW$3),"",IF(ISBLANK(Tipy!FJ8),"-",SUM(GK14:GO14)))</f>
        <v/>
      </c>
      <c r="GQ14" s="68"/>
      <c r="GR14" s="65" t="str">
        <f>IF(ISBLANK($GI$3),"",IF(ISBLANK(Tipy!FP8),0,IF(AND(Tipy!FP8=Výsledky!$GG$3,Tipy!FR8=Výsledky!$GI$3),60,0)))</f>
        <v/>
      </c>
      <c r="GS14" s="65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5" t="str">
        <f>IF(ISBLANK($GI$3),"",IF(OR(Tipy!FS8=Výsledky!#REF!,Tipy!FS8=Výsledky!#REF!,Tipy!FS8=Výsledky!#REF!,Tipy!FS8=Výsledky!$GR$9),IF(VLOOKUP(Tipy!FS8,'Kategórie hráčov'!$A$2:$B$46,2,FALSE)=30,30,20),0))</f>
        <v/>
      </c>
      <c r="GU14" s="65" t="str">
        <f>IF(ISBLANK($GI$3),"",IF(OR(Tipy!FT8=Výsledky!#REF!,Tipy!FT8=Výsledky!#REF!,Tipy!FT8=Výsledky!#REF!,Tipy!FT8=Výsledky!$GU$9),IF(VLOOKUP(Tipy!FT8,'Kategórie hráčov'!$A$2:$B$46,2,FALSE)=30,30,20),0))</f>
        <v/>
      </c>
      <c r="GV14" s="66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9" t="str">
        <f>IF(ISBLANK($GI$3),"",IF(ISBLANK(Tipy!FP8),"-",SUM(GR14:GV14)))</f>
        <v/>
      </c>
      <c r="GX14" s="68"/>
      <c r="GY14" s="65" t="str">
        <f>IF(ISBLANK($HK$3),"",IF(ISBLANK(Tipy!FV8),0,IF(AND(Tipy!FV8=Výsledky!$HI$3,Tipy!FX8=Výsledky!$HK$3),60,0)))</f>
        <v/>
      </c>
      <c r="GZ14" s="65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5" t="str">
        <f>IF(ISBLANK($HK$3),"",IF(OR(Tipy!FY8=Výsledky!$GY$6,Tipy!FY8=Výsledky!$GY$7,Tipy!FY8=Výsledky!$GY$8,Tipy!FY8=Výsledky!$GY$9),IF(VLOOKUP(Tipy!FY8,'Kategórie hráčov'!$A$2:$B$46,2,FALSE)=30,30,20),0))</f>
        <v/>
      </c>
      <c r="HB14" s="65" t="str">
        <f>IF(ISBLANK($HK$3),"",IF(OR(Tipy!FZ8=Výsledky!$HB$6,Tipy!FZ8=Výsledky!$HB$7,Tipy!FZ8=Výsledky!$HB$8,Tipy!FZ8=Výsledky!$HB$9),IF(VLOOKUP(Tipy!FZ8,'Kategórie hráčov'!$A$2:$B$46,2,FALSE)=30,30,20),0))</f>
        <v/>
      </c>
      <c r="HC14" s="66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9" t="str">
        <f>IF(ISBLANK($HK$3),"",IF(ISBLANK(Tipy!FV8),"-",SUM(GY14:HC14)))</f>
        <v/>
      </c>
      <c r="HE14" s="68"/>
      <c r="HF14" s="65" t="str">
        <f>IF(ISBLANK($HD$3),"",IF(ISBLANK(Tipy!GB8),0,IF(AND(Tipy!GB8=Výsledky!$HB$3,Tipy!GD8=Výsledky!$HD$3),60,0)))</f>
        <v/>
      </c>
      <c r="HG14" s="65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5" t="str">
        <f>IF(ISBLANK($HD$3),"",IF(OR(Tipy!GE8=Výsledky!#REF!,Tipy!GE8=Výsledky!#REF!,Tipy!GE8=Výsledky!#REF!,Tipy!GE8=Výsledky!$HF$9),IF(VLOOKUP(Tipy!GE8,'Kategórie hráčov'!$A$2:$B$46,2,FALSE)=30,30,20),0))</f>
        <v/>
      </c>
      <c r="HI14" s="65" t="str">
        <f>IF(ISBLANK($HD$3),"",IF(OR(Tipy!GF8=Výsledky!#REF!,Tipy!GF8=Výsledky!#REF!,Tipy!GF8=Výsledky!#REF!,Tipy!GF8=Výsledky!$HI$9),IF(VLOOKUP(Tipy!GF8,'Kategórie hráčov'!$A$2:$B$46,2,FALSE)=30,30,20),0))</f>
        <v/>
      </c>
      <c r="HJ14" s="66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9" t="str">
        <f>IF(ISBLANK($HD$3),"",IF(ISBLANK(Tipy!GB8),"-",SUM(HF14:HJ14)))</f>
        <v/>
      </c>
      <c r="HL14" s="68"/>
      <c r="HM14" s="65" t="str">
        <f>IF(ISBLANK($HY$3),"",IF(ISBLANK(Tipy!GH8),0,IF(AND(Tipy!GH8=Výsledky!$HW$3,Tipy!GJ8=Výsledky!$HY$3),60,0)))</f>
        <v/>
      </c>
      <c r="HN14" s="65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5" t="str">
        <f>IF(ISBLANK($HY$3),"",IF(OR(Tipy!GK8=Výsledky!$HM$6,Tipy!GK8=Výsledky!$HM$7,Tipy!GK8=Výsledky!$HM$8,Tipy!GK8=Výsledky!$HM$9),IF(VLOOKUP(Tipy!GK8,'Kategórie hráčov'!$A$2:$B$46,2,FALSE)=30,30,20),0))</f>
        <v/>
      </c>
      <c r="HP14" s="65" t="str">
        <f>IF(ISBLANK($HY$3),"",IF(OR(Tipy!GL8=Výsledky!$HP$6,Tipy!GL8=Výsledky!$HP$7,Tipy!GL8=Výsledky!$HP$8,Tipy!GL8=Výsledky!$HP$9),IF(VLOOKUP(Tipy!GL8,'Kategórie hráčov'!$A$2:$B$46,2,FALSE)=30,30,20),0))</f>
        <v/>
      </c>
      <c r="HQ14" s="66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9" t="str">
        <f>IF(ISBLANK($HY$3),"",IF(ISBLANK(Tipy!GH8),"-",SUM(HM14:HQ14)))</f>
        <v/>
      </c>
      <c r="HS14" s="68"/>
      <c r="HT14" s="65" t="str">
        <f>IF(ISBLANK($HR$3),"",IF(ISBLANK(Tipy!GN8),0,IF(AND(Tipy!GN8=Výsledky!$HP$3,Tipy!GP8=Výsledky!$HR$3),60,0)))</f>
        <v/>
      </c>
      <c r="HU14" s="65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5" t="str">
        <f>IF(ISBLANK($HR$3),"",IF(OR(Tipy!GQ8=Výsledky!$HT$6,Tipy!GQ8=Výsledky!#REF!,Tipy!GQ8=Výsledky!#REF!,Tipy!GQ8=Výsledky!#REF!),IF(VLOOKUP(Tipy!GQ8,'Kategórie hráčov'!$A$2:$B$46,2,FALSE)=30,30,20),0))</f>
        <v/>
      </c>
      <c r="HW14" s="65" t="str">
        <f>IF(ISBLANK($HR$3),"",IF(OR(Tipy!GR8=Výsledky!$HW$6,Tipy!GR8=Výsledky!#REF!,Tipy!GR8=Výsledky!#REF!,Tipy!GR8=Výsledky!#REF!),IF(VLOOKUP(Tipy!GR8,'Kategórie hráčov'!$A$2:$B$46,2,FALSE)=30,30,20),0))</f>
        <v/>
      </c>
      <c r="HX14" s="66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9" t="str">
        <f>IF(ISBLANK($HR$3),"",IF(ISBLANK(Tipy!GN8),"-",SUM(HT14:HX14)))</f>
        <v/>
      </c>
      <c r="HZ14" s="68"/>
      <c r="IA14" s="65" t="str">
        <f>IF(ISBLANK($IM$3),"",IF(ISBLANK(Tipy!GT8),0,IF(AND(Tipy!GT8=Výsledky!$IK$3,Tipy!GV8=Výsledky!$IM$3),60,0)))</f>
        <v/>
      </c>
      <c r="IB14" s="65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5" t="str">
        <f>IF(ISBLANK($IM$3),"",IF(OR(Tipy!GW8=Výsledky!$IA$6,Tipy!GW8=Výsledky!$IA$7,Tipy!GW8=Výsledky!$IA$8,Tipy!GW8=Výsledky!$IA$9),IF(VLOOKUP(Tipy!GW8,'Kategórie hráčov'!$A$2:$B$46,2,FALSE)=30,30,20),0))</f>
        <v/>
      </c>
      <c r="ID14" s="65" t="str">
        <f>IF(ISBLANK($IM$3),"",IF(OR(Tipy!GX8=Výsledky!$ID$6,Tipy!GX8=Výsledky!$ID$7,Tipy!GX8=Výsledky!$ID$8,Tipy!GX8=Výsledky!$ID$9),IF(VLOOKUP(Tipy!GX8,'Kategórie hráčov'!$A$2:$B$46,2,FALSE)=30,30,20),0))</f>
        <v/>
      </c>
      <c r="IE14" s="66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9" t="str">
        <f>IF(ISBLANK($IM$3),"",IF(ISBLANK(Tipy!GT8),"-",SUM(IA14:IE14)))</f>
        <v/>
      </c>
      <c r="IG14" s="68"/>
      <c r="IH14" s="65" t="str">
        <f>IF(ISBLANK($IF$3),"",IF(ISBLANK(Tipy!#REF!),0,IF(AND(Tipy!#REF!=Výsledky!$ID$3,Tipy!#REF!=Výsledky!$IF$3),60,0)))</f>
        <v/>
      </c>
      <c r="II14" s="65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5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5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6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9" t="str">
        <f>IF(ISBLANK($IF$3),"",IF(ISBLANK(Tipy!#REF!),"-",SUM(IH14:IL14)))</f>
        <v/>
      </c>
      <c r="IN14" s="68"/>
      <c r="IO14" s="65" t="str">
        <f>IF(ISBLANK($IT$3),"",IF(ISBLANK(Tipy!HF8),0,IF(AND(Tipy!HF8=Výsledky!$IR$3,Tipy!HH8=Výsledky!$IT$3),60,0)))</f>
        <v/>
      </c>
      <c r="IP14" s="65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5" t="str">
        <f>IF(ISBLANK($IT$3),"",IF(OR(Tipy!HI8=Výsledky!$IO$6,Tipy!HI8=Výsledky!$IO$7,Tipy!HI8=Výsledky!$IO$8,Tipy!HI8=Výsledky!$IO$9),IF(VLOOKUP(Tipy!HI8,'Kategórie hráčov'!$A$2:$B$46,2,FALSE)=30,30,20),0))</f>
        <v/>
      </c>
      <c r="IR14" s="65" t="str">
        <f>IF(ISBLANK($IT$3),"",IF(OR(Tipy!HJ8=Výsledky!$IR$6,Tipy!HJ8=Výsledky!$IR$7,Tipy!HJ8=Výsledky!$IR$8,Tipy!HJ8=Výsledky!$IR$9),IF(VLOOKUP(Tipy!HJ8,'Kategórie hráčov'!$A$2:$B$46,2,FALSE)=30,30,20),0))</f>
        <v/>
      </c>
      <c r="IS14" s="66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9" t="str">
        <f>IF(ISBLANK($IT$3),"",IF(ISBLANK(Tipy!HF8),"-",SUM(IO14:IS14)))</f>
        <v/>
      </c>
      <c r="IU14" s="68"/>
      <c r="IV14" s="65" t="str">
        <f>IF(ISBLANK($JA$3),"",IF(ISBLANK(Tipy!HL8),0,IF(AND(Tipy!HL8=Výsledky!$IY$3,Tipy!HN8=Výsledky!$JA$3),60,0)))</f>
        <v/>
      </c>
      <c r="IW14" s="65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5" t="str">
        <f>IF(ISBLANK($JA$3),"",IF(OR(Tipy!HO8=Výsledky!$IV$6,Tipy!HO8=Výsledky!$IV$7,Tipy!HO8=Výsledky!$IV$8,Tipy!HO8=Výsledky!$IV$9),IF(VLOOKUP(Tipy!HO8,'Kategórie hráčov'!$A$2:$B$46,2,FALSE)=30,30,20),0))</f>
        <v/>
      </c>
      <c r="IY14" s="65" t="str">
        <f>IF(ISBLANK($JA$3),"",IF(OR(Tipy!HP8=Výsledky!$IY$6,Tipy!HP8=Výsledky!$IY$7,Tipy!HP8=Výsledky!$IY$8,Tipy!HP8=Výsledky!$IY$9),IF(VLOOKUP(Tipy!HP8,'Kategórie hráčov'!$A$2:$B$46,2,FALSE)=30,30,20),0))</f>
        <v/>
      </c>
      <c r="IZ14" s="66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9" t="str">
        <f>IF(ISBLANK($JA$3),"",IF(ISBLANK(Tipy!HL8),"-",SUM(IV14:IZ14)))</f>
        <v/>
      </c>
      <c r="JB14" s="68"/>
      <c r="JC14" s="65" t="str">
        <f>IF(ISBLANK($JO$3),"",IF(ISBLANK(Tipy!HR8),0,IF(AND(Tipy!HR8=Výsledky!$JM$3,Tipy!HT8=Výsledky!$JO$3),60,0)))</f>
        <v/>
      </c>
      <c r="JD14" s="65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5" t="str">
        <f>IF(ISBLANK($JO$3),"",IF(OR(Tipy!HU8=Výsledky!$JC$6,Tipy!HU8=Výsledky!$JC$7,Tipy!HU8=Výsledky!$JC$8,Tipy!HU8=Výsledky!$JC$9),IF(VLOOKUP(Tipy!HU8,'Kategórie hráčov'!$A$2:$B$46,2,FALSE)=30,30,20),0))</f>
        <v/>
      </c>
      <c r="JF14" s="65" t="str">
        <f>IF(ISBLANK($JO$3),"",IF(OR(Tipy!HV8=Výsledky!$JF$6,Tipy!HV8=Výsledky!$JF$7,Tipy!HV8=Výsledky!$JF$8,Tipy!HV8=Výsledky!$JF$9),IF(VLOOKUP(Tipy!HV8,'Kategórie hráčov'!$A$2:$B$46,2,FALSE)=30,30,20),0))</f>
        <v/>
      </c>
      <c r="JG14" s="66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9" t="str">
        <f>IF(ISBLANK($JO$3),"",IF(ISBLANK(Tipy!HR8),"-",SUM(JC14:JG14)))</f>
        <v/>
      </c>
      <c r="JI14" s="68"/>
      <c r="JJ14" s="65" t="str">
        <f>IF(ISBLANK($JH$3),"",IF(ISBLANK(Tipy!HX8),0,IF(AND(Tipy!HX8=Výsledky!$JF$3,Tipy!HZ8=Výsledky!$JH$3),60,0)))</f>
        <v/>
      </c>
      <c r="JK14" s="65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5" t="str">
        <f>IF(ISBLANK($JH$3),"",IF(OR(Tipy!IA8=Výsledky!#REF!,Tipy!IA8=Výsledky!#REF!,Tipy!IA8=Výsledky!#REF!,Tipy!IA8=Výsledky!$JJ$9),IF(VLOOKUP(Tipy!IA8,'Kategórie hráčov'!$A$2:$B$46,2,FALSE)=30,30,20),0))</f>
        <v/>
      </c>
      <c r="JM14" s="65" t="str">
        <f>IF(ISBLANK($JH$3),"",IF(OR(Tipy!IB8=Výsledky!#REF!,Tipy!IB8=Výsledky!#REF!,Tipy!IB8=Výsledky!#REF!,Tipy!IB8=Výsledky!$JM$9),IF(VLOOKUP(Tipy!IB8,'Kategórie hráčov'!$A$2:$B$46,2,FALSE)=30,30,20),0))</f>
        <v/>
      </c>
      <c r="JN14" s="66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9" t="str">
        <f>IF(ISBLANK($JH$3),"",IF(ISBLANK(Tipy!HX8),"-",SUM(JJ14:JN14)))</f>
        <v/>
      </c>
      <c r="JP14" s="68"/>
      <c r="JQ14" s="65" t="str">
        <f>IF(ISBLANK($JV$3),"",IF(ISBLANK(Tipy!ID8),0,IF(AND(Tipy!ID8=Výsledky!$JT$3,Tipy!IF8=Výsledky!$JV$3),60,0)))</f>
        <v/>
      </c>
      <c r="JR14" s="65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5" t="str">
        <f>IF(ISBLANK($JV$3),"",IF(OR(Tipy!IG8=Výsledky!$JQ$6,Tipy!IG8=Výsledky!$JQ$7,Tipy!IG8=Výsledky!$JQ$8,Tipy!IG8=Výsledky!$JQ$9),IF(VLOOKUP(Tipy!IG8,'Kategórie hráčov'!$A$2:$B$46,2,FALSE)=30,30,20),0))</f>
        <v/>
      </c>
      <c r="JT14" s="65" t="str">
        <f>IF(ISBLANK($JV$3),"",IF(OR(Tipy!IH8=Výsledky!$JT$6,Tipy!IH8=Výsledky!$JT$7,Tipy!IH8=Výsledky!$JT$8,Tipy!IH8=Výsledky!$JT$9),IF(VLOOKUP(Tipy!IH8,'Kategórie hráčov'!$A$2:$B$46,2,FALSE)=30,30,20),0))</f>
        <v/>
      </c>
      <c r="JU14" s="66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9" t="str">
        <f>IF(ISBLANK($JV$3),"",IF(ISBLANK(Tipy!ID8),"-",SUM(JQ14:JU14)))</f>
        <v/>
      </c>
      <c r="JW14" s="68"/>
      <c r="JX14" s="65" t="str">
        <f>IF(ISBLANK($KQ$3),"",IF(ISBLANK(Tipy!IJ8),0,IF(AND(Tipy!IJ8=Výsledky!$KO$3,Tipy!IL8=Výsledky!$KQ$3),60,0)))</f>
        <v/>
      </c>
      <c r="JY14" s="65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5" t="str">
        <f>IF(ISBLANK($KQ$3),"",IF(OR(Tipy!IM8=Výsledky!$JX$6,Tipy!IM8=Výsledky!$JX$7,Tipy!IM8=Výsledky!$JX$8,Tipy!IM8=Výsledky!$JX$9),IF(VLOOKUP(Tipy!IM8,'Kategórie hráčov'!$A$2:$B$46,2,FALSE)=30,30,20),0))</f>
        <v/>
      </c>
      <c r="KA14" s="65" t="str">
        <f>IF(ISBLANK($KQ$3),"",IF(OR(Tipy!IN8=Výsledky!$KA$6,Tipy!IN8=Výsledky!$KA$7,Tipy!IN8=Výsledky!$KA$8,Tipy!IN8=Výsledky!$KA$9),IF(VLOOKUP(Tipy!IN8,'Kategórie hráčov'!$A$2:$B$46,2,FALSE)=30,30,20),0))</f>
        <v/>
      </c>
      <c r="KB14" s="66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9" t="str">
        <f>IF(ISBLANK($KQ$3),"",IF(ISBLANK(Tipy!IJ8),"-",SUM(JX14:KB14)))</f>
        <v/>
      </c>
      <c r="KD14" s="68"/>
      <c r="KE14" s="65" t="str">
        <f>IF(ISBLANK($KX$3),"",IF(ISBLANK(Tipy!#REF!),0,IF(AND(Tipy!#REF!=Výsledky!$KV$3,Tipy!#REF!=Výsledky!$KX$3),60,0)))</f>
        <v/>
      </c>
      <c r="KF14" s="65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5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5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6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9" t="str">
        <f>IF(ISBLANK($KX$3),"",IF(ISBLANK(Tipy!#REF!),"-",SUM(KE14:KI14)))</f>
        <v/>
      </c>
      <c r="KK14" s="68"/>
      <c r="KL14" s="65" t="str">
        <f>IF(ISBLANK($KJ$3),"",IF(ISBLANK(Tipy!IV8),0,IF(AND(Tipy!IV8=Výsledky!$KH$3,Tipy!IX8=Výsledky!$KJ$3),60,0)))</f>
        <v/>
      </c>
      <c r="KM14" s="65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5" t="str">
        <f>IF(ISBLANK($KJ$3),"",IF(OR(Tipy!IY8=Výsledky!$KL$6,Tipy!IY8=Výsledky!$KL$7,Tipy!IY8=Výsledky!$KL$8,Tipy!IY8=Výsledky!$KL$9),IF(VLOOKUP(Tipy!IY8,'Kategórie hráčov'!$A$2:$B$46,2,FALSE)=30,30,20),0))</f>
        <v/>
      </c>
      <c r="KO14" s="65" t="str">
        <f>IF(ISBLANK($KJ$3),"",IF(OR(Tipy!IZ8=Výsledky!$KO$6,Tipy!IZ8=Výsledky!$KO$7,Tipy!IZ8=Výsledky!$KO$8,Tipy!IZ8=Výsledky!$KO$9),IF(VLOOKUP(Tipy!IZ8,'Kategórie hráčov'!$A$2:$B$46,2,FALSE)=30,30,20),0))</f>
        <v/>
      </c>
      <c r="KP14" s="66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9" t="str">
        <f>IF(ISBLANK($KJ$3),"",IF(ISBLANK(Tipy!IV8),"-",SUM(KL14:KP14)))</f>
        <v/>
      </c>
      <c r="KR14" s="68"/>
      <c r="KS14" s="65" t="str">
        <f>IF(ISBLANK($KC$3),"",IF(ISBLANK(Tipy!JB8),0,IF(AND(Tipy!JB8=Výsledky!$KA$3,Tipy!JD8=Výsledky!$KC$3),60,0)))</f>
        <v/>
      </c>
      <c r="KT14" s="65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5" t="str">
        <f>IF(ISBLANK($KC$3),"",IF(OR(Tipy!JE8=Výsledky!$KS$6,Tipy!JE8=Výsledky!$KS$7,Tipy!JE8=Výsledky!$KS$8,Tipy!JE8=Výsledky!$KS$9),IF(VLOOKUP(Tipy!JE8,'Kategórie hráčov'!$A$2:$B$46,2,FALSE)=30,30,20),0))</f>
        <v/>
      </c>
      <c r="KV14" s="65" t="str">
        <f>IF(ISBLANK($KC$3),"",IF(OR(Tipy!JF8=Výsledky!$KV$6,Tipy!JF8=Výsledky!$KV$7,Tipy!JF8=Výsledky!$KV$8,Tipy!JF8=Výsledky!$KV$9),IF(VLOOKUP(Tipy!JF8,'Kategórie hráčov'!$A$2:$B$46,2,FALSE)=30,30,20),0))</f>
        <v/>
      </c>
      <c r="KW14" s="66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9" t="str">
        <f>IF(ISBLANK($KC$3),"",IF(ISBLANK(Tipy!JB8),"-",SUM(KS14:KW14)))</f>
        <v/>
      </c>
      <c r="KY14" s="68"/>
      <c r="KZ14" s="65" t="str">
        <f>IF(ISBLANK($LE$3),"",IF(ISBLANK(Tipy!JH8),0,IF(AND(Tipy!JH8=Výsledky!$LC$3,Tipy!JJ8=Výsledky!$LE$3),60,0)))</f>
        <v/>
      </c>
      <c r="LA14" s="65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5" t="str">
        <f>IF(ISBLANK($LE$3),"",IF(OR(Tipy!JK8=Výsledky!$KZ$6,Tipy!JK8=Výsledky!$KZ$7,Tipy!JK8=Výsledky!$KZ$8,Tipy!JK8=Výsledky!$KZ$9),IF(VLOOKUP(Tipy!JK8,'Kategórie hráčov'!$A$2:$B$46,2,FALSE)=30,30,20),0))</f>
        <v/>
      </c>
      <c r="LC14" s="65" t="str">
        <f>IF(ISBLANK($LE$3),"",IF(OR(Tipy!JL8=Výsledky!$LC$6,Tipy!JL8=Výsledky!$LC$7,Tipy!JL8=Výsledky!$LC$8,Tipy!JL8=Výsledky!$LC$9),IF(VLOOKUP(Tipy!JL8,'Kategórie hráčov'!$A$2:$B$46,2,FALSE)=30,30,20),0))</f>
        <v/>
      </c>
      <c r="LD14" s="66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9" t="str">
        <f>IF(ISBLANK($LE$3),"",IF(ISBLANK(Tipy!JH8),"-",SUM(KZ14:LD14)))</f>
        <v/>
      </c>
      <c r="LF14" s="68"/>
      <c r="LG14" s="65" t="str">
        <f>IF(ISBLANK($JH$3),"",IF(ISBLANK(Tipy!JU8),0,IF(AND(Tipy!JU8=Výsledky!$JF$3,Tipy!JW8=Výsledky!$JH$3),60,0)))</f>
        <v/>
      </c>
      <c r="LH14" s="65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5" t="str">
        <f>IF(ISBLANK($JH$3),"",IF(OR(Tipy!JX8=Výsledky!#REF!,Tipy!JX8=Výsledky!#REF!,Tipy!JX8=Výsledky!#REF!,Tipy!JX8=Výsledky!$JJ$9),IF(VLOOKUP(Tipy!JX8,'Kategórie hráčov'!$A$2:$B$46,2,FALSE)=30,30,20),0))</f>
        <v/>
      </c>
      <c r="LJ14" s="65" t="str">
        <f>IF(ISBLANK($JH$3),"",IF(OR(Tipy!JY8=Výsledky!#REF!,Tipy!JY8=Výsledky!#REF!,Tipy!JY8=Výsledky!#REF!,Tipy!JY8=Výsledky!$JM$9),IF(VLOOKUP(Tipy!JY8,'Kategórie hráčov'!$A$2:$B$46,2,FALSE)=30,30,20),0))</f>
        <v/>
      </c>
      <c r="LK14" s="66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9" t="str">
        <f>IF(ISBLANK($JH$3),"",IF(ISBLANK(Tipy!JU8),"-",SUM(LG14:LK14)))</f>
        <v/>
      </c>
      <c r="LM14" s="68"/>
      <c r="LN14" s="65" t="str">
        <f>IF(ISBLANK($LS$3),"",IF(ISBLANK(Tipy!JN8),0,IF(AND(Tipy!JN8=Výsledky!$LQ$3,Tipy!JP8=Výsledky!$LS$3),60,0)))</f>
        <v/>
      </c>
      <c r="LO14" s="65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5" t="str">
        <f>IF(ISBLANK($LS$3),"",IF(OR(Tipy!JQ8=Výsledky!$LN$6,Tipy!JQ8=Výsledky!$LN$7,Tipy!JQ8=Výsledky!$LN$8,Tipy!JQ8=Výsledky!$LN$9),IF(VLOOKUP(Tipy!JQ8,'Kategórie hráčov'!$A$2:$B$46,2,FALSE)=30,30,20),0))</f>
        <v/>
      </c>
      <c r="LQ14" s="65" t="str">
        <f>IF(ISBLANK($LS$3),"",IF(OR(Tipy!JR8=Výsledky!$LQ$6,Tipy!JR8=Výsledky!$LQ$7,Tipy!JR8=Výsledky!$LQ$8,Tipy!JR8=Výsledky!$LQ$9),IF(VLOOKUP(Tipy!JR8,'Kategórie hráčov'!$A$2:$B$46,2,FALSE)=30,30,20),0))</f>
        <v/>
      </c>
      <c r="LR14" s="66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9" t="str">
        <f>IF(ISBLANK($LS$3),"",IF(ISBLANK(Tipy!JN8),"-",SUM(LN14:LR14)))</f>
        <v/>
      </c>
      <c r="LT14" s="68"/>
      <c r="LU14" s="65" t="str">
        <f>IF(ISBLANK($JH$3),"",IF(ISBLANK(Tipy!KI8),0,IF(AND(Tipy!KI8=Výsledky!$JF$3,Tipy!KK8=Výsledky!$JH$3),60,0)))</f>
        <v/>
      </c>
      <c r="LV14" s="65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5" t="str">
        <f>IF(ISBLANK($JH$3),"",IF(OR(Tipy!KL8=Výsledky!#REF!,Tipy!KL8=Výsledky!#REF!,Tipy!KL8=Výsledky!#REF!,Tipy!KL8=Výsledky!$JJ$9),IF(VLOOKUP(Tipy!KL8,'Kategórie hráčov'!$A$2:$B$46,2,FALSE)=30,30,20),0))</f>
        <v/>
      </c>
      <c r="LX14" s="65" t="str">
        <f>IF(ISBLANK($JH$3),"",IF(OR(Tipy!KM8=Výsledky!#REF!,Tipy!KM8=Výsledky!#REF!,Tipy!KM8=Výsledky!#REF!,Tipy!KM8=Výsledky!$JM$9),IF(VLOOKUP(Tipy!KM8,'Kategórie hráčov'!$A$2:$B$46,2,FALSE)=30,30,20),0))</f>
        <v/>
      </c>
      <c r="LY14" s="66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9" t="str">
        <f>IF(ISBLANK($JH$3),"",IF(ISBLANK(Tipy!KI8),"-",SUM(LU14:LY14)))</f>
        <v/>
      </c>
      <c r="MA14" s="68"/>
      <c r="MB14" s="65" t="str">
        <f>IF(ISBLANK($MG$3),"",IF(ISBLANK(Tipy!#REF!),0,IF(AND(Tipy!#REF!=Výsledky!$ME$3,Tipy!#REF!=Výsledky!$MG$3),60,0)))</f>
        <v/>
      </c>
      <c r="MC14" s="65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5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5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6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9" t="str">
        <f>IF(ISBLANK($MG$3),"",IF(ISBLANK(Tipy!#REF!),"-",SUM(MB14:MF14)))</f>
        <v/>
      </c>
      <c r="MH14" s="68"/>
      <c r="MI14" s="65" t="str">
        <f>IF(ISBLANK($MN$3),"",IF(ISBLANK(Tipy!KL8),0,IF(AND(Tipy!KL8=Výsledky!$ML$3,Tipy!KN8=Výsledky!$MN$3),60,0)))</f>
        <v/>
      </c>
      <c r="MJ14" s="6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5" t="str">
        <f>IF(ISBLANK($MN$3),"",IF(OR(Tipy!KO8=Výsledky!$MI$6,Tipy!KO8=Výsledky!$MI$7,Tipy!KO8=Výsledky!$MI$8,Tipy!KO8=Výsledky!$MI$9),IF(VLOOKUP(Tipy!KO8,'Kategórie hráčov'!$A$2:$B$70,2,FALSE)=30,30,20),0))</f>
        <v/>
      </c>
      <c r="ML14" s="65" t="str">
        <f>IF(ISBLANK($MN$3),"",IF(OR(Tipy!KP8=Výsledky!$ML$6,Tipy!KP8=Výsledky!$ML$7,Tipy!KP8=Výsledky!$ML$8,Tipy!KP8=Výsledky!$ML$9),IF(VLOOKUP(Tipy!KP8,'Kategórie hráčov'!$A$2:$B$70,2,FALSE)=30,30,20),0))</f>
        <v/>
      </c>
      <c r="MM14" s="6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9" t="str">
        <f>IF(ISBLANK($MN$3),"",IF(ISBLANK(Tipy!KL8),"-",SUM(MI14:MM14)))</f>
        <v/>
      </c>
      <c r="MO14" s="68"/>
      <c r="MP14" s="65" t="str">
        <f>IF(ISBLANK($MU$3),"",IF(ISBLANK(Tipy!KR8),0,IF(AND(Tipy!KR8=Výsledky!$MS$3,Tipy!KT8=Výsledky!$MU$3),60,0)))</f>
        <v/>
      </c>
      <c r="MQ14" s="6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5" t="str">
        <f>IF(ISBLANK($MU$3),"",IF(OR(Tipy!KU8=Výsledky!$MP$6,Tipy!KU8=Výsledky!$MP$7,Tipy!KU8=Výsledky!$MP$8,Tipy!KU8=Výsledky!$MP$9),IF(VLOOKUP(Tipy!KU8,'Kategórie hráčov'!$A$2:$B$46,2,FALSE)=30,30,20),0))</f>
        <v/>
      </c>
      <c r="MS14" s="65" t="str">
        <f>IF(ISBLANK($MU$3),"",IF(OR(Tipy!KV8=Výsledky!$MS$6,Tipy!KV8=Výsledky!$MS$7,Tipy!KV8=Výsledky!$MS$8,Tipy!KV8=Výsledky!$MS$9),IF(VLOOKUP(Tipy!KV8,'Kategórie hráčov'!$A$2:$B$46,2,FALSE)=30,30,20),0))</f>
        <v/>
      </c>
      <c r="MT14" s="6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9" t="str">
        <f>IF(ISBLANK($MU$3),"",IF(ISBLANK(Tipy!KR8),"-",SUM(MP14:MT14)))</f>
        <v/>
      </c>
      <c r="MV14" s="68"/>
      <c r="MW14" s="65" t="str">
        <f>IF(ISBLANK($NP$3),"",IF(ISBLANK(Tipy!KX8),0,IF(AND(Tipy!KX8=Výsledky!$NN$3,Tipy!KZ8=Výsledky!$NP$3),60,0)))</f>
        <v/>
      </c>
      <c r="MX14" s="65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5" t="str">
        <f>IF(ISBLANK($NP$3),"",IF(OR(Tipy!LA8=Výsledky!$MW$6,Tipy!LA8=Výsledky!$MW$7,Tipy!LA8=Výsledky!$MW$8,Tipy!LA8=Výsledky!$MW$9),IF(VLOOKUP(Tipy!LA8,'Kategórie hráčov'!$A$2:$B$46,2,FALSE)=30,30,20),0))</f>
        <v/>
      </c>
      <c r="MZ14" s="65" t="str">
        <f>IF(ISBLANK($NP$3),"",IF(OR(Tipy!LB8=Výsledky!$MZ$6,Tipy!LB8=Výsledky!$MZ$7,Tipy!LB8=Výsledky!$MZ$8,Tipy!LB8=Výsledky!$MZ$9),IF(VLOOKUP(Tipy!LB8,'Kategórie hráčov'!$A$2:$B$46,2,FALSE)=30,30,20),0))</f>
        <v/>
      </c>
      <c r="NA14" s="66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9" t="str">
        <f>IF(ISBLANK($NP$3),"",IF(ISBLANK(Tipy!KX8),"-",SUM(MW14:NA14)))</f>
        <v/>
      </c>
      <c r="NC14" s="68"/>
      <c r="ND14" s="65" t="str">
        <f>IF(ISBLANK($NB$3),"",IF(ISBLANK(Tipy!#REF!),0,IF(AND(Tipy!#REF!=Výsledky!$MZ$3,Tipy!#REF!=Výsledky!$NB$3),60,0)))</f>
        <v/>
      </c>
      <c r="NE14" s="65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5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5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6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9" t="str">
        <f>IF(ISBLANK($NB$3),"",IF(ISBLANK(Tipy!#REF!),"-",SUM(ND14:NH14)))</f>
        <v/>
      </c>
      <c r="NJ14" s="68"/>
      <c r="NK14" s="65" t="str">
        <f>IF(ISBLANK($OD$3),"",IF(ISBLANK(Tipy!LJ8),0,IF(AND(Tipy!LJ8=Výsledky!$OB$3,Tipy!LL8=Výsledky!$OD$3),60,0)))</f>
        <v/>
      </c>
      <c r="NL14" s="65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5" t="str">
        <f>IF(ISBLANK($OD$3),"",IF(OR(Tipy!LM8=Výsledky!$NK$6,Tipy!LM8=Výsledky!$NK$7,Tipy!LM8=Výsledky!$NK$8,Tipy!LM8=Výsledky!$NK$9),IF(VLOOKUP(Tipy!LM8,'Kategórie hráčov'!$A$2:$B$46,2,FALSE)=30,30,20),0))</f>
        <v/>
      </c>
      <c r="NN14" s="65" t="str">
        <f>IF(ISBLANK($OD$3),"",IF(OR(Tipy!LN8=Výsledky!$NN$6,Tipy!LN8=Výsledky!$NN$7,Tipy!LN8=Výsledky!$NN$8,Tipy!LN8=Výsledky!$NN$9),IF(VLOOKUP(Tipy!LN8,'Kategórie hráčov'!$A$2:$B$46,2,FALSE)=30,30,20),0))</f>
        <v/>
      </c>
      <c r="NO14" s="66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9" t="str">
        <f>IF(ISBLANK($OD$3),"",IF(ISBLANK(Tipy!LJ8),"-",SUM(NK14:NO14)))</f>
        <v/>
      </c>
      <c r="NQ14" s="68"/>
      <c r="NR14" s="65" t="str">
        <f>IF(ISBLANK($NI$3),"",IF(ISBLANK(Tipy!LP8),0,IF(AND(Tipy!LP8=Výsledky!$NG$3,Tipy!LR8=Výsledky!$NI$3),60,0)))</f>
        <v/>
      </c>
      <c r="NS14" s="65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5" t="str">
        <f>IF(ISBLANK($NI$3),"",IF(OR(Tipy!LS8=Výsledky!$NR$6,Tipy!LS8=Výsledky!$NR$7,Tipy!LS8=Výsledky!$NR$8,Tipy!LS8=Výsledky!$NR$9),IF(VLOOKUP(Tipy!LS8,'Kategórie hráčov'!$A$2:$B$46,2,FALSE)=30,30,20),0))</f>
        <v/>
      </c>
      <c r="NU14" s="65" t="str">
        <f>IF(ISBLANK($NI$3),"",IF(OR(Tipy!LT8=Výsledky!$NU$6,Tipy!LT8=Výsledky!$NU$7,Tipy!LT8=Výsledky!$NU$8,Tipy!LT8=Výsledky!$NU$9),IF(VLOOKUP(Tipy!LT8,'Kategórie hráčov'!$A$2:$B$46,2,FALSE)=30,30,20),0))</f>
        <v/>
      </c>
      <c r="NV14" s="66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9" t="str">
        <f>IF(ISBLANK($NI$3),"",IF(ISBLANK(Tipy!LP8),"-",SUM(NR14:NV14)))</f>
        <v/>
      </c>
      <c r="NX14" s="68"/>
      <c r="NY14" s="65" t="str">
        <f>IF(ISBLANK($OK$3),"",IF(ISBLANK(Tipy!LV8),0,IF(AND(Tipy!LV8=Výsledky!$OI$3,Tipy!LX8=Výsledky!$OK$3),60,0)))</f>
        <v/>
      </c>
      <c r="NZ14" s="65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5" t="str">
        <f>IF(ISBLANK($OK$3),"",IF(OR(Tipy!LY8=Výsledky!#REF!,Tipy!LY8=Výsledky!#REF!,Tipy!LY8=Výsledky!#REF!,Tipy!LY8=Výsledky!$NY$9),IF(VLOOKUP(Tipy!LY8,'Kategórie hráčov'!$A$2:$B$46,2,FALSE)=30,30,20),0))</f>
        <v/>
      </c>
      <c r="OB14" s="65" t="str">
        <f>IF(ISBLANK($OK$3),"",IF(OR(Tipy!LZ8=Výsledky!#REF!,Tipy!LZ8=Výsledky!#REF!,Tipy!LZ8=Výsledky!#REF!,Tipy!LZ8=Výsledky!$OB$9),IF(VLOOKUP(Tipy!LZ8,'Kategórie hráčov'!$A$2:$B$46,2,FALSE)=30,30,20),0))</f>
        <v/>
      </c>
      <c r="OC14" s="66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9" t="str">
        <f>IF(ISBLANK($OK$3),"",IF(ISBLANK(Tipy!LV8),"-",SUM(NY14:OC14)))</f>
        <v/>
      </c>
      <c r="OE14" s="68"/>
      <c r="OF14" s="65" t="str">
        <f>IF(ISBLANK($NW$3),"",IF(ISBLANK(Tipy!MB8),0,IF(AND(Tipy!MB8=Výsledky!$NU$3,Tipy!MD8=Výsledky!$NW$3),60,0)))</f>
        <v/>
      </c>
      <c r="OG14" s="65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5" t="str">
        <f>IF(ISBLANK($NW$3),"",IF(OR(Tipy!ME8=Výsledky!$OF$6,Tipy!ME8=Výsledky!$OF$7,Tipy!ME8=Výsledky!$OF$8,Tipy!ME8=Výsledky!$OF$9),IF(VLOOKUP(Tipy!ME8,'Kategórie hráčov'!$A$2:$B$46,2,FALSE)=30,30,20),0))</f>
        <v/>
      </c>
      <c r="OI14" s="65" t="str">
        <f>IF(ISBLANK($NW$3),"",IF(OR(Tipy!MF8=Výsledky!$OI$6,Tipy!MF8=Výsledky!$OI$7,Tipy!MF8=Výsledky!$OI$8,Tipy!MF8=Výsledky!$OI$9),IF(VLOOKUP(Tipy!MF8,'Kategórie hráčov'!$A$2:$B$46,2,FALSE)=30,30,20),0))</f>
        <v/>
      </c>
      <c r="OJ14" s="66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9" t="str">
        <f>IF(ISBLANK($NW$3),"",IF(ISBLANK(Tipy!MB8),"-",SUM(OF14:OJ14)))</f>
        <v/>
      </c>
      <c r="OL14" s="68"/>
      <c r="OM14" s="65" t="str">
        <f>IF(ISBLANK($OR$3),"",IF(ISBLANK(Tipy!MH8),0,IF(AND(Tipy!MH8=Výsledky!$OP$3,Tipy!MJ8=Výsledky!$OR$3),60,0)))</f>
        <v/>
      </c>
      <c r="ON14" s="6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5" t="str">
        <f>IF(ISBLANK($OR$3),"",IF(OR(Tipy!MK8=Výsledky!$OM$6,Tipy!MK8=Výsledky!$OM$7,Tipy!MK8=Výsledky!$OM$8,Tipy!MK8=Výsledky!$OM$9),IF(VLOOKUP(Tipy!MK8,'Kategórie hráčov'!$A$2:$B$46,2,FALSE)=30,30,20),0))</f>
        <v/>
      </c>
      <c r="OP14" s="65" t="str">
        <f>IF(ISBLANK($OR$3),"",IF(OR(Tipy!ML8=Výsledky!$OP$6,Tipy!ML8=Výsledky!$OP$7,Tipy!ML8=Výsledky!$OP$8,Tipy!ML8=Výsledky!$OP$9),IF(VLOOKUP(Tipy!ML8,'Kategórie hráčov'!$A$2:$B$46,2,FALSE)=30,30,20),0))</f>
        <v/>
      </c>
      <c r="OQ14" s="6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9" t="str">
        <f>IF(ISBLANK($OR$3),"",IF(ISBLANK(Tipy!MH8),"-",SUM(OM14:OQ14)))</f>
        <v/>
      </c>
      <c r="OS14" s="68"/>
      <c r="OT14" s="65" t="str">
        <f>IF(ISBLANK($OY$3),"",IF(ISBLANK(Tipy!MN8),0,IF(AND(Tipy!MN8=Výsledky!$OW$3,Tipy!MP8=Výsledky!$OY$3),60,0)))</f>
        <v/>
      </c>
      <c r="OU14" s="6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5" t="str">
        <f>IF(ISBLANK($OY$3),"",IF(OR(Tipy!MQ8=Výsledky!$OT$6,Tipy!MQ8=Výsledky!$OT$7,Tipy!MQ8=Výsledky!$OT$8,Tipy!MQ8=Výsledky!$OT$9),IF(VLOOKUP(Tipy!MQ8,'Kategórie hráčov'!$A$2:$B$46,2,FALSE)=30,30,20),0))</f>
        <v/>
      </c>
      <c r="OW14" s="65" t="str">
        <f>IF(ISBLANK($OY$3),"",IF(OR(Tipy!MR8=Výsledky!$OW$6,Tipy!MR8=Výsledky!$OW$7,Tipy!MR8=Výsledky!$OW$8,Tipy!MR8=Výsledky!$OW$9),IF(VLOOKUP(Tipy!MR8,'Kategórie hráčov'!$A$2:$B$46,2,FALSE)=30,30,20),0))</f>
        <v/>
      </c>
      <c r="OX14" s="6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9" t="str">
        <f>IF(ISBLANK($OY$3),"",IF(ISBLANK(Tipy!MN8),"-",SUM(OT14:OX14)))</f>
        <v/>
      </c>
      <c r="OZ14" s="68"/>
      <c r="PA14" s="65" t="str">
        <f>IF(ISBLANK($PF$3),"",IF(ISBLANK(Tipy!MT8),0,IF(AND(Tipy!MT8=Výsledky!$PD$3,Tipy!MV8=Výsledky!$PF$3),60,0)))</f>
        <v/>
      </c>
      <c r="PB14" s="6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5" t="str">
        <f>IF(ISBLANK($PF$3),"",IF(OR(Tipy!MW8=Výsledky!$PA$6,Tipy!MW8=Výsledky!$PA$7,Tipy!MW8=Výsledky!$PA$8,Tipy!MW8=Výsledky!$PA$9),IF(VLOOKUP(Tipy!MW8,'Kategórie hráčov'!$A$2:$B$46,2,FALSE)=30,30,20),0))</f>
        <v/>
      </c>
      <c r="PD14" s="65" t="str">
        <f>IF(ISBLANK($PF$3),"",IF(OR(Tipy!MX8=Výsledky!$PD$6,Tipy!MX8=Výsledky!$PD$7,Tipy!MX8=Výsledky!$PD$8,Tipy!MX8=Výsledky!$PD$9),IF(VLOOKUP(Tipy!MX8,'Kategórie hráčov'!$A$2:$B$46,2,FALSE)=30,30,20),0))</f>
        <v/>
      </c>
      <c r="PE14" s="6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9" t="str">
        <f>IF(ISBLANK($PF$3),"",IF(ISBLANK(Tipy!MT8),"-",SUM(PA14:PE14)))</f>
        <v/>
      </c>
      <c r="PG14" s="68"/>
      <c r="PH14" s="65" t="str">
        <f>IF(ISBLANK($PM$3),"",IF(ISBLANK(Tipy!MZ8),0,IF(AND(Tipy!MZ8=Výsledky!$PK$3,Tipy!NB8=Výsledky!$PM$3),60,0)))</f>
        <v/>
      </c>
      <c r="PI14" s="6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5" t="str">
        <f>IF(ISBLANK($PM$3),"",IF(OR(Tipy!NC8=Výsledky!$PH$6,Tipy!NC8=Výsledky!$PH$7,Tipy!NC8=Výsledky!$PH$8,Tipy!NC8=Výsledky!$PH$9),IF(VLOOKUP(Tipy!NC8,'Kategórie hráčov'!$A$2:$B$46,2,FALSE)=30,30,20),0))</f>
        <v/>
      </c>
      <c r="PK14" s="65" t="str">
        <f>IF(ISBLANK($PM$3),"",IF(OR(Tipy!ND8=Výsledky!$PK$6,Tipy!ND8=Výsledky!$PK$7,Tipy!ND8=Výsledky!$PK$8,Tipy!ND8=Výsledky!$PK$9),IF(VLOOKUP(Tipy!ND8,'Kategórie hráčov'!$A$2:$B$46,2,FALSE)=30,30,20),0))</f>
        <v/>
      </c>
      <c r="PL14" s="6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9" t="str">
        <f>IF(ISBLANK($PM$3),"",IF(ISBLANK(Tipy!MZ8),"-",SUM(PH14:PL14)))</f>
        <v/>
      </c>
      <c r="PN14" s="68"/>
      <c r="PO14" s="65" t="str">
        <f>IF(ISBLANK($PT$3),"",IF(ISBLANK(Tipy!NF8),0,IF(AND(Tipy!NF8=Výsledky!$PR$3,Tipy!NH8=Výsledky!$PT$3),60,0)))</f>
        <v/>
      </c>
      <c r="PP14" s="6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5" t="str">
        <f>IF(ISBLANK($PT$3),"",IF(OR(Tipy!NI8=Výsledky!$PO$6,Tipy!NI8=Výsledky!$PO$7,Tipy!NI8=Výsledky!$PO$8,Tipy!NI8=Výsledky!$PO$9),IF(VLOOKUP(Tipy!NI8,'Kategórie hráčov'!$A$2:$B$46,2,FALSE)=30,30,20),0))</f>
        <v/>
      </c>
      <c r="PR14" s="65" t="str">
        <f>IF(ISBLANK($PT$3),"",IF(OR(Tipy!NJ8=Výsledky!$PR$6,Tipy!NJ8=Výsledky!$PR$7,Tipy!NJ8=Výsledky!$PR$8,Tipy!NJ8=Výsledky!$PR$9),IF(VLOOKUP(Tipy!NJ8,'Kategórie hráčov'!$A$2:$B$46,2,FALSE)=30,30,20),0))</f>
        <v/>
      </c>
      <c r="PS14" s="6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9" t="str">
        <f>IF(ISBLANK($PT$3),"",IF(ISBLANK(Tipy!NF8),"-",SUM(PO14:PS14)))</f>
        <v/>
      </c>
      <c r="PU14" s="68"/>
      <c r="PV14" s="65" t="str">
        <f>IF(ISBLANK($QA$3),"",IF(ISBLANK(Tipy!NL8),0,IF(AND(Tipy!NL8=Výsledky!$PY$3,Tipy!NN8=Výsledky!$QA$3),60,0)))</f>
        <v/>
      </c>
      <c r="PW14" s="6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5" t="str">
        <f>IF(ISBLANK($QA$3),"",IF(OR(Tipy!NO8=Výsledky!$PV$6,Tipy!NO8=Výsledky!$PV$7,Tipy!NO8=Výsledky!$PV$8,Tipy!NO8=Výsledky!$PV$9),IF(VLOOKUP(Tipy!NO8,'Kategórie hráčov'!$A$2:$B$46,2,FALSE)=30,30,20),0))</f>
        <v/>
      </c>
      <c r="PY14" s="65" t="str">
        <f>IF(ISBLANK($QA$3),"",IF(OR(Tipy!NP8=Výsledky!$PY$6,Tipy!NP8=Výsledky!$PY$7,Tipy!NP8=Výsledky!$PY$8,Tipy!NP8=Výsledky!$PY$9),IF(VLOOKUP(Tipy!NP8,'Kategórie hráčov'!$A$2:$B$46,2,FALSE)=30,30,20),0))</f>
        <v/>
      </c>
      <c r="PZ14" s="6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9" t="str">
        <f>IF(ISBLANK($QA$3),"",IF(ISBLANK(Tipy!NL8),"-",SUM(PV14:PZ14)))</f>
        <v/>
      </c>
      <c r="QB14" s="68"/>
      <c r="QC14" s="65" t="str">
        <f>IF(ISBLANK($QH$3),"",IF(ISBLANK(Tipy!NR8),0,IF(AND(Tipy!NR8=Výsledky!$QF$3,Tipy!NT8=Výsledky!$QH$3),60,0)))</f>
        <v/>
      </c>
      <c r="QD14" s="6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5" t="str">
        <f>IF(ISBLANK($QH$3),"",IF(OR(Tipy!NU8=Výsledky!$QC$6,Tipy!NU8=Výsledky!$QC$7,Tipy!NU8=Výsledky!$QC$8,Tipy!NU8=Výsledky!$QC$9),IF(VLOOKUP(Tipy!NU8,'Kategórie hráčov'!$A$2:$B$46,2,FALSE)=30,30,20),0))</f>
        <v/>
      </c>
      <c r="QF14" s="65" t="str">
        <f>IF(ISBLANK($QH$3),"",IF(OR(Tipy!NV8=Výsledky!$QF$6,Tipy!NV8=Výsledky!$QF$7,Tipy!NV8=Výsledky!$QF$8,Tipy!NV8=Výsledky!$QF$9),IF(VLOOKUP(Tipy!NV8,'Kategórie hráčov'!$A$2:$B$46,2,FALSE)=30,30,20),0))</f>
        <v/>
      </c>
      <c r="QG14" s="6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9" t="str">
        <f>IF(ISBLANK($QH$3),"",IF(ISBLANK(Tipy!NR8),"-",SUM(QC14:QG14)))</f>
        <v/>
      </c>
      <c r="QI14" s="121"/>
      <c r="QJ14" s="65" t="str">
        <f>IF(ISBLANK($QV$3),"",IF(ISBLANK(Tipy!NX8),0,IF(AND(Tipy!NX8=Výsledky!$QT$3,Tipy!NZ8=Výsledky!$QV$3),60,0)))</f>
        <v/>
      </c>
      <c r="QK14" s="65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5" t="str">
        <f>IF(ISBLANK($QV$3),"",IF(OR(Tipy!OA8=Výsledky!$QJ$6,Tipy!OA8=Výsledky!$QJ$7,Tipy!OA8=Výsledky!$QJ$8,Tipy!OA8=Výsledky!$QJ$9),IF(VLOOKUP(Tipy!OA8,'Kategórie hráčov'!$A$2:$B$46,2,FALSE)=30,30,20),0))</f>
        <v/>
      </c>
      <c r="QM14" s="65" t="str">
        <f>IF(ISBLANK($QV$3),"",IF(OR(Tipy!OB8=Výsledky!$QM$6,Tipy!OB8=Výsledky!$QM$7,Tipy!OB8=Výsledky!$QM$8,Tipy!OB8=Výsledky!$QM$9),IF(VLOOKUP(Tipy!OB8,'Kategórie hráčov'!$A$2:$B$46,2,FALSE)=30,30,20),0))</f>
        <v/>
      </c>
      <c r="QN14" s="66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9" t="str">
        <f>IF(ISBLANK($QV$3),"",IF(ISBLANK(Tipy!NX8),"-",SUM(QJ14:QN14)))</f>
        <v/>
      </c>
      <c r="QP14" s="121"/>
      <c r="QQ14" s="65" t="str">
        <f>IF(ISBLANK($QO$3),"",IF(ISBLANK(Tipy!#REF!),0,IF(AND(Tipy!#REF!=Výsledky!$QM$3,Tipy!#REF!=Výsledky!$QO$3),60,0)))</f>
        <v/>
      </c>
      <c r="QR1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9" t="str">
        <f>IF(ISBLANK($QO$3),"",IF(ISBLANK(Tipy!#REF!),"-",SUM(QQ14:QU14)))</f>
        <v/>
      </c>
    </row>
    <row r="15" spans="1:464" ht="16.5">
      <c r="A15" s="316">
        <f>Tipy!A9</f>
        <v>46</v>
      </c>
      <c r="B15" s="306" t="s">
        <v>302</v>
      </c>
      <c r="C15" s="332">
        <v>46</v>
      </c>
      <c r="D15" s="65">
        <f>IF(ISBLANK($I$3),"",IF(ISBLANK(Tipy!D9),0,IF(AND(Tipy!D9=Výsledky!$G$3,Tipy!F9=Výsledky!$I$3),60,0)))</f>
        <v>0</v>
      </c>
      <c r="E15" s="6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5" t="e">
        <f>IF(ISBLANK($I$3),"",IF(OR(Tipy!G9=Výsledky!$D$6,Tipy!G9=Výsledky!$D$7,Tipy!G9=Výsledky!$D$8,Tipy!G9=Výsledky!$D$9),IF(VLOOKUP(Tipy!G9,'Kategórie hráčov'!$A$2:$B$46,2,FALSE)=30,30,20),0))</f>
        <v>#N/A</v>
      </c>
      <c r="G15" s="65" t="e">
        <f>IF(ISBLANK($I$3),"",IF(OR(Tipy!H9=Výsledky!$G$6,Tipy!H9=Výsledky!$G$7,Tipy!H9=Výsledky!$G$8,Tipy!H9=Výsledky!$G$9),IF(VLOOKUP(Tipy!H9,'Kategórie hráčov'!$A$2:$B$46,2,FALSE)=30,30,20),0))</f>
        <v>#N/A</v>
      </c>
      <c r="H15" s="6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7" t="str">
        <f>IF(ISBLANK($I$3),"",IF(ISBLANK(Tipy!D9),"-",SUM(D15:H15)))</f>
        <v>-</v>
      </c>
      <c r="J15" s="308"/>
      <c r="K15" s="106">
        <f>IF(ISBLANK($P$3),"",IF(ISBLANK(Tipy!J9),0,IF(AND(Tipy!J9=Výsledky!$N$3,Tipy!L9=Výsledky!$P$3),60,0)))</f>
        <v>0</v>
      </c>
      <c r="L15" s="10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5">
        <f>IF(ISBLANK($P$3),"",IF(OR(Tipy!M9=Výsledky!$K$6,Tipy!M9=Výsledky!$K$7,Tipy!M9=Výsledky!$K$8,Tipy!M9=Výsledky!$K$9),IF(VLOOKUP(Tipy!M9,'Kategórie hráčov'!$A$2:$B$46,2,FALSE)=30,30,20),0))</f>
        <v>0</v>
      </c>
      <c r="N15" s="105">
        <f>IF(ISBLANK($P$3),"",IF(OR(Tipy!N9=Výsledky!$N$6,Tipy!N9=Výsledky!$N$7,Tipy!N9=Výsledky!$N$8,Tipy!N9=Výsledky!$N$9),IF(VLOOKUP(Tipy!N9,'Kategórie hráčov'!$A$2:$B$46,2,FALSE)=30,30,20),0))</f>
        <v>0</v>
      </c>
      <c r="O15" s="6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7">
        <f>IF(ISBLANK($P$3),"",IF(ISBLANK(Tipy!J9),"-",SUM(K15:O15)))</f>
        <v>0</v>
      </c>
      <c r="Q15" s="330"/>
      <c r="R15" s="106">
        <f>IF(ISBLANK($W$3),"",IF(ISBLANK(Tipy!P9),0,IF(AND(Tipy!P9=Výsledky!$U$3,Tipy!R9=Výsledky!$W$3),60,0)))</f>
        <v>0</v>
      </c>
      <c r="S15" s="10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5">
        <f>IF(ISBLANK($W$3),"",IF(OR(Tipy!S9=Výsledky!$R$6,Tipy!S9=Výsledky!$R$7,Tipy!S9=Výsledky!$R$8,Tipy!S9=Výsledky!$R$9),VLOOKUP(Tipy!S9,'Kategórie hráčov'!$A$2:$B$47,2,FALSE),0))</f>
        <v>20</v>
      </c>
      <c r="U15" s="105">
        <f>IF(ISBLANK($W$3),"",IF(OR(Tipy!T9=Výsledky!$U$6,Tipy!T9=Výsledky!$U$7,Tipy!T9=Výsledky!$U$8,Tipy!T9=Výsledky!$U$9),VLOOKUP(Tipy!T9,'Kategórie hráčov'!$A$25:$B$70,2,FALSE),0))</f>
        <v>0</v>
      </c>
      <c r="V15" s="6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9">
        <f>IF(ISBLANK($W$3),"",IF(ISBLANK(Tipy!P9),"-",SUM(R15:V15)))</f>
        <v>40</v>
      </c>
      <c r="X15" s="330"/>
      <c r="Y15" s="106">
        <f>IF(ISBLANK($AD$3),"",IF(ISBLANK(Tipy!V9),0,IF(AND(Tipy!V9=Výsledky!$AB$3,Tipy!X9=Výsledky!$AD$3),60,0)))</f>
        <v>0</v>
      </c>
      <c r="Z15" s="10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5">
        <f>IF(ISBLANK($AD$3),"",IF(OR(Tipy!Y9=Výsledky!$Y$6,Tipy!Y9=Výsledky!$Y$7,Tipy!Y9=Výsledky!$Y$8,Tipy!Y9=Výsledky!$Y$9),VLOOKUP(Tipy!Y9,'Kategórie hráčov'!$A$2:$B$47,2,FALSE),0))</f>
        <v>0</v>
      </c>
      <c r="AB15" s="105">
        <f>IF(ISBLANK($AD$3),"",IF(OR(Tipy!Z9=Výsledky!$AB$6,Tipy!Z9=Výsledky!$AB$7,Tipy!Z9=Výsledky!$AB$8,Tipy!Z9=Výsledky!$AB$9),VLOOKUP(Tipy!Z9,'Kategórie hráčov'!$A$25:$B$70,2,FALSE),0))</f>
        <v>0</v>
      </c>
      <c r="AC15" s="6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9" t="str">
        <f>IF(ISBLANK($AD$3),"",IF(ISBLANK(Tipy!V9),"-",SUM(Y15:AC15)))</f>
        <v>-</v>
      </c>
      <c r="AE15" s="68"/>
      <c r="AF15" s="65" t="str">
        <f>IF(ISBLANK($AK$3),"",IF(ISBLANK(Tipy!AB9),0,IF(AND(Tipy!AB9=Výsledky!$AI$3,Tipy!AD9=Výsledky!$AK$3),60,0)))</f>
        <v/>
      </c>
      <c r="AG15" s="65" t="str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/>
      </c>
      <c r="AH15" s="65" t="str">
        <f>IF(ISBLANK($AK$3),"",IF(OR(Tipy!AE9=Výsledky!$AF$6,Tipy!AE9=Výsledky!$AF$7,Tipy!AE9=Výsledky!$AF$8,Tipy!AE9=Výsledky!$AF$9),IF(VLOOKUP(Tipy!AE9,'Kategórie hráčov'!$A$2:$B$46,2,FALSE)=30,30,20),0))</f>
        <v/>
      </c>
      <c r="AI15" s="65" t="str">
        <f>IF(ISBLANK($AK$3),"",IF(OR(Tipy!AF9=Výsledky!$AI$6,Tipy!AF9=Výsledky!$AI$7,Tipy!AF9=Výsledky!$AI$8,Tipy!AF9=Výsledky!$AI$9),IF(VLOOKUP(Tipy!AF9,'Kategórie hráčov'!$A$2:$B$46,2,FALSE)=30,30,20),0))</f>
        <v/>
      </c>
      <c r="AJ15" s="66" t="str">
        <f>IF(ISBLANK($AK$3),"",IF(ISBLANK(Tipy!AB9),0,IF(OR(AND(Tipy!AB9=Výsledky!$AI$3,OR(Tipy!AD9=Výsledky!$AK$3+1,Tipy!AD9=Výsledky!$AK$3-1)),AND(Tipy!AD9=Výsledky!$AK$3,OR(Tipy!AB9=Výsledky!$AI$3+1,Tipy!AB9=Výsledky!$AI$3-1))),10,0)))</f>
        <v/>
      </c>
      <c r="AK15" s="69" t="str">
        <f>IF(ISBLANK($AK$3),"",IF(ISBLANK(Tipy!AB9),"-",SUM(AF15:AJ15)))</f>
        <v/>
      </c>
      <c r="AL15" s="68"/>
      <c r="AM15" s="65" t="str">
        <f>IF(ISBLANK($AR$3),"",IF(ISBLANK(Tipy!AH9),0,IF(AND(Tipy!AH9=Výsledky!$AP$3,Tipy!AJ9=Výsledky!$AR$3),60,0)))</f>
        <v/>
      </c>
      <c r="AN15" s="65" t="str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/>
      </c>
      <c r="AO15" s="65" t="str">
        <f>IF(ISBLANK($AR$3),"",IF(OR(Tipy!AK9=Výsledky!$AM$6,Tipy!AK9=Výsledky!$AM$7,Tipy!AK9=Výsledky!$AM$8,Tipy!AK9=Výsledky!$AM$9),IF(VLOOKUP(Tipy!AK9,'Kategórie hráčov'!$A$2:$B$46,2,FALSE)=30,30,20),0))</f>
        <v/>
      </c>
      <c r="AP15" s="65" t="str">
        <f>IF(ISBLANK($AR$3),"",IF(OR(Tipy!AL9=Výsledky!$AP$6,Tipy!AL9=Výsledky!$AP$7,Tipy!AL9=Výsledky!$AP$8,Tipy!AL9=Výsledky!$AP$9),IF(VLOOKUP(Tipy!AL9,'Kategórie hráčov'!$A$2:$B$46,2,FALSE)=30,30,20),0))</f>
        <v/>
      </c>
      <c r="AQ15" s="66" t="str">
        <f>IF(ISBLANK($AR$3),"",IF(ISBLANK(Tipy!AH9),0,IF(OR(AND(Tipy!AH9=Výsledky!$AP$3,OR(Tipy!AJ9=Výsledky!$AR$3+1,Tipy!AJ9=Výsledky!$AR$3-1)),AND(Tipy!AJ9=Výsledky!$AR$3,OR(Tipy!AH9=Výsledky!$AP$3+1,Tipy!AH9=Výsledky!$AP$3-1))),10,0)))</f>
        <v/>
      </c>
      <c r="AR15" s="69" t="str">
        <f>IF(ISBLANK($AR$3),"",IF(ISBLANK(Tipy!AH9),"-",SUM(AM15:AQ15)))</f>
        <v/>
      </c>
      <c r="AS15" s="68"/>
      <c r="AT15" s="65" t="str">
        <f>IF(ISBLANK($BF$3),"",IF(ISBLANK(Tipy!AN9),0,IF(AND(Tipy!AN9=Výsledky!$BD$3,Tipy!AP9=Výsledky!$BF$3),60,0)))</f>
        <v/>
      </c>
      <c r="AU15" s="65" t="str">
        <f>IF(ISBLANK($BF$3),"",IF(ISBLANK(Tipy!AN9),0,IF(AND(Tipy!AN9=Výsledky!$BD$3,Tipy!AP9=Výsledky!$BF$3),0,IF(AND(Tipy!AN9-Tipy!AP9&gt;0,Výsledky!$BD$3-Výsledky!$BF$3&gt;0),20,IF(AND(Tipy!AN9-Tipy!AP9=0,Výsledky!$BD$3-Výsledky!$BF$3=0),20,IF(AND(Tipy!AN9-Tipy!AP9&lt;0,Výsledky!$BD$3-Výsledky!$BF$3&lt;0),20,0))))))</f>
        <v/>
      </c>
      <c r="AV15" s="65" t="str">
        <f>IF(ISBLANK($BF$3),"",IF(OR(Tipy!AQ9=Výsledky!#REF!,Tipy!AQ9=Výsledky!#REF!,Tipy!AQ9=Výsledky!#REF!,Tipy!AQ9=Výsledky!$AT$9),IF(VLOOKUP(Tipy!AQ9,'Kategórie hráčov'!$A$2:$B$46,2,FALSE)=30,30,20),0))</f>
        <v/>
      </c>
      <c r="AW15" s="65" t="str">
        <f>IF(ISBLANK($BF$3),"",IF(OR(Tipy!AR9=Výsledky!#REF!,Tipy!AR9=Výsledky!#REF!,Tipy!AR9=Výsledky!#REF!,Tipy!AR9=Výsledky!$AW$9),IF(VLOOKUP(Tipy!AR9,'Kategórie hráčov'!$A$2:$B$46,2,FALSE)=30,30,20),0))</f>
        <v/>
      </c>
      <c r="AX15" s="66" t="str">
        <f>IF(ISBLANK($BF$3),"",IF(ISBLANK(Tipy!AN9),0,IF(OR(AND(Tipy!AN9=Výsledky!$BD$3,OR(Tipy!AP9=Výsledky!$BF$3+1,Tipy!AP9=Výsledky!$BF$3-1)),AND(Tipy!AP9=Výsledky!$BF$3,OR(Tipy!AN9=Výsledky!$BD$3+1,Tipy!AN9=Výsledky!$BD$3-1))),10,0)))</f>
        <v/>
      </c>
      <c r="AY15" s="69" t="str">
        <f>IF(ISBLANK($BF$3),"",IF(ISBLANK(Tipy!AN9),"-",SUM(AT15:AX15)))</f>
        <v/>
      </c>
      <c r="AZ15" s="68"/>
      <c r="BA15" s="65" t="str">
        <f>IF(ISBLANK($AY$3),"",IF(ISBLANK(Tipy!AT9),0,IF(AND(Tipy!AT9=Výsledky!$AW$3,Tipy!AV9=Výsledky!$AY$3),60,0)))</f>
        <v/>
      </c>
      <c r="BB15" s="65" t="str">
        <f>IF(ISBLANK($AY$3),"",IF(ISBLANK(Tipy!AT9),0,IF(AND(Tipy!AT9=Výsledky!$AW$3,Tipy!AV9=Výsledky!$AY$3),0,IF(AND(Tipy!AT9-Tipy!AV9&gt;0,Výsledky!$AW$3-Výsledky!$AY$3&gt;0),20,IF(AND(Tipy!AT9-Tipy!AV9=0,Výsledky!$AW$3-Výsledky!$AY$3=0),20,IF(AND(Tipy!AT9-Tipy!AV9&lt;0,Výsledky!$AW$3-Výsledky!$AY$3&lt;0),20,0))))))</f>
        <v/>
      </c>
      <c r="BC15" s="65" t="str">
        <f>IF(ISBLANK($AY$3),"",IF(OR(Tipy!AW9=Výsledky!$BA$6,Tipy!AW9=Výsledky!$BA$7,Tipy!AW9=Výsledky!$BA$8,Tipy!AW9=Výsledky!$BA$9),IF(VLOOKUP(Tipy!AW9,'Kategórie hráčov'!$A$2:$B$46,2,FALSE)=30,30,20),0))</f>
        <v/>
      </c>
      <c r="BD15" s="65" t="str">
        <f>IF(ISBLANK($AY$3),"",IF(OR(Tipy!AX9=Výsledky!$BD$6,Tipy!AX9=Výsledky!$BD$7,Tipy!AX9=Výsledky!$BD$8,Tipy!AX9=Výsledky!$BD$9),IF(VLOOKUP(Tipy!AX9,'Kategórie hráčov'!$A$2:$B$46,2,FALSE)=30,30,20),0))</f>
        <v/>
      </c>
      <c r="BE15" s="66" t="str">
        <f>IF(ISBLANK($AY$3),"",IF(ISBLANK(Tipy!AT9),0,IF(OR(AND(Tipy!AT9=Výsledky!$AW$3,OR(Tipy!AV9=Výsledky!$AY$3+1,Tipy!AV9=Výsledky!$AY$3-1)),AND(Tipy!AV9=Výsledky!$AY$3,OR(Tipy!AT9=Výsledky!$AW$3+1,Tipy!AT9=Výsledky!$AW$3-1))),10,0)))</f>
        <v/>
      </c>
      <c r="BF15" s="69" t="str">
        <f>IF(ISBLANK($AY$3),"",IF(ISBLANK(Tipy!AT9),"-",SUM(BA15:BE15)))</f>
        <v/>
      </c>
      <c r="BG15" s="68"/>
      <c r="BH15" s="65" t="str">
        <f>IF(ISBLANK($BT$3),"",IF(ISBLANK(Tipy!#REF!),0,IF(AND(Tipy!#REF!=Výsledky!$BR$3,Tipy!#REF!=Výsledky!$BT$3),60,0)))</f>
        <v/>
      </c>
      <c r="BI15" s="65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5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5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6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69" t="str">
        <f>IF(ISBLANK($BT$3),"",IF(ISBLANK(Tipy!#REF!),"-",SUM(BH15:BL15)))</f>
        <v/>
      </c>
      <c r="BN15" s="68"/>
      <c r="BO15" s="65" t="str">
        <f>IF(ISBLANK($CA$3),"",IF(ISBLANK(Tipy!BF9),0,IF(AND(Tipy!BF9=Výsledky!$BY$3,Tipy!BH9=Výsledky!$CA$3),60,0)))</f>
        <v/>
      </c>
      <c r="BP15" s="65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5" t="str">
        <f>IF(ISBLANK($CA$3),"",IF(OR(Tipy!BI9=Výsledky!$BO$6,Tipy!BI9=Výsledky!$BO$7,Tipy!BI9=Výsledky!$BO$8,Tipy!BI9=Výsledky!$BO$9),IF(VLOOKUP(Tipy!BI9,'Kategórie hráčov'!$A$2:$B$46,2,FALSE)=30,30,20),0))</f>
        <v/>
      </c>
      <c r="BR15" s="65" t="str">
        <f>IF(ISBLANK($CA$3),"",IF(OR(Tipy!BJ9=Výsledky!$BR$6,Tipy!BJ9=Výsledky!$BR$7,Tipy!BJ9=Výsledky!$BR$8,Tipy!BJ9=Výsledky!$BR$9),IF(VLOOKUP(Tipy!BJ9,'Kategórie hráčov'!$A$2:$B$46,2,FALSE)=30,30,20),0))</f>
        <v/>
      </c>
      <c r="BS15" s="66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9" t="str">
        <f>IF(ISBLANK($CA$3),"",IF(ISBLANK(Tipy!BF9),"-",SUM(BO15:BS15)))</f>
        <v/>
      </c>
      <c r="BU15" s="68"/>
      <c r="BV15" s="65" t="str">
        <f>IF(ISBLANK($CH$3),"",IF(ISBLANK(Tipy!BL9),0,IF(AND(Tipy!BL9=Výsledky!$CF$3,Tipy!BN9=Výsledky!$CH$3),60,0)))</f>
        <v/>
      </c>
      <c r="BW15" s="65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5" t="str">
        <f>IF(ISBLANK($CH$3),"",IF(OR(Tipy!BO9=Výsledky!$BV$6,Tipy!BO9=Výsledky!$BV$7,Tipy!BO9=Výsledky!$BV$8,Tipy!BO9=Výsledky!$BV$9),IF(VLOOKUP(Tipy!BO9,'Kategórie hráčov'!$A$2:$B$46,2,FALSE)=30,30,20),0))</f>
        <v/>
      </c>
      <c r="BY15" s="65" t="str">
        <f>IF(ISBLANK($CH$3),"",IF(OR(Tipy!BP9=Výsledky!$BY$6,Tipy!BP9=Výsledky!$BY$7,Tipy!BP9=Výsledky!$BY$8,Tipy!BP9=Výsledky!$BY$9),IF(VLOOKUP(Tipy!BP9,'Kategórie hráčov'!$A$2:$B$46,2,FALSE)=30,30,20),0))</f>
        <v/>
      </c>
      <c r="BZ15" s="66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9" t="str">
        <f>IF(ISBLANK($CH$3),"",IF(ISBLANK(Tipy!BL9),"-",SUM(BV15:BZ15)))</f>
        <v/>
      </c>
      <c r="CB15" s="68"/>
      <c r="CC15" s="65" t="str">
        <f>IF(ISBLANK($CO$3),"",IF(ISBLANK(Tipy!BR9),0,IF(AND(Tipy!BR9=Výsledky!$CM$3,Tipy!BT9=Výsledky!$CO$3),60,0)))</f>
        <v/>
      </c>
      <c r="CD15" s="65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5" t="str">
        <f>IF(ISBLANK($CO$3),"",IF(OR(Tipy!BU9=Výsledky!$CC$6,Tipy!BU9=Výsledky!$CC$7,Tipy!BU9=Výsledky!$CC$8,Tipy!BU9=Výsledky!$CC$9),IF(VLOOKUP(Tipy!BU9,'Kategórie hráčov'!$A$2:$B$46,2,FALSE)=30,30,20),0))</f>
        <v/>
      </c>
      <c r="CF15" s="65" t="str">
        <f>IF(ISBLANK($CO$3),"",IF(OR(Tipy!BV9=Výsledky!$CF$6,Tipy!BV9=Výsledky!$CF$7,Tipy!BV9=Výsledky!$CF$8,Tipy!BV9=Výsledky!$CF$9),IF(VLOOKUP(Tipy!BV9,'Kategórie hráčov'!$A$2:$B$46,2,FALSE)=30,30,20),0))</f>
        <v/>
      </c>
      <c r="CG15" s="66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9" t="str">
        <f>IF(ISBLANK($CO$3),"",IF(ISBLANK(Tipy!BR9),"-",SUM(CC15:CG15)))</f>
        <v/>
      </c>
      <c r="CI15" s="68"/>
      <c r="CJ15" s="65" t="str">
        <f>IF(ISBLANK($CV$3),"",IF(ISBLANK(Tipy!BX9),0,IF(AND(Tipy!BX9=Výsledky!$CT$3,Tipy!BZ9=Výsledky!$CV$3),60,0)))</f>
        <v/>
      </c>
      <c r="CK15" s="65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5" t="str">
        <f>IF(ISBLANK($CV$3),"",IF(OR(Tipy!CA9=Výsledky!$CJ$6,Tipy!CA9=Výsledky!$CJ$7,Tipy!CA9=Výsledky!$CJ$8,Tipy!CA9=Výsledky!$CJ$9),IF(VLOOKUP(Tipy!CA9,'Kategórie hráčov'!$A$2:$B$46,2,FALSE)=30,30,20),0))</f>
        <v/>
      </c>
      <c r="CM15" s="65" t="str">
        <f>IF(ISBLANK($CV$3),"",IF(OR(Tipy!CB9=Výsledky!$CM$6,Tipy!CB9=Výsledky!$CM$7,Tipy!CB9=Výsledky!$CM$8,Tipy!CB9=Výsledky!$CM$9),IF(VLOOKUP(Tipy!CB9,'Kategórie hráčov'!$A$2:$B$46,2,FALSE)=30,30,20),0))</f>
        <v/>
      </c>
      <c r="CN15" s="66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9" t="str">
        <f>IF(ISBLANK($CV$3),"",IF(ISBLANK(Tipy!BX9),"-",SUM(CJ15:CN15)))</f>
        <v/>
      </c>
      <c r="CP15" s="68"/>
      <c r="CQ15" s="65" t="str">
        <f>IF(ISBLANK($DC$3),"",IF(ISBLANK(Tipy!CD9),0,IF(AND(Tipy!CD9=Výsledky!$DA$3,Tipy!CF9=Výsledky!$DC$3),60,0)))</f>
        <v/>
      </c>
      <c r="CR15" s="65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5" t="str">
        <f>IF(ISBLANK($DC$3),"",IF(OR(Tipy!CG9=Výsledky!$CQ$6,Tipy!CG9=Výsledky!$CQ$7,Tipy!CG9=Výsledky!$CQ$8,Tipy!CG9=Výsledky!$CQ$9),IF(VLOOKUP(Tipy!CG9,'Kategórie hráčov'!$A$2:$B$46,2,FALSE)=30,30,20),0))</f>
        <v/>
      </c>
      <c r="CT15" s="65" t="str">
        <f>IF(ISBLANK($DC$3),"",IF(OR(Tipy!CH9=Výsledky!$CT$6,Tipy!CH9=Výsledky!$CT$7,Tipy!CH9=Výsledky!$CT$8,Tipy!CH9=Výsledky!$CT$9),IF(VLOOKUP(Tipy!CH9,'Kategórie hráčov'!$A$2:$B$46,2,FALSE)=30,30,20),0))</f>
        <v/>
      </c>
      <c r="CU15" s="66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9" t="str">
        <f>IF(ISBLANK($DC$3),"",IF(ISBLANK(Tipy!CD9),"-",SUM(CQ15:CU15)))</f>
        <v/>
      </c>
      <c r="CW15" s="68"/>
      <c r="CX15" s="65" t="str">
        <f>IF(ISBLANK($DX$3),"",IF(ISBLANK(Tipy!CJ9),0,IF(AND(Tipy!CJ9=Výsledky!$DV$3,Tipy!CL9=Výsledky!$DX$3),60,0)))</f>
        <v/>
      </c>
      <c r="CY15" s="65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5" t="str">
        <f>IF(ISBLANK($DX$3),"",IF(OR(Tipy!CM9=Výsledky!$CX$6,Tipy!CM9=Výsledky!$CX$7,Tipy!CM9=Výsledky!$CX$8,Tipy!CM9=Výsledky!$CX$9),IF(VLOOKUP(Tipy!CM9,'Kategórie hráčov'!$A$2:$B$46,2,FALSE)=30,30,20),0))</f>
        <v/>
      </c>
      <c r="DA15" s="65" t="str">
        <f>IF(ISBLANK($DX$3),"",IF(OR(Tipy!CN9=Výsledky!$DA$6,Tipy!CN9=Výsledky!$DA$7,Tipy!CN9=Výsledky!$DA$8,Tipy!CN9=Výsledky!$DA$9),IF(VLOOKUP(Tipy!CN9,'Kategórie hráčov'!$A$2:$B$46,2,FALSE)=30,30,20),0))</f>
        <v/>
      </c>
      <c r="DB15" s="66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9" t="str">
        <f>IF(ISBLANK($DX$3),"",IF(ISBLANK(Tipy!CJ9),"-",SUM(CX15:DB15)))</f>
        <v/>
      </c>
      <c r="DD15" s="68"/>
      <c r="DE15" s="65" t="str">
        <f>IF(ISBLANK($DQ$3),"",IF(ISBLANK(Tipy!CP9),0,IF(AND(Tipy!CP9=Výsledky!$DO$3,Tipy!CR9=Výsledky!$DQ$3),60,0)))</f>
        <v/>
      </c>
      <c r="DF15" s="65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5" t="str">
        <f>IF(ISBLANK($DQ$3),"",IF(OR(Tipy!CS9=Výsledky!$DE$6,Tipy!CS9=Výsledky!$DE$7,Tipy!CS9=Výsledky!$DE$8,Tipy!CS9=Výsledky!$DE$9),IF(VLOOKUP(Tipy!CS9,'Kategórie hráčov'!$A$2:$B$46,2,FALSE)=30,30,20),0))</f>
        <v/>
      </c>
      <c r="DH15" s="65" t="str">
        <f>IF(ISBLANK($DQ$3),"",IF(OR(Tipy!CT9=Výsledky!$DH$6,Tipy!CT9=Výsledky!$DH$7,Tipy!CT9=Výsledky!$DH$8,Tipy!CT9=Výsledky!$DH$9),IF(VLOOKUP(Tipy!CT9,'Kategórie hráčov'!$A$2:$B$46,2,FALSE)=30,30,20),0))</f>
        <v/>
      </c>
      <c r="DI15" s="66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9" t="str">
        <f>IF(ISBLANK($DQ$3),"",IF(ISBLANK(Tipy!CP9),"-",SUM(DE15:DI15)))</f>
        <v/>
      </c>
      <c r="DK15" s="68"/>
      <c r="DL15" s="65" t="str">
        <f>IF(ISBLANK($EE$3),"",IF(ISBLANK(Tipy!CV9),0,IF(AND(Tipy!CV9=Výsledky!$EC$3,Tipy!CX9=Výsledky!$EE$3),60,0)))</f>
        <v/>
      </c>
      <c r="DM15" s="65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5" t="str">
        <f>IF(ISBLANK($EE$3),"",IF(OR(Tipy!CY9=Výsledky!#REF!,Tipy!CY9=Výsledky!#REF!,Tipy!CY9=Výsledky!#REF!,Tipy!CY9=Výsledky!$DL$9),IF(VLOOKUP(Tipy!CY9,'Kategórie hráčov'!$A$2:$B$46,2,FALSE)=30,30,20),0))</f>
        <v/>
      </c>
      <c r="DO15" s="65" t="str">
        <f>IF(ISBLANK($EE$3),"",IF(OR(Tipy!CZ9=Výsledky!#REF!,Tipy!CZ9=Výsledky!#REF!,Tipy!CZ9=Výsledky!#REF!,Tipy!CZ9=Výsledky!$DO$9),IF(VLOOKUP(Tipy!CZ9,'Kategórie hráčov'!$A$2:$B$46,2,FALSE)=30,30,20),0))</f>
        <v/>
      </c>
      <c r="DP15" s="66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9" t="str">
        <f>IF(ISBLANK($EE$3),"",IF(ISBLANK(Tipy!CV9),"-",SUM(DL15:DP15)))</f>
        <v/>
      </c>
      <c r="DR15" s="68"/>
      <c r="DS15" s="65" t="str">
        <f>IF(ISBLANK($EL$3),"",IF(ISBLANK(Tipy!DB9),0,IF(AND(Tipy!DB9=Výsledky!$EJ$3,Tipy!DD9=Výsledky!$EL$3),60,0)))</f>
        <v/>
      </c>
      <c r="DT15" s="65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5" t="str">
        <f>IF(ISBLANK($EL$3),"",IF(OR(Tipy!DE9=Výsledky!$DS$6,Tipy!DE9=Výsledky!$DS$7,Tipy!DE9=Výsledky!$DS$8,Tipy!DE9=Výsledky!$DS$9),IF(VLOOKUP(Tipy!DE9,'Kategórie hráčov'!$A$2:$B$46,2,FALSE)=30,30,20),0))</f>
        <v/>
      </c>
      <c r="DV15" s="65" t="str">
        <f>IF(ISBLANK($EL$3),"",IF(OR(Tipy!DF9=Výsledky!$DV$6,Tipy!DF9=Výsledky!$DV$7,Tipy!DF9=Výsledky!$DV$8,Tipy!DF9=Výsledky!$DV$9),IF(VLOOKUP(Tipy!DF9,'Kategórie hráčov'!$A$2:$B$46,2,FALSE)=30,30,20),0))</f>
        <v/>
      </c>
      <c r="DW15" s="66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9" t="str">
        <f>IF(ISBLANK($EL$3),"",IF(ISBLANK(Tipy!DB9),"-",SUM(DS15:DW15)))</f>
        <v/>
      </c>
      <c r="DY15" s="68"/>
      <c r="DZ15" s="65" t="str">
        <f>IF(ISBLANK($ES$3),"",IF(ISBLANK(Tipy!DH9),0,IF(AND(Tipy!DH9=Výsledky!$EQ$3,Tipy!DJ9=Výsledky!$ES$3),60,0)))</f>
        <v/>
      </c>
      <c r="EA15" s="65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5" t="str">
        <f>IF(ISBLANK($ES$3),"",IF(OR(Tipy!DK9=Výsledky!$DZ$6,Tipy!DK9=Výsledky!$DZ$7,Tipy!DK9=Výsledky!$DZ$8,Tipy!DK9=Výsledky!$DZ$9),IF(VLOOKUP(Tipy!DK9,'Kategórie hráčov'!$A$2:$B$46,2,FALSE)=30,30,20),0))</f>
        <v/>
      </c>
      <c r="EC15" s="65" t="str">
        <f>IF(ISBLANK($ES$3),"",IF(OR(Tipy!DL9=Výsledky!$EC$6,Tipy!DL9=Výsledky!$EC$7,Tipy!DL9=Výsledky!$EC$8,Tipy!DL9=Výsledky!$EC$9),IF(VLOOKUP(Tipy!DL9,'Kategórie hráčov'!$A$2:$B$46,2,FALSE)=30,30,20),0))</f>
        <v/>
      </c>
      <c r="ED15" s="66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9" t="str">
        <f>IF(ISBLANK($ES$3),"",IF(ISBLANK(Tipy!DH9),"-",SUM(DZ15:ED15)))</f>
        <v/>
      </c>
      <c r="EF15" s="68"/>
      <c r="EG15" s="65" t="str">
        <f>IF(ISBLANK($EZ$3),"",IF(ISBLANK(Tipy!DN9),0,IF(AND(Tipy!DN9=Výsledky!$EX$3,Tipy!DP9=Výsledky!$EZ$3),60,0)))</f>
        <v/>
      </c>
      <c r="EH15" s="65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5" t="str">
        <f>IF(ISBLANK($EZ$3),"",IF(OR(Tipy!DQ9=Výsledky!$EG$6,Tipy!DQ9=Výsledky!$EG$7,Tipy!DQ9=Výsledky!$EG$8,Tipy!DQ9=Výsledky!$EG$9),IF(VLOOKUP(Tipy!DQ9,'Kategórie hráčov'!$A$2:$B$46,2,FALSE)=30,30,20),0))</f>
        <v/>
      </c>
      <c r="EJ15" s="65" t="str">
        <f>IF(ISBLANK($EZ$3),"",IF(OR(Tipy!DR9=Výsledky!$EJ$6,Tipy!DR9=Výsledky!$EJ$7,Tipy!DR9=Výsledky!$EJ$8,Tipy!DR9=Výsledky!$EJ$9),IF(VLOOKUP(Tipy!DR9,'Kategórie hráčov'!$A$2:$B$46,2,FALSE)=30,30,20),0))</f>
        <v/>
      </c>
      <c r="EK15" s="66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9" t="str">
        <f>IF(ISBLANK($EZ$3),"",IF(ISBLANK(Tipy!DN9),"-",SUM(EG15:EK15)))</f>
        <v/>
      </c>
      <c r="EM15" s="68"/>
      <c r="EN15" s="65" t="str">
        <f>IF(ISBLANK($FU$3),"",IF(ISBLANK(Tipy!DT9),0,IF(AND(Tipy!DT9=Výsledky!$FS$3,Tipy!DV9=Výsledky!$FU$3),60,0)))</f>
        <v/>
      </c>
      <c r="EO15" s="65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5" t="str">
        <f>IF(ISBLANK($FU$3),"",IF(OR(Tipy!DW9=Výsledky!$EN$6,Tipy!DW9=Výsledky!$EN$7,Tipy!DW9=Výsledky!$EN$8,Tipy!DW9=Výsledky!$EN$9),IF(VLOOKUP(Tipy!DW9,'Kategórie hráčov'!$A$2:$B$46,2,FALSE)=30,30,20),0))</f>
        <v/>
      </c>
      <c r="EQ15" s="65" t="str">
        <f>IF(ISBLANK($FU$3),"",IF(OR(Tipy!DX9=Výsledky!$EQ$6,Tipy!DX9=Výsledky!$EQ$7,Tipy!DX9=Výsledky!$EQ$8,Tipy!DX9=Výsledky!$EQ$9),IF(VLOOKUP(Tipy!DX9,'Kategórie hráčov'!$A$2:$B$46,2,FALSE)=30,30,20),0))</f>
        <v/>
      </c>
      <c r="ER15" s="66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9" t="str">
        <f>IF(ISBLANK($FU$3),"",IF(ISBLANK(Tipy!DT9),"-",SUM(EN15:ER15)))</f>
        <v/>
      </c>
      <c r="ET15" s="68"/>
      <c r="EU15" s="65" t="str">
        <f>IF(ISBLANK($FG$3),"",IF(ISBLANK(Tipy!DZ9),0,IF(AND(Tipy!DZ9=Výsledky!$FE$3,Tipy!EB9=Výsledky!$FG$3),60,0)))</f>
        <v/>
      </c>
      <c r="EV15" s="65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5" t="str">
        <f>IF(ISBLANK($FG$3),"",IF(OR(Tipy!EC9=Výsledky!$EU$6,Tipy!EC9=Výsledky!$EU$7,Tipy!EC9=Výsledky!$EU$8,Tipy!EC9=Výsledky!$EU$9),IF(VLOOKUP(Tipy!EC9,'Kategórie hráčov'!$A$2:$B$46,2,FALSE)=30,30,20),0))</f>
        <v/>
      </c>
      <c r="EX15" s="65" t="str">
        <f>IF(ISBLANK($FG$3),"",IF(OR(Tipy!ED9=Výsledky!$EX$6,Tipy!ED9=Výsledky!$EX$7,Tipy!ED9=Výsledky!$EX$8,Tipy!ED9=Výsledky!$EX$9),IF(VLOOKUP(Tipy!ED9,'Kategórie hráčov'!$A$2:$B$46,2,FALSE)=30,30,20),0))</f>
        <v/>
      </c>
      <c r="EY15" s="66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9" t="str">
        <f>IF(ISBLANK($FG$3),"",IF(ISBLANK(Tipy!DZ9),"-",SUM(EU15:EY15)))</f>
        <v/>
      </c>
      <c r="FA15" s="68"/>
      <c r="FB15" s="65" t="str">
        <f>IF(ISBLANK($BM$3),"",IF(ISBLANK(Tipy!EF9),0,IF(AND(Tipy!EF9=Výsledky!$BK$3,Tipy!EH9=Výsledky!$BM$3),60,0)))</f>
        <v/>
      </c>
      <c r="FC15" s="65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5" t="str">
        <f>IF(ISBLANK($BM$3),"",IF(OR(Tipy!EI9=Výsledky!$FB$6,Tipy!EI9=Výsledky!$FB$7,Tipy!EI9=Výsledky!$FB$8,Tipy!EI9=Výsledky!$FB$9),IF(VLOOKUP(Tipy!EI9,'Kategórie hráčov'!$A$2:$B$46,2,FALSE)=30,30,20),0))</f>
        <v/>
      </c>
      <c r="FE15" s="65" t="str">
        <f>IF(ISBLANK($BM$3),"",IF(OR(Tipy!EJ9=Výsledky!$FE$6,Tipy!EJ9=Výsledky!$FE$7,Tipy!EJ9=Výsledky!$FE$8,Tipy!EJ9=Výsledky!$FE$9),IF(VLOOKUP(Tipy!EJ9,'Kategórie hráčov'!$A$2:$B$46,2,FALSE)=30,30,20),0))</f>
        <v/>
      </c>
      <c r="FF15" s="66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69" t="str">
        <f>IF(ISBLANK($BM$3),"",IF(ISBLANK(Tipy!EF9),"-",SUM(FB15:FF15)))</f>
        <v/>
      </c>
      <c r="FH15" s="68"/>
      <c r="FI15" s="65" t="str">
        <f>IF(ISBLANK($FN$3),"",IF(ISBLANK(Tipy!EL9),0,IF(AND(Tipy!EL9=Výsledky!$FL$3,Tipy!EN9=Výsledky!$FN$3),60,0)))</f>
        <v/>
      </c>
      <c r="FJ15" s="65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5" t="str">
        <f>IF(ISBLANK($FN$3),"",IF(OR(Tipy!EO9=Výsledky!$FI$6,Tipy!EO9=Výsledky!$FI$7,Tipy!EO9=Výsledky!$FI$8,Tipy!EO9=Výsledky!$FI$9),IF(VLOOKUP(Tipy!EO9,'Kategórie hráčov'!$A$2:$B$46,2,FALSE)=30,30,20),0))</f>
        <v/>
      </c>
      <c r="FL15" s="65" t="str">
        <f>IF(ISBLANK($FN$3),"",IF(OR(Tipy!EP9=Výsledky!$FL$6,Tipy!EP9=Výsledky!$FL$7,Tipy!EP9=Výsledky!$FL$8,Tipy!EP9=Výsledky!$FL$9),IF(VLOOKUP(Tipy!EP9,'Kategórie hráčov'!$A$2:$B$46,2,FALSE)=30,30,20),0))</f>
        <v/>
      </c>
      <c r="FM15" s="66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9" t="str">
        <f>IF(ISBLANK($FN$3),"",IF(ISBLANK(Tipy!EL9),"-",SUM(FI15:FM15)))</f>
        <v/>
      </c>
      <c r="FO15" s="68"/>
      <c r="FP15" s="65" t="str">
        <f>IF(ISBLANK($DJ$3),"",IF(ISBLANK(Tipy!ER9),0,IF(AND(Tipy!ER9=Výsledky!$DH$3,Tipy!ET9=Výsledky!$DJ$3),60,0)))</f>
        <v/>
      </c>
      <c r="FQ15" s="65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5" t="str">
        <f>IF(ISBLANK($DJ$3),"",IF(OR(Tipy!EU9=Výsledky!$FP$6,Tipy!EU9=Výsledky!$FP$7,Tipy!EU9=Výsledky!$FP$8,Tipy!EU9=Výsledky!$FP$9),IF(VLOOKUP(Tipy!EU9,'Kategórie hráčov'!$A$2:$B$46,2,FALSE)=30,30,20),0))</f>
        <v/>
      </c>
      <c r="FS15" s="65" t="str">
        <f>IF(ISBLANK($DJ$3),"",IF(OR(Tipy!EV9=Výsledky!$FS$6,Tipy!EV9=Výsledky!$FS$7,Tipy!EV9=Výsledky!$FS$8,Tipy!EV9=Výsledky!$FS$9),IF(VLOOKUP(Tipy!EV9,'Kategórie hráčov'!$A$2:$B$46,2,FALSE)=30,30,20),0))</f>
        <v/>
      </c>
      <c r="FT15" s="66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9" t="str">
        <f>IF(ISBLANK($DJ$3),"",IF(ISBLANK(Tipy!ER9),"-",SUM(FP15:FT15)))</f>
        <v/>
      </c>
      <c r="FV15" s="68"/>
      <c r="FW15" s="65" t="str">
        <f>IF(ISBLANK($GB$3),"",IF(ISBLANK(Tipy!EX9),0,IF(AND(Tipy!EX9=Výsledky!$FZ$3,Tipy!EZ9=Výsledky!$GB$3),60,0)))</f>
        <v/>
      </c>
      <c r="FX15" s="65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5" t="str">
        <f>IF(ISBLANK($GB$3),"",IF(OR(Tipy!FA9=Výsledky!$FW$6,Tipy!FA9=Výsledky!$FW$7,Tipy!FA9=Výsledky!$FW$8,Tipy!FA9=Výsledky!$FW$9),IF(VLOOKUP(Tipy!FA9,'Kategórie hráčov'!$A$2:$B$46,2,FALSE)=30,30,20),0))</f>
        <v/>
      </c>
      <c r="FZ15" s="65" t="str">
        <f>IF(ISBLANK($GB$3),"",IF(OR(Tipy!FB9=Výsledky!$FZ$6,Tipy!FB9=Výsledky!$FZ$7,Tipy!FB9=Výsledky!$FZ$8,Tipy!FB9=Výsledky!$FZ$9),IF(VLOOKUP(Tipy!FB9,'Kategórie hráčov'!$A$2:$B$46,2,FALSE)=30,30,20),0))</f>
        <v/>
      </c>
      <c r="GA15" s="66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9" t="str">
        <f>IF(ISBLANK($GB$3),"",IF(ISBLANK(Tipy!EX9),"-",SUM(FW15:GA15)))</f>
        <v/>
      </c>
      <c r="GC15" s="68"/>
      <c r="GD15" s="65" t="str">
        <f>IF(ISBLANK($GP$3),"",IF(ISBLANK(Tipy!#REF!),0,IF(AND(Tipy!#REF!=Výsledky!$GN$3,Tipy!#REF!=Výsledky!$GP$3),60,0)))</f>
        <v/>
      </c>
      <c r="GE15" s="65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5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5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6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9" t="str">
        <f>IF(ISBLANK($GP$3),"",IF(ISBLANK(Tipy!#REF!),"-",SUM(GD15:GH15)))</f>
        <v/>
      </c>
      <c r="GJ15" s="68"/>
      <c r="GK15" s="65" t="str">
        <f>IF(ISBLANK($GW$3),"",IF(ISBLANK(Tipy!FJ9),0,IF(AND(Tipy!FJ9=Výsledky!$GU$3,Tipy!FL9=Výsledky!$GW$3),60,0)))</f>
        <v/>
      </c>
      <c r="GL15" s="65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5" t="str">
        <f>IF(ISBLANK($GW$3),"",IF(OR(Tipy!FM9=Výsledky!$GK$6,Tipy!FM9=Výsledky!$GK$7,Tipy!FM9=Výsledky!$GK$8,Tipy!FM9=Výsledky!$GK$9),IF(VLOOKUP(Tipy!FM9,'Kategórie hráčov'!$A$2:$B$46,2,FALSE)=30,30,20),0))</f>
        <v/>
      </c>
      <c r="GN15" s="65" t="str">
        <f>IF(ISBLANK($GW$3),"",IF(OR(Tipy!FN9=Výsledky!$GN$6,Tipy!FN9=Výsledky!$GN$7,Tipy!FN9=Výsledky!$GN$8,Tipy!FN9=Výsledky!$GN$9),IF(VLOOKUP(Tipy!FN9,'Kategórie hráčov'!$A$2:$B$46,2,FALSE)=30,30,20),0))</f>
        <v/>
      </c>
      <c r="GO15" s="66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9" t="str">
        <f>IF(ISBLANK($GW$3),"",IF(ISBLANK(Tipy!FJ9),"-",SUM(GK15:GO15)))</f>
        <v/>
      </c>
      <c r="GQ15" s="68"/>
      <c r="GR15" s="65" t="str">
        <f>IF(ISBLANK($GI$3),"",IF(ISBLANK(Tipy!FP9),0,IF(AND(Tipy!FP9=Výsledky!$GG$3,Tipy!FR9=Výsledky!$GI$3),60,0)))</f>
        <v/>
      </c>
      <c r="GS15" s="65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5" t="str">
        <f>IF(ISBLANK($GI$3),"",IF(OR(Tipy!FS9=Výsledky!#REF!,Tipy!FS9=Výsledky!#REF!,Tipy!FS9=Výsledky!#REF!,Tipy!FS9=Výsledky!$GR$9),IF(VLOOKUP(Tipy!FS9,'Kategórie hráčov'!$A$2:$B$46,2,FALSE)=30,30,20),0))</f>
        <v/>
      </c>
      <c r="GU15" s="65" t="str">
        <f>IF(ISBLANK($GI$3),"",IF(OR(Tipy!FT9=Výsledky!#REF!,Tipy!FT9=Výsledky!#REF!,Tipy!FT9=Výsledky!#REF!,Tipy!FT9=Výsledky!$GU$9),IF(VLOOKUP(Tipy!FT9,'Kategórie hráčov'!$A$2:$B$46,2,FALSE)=30,30,20),0))</f>
        <v/>
      </c>
      <c r="GV15" s="66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9" t="str">
        <f>IF(ISBLANK($GI$3),"",IF(ISBLANK(Tipy!FP9),"-",SUM(GR15:GV15)))</f>
        <v/>
      </c>
      <c r="GX15" s="68"/>
      <c r="GY15" s="65" t="str">
        <f>IF(ISBLANK($HK$3),"",IF(ISBLANK(Tipy!FV9),0,IF(AND(Tipy!FV9=Výsledky!$HI$3,Tipy!FX9=Výsledky!$HK$3),60,0)))</f>
        <v/>
      </c>
      <c r="GZ15" s="65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5" t="str">
        <f>IF(ISBLANK($HK$3),"",IF(OR(Tipy!FY9=Výsledky!$GY$6,Tipy!FY9=Výsledky!$GY$7,Tipy!FY9=Výsledky!$GY$8,Tipy!FY9=Výsledky!$GY$9),IF(VLOOKUP(Tipy!FY9,'Kategórie hráčov'!$A$2:$B$46,2,FALSE)=30,30,20),0))</f>
        <v/>
      </c>
      <c r="HB15" s="65" t="str">
        <f>IF(ISBLANK($HK$3),"",IF(OR(Tipy!FZ9=Výsledky!$HB$6,Tipy!FZ9=Výsledky!$HB$7,Tipy!FZ9=Výsledky!$HB$8,Tipy!FZ9=Výsledky!$HB$9),IF(VLOOKUP(Tipy!FZ9,'Kategórie hráčov'!$A$2:$B$46,2,FALSE)=30,30,20),0))</f>
        <v/>
      </c>
      <c r="HC15" s="66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9" t="str">
        <f>IF(ISBLANK($HK$3),"",IF(ISBLANK(Tipy!FV9),"-",SUM(GY15:HC15)))</f>
        <v/>
      </c>
      <c r="HE15" s="68"/>
      <c r="HF15" s="65" t="str">
        <f>IF(ISBLANK($HD$3),"",IF(ISBLANK(Tipy!GB9),0,IF(AND(Tipy!GB9=Výsledky!$HB$3,Tipy!GD9=Výsledky!$HD$3),60,0)))</f>
        <v/>
      </c>
      <c r="HG15" s="65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5" t="str">
        <f>IF(ISBLANK($HD$3),"",IF(OR(Tipy!GE9=Výsledky!#REF!,Tipy!GE9=Výsledky!#REF!,Tipy!GE9=Výsledky!#REF!,Tipy!GE9=Výsledky!$HF$9),IF(VLOOKUP(Tipy!GE9,'Kategórie hráčov'!$A$2:$B$46,2,FALSE)=30,30,20),0))</f>
        <v/>
      </c>
      <c r="HI15" s="65" t="str">
        <f>IF(ISBLANK($HD$3),"",IF(OR(Tipy!GF9=Výsledky!#REF!,Tipy!GF9=Výsledky!#REF!,Tipy!GF9=Výsledky!#REF!,Tipy!GF9=Výsledky!$HI$9),IF(VLOOKUP(Tipy!GF9,'Kategórie hráčov'!$A$2:$B$46,2,FALSE)=30,30,20),0))</f>
        <v/>
      </c>
      <c r="HJ15" s="66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9" t="str">
        <f>IF(ISBLANK($HD$3),"",IF(ISBLANK(Tipy!GB9),"-",SUM(HF15:HJ15)))</f>
        <v/>
      </c>
      <c r="HL15" s="68"/>
      <c r="HM15" s="65" t="str">
        <f>IF(ISBLANK($HY$3),"",IF(ISBLANK(Tipy!GH9),0,IF(AND(Tipy!GH9=Výsledky!$HW$3,Tipy!GJ9=Výsledky!$HY$3),60,0)))</f>
        <v/>
      </c>
      <c r="HN15" s="65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5" t="str">
        <f>IF(ISBLANK($HY$3),"",IF(OR(Tipy!GK9=Výsledky!$HM$6,Tipy!GK9=Výsledky!$HM$7,Tipy!GK9=Výsledky!$HM$8,Tipy!GK9=Výsledky!$HM$9),IF(VLOOKUP(Tipy!GK9,'Kategórie hráčov'!$A$2:$B$46,2,FALSE)=30,30,20),0))</f>
        <v/>
      </c>
      <c r="HP15" s="65" t="str">
        <f>IF(ISBLANK($HY$3),"",IF(OR(Tipy!GL9=Výsledky!$HP$6,Tipy!GL9=Výsledky!$HP$7,Tipy!GL9=Výsledky!$HP$8,Tipy!GL9=Výsledky!$HP$9),IF(VLOOKUP(Tipy!GL9,'Kategórie hráčov'!$A$2:$B$46,2,FALSE)=30,30,20),0))</f>
        <v/>
      </c>
      <c r="HQ15" s="66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9" t="str">
        <f>IF(ISBLANK($HY$3),"",IF(ISBLANK(Tipy!GH9),"-",SUM(HM15:HQ15)))</f>
        <v/>
      </c>
      <c r="HS15" s="68"/>
      <c r="HT15" s="65" t="str">
        <f>IF(ISBLANK($HR$3),"",IF(ISBLANK(Tipy!GN9),0,IF(AND(Tipy!GN9=Výsledky!$HP$3,Tipy!GP9=Výsledky!$HR$3),60,0)))</f>
        <v/>
      </c>
      <c r="HU15" s="65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5" t="str">
        <f>IF(ISBLANK($HR$3),"",IF(OR(Tipy!GQ9=Výsledky!$HT$6,Tipy!GQ9=Výsledky!#REF!,Tipy!GQ9=Výsledky!#REF!,Tipy!GQ9=Výsledky!#REF!),IF(VLOOKUP(Tipy!GQ9,'Kategórie hráčov'!$A$2:$B$46,2,FALSE)=30,30,20),0))</f>
        <v/>
      </c>
      <c r="HW15" s="65" t="str">
        <f>IF(ISBLANK($HR$3),"",IF(OR(Tipy!GR9=Výsledky!$HW$6,Tipy!GR9=Výsledky!#REF!,Tipy!GR9=Výsledky!#REF!,Tipy!GR9=Výsledky!#REF!),IF(VLOOKUP(Tipy!GR9,'Kategórie hráčov'!$A$2:$B$46,2,FALSE)=30,30,20),0))</f>
        <v/>
      </c>
      <c r="HX15" s="66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9" t="str">
        <f>IF(ISBLANK($HR$3),"",IF(ISBLANK(Tipy!GN9),"-",SUM(HT15:HX15)))</f>
        <v/>
      </c>
      <c r="HZ15" s="68"/>
      <c r="IA15" s="65" t="str">
        <f>IF(ISBLANK($IM$3),"",IF(ISBLANK(Tipy!GT9),0,IF(AND(Tipy!GT9=Výsledky!$IK$3,Tipy!GV9=Výsledky!$IM$3),60,0)))</f>
        <v/>
      </c>
      <c r="IB15" s="65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5" t="str">
        <f>IF(ISBLANK($IM$3),"",IF(OR(Tipy!GW9=Výsledky!$IA$6,Tipy!GW9=Výsledky!$IA$7,Tipy!GW9=Výsledky!$IA$8,Tipy!GW9=Výsledky!$IA$9),IF(VLOOKUP(Tipy!GW9,'Kategórie hráčov'!$A$2:$B$46,2,FALSE)=30,30,20),0))</f>
        <v/>
      </c>
      <c r="ID15" s="65" t="str">
        <f>IF(ISBLANK($IM$3),"",IF(OR(Tipy!GX9=Výsledky!$ID$6,Tipy!GX9=Výsledky!$ID$7,Tipy!GX9=Výsledky!$ID$8,Tipy!GX9=Výsledky!$ID$9),IF(VLOOKUP(Tipy!GX9,'Kategórie hráčov'!$A$2:$B$46,2,FALSE)=30,30,20),0))</f>
        <v/>
      </c>
      <c r="IE15" s="66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9" t="str">
        <f>IF(ISBLANK($IM$3),"",IF(ISBLANK(Tipy!GT9),"-",SUM(IA15:IE15)))</f>
        <v/>
      </c>
      <c r="IG15" s="68"/>
      <c r="IH15" s="65" t="str">
        <f>IF(ISBLANK($IF$3),"",IF(ISBLANK(Tipy!#REF!),0,IF(AND(Tipy!#REF!=Výsledky!$ID$3,Tipy!#REF!=Výsledky!$IF$3),60,0)))</f>
        <v/>
      </c>
      <c r="II15" s="65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5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5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6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9" t="str">
        <f>IF(ISBLANK($IF$3),"",IF(ISBLANK(Tipy!#REF!),"-",SUM(IH15:IL15)))</f>
        <v/>
      </c>
      <c r="IN15" s="68"/>
      <c r="IO15" s="65" t="str">
        <f>IF(ISBLANK($IT$3),"",IF(ISBLANK(Tipy!HF9),0,IF(AND(Tipy!HF9=Výsledky!$IR$3,Tipy!HH9=Výsledky!$IT$3),60,0)))</f>
        <v/>
      </c>
      <c r="IP15" s="65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5" t="str">
        <f>IF(ISBLANK($IT$3),"",IF(OR(Tipy!HI9=Výsledky!$IO$6,Tipy!HI9=Výsledky!$IO$7,Tipy!HI9=Výsledky!$IO$8,Tipy!HI9=Výsledky!$IO$9),IF(VLOOKUP(Tipy!HI9,'Kategórie hráčov'!$A$2:$B$46,2,FALSE)=30,30,20),0))</f>
        <v/>
      </c>
      <c r="IR15" s="65" t="str">
        <f>IF(ISBLANK($IT$3),"",IF(OR(Tipy!HJ9=Výsledky!$IR$6,Tipy!HJ9=Výsledky!$IR$7,Tipy!HJ9=Výsledky!$IR$8,Tipy!HJ9=Výsledky!$IR$9),IF(VLOOKUP(Tipy!HJ9,'Kategórie hráčov'!$A$2:$B$46,2,FALSE)=30,30,20),0))</f>
        <v/>
      </c>
      <c r="IS15" s="66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9" t="str">
        <f>IF(ISBLANK($IT$3),"",IF(ISBLANK(Tipy!HF9),"-",SUM(IO15:IS15)))</f>
        <v/>
      </c>
      <c r="IU15" s="68"/>
      <c r="IV15" s="65" t="str">
        <f>IF(ISBLANK($JA$3),"",IF(ISBLANK(Tipy!HL9),0,IF(AND(Tipy!HL9=Výsledky!$IY$3,Tipy!HN9=Výsledky!$JA$3),60,0)))</f>
        <v/>
      </c>
      <c r="IW15" s="65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5" t="str">
        <f>IF(ISBLANK($JA$3),"",IF(OR(Tipy!HO9=Výsledky!$IV$6,Tipy!HO9=Výsledky!$IV$7,Tipy!HO9=Výsledky!$IV$8,Tipy!HO9=Výsledky!$IV$9),IF(VLOOKUP(Tipy!HO9,'Kategórie hráčov'!$A$2:$B$46,2,FALSE)=30,30,20),0))</f>
        <v/>
      </c>
      <c r="IY15" s="65" t="str">
        <f>IF(ISBLANK($JA$3),"",IF(OR(Tipy!HP9=Výsledky!$IY$6,Tipy!HP9=Výsledky!$IY$7,Tipy!HP9=Výsledky!$IY$8,Tipy!HP9=Výsledky!$IY$9),IF(VLOOKUP(Tipy!HP9,'Kategórie hráčov'!$A$2:$B$46,2,FALSE)=30,30,20),0))</f>
        <v/>
      </c>
      <c r="IZ15" s="66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9" t="str">
        <f>IF(ISBLANK($JA$3),"",IF(ISBLANK(Tipy!HL9),"-",SUM(IV15:IZ15)))</f>
        <v/>
      </c>
      <c r="JB15" s="68"/>
      <c r="JC15" s="65" t="str">
        <f>IF(ISBLANK($JO$3),"",IF(ISBLANK(Tipy!HR9),0,IF(AND(Tipy!HR9=Výsledky!$JM$3,Tipy!HT9=Výsledky!$JO$3),60,0)))</f>
        <v/>
      </c>
      <c r="JD15" s="65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5" t="str">
        <f>IF(ISBLANK($JO$3),"",IF(OR(Tipy!HU9=Výsledky!$JC$6,Tipy!HU9=Výsledky!$JC$7,Tipy!HU9=Výsledky!$JC$8,Tipy!HU9=Výsledky!$JC$9),IF(VLOOKUP(Tipy!HU9,'Kategórie hráčov'!$A$2:$B$70,2,FALSE)=30,30,20),0))</f>
        <v/>
      </c>
      <c r="JF15" s="65" t="str">
        <f>IF(ISBLANK($JO$3),"",IF(OR(Tipy!HV9=Výsledky!$JF$6,Tipy!HV9=Výsledky!$JF$7,Tipy!HV9=Výsledky!$JF$8,Tipy!HV9=Výsledky!$JF$9),IF(VLOOKUP(Tipy!HV9,'Kategórie hráčov'!$A$2:$B$70,2,FALSE)=30,30,20),0))</f>
        <v/>
      </c>
      <c r="JG15" s="66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9" t="str">
        <f>IF(ISBLANK($JO$3),"",IF(ISBLANK(Tipy!HR9),"-",SUM(JC15:JG15)))</f>
        <v/>
      </c>
      <c r="JI15" s="68"/>
      <c r="JJ15" s="65" t="str">
        <f>IF(ISBLANK($JH$3),"",IF(ISBLANK(Tipy!#REF!),0,IF(AND(Tipy!#REF!=Výsledky!$JF$3,Tipy!#REF!=Výsledky!$JH$3),60,0)))</f>
        <v/>
      </c>
      <c r="JK15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9" t="str">
        <f>IF(ISBLANK($JH$3),"",IF(ISBLANK(Tipy!#REF!),"-",SUM(JJ15:JN15)))</f>
        <v/>
      </c>
      <c r="JP15" s="68"/>
      <c r="JQ15" s="65" t="str">
        <f>IF(ISBLANK($JV$3),"",IF(ISBLANK(Tipy!ID9),0,IF(AND(Tipy!ID9=Výsledky!$JT$3,Tipy!IF9=Výsledky!$JV$3),60,0)))</f>
        <v/>
      </c>
      <c r="JR15" s="65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5" t="str">
        <f>IF(ISBLANK($JV$3),"",IF(OR(Tipy!IG9=Výsledky!$JQ$6,Tipy!IG9=Výsledky!$JQ$7,Tipy!IG9=Výsledky!$JQ$8,Tipy!IG9=Výsledky!$JQ$9),IF(VLOOKUP(Tipy!IG9,'Kategórie hráčov'!$A$2:$B$46,2,FALSE)=30,30,20),0))</f>
        <v/>
      </c>
      <c r="JT15" s="65" t="str">
        <f>IF(ISBLANK($JV$3),"",IF(OR(Tipy!IH9=Výsledky!$JT$6,Tipy!IH9=Výsledky!$JT$7,Tipy!IH9=Výsledky!$JT$8,Tipy!IH9=Výsledky!$JT$9),IF(VLOOKUP(Tipy!IH9,'Kategórie hráčov'!$A$2:$B$46,2,FALSE)=30,30,20),0))</f>
        <v/>
      </c>
      <c r="JU15" s="66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9" t="str">
        <f>IF(ISBLANK($JV$3),"",IF(ISBLANK(Tipy!ID9),"-",SUM(JQ15:JU15)))</f>
        <v/>
      </c>
      <c r="JW15" s="68"/>
      <c r="JX15" s="65" t="str">
        <f>IF(ISBLANK($KQ$3),"",IF(ISBLANK(Tipy!IJ9),0,IF(AND(Tipy!IJ9=Výsledky!$KO$3,Tipy!IL9=Výsledky!$KQ$3),60,0)))</f>
        <v/>
      </c>
      <c r="JY15" s="65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5" t="str">
        <f>IF(ISBLANK($KQ$3),"",IF(OR(Tipy!IM9=Výsledky!$JX$6,Tipy!IM9=Výsledky!$JX$7,Tipy!IM9=Výsledky!$JX$8,Tipy!IM9=Výsledky!$JX$9),IF(VLOOKUP(Tipy!IM9,'Kategórie hráčov'!$A$2:$B$46,2,FALSE)=30,30,20),0))</f>
        <v/>
      </c>
      <c r="KA15" s="65" t="str">
        <f>IF(ISBLANK($KQ$3),"",IF(OR(Tipy!IN9=Výsledky!$KA$6,Tipy!IN9=Výsledky!$KA$7,Tipy!IN9=Výsledky!$KA$8,Tipy!IN9=Výsledky!$KA$9),IF(VLOOKUP(Tipy!IN9,'Kategórie hráčov'!$A$2:$B$46,2,FALSE)=30,30,20),0))</f>
        <v/>
      </c>
      <c r="KB15" s="66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9" t="str">
        <f>IF(ISBLANK($KQ$3),"",IF(ISBLANK(Tipy!IJ9),"-",SUM(JX15:KB15)))</f>
        <v/>
      </c>
      <c r="KD15" s="68"/>
      <c r="KE15" s="65" t="str">
        <f>IF(ISBLANK($KX$3),"",IF(ISBLANK(Tipy!#REF!),0,IF(AND(Tipy!#REF!=Výsledky!$KV$3,Tipy!#REF!=Výsledky!$KX$3),60,0)))</f>
        <v/>
      </c>
      <c r="KF15" s="65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5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5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6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9" t="str">
        <f>IF(ISBLANK($KX$3),"",IF(ISBLANK(Tipy!#REF!),"-",SUM(KE15:KI15)))</f>
        <v/>
      </c>
      <c r="KK15" s="68"/>
      <c r="KL15" s="65" t="str">
        <f>IF(ISBLANK($KJ$3),"",IF(ISBLANK(Tipy!IV9),0,IF(AND(Tipy!IV9=Výsledky!$KH$3,Tipy!IX9=Výsledky!$KJ$3),60,0)))</f>
        <v/>
      </c>
      <c r="KM15" s="65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5" t="str">
        <f>IF(ISBLANK($KJ$3),"",IF(OR(Tipy!IY9=Výsledky!$KL$6,Tipy!IY9=Výsledky!$KL$7,Tipy!IY9=Výsledky!$KL$8,Tipy!IY9=Výsledky!$KL$9),IF(VLOOKUP(Tipy!IY9,'Kategórie hráčov'!$A$2:$B$46,2,FALSE)=30,30,20),0))</f>
        <v/>
      </c>
      <c r="KO15" s="65" t="str">
        <f>IF(ISBLANK($KJ$3),"",IF(OR(Tipy!IZ9=Výsledky!$KO$6,Tipy!IZ9=Výsledky!$KO$7,Tipy!IZ9=Výsledky!$KO$8,Tipy!IZ9=Výsledky!$KO$9),IF(VLOOKUP(Tipy!IZ9,'Kategórie hráčov'!$A$2:$B$46,2,FALSE)=30,30,20),0))</f>
        <v/>
      </c>
      <c r="KP15" s="66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9" t="str">
        <f>IF(ISBLANK($KJ$3),"",IF(ISBLANK(Tipy!IV9),"-",SUM(KL15:KP15)))</f>
        <v/>
      </c>
      <c r="KR15" s="68"/>
      <c r="KS15" s="65" t="str">
        <f>IF(ISBLANK($KC$3),"",IF(ISBLANK(Tipy!JB9),0,IF(AND(Tipy!JB9=Výsledky!$KA$3,Tipy!JD9=Výsledky!$KC$3),60,0)))</f>
        <v/>
      </c>
      <c r="KT15" s="65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5" t="str">
        <f>IF(ISBLANK($KC$3),"",IF(OR(Tipy!JE9=Výsledky!$KS$6,Tipy!JE9=Výsledky!$KS$7,Tipy!JE9=Výsledky!$KS$8,Tipy!JE9=Výsledky!$KS$9),IF(VLOOKUP(Tipy!JE9,'Kategórie hráčov'!$A$2:$B$46,2,FALSE)=30,30,20),0))</f>
        <v/>
      </c>
      <c r="KV15" s="65" t="str">
        <f>IF(ISBLANK($KC$3),"",IF(OR(Tipy!JF9=Výsledky!$KV$6,Tipy!JF9=Výsledky!$KV$7,Tipy!JF9=Výsledky!$KV$8,Tipy!JF9=Výsledky!$KV$9),IF(VLOOKUP(Tipy!JF9,'Kategórie hráčov'!$A$2:$B$46,2,FALSE)=30,30,20),0))</f>
        <v/>
      </c>
      <c r="KW15" s="66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9" t="str">
        <f>IF(ISBLANK($KC$3),"",IF(ISBLANK(Tipy!JB9),"-",SUM(KS15:KW15)))</f>
        <v/>
      </c>
      <c r="KY15" s="68"/>
      <c r="KZ15" s="65" t="str">
        <f>IF(ISBLANK($LE$3),"",IF(ISBLANK(Tipy!JH9),0,IF(AND(Tipy!JH9=Výsledky!$LC$3,Tipy!JJ9=Výsledky!$LE$3),60,0)))</f>
        <v/>
      </c>
      <c r="LA15" s="65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5" t="str">
        <f>IF(ISBLANK($LE$3),"",IF(OR(Tipy!JK9=Výsledky!$KZ$6,Tipy!JK9=Výsledky!$KZ$7,Tipy!JK9=Výsledky!$KZ$8,Tipy!JK9=Výsledky!$KZ$9),IF(VLOOKUP(Tipy!JK9,'Kategórie hráčov'!$A$2:$B$46,2,FALSE)=30,30,20),0))</f>
        <v/>
      </c>
      <c r="LC15" s="65" t="str">
        <f>IF(ISBLANK($LE$3),"",IF(OR(Tipy!JL9=Výsledky!$LC$6,Tipy!JL9=Výsledky!$LC$7,Tipy!JL9=Výsledky!$LC$8,Tipy!JL9=Výsledky!$LC$9),IF(VLOOKUP(Tipy!JL9,'Kategórie hráčov'!$A$2:$B$46,2,FALSE)=30,30,20),0))</f>
        <v/>
      </c>
      <c r="LD15" s="66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9" t="str">
        <f>IF(ISBLANK($LE$3),"",IF(ISBLANK(Tipy!JH9),"-",SUM(KZ15:LD15)))</f>
        <v/>
      </c>
      <c r="LF15" s="68"/>
      <c r="LG15" s="65" t="str">
        <f>IF(ISBLANK($JH$3),"",IF(ISBLANK(Tipy!#REF!),0,IF(AND(Tipy!#REF!=Výsledky!$JF$3,Tipy!#REF!=Výsledky!$JH$3),60,0)))</f>
        <v/>
      </c>
      <c r="LH15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9" t="str">
        <f>IF(ISBLANK($JH$3),"",IF(ISBLANK(Tipy!#REF!),"-",SUM(LG15:LK15)))</f>
        <v/>
      </c>
      <c r="LM15" s="68"/>
      <c r="LN15" s="65" t="str">
        <f>IF(ISBLANK($LS$3),"",IF(ISBLANK(Tipy!JN9),0,IF(AND(Tipy!JN9=Výsledky!$LQ$3,Tipy!JP9=Výsledky!$LS$3),60,0)))</f>
        <v/>
      </c>
      <c r="LO15" s="65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5" t="str">
        <f>IF(ISBLANK($LS$3),"",IF(OR(Tipy!JQ9=Výsledky!$LN$6,Tipy!JQ9=Výsledky!$LN$7,Tipy!JQ9=Výsledky!$LN$8,Tipy!JQ9=Výsledky!$LN$9),IF(VLOOKUP(Tipy!JQ9,'Kategórie hráčov'!$A$2:$B$46,2,FALSE)=30,30,20),0))</f>
        <v/>
      </c>
      <c r="LQ15" s="65" t="str">
        <f>IF(ISBLANK($LS$3),"",IF(OR(Tipy!JR9=Výsledky!$LQ$6,Tipy!JR9=Výsledky!$LQ$7,Tipy!JR9=Výsledky!$LQ$8,Tipy!JR9=Výsledky!$LQ$9),IF(VLOOKUP(Tipy!JR9,'Kategórie hráčov'!$A$2:$B$46,2,FALSE)=30,30,20),0))</f>
        <v/>
      </c>
      <c r="LR15" s="66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9" t="str">
        <f>IF(ISBLANK($LS$3),"",IF(ISBLANK(Tipy!JN9),"-",SUM(LN15:LR15)))</f>
        <v/>
      </c>
      <c r="LT15" s="68"/>
      <c r="LU15" s="65" t="str">
        <f>IF(ISBLANK($JH$3),"",IF(ISBLANK(Tipy!#REF!),0,IF(AND(Tipy!#REF!=Výsledky!$JF$3,Tipy!#REF!=Výsledky!$JH$3),60,0)))</f>
        <v/>
      </c>
      <c r="LV15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9" t="str">
        <f>IF(ISBLANK($JH$3),"",IF(ISBLANK(Tipy!#REF!),"-",SUM(LU15:LY15)))</f>
        <v/>
      </c>
      <c r="MA15" s="68"/>
      <c r="MB15" s="65" t="str">
        <f>IF(ISBLANK($MG$3),"",IF(ISBLANK(Tipy!#REF!),0,IF(AND(Tipy!#REF!=Výsledky!$ME$3,Tipy!#REF!=Výsledky!$MG$3),60,0)))</f>
        <v/>
      </c>
      <c r="MC15" s="65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5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5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6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9" t="str">
        <f>IF(ISBLANK($MG$3),"",IF(ISBLANK(Tipy!#REF!),"-",SUM(MB15:MF15)))</f>
        <v/>
      </c>
      <c r="MH15" s="68"/>
      <c r="MI15" s="65" t="str">
        <f>IF(ISBLANK($MN$3),"",IF(ISBLANK(Tipy!KL9),0,IF(AND(Tipy!KL9=Výsledky!$ML$3,Tipy!KN9=Výsledky!$MN$3),60,0)))</f>
        <v/>
      </c>
      <c r="MJ15" s="6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5" t="str">
        <f>IF(ISBLANK($MN$3),"",IF(OR(Tipy!KO9=Výsledky!$MI$6,Tipy!KO9=Výsledky!$MI$7,Tipy!KO9=Výsledky!$MI$8,Tipy!KO9=Výsledky!$MI$9),IF(VLOOKUP(Tipy!KO9,'Kategórie hráčov'!$A$2:$B$70,2,FALSE)=30,30,20),0))</f>
        <v/>
      </c>
      <c r="ML15" s="65" t="str">
        <f>IF(ISBLANK($MN$3),"",IF(OR(Tipy!KP9=Výsledky!$ML$6,Tipy!KP9=Výsledky!$ML$7,Tipy!KP9=Výsledky!$ML$8,Tipy!KP9=Výsledky!$ML$9),IF(VLOOKUP(Tipy!KP9,'Kategórie hráčov'!$A$2:$B$70,2,FALSE)=30,30,20),0))</f>
        <v/>
      </c>
      <c r="MM15" s="6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9" t="str">
        <f>IF(ISBLANK($MN$3),"",IF(ISBLANK(Tipy!KL9),"-",SUM(MI15:MM15)))</f>
        <v/>
      </c>
      <c r="MO15" s="68"/>
      <c r="MP15" s="65" t="str">
        <f>IF(ISBLANK($MU$3),"",IF(ISBLANK(Tipy!KR9),0,IF(AND(Tipy!KR9=Výsledky!$MS$3,Tipy!KT9=Výsledky!$MU$3),60,0)))</f>
        <v/>
      </c>
      <c r="MQ15" s="6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5" t="str">
        <f>IF(ISBLANK($MU$3),"",IF(OR(Tipy!KU9=Výsledky!$MP$6,Tipy!KU9=Výsledky!$MP$7,Tipy!KU9=Výsledky!$MP$8,Tipy!KU9=Výsledky!$MP$9),IF(VLOOKUP(Tipy!KU9,'Kategórie hráčov'!$A$2:$B$46,2,FALSE)=30,30,20),0))</f>
        <v/>
      </c>
      <c r="MS15" s="65" t="str">
        <f>IF(ISBLANK($MU$3),"",IF(OR(Tipy!KV9=Výsledky!$MS$6,Tipy!KV9=Výsledky!$MS$7,Tipy!KV9=Výsledky!$MS$8,Tipy!KV9=Výsledky!$MS$9),IF(VLOOKUP(Tipy!KV9,'Kategórie hráčov'!$A$2:$B$46,2,FALSE)=30,30,20),0))</f>
        <v/>
      </c>
      <c r="MT15" s="6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9" t="str">
        <f>IF(ISBLANK($MU$3),"",IF(ISBLANK(Tipy!KR9),"-",SUM(MP15:MT15)))</f>
        <v/>
      </c>
      <c r="MV15" s="68"/>
      <c r="MW15" s="65" t="str">
        <f>IF(ISBLANK($NP$3),"",IF(ISBLANK(Tipy!KX9),0,IF(AND(Tipy!KX9=Výsledky!$NN$3,Tipy!KZ9=Výsledky!$NP$3),60,0)))</f>
        <v/>
      </c>
      <c r="MX15" s="65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5" t="str">
        <f>IF(ISBLANK($NP$3),"",IF(OR(Tipy!LA9=Výsledky!$MW$6,Tipy!LA9=Výsledky!$MW$7,Tipy!LA9=Výsledky!$MW$8,Tipy!LA9=Výsledky!$MW$9),IF(VLOOKUP(Tipy!LA9,'Kategórie hráčov'!$A$2:$B$46,2,FALSE)=30,30,20),0))</f>
        <v/>
      </c>
      <c r="MZ15" s="65" t="str">
        <f>IF(ISBLANK($NP$3),"",IF(OR(Tipy!LB9=Výsledky!$MZ$6,Tipy!LB9=Výsledky!$MZ$7,Tipy!LB9=Výsledky!$MZ$8,Tipy!LB9=Výsledky!$MZ$9),IF(VLOOKUP(Tipy!LB9,'Kategórie hráčov'!$A$2:$B$46,2,FALSE)=30,30,20),0))</f>
        <v/>
      </c>
      <c r="NA15" s="66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9" t="str">
        <f>IF(ISBLANK($NP$3),"",IF(ISBLANK(Tipy!KX9),"-",SUM(MW15:NA15)))</f>
        <v/>
      </c>
      <c r="NC15" s="68"/>
      <c r="ND15" s="65" t="str">
        <f>IF(ISBLANK($NB$3),"",IF(ISBLANK(Tipy!#REF!),0,IF(AND(Tipy!#REF!=Výsledky!$MZ$3,Tipy!#REF!=Výsledky!$NB$3),60,0)))</f>
        <v/>
      </c>
      <c r="NE15" s="65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5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5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6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9" t="str">
        <f>IF(ISBLANK($NB$3),"",IF(ISBLANK(Tipy!#REF!),"-",SUM(ND15:NH15)))</f>
        <v/>
      </c>
      <c r="NJ15" s="68"/>
      <c r="NK15" s="65" t="str">
        <f>IF(ISBLANK($OD$3),"",IF(ISBLANK(Tipy!LJ9),0,IF(AND(Tipy!LJ9=Výsledky!$OB$3,Tipy!LL9=Výsledky!$OD$3),60,0)))</f>
        <v/>
      </c>
      <c r="NL15" s="65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5" t="str">
        <f>IF(ISBLANK($OD$3),"",IF(OR(Tipy!LM9=Výsledky!$NK$6,Tipy!LM9=Výsledky!$NK$7,Tipy!LM9=Výsledky!$NK$8,Tipy!LM9=Výsledky!$NK$9),IF(VLOOKUP(Tipy!LM9,'Kategórie hráčov'!$A$2:$B$46,2,FALSE)=30,30,20),0))</f>
        <v/>
      </c>
      <c r="NN15" s="65" t="str">
        <f>IF(ISBLANK($OD$3),"",IF(OR(Tipy!LN9=Výsledky!$NN$6,Tipy!LN9=Výsledky!$NN$7,Tipy!LN9=Výsledky!$NN$8,Tipy!LN9=Výsledky!$NN$9),IF(VLOOKUP(Tipy!LN9,'Kategórie hráčov'!$A$2:$B$46,2,FALSE)=30,30,20),0))</f>
        <v/>
      </c>
      <c r="NO15" s="66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9" t="str">
        <f>IF(ISBLANK($OD$3),"",IF(ISBLANK(Tipy!LJ9),"-",SUM(NK15:NO15)))</f>
        <v/>
      </c>
      <c r="NQ15" s="68"/>
      <c r="NR15" s="65" t="str">
        <f>IF(ISBLANK($NI$3),"",IF(ISBLANK(Tipy!LP9),0,IF(AND(Tipy!LP9=Výsledky!$NG$3,Tipy!LR9=Výsledky!$NI$3),60,0)))</f>
        <v/>
      </c>
      <c r="NS15" s="65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5" t="str">
        <f>IF(ISBLANK($NI$3),"",IF(OR(Tipy!LS9=Výsledky!$NR$6,Tipy!LS9=Výsledky!$NR$7,Tipy!LS9=Výsledky!$NR$8,Tipy!LS9=Výsledky!$NR$9),IF(VLOOKUP(Tipy!LS9,'Kategórie hráčov'!$A$2:$B$46,2,FALSE)=30,30,20),0))</f>
        <v/>
      </c>
      <c r="NU15" s="65" t="str">
        <f>IF(ISBLANK($NI$3),"",IF(OR(Tipy!LT9=Výsledky!$NU$6,Tipy!LT9=Výsledky!$NU$7,Tipy!LT9=Výsledky!$NU$8,Tipy!LT9=Výsledky!$NU$9),IF(VLOOKUP(Tipy!LT9,'Kategórie hráčov'!$A$2:$B$46,2,FALSE)=30,30,20),0))</f>
        <v/>
      </c>
      <c r="NV15" s="66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9" t="str">
        <f>IF(ISBLANK($NI$3),"",IF(ISBLANK(Tipy!LP9),"-",SUM(NR15:NV15)))</f>
        <v/>
      </c>
      <c r="NX15" s="68"/>
      <c r="NY15" s="65" t="str">
        <f>IF(ISBLANK($OK$3),"",IF(ISBLANK(Tipy!#REF!),0,IF(AND(Tipy!#REF!=Výsledky!$OI$3,Tipy!#REF!=Výsledky!$OK$3),60,0)))</f>
        <v/>
      </c>
      <c r="NZ15" s="65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5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5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6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9" t="str">
        <f>IF(ISBLANK($OK$3),"",IF(ISBLANK(Tipy!#REF!),"-",SUM(NY15:OC15)))</f>
        <v/>
      </c>
      <c r="OE15" s="68"/>
      <c r="OF15" s="65" t="str">
        <f>IF(ISBLANK($NW$3),"",IF(ISBLANK(Tipy!MB9),0,IF(AND(Tipy!MB9=Výsledky!$NU$3,Tipy!MD9=Výsledky!$NW$3),60,0)))</f>
        <v/>
      </c>
      <c r="OG15" s="65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5" t="str">
        <f>IF(ISBLANK($NW$3),"",IF(OR(Tipy!ME9=Výsledky!$OF$6,Tipy!ME9=Výsledky!$OF$7,Tipy!ME9=Výsledky!$OF$8,Tipy!ME9=Výsledky!$OF$9),IF(VLOOKUP(Tipy!ME9,'Kategórie hráčov'!$A$2:$B$46,2,FALSE)=30,30,20),0))</f>
        <v/>
      </c>
      <c r="OI15" s="65" t="str">
        <f>IF(ISBLANK($NW$3),"",IF(OR(Tipy!MF9=Výsledky!$OI$6,Tipy!MF9=Výsledky!$OI$7,Tipy!MF9=Výsledky!$OI$8,Tipy!MF9=Výsledky!$OI$9),IF(VLOOKUP(Tipy!MF9,'Kategórie hráčov'!$A$2:$B$46,2,FALSE)=30,30,20),0))</f>
        <v/>
      </c>
      <c r="OJ15" s="66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9" t="str">
        <f>IF(ISBLANK($NW$3),"",IF(ISBLANK(Tipy!MB9),"-",SUM(OF15:OJ15)))</f>
        <v/>
      </c>
      <c r="OL15" s="68"/>
      <c r="OM15" s="65" t="str">
        <f>IF(ISBLANK($OR$3),"",IF(ISBLANK(Tipy!MH9),0,IF(AND(Tipy!MH9=Výsledky!$OP$3,Tipy!MJ9=Výsledky!$OR$3),60,0)))</f>
        <v/>
      </c>
      <c r="ON15" s="6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5" t="str">
        <f>IF(ISBLANK($OR$3),"",IF(OR(Tipy!MK9=Výsledky!$OM$6,Tipy!MK9=Výsledky!$OM$7,Tipy!MK9=Výsledky!$OM$8,Tipy!MK9=Výsledky!$OM$9),IF(VLOOKUP(Tipy!MK9,'Kategórie hráčov'!$A$2:$B$46,2,FALSE)=30,30,20),0))</f>
        <v/>
      </c>
      <c r="OP15" s="65" t="str">
        <f>IF(ISBLANK($OR$3),"",IF(OR(Tipy!ML9=Výsledky!$OP$6,Tipy!ML9=Výsledky!$OP$7,Tipy!ML9=Výsledky!$OP$8,Tipy!ML9=Výsledky!$OP$9),IF(VLOOKUP(Tipy!ML9,'Kategórie hráčov'!$A$2:$B$46,2,FALSE)=30,30,20),0))</f>
        <v/>
      </c>
      <c r="OQ15" s="6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9" t="str">
        <f>IF(ISBLANK($OR$3),"",IF(ISBLANK(Tipy!MH9),"-",SUM(OM15:OQ15)))</f>
        <v/>
      </c>
      <c r="OS15" s="68"/>
      <c r="OT15" s="65" t="str">
        <f>IF(ISBLANK($OY$3),"",IF(ISBLANK(Tipy!MN9),0,IF(AND(Tipy!MN9=Výsledky!$OW$3,Tipy!MP9=Výsledky!$OY$3),60,0)))</f>
        <v/>
      </c>
      <c r="OU15" s="6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5" t="str">
        <f>IF(ISBLANK($OY$3),"",IF(OR(Tipy!MQ9=Výsledky!$OT$6,Tipy!MQ9=Výsledky!$OT$7,Tipy!MQ9=Výsledky!$OT$8,Tipy!MQ9=Výsledky!$OT$9),IF(VLOOKUP(Tipy!MQ9,'Kategórie hráčov'!$A$2:$B$46,2,FALSE)=30,30,20),0))</f>
        <v/>
      </c>
      <c r="OW15" s="65" t="str">
        <f>IF(ISBLANK($OY$3),"",IF(OR(Tipy!MR9=Výsledky!$OW$6,Tipy!MR9=Výsledky!$OW$7,Tipy!MR9=Výsledky!$OW$8,Tipy!MR9=Výsledky!$OW$9),IF(VLOOKUP(Tipy!MR9,'Kategórie hráčov'!$A$2:$B$46,2,FALSE)=30,30,20),0))</f>
        <v/>
      </c>
      <c r="OX15" s="6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9" t="str">
        <f>IF(ISBLANK($OY$3),"",IF(ISBLANK(Tipy!MN9),"-",SUM(OT15:OX15)))</f>
        <v/>
      </c>
      <c r="OZ15" s="68"/>
      <c r="PA15" s="65" t="str">
        <f>IF(ISBLANK($PF$3),"",IF(ISBLANK(Tipy!MT9),0,IF(AND(Tipy!MT9=Výsledky!$PD$3,Tipy!MV9=Výsledky!$PF$3),60,0)))</f>
        <v/>
      </c>
      <c r="PB15" s="6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5" t="str">
        <f>IF(ISBLANK($PF$3),"",IF(OR(Tipy!MW9=Výsledky!$PA$6,Tipy!MW9=Výsledky!$PA$7,Tipy!MW9=Výsledky!$PA$8,Tipy!MW9=Výsledky!$PA$9),IF(VLOOKUP(Tipy!MW9,'Kategórie hráčov'!$A$2:$B$46,2,FALSE)=30,30,20),0))</f>
        <v/>
      </c>
      <c r="PD15" s="65" t="str">
        <f>IF(ISBLANK($PF$3),"",IF(OR(Tipy!MX9=Výsledky!$PD$6,Tipy!MX9=Výsledky!$PD$7,Tipy!MX9=Výsledky!$PD$8,Tipy!MX9=Výsledky!$PD$9),IF(VLOOKUP(Tipy!MX9,'Kategórie hráčov'!$A$2:$B$46,2,FALSE)=30,30,20),0))</f>
        <v/>
      </c>
      <c r="PE15" s="6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9" t="str">
        <f>IF(ISBLANK($PF$3),"",IF(ISBLANK(Tipy!MT9),"-",SUM(PA15:PE15)))</f>
        <v/>
      </c>
      <c r="PG15" s="68"/>
      <c r="PH15" s="65" t="str">
        <f>IF(ISBLANK($PM$3),"",IF(ISBLANK(Tipy!MZ9),0,IF(AND(Tipy!MZ9=Výsledky!$PK$3,Tipy!NB9=Výsledky!$PM$3),60,0)))</f>
        <v/>
      </c>
      <c r="PI15" s="6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5" t="str">
        <f>IF(ISBLANK($PM$3),"",IF(OR(Tipy!NC9=Výsledky!$PH$6,Tipy!NC9=Výsledky!$PH$7,Tipy!NC9=Výsledky!$PH$8,Tipy!NC9=Výsledky!$PH$9),IF(VLOOKUP(Tipy!NC9,'Kategórie hráčov'!$A$2:$B$46,2,FALSE)=30,30,20),0))</f>
        <v/>
      </c>
      <c r="PK15" s="65" t="str">
        <f>IF(ISBLANK($PM$3),"",IF(OR(Tipy!ND9=Výsledky!$PK$6,Tipy!ND9=Výsledky!$PK$7,Tipy!ND9=Výsledky!$PK$8,Tipy!ND9=Výsledky!$PK$9),IF(VLOOKUP(Tipy!ND9,'Kategórie hráčov'!$A$2:$B$46,2,FALSE)=30,30,20),0))</f>
        <v/>
      </c>
      <c r="PL15" s="6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9" t="str">
        <f>IF(ISBLANK($PM$3),"",IF(ISBLANK(Tipy!MZ9),"-",SUM(PH15:PL15)))</f>
        <v/>
      </c>
      <c r="PN15" s="68"/>
      <c r="PO15" s="65" t="str">
        <f>IF(ISBLANK($PT$3),"",IF(ISBLANK(Tipy!NF9),0,IF(AND(Tipy!NF9=Výsledky!$PR$3,Tipy!NH9=Výsledky!$PT$3),60,0)))</f>
        <v/>
      </c>
      <c r="PP15" s="6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5" t="str">
        <f>IF(ISBLANK($PT$3),"",IF(OR(Tipy!NI9=Výsledky!$PO$6,Tipy!NI9=Výsledky!$PO$7,Tipy!NI9=Výsledky!$PO$8,Tipy!NI9=Výsledky!$PO$9),IF(VLOOKUP(Tipy!NI9,'Kategórie hráčov'!$A$2:$B$46,2,FALSE)=30,30,20),0))</f>
        <v/>
      </c>
      <c r="PR15" s="65" t="str">
        <f>IF(ISBLANK($PT$3),"",IF(OR(Tipy!NJ9=Výsledky!$PR$6,Tipy!NJ9=Výsledky!$PR$7,Tipy!NJ9=Výsledky!$PR$8,Tipy!NJ9=Výsledky!$PR$9),IF(VLOOKUP(Tipy!NJ9,'Kategórie hráčov'!$A$2:$B$46,2,FALSE)=30,30,20),0))</f>
        <v/>
      </c>
      <c r="PS15" s="6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9" t="str">
        <f>IF(ISBLANK($PT$3),"",IF(ISBLANK(Tipy!NF9),"-",SUM(PO15:PS15)))</f>
        <v/>
      </c>
      <c r="PU15" s="68"/>
      <c r="PV15" s="65" t="str">
        <f>IF(ISBLANK($QA$3),"",IF(ISBLANK(Tipy!NL9),0,IF(AND(Tipy!NL9=Výsledky!$PY$3,Tipy!NN9=Výsledky!$QA$3),60,0)))</f>
        <v/>
      </c>
      <c r="PW15" s="6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5" t="str">
        <f>IF(ISBLANK($QA$3),"",IF(OR(Tipy!NO9=Výsledky!$PV$6,Tipy!NO9=Výsledky!$PV$7,Tipy!NO9=Výsledky!$PV$8,Tipy!NO9=Výsledky!$PV$9),IF(VLOOKUP(Tipy!NO9,'Kategórie hráčov'!$A$2:$B$46,2,FALSE)=30,30,20),0))</f>
        <v/>
      </c>
      <c r="PY15" s="65" t="str">
        <f>IF(ISBLANK($QA$3),"",IF(OR(Tipy!NP9=Výsledky!$PY$6,Tipy!NP9=Výsledky!$PY$7,Tipy!NP9=Výsledky!$PY$8,Tipy!NP9=Výsledky!$PY$9),IF(VLOOKUP(Tipy!NP9,'Kategórie hráčov'!$A$2:$B$46,2,FALSE)=30,30,20),0))</f>
        <v/>
      </c>
      <c r="PZ15" s="6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9" t="str">
        <f>IF(ISBLANK($QA$3),"",IF(ISBLANK(Tipy!NL9),"-",SUM(PV15:PZ15)))</f>
        <v/>
      </c>
      <c r="QB15" s="68"/>
      <c r="QC15" s="65" t="str">
        <f>IF(ISBLANK($QH$3),"",IF(ISBLANK(Tipy!NR9),0,IF(AND(Tipy!NR9=Výsledky!$QF$3,Tipy!NT9=Výsledky!$QH$3),60,0)))</f>
        <v/>
      </c>
      <c r="QD15" s="6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5" t="str">
        <f>IF(ISBLANK($QH$3),"",IF(OR(Tipy!NU9=Výsledky!$QC$6,Tipy!NU9=Výsledky!$QC$7,Tipy!NU9=Výsledky!$QC$8,Tipy!NU9=Výsledky!$QC$9),IF(VLOOKUP(Tipy!NU9,'Kategórie hráčov'!$A$2:$B$46,2,FALSE)=30,30,20),0))</f>
        <v/>
      </c>
      <c r="QF15" s="65" t="str">
        <f>IF(ISBLANK($QH$3),"",IF(OR(Tipy!NV9=Výsledky!$QF$6,Tipy!NV9=Výsledky!$QF$7,Tipy!NV9=Výsledky!$QF$8,Tipy!NV9=Výsledky!$QF$9),IF(VLOOKUP(Tipy!NV9,'Kategórie hráčov'!$A$2:$B$46,2,FALSE)=30,30,20),0))</f>
        <v/>
      </c>
      <c r="QG15" s="6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9" t="str">
        <f>IF(ISBLANK($QH$3),"",IF(ISBLANK(Tipy!NR9),"-",SUM(QC15:QG15)))</f>
        <v/>
      </c>
      <c r="QI15" s="121"/>
      <c r="QJ15" s="65" t="str">
        <f>IF(ISBLANK($QV$3),"",IF(ISBLANK(Tipy!NX9),0,IF(AND(Tipy!NX9=Výsledky!$QT$3,Tipy!NZ9=Výsledky!$QV$3),60,0)))</f>
        <v/>
      </c>
      <c r="QK15" s="65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5" t="str">
        <f>IF(ISBLANK($QV$3),"",IF(OR(Tipy!OA9=Výsledky!$QJ$6,Tipy!OA9=Výsledky!$QJ$7,Tipy!OA9=Výsledky!$QJ$8,Tipy!OA9=Výsledky!$QJ$9),IF(VLOOKUP(Tipy!OA9,'Kategórie hráčov'!$A$2:$B$46,2,FALSE)=30,30,20),0))</f>
        <v/>
      </c>
      <c r="QM15" s="65" t="str">
        <f>IF(ISBLANK($QV$3),"",IF(OR(Tipy!OB9=Výsledky!$QM$6,Tipy!OB9=Výsledky!$QM$7,Tipy!OB9=Výsledky!$QM$8,Tipy!OB9=Výsledky!$QM$9),IF(VLOOKUP(Tipy!OB9,'Kategórie hráčov'!$A$2:$B$46,2,FALSE)=30,30,20),0))</f>
        <v/>
      </c>
      <c r="QN15" s="66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9" t="str">
        <f>IF(ISBLANK($QV$3),"",IF(ISBLANK(Tipy!NX9),"-",SUM(QJ15:QN15)))</f>
        <v/>
      </c>
      <c r="QP15" s="121"/>
      <c r="QQ15" s="65" t="str">
        <f>IF(ISBLANK($QO$3),"",IF(ISBLANK(Tipy!#REF!),0,IF(AND(Tipy!#REF!=Výsledky!$QM$3,Tipy!#REF!=Výsledky!$QO$3),60,0)))</f>
        <v/>
      </c>
      <c r="QR1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9" t="str">
        <f>IF(ISBLANK($QO$3),"",IF(ISBLANK(Tipy!#REF!),"-",SUM(QQ15:QU15)))</f>
        <v/>
      </c>
    </row>
    <row r="16" spans="1:464" ht="16.5">
      <c r="A16" s="316">
        <f>Tipy!A10</f>
        <v>68</v>
      </c>
      <c r="B16" s="306" t="s">
        <v>8</v>
      </c>
      <c r="C16" s="103"/>
      <c r="D16" s="65">
        <f>IF(ISBLANK($I$3),"",IF(ISBLANK(Tipy!D10),0,IF(AND(Tipy!D10=Výsledky!$G$3,Tipy!F10=Výsledky!$I$3),60,0)))</f>
        <v>0</v>
      </c>
      <c r="E16" s="6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5" t="e">
        <f>IF(ISBLANK($I$3),"",IF(OR(Tipy!G10=Výsledky!$D$6,Tipy!G10=Výsledky!$D$7,Tipy!G10=Výsledky!$D$8,Tipy!G10=Výsledky!$D$9),IF(VLOOKUP(Tipy!G10,'Kategórie hráčov'!$A$2:$B$46,2,FALSE)=30,30,20),0))</f>
        <v>#N/A</v>
      </c>
      <c r="G16" s="65" t="e">
        <f>IF(ISBLANK($I$3),"",IF(OR(Tipy!H10=Výsledky!$G$6,Tipy!H10=Výsledky!$G$7,Tipy!H10=Výsledky!$G$8,Tipy!H10=Výsledky!$G$9),IF(VLOOKUP(Tipy!H10,'Kategórie hráčov'!$A$2:$B$46,2,FALSE)=30,30,20),0))</f>
        <v>#N/A</v>
      </c>
      <c r="H16" s="6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7" t="str">
        <f>IF(ISBLANK($I$3),"",IF(ISBLANK(Tipy!D10),"-",SUM(D16:H16)))</f>
        <v>-</v>
      </c>
      <c r="J16" s="103"/>
      <c r="K16" s="106">
        <f>IF(ISBLANK($P$3),"",IF(ISBLANK(Tipy!J10),0,IF(AND(Tipy!J10=Výsledky!$N$3,Tipy!L10=Výsledky!$P$3),60,0)))</f>
        <v>0</v>
      </c>
      <c r="L16" s="10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5">
        <f>IF(ISBLANK($P$3),"",IF(OR(Tipy!M10=Výsledky!$K$6,Tipy!M10=Výsledky!$K$7,Tipy!M10=Výsledky!$K$8,Tipy!M10=Výsledky!$K$9),IF(VLOOKUP(Tipy!M10,'Kategórie hráčov'!$A$2:$B$46,2,FALSE)=30,30,20),0))</f>
        <v>0</v>
      </c>
      <c r="N16" s="105">
        <f>IF(ISBLANK($P$3),"",IF(OR(Tipy!N10=Výsledky!$N$6,Tipy!N10=Výsledky!$N$7,Tipy!N10=Výsledky!$N$8,Tipy!N10=Výsledky!$N$9),IF(VLOOKUP(Tipy!N10,'Kategórie hráčov'!$A$2:$B$46,2,FALSE)=30,30,20),0))</f>
        <v>20</v>
      </c>
      <c r="O16" s="6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7">
        <f>IF(ISBLANK($P$3),"",IF(ISBLANK(Tipy!J10),"-",SUM(K16:O16)))</f>
        <v>20</v>
      </c>
      <c r="Q16" s="330"/>
      <c r="R16" s="106">
        <f>IF(ISBLANK($W$3),"",IF(ISBLANK(Tipy!P10),0,IF(AND(Tipy!P10=Výsledky!$U$3,Tipy!R10=Výsledky!$W$3),60,0)))</f>
        <v>0</v>
      </c>
      <c r="S16" s="10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5">
        <f>IF(ISBLANK($W$3),"",IF(OR(Tipy!S10=Výsledky!$R$6,Tipy!S10=Výsledky!$R$7,Tipy!S10=Výsledky!$R$8,Tipy!S10=Výsledky!$R$9),VLOOKUP(Tipy!S10,'Kategórie hráčov'!$A$2:$B$47,2,FALSE),0))</f>
        <v>20</v>
      </c>
      <c r="U16" s="105">
        <f>IF(ISBLANK($W$3),"",IF(OR(Tipy!T10=Výsledky!$U$6,Tipy!T10=Výsledky!$U$7,Tipy!T10=Výsledky!$U$8,Tipy!T10=Výsledky!$U$9),VLOOKUP(Tipy!T10,'Kategórie hráčov'!$A$25:$B$70,2,FALSE),0))</f>
        <v>0</v>
      </c>
      <c r="V16" s="66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9">
        <f>IF(ISBLANK($W$3),"",IF(ISBLANK(Tipy!P10),"-",SUM(R16:V16)))</f>
        <v>50</v>
      </c>
      <c r="X16" s="330"/>
      <c r="Y16" s="106">
        <f>IF(ISBLANK($AD$3),"",IF(ISBLANK(Tipy!V10),0,IF(AND(Tipy!V10=Výsledky!$AB$3,Tipy!X10=Výsledky!$AD$3),60,0)))</f>
        <v>0</v>
      </c>
      <c r="Z16" s="10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5">
        <f>IF(ISBLANK($AD$3),"",IF(OR(Tipy!Y10=Výsledky!$Y$6,Tipy!Y10=Výsledky!$Y$7,Tipy!Y10=Výsledky!$Y$8,Tipy!Y10=Výsledky!$Y$9),VLOOKUP(Tipy!Y10,'Kategórie hráčov'!$A$2:$B$47,2,FALSE),0))</f>
        <v>0</v>
      </c>
      <c r="AB16" s="105">
        <f>IF(ISBLANK($AD$3),"",IF(OR(Tipy!Z10=Výsledky!$AB$6,Tipy!Z10=Výsledky!$AB$7,Tipy!Z10=Výsledky!$AB$8,Tipy!Z10=Výsledky!$AB$9),VLOOKUP(Tipy!Z10,'Kategórie hráčov'!$A$25:$B$70,2,FALSE),0))</f>
        <v>0</v>
      </c>
      <c r="AC16" s="6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9" t="str">
        <f>IF(ISBLANK($AD$3),"",IF(ISBLANK(Tipy!V10),"-",SUM(Y16:AC16)))</f>
        <v>-</v>
      </c>
      <c r="AE16" s="68"/>
      <c r="AF16" s="65" t="str">
        <f>IF(ISBLANK($AK$3),"",IF(ISBLANK(Tipy!AB10),0,IF(AND(Tipy!AB10=Výsledky!$AI$3,Tipy!AD10=Výsledky!$AK$3),60,0)))</f>
        <v/>
      </c>
      <c r="AG16" s="65" t="str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/>
      </c>
      <c r="AH16" s="65" t="str">
        <f>IF(ISBLANK($AK$3),"",IF(OR(Tipy!AE10=Výsledky!$AF$6,Tipy!AE10=Výsledky!$AF$7,Tipy!AE10=Výsledky!$AF$8,Tipy!AE10=Výsledky!$AF$9),IF(VLOOKUP(Tipy!AE10,'Kategórie hráčov'!$A$2:$B$46,2,FALSE)=30,30,20),0))</f>
        <v/>
      </c>
      <c r="AI16" s="65" t="str">
        <f>IF(ISBLANK($AK$3),"",IF(OR(Tipy!AF10=Výsledky!$AI$6,Tipy!AF10=Výsledky!$AI$7,Tipy!AF10=Výsledky!$AI$8,Tipy!AF10=Výsledky!$AI$9),IF(VLOOKUP(Tipy!AF10,'Kategórie hráčov'!$A$2:$B$46,2,FALSE)=30,30,20),0))</f>
        <v/>
      </c>
      <c r="AJ16" s="66" t="str">
        <f>IF(ISBLANK($AK$3),"",IF(ISBLANK(Tipy!AB10),0,IF(OR(AND(Tipy!AB10=Výsledky!$AI$3,OR(Tipy!AD10=Výsledky!$AK$3+1,Tipy!AD10=Výsledky!$AK$3-1)),AND(Tipy!AD10=Výsledky!$AK$3,OR(Tipy!AB10=Výsledky!$AI$3+1,Tipy!AB10=Výsledky!$AI$3-1))),10,0)))</f>
        <v/>
      </c>
      <c r="AK16" s="69" t="str">
        <f>IF(ISBLANK($AK$3),"",IF(ISBLANK(Tipy!AB10),"-",SUM(AF16:AJ16)))</f>
        <v/>
      </c>
      <c r="AL16" s="68"/>
      <c r="AM16" s="65" t="str">
        <f>IF(ISBLANK($AR$3),"",IF(ISBLANK(Tipy!AH10),0,IF(AND(Tipy!AH10=Výsledky!$AP$3,Tipy!AJ10=Výsledky!$AR$3),60,0)))</f>
        <v/>
      </c>
      <c r="AN16" s="65" t="str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/>
      </c>
      <c r="AO16" s="65" t="str">
        <f>IF(ISBLANK($AR$3),"",IF(OR(Tipy!AK10=Výsledky!$AM$6,Tipy!AK10=Výsledky!$AM$7,Tipy!AK10=Výsledky!$AM$8,Tipy!AK10=Výsledky!$AM$9),IF(VLOOKUP(Tipy!AK10,'Kategórie hráčov'!$A$2:$B$46,2,FALSE)=30,30,20),0))</f>
        <v/>
      </c>
      <c r="AP16" s="65" t="str">
        <f>IF(ISBLANK($AR$3),"",IF(OR(Tipy!AL10=Výsledky!$AP$6,Tipy!AL10=Výsledky!$AP$7,Tipy!AL10=Výsledky!$AP$8,Tipy!AL10=Výsledky!$AP$9),IF(VLOOKUP(Tipy!AL10,'Kategórie hráčov'!$A$2:$B$46,2,FALSE)=30,30,20),0))</f>
        <v/>
      </c>
      <c r="AQ16" s="66" t="str">
        <f>IF(ISBLANK($AR$3),"",IF(ISBLANK(Tipy!AH10),0,IF(OR(AND(Tipy!AH10=Výsledky!$AP$3,OR(Tipy!AJ10=Výsledky!$AR$3+1,Tipy!AJ10=Výsledky!$AR$3-1)),AND(Tipy!AJ10=Výsledky!$AR$3,OR(Tipy!AH10=Výsledky!$AP$3+1,Tipy!AH10=Výsledky!$AP$3-1))),10,0)))</f>
        <v/>
      </c>
      <c r="AR16" s="69" t="str">
        <f>IF(ISBLANK($AR$3),"",IF(ISBLANK(Tipy!AH10),"-",SUM(AM16:AQ16)))</f>
        <v/>
      </c>
      <c r="AS16" s="68"/>
      <c r="AT16" s="65" t="str">
        <f>IF(ISBLANK($BF$3),"",IF(ISBLANK(Tipy!#REF!),0,IF(AND(Tipy!#REF!=Výsledky!$BD$3,Tipy!#REF!=Výsledky!$BF$3),60,0)))</f>
        <v/>
      </c>
      <c r="AU16" s="65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6" s="65" t="str">
        <f>IF(ISBLANK($BF$3),"",IF(OR(Tipy!#REF!=Výsledky!#REF!,Tipy!#REF!=Výsledky!#REF!,Tipy!#REF!=Výsledky!#REF!,Tipy!#REF!=Výsledky!$AT$9),IF(VLOOKUP(Tipy!#REF!,'Kategórie hráčov'!$A$2:$B$46,2,FALSE)=30,30,20),0))</f>
        <v/>
      </c>
      <c r="AW16" s="65" t="str">
        <f>IF(ISBLANK($BF$3),"",IF(OR(Tipy!#REF!=Výsledky!#REF!,Tipy!#REF!=Výsledky!#REF!,Tipy!#REF!=Výsledky!#REF!,Tipy!#REF!=Výsledky!$AW$9),IF(VLOOKUP(Tipy!#REF!,'Kategórie hráčov'!$A$2:$B$46,2,FALSE)=30,30,20),0))</f>
        <v/>
      </c>
      <c r="AX16" s="66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6" s="69" t="str">
        <f>IF(ISBLANK($BF$3),"",IF(ISBLANK(Tipy!#REF!),"-",SUM(AT16:AX16)))</f>
        <v/>
      </c>
      <c r="AZ16" s="68"/>
      <c r="BA16" s="65" t="str">
        <f>IF(ISBLANK($AY$3),"",IF(ISBLANK(Tipy!AT10),0,IF(AND(Tipy!AT10=Výsledky!$AW$3,Tipy!AV10=Výsledky!$AY$3),60,0)))</f>
        <v/>
      </c>
      <c r="BB16" s="65" t="str">
        <f>IF(ISBLANK($AY$3),"",IF(ISBLANK(Tipy!AT10),0,IF(AND(Tipy!AT10=Výsledky!$AW$3,Tipy!AV10=Výsledky!$AY$3),0,IF(AND(Tipy!AT10-Tipy!AV10&gt;0,Výsledky!$AW$3-Výsledky!$AY$3&gt;0),20,IF(AND(Tipy!AT10-Tipy!AV10=0,Výsledky!$AW$3-Výsledky!$AY$3=0),20,IF(AND(Tipy!AT10-Tipy!AV10&lt;0,Výsledky!$AW$3-Výsledky!$AY$3&lt;0),20,0))))))</f>
        <v/>
      </c>
      <c r="BC16" s="65" t="str">
        <f>IF(ISBLANK($AY$3),"",IF(OR(Tipy!AW10=Výsledky!$BA$6,Tipy!AW10=Výsledky!$BA$7,Tipy!AW10=Výsledky!$BA$8,Tipy!AW10=Výsledky!$BA$9),IF(VLOOKUP(Tipy!AW10,'Kategórie hráčov'!$A$2:$B$46,2,FALSE)=30,30,20),0))</f>
        <v/>
      </c>
      <c r="BD16" s="65" t="str">
        <f>IF(ISBLANK($AY$3),"",IF(OR(Tipy!AX10=Výsledky!$BD$6,Tipy!AX10=Výsledky!$BD$7,Tipy!AX10=Výsledky!$BD$8,Tipy!AX10=Výsledky!$BD$9),IF(VLOOKUP(Tipy!AX10,'Kategórie hráčov'!$A$2:$B$46,2,FALSE)=30,30,20),0))</f>
        <v/>
      </c>
      <c r="BE16" s="66" t="str">
        <f>IF(ISBLANK($AY$3),"",IF(ISBLANK(Tipy!AT10),0,IF(OR(AND(Tipy!AT10=Výsledky!$AW$3,OR(Tipy!AV10=Výsledky!$AY$3+1,Tipy!AV10=Výsledky!$AY$3-1)),AND(Tipy!AV10=Výsledky!$AY$3,OR(Tipy!AT10=Výsledky!$AW$3+1,Tipy!AT10=Výsledky!$AW$3-1))),10,0)))</f>
        <v/>
      </c>
      <c r="BF16" s="69" t="str">
        <f>IF(ISBLANK($AY$3),"",IF(ISBLANK(Tipy!AT10),"-",SUM(BA16:BE16)))</f>
        <v/>
      </c>
      <c r="BG16" s="68"/>
      <c r="BH16" s="65" t="str">
        <f>IF(ISBLANK($BT$3),"",IF(ISBLANK(Tipy!#REF!),0,IF(AND(Tipy!#REF!=Výsledky!$BR$3,Tipy!#REF!=Výsledky!$BT$3),60,0)))</f>
        <v/>
      </c>
      <c r="BI16" s="65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5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5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6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69" t="str">
        <f>IF(ISBLANK($BT$3),"",IF(ISBLANK(Tipy!#REF!),"-",SUM(BH16:BL16)))</f>
        <v/>
      </c>
      <c r="BN16" s="68"/>
      <c r="BO16" s="65" t="str">
        <f>IF(ISBLANK($CA$3),"",IF(ISBLANK(Tipy!BF10),0,IF(AND(Tipy!BF10=Výsledky!$BY$3,Tipy!BH10=Výsledky!$CA$3),60,0)))</f>
        <v/>
      </c>
      <c r="BP16" s="65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5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5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6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9" t="str">
        <f>IF(ISBLANK($CA$3),"",IF(ISBLANK(Tipy!BF10),"-",SUM(BO16:BS16)))</f>
        <v/>
      </c>
      <c r="BU16" s="68"/>
      <c r="BV16" s="65" t="str">
        <f>IF(ISBLANK($CH$3),"",IF(ISBLANK(Tipy!BL10),0,IF(AND(Tipy!BL10=Výsledky!$CF$3,Tipy!BN10=Výsledky!$CH$3),60,0)))</f>
        <v/>
      </c>
      <c r="BW16" s="65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5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5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6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9" t="str">
        <f>IF(ISBLANK($CH$3),"",IF(ISBLANK(Tipy!BL10),"-",SUM(BV16:BZ16)))</f>
        <v/>
      </c>
      <c r="CB16" s="68"/>
      <c r="CC16" s="65" t="str">
        <f>IF(ISBLANK($CO$3),"",IF(ISBLANK(Tipy!BR10),0,IF(AND(Tipy!BR10=Výsledky!$CM$3,Tipy!BT10=Výsledky!$CO$3),60,0)))</f>
        <v/>
      </c>
      <c r="CD16" s="65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5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5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6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9" t="str">
        <f>IF(ISBLANK($CO$3),"",IF(ISBLANK(Tipy!BR10),"-",SUM(CC16:CG16)))</f>
        <v/>
      </c>
      <c r="CI16" s="68"/>
      <c r="CJ16" s="65" t="str">
        <f>IF(ISBLANK($CV$3),"",IF(ISBLANK(Tipy!BX10),0,IF(AND(Tipy!BX10=Výsledky!$CT$3,Tipy!BZ10=Výsledky!$CV$3),60,0)))</f>
        <v/>
      </c>
      <c r="CK16" s="65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5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5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6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9" t="str">
        <f>IF(ISBLANK($CV$3),"",IF(ISBLANK(Tipy!BX10),"-",SUM(CJ16:CN16)))</f>
        <v/>
      </c>
      <c r="CP16" s="68"/>
      <c r="CQ16" s="65" t="str">
        <f>IF(ISBLANK($DC$3),"",IF(ISBLANK(Tipy!CD10),0,IF(AND(Tipy!CD10=Výsledky!$DA$3,Tipy!CF10=Výsledky!$DC$3),60,0)))</f>
        <v/>
      </c>
      <c r="CR16" s="65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5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5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6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9" t="str">
        <f>IF(ISBLANK($DC$3),"",IF(ISBLANK(Tipy!CD10),"-",SUM(CQ16:CU16)))</f>
        <v/>
      </c>
      <c r="CW16" s="68"/>
      <c r="CX16" s="65" t="str">
        <f>IF(ISBLANK($DX$3),"",IF(ISBLANK(Tipy!CJ10),0,IF(AND(Tipy!CJ10=Výsledky!$DV$3,Tipy!CL10=Výsledky!$DX$3),60,0)))</f>
        <v/>
      </c>
      <c r="CY16" s="65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5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5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6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9" t="str">
        <f>IF(ISBLANK($DX$3),"",IF(ISBLANK(Tipy!CJ10),"-",SUM(CX16:DB16)))</f>
        <v/>
      </c>
      <c r="DD16" s="68"/>
      <c r="DE16" s="65" t="str">
        <f>IF(ISBLANK($DQ$3),"",IF(ISBLANK(Tipy!CP10),0,IF(AND(Tipy!CP10=Výsledky!$DO$3,Tipy!CR10=Výsledky!$DQ$3),60,0)))</f>
        <v/>
      </c>
      <c r="DF16" s="65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5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5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6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9" t="str">
        <f>IF(ISBLANK($DQ$3),"",IF(ISBLANK(Tipy!CP10),"-",SUM(DE16:DI16)))</f>
        <v/>
      </c>
      <c r="DK16" s="68"/>
      <c r="DL16" s="65" t="str">
        <f>IF(ISBLANK($EE$3),"",IF(ISBLANK(Tipy!CV10),0,IF(AND(Tipy!CV10=Výsledky!$EC$3,Tipy!CX10=Výsledky!$EE$3),60,0)))</f>
        <v/>
      </c>
      <c r="DM16" s="65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5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5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6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9" t="str">
        <f>IF(ISBLANK($EE$3),"",IF(ISBLANK(Tipy!CV10),"-",SUM(DL16:DP16)))</f>
        <v/>
      </c>
      <c r="DR16" s="68"/>
      <c r="DS16" s="65" t="str">
        <f>IF(ISBLANK($EL$3),"",IF(ISBLANK(Tipy!DB10),0,IF(AND(Tipy!DB10=Výsledky!$EJ$3,Tipy!DD10=Výsledky!$EL$3),60,0)))</f>
        <v/>
      </c>
      <c r="DT16" s="65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5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5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6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9" t="str">
        <f>IF(ISBLANK($EL$3),"",IF(ISBLANK(Tipy!DB10),"-",SUM(DS16:DW16)))</f>
        <v/>
      </c>
      <c r="DY16" s="68"/>
      <c r="DZ16" s="65" t="str">
        <f>IF(ISBLANK($ES$3),"",IF(ISBLANK(Tipy!DH10),0,IF(AND(Tipy!DH10=Výsledky!$EQ$3,Tipy!DJ10=Výsledky!$ES$3),60,0)))</f>
        <v/>
      </c>
      <c r="EA16" s="65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5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5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6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9" t="str">
        <f>IF(ISBLANK($ES$3),"",IF(ISBLANK(Tipy!DH10),"-",SUM(DZ16:ED16)))</f>
        <v/>
      </c>
      <c r="EF16" s="68"/>
      <c r="EG16" s="65" t="str">
        <f>IF(ISBLANK($EZ$3),"",IF(ISBLANK(Tipy!DN10),0,IF(AND(Tipy!DN10=Výsledky!$EX$3,Tipy!DP10=Výsledky!$EZ$3),60,0)))</f>
        <v/>
      </c>
      <c r="EH16" s="65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5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5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6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9" t="str">
        <f>IF(ISBLANK($EZ$3),"",IF(ISBLANK(Tipy!DN10),"-",SUM(EG16:EK16)))</f>
        <v/>
      </c>
      <c r="EM16" s="68"/>
      <c r="EN16" s="65" t="str">
        <f>IF(ISBLANK($FU$3),"",IF(ISBLANK(Tipy!DT10),0,IF(AND(Tipy!DT10=Výsledky!$FS$3,Tipy!DV10=Výsledky!$FU$3),60,0)))</f>
        <v/>
      </c>
      <c r="EO16" s="65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5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5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6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9" t="str">
        <f>IF(ISBLANK($FU$3),"",IF(ISBLANK(Tipy!DT10),"-",SUM(EN16:ER16)))</f>
        <v/>
      </c>
      <c r="ET16" s="68"/>
      <c r="EU16" s="65" t="str">
        <f>IF(ISBLANK($FG$3),"",IF(ISBLANK(Tipy!DZ10),0,IF(AND(Tipy!DZ10=Výsledky!$FE$3,Tipy!EB10=Výsledky!$FG$3),60,0)))</f>
        <v/>
      </c>
      <c r="EV16" s="65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5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5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6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9" t="str">
        <f>IF(ISBLANK($FG$3),"",IF(ISBLANK(Tipy!DZ10),"-",SUM(EU16:EY16)))</f>
        <v/>
      </c>
      <c r="FA16" s="68"/>
      <c r="FB16" s="65" t="str">
        <f>IF(ISBLANK($BM$3),"",IF(ISBLANK(Tipy!EF10),0,IF(AND(Tipy!EF10=Výsledky!$BK$3,Tipy!EH10=Výsledky!$BM$3),60,0)))</f>
        <v/>
      </c>
      <c r="FC16" s="65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5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5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6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69" t="str">
        <f>IF(ISBLANK($BM$3),"",IF(ISBLANK(Tipy!EF10),"-",SUM(FB16:FF16)))</f>
        <v/>
      </c>
      <c r="FH16" s="68"/>
      <c r="FI16" s="65" t="str">
        <f>IF(ISBLANK($FN$3),"",IF(ISBLANK(Tipy!EL10),0,IF(AND(Tipy!EL10=Výsledky!$FL$3,Tipy!EN10=Výsledky!$FN$3),60,0)))</f>
        <v/>
      </c>
      <c r="FJ16" s="65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5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5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6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9" t="str">
        <f>IF(ISBLANK($FN$3),"",IF(ISBLANK(Tipy!EL10),"-",SUM(FI16:FM16)))</f>
        <v/>
      </c>
      <c r="FO16" s="68"/>
      <c r="FP16" s="65" t="str">
        <f>IF(ISBLANK($DJ$3),"",IF(ISBLANK(Tipy!#REF!),0,IF(AND(Tipy!#REF!=Výsledky!$DH$3,Tipy!#REF!=Výsledky!$DJ$3),60,0)))</f>
        <v/>
      </c>
      <c r="FQ16" s="65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5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5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6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9" t="str">
        <f>IF(ISBLANK($DJ$3),"",IF(ISBLANK(Tipy!#REF!),"-",SUM(FP16:FT16)))</f>
        <v/>
      </c>
      <c r="FV16" s="68"/>
      <c r="FW16" s="65" t="str">
        <f>IF(ISBLANK($GB$3),"",IF(ISBLANK(Tipy!EX10),0,IF(AND(Tipy!EX10=Výsledky!$FZ$3,Tipy!EZ10=Výsledky!$GB$3),60,0)))</f>
        <v/>
      </c>
      <c r="FX16" s="65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5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5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6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9" t="str">
        <f>IF(ISBLANK($GB$3),"",IF(ISBLANK(Tipy!EX10),"-",SUM(FW16:GA16)))</f>
        <v/>
      </c>
      <c r="GC16" s="68"/>
      <c r="GD16" s="65" t="str">
        <f>IF(ISBLANK($GP$3),"",IF(ISBLANK(Tipy!FD10),0,IF(AND(Tipy!FD10=Výsledky!$GN$3,Tipy!FF10=Výsledky!$GP$3),60,0)))</f>
        <v/>
      </c>
      <c r="GE16" s="65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5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5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6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9" t="str">
        <f>IF(ISBLANK($GP$3),"",IF(ISBLANK(Tipy!FD10),"-",SUM(GD16:GH16)))</f>
        <v/>
      </c>
      <c r="GJ16" s="68"/>
      <c r="GK16" s="65" t="str">
        <f>IF(ISBLANK($GW$3),"",IF(ISBLANK(Tipy!FJ10),0,IF(AND(Tipy!FJ10=Výsledky!$GU$3,Tipy!FL10=Výsledky!$GW$3),60,0)))</f>
        <v/>
      </c>
      <c r="GL16" s="65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5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5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6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9" t="str">
        <f>IF(ISBLANK($GW$3),"",IF(ISBLANK(Tipy!FJ10),"-",SUM(GK16:GO16)))</f>
        <v/>
      </c>
      <c r="GQ16" s="68"/>
      <c r="GR16" s="65" t="str">
        <f>IF(ISBLANK($GI$3),"",IF(ISBLANK(Tipy!FP10),0,IF(AND(Tipy!FP10=Výsledky!$GG$3,Tipy!FR10=Výsledky!$GI$3),60,0)))</f>
        <v/>
      </c>
      <c r="GS16" s="65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5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5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6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9" t="str">
        <f>IF(ISBLANK($GI$3),"",IF(ISBLANK(Tipy!FP10),"-",SUM(GR16:GV16)))</f>
        <v/>
      </c>
      <c r="GX16" s="68"/>
      <c r="GY16" s="65" t="str">
        <f>IF(ISBLANK($HK$3),"",IF(ISBLANK(Tipy!FV10),0,IF(AND(Tipy!FV10=Výsledky!$HI$3,Tipy!FX10=Výsledky!$HK$3),60,0)))</f>
        <v/>
      </c>
      <c r="GZ16" s="65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5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5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6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9" t="str">
        <f>IF(ISBLANK($HK$3),"",IF(ISBLANK(Tipy!FV10),"-",SUM(GY16:HC16)))</f>
        <v/>
      </c>
      <c r="HE16" s="68"/>
      <c r="HF16" s="65" t="str">
        <f>IF(ISBLANK($HD$3),"",IF(ISBLANK(Tipy!#REF!),0,IF(AND(Tipy!#REF!=Výsledky!$HB$3,Tipy!#REF!=Výsledky!$HD$3),60,0)))</f>
        <v/>
      </c>
      <c r="HG16" s="65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5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5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6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9" t="str">
        <f>IF(ISBLANK($HD$3),"",IF(ISBLANK(Tipy!#REF!),"-",SUM(HF16:HJ16)))</f>
        <v/>
      </c>
      <c r="HL16" s="68"/>
      <c r="HM16" s="65" t="str">
        <f>IF(ISBLANK($HY$3),"",IF(ISBLANK(Tipy!#REF!),0,IF(AND(Tipy!#REF!=Výsledky!$HW$3,Tipy!#REF!=Výsledky!$HY$3),60,0)))</f>
        <v/>
      </c>
      <c r="HN16" s="65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5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5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6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9" t="str">
        <f>IF(ISBLANK($HY$3),"",IF(ISBLANK(Tipy!#REF!),"-",SUM(HM16:HQ16)))</f>
        <v/>
      </c>
      <c r="HS16" s="68"/>
      <c r="HT16" s="65" t="str">
        <f>IF(ISBLANK($HR$3),"",IF(ISBLANK(Tipy!GN10),0,IF(AND(Tipy!GN10=Výsledky!$HP$3,Tipy!GP10=Výsledky!$HR$3),60,0)))</f>
        <v/>
      </c>
      <c r="HU16" s="65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5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5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6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9" t="str">
        <f>IF(ISBLANK($HR$3),"",IF(ISBLANK(Tipy!GN10),"-",SUM(HT16:HX16)))</f>
        <v/>
      </c>
      <c r="HZ16" s="68"/>
      <c r="IA16" s="65" t="str">
        <f>IF(ISBLANK($IM$3),"",IF(ISBLANK(Tipy!GT10),0,IF(AND(Tipy!GT10=Výsledky!$IK$3,Tipy!GV10=Výsledky!$IM$3),60,0)))</f>
        <v/>
      </c>
      <c r="IB16" s="65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5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5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6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9" t="str">
        <f>IF(ISBLANK($IM$3),"",IF(ISBLANK(Tipy!GT10),"-",SUM(IA16:IE16)))</f>
        <v/>
      </c>
      <c r="IG16" s="68"/>
      <c r="IH16" s="65" t="str">
        <f>IF(ISBLANK($IF$3),"",IF(ISBLANK(Tipy!#REF!),0,IF(AND(Tipy!#REF!=Výsledky!$ID$3,Tipy!#REF!=Výsledky!$IF$3),60,0)))</f>
        <v/>
      </c>
      <c r="II16" s="65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5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5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6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9" t="str">
        <f>IF(ISBLANK($IF$3),"",IF(ISBLANK(Tipy!#REF!),"-",SUM(IH16:IL16)))</f>
        <v/>
      </c>
      <c r="IN16" s="68"/>
      <c r="IO16" s="65" t="str">
        <f>IF(ISBLANK($IT$3),"",IF(ISBLANK(Tipy!HF10),0,IF(AND(Tipy!HF10=Výsledky!$IR$3,Tipy!HH10=Výsledky!$IT$3),60,0)))</f>
        <v/>
      </c>
      <c r="IP16" s="65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5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5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6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9" t="str">
        <f>IF(ISBLANK($IT$3),"",IF(ISBLANK(Tipy!HF10),"-",SUM(IO16:IS16)))</f>
        <v/>
      </c>
      <c r="IU16" s="68"/>
      <c r="IV16" s="65" t="str">
        <f>IF(ISBLANK($JA$3),"",IF(ISBLANK(Tipy!HL10),0,IF(AND(Tipy!HL10=Výsledky!$IY$3,Tipy!HN10=Výsledky!$JA$3),60,0)))</f>
        <v/>
      </c>
      <c r="IW16" s="65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5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5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6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9" t="str">
        <f>IF(ISBLANK($JA$3),"",IF(ISBLANK(Tipy!HL10),"-",SUM(IV16:IZ16)))</f>
        <v/>
      </c>
      <c r="JB16" s="68"/>
      <c r="JC16" s="65" t="str">
        <f>IF(ISBLANK($JO$3),"",IF(ISBLANK(Tipy!HR10),0,IF(AND(Tipy!HR10=Výsledky!$JM$3,Tipy!HT10=Výsledky!$JO$3),60,0)))</f>
        <v/>
      </c>
      <c r="JD16" s="65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5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5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6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9" t="str">
        <f>IF(ISBLANK($JO$3),"",IF(ISBLANK(Tipy!HR10),"-",SUM(JC16:JG16)))</f>
        <v/>
      </c>
      <c r="JI16" s="68"/>
      <c r="JJ16" s="65" t="str">
        <f>IF(ISBLANK($JH$3),"",IF(ISBLANK(Tipy!#REF!),0,IF(AND(Tipy!#REF!=Výsledky!$JF$3,Tipy!#REF!=Výsledky!$JH$3),60,0)))</f>
        <v/>
      </c>
      <c r="JK16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9" t="str">
        <f>IF(ISBLANK($JH$3),"",IF(ISBLANK(Tipy!#REF!),"-",SUM(JJ16:JN16)))</f>
        <v/>
      </c>
      <c r="JP16" s="68"/>
      <c r="JQ16" s="65" t="str">
        <f>IF(ISBLANK($JV$3),"",IF(ISBLANK(Tipy!ID10),0,IF(AND(Tipy!ID10=Výsledky!$JT$3,Tipy!IF10=Výsledky!$JV$3),60,0)))</f>
        <v/>
      </c>
      <c r="JR16" s="65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5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5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6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9" t="str">
        <f>IF(ISBLANK($JV$3),"",IF(ISBLANK(Tipy!ID10),"-",SUM(JQ16:JU16)))</f>
        <v/>
      </c>
      <c r="JW16" s="68"/>
      <c r="JX16" s="65" t="str">
        <f>IF(ISBLANK($KQ$3),"",IF(ISBLANK(Tipy!IJ10),0,IF(AND(Tipy!IJ10=Výsledky!$KO$3,Tipy!IL10=Výsledky!$KQ$3),60,0)))</f>
        <v/>
      </c>
      <c r="JY16" s="65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5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5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6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9" t="str">
        <f>IF(ISBLANK($KQ$3),"",IF(ISBLANK(Tipy!IJ10),"-",SUM(JX16:KB16)))</f>
        <v/>
      </c>
      <c r="KD16" s="68"/>
      <c r="KE16" s="65" t="str">
        <f>IF(ISBLANK($KX$3),"",IF(ISBLANK(Tipy!#REF!),0,IF(AND(Tipy!#REF!=Výsledky!$KV$3,Tipy!#REF!=Výsledky!$KX$3),60,0)))</f>
        <v/>
      </c>
      <c r="KF16" s="65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5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5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6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9" t="str">
        <f>IF(ISBLANK($KX$3),"",IF(ISBLANK(Tipy!#REF!),"-",SUM(KE16:KI16)))</f>
        <v/>
      </c>
      <c r="KK16" s="68"/>
      <c r="KL16" s="65" t="str">
        <f>IF(ISBLANK($KJ$3),"",IF(ISBLANK(Tipy!IV10),0,IF(AND(Tipy!IV10=Výsledky!$KH$3,Tipy!IX10=Výsledky!$KJ$3),60,0)))</f>
        <v/>
      </c>
      <c r="KM16" s="65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5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5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6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9" t="str">
        <f>IF(ISBLANK($KJ$3),"",IF(ISBLANK(Tipy!IV10),"-",SUM(KL16:KP16)))</f>
        <v/>
      </c>
      <c r="KR16" s="68"/>
      <c r="KS16" s="65" t="str">
        <f>IF(ISBLANK($KC$3),"",IF(ISBLANK(Tipy!JB10),0,IF(AND(Tipy!JB10=Výsledky!$KA$3,Tipy!JD10=Výsledky!$KC$3),60,0)))</f>
        <v/>
      </c>
      <c r="KT16" s="65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5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5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6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9" t="str">
        <f>IF(ISBLANK($KC$3),"",IF(ISBLANK(Tipy!JB10),"-",SUM(KS16:KW16)))</f>
        <v/>
      </c>
      <c r="KY16" s="68"/>
      <c r="KZ16" s="65" t="str">
        <f>IF(ISBLANK($LE$3),"",IF(ISBLANK(Tipy!JH10),0,IF(AND(Tipy!JH10=Výsledky!$LC$3,Tipy!JJ10=Výsledky!$LE$3),60,0)))</f>
        <v/>
      </c>
      <c r="LA16" s="65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5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5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6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9" t="str">
        <f>IF(ISBLANK($LE$3),"",IF(ISBLANK(Tipy!JH10),"-",SUM(KZ16:LD16)))</f>
        <v/>
      </c>
      <c r="LF16" s="68"/>
      <c r="LG16" s="65" t="str">
        <f>IF(ISBLANK($JH$3),"",IF(ISBLANK(Tipy!#REF!),0,IF(AND(Tipy!#REF!=Výsledky!$JF$3,Tipy!#REF!=Výsledky!$JH$3),60,0)))</f>
        <v/>
      </c>
      <c r="LH16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9" t="str">
        <f>IF(ISBLANK($JH$3),"",IF(ISBLANK(Tipy!#REF!),"-",SUM(LG16:LK16)))</f>
        <v/>
      </c>
      <c r="LM16" s="68"/>
      <c r="LN16" s="65" t="str">
        <f>IF(ISBLANK($LS$3),"",IF(ISBLANK(Tipy!JN10),0,IF(AND(Tipy!JN10=Výsledky!$LQ$3,Tipy!JP10=Výsledky!$LS$3),60,0)))</f>
        <v/>
      </c>
      <c r="LO16" s="65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5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5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6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9" t="str">
        <f>IF(ISBLANK($LS$3),"",IF(ISBLANK(Tipy!JN10),"-",SUM(LN16:LR16)))</f>
        <v/>
      </c>
      <c r="LT16" s="68"/>
      <c r="LU16" s="65" t="str">
        <f>IF(ISBLANK($JH$3),"",IF(ISBLANK(Tipy!#REF!),0,IF(AND(Tipy!#REF!=Výsledky!$JF$3,Tipy!#REF!=Výsledky!$JH$3),60,0)))</f>
        <v/>
      </c>
      <c r="LV16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9" t="str">
        <f>IF(ISBLANK($JH$3),"",IF(ISBLANK(Tipy!#REF!),"-",SUM(LU16:LY16)))</f>
        <v/>
      </c>
      <c r="MA16" s="68"/>
      <c r="MB16" s="65" t="str">
        <f>IF(ISBLANK($MG$3),"",IF(ISBLANK(Tipy!JZ10),0,IF(AND(Tipy!JZ10=Výsledky!$ME$3,Tipy!KB10=Výsledky!$MG$3),60,0)))</f>
        <v/>
      </c>
      <c r="MC16" s="65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5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5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6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9" t="str">
        <f>IF(ISBLANK($MG$3),"",IF(ISBLANK(Tipy!JZ10),"-",SUM(MB16:MF16)))</f>
        <v/>
      </c>
      <c r="MH16" s="68"/>
      <c r="MI16" s="65" t="str">
        <f>IF(ISBLANK($MN$3),"",IF(ISBLANK(Tipy!KL10),0,IF(AND(Tipy!KL10=Výsledky!$ML$3,Tipy!KN10=Výsledky!$MN$3),60,0)))</f>
        <v/>
      </c>
      <c r="MJ16" s="6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5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5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9" t="str">
        <f>IF(ISBLANK($MN$3),"",IF(ISBLANK(Tipy!KL10),"-",SUM(MI16:MM16)))</f>
        <v/>
      </c>
      <c r="MO16" s="68"/>
      <c r="MP16" s="65" t="str">
        <f>IF(ISBLANK($MU$3),"",IF(ISBLANK(Tipy!KR10),0,IF(AND(Tipy!KR10=Výsledky!$MS$3,Tipy!KT10=Výsledky!$MU$3),60,0)))</f>
        <v/>
      </c>
      <c r="MQ16" s="6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5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5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9" t="str">
        <f>IF(ISBLANK($MU$3),"",IF(ISBLANK(Tipy!KR10),"-",SUM(MP16:MT16)))</f>
        <v/>
      </c>
      <c r="MV16" s="68"/>
      <c r="MW16" s="65" t="str">
        <f>IF(ISBLANK($NP$3),"",IF(ISBLANK(Tipy!KX10),0,IF(AND(Tipy!KX10=Výsledky!$NN$3,Tipy!KZ10=Výsledky!$NP$3),60,0)))</f>
        <v/>
      </c>
      <c r="MX16" s="65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5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5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6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9" t="str">
        <f>IF(ISBLANK($NP$3),"",IF(ISBLANK(Tipy!KX10),"-",SUM(MW16:NA16)))</f>
        <v/>
      </c>
      <c r="NC16" s="68"/>
      <c r="ND16" s="65" t="str">
        <f>IF(ISBLANK($NB$3),"",IF(ISBLANK(Tipy!#REF!),0,IF(AND(Tipy!#REF!=Výsledky!$MZ$3,Tipy!#REF!=Výsledky!$NB$3),60,0)))</f>
        <v/>
      </c>
      <c r="NE16" s="65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5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5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6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9" t="str">
        <f>IF(ISBLANK($NB$3),"",IF(ISBLANK(Tipy!#REF!),"-",SUM(ND16:NH16)))</f>
        <v/>
      </c>
      <c r="NJ16" s="68"/>
      <c r="NK16" s="65" t="str">
        <f>IF(ISBLANK($OD$3),"",IF(ISBLANK(Tipy!LJ10),0,IF(AND(Tipy!LJ10=Výsledky!$OB$3,Tipy!LL10=Výsledky!$OD$3),60,0)))</f>
        <v/>
      </c>
      <c r="NL16" s="65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5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5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6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9" t="str">
        <f>IF(ISBLANK($OD$3),"",IF(ISBLANK(Tipy!LJ10),"-",SUM(NK16:NO16)))</f>
        <v/>
      </c>
      <c r="NQ16" s="68"/>
      <c r="NR16" s="65" t="str">
        <f>IF(ISBLANK($NI$3),"",IF(ISBLANK(Tipy!LP10),0,IF(AND(Tipy!LP10=Výsledky!$NG$3,Tipy!LR10=Výsledky!$NI$3),60,0)))</f>
        <v/>
      </c>
      <c r="NS16" s="65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5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5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6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9" t="str">
        <f>IF(ISBLANK($NI$3),"",IF(ISBLANK(Tipy!LP10),"-",SUM(NR16:NV16)))</f>
        <v/>
      </c>
      <c r="NX16" s="68"/>
      <c r="NY16" s="65" t="str">
        <f>IF(ISBLANK($OK$3),"",IF(ISBLANK(Tipy!#REF!),0,IF(AND(Tipy!#REF!=Výsledky!$OI$3,Tipy!#REF!=Výsledky!$OK$3),60,0)))</f>
        <v/>
      </c>
      <c r="NZ16" s="65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5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5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6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9" t="str">
        <f>IF(ISBLANK($OK$3),"",IF(ISBLANK(Tipy!#REF!),"-",SUM(NY16:OC16)))</f>
        <v/>
      </c>
      <c r="OE16" s="68"/>
      <c r="OF16" s="65" t="str">
        <f>IF(ISBLANK($NW$3),"",IF(ISBLANK(Tipy!MB10),0,IF(AND(Tipy!MB10=Výsledky!$NU$3,Tipy!MD10=Výsledky!$NW$3),60,0)))</f>
        <v/>
      </c>
      <c r="OG16" s="65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5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5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6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9" t="str">
        <f>IF(ISBLANK($NW$3),"",IF(ISBLANK(Tipy!MB10),"-",SUM(OF16:OJ16)))</f>
        <v/>
      </c>
      <c r="OL16" s="68"/>
      <c r="OM16" s="65" t="str">
        <f>IF(ISBLANK($OR$3),"",IF(ISBLANK(Tipy!MH10),0,IF(AND(Tipy!MH10=Výsledky!$OP$3,Tipy!MJ10=Výsledky!$OR$3),60,0)))</f>
        <v/>
      </c>
      <c r="ON16" s="6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5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5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9" t="str">
        <f>IF(ISBLANK($OR$3),"",IF(ISBLANK(Tipy!MH10),"-",SUM(OM16:OQ16)))</f>
        <v/>
      </c>
      <c r="OS16" s="68"/>
      <c r="OT16" s="65" t="str">
        <f>IF(ISBLANK($OY$3),"",IF(ISBLANK(Tipy!MN10),0,IF(AND(Tipy!MN10=Výsledky!$OW$3,Tipy!MP10=Výsledky!$OY$3),60,0)))</f>
        <v/>
      </c>
      <c r="OU16" s="6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5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5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9" t="str">
        <f>IF(ISBLANK($OY$3),"",IF(ISBLANK(Tipy!MN10),"-",SUM(OT16:OX16)))</f>
        <v/>
      </c>
      <c r="OZ16" s="68"/>
      <c r="PA16" s="65" t="str">
        <f>IF(ISBLANK($PF$3),"",IF(ISBLANK(Tipy!MT10),0,IF(AND(Tipy!MT10=Výsledky!$PD$3,Tipy!MV10=Výsledky!$PF$3),60,0)))</f>
        <v/>
      </c>
      <c r="PB16" s="6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5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5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9" t="str">
        <f>IF(ISBLANK($PF$3),"",IF(ISBLANK(Tipy!MT10),"-",SUM(PA16:PE16)))</f>
        <v/>
      </c>
      <c r="PG16" s="68"/>
      <c r="PH16" s="65" t="str">
        <f>IF(ISBLANK($PM$3),"",IF(ISBLANK(Tipy!MZ10),0,IF(AND(Tipy!MZ10=Výsledky!$PK$3,Tipy!NB10=Výsledky!$PM$3),60,0)))</f>
        <v/>
      </c>
      <c r="PI16" s="6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5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5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9" t="str">
        <f>IF(ISBLANK($PM$3),"",IF(ISBLANK(Tipy!MZ10),"-",SUM(PH16:PL16)))</f>
        <v/>
      </c>
      <c r="PN16" s="68"/>
      <c r="PO16" s="65" t="str">
        <f>IF(ISBLANK($PT$3),"",IF(ISBLANK(Tipy!NF10),0,IF(AND(Tipy!NF10=Výsledky!$PR$3,Tipy!NH10=Výsledky!$PT$3),60,0)))</f>
        <v/>
      </c>
      <c r="PP16" s="6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5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5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9" t="str">
        <f>IF(ISBLANK($PT$3),"",IF(ISBLANK(Tipy!NF10),"-",SUM(PO16:PS16)))</f>
        <v/>
      </c>
      <c r="PU16" s="68"/>
      <c r="PV16" s="65" t="str">
        <f>IF(ISBLANK($QA$3),"",IF(ISBLANK(Tipy!NL10),0,IF(AND(Tipy!NL10=Výsledky!$PY$3,Tipy!NN10=Výsledky!$QA$3),60,0)))</f>
        <v/>
      </c>
      <c r="PW16" s="6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5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5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9" t="str">
        <f>IF(ISBLANK($QA$3),"",IF(ISBLANK(Tipy!NL10),"-",SUM(PV16:PZ16)))</f>
        <v/>
      </c>
      <c r="QB16" s="68"/>
      <c r="QC16" s="65" t="str">
        <f>IF(ISBLANK($QH$3),"",IF(ISBLANK(Tipy!NR10),0,IF(AND(Tipy!NR10=Výsledky!$QF$3,Tipy!NT10=Výsledky!$QH$3),60,0)))</f>
        <v/>
      </c>
      <c r="QD16" s="6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5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5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9" t="str">
        <f>IF(ISBLANK($QH$3),"",IF(ISBLANK(Tipy!NR10),"-",SUM(QC16:QG16)))</f>
        <v/>
      </c>
      <c r="QI16" s="121"/>
      <c r="QJ16" s="65" t="str">
        <f>IF(ISBLANK($QV$3),"",IF(ISBLANK(Tipy!NX10),0,IF(AND(Tipy!NX10=Výsledky!$QT$3,Tipy!NZ10=Výsledky!$QV$3),60,0)))</f>
        <v/>
      </c>
      <c r="QK16" s="65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5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5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6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9" t="str">
        <f>IF(ISBLANK($QV$3),"",IF(ISBLANK(Tipy!NX10),"-",SUM(QJ16:QN16)))</f>
        <v/>
      </c>
      <c r="QP16" s="121"/>
      <c r="QQ16" s="65" t="str">
        <f>IF(ISBLANK($QO$3),"",IF(ISBLANK(Tipy!#REF!),0,IF(AND(Tipy!#REF!=Výsledky!$QM$3,Tipy!#REF!=Výsledky!$QO$3),60,0)))</f>
        <v/>
      </c>
      <c r="QR1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9" t="str">
        <f>IF(ISBLANK($QO$3),"",IF(ISBLANK(Tipy!#REF!),"-",SUM(QQ16:QU16)))</f>
        <v/>
      </c>
    </row>
    <row r="17" spans="1:464" ht="16.5">
      <c r="A17" s="316">
        <f>Tipy!A11</f>
        <v>11</v>
      </c>
      <c r="B17" s="306" t="s">
        <v>298</v>
      </c>
      <c r="C17" s="332">
        <v>11</v>
      </c>
      <c r="D17" s="65">
        <f>IF(ISBLANK($I$3),"",IF(ISBLANK(Tipy!D11),0,IF(AND(Tipy!D11=Výsledky!$G$3,Tipy!F11=Výsledky!$I$3),60,0)))</f>
        <v>0</v>
      </c>
      <c r="E17" s="6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5" t="e">
        <f>IF(ISBLANK($I$3),"",IF(OR(Tipy!G11=Výsledky!$D$6,Tipy!G11=Výsledky!$D$7,Tipy!G11=Výsledky!$D$8,Tipy!G11=Výsledky!$D$9),IF(VLOOKUP(Tipy!G11,'Kategórie hráčov'!$A$2:$B$46,2,FALSE)=30,30,20),0))</f>
        <v>#N/A</v>
      </c>
      <c r="G17" s="65" t="e">
        <f>IF(ISBLANK($I$3),"",IF(OR(Tipy!H11=Výsledky!$G$6,Tipy!H11=Výsledky!$G$7,Tipy!H11=Výsledky!$G$8,Tipy!H11=Výsledky!$G$9),IF(VLOOKUP(Tipy!H11,'Kategórie hráčov'!$A$2:$B$46,2,FALSE)=30,30,20),0))</f>
        <v>#N/A</v>
      </c>
      <c r="H17" s="6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7" t="str">
        <f>IF(ISBLANK($I$3),"",IF(ISBLANK(Tipy!D11),"-",SUM(D17:H17)))</f>
        <v>-</v>
      </c>
      <c r="J17" s="308"/>
      <c r="K17" s="106">
        <f>IF(ISBLANK($P$3),"",IF(ISBLANK(Tipy!J11),0,IF(AND(Tipy!J11=Výsledky!$N$3,Tipy!L11=Výsledky!$P$3),60,0)))</f>
        <v>0</v>
      </c>
      <c r="L17" s="10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5">
        <f>IF(ISBLANK($P$3),"",IF(OR(Tipy!M11=Výsledky!$K$6,Tipy!M11=Výsledky!$K$7,Tipy!M11=Výsledky!$K$8,Tipy!M11=Výsledky!$K$9),IF(VLOOKUP(Tipy!M11,'Kategórie hráčov'!$A$2:$B$46,2,FALSE)=30,30,20),0))</f>
        <v>0</v>
      </c>
      <c r="N17" s="105">
        <f>IF(ISBLANK($P$3),"",IF(OR(Tipy!N11=Výsledky!$N$6,Tipy!N11=Výsledky!$N$7,Tipy!N11=Výsledky!$N$8,Tipy!N11=Výsledky!$N$9),IF(VLOOKUP(Tipy!N11,'Kategórie hráčov'!$A$2:$B$46,2,FALSE)=30,30,20),0))</f>
        <v>0</v>
      </c>
      <c r="O17" s="6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7">
        <f>IF(ISBLANK($P$3),"",IF(ISBLANK(Tipy!J11),"-",SUM(K17:O17)))</f>
        <v>0</v>
      </c>
      <c r="Q17" s="330"/>
      <c r="R17" s="106">
        <f>IF(ISBLANK($W$3),"",IF(ISBLANK(Tipy!P11),0,IF(AND(Tipy!P11=Výsledky!$U$3,Tipy!R11=Výsledky!$W$3),60,0)))</f>
        <v>0</v>
      </c>
      <c r="S17" s="10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5">
        <f>IF(ISBLANK($W$3),"",IF(OR(Tipy!S11=Výsledky!$R$6,Tipy!S11=Výsledky!$R$7,Tipy!S11=Výsledky!$R$8,Tipy!S11=Výsledky!$R$9),VLOOKUP(Tipy!S11,'Kategórie hráčov'!$A$2:$B$47,2,FALSE),0))</f>
        <v>0</v>
      </c>
      <c r="U17" s="105">
        <f>IF(ISBLANK($W$3),"",IF(OR(Tipy!T11=Výsledky!$U$6,Tipy!T11=Výsledky!$U$7,Tipy!T11=Výsledky!$U$8,Tipy!T11=Výsledky!$U$9),VLOOKUP(Tipy!T11,'Kategórie hráčov'!$A$25:$B$70,2,FALSE),0))</f>
        <v>0</v>
      </c>
      <c r="V17" s="66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9">
        <f>IF(ISBLANK($W$3),"",IF(ISBLANK(Tipy!P11),"-",SUM(R17:V17)))</f>
        <v>30</v>
      </c>
      <c r="X17" s="330"/>
      <c r="Y17" s="106">
        <f>IF(ISBLANK($AD$3),"",IF(ISBLANK(Tipy!V11),0,IF(AND(Tipy!V11=Výsledky!$AB$3,Tipy!X11=Výsledky!$AD$3),60,0)))</f>
        <v>0</v>
      </c>
      <c r="Z17" s="10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5">
        <f>IF(ISBLANK($AD$3),"",IF(OR(Tipy!Y11=Výsledky!$Y$6,Tipy!Y11=Výsledky!$Y$7,Tipy!Y11=Výsledky!$Y$8,Tipy!Y11=Výsledky!$Y$9),VLOOKUP(Tipy!Y11,'Kategórie hráčov'!$A$2:$B$47,2,FALSE),0))</f>
        <v>0</v>
      </c>
      <c r="AB17" s="105">
        <f>IF(ISBLANK($AD$3),"",IF(OR(Tipy!Z11=Výsledky!$AB$6,Tipy!Z11=Výsledky!$AB$7,Tipy!Z11=Výsledky!$AB$8,Tipy!Z11=Výsledky!$AB$9),VLOOKUP(Tipy!Z11,'Kategórie hráčov'!$A$25:$B$70,2,FALSE),0))</f>
        <v>0</v>
      </c>
      <c r="AC17" s="6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9" t="str">
        <f>IF(ISBLANK($AD$3),"",IF(ISBLANK(Tipy!V11),"-",SUM(Y17:AC17)))</f>
        <v>-</v>
      </c>
      <c r="AE17" s="68"/>
      <c r="AF17" s="65" t="str">
        <f>IF(ISBLANK($AK$3),"",IF(ISBLANK(Tipy!AB11),0,IF(AND(Tipy!AB11=Výsledky!$AI$3,Tipy!AD11=Výsledky!$AK$3),60,0)))</f>
        <v/>
      </c>
      <c r="AG17" s="65" t="str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/>
      </c>
      <c r="AH17" s="65" t="str">
        <f>IF(ISBLANK($AK$3),"",IF(OR(Tipy!AE11=Výsledky!$AF$6,Tipy!AE11=Výsledky!$AF$7,Tipy!AE11=Výsledky!$AF$8,Tipy!AE11=Výsledky!$AF$9),IF(VLOOKUP(Tipy!AE11,'Kategórie hráčov'!$A$2:$B$46,2,FALSE)=30,30,20),0))</f>
        <v/>
      </c>
      <c r="AI17" s="65" t="str">
        <f>IF(ISBLANK($AK$3),"",IF(OR(Tipy!AF11=Výsledky!$AI$6,Tipy!AF11=Výsledky!$AI$7,Tipy!AF11=Výsledky!$AI$8,Tipy!AF11=Výsledky!$AI$9),IF(VLOOKUP(Tipy!AF11,'Kategórie hráčov'!$A$2:$B$46,2,FALSE)=30,30,20),0))</f>
        <v/>
      </c>
      <c r="AJ17" s="66" t="str">
        <f>IF(ISBLANK($AK$3),"",IF(ISBLANK(Tipy!AB11),0,IF(OR(AND(Tipy!AB11=Výsledky!$AI$3,OR(Tipy!AD11=Výsledky!$AK$3+1,Tipy!AD11=Výsledky!$AK$3-1)),AND(Tipy!AD11=Výsledky!$AK$3,OR(Tipy!AB11=Výsledky!$AI$3+1,Tipy!AB11=Výsledky!$AI$3-1))),10,0)))</f>
        <v/>
      </c>
      <c r="AK17" s="69" t="str">
        <f>IF(ISBLANK($AK$3),"",IF(ISBLANK(Tipy!AB11),"-",SUM(AF17:AJ17)))</f>
        <v/>
      </c>
      <c r="AL17" s="68"/>
      <c r="AM17" s="65" t="str">
        <f>IF(ISBLANK($AR$3),"",IF(ISBLANK(Tipy!AH11),0,IF(AND(Tipy!AH11=Výsledky!$AP$3,Tipy!AJ11=Výsledky!$AR$3),60,0)))</f>
        <v/>
      </c>
      <c r="AN17" s="65" t="str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/>
      </c>
      <c r="AO17" s="65" t="str">
        <f>IF(ISBLANK($AR$3),"",IF(OR(Tipy!AK11=Výsledky!$AM$6,Tipy!AK11=Výsledky!$AM$7,Tipy!AK11=Výsledky!$AM$8,Tipy!AK11=Výsledky!$AM$9),IF(VLOOKUP(Tipy!AK11,'Kategórie hráčov'!$A$2:$B$46,2,FALSE)=30,30,20),0))</f>
        <v/>
      </c>
      <c r="AP17" s="65" t="str">
        <f>IF(ISBLANK($AR$3),"",IF(OR(Tipy!AL11=Výsledky!$AP$6,Tipy!AL11=Výsledky!$AP$7,Tipy!AL11=Výsledky!$AP$8,Tipy!AL11=Výsledky!$AP$9),IF(VLOOKUP(Tipy!AL11,'Kategórie hráčov'!$A$2:$B$46,2,FALSE)=30,30,20),0))</f>
        <v/>
      </c>
      <c r="AQ17" s="66" t="str">
        <f>IF(ISBLANK($AR$3),"",IF(ISBLANK(Tipy!AH11),0,IF(OR(AND(Tipy!AH11=Výsledky!$AP$3,OR(Tipy!AJ11=Výsledky!$AR$3+1,Tipy!AJ11=Výsledky!$AR$3-1)),AND(Tipy!AJ11=Výsledky!$AR$3,OR(Tipy!AH11=Výsledky!$AP$3+1,Tipy!AH11=Výsledky!$AP$3-1))),10,0)))</f>
        <v/>
      </c>
      <c r="AR17" s="69" t="str">
        <f>IF(ISBLANK($AR$3),"",IF(ISBLANK(Tipy!AH11),"-",SUM(AM17:AQ17)))</f>
        <v/>
      </c>
      <c r="AS17" s="68"/>
      <c r="AT17" s="65" t="str">
        <f>IF(ISBLANK($BF$3),"",IF(ISBLANK(Tipy!#REF!),0,IF(AND(Tipy!#REF!=Výsledky!$BD$3,Tipy!#REF!=Výsledky!$BF$3),60,0)))</f>
        <v/>
      </c>
      <c r="AU17" s="65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7" s="65" t="str">
        <f>IF(ISBLANK($BF$3),"",IF(OR(Tipy!#REF!=Výsledky!#REF!,Tipy!#REF!=Výsledky!#REF!,Tipy!#REF!=Výsledky!#REF!,Tipy!#REF!=Výsledky!$AT$9),IF(VLOOKUP(Tipy!#REF!,'Kategórie hráčov'!$A$2:$B$46,2,FALSE)=30,30,20),0))</f>
        <v/>
      </c>
      <c r="AW17" s="65" t="str">
        <f>IF(ISBLANK($BF$3),"",IF(OR(Tipy!#REF!=Výsledky!#REF!,Tipy!#REF!=Výsledky!#REF!,Tipy!#REF!=Výsledky!#REF!,Tipy!#REF!=Výsledky!$AW$9),IF(VLOOKUP(Tipy!#REF!,'Kategórie hráčov'!$A$2:$B$46,2,FALSE)=30,30,20),0))</f>
        <v/>
      </c>
      <c r="AX17" s="66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7" s="69" t="str">
        <f>IF(ISBLANK($BF$3),"",IF(ISBLANK(Tipy!#REF!),"-",SUM(AT17:AX17)))</f>
        <v/>
      </c>
      <c r="AZ17" s="68"/>
      <c r="BA17" s="65" t="str">
        <f>IF(ISBLANK($AY$3),"",IF(ISBLANK(Tipy!AT11),0,IF(AND(Tipy!AT11=Výsledky!$AW$3,Tipy!AV11=Výsledky!$AY$3),60,0)))</f>
        <v/>
      </c>
      <c r="BB17" s="65" t="str">
        <f>IF(ISBLANK($AY$3),"",IF(ISBLANK(Tipy!AT11),0,IF(AND(Tipy!AT11=Výsledky!$AW$3,Tipy!AV11=Výsledky!$AY$3),0,IF(AND(Tipy!AT11-Tipy!AV11&gt;0,Výsledky!$AW$3-Výsledky!$AY$3&gt;0),20,IF(AND(Tipy!AT11-Tipy!AV11=0,Výsledky!$AW$3-Výsledky!$AY$3=0),20,IF(AND(Tipy!AT11-Tipy!AV11&lt;0,Výsledky!$AW$3-Výsledky!$AY$3&lt;0),20,0))))))</f>
        <v/>
      </c>
      <c r="BC17" s="65" t="str">
        <f>IF(ISBLANK($AY$3),"",IF(OR(Tipy!AW11=Výsledky!$BA$6,Tipy!AW11=Výsledky!$BA$7,Tipy!AW11=Výsledky!$BA$8,Tipy!AW11=Výsledky!$BA$9),IF(VLOOKUP(Tipy!AW11,'Kategórie hráčov'!$A$2:$B$46,2,FALSE)=30,30,20),0))</f>
        <v/>
      </c>
      <c r="BD17" s="65" t="str">
        <f>IF(ISBLANK($AY$3),"",IF(OR(Tipy!AX11=Výsledky!$BD$6,Tipy!AX11=Výsledky!$BD$7,Tipy!AX11=Výsledky!$BD$8,Tipy!AX11=Výsledky!$BD$9),IF(VLOOKUP(Tipy!AX11,'Kategórie hráčov'!$A$2:$B$46,2,FALSE)=30,30,20),0))</f>
        <v/>
      </c>
      <c r="BE17" s="66" t="str">
        <f>IF(ISBLANK($AY$3),"",IF(ISBLANK(Tipy!AT11),0,IF(OR(AND(Tipy!AT11=Výsledky!$AW$3,OR(Tipy!AV11=Výsledky!$AY$3+1,Tipy!AV11=Výsledky!$AY$3-1)),AND(Tipy!AV11=Výsledky!$AY$3,OR(Tipy!AT11=Výsledky!$AW$3+1,Tipy!AT11=Výsledky!$AW$3-1))),10,0)))</f>
        <v/>
      </c>
      <c r="BF17" s="69" t="str">
        <f>IF(ISBLANK($AY$3),"",IF(ISBLANK(Tipy!AT11),"-",SUM(BA17:BE17)))</f>
        <v/>
      </c>
      <c r="BG17" s="68"/>
      <c r="BH17" s="65" t="str">
        <f>IF(ISBLANK($BT$3),"",IF(ISBLANK(Tipy!#REF!),0,IF(AND(Tipy!#REF!=Výsledky!$BR$3,Tipy!#REF!=Výsledky!$BT$3),60,0)))</f>
        <v/>
      </c>
      <c r="BI17" s="65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5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5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6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69" t="str">
        <f>IF(ISBLANK($BT$3),"",IF(ISBLANK(Tipy!#REF!),"-",SUM(BH17:BL17)))</f>
        <v/>
      </c>
      <c r="BN17" s="68"/>
      <c r="BO17" s="65" t="str">
        <f>IF(ISBLANK($CA$3),"",IF(ISBLANK(Tipy!BF11),0,IF(AND(Tipy!BF11=Výsledky!$BY$3,Tipy!BH11=Výsledky!$CA$3),60,0)))</f>
        <v/>
      </c>
      <c r="BP17" s="65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5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5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6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9" t="str">
        <f>IF(ISBLANK($CA$3),"",IF(ISBLANK(Tipy!BF11),"-",SUM(BO17:BS17)))</f>
        <v/>
      </c>
      <c r="BU17" s="68"/>
      <c r="BV17" s="65" t="str">
        <f>IF(ISBLANK($CH$3),"",IF(ISBLANK(Tipy!BL11),0,IF(AND(Tipy!BL11=Výsledky!$CF$3,Tipy!BN11=Výsledky!$CH$3),60,0)))</f>
        <v/>
      </c>
      <c r="BW17" s="65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5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5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6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9" t="str">
        <f>IF(ISBLANK($CH$3),"",IF(ISBLANK(Tipy!BL11),"-",SUM(BV17:BZ17)))</f>
        <v/>
      </c>
      <c r="CB17" s="68"/>
      <c r="CC17" s="65" t="str">
        <f>IF(ISBLANK($CO$3),"",IF(ISBLANK(Tipy!BR11),0,IF(AND(Tipy!BR11=Výsledky!$CM$3,Tipy!BT11=Výsledky!$CO$3),60,0)))</f>
        <v/>
      </c>
      <c r="CD17" s="65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5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5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6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9" t="str">
        <f>IF(ISBLANK($CO$3),"",IF(ISBLANK(Tipy!BR11),"-",SUM(CC17:CG17)))</f>
        <v/>
      </c>
      <c r="CI17" s="68"/>
      <c r="CJ17" s="65" t="str">
        <f>IF(ISBLANK($CV$3),"",IF(ISBLANK(Tipy!BX11),0,IF(AND(Tipy!BX11=Výsledky!$CT$3,Tipy!BZ11=Výsledky!$CV$3),60,0)))</f>
        <v/>
      </c>
      <c r="CK17" s="65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5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5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6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9" t="str">
        <f>IF(ISBLANK($CV$3),"",IF(ISBLANK(Tipy!BX11),"-",SUM(CJ17:CN17)))</f>
        <v/>
      </c>
      <c r="CP17" s="68"/>
      <c r="CQ17" s="65" t="str">
        <f>IF(ISBLANK($DC$3),"",IF(ISBLANK(Tipy!CD11),0,IF(AND(Tipy!CD11=Výsledky!$DA$3,Tipy!CF11=Výsledky!$DC$3),60,0)))</f>
        <v/>
      </c>
      <c r="CR17" s="65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5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5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6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9" t="str">
        <f>IF(ISBLANK($DC$3),"",IF(ISBLANK(Tipy!CD11),"-",SUM(CQ17:CU17)))</f>
        <v/>
      </c>
      <c r="CW17" s="68"/>
      <c r="CX17" s="65" t="str">
        <f>IF(ISBLANK($DX$3),"",IF(ISBLANK(Tipy!CJ11),0,IF(AND(Tipy!CJ11=Výsledky!$DV$3,Tipy!CL11=Výsledky!$DX$3),60,0)))</f>
        <v/>
      </c>
      <c r="CY17" s="65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5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5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6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9" t="str">
        <f>IF(ISBLANK($DX$3),"",IF(ISBLANK(Tipy!CJ11),"-",SUM(CX17:DB17)))</f>
        <v/>
      </c>
      <c r="DD17" s="68"/>
      <c r="DE17" s="65" t="str">
        <f>IF(ISBLANK($DQ$3),"",IF(ISBLANK(Tipy!CP11),0,IF(AND(Tipy!CP11=Výsledky!$DO$3,Tipy!CR11=Výsledky!$DQ$3),60,0)))</f>
        <v/>
      </c>
      <c r="DF17" s="65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5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5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6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9" t="str">
        <f>IF(ISBLANK($DQ$3),"",IF(ISBLANK(Tipy!CP11),"-",SUM(DE17:DI17)))</f>
        <v/>
      </c>
      <c r="DK17" s="68"/>
      <c r="DL17" s="65" t="str">
        <f>IF(ISBLANK($EE$3),"",IF(ISBLANK(Tipy!CV11),0,IF(AND(Tipy!CV11=Výsledky!$EC$3,Tipy!CX11=Výsledky!$EE$3),60,0)))</f>
        <v/>
      </c>
      <c r="DM17" s="65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5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5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6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9" t="str">
        <f>IF(ISBLANK($EE$3),"",IF(ISBLANK(Tipy!CV11),"-",SUM(DL17:DP17)))</f>
        <v/>
      </c>
      <c r="DR17" s="68"/>
      <c r="DS17" s="65" t="str">
        <f>IF(ISBLANK($EL$3),"",IF(ISBLANK(Tipy!DB11),0,IF(AND(Tipy!DB11=Výsledky!$EJ$3,Tipy!DD11=Výsledky!$EL$3),60,0)))</f>
        <v/>
      </c>
      <c r="DT17" s="65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5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5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6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9" t="str">
        <f>IF(ISBLANK($EL$3),"",IF(ISBLANK(Tipy!DB11),"-",SUM(DS17:DW17)))</f>
        <v/>
      </c>
      <c r="DY17" s="68"/>
      <c r="DZ17" s="65" t="str">
        <f>IF(ISBLANK($ES$3),"",IF(ISBLANK(Tipy!DH11),0,IF(AND(Tipy!DH11=Výsledky!$EQ$3,Tipy!DJ11=Výsledky!$ES$3),60,0)))</f>
        <v/>
      </c>
      <c r="EA17" s="65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5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5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6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9" t="str">
        <f>IF(ISBLANK($ES$3),"",IF(ISBLANK(Tipy!DH11),"-",SUM(DZ17:ED17)))</f>
        <v/>
      </c>
      <c r="EF17" s="68"/>
      <c r="EG17" s="65" t="str">
        <f>IF(ISBLANK($EZ$3),"",IF(ISBLANK(Tipy!DN11),0,IF(AND(Tipy!DN11=Výsledky!$EX$3,Tipy!DP11=Výsledky!$EZ$3),60,0)))</f>
        <v/>
      </c>
      <c r="EH17" s="65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5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5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6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9" t="str">
        <f>IF(ISBLANK($EZ$3),"",IF(ISBLANK(Tipy!DN11),"-",SUM(EG17:EK17)))</f>
        <v/>
      </c>
      <c r="EM17" s="68"/>
      <c r="EN17" s="65" t="str">
        <f>IF(ISBLANK($FU$3),"",IF(ISBLANK(Tipy!DT11),0,IF(AND(Tipy!DT11=Výsledky!$FS$3,Tipy!DV11=Výsledky!$FU$3),60,0)))</f>
        <v/>
      </c>
      <c r="EO17" s="65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5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5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6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9" t="str">
        <f>IF(ISBLANK($FU$3),"",IF(ISBLANK(Tipy!DT11),"-",SUM(EN17:ER17)))</f>
        <v/>
      </c>
      <c r="ET17" s="68"/>
      <c r="EU17" s="65" t="str">
        <f>IF(ISBLANK($FG$3),"",IF(ISBLANK(Tipy!DZ11),0,IF(AND(Tipy!DZ11=Výsledky!$FE$3,Tipy!EB11=Výsledky!$FG$3),60,0)))</f>
        <v/>
      </c>
      <c r="EV17" s="65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5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5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6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9" t="str">
        <f>IF(ISBLANK($FG$3),"",IF(ISBLANK(Tipy!DZ11),"-",SUM(EU17:EY17)))</f>
        <v/>
      </c>
      <c r="FA17" s="68"/>
      <c r="FB17" s="65" t="str">
        <f>IF(ISBLANK($BM$3),"",IF(ISBLANK(Tipy!EF11),0,IF(AND(Tipy!EF11=Výsledky!$BK$3,Tipy!EH11=Výsledky!$BM$3),60,0)))</f>
        <v/>
      </c>
      <c r="FC17" s="65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5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5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6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69" t="str">
        <f>IF(ISBLANK($BM$3),"",IF(ISBLANK(Tipy!EF11),"-",SUM(FB17:FF17)))</f>
        <v/>
      </c>
      <c r="FH17" s="68"/>
      <c r="FI17" s="65" t="str">
        <f>IF(ISBLANK($FN$3),"",IF(ISBLANK(Tipy!EL11),0,IF(AND(Tipy!EL11=Výsledky!$FL$3,Tipy!EN11=Výsledky!$FN$3),60,0)))</f>
        <v/>
      </c>
      <c r="FJ17" s="65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5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5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6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9" t="str">
        <f>IF(ISBLANK($FN$3),"",IF(ISBLANK(Tipy!EL11),"-",SUM(FI17:FM17)))</f>
        <v/>
      </c>
      <c r="FO17" s="68"/>
      <c r="FP17" s="65" t="str">
        <f>IF(ISBLANK($DJ$3),"",IF(ISBLANK(Tipy!#REF!),0,IF(AND(Tipy!#REF!=Výsledky!$DH$3,Tipy!#REF!=Výsledky!$DJ$3),60,0)))</f>
        <v/>
      </c>
      <c r="FQ17" s="65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5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5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6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9" t="str">
        <f>IF(ISBLANK($DJ$3),"",IF(ISBLANK(Tipy!#REF!),"-",SUM(FP17:FT17)))</f>
        <v/>
      </c>
      <c r="FV17" s="68"/>
      <c r="FW17" s="65" t="str">
        <f>IF(ISBLANK($GB$3),"",IF(ISBLANK(Tipy!EX11),0,IF(AND(Tipy!EX11=Výsledky!$FZ$3,Tipy!EZ11=Výsledky!$GB$3),60,0)))</f>
        <v/>
      </c>
      <c r="FX17" s="65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5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5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6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9" t="str">
        <f>IF(ISBLANK($GB$3),"",IF(ISBLANK(Tipy!EX11),"-",SUM(FW17:GA17)))</f>
        <v/>
      </c>
      <c r="GC17" s="68"/>
      <c r="GD17" s="65" t="str">
        <f>IF(ISBLANK($GP$3),"",IF(ISBLANK(Tipy!FD11),0,IF(AND(Tipy!FD11=Výsledky!$GN$3,Tipy!FF11=Výsledky!$GP$3),60,0)))</f>
        <v/>
      </c>
      <c r="GE17" s="65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5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5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6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9" t="str">
        <f>IF(ISBLANK($GP$3),"",IF(ISBLANK(Tipy!FD11),"-",SUM(GD17:GH17)))</f>
        <v/>
      </c>
      <c r="GJ17" s="68"/>
      <c r="GK17" s="65" t="str">
        <f>IF(ISBLANK($GW$3),"",IF(ISBLANK(Tipy!FJ11),0,IF(AND(Tipy!FJ11=Výsledky!$GU$3,Tipy!FL11=Výsledky!$GW$3),60,0)))</f>
        <v/>
      </c>
      <c r="GL17" s="65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5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5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6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9" t="str">
        <f>IF(ISBLANK($GW$3),"",IF(ISBLANK(Tipy!FJ11),"-",SUM(GK17:GO17)))</f>
        <v/>
      </c>
      <c r="GQ17" s="68"/>
      <c r="GR17" s="65" t="str">
        <f>IF(ISBLANK($GI$3),"",IF(ISBLANK(Tipy!FP11),0,IF(AND(Tipy!FP11=Výsledky!$GG$3,Tipy!FR11=Výsledky!$GI$3),60,0)))</f>
        <v/>
      </c>
      <c r="GS17" s="65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5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5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6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9" t="str">
        <f>IF(ISBLANK($GI$3),"",IF(ISBLANK(Tipy!FP11),"-",SUM(GR17:GV17)))</f>
        <v/>
      </c>
      <c r="GX17" s="68"/>
      <c r="GY17" s="65" t="str">
        <f>IF(ISBLANK($HK$3),"",IF(ISBLANK(Tipy!FV11),0,IF(AND(Tipy!FV11=Výsledky!$HI$3,Tipy!FX11=Výsledky!$HK$3),60,0)))</f>
        <v/>
      </c>
      <c r="GZ17" s="65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5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5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6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9" t="str">
        <f>IF(ISBLANK($HK$3),"",IF(ISBLANK(Tipy!FV11),"-",SUM(GY17:HC17)))</f>
        <v/>
      </c>
      <c r="HE17" s="68"/>
      <c r="HF17" s="65" t="str">
        <f>IF(ISBLANK($HD$3),"",IF(ISBLANK(Tipy!#REF!),0,IF(AND(Tipy!#REF!=Výsledky!$HB$3,Tipy!#REF!=Výsledky!$HD$3),60,0)))</f>
        <v/>
      </c>
      <c r="HG17" s="65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5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5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6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9" t="str">
        <f>IF(ISBLANK($HD$3),"",IF(ISBLANK(Tipy!#REF!),"-",SUM(HF17:HJ17)))</f>
        <v/>
      </c>
      <c r="HL17" s="68"/>
      <c r="HM17" s="65" t="str">
        <f>IF(ISBLANK($HY$3),"",IF(ISBLANK(Tipy!#REF!),0,IF(AND(Tipy!#REF!=Výsledky!$HW$3,Tipy!#REF!=Výsledky!$HY$3),60,0)))</f>
        <v/>
      </c>
      <c r="HN17" s="65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5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5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6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9" t="str">
        <f>IF(ISBLANK($HY$3),"",IF(ISBLANK(Tipy!#REF!),"-",SUM(HM17:HQ17)))</f>
        <v/>
      </c>
      <c r="HS17" s="68"/>
      <c r="HT17" s="65" t="str">
        <f>IF(ISBLANK($HR$3),"",IF(ISBLANK(Tipy!GN11),0,IF(AND(Tipy!GN11=Výsledky!$HP$3,Tipy!GP11=Výsledky!$HR$3),60,0)))</f>
        <v/>
      </c>
      <c r="HU17" s="65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5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5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6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9" t="str">
        <f>IF(ISBLANK($HR$3),"",IF(ISBLANK(Tipy!GN11),"-",SUM(HT17:HX17)))</f>
        <v/>
      </c>
      <c r="HZ17" s="68"/>
      <c r="IA17" s="65" t="str">
        <f>IF(ISBLANK($IM$3),"",IF(ISBLANK(Tipy!GT11),0,IF(AND(Tipy!GT11=Výsledky!$IK$3,Tipy!GV11=Výsledky!$IM$3),60,0)))</f>
        <v/>
      </c>
      <c r="IB17" s="65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5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5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6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9" t="str">
        <f>IF(ISBLANK($IM$3),"",IF(ISBLANK(Tipy!GT11),"-",SUM(IA17:IE17)))</f>
        <v/>
      </c>
      <c r="IG17" s="68"/>
      <c r="IH17" s="65" t="str">
        <f>IF(ISBLANK($IF$3),"",IF(ISBLANK(Tipy!GZ11),0,IF(AND(Tipy!GZ11=Výsledky!$ID$3,Tipy!HB11=Výsledky!$IF$3),60,0)))</f>
        <v/>
      </c>
      <c r="II17" s="65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5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5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6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9" t="str">
        <f>IF(ISBLANK($IF$3),"",IF(ISBLANK(Tipy!GZ11),"-",SUM(IH17:IL17)))</f>
        <v/>
      </c>
      <c r="IN17" s="68"/>
      <c r="IO17" s="65" t="str">
        <f>IF(ISBLANK($IT$3),"",IF(ISBLANK(Tipy!HF11),0,IF(AND(Tipy!HF11=Výsledky!$IR$3,Tipy!HH11=Výsledky!$IT$3),60,0)))</f>
        <v/>
      </c>
      <c r="IP17" s="65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5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5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6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9" t="str">
        <f>IF(ISBLANK($IT$3),"",IF(ISBLANK(Tipy!HF11),"-",SUM(IO17:IS17)))</f>
        <v/>
      </c>
      <c r="IU17" s="68"/>
      <c r="IV17" s="65" t="str">
        <f>IF(ISBLANK($JA$3),"",IF(ISBLANK(Tipy!HL11),0,IF(AND(Tipy!HL11=Výsledky!$IY$3,Tipy!HN11=Výsledky!$JA$3),60,0)))</f>
        <v/>
      </c>
      <c r="IW17" s="65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5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5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6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9" t="str">
        <f>IF(ISBLANK($JA$3),"",IF(ISBLANK(Tipy!HL11),"-",SUM(IV17:IZ17)))</f>
        <v/>
      </c>
      <c r="JB17" s="68"/>
      <c r="JC17" s="65" t="str">
        <f>IF(ISBLANK($JO$3),"",IF(ISBLANK(Tipy!HR11),0,IF(AND(Tipy!HR11=Výsledky!$JM$3,Tipy!HT11=Výsledky!$JO$3),60,0)))</f>
        <v/>
      </c>
      <c r="JD17" s="65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5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5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6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9" t="str">
        <f>IF(ISBLANK($JO$3),"",IF(ISBLANK(Tipy!HR11),"-",SUM(JC17:JG17)))</f>
        <v/>
      </c>
      <c r="JI17" s="68"/>
      <c r="JJ17" s="65" t="str">
        <f>IF(ISBLANK($JH$3),"",IF(ISBLANK(Tipy!#REF!),0,IF(AND(Tipy!#REF!=Výsledky!$JF$3,Tipy!#REF!=Výsledky!$JH$3),60,0)))</f>
        <v/>
      </c>
      <c r="JK17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9" t="str">
        <f>IF(ISBLANK($JH$3),"",IF(ISBLANK(Tipy!#REF!),"-",SUM(JJ17:JN17)))</f>
        <v/>
      </c>
      <c r="JP17" s="68"/>
      <c r="JQ17" s="65" t="str">
        <f>IF(ISBLANK($JV$3),"",IF(ISBLANK(Tipy!ID11),0,IF(AND(Tipy!ID11=Výsledky!$JT$3,Tipy!IF11=Výsledky!$JV$3),60,0)))</f>
        <v/>
      </c>
      <c r="JR17" s="65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5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5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6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9" t="str">
        <f>IF(ISBLANK($JV$3),"",IF(ISBLANK(Tipy!ID11),"-",SUM(JQ17:JU17)))</f>
        <v/>
      </c>
      <c r="JW17" s="68"/>
      <c r="JX17" s="65" t="str">
        <f>IF(ISBLANK($KQ$3),"",IF(ISBLANK(Tipy!IJ11),0,IF(AND(Tipy!IJ11=Výsledky!$KO$3,Tipy!IL11=Výsledky!$KQ$3),60,0)))</f>
        <v/>
      </c>
      <c r="JY17" s="65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5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5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6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9" t="str">
        <f>IF(ISBLANK($KQ$3),"",IF(ISBLANK(Tipy!IJ11),"-",SUM(JX17:KB17)))</f>
        <v/>
      </c>
      <c r="KD17" s="68"/>
      <c r="KE17" s="65" t="str">
        <f>IF(ISBLANK($KX$3),"",IF(ISBLANK(Tipy!IP11),0,IF(AND(Tipy!IP11=Výsledky!$KV$3,Tipy!IR11=Výsledky!$KX$3),60,0)))</f>
        <v/>
      </c>
      <c r="KF17" s="65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5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5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6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9" t="str">
        <f>IF(ISBLANK($KX$3),"",IF(ISBLANK(Tipy!IP11),"-",SUM(KE17:KI17)))</f>
        <v/>
      </c>
      <c r="KK17" s="68"/>
      <c r="KL17" s="65" t="str">
        <f>IF(ISBLANK($KJ$3),"",IF(ISBLANK(Tipy!IV11),0,IF(AND(Tipy!IV11=Výsledky!$KH$3,Tipy!IX11=Výsledky!$KJ$3),60,0)))</f>
        <v/>
      </c>
      <c r="KM17" s="65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5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5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6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9" t="str">
        <f>IF(ISBLANK($KJ$3),"",IF(ISBLANK(Tipy!IV11),"-",SUM(KL17:KP17)))</f>
        <v/>
      </c>
      <c r="KR17" s="68"/>
      <c r="KS17" s="65" t="str">
        <f>IF(ISBLANK($KC$3),"",IF(ISBLANK(Tipy!JB11),0,IF(AND(Tipy!JB11=Výsledky!$KA$3,Tipy!JD11=Výsledky!$KC$3),60,0)))</f>
        <v/>
      </c>
      <c r="KT17" s="65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5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5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6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9" t="str">
        <f>IF(ISBLANK($KC$3),"",IF(ISBLANK(Tipy!JB11),"-",SUM(KS17:KW17)))</f>
        <v/>
      </c>
      <c r="KY17" s="68"/>
      <c r="KZ17" s="65" t="str">
        <f>IF(ISBLANK($LE$3),"",IF(ISBLANK(Tipy!JH11),0,IF(AND(Tipy!JH11=Výsledky!$LC$3,Tipy!JJ11=Výsledky!$LE$3),60,0)))</f>
        <v/>
      </c>
      <c r="LA17" s="65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5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5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6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9" t="str">
        <f>IF(ISBLANK($LE$3),"",IF(ISBLANK(Tipy!JH11),"-",SUM(KZ17:LD17)))</f>
        <v/>
      </c>
      <c r="LF17" s="68"/>
      <c r="LG17" s="65" t="str">
        <f>IF(ISBLANK($JH$3),"",IF(ISBLANK(Tipy!#REF!),0,IF(AND(Tipy!#REF!=Výsledky!$JF$3,Tipy!#REF!=Výsledky!$JH$3),60,0)))</f>
        <v/>
      </c>
      <c r="LH17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9" t="str">
        <f>IF(ISBLANK($JH$3),"",IF(ISBLANK(Tipy!#REF!),"-",SUM(LG17:LK17)))</f>
        <v/>
      </c>
      <c r="LM17" s="68"/>
      <c r="LN17" s="65" t="str">
        <f>IF(ISBLANK($LS$3),"",IF(ISBLANK(Tipy!JN11),0,IF(AND(Tipy!JN11=Výsledky!$LQ$3,Tipy!JP11=Výsledky!$LS$3),60,0)))</f>
        <v/>
      </c>
      <c r="LO17" s="65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5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5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6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9" t="str">
        <f>IF(ISBLANK($LS$3),"",IF(ISBLANK(Tipy!JN11),"-",SUM(LN17:LR17)))</f>
        <v/>
      </c>
      <c r="LT17" s="68"/>
      <c r="LU17" s="65" t="str">
        <f>IF(ISBLANK($JH$3),"",IF(ISBLANK(Tipy!#REF!),0,IF(AND(Tipy!#REF!=Výsledky!$JF$3,Tipy!#REF!=Výsledky!$JH$3),60,0)))</f>
        <v/>
      </c>
      <c r="LV17" s="65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5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5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6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9" t="str">
        <f>IF(ISBLANK($JH$3),"",IF(ISBLANK(Tipy!#REF!),"-",SUM(LU17:LY17)))</f>
        <v/>
      </c>
      <c r="MA17" s="68"/>
      <c r="MB17" s="65" t="str">
        <f>IF(ISBLANK($MG$3),"",IF(ISBLANK(Tipy!JZ11),0,IF(AND(Tipy!JZ11=Výsledky!$ME$3,Tipy!KB11=Výsledky!$MG$3),60,0)))</f>
        <v/>
      </c>
      <c r="MC17" s="65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5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5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6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9" t="str">
        <f>IF(ISBLANK($MG$3),"",IF(ISBLANK(Tipy!JZ11),"-",SUM(MB17:MF17)))</f>
        <v/>
      </c>
      <c r="MH17" s="68"/>
      <c r="MI17" s="65" t="str">
        <f>IF(ISBLANK($MN$3),"",IF(ISBLANK(Tipy!KL11),0,IF(AND(Tipy!KL11=Výsledky!$ML$3,Tipy!KN11=Výsledky!$MN$3),60,0)))</f>
        <v/>
      </c>
      <c r="MJ17" s="6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5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5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9" t="str">
        <f>IF(ISBLANK($MN$3),"",IF(ISBLANK(Tipy!KL11),"-",SUM(MI17:MM17)))</f>
        <v/>
      </c>
      <c r="MO17" s="68"/>
      <c r="MP17" s="65" t="str">
        <f>IF(ISBLANK($MU$3),"",IF(ISBLANK(Tipy!KR11),0,IF(AND(Tipy!KR11=Výsledky!$MS$3,Tipy!KT11=Výsledky!$MU$3),60,0)))</f>
        <v/>
      </c>
      <c r="MQ17" s="6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5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5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9" t="str">
        <f>IF(ISBLANK($MU$3),"",IF(ISBLANK(Tipy!KR11),"-",SUM(MP17:MT17)))</f>
        <v/>
      </c>
      <c r="MV17" s="68"/>
      <c r="MW17" s="65" t="str">
        <f>IF(ISBLANK($NP$3),"",IF(ISBLANK(Tipy!KX11),0,IF(AND(Tipy!KX11=Výsledky!$NN$3,Tipy!KZ11=Výsledky!$NP$3),60,0)))</f>
        <v/>
      </c>
      <c r="MX17" s="65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5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5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6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9" t="str">
        <f>IF(ISBLANK($NP$3),"",IF(ISBLANK(Tipy!KX11),"-",SUM(MW17:NA17)))</f>
        <v/>
      </c>
      <c r="NC17" s="68"/>
      <c r="ND17" s="65" t="str">
        <f>IF(ISBLANK($NB$3),"",IF(ISBLANK(Tipy!LD11),0,IF(AND(Tipy!LD11=Výsledky!$MZ$3,Tipy!LF11=Výsledky!$NB$3),60,0)))</f>
        <v/>
      </c>
      <c r="NE17" s="65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5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5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6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9" t="str">
        <f>IF(ISBLANK($NB$3),"",IF(ISBLANK(Tipy!LD11),"-",SUM(ND17:NH17)))</f>
        <v/>
      </c>
      <c r="NJ17" s="68"/>
      <c r="NK17" s="65" t="str">
        <f>IF(ISBLANK($OD$3),"",IF(ISBLANK(Tipy!LJ11),0,IF(AND(Tipy!LJ11=Výsledky!$OB$3,Tipy!LL11=Výsledky!$OD$3),60,0)))</f>
        <v/>
      </c>
      <c r="NL17" s="65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5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5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6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9" t="str">
        <f>IF(ISBLANK($OD$3),"",IF(ISBLANK(Tipy!LJ11),"-",SUM(NK17:NO17)))</f>
        <v/>
      </c>
      <c r="NQ17" s="68"/>
      <c r="NR17" s="65" t="str">
        <f>IF(ISBLANK($NI$3),"",IF(ISBLANK(Tipy!LP11),0,IF(AND(Tipy!LP11=Výsledky!$NG$3,Tipy!LR11=Výsledky!$NI$3),60,0)))</f>
        <v/>
      </c>
      <c r="NS17" s="65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5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5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6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9" t="str">
        <f>IF(ISBLANK($NI$3),"",IF(ISBLANK(Tipy!LP11),"-",SUM(NR17:NV17)))</f>
        <v/>
      </c>
      <c r="NX17" s="68"/>
      <c r="NY17" s="65" t="str">
        <f>IF(ISBLANK($OK$3),"",IF(ISBLANK(Tipy!#REF!),0,IF(AND(Tipy!#REF!=Výsledky!$OI$3,Tipy!#REF!=Výsledky!$OK$3),60,0)))</f>
        <v/>
      </c>
      <c r="NZ17" s="65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5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5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6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9" t="str">
        <f>IF(ISBLANK($OK$3),"",IF(ISBLANK(Tipy!#REF!),"-",SUM(NY17:OC17)))</f>
        <v/>
      </c>
      <c r="OE17" s="68"/>
      <c r="OF17" s="65" t="str">
        <f>IF(ISBLANK($NW$3),"",IF(ISBLANK(Tipy!MB11),0,IF(AND(Tipy!MB11=Výsledky!$NU$3,Tipy!MD11=Výsledky!$NW$3),60,0)))</f>
        <v/>
      </c>
      <c r="OG17" s="65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5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5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6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9" t="str">
        <f>IF(ISBLANK($NW$3),"",IF(ISBLANK(Tipy!MB11),"-",SUM(OF17:OJ17)))</f>
        <v/>
      </c>
      <c r="OL17" s="68"/>
      <c r="OM17" s="65" t="str">
        <f>IF(ISBLANK($OR$3),"",IF(ISBLANK(Tipy!MH11),0,IF(AND(Tipy!MH11=Výsledky!$OP$3,Tipy!MJ11=Výsledky!$OR$3),60,0)))</f>
        <v/>
      </c>
      <c r="ON17" s="6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5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5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9" t="str">
        <f>IF(ISBLANK($OR$3),"",IF(ISBLANK(Tipy!MH11),"-",SUM(OM17:OQ17)))</f>
        <v/>
      </c>
      <c r="OS17" s="68"/>
      <c r="OT17" s="65" t="str">
        <f>IF(ISBLANK($OY$3),"",IF(ISBLANK(Tipy!MN11),0,IF(AND(Tipy!MN11=Výsledky!$OW$3,Tipy!MP11=Výsledky!$OY$3),60,0)))</f>
        <v/>
      </c>
      <c r="OU17" s="6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5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5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9" t="str">
        <f>IF(ISBLANK($OY$3),"",IF(ISBLANK(Tipy!MN11),"-",SUM(OT17:OX17)))</f>
        <v/>
      </c>
      <c r="OZ17" s="68"/>
      <c r="PA17" s="65" t="str">
        <f>IF(ISBLANK($PF$3),"",IF(ISBLANK(Tipy!MT11),0,IF(AND(Tipy!MT11=Výsledky!$PD$3,Tipy!MV11=Výsledky!$PF$3),60,0)))</f>
        <v/>
      </c>
      <c r="PB17" s="6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5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5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9" t="str">
        <f>IF(ISBLANK($PF$3),"",IF(ISBLANK(Tipy!MT11),"-",SUM(PA17:PE17)))</f>
        <v/>
      </c>
      <c r="PG17" s="68"/>
      <c r="PH17" s="65" t="str">
        <f>IF(ISBLANK($PM$3),"",IF(ISBLANK(Tipy!MZ11),0,IF(AND(Tipy!MZ11=Výsledky!$PK$3,Tipy!NB11=Výsledky!$PM$3),60,0)))</f>
        <v/>
      </c>
      <c r="PI17" s="6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5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5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9" t="str">
        <f>IF(ISBLANK($PM$3),"",IF(ISBLANK(Tipy!MZ11),"-",SUM(PH17:PL17)))</f>
        <v/>
      </c>
      <c r="PN17" s="68"/>
      <c r="PO17" s="65" t="str">
        <f>IF(ISBLANK($PT$3),"",IF(ISBLANK(Tipy!NF11),0,IF(AND(Tipy!NF11=Výsledky!$PR$3,Tipy!NH11=Výsledky!$PT$3),60,0)))</f>
        <v/>
      </c>
      <c r="PP17" s="6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5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5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9" t="str">
        <f>IF(ISBLANK($PT$3),"",IF(ISBLANK(Tipy!NF11),"-",SUM(PO17:PS17)))</f>
        <v/>
      </c>
      <c r="PU17" s="68"/>
      <c r="PV17" s="65" t="str">
        <f>IF(ISBLANK($QA$3),"",IF(ISBLANK(Tipy!NL11),0,IF(AND(Tipy!NL11=Výsledky!$PY$3,Tipy!NN11=Výsledky!$QA$3),60,0)))</f>
        <v/>
      </c>
      <c r="PW17" s="6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5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5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9" t="str">
        <f>IF(ISBLANK($QA$3),"",IF(ISBLANK(Tipy!NL11),"-",SUM(PV17:PZ17)))</f>
        <v/>
      </c>
      <c r="QB17" s="68"/>
      <c r="QC17" s="65" t="str">
        <f>IF(ISBLANK($QH$3),"",IF(ISBLANK(Tipy!NR11),0,IF(AND(Tipy!NR11=Výsledky!$QF$3,Tipy!NT11=Výsledky!$QH$3),60,0)))</f>
        <v/>
      </c>
      <c r="QD17" s="6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5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5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9" t="str">
        <f>IF(ISBLANK($QH$3),"",IF(ISBLANK(Tipy!NR11),"-",SUM(QC17:QG17)))</f>
        <v/>
      </c>
      <c r="QI17" s="121"/>
      <c r="QJ17" s="65" t="str">
        <f>IF(ISBLANK($QV$3),"",IF(ISBLANK(Tipy!NX11),0,IF(AND(Tipy!NX11=Výsledky!$QT$3,Tipy!NZ11=Výsledky!$QV$3),60,0)))</f>
        <v/>
      </c>
      <c r="QK17" s="65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5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5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6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9" t="str">
        <f>IF(ISBLANK($QV$3),"",IF(ISBLANK(Tipy!NX11),"-",SUM(QJ17:QN17)))</f>
        <v/>
      </c>
      <c r="QP17" s="121"/>
      <c r="QQ17" s="65" t="str">
        <f>IF(ISBLANK($QO$3),"",IF(ISBLANK(Tipy!#REF!),0,IF(AND(Tipy!#REF!=Výsledky!$QM$3,Tipy!#REF!=Výsledky!$QO$3),60,0)))</f>
        <v/>
      </c>
      <c r="QR1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9" t="str">
        <f>IF(ISBLANK($QO$3),"",IF(ISBLANK(Tipy!#REF!),"-",SUM(QQ17:QU17)))</f>
        <v/>
      </c>
    </row>
    <row r="18" spans="1:464" ht="16.5">
      <c r="A18" s="316">
        <f>Tipy!A12</f>
        <v>48</v>
      </c>
      <c r="B18" s="306" t="s">
        <v>303</v>
      </c>
      <c r="C18" s="332">
        <v>48</v>
      </c>
      <c r="D18" s="65">
        <f>IF(ISBLANK($I$3),"",IF(ISBLANK(Tipy!D12),0,IF(AND(Tipy!D12=Výsledky!$G$3,Tipy!F12=Výsledky!$I$3),60,0)))</f>
        <v>0</v>
      </c>
      <c r="E18" s="6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5" t="e">
        <f>IF(ISBLANK($I$3),"",IF(OR(Tipy!G12=Výsledky!$D$6,Tipy!G12=Výsledky!$D$7,Tipy!G12=Výsledky!$D$8,Tipy!G12=Výsledky!$D$9),IF(VLOOKUP(Tipy!G12,'Kategórie hráčov'!$A$2:$B$46,2,FALSE)=30,30,20),0))</f>
        <v>#N/A</v>
      </c>
      <c r="G18" s="65" t="e">
        <f>IF(ISBLANK($I$3),"",IF(OR(Tipy!H12=Výsledky!$G$6,Tipy!H12=Výsledky!$G$7,Tipy!H12=Výsledky!$G$8,Tipy!H12=Výsledky!$G$9),IF(VLOOKUP(Tipy!H12,'Kategórie hráčov'!$A$2:$B$46,2,FALSE)=30,30,20),0))</f>
        <v>#N/A</v>
      </c>
      <c r="H18" s="6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7" t="str">
        <f>IF(ISBLANK($I$3),"",IF(ISBLANK(Tipy!D12),"-",SUM(D18:H18)))</f>
        <v>-</v>
      </c>
      <c r="J18" s="308"/>
      <c r="K18" s="106">
        <f>IF(ISBLANK($P$3),"",IF(ISBLANK(Tipy!J12),0,IF(AND(Tipy!J12=Výsledky!$N$3,Tipy!L12=Výsledky!$P$3),60,0)))</f>
        <v>60</v>
      </c>
      <c r="L18" s="10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5">
        <f>IF(ISBLANK($P$3),"",IF(OR(Tipy!M12=Výsledky!$K$6,Tipy!M12=Výsledky!$K$7,Tipy!M12=Výsledky!$K$8,Tipy!M12=Výsledky!$K$9),IF(VLOOKUP(Tipy!M12,'Kategórie hráčov'!$A$2:$B$46,2,FALSE)=30,30,20),0))</f>
        <v>0</v>
      </c>
      <c r="N18" s="105">
        <f>IF(ISBLANK($P$3),"",IF(OR(Tipy!N12=Výsledky!$N$6,Tipy!N12=Výsledky!$N$7,Tipy!N12=Výsledky!$N$8,Tipy!N12=Výsledky!$N$9),IF(VLOOKUP(Tipy!N12,'Kategórie hráčov'!$A$2:$B$46,2,FALSE)=30,30,20),0))</f>
        <v>20</v>
      </c>
      <c r="O18" s="6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7">
        <f>IF(ISBLANK($P$3),"",IF(ISBLANK(Tipy!J12),"-",SUM(K18:O18)))</f>
        <v>80</v>
      </c>
      <c r="Q18" s="330"/>
      <c r="R18" s="106">
        <f>IF(ISBLANK($W$3),"",IF(ISBLANK(Tipy!P12),0,IF(AND(Tipy!P12=Výsledky!$U$3,Tipy!R12=Výsledky!$W$3),60,0)))</f>
        <v>60</v>
      </c>
      <c r="S18" s="10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5">
        <f>IF(ISBLANK($W$3),"",IF(OR(Tipy!S12=Výsledky!$R$6,Tipy!S12=Výsledky!$R$7,Tipy!S12=Výsledky!$R$8,Tipy!S12=Výsledky!$R$9),VLOOKUP(Tipy!S12,'Kategórie hráčov'!$A$2:$B$47,2,FALSE),0))</f>
        <v>20</v>
      </c>
      <c r="U18" s="105">
        <f>IF(ISBLANK($W$3),"",IF(OR(Tipy!T12=Výsledky!$U$6,Tipy!T12=Výsledky!$U$7,Tipy!T12=Výsledky!$U$8,Tipy!T12=Výsledky!$U$9),VLOOKUP(Tipy!T12,'Kategórie hráčov'!$A$25:$B$70,2,FALSE),0))</f>
        <v>0</v>
      </c>
      <c r="V18" s="6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9">
        <f>IF(ISBLANK($W$3),"",IF(ISBLANK(Tipy!P12),"-",SUM(R18:V18)))</f>
        <v>80</v>
      </c>
      <c r="X18" s="330"/>
      <c r="Y18" s="106">
        <f>IF(ISBLANK($AD$3),"",IF(ISBLANK(Tipy!V12),0,IF(AND(Tipy!V12=Výsledky!$AB$3,Tipy!X12=Výsledky!$AD$3),60,0)))</f>
        <v>60</v>
      </c>
      <c r="Z18" s="10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5">
        <f>IF(ISBLANK($AD$3),"",IF(OR(Tipy!Y12=Výsledky!$Y$6,Tipy!Y12=Výsledky!$Y$7,Tipy!Y12=Výsledky!$Y$8,Tipy!Y12=Výsledky!$Y$9),VLOOKUP(Tipy!Y12,'Kategórie hráčov'!$A$2:$B$47,2,FALSE),0))</f>
        <v>0</v>
      </c>
      <c r="AB18" s="105">
        <f>IF(ISBLANK($AD$3),"",IF(OR(Tipy!Z12=Výsledky!$AB$6,Tipy!Z12=Výsledky!$AB$7,Tipy!Z12=Výsledky!$AB$8,Tipy!Z12=Výsledky!$AB$9),VLOOKUP(Tipy!Z12,'Kategórie hráčov'!$A$25:$B$70,2,FALSE),0))</f>
        <v>0</v>
      </c>
      <c r="AC18" s="6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9">
        <f>IF(ISBLANK($AD$3),"",IF(ISBLANK(Tipy!V12),"-",SUM(Y18:AC18)))</f>
        <v>60</v>
      </c>
      <c r="AE18" s="68"/>
      <c r="AF18" s="65" t="str">
        <f>IF(ISBLANK($AK$3),"",IF(ISBLANK(Tipy!AB12),0,IF(AND(Tipy!AB12=Výsledky!$AI$3,Tipy!AD12=Výsledky!$AK$3),60,0)))</f>
        <v/>
      </c>
      <c r="AG18" s="65" t="str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/>
      </c>
      <c r="AH18" s="65" t="str">
        <f>IF(ISBLANK($AK$3),"",IF(OR(Tipy!AE12=Výsledky!$AF$6,Tipy!AE12=Výsledky!$AF$7,Tipy!AE12=Výsledky!$AF$8,Tipy!AE12=Výsledky!$AF$9),IF(VLOOKUP(Tipy!AE12,'Kategórie hráčov'!$A$2:$B$46,2,FALSE)=30,30,20),0))</f>
        <v/>
      </c>
      <c r="AI18" s="65" t="str">
        <f>IF(ISBLANK($AK$3),"",IF(OR(Tipy!AF12=Výsledky!$AI$6,Tipy!AF12=Výsledky!$AI$7,Tipy!AF12=Výsledky!$AI$8,Tipy!AF12=Výsledky!$AI$9),IF(VLOOKUP(Tipy!AF12,'Kategórie hráčov'!$A$2:$B$46,2,FALSE)=30,30,20),0))</f>
        <v/>
      </c>
      <c r="AJ18" s="66" t="str">
        <f>IF(ISBLANK($AK$3),"",IF(ISBLANK(Tipy!AB12),0,IF(OR(AND(Tipy!AB12=Výsledky!$AI$3,OR(Tipy!AD12=Výsledky!$AK$3+1,Tipy!AD12=Výsledky!$AK$3-1)),AND(Tipy!AD12=Výsledky!$AK$3,OR(Tipy!AB12=Výsledky!$AI$3+1,Tipy!AB12=Výsledky!$AI$3-1))),10,0)))</f>
        <v/>
      </c>
      <c r="AK18" s="69" t="str">
        <f>IF(ISBLANK($AK$3),"",IF(ISBLANK(Tipy!AB12),"-",SUM(AF18:AJ18)))</f>
        <v/>
      </c>
      <c r="AL18" s="68"/>
      <c r="AM18" s="65" t="str">
        <f>IF(ISBLANK($AR$3),"",IF(ISBLANK(Tipy!AH12),0,IF(AND(Tipy!AH12=Výsledky!$AP$3,Tipy!AJ12=Výsledky!$AR$3),60,0)))</f>
        <v/>
      </c>
      <c r="AN18" s="65" t="str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/>
      </c>
      <c r="AO18" s="65" t="str">
        <f>IF(ISBLANK($AR$3),"",IF(OR(Tipy!AK12=Výsledky!$AM$6,Tipy!AK12=Výsledky!$AM$7,Tipy!AK12=Výsledky!$AM$8,Tipy!AK12=Výsledky!$AM$9),IF(VLOOKUP(Tipy!AK12,'Kategórie hráčov'!$A$2:$B$46,2,FALSE)=30,30,20),0))</f>
        <v/>
      </c>
      <c r="AP18" s="65" t="str">
        <f>IF(ISBLANK($AR$3),"",IF(OR(Tipy!AL12=Výsledky!$AP$6,Tipy!AL12=Výsledky!$AP$7,Tipy!AL12=Výsledky!$AP$8,Tipy!AL12=Výsledky!$AP$9),IF(VLOOKUP(Tipy!AL12,'Kategórie hráčov'!$A$2:$B$46,2,FALSE)=30,30,20),0))</f>
        <v/>
      </c>
      <c r="AQ18" s="66" t="str">
        <f>IF(ISBLANK($AR$3),"",IF(ISBLANK(Tipy!AH12),0,IF(OR(AND(Tipy!AH12=Výsledky!$AP$3,OR(Tipy!AJ12=Výsledky!$AR$3+1,Tipy!AJ12=Výsledky!$AR$3-1)),AND(Tipy!AJ12=Výsledky!$AR$3,OR(Tipy!AH12=Výsledky!$AP$3+1,Tipy!AH12=Výsledky!$AP$3-1))),10,0)))</f>
        <v/>
      </c>
      <c r="AR18" s="69" t="str">
        <f>IF(ISBLANK($AR$3),"",IF(ISBLANK(Tipy!AH12),"-",SUM(AM18:AQ18)))</f>
        <v/>
      </c>
      <c r="AS18" s="68"/>
      <c r="AT18" s="65" t="str">
        <f>IF(ISBLANK($BF$3),"",IF(ISBLANK(Tipy!#REF!),0,IF(AND(Tipy!#REF!=Výsledky!$BD$3,Tipy!#REF!=Výsledky!$BF$3),60,0)))</f>
        <v/>
      </c>
      <c r="AU18" s="65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8" s="65" t="str">
        <f>IF(ISBLANK($BF$3),"",IF(OR(Tipy!#REF!=Výsledky!#REF!,Tipy!#REF!=Výsledky!#REF!,Tipy!#REF!=Výsledky!#REF!,Tipy!#REF!=Výsledky!$AT$9),IF(VLOOKUP(Tipy!#REF!,'Kategórie hráčov'!$A$2:$B$46,2,FALSE)=30,30,20),0))</f>
        <v/>
      </c>
      <c r="AW18" s="65" t="str">
        <f>IF(ISBLANK($BF$3),"",IF(OR(Tipy!#REF!=Výsledky!#REF!,Tipy!#REF!=Výsledky!#REF!,Tipy!#REF!=Výsledky!#REF!,Tipy!#REF!=Výsledky!$AW$9),IF(VLOOKUP(Tipy!#REF!,'Kategórie hráčov'!$A$2:$B$46,2,FALSE)=30,30,20),0))</f>
        <v/>
      </c>
      <c r="AX18" s="66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8" s="69" t="str">
        <f>IF(ISBLANK($BF$3),"",IF(ISBLANK(Tipy!#REF!),"-",SUM(AT18:AX18)))</f>
        <v/>
      </c>
      <c r="AZ18" s="68"/>
      <c r="BA18" s="65" t="str">
        <f>IF(ISBLANK($AY$3),"",IF(ISBLANK(Tipy!AT12),0,IF(AND(Tipy!AT12=Výsledky!$AW$3,Tipy!AV12=Výsledky!$AY$3),60,0)))</f>
        <v/>
      </c>
      <c r="BB18" s="65" t="str">
        <f>IF(ISBLANK($AY$3),"",IF(ISBLANK(Tipy!AT12),0,IF(AND(Tipy!AT12=Výsledky!$AW$3,Tipy!AV12=Výsledky!$AY$3),0,IF(AND(Tipy!AT12-Tipy!AV12&gt;0,Výsledky!$AW$3-Výsledky!$AY$3&gt;0),20,IF(AND(Tipy!AT12-Tipy!AV12=0,Výsledky!$AW$3-Výsledky!$AY$3=0),20,IF(AND(Tipy!AT12-Tipy!AV12&lt;0,Výsledky!$AW$3-Výsledky!$AY$3&lt;0),20,0))))))</f>
        <v/>
      </c>
      <c r="BC18" s="65" t="str">
        <f>IF(ISBLANK($AY$3),"",IF(OR(Tipy!AW12=Výsledky!$BA$6,Tipy!AW12=Výsledky!$BA$7,Tipy!AW12=Výsledky!$BA$8,Tipy!AW12=Výsledky!$BA$9),IF(VLOOKUP(Tipy!AW12,'Kategórie hráčov'!$A$2:$B$46,2,FALSE)=30,30,20),0))</f>
        <v/>
      </c>
      <c r="BD18" s="65" t="str">
        <f>IF(ISBLANK($AY$3),"",IF(OR(Tipy!AX12=Výsledky!$BD$6,Tipy!AX12=Výsledky!$BD$7,Tipy!AX12=Výsledky!$BD$8,Tipy!AX12=Výsledky!$BD$9),IF(VLOOKUP(Tipy!AX12,'Kategórie hráčov'!$A$2:$B$46,2,FALSE)=30,30,20),0))</f>
        <v/>
      </c>
      <c r="BE18" s="66" t="str">
        <f>IF(ISBLANK($AY$3),"",IF(ISBLANK(Tipy!AT12),0,IF(OR(AND(Tipy!AT12=Výsledky!$AW$3,OR(Tipy!AV12=Výsledky!$AY$3+1,Tipy!AV12=Výsledky!$AY$3-1)),AND(Tipy!AV12=Výsledky!$AY$3,OR(Tipy!AT12=Výsledky!$AW$3+1,Tipy!AT12=Výsledky!$AW$3-1))),10,0)))</f>
        <v/>
      </c>
      <c r="BF18" s="69" t="str">
        <f>IF(ISBLANK($AY$3),"",IF(ISBLANK(Tipy!AT12),"-",SUM(BA18:BE18)))</f>
        <v/>
      </c>
      <c r="BG18" s="68"/>
      <c r="BH18" s="65" t="str">
        <f>IF(ISBLANK($BT$3),"",IF(ISBLANK(Tipy!AZ12),0,IF(AND(Tipy!AZ12=Výsledky!$BR$3,Tipy!BB12=Výsledky!$BT$3),60,0)))</f>
        <v/>
      </c>
      <c r="BI18" s="65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5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5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6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69" t="str">
        <f>IF(ISBLANK($BT$3),"",IF(ISBLANK(Tipy!AZ12),"-",SUM(BH18:BL18)))</f>
        <v/>
      </c>
      <c r="BN18" s="68"/>
      <c r="BO18" s="65" t="str">
        <f>IF(ISBLANK($CA$3),"",IF(ISBLANK(Tipy!BF12),0,IF(AND(Tipy!BF12=Výsledky!$BY$3,Tipy!BH12=Výsledky!$CA$3),60,0)))</f>
        <v/>
      </c>
      <c r="BP18" s="65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5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5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6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9" t="str">
        <f>IF(ISBLANK($CA$3),"",IF(ISBLANK(Tipy!BF12),"-",SUM(BO18:BS18)))</f>
        <v/>
      </c>
      <c r="BU18" s="68"/>
      <c r="BV18" s="65" t="str">
        <f>IF(ISBLANK($CH$3),"",IF(ISBLANK(Tipy!BL12),0,IF(AND(Tipy!BL12=Výsledky!$CF$3,Tipy!BN12=Výsledky!$CH$3),60,0)))</f>
        <v/>
      </c>
      <c r="BW18" s="65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5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5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6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9" t="str">
        <f>IF(ISBLANK($CH$3),"",IF(ISBLANK(Tipy!BL12),"-",SUM(BV18:BZ18)))</f>
        <v/>
      </c>
      <c r="CB18" s="68"/>
      <c r="CC18" s="65" t="str">
        <f>IF(ISBLANK($CO$3),"",IF(ISBLANK(Tipy!BR12),0,IF(AND(Tipy!BR12=Výsledky!$CM$3,Tipy!BT12=Výsledky!$CO$3),60,0)))</f>
        <v/>
      </c>
      <c r="CD18" s="65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5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5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6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9" t="str">
        <f>IF(ISBLANK($CO$3),"",IF(ISBLANK(Tipy!BR12),"-",SUM(CC18:CG18)))</f>
        <v/>
      </c>
      <c r="CI18" s="68"/>
      <c r="CJ18" s="65" t="str">
        <f>IF(ISBLANK($CV$3),"",IF(ISBLANK(Tipy!BX12),0,IF(AND(Tipy!BX12=Výsledky!$CT$3,Tipy!BZ12=Výsledky!$CV$3),60,0)))</f>
        <v/>
      </c>
      <c r="CK18" s="65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5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5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6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9" t="str">
        <f>IF(ISBLANK($CV$3),"",IF(ISBLANK(Tipy!BX12),"-",SUM(CJ18:CN18)))</f>
        <v/>
      </c>
      <c r="CP18" s="68"/>
      <c r="CQ18" s="65" t="str">
        <f>IF(ISBLANK($DC$3),"",IF(ISBLANK(Tipy!CD12),0,IF(AND(Tipy!CD12=Výsledky!$DA$3,Tipy!CF12=Výsledky!$DC$3),60,0)))</f>
        <v/>
      </c>
      <c r="CR18" s="65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5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5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6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9" t="str">
        <f>IF(ISBLANK($DC$3),"",IF(ISBLANK(Tipy!CD12),"-",SUM(CQ18:CU18)))</f>
        <v/>
      </c>
      <c r="CW18" s="68"/>
      <c r="CX18" s="65" t="str">
        <f>IF(ISBLANK($DX$3),"",IF(ISBLANK(Tipy!CJ12),0,IF(AND(Tipy!CJ12=Výsledky!$DV$3,Tipy!CL12=Výsledky!$DX$3),60,0)))</f>
        <v/>
      </c>
      <c r="CY18" s="65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5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5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6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9" t="str">
        <f>IF(ISBLANK($DX$3),"",IF(ISBLANK(Tipy!CJ12),"-",SUM(CX18:DB18)))</f>
        <v/>
      </c>
      <c r="DD18" s="68"/>
      <c r="DE18" s="65" t="str">
        <f>IF(ISBLANK($DQ$3),"",IF(ISBLANK(Tipy!CP12),0,IF(AND(Tipy!CP12=Výsledky!$DO$3,Tipy!CR12=Výsledky!$DQ$3),60,0)))</f>
        <v/>
      </c>
      <c r="DF18" s="65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5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5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6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9" t="str">
        <f>IF(ISBLANK($DQ$3),"",IF(ISBLANK(Tipy!CP12),"-",SUM(DE18:DI18)))</f>
        <v/>
      </c>
      <c r="DK18" s="68"/>
      <c r="DL18" s="65" t="str">
        <f>IF(ISBLANK($EE$3),"",IF(ISBLANK(Tipy!CV12),0,IF(AND(Tipy!CV12=Výsledky!$EC$3,Tipy!CX12=Výsledky!$EE$3),60,0)))</f>
        <v/>
      </c>
      <c r="DM18" s="65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5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5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6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9" t="str">
        <f>IF(ISBLANK($EE$3),"",IF(ISBLANK(Tipy!CV12),"-",SUM(DL18:DP18)))</f>
        <v/>
      </c>
      <c r="DR18" s="68"/>
      <c r="DS18" s="65" t="str">
        <f>IF(ISBLANK($EL$3),"",IF(ISBLANK(Tipy!DB12),0,IF(AND(Tipy!DB12=Výsledky!$EJ$3,Tipy!DD12=Výsledky!$EL$3),60,0)))</f>
        <v/>
      </c>
      <c r="DT18" s="65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5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5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6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9" t="str">
        <f>IF(ISBLANK($EL$3),"",IF(ISBLANK(Tipy!DB12),"-",SUM(DS18:DW18)))</f>
        <v/>
      </c>
      <c r="DY18" s="68"/>
      <c r="DZ18" s="65" t="str">
        <f>IF(ISBLANK($ES$3),"",IF(ISBLANK(Tipy!DH12),0,IF(AND(Tipy!DH12=Výsledky!$EQ$3,Tipy!DJ12=Výsledky!$ES$3),60,0)))</f>
        <v/>
      </c>
      <c r="EA18" s="65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5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5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6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9" t="str">
        <f>IF(ISBLANK($ES$3),"",IF(ISBLANK(Tipy!DH12),"-",SUM(DZ18:ED18)))</f>
        <v/>
      </c>
      <c r="EF18" s="68"/>
      <c r="EG18" s="65" t="str">
        <f>IF(ISBLANK($EZ$3),"",IF(ISBLANK(Tipy!DN12),0,IF(AND(Tipy!DN12=Výsledky!$EX$3,Tipy!DP12=Výsledky!$EZ$3),60,0)))</f>
        <v/>
      </c>
      <c r="EH18" s="65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5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5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6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9" t="str">
        <f>IF(ISBLANK($EZ$3),"",IF(ISBLANK(Tipy!DN12),"-",SUM(EG18:EK18)))</f>
        <v/>
      </c>
      <c r="EM18" s="68"/>
      <c r="EN18" s="65" t="str">
        <f>IF(ISBLANK($FU$3),"",IF(ISBLANK(Tipy!DT12),0,IF(AND(Tipy!DT12=Výsledky!$FS$3,Tipy!DV12=Výsledky!$FU$3),60,0)))</f>
        <v/>
      </c>
      <c r="EO18" s="65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5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5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6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9" t="str">
        <f>IF(ISBLANK($FU$3),"",IF(ISBLANK(Tipy!DT12),"-",SUM(EN18:ER18)))</f>
        <v/>
      </c>
      <c r="ET18" s="68"/>
      <c r="EU18" s="65" t="str">
        <f>IF(ISBLANK($FG$3),"",IF(ISBLANK(Tipy!DZ12),0,IF(AND(Tipy!DZ12=Výsledky!$FE$3,Tipy!EB12=Výsledky!$FG$3),60,0)))</f>
        <v/>
      </c>
      <c r="EV18" s="65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5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5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6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9" t="str">
        <f>IF(ISBLANK($FG$3),"",IF(ISBLANK(Tipy!DZ12),"-",SUM(EU18:EY18)))</f>
        <v/>
      </c>
      <c r="FA18" s="68"/>
      <c r="FB18" s="65" t="str">
        <f>IF(ISBLANK($BM$3),"",IF(ISBLANK(Tipy!EF12),0,IF(AND(Tipy!EF12=Výsledky!$BK$3,Tipy!EH12=Výsledky!$BM$3),60,0)))</f>
        <v/>
      </c>
      <c r="FC18" s="65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5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5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6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69" t="str">
        <f>IF(ISBLANK($BM$3),"",IF(ISBLANK(Tipy!EF12),"-",SUM(FB18:FF18)))</f>
        <v/>
      </c>
      <c r="FH18" s="68"/>
      <c r="FI18" s="65" t="str">
        <f>IF(ISBLANK($FN$3),"",IF(ISBLANK(Tipy!EL12),0,IF(AND(Tipy!EL12=Výsledky!$FL$3,Tipy!EN12=Výsledky!$FN$3),60,0)))</f>
        <v/>
      </c>
      <c r="FJ18" s="65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5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5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6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9" t="str">
        <f>IF(ISBLANK($FN$3),"",IF(ISBLANK(Tipy!EL12),"-",SUM(FI18:FM18)))</f>
        <v/>
      </c>
      <c r="FO18" s="68"/>
      <c r="FP18" s="65" t="str">
        <f>IF(ISBLANK($DJ$3),"",IF(ISBLANK(Tipy!#REF!),0,IF(AND(Tipy!#REF!=Výsledky!$DH$3,Tipy!#REF!=Výsledky!$DJ$3),60,0)))</f>
        <v/>
      </c>
      <c r="FQ18" s="65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5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5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6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9" t="str">
        <f>IF(ISBLANK($DJ$3),"",IF(ISBLANK(Tipy!#REF!),"-",SUM(FP18:FT18)))</f>
        <v/>
      </c>
      <c r="FV18" s="68"/>
      <c r="FW18" s="65" t="str">
        <f>IF(ISBLANK($GB$3),"",IF(ISBLANK(Tipy!EX12),0,IF(AND(Tipy!EX12=Výsledky!$FZ$3,Tipy!EZ12=Výsledky!$GB$3),60,0)))</f>
        <v/>
      </c>
      <c r="FX18" s="65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5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5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6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9" t="str">
        <f>IF(ISBLANK($GB$3),"",IF(ISBLANK(Tipy!EX12),"-",SUM(FW18:GA18)))</f>
        <v/>
      </c>
      <c r="GC18" s="68"/>
      <c r="GD18" s="65" t="str">
        <f>IF(ISBLANK($GP$3),"",IF(ISBLANK(Tipy!FD12),0,IF(AND(Tipy!FD12=Výsledky!$GN$3,Tipy!FF12=Výsledky!$GP$3),60,0)))</f>
        <v/>
      </c>
      <c r="GE18" s="65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5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5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6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9" t="str">
        <f>IF(ISBLANK($GP$3),"",IF(ISBLANK(Tipy!FD12),"-",SUM(GD18:GH18)))</f>
        <v/>
      </c>
      <c r="GJ18" s="68"/>
      <c r="GK18" s="65" t="str">
        <f>IF(ISBLANK($GW$3),"",IF(ISBLANK(Tipy!FJ12),0,IF(AND(Tipy!FJ12=Výsledky!$GU$3,Tipy!FL12=Výsledky!$GW$3),60,0)))</f>
        <v/>
      </c>
      <c r="GL18" s="65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5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5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6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9" t="str">
        <f>IF(ISBLANK($GW$3),"",IF(ISBLANK(Tipy!FJ12),"-",SUM(GK18:GO18)))</f>
        <v/>
      </c>
      <c r="GQ18" s="68"/>
      <c r="GR18" s="65" t="str">
        <f>IF(ISBLANK($GI$3),"",IF(ISBLANK(Tipy!FP12),0,IF(AND(Tipy!FP12=Výsledky!$GG$3,Tipy!FR12=Výsledky!$GI$3),60,0)))</f>
        <v/>
      </c>
      <c r="GS18" s="65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5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5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6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9" t="str">
        <f>IF(ISBLANK($GI$3),"",IF(ISBLANK(Tipy!FP12),"-",SUM(GR18:GV18)))</f>
        <v/>
      </c>
      <c r="GX18" s="68"/>
      <c r="GY18" s="65" t="str">
        <f>IF(ISBLANK($HK$3),"",IF(ISBLANK(Tipy!FV12),0,IF(AND(Tipy!FV12=Výsledky!$HI$3,Tipy!FX12=Výsledky!$HK$3),60,0)))</f>
        <v/>
      </c>
      <c r="GZ18" s="65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5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5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6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9" t="str">
        <f>IF(ISBLANK($HK$3),"",IF(ISBLANK(Tipy!FV12),"-",SUM(GY18:HC18)))</f>
        <v/>
      </c>
      <c r="HE18" s="68"/>
      <c r="HF18" s="65" t="str">
        <f>IF(ISBLANK($HD$3),"",IF(ISBLANK(Tipy!#REF!),0,IF(AND(Tipy!#REF!=Výsledky!$HB$3,Tipy!#REF!=Výsledky!$HD$3),60,0)))</f>
        <v/>
      </c>
      <c r="HG18" s="65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5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5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6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9" t="str">
        <f>IF(ISBLANK($HD$3),"",IF(ISBLANK(Tipy!#REF!),"-",SUM(HF18:HJ18)))</f>
        <v/>
      </c>
      <c r="HL18" s="68"/>
      <c r="HM18" s="65" t="str">
        <f>IF(ISBLANK($HY$3),"",IF(ISBLANK(Tipy!#REF!),0,IF(AND(Tipy!#REF!=Výsledky!$HW$3,Tipy!#REF!=Výsledky!$HY$3),60,0)))</f>
        <v/>
      </c>
      <c r="HN18" s="65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5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5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6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9" t="str">
        <f>IF(ISBLANK($HY$3),"",IF(ISBLANK(Tipy!#REF!),"-",SUM(HM18:HQ18)))</f>
        <v/>
      </c>
      <c r="HS18" s="68"/>
      <c r="HT18" s="65" t="str">
        <f>IF(ISBLANK($HR$3),"",IF(ISBLANK(Tipy!GN12),0,IF(AND(Tipy!GN12=Výsledky!$HP$3,Tipy!GP12=Výsledky!$HR$3),60,0)))</f>
        <v/>
      </c>
      <c r="HU18" s="65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5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5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6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9" t="str">
        <f>IF(ISBLANK($HR$3),"",IF(ISBLANK(Tipy!GN12),"-",SUM(HT18:HX18)))</f>
        <v/>
      </c>
      <c r="HZ18" s="68"/>
      <c r="IA18" s="65" t="str">
        <f>IF(ISBLANK($IM$3),"",IF(ISBLANK(Tipy!GT12),0,IF(AND(Tipy!GT12=Výsledky!$IK$3,Tipy!GV12=Výsledky!$IM$3),60,0)))</f>
        <v/>
      </c>
      <c r="IB18" s="65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5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5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6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9" t="str">
        <f>IF(ISBLANK($IM$3),"",IF(ISBLANK(Tipy!GT12),"-",SUM(IA18:IE18)))</f>
        <v/>
      </c>
      <c r="IG18" s="68"/>
      <c r="IH18" s="65" t="str">
        <f>IF(ISBLANK($IF$3),"",IF(ISBLANK(Tipy!GZ12),0,IF(AND(Tipy!GZ12=Výsledky!$ID$3,Tipy!HB12=Výsledky!$IF$3),60,0)))</f>
        <v/>
      </c>
      <c r="II18" s="65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5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5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6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9" t="str">
        <f>IF(ISBLANK($IF$3),"",IF(ISBLANK(Tipy!GZ12),"-",SUM(IH18:IL18)))</f>
        <v/>
      </c>
      <c r="IN18" s="68"/>
      <c r="IO18" s="65" t="str">
        <f>IF(ISBLANK($IT$3),"",IF(ISBLANK(Tipy!HF12),0,IF(AND(Tipy!HF12=Výsledky!$IR$3,Tipy!HH12=Výsledky!$IT$3),60,0)))</f>
        <v/>
      </c>
      <c r="IP18" s="65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5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5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6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9" t="str">
        <f>IF(ISBLANK($IT$3),"",IF(ISBLANK(Tipy!HF12),"-",SUM(IO18:IS18)))</f>
        <v/>
      </c>
      <c r="IU18" s="68"/>
      <c r="IV18" s="65" t="str">
        <f>IF(ISBLANK($JA$3),"",IF(ISBLANK(Tipy!HL12),0,IF(AND(Tipy!HL12=Výsledky!$IY$3,Tipy!HN12=Výsledky!$JA$3),60,0)))</f>
        <v/>
      </c>
      <c r="IW18" s="65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5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5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6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9" t="str">
        <f>IF(ISBLANK($JA$3),"",IF(ISBLANK(Tipy!HL12),"-",SUM(IV18:IZ18)))</f>
        <v/>
      </c>
      <c r="JB18" s="68"/>
      <c r="JC18" s="65" t="str">
        <f>IF(ISBLANK($JO$3),"",IF(ISBLANK(Tipy!HR12),0,IF(AND(Tipy!HR12=Výsledky!$JM$3,Tipy!HT12=Výsledky!$JO$3),60,0)))</f>
        <v/>
      </c>
      <c r="JD18" s="65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5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5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6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9" t="str">
        <f>IF(ISBLANK($JO$3),"",IF(ISBLANK(Tipy!HR12),"-",SUM(JC18:JG18)))</f>
        <v/>
      </c>
      <c r="JI18" s="68"/>
      <c r="JJ18" s="65" t="str">
        <f>IF(ISBLANK($JH$3),"",IF(ISBLANK(Tipy!HX12),0,IF(AND(Tipy!HX12=Výsledky!$JF$3,Tipy!HZ12=Výsledky!$JH$3),60,0)))</f>
        <v/>
      </c>
      <c r="JK18" s="65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5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5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6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9" t="str">
        <f>IF(ISBLANK($JH$3),"",IF(ISBLANK(Tipy!HX12),"-",SUM(JJ18:JN18)))</f>
        <v/>
      </c>
      <c r="JP18" s="68"/>
      <c r="JQ18" s="65" t="str">
        <f>IF(ISBLANK($JV$3),"",IF(ISBLANK(Tipy!ID12),0,IF(AND(Tipy!ID12=Výsledky!$JT$3,Tipy!IF12=Výsledky!$JV$3),60,0)))</f>
        <v/>
      </c>
      <c r="JR18" s="65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5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5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6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9" t="str">
        <f>IF(ISBLANK($JV$3),"",IF(ISBLANK(Tipy!ID12),"-",SUM(JQ18:JU18)))</f>
        <v/>
      </c>
      <c r="JW18" s="68"/>
      <c r="JX18" s="65" t="str">
        <f>IF(ISBLANK($KQ$3),"",IF(ISBLANK(Tipy!IJ12),0,IF(AND(Tipy!IJ12=Výsledky!$KO$3,Tipy!IL12=Výsledky!$KQ$3),60,0)))</f>
        <v/>
      </c>
      <c r="JY18" s="65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5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5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6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9" t="str">
        <f>IF(ISBLANK($KQ$3),"",IF(ISBLANK(Tipy!IJ12),"-",SUM(JX18:KB18)))</f>
        <v/>
      </c>
      <c r="KD18" s="68"/>
      <c r="KE18" s="65" t="str">
        <f>IF(ISBLANK($KX$3),"",IF(ISBLANK(Tipy!IP12),0,IF(AND(Tipy!IP12=Výsledky!$KV$3,Tipy!IR12=Výsledky!$KX$3),60,0)))</f>
        <v/>
      </c>
      <c r="KF18" s="65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5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5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6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9" t="str">
        <f>IF(ISBLANK($KX$3),"",IF(ISBLANK(Tipy!IP12),"-",SUM(KE18:KI18)))</f>
        <v/>
      </c>
      <c r="KK18" s="68"/>
      <c r="KL18" s="65" t="str">
        <f>IF(ISBLANK($KJ$3),"",IF(ISBLANK(Tipy!IV12),0,IF(AND(Tipy!IV12=Výsledky!$KH$3,Tipy!IX12=Výsledky!$KJ$3),60,0)))</f>
        <v/>
      </c>
      <c r="KM18" s="65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5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5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6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9" t="str">
        <f>IF(ISBLANK($KJ$3),"",IF(ISBLANK(Tipy!IV12),"-",SUM(KL18:KP18)))</f>
        <v/>
      </c>
      <c r="KR18" s="68"/>
      <c r="KS18" s="65" t="str">
        <f>IF(ISBLANK($KC$3),"",IF(ISBLANK(Tipy!JB12),0,IF(AND(Tipy!JB12=Výsledky!$KA$3,Tipy!JD12=Výsledky!$KC$3),60,0)))</f>
        <v/>
      </c>
      <c r="KT18" s="65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5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5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6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9" t="str">
        <f>IF(ISBLANK($KC$3),"",IF(ISBLANK(Tipy!JB12),"-",SUM(KS18:KW18)))</f>
        <v/>
      </c>
      <c r="KY18" s="68"/>
      <c r="KZ18" s="65" t="str">
        <f>IF(ISBLANK($LE$3),"",IF(ISBLANK(Tipy!JH12),0,IF(AND(Tipy!JH12=Výsledky!$LC$3,Tipy!JJ12=Výsledky!$LE$3),60,0)))</f>
        <v/>
      </c>
      <c r="LA18" s="65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5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5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6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9" t="str">
        <f>IF(ISBLANK($LE$3),"",IF(ISBLANK(Tipy!JH12),"-",SUM(KZ18:LD18)))</f>
        <v/>
      </c>
      <c r="LF18" s="68"/>
      <c r="LG18" s="65" t="str">
        <f>IF(ISBLANK($JH$3),"",IF(ISBLANK(Tipy!JU12),0,IF(AND(Tipy!JU12=Výsledky!$JF$3,Tipy!JW12=Výsledky!$JH$3),60,0)))</f>
        <v/>
      </c>
      <c r="LH18" s="65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5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5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6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9" t="str">
        <f>IF(ISBLANK($JH$3),"",IF(ISBLANK(Tipy!JU12),"-",SUM(LG18:LK18)))</f>
        <v/>
      </c>
      <c r="LM18" s="68"/>
      <c r="LN18" s="65" t="str">
        <f>IF(ISBLANK($LS$3),"",IF(ISBLANK(Tipy!JN12),0,IF(AND(Tipy!JN12=Výsledky!$LQ$3,Tipy!JP12=Výsledky!$LS$3),60,0)))</f>
        <v/>
      </c>
      <c r="LO18" s="65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5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5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6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9" t="str">
        <f>IF(ISBLANK($LS$3),"",IF(ISBLANK(Tipy!JN12),"-",SUM(LN18:LR18)))</f>
        <v/>
      </c>
      <c r="LT18" s="68"/>
      <c r="LU18" s="65" t="str">
        <f>IF(ISBLANK($JH$3),"",IF(ISBLANK(Tipy!KI12),0,IF(AND(Tipy!KI12=Výsledky!$JF$3,Tipy!KK12=Výsledky!$JH$3),60,0)))</f>
        <v/>
      </c>
      <c r="LV18" s="65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5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5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6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9" t="str">
        <f>IF(ISBLANK($JH$3),"",IF(ISBLANK(Tipy!KI12),"-",SUM(LU18:LY18)))</f>
        <v/>
      </c>
      <c r="MA18" s="68"/>
      <c r="MB18" s="65" t="str">
        <f>IF(ISBLANK($MG$3),"",IF(ISBLANK(Tipy!JZ12),0,IF(AND(Tipy!JZ12=Výsledky!$ME$3,Tipy!KB12=Výsledky!$MG$3),60,0)))</f>
        <v/>
      </c>
      <c r="MC18" s="65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5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5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6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9" t="str">
        <f>IF(ISBLANK($MG$3),"",IF(ISBLANK(Tipy!JZ12),"-",SUM(MB18:MF18)))</f>
        <v/>
      </c>
      <c r="MH18" s="68"/>
      <c r="MI18" s="65" t="str">
        <f>IF(ISBLANK($MN$3),"",IF(ISBLANK(Tipy!KL12),0,IF(AND(Tipy!KL12=Výsledky!$ML$3,Tipy!KN12=Výsledky!$MN$3),60,0)))</f>
        <v/>
      </c>
      <c r="MJ18" s="6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5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5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9" t="str">
        <f>IF(ISBLANK($MN$3),"",IF(ISBLANK(Tipy!KL12),"-",SUM(MI18:MM18)))</f>
        <v/>
      </c>
      <c r="MO18" s="68"/>
      <c r="MP18" s="65" t="str">
        <f>IF(ISBLANK($MU$3),"",IF(ISBLANK(Tipy!KR12),0,IF(AND(Tipy!KR12=Výsledky!$MS$3,Tipy!KT12=Výsledky!$MU$3),60,0)))</f>
        <v/>
      </c>
      <c r="MQ18" s="6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5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5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9" t="str">
        <f>IF(ISBLANK($MU$3),"",IF(ISBLANK(Tipy!KR12),"-",SUM(MP18:MT18)))</f>
        <v/>
      </c>
      <c r="MV18" s="68"/>
      <c r="MW18" s="65" t="str">
        <f>IF(ISBLANK($NP$3),"",IF(ISBLANK(Tipy!KX12),0,IF(AND(Tipy!KX12=Výsledky!$NN$3,Tipy!KZ12=Výsledky!$NP$3),60,0)))</f>
        <v/>
      </c>
      <c r="MX18" s="65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5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5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6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9" t="str">
        <f>IF(ISBLANK($NP$3),"",IF(ISBLANK(Tipy!KX12),"-",SUM(MW18:NA18)))</f>
        <v/>
      </c>
      <c r="NC18" s="68"/>
      <c r="ND18" s="65" t="str">
        <f>IF(ISBLANK($NB$3),"",IF(ISBLANK(Tipy!LD12),0,IF(AND(Tipy!LD12=Výsledky!$MZ$3,Tipy!LF12=Výsledky!$NB$3),60,0)))</f>
        <v/>
      </c>
      <c r="NE18" s="65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5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5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6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9" t="str">
        <f>IF(ISBLANK($NB$3),"",IF(ISBLANK(Tipy!LD12),"-",SUM(ND18:NH18)))</f>
        <v/>
      </c>
      <c r="NJ18" s="68"/>
      <c r="NK18" s="65" t="str">
        <f>IF(ISBLANK($OD$3),"",IF(ISBLANK(Tipy!LJ12),0,IF(AND(Tipy!LJ12=Výsledky!$OB$3,Tipy!LL12=Výsledky!$OD$3),60,0)))</f>
        <v/>
      </c>
      <c r="NL18" s="65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5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5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6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9" t="str">
        <f>IF(ISBLANK($OD$3),"",IF(ISBLANK(Tipy!LJ12),"-",SUM(NK18:NO18)))</f>
        <v/>
      </c>
      <c r="NQ18" s="68"/>
      <c r="NR18" s="65" t="str">
        <f>IF(ISBLANK($NI$3),"",IF(ISBLANK(Tipy!LP12),0,IF(AND(Tipy!LP12=Výsledky!$NG$3,Tipy!LR12=Výsledky!$NI$3),60,0)))</f>
        <v/>
      </c>
      <c r="NS18" s="65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5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5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6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9" t="str">
        <f>IF(ISBLANK($NI$3),"",IF(ISBLANK(Tipy!LP12),"-",SUM(NR18:NV18)))</f>
        <v/>
      </c>
      <c r="NX18" s="68"/>
      <c r="NY18" s="65" t="str">
        <f>IF(ISBLANK($OK$3),"",IF(ISBLANK(Tipy!LV12),0,IF(AND(Tipy!LV12=Výsledky!$OI$3,Tipy!LX12=Výsledky!$OK$3),60,0)))</f>
        <v/>
      </c>
      <c r="NZ18" s="65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5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5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6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9" t="str">
        <f>IF(ISBLANK($OK$3),"",IF(ISBLANK(Tipy!LV12),"-",SUM(NY18:OC18)))</f>
        <v/>
      </c>
      <c r="OE18" s="68"/>
      <c r="OF18" s="65" t="str">
        <f>IF(ISBLANK($NW$3),"",IF(ISBLANK(Tipy!MB12),0,IF(AND(Tipy!MB12=Výsledky!$NU$3,Tipy!MD12=Výsledky!$NW$3),60,0)))</f>
        <v/>
      </c>
      <c r="OG18" s="65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5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5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6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9" t="str">
        <f>IF(ISBLANK($NW$3),"",IF(ISBLANK(Tipy!MB12),"-",SUM(OF18:OJ18)))</f>
        <v/>
      </c>
      <c r="OL18" s="68"/>
      <c r="OM18" s="65" t="str">
        <f>IF(ISBLANK($OR$3),"",IF(ISBLANK(Tipy!MH12),0,IF(AND(Tipy!MH12=Výsledky!$OP$3,Tipy!MJ12=Výsledky!$OR$3),60,0)))</f>
        <v/>
      </c>
      <c r="ON18" s="6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5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5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9" t="str">
        <f>IF(ISBLANK($OR$3),"",IF(ISBLANK(Tipy!MH12),"-",SUM(OM18:OQ18)))</f>
        <v/>
      </c>
      <c r="OS18" s="68"/>
      <c r="OT18" s="65" t="str">
        <f>IF(ISBLANK($OY$3),"",IF(ISBLANK(Tipy!MN12),0,IF(AND(Tipy!MN12=Výsledky!$OW$3,Tipy!MP12=Výsledky!$OY$3),60,0)))</f>
        <v/>
      </c>
      <c r="OU18" s="6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5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5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9" t="str">
        <f>IF(ISBLANK($OY$3),"",IF(ISBLANK(Tipy!MN12),"-",SUM(OT18:OX18)))</f>
        <v/>
      </c>
      <c r="OZ18" s="68"/>
      <c r="PA18" s="65" t="str">
        <f>IF(ISBLANK($PF$3),"",IF(ISBLANK(Tipy!MT12),0,IF(AND(Tipy!MT12=Výsledky!$PD$3,Tipy!MV12=Výsledky!$PF$3),60,0)))</f>
        <v/>
      </c>
      <c r="PB18" s="6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5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5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9" t="str">
        <f>IF(ISBLANK($PF$3),"",IF(ISBLANK(Tipy!MT12),"-",SUM(PA18:PE18)))</f>
        <v/>
      </c>
      <c r="PG18" s="68"/>
      <c r="PH18" s="65" t="str">
        <f>IF(ISBLANK($PM$3),"",IF(ISBLANK(Tipy!MZ12),0,IF(AND(Tipy!MZ12=Výsledky!$PK$3,Tipy!NB12=Výsledky!$PM$3),60,0)))</f>
        <v/>
      </c>
      <c r="PI18" s="6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5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5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9" t="str">
        <f>IF(ISBLANK($PM$3),"",IF(ISBLANK(Tipy!MZ12),"-",SUM(PH18:PL18)))</f>
        <v/>
      </c>
      <c r="PN18" s="68"/>
      <c r="PO18" s="65" t="str">
        <f>IF(ISBLANK($PT$3),"",IF(ISBLANK(Tipy!NF12),0,IF(AND(Tipy!NF12=Výsledky!$PR$3,Tipy!NH12=Výsledky!$PT$3),60,0)))</f>
        <v/>
      </c>
      <c r="PP18" s="6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5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5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9" t="str">
        <f>IF(ISBLANK($PT$3),"",IF(ISBLANK(Tipy!NF12),"-",SUM(PO18:PS18)))</f>
        <v/>
      </c>
      <c r="PU18" s="68"/>
      <c r="PV18" s="65" t="str">
        <f>IF(ISBLANK($QA$3),"",IF(ISBLANK(Tipy!NL12),0,IF(AND(Tipy!NL12=Výsledky!$PY$3,Tipy!NN12=Výsledky!$QA$3),60,0)))</f>
        <v/>
      </c>
      <c r="PW18" s="6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5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5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9" t="str">
        <f>IF(ISBLANK($QA$3),"",IF(ISBLANK(Tipy!NL12),"-",SUM(PV18:PZ18)))</f>
        <v/>
      </c>
      <c r="QB18" s="68"/>
      <c r="QC18" s="65" t="str">
        <f>IF(ISBLANK($QH$3),"",IF(ISBLANK(Tipy!NR12),0,IF(AND(Tipy!NR12=Výsledky!$QF$3,Tipy!NT12=Výsledky!$QH$3),60,0)))</f>
        <v/>
      </c>
      <c r="QD18" s="6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5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5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9" t="str">
        <f>IF(ISBLANK($QH$3),"",IF(ISBLANK(Tipy!NR12),"-",SUM(QC18:QG18)))</f>
        <v/>
      </c>
      <c r="QI18" s="121"/>
      <c r="QJ18" s="65" t="str">
        <f>IF(ISBLANK($QV$3),"",IF(ISBLANK(Tipy!NX12),0,IF(AND(Tipy!NX12=Výsledky!$QT$3,Tipy!NZ12=Výsledky!$QV$3),60,0)))</f>
        <v/>
      </c>
      <c r="QK18" s="65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5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5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6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9" t="str">
        <f>IF(ISBLANK($QV$3),"",IF(ISBLANK(Tipy!NX12),"-",SUM(QJ18:QN18)))</f>
        <v/>
      </c>
      <c r="QP18" s="121"/>
      <c r="QQ18" s="65" t="str">
        <f>IF(ISBLANK($QO$3),"",IF(ISBLANK(Tipy!#REF!),0,IF(AND(Tipy!#REF!=Výsledky!$QM$3,Tipy!#REF!=Výsledky!$QO$3),60,0)))</f>
        <v/>
      </c>
      <c r="QR1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9" t="str">
        <f>IF(ISBLANK($QO$3),"",IF(ISBLANK(Tipy!#REF!),"-",SUM(QQ18:QU18)))</f>
        <v/>
      </c>
    </row>
    <row r="19" spans="1:464" ht="16.5">
      <c r="A19" s="316">
        <f>Tipy!A13</f>
        <v>4</v>
      </c>
      <c r="B19" s="306" t="s">
        <v>35</v>
      </c>
      <c r="C19" s="332">
        <v>4</v>
      </c>
      <c r="D19" s="65">
        <f>IF(ISBLANK($I$3),"",IF(ISBLANK(Tipy!D13),0,IF(AND(Tipy!D13=Výsledky!$G$3,Tipy!F13=Výsledky!$I$3),60,0)))</f>
        <v>0</v>
      </c>
      <c r="E19" s="6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5" t="e">
        <f>IF(ISBLANK($I$3),"",IF(OR(Tipy!G13=Výsledky!$D$6,Tipy!G13=Výsledky!$D$7,Tipy!G13=Výsledky!$D$8,Tipy!G13=Výsledky!$D$9),IF(VLOOKUP(Tipy!G13,'Kategórie hráčov'!$A$2:$B$46,2,FALSE)=30,30,20),0))</f>
        <v>#N/A</v>
      </c>
      <c r="G19" s="65" t="e">
        <f>IF(ISBLANK($I$3),"",IF(OR(Tipy!H13=Výsledky!$G$6,Tipy!H13=Výsledky!$G$7,Tipy!H13=Výsledky!$G$8,Tipy!H13=Výsledky!$G$9),IF(VLOOKUP(Tipy!H13,'Kategórie hráčov'!$A$2:$B$46,2,FALSE)=30,30,20),0))</f>
        <v>#N/A</v>
      </c>
      <c r="H19" s="6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7" t="str">
        <f>IF(ISBLANK($I$3),"",IF(ISBLANK(Tipy!D13),"-",SUM(D19:H19)))</f>
        <v>-</v>
      </c>
      <c r="J19" s="308"/>
      <c r="K19" s="106">
        <f>IF(ISBLANK($P$3),"",IF(ISBLANK(Tipy!J13),0,IF(AND(Tipy!J13=Výsledky!$N$3,Tipy!L13=Výsledky!$P$3),60,0)))</f>
        <v>0</v>
      </c>
      <c r="L19" s="10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5">
        <f>IF(ISBLANK($P$3),"",IF(OR(Tipy!M13=Výsledky!$K$6,Tipy!M13=Výsledky!$K$7,Tipy!M13=Výsledky!$K$8,Tipy!M13=Výsledky!$K$9),IF(VLOOKUP(Tipy!M13,'Kategórie hráčov'!$A$2:$B$46,2,FALSE)=30,30,20),0))</f>
        <v>0</v>
      </c>
      <c r="N19" s="105">
        <f>IF(ISBLANK($P$3),"",IF(OR(Tipy!N13=Výsledky!$N$6,Tipy!N13=Výsledky!$N$7,Tipy!N13=Výsledky!$N$8,Tipy!N13=Výsledky!$N$9),IF(VLOOKUP(Tipy!N13,'Kategórie hráčov'!$A$2:$B$46,2,FALSE)=30,30,20),0))</f>
        <v>20</v>
      </c>
      <c r="O19" s="66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7">
        <f>IF(ISBLANK($P$3),"",IF(ISBLANK(Tipy!J13),"-",SUM(K19:O19)))</f>
        <v>30</v>
      </c>
      <c r="Q19" s="330"/>
      <c r="R19" s="106">
        <f>IF(ISBLANK($W$3),"",IF(ISBLANK(Tipy!P13),0,IF(AND(Tipy!P13=Výsledky!$U$3,Tipy!R13=Výsledky!$W$3),60,0)))</f>
        <v>0</v>
      </c>
      <c r="S19" s="10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5">
        <f>IF(ISBLANK($W$3),"",IF(OR(Tipy!S13=Výsledky!$R$6,Tipy!S13=Výsledky!$R$7,Tipy!S13=Výsledky!$R$8,Tipy!S13=Výsledky!$R$9),VLOOKUP(Tipy!S13,'Kategórie hráčov'!$A$2:$B$47,2,FALSE),0))</f>
        <v>20</v>
      </c>
      <c r="U19" s="105">
        <f>IF(ISBLANK($W$3),"",IF(OR(Tipy!T13=Výsledky!$U$6,Tipy!T13=Výsledky!$U$7,Tipy!T13=Výsledky!$U$8,Tipy!T13=Výsledky!$U$9),VLOOKUP(Tipy!T13,'Kategórie hráčov'!$A$25:$B$70,2,FALSE),0))</f>
        <v>0</v>
      </c>
      <c r="V19" s="6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9">
        <f>IF(ISBLANK($W$3),"",IF(ISBLANK(Tipy!P13),"-",SUM(R19:V19)))</f>
        <v>40</v>
      </c>
      <c r="X19" s="330"/>
      <c r="Y19" s="106">
        <f>IF(ISBLANK($AD$3),"",IF(ISBLANK(Tipy!V13),0,IF(AND(Tipy!V13=Výsledky!$AB$3,Tipy!X13=Výsledky!$AD$3),60,0)))</f>
        <v>60</v>
      </c>
      <c r="Z19" s="10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5">
        <f>IF(ISBLANK($AD$3),"",IF(OR(Tipy!Y13=Výsledky!$Y$6,Tipy!Y13=Výsledky!$Y$7,Tipy!Y13=Výsledky!$Y$8,Tipy!Y13=Výsledky!$Y$9),VLOOKUP(Tipy!Y13,'Kategórie hráčov'!$A$2:$B$47,2,FALSE),0))</f>
        <v>0</v>
      </c>
      <c r="AB19" s="105">
        <f>IF(ISBLANK($AD$3),"",IF(OR(Tipy!Z13=Výsledky!$AB$6,Tipy!Z13=Výsledky!$AB$7,Tipy!Z13=Výsledky!$AB$8,Tipy!Z13=Výsledky!$AB$9),VLOOKUP(Tipy!Z13,'Kategórie hráčov'!$A$25:$B$70,2,FALSE),0))</f>
        <v>0</v>
      </c>
      <c r="AC19" s="6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9">
        <f>IF(ISBLANK($AD$3),"",IF(ISBLANK(Tipy!V13),"-",SUM(Y19:AC19)))</f>
        <v>60</v>
      </c>
      <c r="AE19" s="68"/>
      <c r="AF19" s="65" t="str">
        <f>IF(ISBLANK($AK$3),"",IF(ISBLANK(Tipy!AB13),0,IF(AND(Tipy!AB13=Výsledky!$AI$3,Tipy!AD13=Výsledky!$AK$3),60,0)))</f>
        <v/>
      </c>
      <c r="AG19" s="65" t="str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/>
      </c>
      <c r="AH19" s="65" t="str">
        <f>IF(ISBLANK($AK$3),"",IF(OR(Tipy!AE13=Výsledky!$AF$6,Tipy!AE13=Výsledky!$AF$7,Tipy!AE13=Výsledky!$AF$8,Tipy!AE13=Výsledky!$AF$9),IF(VLOOKUP(Tipy!AE13,'Kategórie hráčov'!$A$2:$B$46,2,FALSE)=30,30,20),0))</f>
        <v/>
      </c>
      <c r="AI19" s="65" t="str">
        <f>IF(ISBLANK($AK$3),"",IF(OR(Tipy!AF13=Výsledky!$AI$6,Tipy!AF13=Výsledky!$AI$7,Tipy!AF13=Výsledky!$AI$8,Tipy!AF13=Výsledky!$AI$9),IF(VLOOKUP(Tipy!AF13,'Kategórie hráčov'!$A$2:$B$46,2,FALSE)=30,30,20),0))</f>
        <v/>
      </c>
      <c r="AJ19" s="66" t="str">
        <f>IF(ISBLANK($AK$3),"",IF(ISBLANK(Tipy!AB13),0,IF(OR(AND(Tipy!AB13=Výsledky!$AI$3,OR(Tipy!AD13=Výsledky!$AK$3+1,Tipy!AD13=Výsledky!$AK$3-1)),AND(Tipy!AD13=Výsledky!$AK$3,OR(Tipy!AB13=Výsledky!$AI$3+1,Tipy!AB13=Výsledky!$AI$3-1))),10,0)))</f>
        <v/>
      </c>
      <c r="AK19" s="69" t="str">
        <f>IF(ISBLANK($AK$3),"",IF(ISBLANK(Tipy!AB13),"-",SUM(AF19:AJ19)))</f>
        <v/>
      </c>
      <c r="AL19" s="68"/>
      <c r="AM19" s="65" t="str">
        <f>IF(ISBLANK($AR$3),"",IF(ISBLANK(Tipy!AH13),0,IF(AND(Tipy!AH13=Výsledky!$AP$3,Tipy!AJ13=Výsledky!$AR$3),60,0)))</f>
        <v/>
      </c>
      <c r="AN19" s="65" t="str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/>
      </c>
      <c r="AO19" s="65" t="str">
        <f>IF(ISBLANK($AR$3),"",IF(OR(Tipy!AK13=Výsledky!$AM$6,Tipy!AK13=Výsledky!$AM$7,Tipy!AK13=Výsledky!$AM$8,Tipy!AK13=Výsledky!$AM$9),IF(VLOOKUP(Tipy!AK13,'Kategórie hráčov'!$A$2:$B$46,2,FALSE)=30,30,20),0))</f>
        <v/>
      </c>
      <c r="AP19" s="65" t="str">
        <f>IF(ISBLANK($AR$3),"",IF(OR(Tipy!AL13=Výsledky!$AP$6,Tipy!AL13=Výsledky!$AP$7,Tipy!AL13=Výsledky!$AP$8,Tipy!AL13=Výsledky!$AP$9),IF(VLOOKUP(Tipy!AL13,'Kategórie hráčov'!$A$2:$B$46,2,FALSE)=30,30,20),0))</f>
        <v/>
      </c>
      <c r="AQ19" s="66" t="str">
        <f>IF(ISBLANK($AR$3),"",IF(ISBLANK(Tipy!AH13),0,IF(OR(AND(Tipy!AH13=Výsledky!$AP$3,OR(Tipy!AJ13=Výsledky!$AR$3+1,Tipy!AJ13=Výsledky!$AR$3-1)),AND(Tipy!AJ13=Výsledky!$AR$3,OR(Tipy!AH13=Výsledky!$AP$3+1,Tipy!AH13=Výsledky!$AP$3-1))),10,0)))</f>
        <v/>
      </c>
      <c r="AR19" s="69" t="str">
        <f>IF(ISBLANK($AR$3),"",IF(ISBLANK(Tipy!AH13),"-",SUM(AM19:AQ19)))</f>
        <v/>
      </c>
      <c r="AS19" s="68"/>
      <c r="AT19" s="65" t="str">
        <f>IF(ISBLANK($BF$3),"",IF(ISBLANK(Tipy!AN13),0,IF(AND(Tipy!AN13=Výsledky!$BD$3,Tipy!AP13=Výsledky!$BF$3),60,0)))</f>
        <v/>
      </c>
      <c r="AU19" s="65" t="str">
        <f>IF(ISBLANK($BF$3),"",IF(ISBLANK(Tipy!AN13),0,IF(AND(Tipy!AN13=Výsledky!$BD$3,Tipy!AP13=Výsledky!$BF$3),0,IF(AND(Tipy!AN13-Tipy!AP13&gt;0,Výsledky!$BD$3-Výsledky!$BF$3&gt;0),20,IF(AND(Tipy!AN13-Tipy!AP13=0,Výsledky!$BD$3-Výsledky!$BF$3=0),20,IF(AND(Tipy!AN13-Tipy!AP13&lt;0,Výsledky!$BD$3-Výsledky!$BF$3&lt;0),20,0))))))</f>
        <v/>
      </c>
      <c r="AV19" s="65" t="str">
        <f>IF(ISBLANK($BF$3),"",IF(OR(Tipy!AQ13=Výsledky!#REF!,Tipy!AQ13=Výsledky!#REF!,Tipy!AQ13=Výsledky!#REF!,Tipy!AQ13=Výsledky!$AT$9),IF(VLOOKUP(Tipy!AQ13,'Kategórie hráčov'!$A$2:$B$46,2,FALSE)=30,30,20),0))</f>
        <v/>
      </c>
      <c r="AW19" s="65" t="str">
        <f>IF(ISBLANK($BF$3),"",IF(OR(Tipy!AR13=Výsledky!#REF!,Tipy!AR13=Výsledky!#REF!,Tipy!AR13=Výsledky!#REF!,Tipy!AR13=Výsledky!$AW$9),IF(VLOOKUP(Tipy!AR13,'Kategórie hráčov'!$A$2:$B$46,2,FALSE)=30,30,20),0))</f>
        <v/>
      </c>
      <c r="AX19" s="66" t="str">
        <f>IF(ISBLANK($BF$3),"",IF(ISBLANK(Tipy!AN13),0,IF(OR(AND(Tipy!AN13=Výsledky!$BD$3,OR(Tipy!AP13=Výsledky!$BF$3+1,Tipy!AP13=Výsledky!$BF$3-1)),AND(Tipy!AP13=Výsledky!$BF$3,OR(Tipy!AN13=Výsledky!$BD$3+1,Tipy!AN13=Výsledky!$BD$3-1))),10,0)))</f>
        <v/>
      </c>
      <c r="AY19" s="69" t="str">
        <f>IF(ISBLANK($BF$3),"",IF(ISBLANK(Tipy!AN13),"-",SUM(AT19:AX19)))</f>
        <v/>
      </c>
      <c r="AZ19" s="68"/>
      <c r="BA19" s="65" t="str">
        <f>IF(ISBLANK($AY$3),"",IF(ISBLANK(Tipy!AT13),0,IF(AND(Tipy!AT13=Výsledky!$AW$3,Tipy!AV13=Výsledky!$AY$3),60,0)))</f>
        <v/>
      </c>
      <c r="BB19" s="65" t="str">
        <f>IF(ISBLANK($AY$3),"",IF(ISBLANK(Tipy!AT13),0,IF(AND(Tipy!AT13=Výsledky!$AW$3,Tipy!AV13=Výsledky!$AY$3),0,IF(AND(Tipy!AT13-Tipy!AV13&gt;0,Výsledky!$AW$3-Výsledky!$AY$3&gt;0),20,IF(AND(Tipy!AT13-Tipy!AV13=0,Výsledky!$AW$3-Výsledky!$AY$3=0),20,IF(AND(Tipy!AT13-Tipy!AV13&lt;0,Výsledky!$AW$3-Výsledky!$AY$3&lt;0),20,0))))))</f>
        <v/>
      </c>
      <c r="BC19" s="65" t="str">
        <f>IF(ISBLANK($AY$3),"",IF(OR(Tipy!AW13=Výsledky!$BA$6,Tipy!AW13=Výsledky!$BA$7,Tipy!AW13=Výsledky!$BA$8,Tipy!AW13=Výsledky!$BA$9),IF(VLOOKUP(Tipy!AW13,'Kategórie hráčov'!$A$2:$B$46,2,FALSE)=30,30,20),0))</f>
        <v/>
      </c>
      <c r="BD19" s="65" t="str">
        <f>IF(ISBLANK($AY$3),"",IF(OR(Tipy!AX13=Výsledky!$BD$6,Tipy!AX13=Výsledky!$BD$7,Tipy!AX13=Výsledky!$BD$8,Tipy!AX13=Výsledky!$BD$9),IF(VLOOKUP(Tipy!AX13,'Kategórie hráčov'!$A$2:$B$46,2,FALSE)=30,30,20),0))</f>
        <v/>
      </c>
      <c r="BE19" s="66" t="str">
        <f>IF(ISBLANK($AY$3),"",IF(ISBLANK(Tipy!AT13),0,IF(OR(AND(Tipy!AT13=Výsledky!$AW$3,OR(Tipy!AV13=Výsledky!$AY$3+1,Tipy!AV13=Výsledky!$AY$3-1)),AND(Tipy!AV13=Výsledky!$AY$3,OR(Tipy!AT13=Výsledky!$AW$3+1,Tipy!AT13=Výsledky!$AW$3-1))),10,0)))</f>
        <v/>
      </c>
      <c r="BF19" s="69" t="str">
        <f>IF(ISBLANK($AY$3),"",IF(ISBLANK(Tipy!AT13),"-",SUM(BA19:BE19)))</f>
        <v/>
      </c>
      <c r="BG19" s="68"/>
      <c r="BH19" s="65" t="str">
        <f>IF(ISBLANK($BT$3),"",IF(ISBLANK(Tipy!AZ13),0,IF(AND(Tipy!AZ13=Výsledky!$BR$3,Tipy!BB13=Výsledky!$BT$3),60,0)))</f>
        <v/>
      </c>
      <c r="BI19" s="65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5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5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6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69" t="str">
        <f>IF(ISBLANK($BT$3),"",IF(ISBLANK(Tipy!AZ13),"-",SUM(BH19:BL19)))</f>
        <v/>
      </c>
      <c r="BN19" s="68"/>
      <c r="BO19" s="65" t="str">
        <f>IF(ISBLANK($CA$3),"",IF(ISBLANK(Tipy!BF13),0,IF(AND(Tipy!BF13=Výsledky!$BY$3,Tipy!BH13=Výsledky!$CA$3),60,0)))</f>
        <v/>
      </c>
      <c r="BP19" s="65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5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5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6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9" t="str">
        <f>IF(ISBLANK($CA$3),"",IF(ISBLANK(Tipy!BF13),"-",SUM(BO19:BS19)))</f>
        <v/>
      </c>
      <c r="BU19" s="68"/>
      <c r="BV19" s="65" t="str">
        <f>IF(ISBLANK($CH$3),"",IF(ISBLANK(Tipy!BL13),0,IF(AND(Tipy!BL13=Výsledky!$CF$3,Tipy!BN13=Výsledky!$CH$3),60,0)))</f>
        <v/>
      </c>
      <c r="BW19" s="65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5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5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6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9" t="str">
        <f>IF(ISBLANK($CH$3),"",IF(ISBLANK(Tipy!BL13),"-",SUM(BV19:BZ19)))</f>
        <v/>
      </c>
      <c r="CB19" s="68"/>
      <c r="CC19" s="65" t="str">
        <f>IF(ISBLANK($CO$3),"",IF(ISBLANK(Tipy!BR13),0,IF(AND(Tipy!BR13=Výsledky!$CM$3,Tipy!BT13=Výsledky!$CO$3),60,0)))</f>
        <v/>
      </c>
      <c r="CD19" s="65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5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5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6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9" t="str">
        <f>IF(ISBLANK($CO$3),"",IF(ISBLANK(Tipy!BR13),"-",SUM(CC19:CG19)))</f>
        <v/>
      </c>
      <c r="CI19" s="68"/>
      <c r="CJ19" s="65" t="str">
        <f>IF(ISBLANK($CV$3),"",IF(ISBLANK(Tipy!BX13),0,IF(AND(Tipy!BX13=Výsledky!$CT$3,Tipy!BZ13=Výsledky!$CV$3),60,0)))</f>
        <v/>
      </c>
      <c r="CK19" s="65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5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5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6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9" t="str">
        <f>IF(ISBLANK($CV$3),"",IF(ISBLANK(Tipy!BX13),"-",SUM(CJ19:CN19)))</f>
        <v/>
      </c>
      <c r="CP19" s="68"/>
      <c r="CQ19" s="65" t="str">
        <f>IF(ISBLANK($DC$3),"",IF(ISBLANK(Tipy!CD13),0,IF(AND(Tipy!CD13=Výsledky!$DA$3,Tipy!CF13=Výsledky!$DC$3),60,0)))</f>
        <v/>
      </c>
      <c r="CR19" s="65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5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5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6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9" t="str">
        <f>IF(ISBLANK($DC$3),"",IF(ISBLANK(Tipy!CD13),"-",SUM(CQ19:CU19)))</f>
        <v/>
      </c>
      <c r="CW19" s="68"/>
      <c r="CX19" s="65" t="str">
        <f>IF(ISBLANK($DX$3),"",IF(ISBLANK(Tipy!CJ13),0,IF(AND(Tipy!CJ13=Výsledky!$DV$3,Tipy!CL13=Výsledky!$DX$3),60,0)))</f>
        <v/>
      </c>
      <c r="CY19" s="65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5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5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6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9" t="str">
        <f>IF(ISBLANK($DX$3),"",IF(ISBLANK(Tipy!CJ13),"-",SUM(CX19:DB19)))</f>
        <v/>
      </c>
      <c r="DD19" s="68"/>
      <c r="DE19" s="65" t="str">
        <f>IF(ISBLANK($DQ$3),"",IF(ISBLANK(Tipy!CP13),0,IF(AND(Tipy!CP13=Výsledky!$DO$3,Tipy!CR13=Výsledky!$DQ$3),60,0)))</f>
        <v/>
      </c>
      <c r="DF19" s="65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5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5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6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9" t="str">
        <f>IF(ISBLANK($DQ$3),"",IF(ISBLANK(Tipy!CP13),"-",SUM(DE19:DI19)))</f>
        <v/>
      </c>
      <c r="DK19" s="68"/>
      <c r="DL19" s="65" t="str">
        <f>IF(ISBLANK($EE$3),"",IF(ISBLANK(Tipy!CV13),0,IF(AND(Tipy!CV13=Výsledky!$EC$3,Tipy!CX13=Výsledky!$EE$3),60,0)))</f>
        <v/>
      </c>
      <c r="DM19" s="65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5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5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6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9" t="str">
        <f>IF(ISBLANK($EE$3),"",IF(ISBLANK(Tipy!CV13),"-",SUM(DL19:DP19)))</f>
        <v/>
      </c>
      <c r="DR19" s="68"/>
      <c r="DS19" s="65" t="str">
        <f>IF(ISBLANK($EL$3),"",IF(ISBLANK(Tipy!DB13),0,IF(AND(Tipy!DB13=Výsledky!$EJ$3,Tipy!DD13=Výsledky!$EL$3),60,0)))</f>
        <v/>
      </c>
      <c r="DT19" s="65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5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5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6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9" t="str">
        <f>IF(ISBLANK($EL$3),"",IF(ISBLANK(Tipy!DB13),"-",SUM(DS19:DW19)))</f>
        <v/>
      </c>
      <c r="DY19" s="68"/>
      <c r="DZ19" s="65" t="str">
        <f>IF(ISBLANK($ES$3),"",IF(ISBLANK(Tipy!DH13),0,IF(AND(Tipy!DH13=Výsledky!$EQ$3,Tipy!DJ13=Výsledky!$ES$3),60,0)))</f>
        <v/>
      </c>
      <c r="EA19" s="65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5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5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6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9" t="str">
        <f>IF(ISBLANK($ES$3),"",IF(ISBLANK(Tipy!DH13),"-",SUM(DZ19:ED19)))</f>
        <v/>
      </c>
      <c r="EF19" s="68"/>
      <c r="EG19" s="65" t="str">
        <f>IF(ISBLANK($EZ$3),"",IF(ISBLANK(Tipy!DN13),0,IF(AND(Tipy!DN13=Výsledky!$EX$3,Tipy!DP13=Výsledky!$EZ$3),60,0)))</f>
        <v/>
      </c>
      <c r="EH19" s="65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5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5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6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9" t="str">
        <f>IF(ISBLANK($EZ$3),"",IF(ISBLANK(Tipy!DN13),"-",SUM(EG19:EK19)))</f>
        <v/>
      </c>
      <c r="EM19" s="68"/>
      <c r="EN19" s="65" t="str">
        <f>IF(ISBLANK($FU$3),"",IF(ISBLANK(Tipy!DT13),0,IF(AND(Tipy!DT13=Výsledky!$FS$3,Tipy!DV13=Výsledky!$FU$3),60,0)))</f>
        <v/>
      </c>
      <c r="EO19" s="65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5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5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6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9" t="str">
        <f>IF(ISBLANK($FU$3),"",IF(ISBLANK(Tipy!DT13),"-",SUM(EN19:ER19)))</f>
        <v/>
      </c>
      <c r="ET19" s="68"/>
      <c r="EU19" s="65" t="str">
        <f>IF(ISBLANK($FG$3),"",IF(ISBLANK(Tipy!DZ13),0,IF(AND(Tipy!DZ13=Výsledky!$FE$3,Tipy!EB13=Výsledky!$FG$3),60,0)))</f>
        <v/>
      </c>
      <c r="EV19" s="65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5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5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6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9" t="str">
        <f>IF(ISBLANK($FG$3),"",IF(ISBLANK(Tipy!DZ13),"-",SUM(EU19:EY19)))</f>
        <v/>
      </c>
      <c r="FA19" s="68"/>
      <c r="FB19" s="65" t="str">
        <f>IF(ISBLANK($BM$3),"",IF(ISBLANK(Tipy!EF13),0,IF(AND(Tipy!EF13=Výsledky!$BK$3,Tipy!EH13=Výsledky!$BM$3),60,0)))</f>
        <v/>
      </c>
      <c r="FC19" s="65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5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5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6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69" t="str">
        <f>IF(ISBLANK($BM$3),"",IF(ISBLANK(Tipy!EF13),"-",SUM(FB19:FF19)))</f>
        <v/>
      </c>
      <c r="FH19" s="68"/>
      <c r="FI19" s="65" t="str">
        <f>IF(ISBLANK($FN$3),"",IF(ISBLANK(Tipy!EL13),0,IF(AND(Tipy!EL13=Výsledky!$FL$3,Tipy!EN13=Výsledky!$FN$3),60,0)))</f>
        <v/>
      </c>
      <c r="FJ19" s="65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5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5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6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9" t="str">
        <f>IF(ISBLANK($FN$3),"",IF(ISBLANK(Tipy!EL13),"-",SUM(FI19:FM19)))</f>
        <v/>
      </c>
      <c r="FO19" s="68"/>
      <c r="FP19" s="65" t="str">
        <f>IF(ISBLANK($DJ$3),"",IF(ISBLANK(Tipy!ER13),0,IF(AND(Tipy!ER13=Výsledky!$DH$3,Tipy!ET13=Výsledky!$DJ$3),60,0)))</f>
        <v/>
      </c>
      <c r="FQ19" s="65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5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5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6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9" t="str">
        <f>IF(ISBLANK($DJ$3),"",IF(ISBLANK(Tipy!ER13),"-",SUM(FP19:FT19)))</f>
        <v/>
      </c>
      <c r="FV19" s="68"/>
      <c r="FW19" s="65" t="str">
        <f>IF(ISBLANK($GB$3),"",IF(ISBLANK(Tipy!EX13),0,IF(AND(Tipy!EX13=Výsledky!$FZ$3,Tipy!EZ13=Výsledky!$GB$3),60,0)))</f>
        <v/>
      </c>
      <c r="FX19" s="65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5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5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6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9" t="str">
        <f>IF(ISBLANK($GB$3),"",IF(ISBLANK(Tipy!EX13),"-",SUM(FW19:GA19)))</f>
        <v/>
      </c>
      <c r="GC19" s="68"/>
      <c r="GD19" s="65" t="str">
        <f>IF(ISBLANK($GP$3),"",IF(ISBLANK(Tipy!FD13),0,IF(AND(Tipy!FD13=Výsledky!$GN$3,Tipy!FF13=Výsledky!$GP$3),60,0)))</f>
        <v/>
      </c>
      <c r="GE19" s="65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5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5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6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9" t="str">
        <f>IF(ISBLANK($GP$3),"",IF(ISBLANK(Tipy!FD13),"-",SUM(GD19:GH19)))</f>
        <v/>
      </c>
      <c r="GJ19" s="68"/>
      <c r="GK19" s="65" t="str">
        <f>IF(ISBLANK($GW$3),"",IF(ISBLANK(Tipy!FJ13),0,IF(AND(Tipy!FJ13=Výsledky!$GU$3,Tipy!FL13=Výsledky!$GW$3),60,0)))</f>
        <v/>
      </c>
      <c r="GL19" s="65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5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5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6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9" t="str">
        <f>IF(ISBLANK($GW$3),"",IF(ISBLANK(Tipy!FJ13),"-",SUM(GK19:GO19)))</f>
        <v/>
      </c>
      <c r="GQ19" s="68"/>
      <c r="GR19" s="65" t="str">
        <f>IF(ISBLANK($GI$3),"",IF(ISBLANK(Tipy!FP13),0,IF(AND(Tipy!FP13=Výsledky!$GG$3,Tipy!FR13=Výsledky!$GI$3),60,0)))</f>
        <v/>
      </c>
      <c r="GS19" s="65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5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5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6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9" t="str">
        <f>IF(ISBLANK($GI$3),"",IF(ISBLANK(Tipy!FP13),"-",SUM(GR19:GV19)))</f>
        <v/>
      </c>
      <c r="GX19" s="68"/>
      <c r="GY19" s="65" t="str">
        <f>IF(ISBLANK($HK$3),"",IF(ISBLANK(Tipy!FV13),0,IF(AND(Tipy!FV13=Výsledky!$HI$3,Tipy!FX13=Výsledky!$HK$3),60,0)))</f>
        <v/>
      </c>
      <c r="GZ19" s="65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5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5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6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9" t="str">
        <f>IF(ISBLANK($HK$3),"",IF(ISBLANK(Tipy!FV13),"-",SUM(GY19:HC19)))</f>
        <v/>
      </c>
      <c r="HE19" s="68"/>
      <c r="HF19" s="65" t="str">
        <f>IF(ISBLANK($HD$3),"",IF(ISBLANK(Tipy!GB13),0,IF(AND(Tipy!GB13=Výsledky!$HB$3,Tipy!GD13=Výsledky!$HD$3),60,0)))</f>
        <v/>
      </c>
      <c r="HG19" s="65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5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5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6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9" t="str">
        <f>IF(ISBLANK($HD$3),"",IF(ISBLANK(Tipy!GB13),"-",SUM(HF19:HJ19)))</f>
        <v/>
      </c>
      <c r="HL19" s="68"/>
      <c r="HM19" s="65" t="str">
        <f>IF(ISBLANK($HY$3),"",IF(ISBLANK(Tipy!GH13),0,IF(AND(Tipy!GH13=Výsledky!$HW$3,Tipy!GJ13=Výsledky!$HY$3),60,0)))</f>
        <v/>
      </c>
      <c r="HN19" s="65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5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5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6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9" t="str">
        <f>IF(ISBLANK($HY$3),"",IF(ISBLANK(Tipy!GH13),"-",SUM(HM19:HQ19)))</f>
        <v/>
      </c>
      <c r="HS19" s="68"/>
      <c r="HT19" s="65" t="str">
        <f>IF(ISBLANK($HR$3),"",IF(ISBLANK(Tipy!GN13),0,IF(AND(Tipy!GN13=Výsledky!$HP$3,Tipy!GP13=Výsledky!$HR$3),60,0)))</f>
        <v/>
      </c>
      <c r="HU19" s="65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5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5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6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9" t="str">
        <f>IF(ISBLANK($HR$3),"",IF(ISBLANK(Tipy!GN13),"-",SUM(HT19:HX19)))</f>
        <v/>
      </c>
      <c r="HZ19" s="68"/>
      <c r="IA19" s="65" t="str">
        <f>IF(ISBLANK($IM$3),"",IF(ISBLANK(Tipy!GT13),0,IF(AND(Tipy!GT13=Výsledky!$IK$3,Tipy!GV13=Výsledky!$IM$3),60,0)))</f>
        <v/>
      </c>
      <c r="IB19" s="65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5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5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6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9" t="str">
        <f>IF(ISBLANK($IM$3),"",IF(ISBLANK(Tipy!GT13),"-",SUM(IA19:IE19)))</f>
        <v/>
      </c>
      <c r="IG19" s="68"/>
      <c r="IH19" s="65" t="str">
        <f>IF(ISBLANK($IF$3),"",IF(ISBLANK(Tipy!GZ13),0,IF(AND(Tipy!GZ13=Výsledky!$ID$3,Tipy!HB13=Výsledky!$IF$3),60,0)))</f>
        <v/>
      </c>
      <c r="II19" s="65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5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5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6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9" t="str">
        <f>IF(ISBLANK($IF$3),"",IF(ISBLANK(Tipy!GZ13),"-",SUM(IH19:IL19)))</f>
        <v/>
      </c>
      <c r="IN19" s="68"/>
      <c r="IO19" s="65" t="str">
        <f>IF(ISBLANK($IT$3),"",IF(ISBLANK(Tipy!HF13),0,IF(AND(Tipy!HF13=Výsledky!$IR$3,Tipy!HH13=Výsledky!$IT$3),60,0)))</f>
        <v/>
      </c>
      <c r="IP19" s="65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5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5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6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9" t="str">
        <f>IF(ISBLANK($IT$3),"",IF(ISBLANK(Tipy!HF13),"-",SUM(IO19:IS19)))</f>
        <v/>
      </c>
      <c r="IU19" s="68"/>
      <c r="IV19" s="65" t="str">
        <f>IF(ISBLANK($JA$3),"",IF(ISBLANK(Tipy!HL13),0,IF(AND(Tipy!HL13=Výsledky!$IY$3,Tipy!HN13=Výsledky!$JA$3),60,0)))</f>
        <v/>
      </c>
      <c r="IW19" s="65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5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5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6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9" t="str">
        <f>IF(ISBLANK($JA$3),"",IF(ISBLANK(Tipy!HL13),"-",SUM(IV19:IZ19)))</f>
        <v/>
      </c>
      <c r="JB19" s="68"/>
      <c r="JC19" s="65" t="str">
        <f>IF(ISBLANK($JO$3),"",IF(ISBLANK(Tipy!HR13),0,IF(AND(Tipy!HR13=Výsledky!$JM$3,Tipy!HT13=Výsledky!$JO$3),60,0)))</f>
        <v/>
      </c>
      <c r="JD19" s="65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5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5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6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9" t="str">
        <f>IF(ISBLANK($JO$3),"",IF(ISBLANK(Tipy!HR13),"-",SUM(JC19:JG19)))</f>
        <v/>
      </c>
      <c r="JI19" s="68"/>
      <c r="JJ19" s="65" t="str">
        <f>IF(ISBLANK($JH$3),"",IF(ISBLANK(Tipy!HX13),0,IF(AND(Tipy!HX13=Výsledky!$JF$3,Tipy!HZ13=Výsledky!$JH$3),60,0)))</f>
        <v/>
      </c>
      <c r="JK19" s="65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5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5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6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9" t="str">
        <f>IF(ISBLANK($JH$3),"",IF(ISBLANK(Tipy!HX13),"-",SUM(JJ19:JN19)))</f>
        <v/>
      </c>
      <c r="JP19" s="68"/>
      <c r="JQ19" s="65" t="str">
        <f>IF(ISBLANK($JV$3),"",IF(ISBLANK(Tipy!ID13),0,IF(AND(Tipy!ID13=Výsledky!$JT$3,Tipy!IF13=Výsledky!$JV$3),60,0)))</f>
        <v/>
      </c>
      <c r="JR19" s="65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5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5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6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9" t="str">
        <f>IF(ISBLANK($JV$3),"",IF(ISBLANK(Tipy!ID13),"-",SUM(JQ19:JU19)))</f>
        <v/>
      </c>
      <c r="JW19" s="68"/>
      <c r="JX19" s="65" t="str">
        <f>IF(ISBLANK($KQ$3),"",IF(ISBLANK(Tipy!IJ13),0,IF(AND(Tipy!IJ13=Výsledky!$KO$3,Tipy!IL13=Výsledky!$KQ$3),60,0)))</f>
        <v/>
      </c>
      <c r="JY19" s="65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5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5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6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9" t="str">
        <f>IF(ISBLANK($KQ$3),"",IF(ISBLANK(Tipy!IJ13),"-",SUM(JX19:KB19)))</f>
        <v/>
      </c>
      <c r="KD19" s="68"/>
      <c r="KE19" s="65" t="str">
        <f>IF(ISBLANK($KX$3),"",IF(ISBLANK(Tipy!IP13),0,IF(AND(Tipy!IP13=Výsledky!$KV$3,Tipy!IR13=Výsledky!$KX$3),60,0)))</f>
        <v/>
      </c>
      <c r="KF19" s="65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5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5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6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9" t="str">
        <f>IF(ISBLANK($KX$3),"",IF(ISBLANK(Tipy!IP13),"-",SUM(KE19:KI19)))</f>
        <v/>
      </c>
      <c r="KK19" s="68"/>
      <c r="KL19" s="65" t="str">
        <f>IF(ISBLANK($KJ$3),"",IF(ISBLANK(Tipy!IV13),0,IF(AND(Tipy!IV13=Výsledky!$KH$3,Tipy!IX13=Výsledky!$KJ$3),60,0)))</f>
        <v/>
      </c>
      <c r="KM19" s="65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5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5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6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9" t="str">
        <f>IF(ISBLANK($KJ$3),"",IF(ISBLANK(Tipy!IV13),"-",SUM(KL19:KP19)))</f>
        <v/>
      </c>
      <c r="KR19" s="68"/>
      <c r="KS19" s="65" t="str">
        <f>IF(ISBLANK($KC$3),"",IF(ISBLANK(Tipy!JB13),0,IF(AND(Tipy!JB13=Výsledky!$KA$3,Tipy!JD13=Výsledky!$KC$3),60,0)))</f>
        <v/>
      </c>
      <c r="KT19" s="65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5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5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6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9" t="str">
        <f>IF(ISBLANK($KC$3),"",IF(ISBLANK(Tipy!JB13),"-",SUM(KS19:KW19)))</f>
        <v/>
      </c>
      <c r="KY19" s="68"/>
      <c r="KZ19" s="65" t="str">
        <f>IF(ISBLANK($LE$3),"",IF(ISBLANK(Tipy!JH13),0,IF(AND(Tipy!JH13=Výsledky!$LC$3,Tipy!JJ13=Výsledky!$LE$3),60,0)))</f>
        <v/>
      </c>
      <c r="LA19" s="65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5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5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6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9" t="str">
        <f>IF(ISBLANK($LE$3),"",IF(ISBLANK(Tipy!JH13),"-",SUM(KZ19:LD19)))</f>
        <v/>
      </c>
      <c r="LF19" s="68"/>
      <c r="LG19" s="65" t="str">
        <f>IF(ISBLANK($JH$3),"",IF(ISBLANK(Tipy!JU13),0,IF(AND(Tipy!JU13=Výsledky!$JF$3,Tipy!JW13=Výsledky!$JH$3),60,0)))</f>
        <v/>
      </c>
      <c r="LH19" s="65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5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5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6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9" t="str">
        <f>IF(ISBLANK($JH$3),"",IF(ISBLANK(Tipy!JU13),"-",SUM(LG19:LK19)))</f>
        <v/>
      </c>
      <c r="LM19" s="68"/>
      <c r="LN19" s="65" t="str">
        <f>IF(ISBLANK($LS$3),"",IF(ISBLANK(Tipy!JN13),0,IF(AND(Tipy!JN13=Výsledky!$LQ$3,Tipy!JP13=Výsledky!$LS$3),60,0)))</f>
        <v/>
      </c>
      <c r="LO19" s="65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5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5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6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9" t="str">
        <f>IF(ISBLANK($LS$3),"",IF(ISBLANK(Tipy!JN13),"-",SUM(LN19:LR19)))</f>
        <v/>
      </c>
      <c r="LT19" s="68"/>
      <c r="LU19" s="65" t="str">
        <f>IF(ISBLANK($JH$3),"",IF(ISBLANK(Tipy!KI13),0,IF(AND(Tipy!KI13=Výsledky!$JF$3,Tipy!KK13=Výsledky!$JH$3),60,0)))</f>
        <v/>
      </c>
      <c r="LV19" s="65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5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5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6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9" t="str">
        <f>IF(ISBLANK($JH$3),"",IF(ISBLANK(Tipy!KI13),"-",SUM(LU19:LY19)))</f>
        <v/>
      </c>
      <c r="MA19" s="68"/>
      <c r="MB19" s="65" t="str">
        <f>IF(ISBLANK($MG$3),"",IF(ISBLANK(Tipy!JZ13),0,IF(AND(Tipy!JZ13=Výsledky!$ME$3,Tipy!KB13=Výsledky!$MG$3),60,0)))</f>
        <v/>
      </c>
      <c r="MC19" s="65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5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5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6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9" t="str">
        <f>IF(ISBLANK($MG$3),"",IF(ISBLANK(Tipy!JZ13),"-",SUM(MB19:MF19)))</f>
        <v/>
      </c>
      <c r="MH19" s="68"/>
      <c r="MI19" s="65" t="str">
        <f>IF(ISBLANK($MN$3),"",IF(ISBLANK(Tipy!KL13),0,IF(AND(Tipy!KL13=Výsledky!$ML$3,Tipy!KN13=Výsledky!$MN$3),60,0)))</f>
        <v/>
      </c>
      <c r="MJ19" s="6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5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5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9" t="str">
        <f>IF(ISBLANK($MN$3),"",IF(ISBLANK(Tipy!KL13),"-",SUM(MI19:MM19)))</f>
        <v/>
      </c>
      <c r="MO19" s="68"/>
      <c r="MP19" s="65" t="str">
        <f>IF(ISBLANK($MU$3),"",IF(ISBLANK(Tipy!KR13),0,IF(AND(Tipy!KR13=Výsledky!$MS$3,Tipy!KT13=Výsledky!$MU$3),60,0)))</f>
        <v/>
      </c>
      <c r="MQ19" s="6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5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5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9" t="str">
        <f>IF(ISBLANK($MU$3),"",IF(ISBLANK(Tipy!KR13),"-",SUM(MP19:MT19)))</f>
        <v/>
      </c>
      <c r="MV19" s="68"/>
      <c r="MW19" s="65" t="str">
        <f>IF(ISBLANK($NP$3),"",IF(ISBLANK(Tipy!KX13),0,IF(AND(Tipy!KX13=Výsledky!$NN$3,Tipy!KZ13=Výsledky!$NP$3),60,0)))</f>
        <v/>
      </c>
      <c r="MX19" s="65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5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5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6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9" t="str">
        <f>IF(ISBLANK($NP$3),"",IF(ISBLANK(Tipy!KX13),"-",SUM(MW19:NA19)))</f>
        <v/>
      </c>
      <c r="NC19" s="68"/>
      <c r="ND19" s="65" t="str">
        <f>IF(ISBLANK($NB$3),"",IF(ISBLANK(Tipy!LD13),0,IF(AND(Tipy!LD13=Výsledky!$MZ$3,Tipy!LF13=Výsledky!$NB$3),60,0)))</f>
        <v/>
      </c>
      <c r="NE19" s="65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5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5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6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9" t="str">
        <f>IF(ISBLANK($NB$3),"",IF(ISBLANK(Tipy!LD13),"-",SUM(ND19:NH19)))</f>
        <v/>
      </c>
      <c r="NJ19" s="68"/>
      <c r="NK19" s="65" t="str">
        <f>IF(ISBLANK($OD$3),"",IF(ISBLANK(Tipy!LJ13),0,IF(AND(Tipy!LJ13=Výsledky!$OB$3,Tipy!LL13=Výsledky!$OD$3),60,0)))</f>
        <v/>
      </c>
      <c r="NL19" s="65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5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5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6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9" t="str">
        <f>IF(ISBLANK($OD$3),"",IF(ISBLANK(Tipy!LJ13),"-",SUM(NK19:NO19)))</f>
        <v/>
      </c>
      <c r="NQ19" s="68"/>
      <c r="NR19" s="65" t="str">
        <f>IF(ISBLANK($NI$3),"",IF(ISBLANK(Tipy!LP13),0,IF(AND(Tipy!LP13=Výsledky!$NG$3,Tipy!LR13=Výsledky!$NI$3),60,0)))</f>
        <v/>
      </c>
      <c r="NS19" s="65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5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5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6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9" t="str">
        <f>IF(ISBLANK($NI$3),"",IF(ISBLANK(Tipy!LP13),"-",SUM(NR19:NV19)))</f>
        <v/>
      </c>
      <c r="NX19" s="68"/>
      <c r="NY19" s="65" t="str">
        <f>IF(ISBLANK($OK$3),"",IF(ISBLANK(Tipy!LV13),0,IF(AND(Tipy!LV13=Výsledky!$OI$3,Tipy!LX13=Výsledky!$OK$3),60,0)))</f>
        <v/>
      </c>
      <c r="NZ19" s="65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5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5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6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9" t="str">
        <f>IF(ISBLANK($OK$3),"",IF(ISBLANK(Tipy!LV13),"-",SUM(NY19:OC19)))</f>
        <v/>
      </c>
      <c r="OE19" s="68"/>
      <c r="OF19" s="65" t="str">
        <f>IF(ISBLANK($NW$3),"",IF(ISBLANK(Tipy!MB13),0,IF(AND(Tipy!MB13=Výsledky!$NU$3,Tipy!MD13=Výsledky!$NW$3),60,0)))</f>
        <v/>
      </c>
      <c r="OG19" s="65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5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5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6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9" t="str">
        <f>IF(ISBLANK($NW$3),"",IF(ISBLANK(Tipy!MB13),"-",SUM(OF19:OJ19)))</f>
        <v/>
      </c>
      <c r="OL19" s="68"/>
      <c r="OM19" s="65" t="str">
        <f>IF(ISBLANK($OR$3),"",IF(ISBLANK(Tipy!MH13),0,IF(AND(Tipy!MH13=Výsledky!$OP$3,Tipy!MJ13=Výsledky!$OR$3),60,0)))</f>
        <v/>
      </c>
      <c r="ON19" s="6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5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5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9" t="str">
        <f>IF(ISBLANK($OR$3),"",IF(ISBLANK(Tipy!MH13),"-",SUM(OM19:OQ19)))</f>
        <v/>
      </c>
      <c r="OS19" s="68"/>
      <c r="OT19" s="65" t="str">
        <f>IF(ISBLANK($OY$3),"",IF(ISBLANK(Tipy!MN13),0,IF(AND(Tipy!MN13=Výsledky!$OW$3,Tipy!MP13=Výsledky!$OY$3),60,0)))</f>
        <v/>
      </c>
      <c r="OU19" s="6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5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5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9" t="str">
        <f>IF(ISBLANK($OY$3),"",IF(ISBLANK(Tipy!MN13),"-",SUM(OT19:OX19)))</f>
        <v/>
      </c>
      <c r="OZ19" s="68"/>
      <c r="PA19" s="65" t="str">
        <f>IF(ISBLANK($PF$3),"",IF(ISBLANK(Tipy!MT13),0,IF(AND(Tipy!MT13=Výsledky!$PD$3,Tipy!MV13=Výsledky!$PF$3),60,0)))</f>
        <v/>
      </c>
      <c r="PB19" s="6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5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5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9" t="str">
        <f>IF(ISBLANK($PF$3),"",IF(ISBLANK(Tipy!MT13),"-",SUM(PA19:PE19)))</f>
        <v/>
      </c>
      <c r="PG19" s="68"/>
      <c r="PH19" s="65" t="str">
        <f>IF(ISBLANK($PM$3),"",IF(ISBLANK(Tipy!MZ13),0,IF(AND(Tipy!MZ13=Výsledky!$PK$3,Tipy!NB13=Výsledky!$PM$3),60,0)))</f>
        <v/>
      </c>
      <c r="PI19" s="6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5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5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9" t="str">
        <f>IF(ISBLANK($PM$3),"",IF(ISBLANK(Tipy!MZ13),"-",SUM(PH19:PL19)))</f>
        <v/>
      </c>
      <c r="PN19" s="68"/>
      <c r="PO19" s="65" t="str">
        <f>IF(ISBLANK($PT$3),"",IF(ISBLANK(Tipy!NF13),0,IF(AND(Tipy!NF13=Výsledky!$PR$3,Tipy!NH13=Výsledky!$PT$3),60,0)))</f>
        <v/>
      </c>
      <c r="PP19" s="6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5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5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9" t="str">
        <f>IF(ISBLANK($PT$3),"",IF(ISBLANK(Tipy!NF13),"-",SUM(PO19:PS19)))</f>
        <v/>
      </c>
      <c r="PU19" s="68"/>
      <c r="PV19" s="65" t="str">
        <f>IF(ISBLANK($QA$3),"",IF(ISBLANK(Tipy!NL13),0,IF(AND(Tipy!NL13=Výsledky!$PY$3,Tipy!NN13=Výsledky!$QA$3),60,0)))</f>
        <v/>
      </c>
      <c r="PW19" s="6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5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5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9" t="str">
        <f>IF(ISBLANK($QA$3),"",IF(ISBLANK(Tipy!NL13),"-",SUM(PV19:PZ19)))</f>
        <v/>
      </c>
      <c r="QB19" s="68"/>
      <c r="QC19" s="65" t="str">
        <f>IF(ISBLANK($QH$3),"",IF(ISBLANK(Tipy!NR13),0,IF(AND(Tipy!NR13=Výsledky!$QF$3,Tipy!NT13=Výsledky!$QH$3),60,0)))</f>
        <v/>
      </c>
      <c r="QD19" s="6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5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5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9" t="str">
        <f>IF(ISBLANK($QH$3),"",IF(ISBLANK(Tipy!NR13),"-",SUM(QC19:QG19)))</f>
        <v/>
      </c>
      <c r="QI19" s="121"/>
      <c r="QJ19" s="65" t="str">
        <f>IF(ISBLANK($QV$3),"",IF(ISBLANK(Tipy!NX13),0,IF(AND(Tipy!NX13=Výsledky!$QT$3,Tipy!NZ13=Výsledky!$QV$3),60,0)))</f>
        <v/>
      </c>
      <c r="QK19" s="65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5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5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6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9" t="str">
        <f>IF(ISBLANK($QV$3),"",IF(ISBLANK(Tipy!NX13),"-",SUM(QJ19:QN19)))</f>
        <v/>
      </c>
      <c r="QP19" s="121"/>
      <c r="QQ19" s="65" t="str">
        <f>IF(ISBLANK($QO$3),"",IF(ISBLANK(Tipy!#REF!),0,IF(AND(Tipy!#REF!=Výsledky!$QM$3,Tipy!#REF!=Výsledky!$QO$3),60,0)))</f>
        <v/>
      </c>
      <c r="QR1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9" t="str">
        <f>IF(ISBLANK($QO$3),"",IF(ISBLANK(Tipy!#REF!),"-",SUM(QQ19:QU19)))</f>
        <v/>
      </c>
    </row>
    <row r="20" spans="1:464" ht="16.5">
      <c r="A20" s="316">
        <f>Tipy!A14</f>
        <v>35</v>
      </c>
      <c r="B20" s="306" t="s">
        <v>14</v>
      </c>
      <c r="C20" s="332">
        <v>35</v>
      </c>
      <c r="D20" s="65">
        <f>IF(ISBLANK($I$3),"",IF(ISBLANK(Tipy!D14),0,IF(AND(Tipy!D14=Výsledky!$G$3,Tipy!F14=Výsledky!$I$3),60,0)))</f>
        <v>0</v>
      </c>
      <c r="E20" s="6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5" t="e">
        <f>IF(ISBLANK($I$3),"",IF(OR(Tipy!G14=Výsledky!$D$6,Tipy!G14=Výsledky!$D$7,Tipy!G14=Výsledky!$D$8,Tipy!G14=Výsledky!$D$9),IF(VLOOKUP(Tipy!G14,'Kategórie hráčov'!$A$2:$B$46,2,FALSE)=30,30,20),0))</f>
        <v>#N/A</v>
      </c>
      <c r="G20" s="65" t="e">
        <f>IF(ISBLANK($I$3),"",IF(OR(Tipy!H14=Výsledky!$G$6,Tipy!H14=Výsledky!$G$7,Tipy!H14=Výsledky!$G$8,Tipy!H14=Výsledky!$G$9),IF(VLOOKUP(Tipy!H14,'Kategórie hráčov'!$A$2:$B$46,2,FALSE)=30,30,20),0))</f>
        <v>#N/A</v>
      </c>
      <c r="H20" s="6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7" t="str">
        <f>IF(ISBLANK($I$3),"",IF(ISBLANK(Tipy!D14),"-",SUM(D20:H20)))</f>
        <v>-</v>
      </c>
      <c r="J20" s="308"/>
      <c r="K20" s="106">
        <f>IF(ISBLANK($P$3),"",IF(ISBLANK(Tipy!J14),0,IF(AND(Tipy!J14=Výsledky!$N$3,Tipy!L14=Výsledky!$P$3),60,0)))</f>
        <v>0</v>
      </c>
      <c r="L20" s="10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5">
        <f>IF(ISBLANK($P$3),"",IF(OR(Tipy!M14=Výsledky!$K$6,Tipy!M14=Výsledky!$K$7,Tipy!M14=Výsledky!$K$8,Tipy!M14=Výsledky!$K$9),IF(VLOOKUP(Tipy!M14,'Kategórie hráčov'!$A$2:$B$46,2,FALSE)=30,30,20),0))</f>
        <v>20</v>
      </c>
      <c r="N20" s="105">
        <f>IF(ISBLANK($P$3),"",IF(OR(Tipy!N14=Výsledky!$N$6,Tipy!N14=Výsledky!$N$7,Tipy!N14=Výsledky!$N$8,Tipy!N14=Výsledky!$N$9),IF(VLOOKUP(Tipy!N14,'Kategórie hráčov'!$A$2:$B$46,2,FALSE)=30,30,20),0))</f>
        <v>20</v>
      </c>
      <c r="O20" s="6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7">
        <f>IF(ISBLANK($P$3),"",IF(ISBLANK(Tipy!J14),"-",SUM(K20:O20)))</f>
        <v>40</v>
      </c>
      <c r="Q20" s="330"/>
      <c r="R20" s="106">
        <f>IF(ISBLANK($W$3),"",IF(ISBLANK(Tipy!P14),0,IF(AND(Tipy!P14=Výsledky!$U$3,Tipy!R14=Výsledky!$W$3),60,0)))</f>
        <v>0</v>
      </c>
      <c r="S20" s="10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5">
        <f>IF(ISBLANK($W$3),"",IF(OR(Tipy!S14=Výsledky!$R$6,Tipy!S14=Výsledky!$R$7,Tipy!S14=Výsledky!$R$8,Tipy!S14=Výsledky!$R$9),VLOOKUP(Tipy!S14,'Kategórie hráčov'!$A$2:$B$47,2,FALSE),0))</f>
        <v>0</v>
      </c>
      <c r="U20" s="105">
        <f>IF(ISBLANK($W$3),"",IF(OR(Tipy!T14=Výsledky!$U$6,Tipy!T14=Výsledky!$U$7,Tipy!T14=Výsledky!$U$8,Tipy!T14=Výsledky!$U$9),VLOOKUP(Tipy!T14,'Kategórie hráčov'!$A$25:$B$70,2,FALSE),0))</f>
        <v>0</v>
      </c>
      <c r="V20" s="6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9">
        <f>IF(ISBLANK($W$3),"",IF(ISBLANK(Tipy!P14),"-",SUM(R20:V20)))</f>
        <v>20</v>
      </c>
      <c r="X20" s="330"/>
      <c r="Y20" s="106">
        <f>IF(ISBLANK($AD$3),"",IF(ISBLANK(Tipy!V14),0,IF(AND(Tipy!V14=Výsledky!$AB$3,Tipy!X14=Výsledky!$AD$3),60,0)))</f>
        <v>0</v>
      </c>
      <c r="Z20" s="10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5">
        <f>IF(ISBLANK($AD$3),"",IF(OR(Tipy!Y14=Výsledky!$Y$6,Tipy!Y14=Výsledky!$Y$7,Tipy!Y14=Výsledky!$Y$8,Tipy!Y14=Výsledky!$Y$9),VLOOKUP(Tipy!Y14,'Kategórie hráčov'!$A$2:$B$47,2,FALSE),0))</f>
        <v>0</v>
      </c>
      <c r="AB20" s="105">
        <f>IF(ISBLANK($AD$3),"",IF(OR(Tipy!Z14=Výsledky!$AB$6,Tipy!Z14=Výsledky!$AB$7,Tipy!Z14=Výsledky!$AB$8,Tipy!Z14=Výsledky!$AB$9),VLOOKUP(Tipy!Z14,'Kategórie hráčov'!$A$25:$B$70,2,FALSE),0))</f>
        <v>0</v>
      </c>
      <c r="AC20" s="6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9" t="str">
        <f>IF(ISBLANK($AD$3),"",IF(ISBLANK(Tipy!V14),"-",SUM(Y20:AC20)))</f>
        <v>-</v>
      </c>
      <c r="AE20" s="68"/>
      <c r="AF20" s="65" t="str">
        <f>IF(ISBLANK($AK$3),"",IF(ISBLANK(Tipy!AB14),0,IF(AND(Tipy!AB14=Výsledky!$AI$3,Tipy!AD14=Výsledky!$AK$3),60,0)))</f>
        <v/>
      </c>
      <c r="AG20" s="65" t="str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/>
      </c>
      <c r="AH20" s="65" t="str">
        <f>IF(ISBLANK($AK$3),"",IF(OR(Tipy!AE14=Výsledky!$AF$6,Tipy!AE14=Výsledky!$AF$7,Tipy!AE14=Výsledky!$AF$8,Tipy!AE14=Výsledky!$AF$9),IF(VLOOKUP(Tipy!AE14,'Kategórie hráčov'!$A$2:$B$46,2,FALSE)=30,30,20),0))</f>
        <v/>
      </c>
      <c r="AI20" s="65" t="str">
        <f>IF(ISBLANK($AK$3),"",IF(OR(Tipy!AF14=Výsledky!$AI$6,Tipy!AF14=Výsledky!$AI$7,Tipy!AF14=Výsledky!$AI$8,Tipy!AF14=Výsledky!$AI$9),IF(VLOOKUP(Tipy!AF14,'Kategórie hráčov'!$A$2:$B$46,2,FALSE)=30,30,20),0))</f>
        <v/>
      </c>
      <c r="AJ20" s="66" t="str">
        <f>IF(ISBLANK($AK$3),"",IF(ISBLANK(Tipy!AB14),0,IF(OR(AND(Tipy!AB14=Výsledky!$AI$3,OR(Tipy!AD14=Výsledky!$AK$3+1,Tipy!AD14=Výsledky!$AK$3-1)),AND(Tipy!AD14=Výsledky!$AK$3,OR(Tipy!AB14=Výsledky!$AI$3+1,Tipy!AB14=Výsledky!$AI$3-1))),10,0)))</f>
        <v/>
      </c>
      <c r="AK20" s="69" t="str">
        <f>IF(ISBLANK($AK$3),"",IF(ISBLANK(Tipy!AB14),"-",SUM(AF20:AJ20)))</f>
        <v/>
      </c>
      <c r="AL20" s="68"/>
      <c r="AM20" s="65" t="str">
        <f>IF(ISBLANK($AR$3),"",IF(ISBLANK(Tipy!AH14),0,IF(AND(Tipy!AH14=Výsledky!$AP$3,Tipy!AJ14=Výsledky!$AR$3),60,0)))</f>
        <v/>
      </c>
      <c r="AN20" s="65" t="str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/>
      </c>
      <c r="AO20" s="65" t="str">
        <f>IF(ISBLANK($AR$3),"",IF(OR(Tipy!AK14=Výsledky!$AM$6,Tipy!AK14=Výsledky!$AM$7,Tipy!AK14=Výsledky!$AM$8,Tipy!AK14=Výsledky!$AM$9),IF(VLOOKUP(Tipy!AK14,'Kategórie hráčov'!$A$2:$B$46,2,FALSE)=30,30,20),0))</f>
        <v/>
      </c>
      <c r="AP20" s="65" t="str">
        <f>IF(ISBLANK($AR$3),"",IF(OR(Tipy!AL14=Výsledky!$AP$6,Tipy!AL14=Výsledky!$AP$7,Tipy!AL14=Výsledky!$AP$8,Tipy!AL14=Výsledky!$AP$9),IF(VLOOKUP(Tipy!AL14,'Kategórie hráčov'!$A$2:$B$46,2,FALSE)=30,30,20),0))</f>
        <v/>
      </c>
      <c r="AQ20" s="66" t="str">
        <f>IF(ISBLANK($AR$3),"",IF(ISBLANK(Tipy!AH14),0,IF(OR(AND(Tipy!AH14=Výsledky!$AP$3,OR(Tipy!AJ14=Výsledky!$AR$3+1,Tipy!AJ14=Výsledky!$AR$3-1)),AND(Tipy!AJ14=Výsledky!$AR$3,OR(Tipy!AH14=Výsledky!$AP$3+1,Tipy!AH14=Výsledky!$AP$3-1))),10,0)))</f>
        <v/>
      </c>
      <c r="AR20" s="69" t="str">
        <f>IF(ISBLANK($AR$3),"",IF(ISBLANK(Tipy!AH14),"-",SUM(AM20:AQ20)))</f>
        <v/>
      </c>
      <c r="AS20" s="68"/>
      <c r="AT20" s="65" t="str">
        <f>IF(ISBLANK($BF$3),"",IF(ISBLANK(Tipy!AN14),0,IF(AND(Tipy!AN14=Výsledky!$BD$3,Tipy!AP14=Výsledky!$BF$3),60,0)))</f>
        <v/>
      </c>
      <c r="AU20" s="65" t="str">
        <f>IF(ISBLANK($BF$3),"",IF(ISBLANK(Tipy!AN14),0,IF(AND(Tipy!AN14=Výsledky!$BD$3,Tipy!AP14=Výsledky!$BF$3),0,IF(AND(Tipy!AN14-Tipy!AP14&gt;0,Výsledky!$BD$3-Výsledky!$BF$3&gt;0),20,IF(AND(Tipy!AN14-Tipy!AP14=0,Výsledky!$BD$3-Výsledky!$BF$3=0),20,IF(AND(Tipy!AN14-Tipy!AP14&lt;0,Výsledky!$BD$3-Výsledky!$BF$3&lt;0),20,0))))))</f>
        <v/>
      </c>
      <c r="AV20" s="65" t="str">
        <f>IF(ISBLANK($BF$3),"",IF(OR(Tipy!AQ14=Výsledky!#REF!,Tipy!AQ14=Výsledky!#REF!,Tipy!AQ14=Výsledky!#REF!,Tipy!AQ14=Výsledky!$AT$9),IF(VLOOKUP(Tipy!AQ14,'Kategórie hráčov'!$A$2:$B$46,2,FALSE)=30,30,20),0))</f>
        <v/>
      </c>
      <c r="AW20" s="65" t="str">
        <f>IF(ISBLANK($BF$3),"",IF(OR(Tipy!AR14=Výsledky!#REF!,Tipy!AR14=Výsledky!#REF!,Tipy!AR14=Výsledky!#REF!,Tipy!AR14=Výsledky!$AW$9),IF(VLOOKUP(Tipy!AR14,'Kategórie hráčov'!$A$2:$B$46,2,FALSE)=30,30,20),0))</f>
        <v/>
      </c>
      <c r="AX20" s="66" t="str">
        <f>IF(ISBLANK($BF$3),"",IF(ISBLANK(Tipy!AN14),0,IF(OR(AND(Tipy!AN14=Výsledky!$BD$3,OR(Tipy!AP14=Výsledky!$BF$3+1,Tipy!AP14=Výsledky!$BF$3-1)),AND(Tipy!AP14=Výsledky!$BF$3,OR(Tipy!AN14=Výsledky!$BD$3+1,Tipy!AN14=Výsledky!$BD$3-1))),10,0)))</f>
        <v/>
      </c>
      <c r="AY20" s="69" t="str">
        <f>IF(ISBLANK($BF$3),"",IF(ISBLANK(Tipy!AN14),"-",SUM(AT20:AX20)))</f>
        <v/>
      </c>
      <c r="AZ20" s="68"/>
      <c r="BA20" s="65" t="str">
        <f>IF(ISBLANK($AY$3),"",IF(ISBLANK(Tipy!AT14),0,IF(AND(Tipy!AT14=Výsledky!$AW$3,Tipy!AV14=Výsledky!$AY$3),60,0)))</f>
        <v/>
      </c>
      <c r="BB20" s="65" t="str">
        <f>IF(ISBLANK($AY$3),"",IF(ISBLANK(Tipy!AT14),0,IF(AND(Tipy!AT14=Výsledky!$AW$3,Tipy!AV14=Výsledky!$AY$3),0,IF(AND(Tipy!AT14-Tipy!AV14&gt;0,Výsledky!$AW$3-Výsledky!$AY$3&gt;0),20,IF(AND(Tipy!AT14-Tipy!AV14=0,Výsledky!$AW$3-Výsledky!$AY$3=0),20,IF(AND(Tipy!AT14-Tipy!AV14&lt;0,Výsledky!$AW$3-Výsledky!$AY$3&lt;0),20,0))))))</f>
        <v/>
      </c>
      <c r="BC20" s="65" t="str">
        <f>IF(ISBLANK($AY$3),"",IF(OR(Tipy!AW14=Výsledky!$BA$6,Tipy!AW14=Výsledky!$BA$7,Tipy!AW14=Výsledky!$BA$8,Tipy!AW14=Výsledky!$BA$9),IF(VLOOKUP(Tipy!AW14,'Kategórie hráčov'!$A$2:$B$46,2,FALSE)=30,30,20),0))</f>
        <v/>
      </c>
      <c r="BD20" s="65" t="str">
        <f>IF(ISBLANK($AY$3),"",IF(OR(Tipy!AX14=Výsledky!$BD$6,Tipy!AX14=Výsledky!$BD$7,Tipy!AX14=Výsledky!$BD$8,Tipy!AX14=Výsledky!$BD$9),IF(VLOOKUP(Tipy!AX14,'Kategórie hráčov'!$A$2:$B$46,2,FALSE)=30,30,20),0))</f>
        <v/>
      </c>
      <c r="BE20" s="66" t="str">
        <f>IF(ISBLANK($AY$3),"",IF(ISBLANK(Tipy!AT14),0,IF(OR(AND(Tipy!AT14=Výsledky!$AW$3,OR(Tipy!AV14=Výsledky!$AY$3+1,Tipy!AV14=Výsledky!$AY$3-1)),AND(Tipy!AV14=Výsledky!$AY$3,OR(Tipy!AT14=Výsledky!$AW$3+1,Tipy!AT14=Výsledky!$AW$3-1))),10,0)))</f>
        <v/>
      </c>
      <c r="BF20" s="69" t="str">
        <f>IF(ISBLANK($AY$3),"",IF(ISBLANK(Tipy!AT14),"-",SUM(BA20:BE20)))</f>
        <v/>
      </c>
      <c r="BG20" s="68"/>
      <c r="BH20" s="65" t="str">
        <f>IF(ISBLANK($BT$3),"",IF(ISBLANK(Tipy!AZ14),0,IF(AND(Tipy!AZ14=Výsledky!$BR$3,Tipy!BB14=Výsledky!$BT$3),60,0)))</f>
        <v/>
      </c>
      <c r="BI20" s="65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5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5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6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69" t="str">
        <f>IF(ISBLANK($BT$3),"",IF(ISBLANK(Tipy!AZ14),"-",SUM(BH20:BL20)))</f>
        <v/>
      </c>
      <c r="BN20" s="68"/>
      <c r="BO20" s="65" t="str">
        <f>IF(ISBLANK($CA$3),"",IF(ISBLANK(Tipy!BF14),0,IF(AND(Tipy!BF14=Výsledky!$BY$3,Tipy!BH14=Výsledky!$CA$3),60,0)))</f>
        <v/>
      </c>
      <c r="BP20" s="65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5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5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6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9" t="str">
        <f>IF(ISBLANK($CA$3),"",IF(ISBLANK(Tipy!BF14),"-",SUM(BO20:BS20)))</f>
        <v/>
      </c>
      <c r="BU20" s="68"/>
      <c r="BV20" s="65" t="str">
        <f>IF(ISBLANK($CH$3),"",IF(ISBLANK(Tipy!BL14),0,IF(AND(Tipy!BL14=Výsledky!$CF$3,Tipy!BN14=Výsledky!$CH$3),60,0)))</f>
        <v/>
      </c>
      <c r="BW20" s="65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5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5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6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9" t="str">
        <f>IF(ISBLANK($CH$3),"",IF(ISBLANK(Tipy!BL14),"-",SUM(BV20:BZ20)))</f>
        <v/>
      </c>
      <c r="CB20" s="68"/>
      <c r="CC20" s="65" t="str">
        <f>IF(ISBLANK($CO$3),"",IF(ISBLANK(Tipy!BR14),0,IF(AND(Tipy!BR14=Výsledky!$CM$3,Tipy!BT14=Výsledky!$CO$3),60,0)))</f>
        <v/>
      </c>
      <c r="CD20" s="65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5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5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6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9" t="str">
        <f>IF(ISBLANK($CO$3),"",IF(ISBLANK(Tipy!BR14),"-",SUM(CC20:CG20)))</f>
        <v/>
      </c>
      <c r="CI20" s="68"/>
      <c r="CJ20" s="65" t="str">
        <f>IF(ISBLANK($CV$3),"",IF(ISBLANK(Tipy!BX14),0,IF(AND(Tipy!BX14=Výsledky!$CT$3,Tipy!BZ14=Výsledky!$CV$3),60,0)))</f>
        <v/>
      </c>
      <c r="CK20" s="65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5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5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6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9" t="str">
        <f>IF(ISBLANK($CV$3),"",IF(ISBLANK(Tipy!BX14),"-",SUM(CJ20:CN20)))</f>
        <v/>
      </c>
      <c r="CP20" s="68"/>
      <c r="CQ20" s="65" t="str">
        <f>IF(ISBLANK($DC$3),"",IF(ISBLANK(Tipy!CD14),0,IF(AND(Tipy!CD14=Výsledky!$DA$3,Tipy!CF14=Výsledky!$DC$3),60,0)))</f>
        <v/>
      </c>
      <c r="CR20" s="65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5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5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6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9" t="str">
        <f>IF(ISBLANK($DC$3),"",IF(ISBLANK(Tipy!CD14),"-",SUM(CQ20:CU20)))</f>
        <v/>
      </c>
      <c r="CW20" s="68"/>
      <c r="CX20" s="65" t="str">
        <f>IF(ISBLANK($DX$3),"",IF(ISBLANK(Tipy!CJ14),0,IF(AND(Tipy!CJ14=Výsledky!$DV$3,Tipy!CL14=Výsledky!$DX$3),60,0)))</f>
        <v/>
      </c>
      <c r="CY20" s="65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5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5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6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9" t="str">
        <f>IF(ISBLANK($DX$3),"",IF(ISBLANK(Tipy!CJ14),"-",SUM(CX20:DB20)))</f>
        <v/>
      </c>
      <c r="DD20" s="68"/>
      <c r="DE20" s="65" t="str">
        <f>IF(ISBLANK($DQ$3),"",IF(ISBLANK(Tipy!CP14),0,IF(AND(Tipy!CP14=Výsledky!$DO$3,Tipy!CR14=Výsledky!$DQ$3),60,0)))</f>
        <v/>
      </c>
      <c r="DF20" s="65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5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5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6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9" t="str">
        <f>IF(ISBLANK($DQ$3),"",IF(ISBLANK(Tipy!CP14),"-",SUM(DE20:DI20)))</f>
        <v/>
      </c>
      <c r="DK20" s="68"/>
      <c r="DL20" s="65" t="str">
        <f>IF(ISBLANK($EE$3),"",IF(ISBLANK(Tipy!CV14),0,IF(AND(Tipy!CV14=Výsledky!$EC$3,Tipy!CX14=Výsledky!$EE$3),60,0)))</f>
        <v/>
      </c>
      <c r="DM20" s="65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5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5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6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9" t="str">
        <f>IF(ISBLANK($EE$3),"",IF(ISBLANK(Tipy!CV14),"-",SUM(DL20:DP20)))</f>
        <v/>
      </c>
      <c r="DR20" s="68"/>
      <c r="DS20" s="65" t="str">
        <f>IF(ISBLANK($EL$3),"",IF(ISBLANK(Tipy!DB14),0,IF(AND(Tipy!DB14=Výsledky!$EJ$3,Tipy!DD14=Výsledky!$EL$3),60,0)))</f>
        <v/>
      </c>
      <c r="DT20" s="65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5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5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6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9" t="str">
        <f>IF(ISBLANK($EL$3),"",IF(ISBLANK(Tipy!DB14),"-",SUM(DS20:DW20)))</f>
        <v/>
      </c>
      <c r="DY20" s="68"/>
      <c r="DZ20" s="65" t="str">
        <f>IF(ISBLANK($ES$3),"",IF(ISBLANK(Tipy!DH14),0,IF(AND(Tipy!DH14=Výsledky!$EQ$3,Tipy!DJ14=Výsledky!$ES$3),60,0)))</f>
        <v/>
      </c>
      <c r="EA20" s="65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5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5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6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9" t="str">
        <f>IF(ISBLANK($ES$3),"",IF(ISBLANK(Tipy!DH14),"-",SUM(DZ20:ED20)))</f>
        <v/>
      </c>
      <c r="EF20" s="68"/>
      <c r="EG20" s="65" t="str">
        <f>IF(ISBLANK($EZ$3),"",IF(ISBLANK(Tipy!DN14),0,IF(AND(Tipy!DN14=Výsledky!$EX$3,Tipy!DP14=Výsledky!$EZ$3),60,0)))</f>
        <v/>
      </c>
      <c r="EH20" s="65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5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5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6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9" t="str">
        <f>IF(ISBLANK($EZ$3),"",IF(ISBLANK(Tipy!DN14),"-",SUM(EG20:EK20)))</f>
        <v/>
      </c>
      <c r="EM20" s="68"/>
      <c r="EN20" s="65" t="str">
        <f>IF(ISBLANK($FU$3),"",IF(ISBLANK(Tipy!DT14),0,IF(AND(Tipy!DT14=Výsledky!$FS$3,Tipy!DV14=Výsledky!$FU$3),60,0)))</f>
        <v/>
      </c>
      <c r="EO20" s="65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5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5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6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9" t="str">
        <f>IF(ISBLANK($FU$3),"",IF(ISBLANK(Tipy!DT14),"-",SUM(EN20:ER20)))</f>
        <v/>
      </c>
      <c r="ET20" s="68"/>
      <c r="EU20" s="65" t="str">
        <f>IF(ISBLANK($FG$3),"",IF(ISBLANK(Tipy!DZ14),0,IF(AND(Tipy!DZ14=Výsledky!$FE$3,Tipy!EB14=Výsledky!$FG$3),60,0)))</f>
        <v/>
      </c>
      <c r="EV20" s="65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5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5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6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9" t="str">
        <f>IF(ISBLANK($FG$3),"",IF(ISBLANK(Tipy!DZ14),"-",SUM(EU20:EY20)))</f>
        <v/>
      </c>
      <c r="FA20" s="68"/>
      <c r="FB20" s="65" t="str">
        <f>IF(ISBLANK($BM$3),"",IF(ISBLANK(Tipy!EF14),0,IF(AND(Tipy!EF14=Výsledky!$BK$3,Tipy!EH14=Výsledky!$BM$3),60,0)))</f>
        <v/>
      </c>
      <c r="FC20" s="65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5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5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6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69" t="str">
        <f>IF(ISBLANK($BM$3),"",IF(ISBLANK(Tipy!EF14),"-",SUM(FB20:FF20)))</f>
        <v/>
      </c>
      <c r="FH20" s="68"/>
      <c r="FI20" s="65" t="str">
        <f>IF(ISBLANK($FN$3),"",IF(ISBLANK(Tipy!EL14),0,IF(AND(Tipy!EL14=Výsledky!$FL$3,Tipy!EN14=Výsledky!$FN$3),60,0)))</f>
        <v/>
      </c>
      <c r="FJ20" s="65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5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5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6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9" t="str">
        <f>IF(ISBLANK($FN$3),"",IF(ISBLANK(Tipy!EL14),"-",SUM(FI20:FM20)))</f>
        <v/>
      </c>
      <c r="FO20" s="68"/>
      <c r="FP20" s="65" t="str">
        <f>IF(ISBLANK($DJ$3),"",IF(ISBLANK(Tipy!ER14),0,IF(AND(Tipy!ER14=Výsledky!$DH$3,Tipy!ET14=Výsledky!$DJ$3),60,0)))</f>
        <v/>
      </c>
      <c r="FQ20" s="65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5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5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6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9" t="str">
        <f>IF(ISBLANK($DJ$3),"",IF(ISBLANK(Tipy!ER14),"-",SUM(FP20:FT20)))</f>
        <v/>
      </c>
      <c r="FV20" s="68"/>
      <c r="FW20" s="65" t="str">
        <f>IF(ISBLANK($GB$3),"",IF(ISBLANK(Tipy!EX14),0,IF(AND(Tipy!EX14=Výsledky!$FZ$3,Tipy!EZ14=Výsledky!$GB$3),60,0)))</f>
        <v/>
      </c>
      <c r="FX20" s="65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5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5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6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9" t="str">
        <f>IF(ISBLANK($GB$3),"",IF(ISBLANK(Tipy!EX14),"-",SUM(FW20:GA20)))</f>
        <v/>
      </c>
      <c r="GC20" s="68"/>
      <c r="GD20" s="65" t="str">
        <f>IF(ISBLANK($GP$3),"",IF(ISBLANK(Tipy!FD14),0,IF(AND(Tipy!FD14=Výsledky!$GN$3,Tipy!FF14=Výsledky!$GP$3),60,0)))</f>
        <v/>
      </c>
      <c r="GE20" s="65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5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5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6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9" t="str">
        <f>IF(ISBLANK($GP$3),"",IF(ISBLANK(Tipy!FD14),"-",SUM(GD20:GH20)))</f>
        <v/>
      </c>
      <c r="GJ20" s="68"/>
      <c r="GK20" s="65" t="str">
        <f>IF(ISBLANK($GW$3),"",IF(ISBLANK(Tipy!FJ14),0,IF(AND(Tipy!FJ14=Výsledky!$GU$3,Tipy!FL14=Výsledky!$GW$3),60,0)))</f>
        <v/>
      </c>
      <c r="GL20" s="65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5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5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6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9" t="str">
        <f>IF(ISBLANK($GW$3),"",IF(ISBLANK(Tipy!FJ14),"-",SUM(GK20:GO20)))</f>
        <v/>
      </c>
      <c r="GQ20" s="68"/>
      <c r="GR20" s="65" t="str">
        <f>IF(ISBLANK($GI$3),"",IF(ISBLANK(Tipy!FP14),0,IF(AND(Tipy!FP14=Výsledky!$GG$3,Tipy!FR14=Výsledky!$GI$3),60,0)))</f>
        <v/>
      </c>
      <c r="GS20" s="65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5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5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6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9" t="str">
        <f>IF(ISBLANK($GI$3),"",IF(ISBLANK(Tipy!FP14),"-",SUM(GR20:GV20)))</f>
        <v/>
      </c>
      <c r="GX20" s="68"/>
      <c r="GY20" s="65" t="str">
        <f>IF(ISBLANK($HK$3),"",IF(ISBLANK(Tipy!FV14),0,IF(AND(Tipy!FV14=Výsledky!$HI$3,Tipy!FX14=Výsledky!$HK$3),60,0)))</f>
        <v/>
      </c>
      <c r="GZ20" s="65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5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5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6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9" t="str">
        <f>IF(ISBLANK($HK$3),"",IF(ISBLANK(Tipy!FV14),"-",SUM(GY20:HC20)))</f>
        <v/>
      </c>
      <c r="HE20" s="68"/>
      <c r="HF20" s="65" t="str">
        <f>IF(ISBLANK($HD$3),"",IF(ISBLANK(Tipy!GB14),0,IF(AND(Tipy!GB14=Výsledky!$HB$3,Tipy!GD14=Výsledky!$HD$3),60,0)))</f>
        <v/>
      </c>
      <c r="HG20" s="65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5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5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6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9" t="str">
        <f>IF(ISBLANK($HD$3),"",IF(ISBLANK(Tipy!GB14),"-",SUM(HF20:HJ20)))</f>
        <v/>
      </c>
      <c r="HL20" s="68"/>
      <c r="HM20" s="65" t="str">
        <f>IF(ISBLANK($HY$3),"",IF(ISBLANK(Tipy!GH14),0,IF(AND(Tipy!GH14=Výsledky!$HW$3,Tipy!GJ14=Výsledky!$HY$3),60,0)))</f>
        <v/>
      </c>
      <c r="HN20" s="65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5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5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6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9" t="str">
        <f>IF(ISBLANK($HY$3),"",IF(ISBLANK(Tipy!GH14),"-",SUM(HM20:HQ20)))</f>
        <v/>
      </c>
      <c r="HS20" s="68"/>
      <c r="HT20" s="65" t="str">
        <f>IF(ISBLANK($HR$3),"",IF(ISBLANK(Tipy!GN14),0,IF(AND(Tipy!GN14=Výsledky!$HP$3,Tipy!GP14=Výsledky!$HR$3),60,0)))</f>
        <v/>
      </c>
      <c r="HU20" s="65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5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5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6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9" t="str">
        <f>IF(ISBLANK($HR$3),"",IF(ISBLANK(Tipy!GN14),"-",SUM(HT20:HX20)))</f>
        <v/>
      </c>
      <c r="HZ20" s="68"/>
      <c r="IA20" s="65" t="str">
        <f>IF(ISBLANK($IM$3),"",IF(ISBLANK(Tipy!GT14),0,IF(AND(Tipy!GT14=Výsledky!$IK$3,Tipy!GV14=Výsledky!$IM$3),60,0)))</f>
        <v/>
      </c>
      <c r="IB20" s="65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5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5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6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9" t="str">
        <f>IF(ISBLANK($IM$3),"",IF(ISBLANK(Tipy!GT14),"-",SUM(IA20:IE20)))</f>
        <v/>
      </c>
      <c r="IG20" s="68"/>
      <c r="IH20" s="65" t="str">
        <f>IF(ISBLANK($IF$3),"",IF(ISBLANK(Tipy!GZ14),0,IF(AND(Tipy!GZ14=Výsledky!$ID$3,Tipy!HB14=Výsledky!$IF$3),60,0)))</f>
        <v/>
      </c>
      <c r="II20" s="65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5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5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6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9" t="str">
        <f>IF(ISBLANK($IF$3),"",IF(ISBLANK(Tipy!GZ14),"-",SUM(IH20:IL20)))</f>
        <v/>
      </c>
      <c r="IN20" s="68"/>
      <c r="IO20" s="65" t="str">
        <f>IF(ISBLANK($IT$3),"",IF(ISBLANK(Tipy!HF14),0,IF(AND(Tipy!HF14=Výsledky!$IR$3,Tipy!HH14=Výsledky!$IT$3),60,0)))</f>
        <v/>
      </c>
      <c r="IP20" s="65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5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5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6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9" t="str">
        <f>IF(ISBLANK($IT$3),"",IF(ISBLANK(Tipy!HF14),"-",SUM(IO20:IS20)))</f>
        <v/>
      </c>
      <c r="IU20" s="68"/>
      <c r="IV20" s="65" t="str">
        <f>IF(ISBLANK($JA$3),"",IF(ISBLANK(Tipy!HL14),0,IF(AND(Tipy!HL14=Výsledky!$IY$3,Tipy!HN14=Výsledky!$JA$3),60,0)))</f>
        <v/>
      </c>
      <c r="IW20" s="65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5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5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6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9" t="str">
        <f>IF(ISBLANK($JA$3),"",IF(ISBLANK(Tipy!HL14),"-",SUM(IV20:IZ20)))</f>
        <v/>
      </c>
      <c r="JB20" s="68"/>
      <c r="JC20" s="65" t="str">
        <f>IF(ISBLANK($JO$3),"",IF(ISBLANK(Tipy!HR14),0,IF(AND(Tipy!HR14=Výsledky!$JM$3,Tipy!HT14=Výsledky!$JO$3),60,0)))</f>
        <v/>
      </c>
      <c r="JD20" s="65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5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5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6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9" t="str">
        <f>IF(ISBLANK($JO$3),"",IF(ISBLANK(Tipy!HR14),"-",SUM(JC20:JG20)))</f>
        <v/>
      </c>
      <c r="JI20" s="68"/>
      <c r="JJ20" s="65" t="str">
        <f>IF(ISBLANK($JH$3),"",IF(ISBLANK(Tipy!HX14),0,IF(AND(Tipy!HX14=Výsledky!$JF$3,Tipy!HZ14=Výsledky!$JH$3),60,0)))</f>
        <v/>
      </c>
      <c r="JK20" s="65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5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5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6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9" t="str">
        <f>IF(ISBLANK($JH$3),"",IF(ISBLANK(Tipy!HX14),"-",SUM(JJ20:JN20)))</f>
        <v/>
      </c>
      <c r="JP20" s="68"/>
      <c r="JQ20" s="65" t="str">
        <f>IF(ISBLANK($JV$3),"",IF(ISBLANK(Tipy!ID14),0,IF(AND(Tipy!ID14=Výsledky!$JT$3,Tipy!IF14=Výsledky!$JV$3),60,0)))</f>
        <v/>
      </c>
      <c r="JR20" s="65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5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5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6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9" t="str">
        <f>IF(ISBLANK($JV$3),"",IF(ISBLANK(Tipy!ID14),"-",SUM(JQ20:JU20)))</f>
        <v/>
      </c>
      <c r="JW20" s="68"/>
      <c r="JX20" s="65" t="str">
        <f>IF(ISBLANK($KQ$3),"",IF(ISBLANK(Tipy!IJ14),0,IF(AND(Tipy!IJ14=Výsledky!$KO$3,Tipy!IL14=Výsledky!$KQ$3),60,0)))</f>
        <v/>
      </c>
      <c r="JY20" s="65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5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5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6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9" t="str">
        <f>IF(ISBLANK($KQ$3),"",IF(ISBLANK(Tipy!IJ14),"-",SUM(JX20:KB20)))</f>
        <v/>
      </c>
      <c r="KD20" s="68"/>
      <c r="KE20" s="65" t="str">
        <f>IF(ISBLANK($KX$3),"",IF(ISBLANK(Tipy!IP14),0,IF(AND(Tipy!IP14=Výsledky!$KV$3,Tipy!IR14=Výsledky!$KX$3),60,0)))</f>
        <v/>
      </c>
      <c r="KF20" s="65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5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5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6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9" t="str">
        <f>IF(ISBLANK($KX$3),"",IF(ISBLANK(Tipy!IP14),"-",SUM(KE20:KI20)))</f>
        <v/>
      </c>
      <c r="KK20" s="68"/>
      <c r="KL20" s="65" t="str">
        <f>IF(ISBLANK($KJ$3),"",IF(ISBLANK(Tipy!IV14),0,IF(AND(Tipy!IV14=Výsledky!$KH$3,Tipy!IX14=Výsledky!$KJ$3),60,0)))</f>
        <v/>
      </c>
      <c r="KM20" s="65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5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5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6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9" t="str">
        <f>IF(ISBLANK($KJ$3),"",IF(ISBLANK(Tipy!IV14),"-",SUM(KL20:KP20)))</f>
        <v/>
      </c>
      <c r="KR20" s="68"/>
      <c r="KS20" s="65" t="str">
        <f>IF(ISBLANK($KC$3),"",IF(ISBLANK(Tipy!JB14),0,IF(AND(Tipy!JB14=Výsledky!$KA$3,Tipy!JD14=Výsledky!$KC$3),60,0)))</f>
        <v/>
      </c>
      <c r="KT20" s="65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5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5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6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9" t="str">
        <f>IF(ISBLANK($KC$3),"",IF(ISBLANK(Tipy!JB14),"-",SUM(KS20:KW20)))</f>
        <v/>
      </c>
      <c r="KY20" s="68"/>
      <c r="KZ20" s="65" t="str">
        <f>IF(ISBLANK($LE$3),"",IF(ISBLANK(Tipy!JH14),0,IF(AND(Tipy!JH14=Výsledky!$LC$3,Tipy!JJ14=Výsledky!$LE$3),60,0)))</f>
        <v/>
      </c>
      <c r="LA20" s="65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5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5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6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9" t="str">
        <f>IF(ISBLANK($LE$3),"",IF(ISBLANK(Tipy!JH14),"-",SUM(KZ20:LD20)))</f>
        <v/>
      </c>
      <c r="LF20" s="68"/>
      <c r="LG20" s="65" t="str">
        <f>IF(ISBLANK($JH$3),"",IF(ISBLANK(Tipy!JU14),0,IF(AND(Tipy!JU14=Výsledky!$JF$3,Tipy!JW14=Výsledky!$JH$3),60,0)))</f>
        <v/>
      </c>
      <c r="LH20" s="65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5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5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6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9" t="str">
        <f>IF(ISBLANK($JH$3),"",IF(ISBLANK(Tipy!JU14),"-",SUM(LG20:LK20)))</f>
        <v/>
      </c>
      <c r="LM20" s="68"/>
      <c r="LN20" s="65" t="str">
        <f>IF(ISBLANK($LS$3),"",IF(ISBLANK(Tipy!JN14),0,IF(AND(Tipy!JN14=Výsledky!$LQ$3,Tipy!JP14=Výsledky!$LS$3),60,0)))</f>
        <v/>
      </c>
      <c r="LO20" s="65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5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5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6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9" t="str">
        <f>IF(ISBLANK($LS$3),"",IF(ISBLANK(Tipy!JN14),"-",SUM(LN20:LR20)))</f>
        <v/>
      </c>
      <c r="LT20" s="68"/>
      <c r="LU20" s="65" t="str">
        <f>IF(ISBLANK($JH$3),"",IF(ISBLANK(Tipy!KI14),0,IF(AND(Tipy!KI14=Výsledky!$JF$3,Tipy!KK14=Výsledky!$JH$3),60,0)))</f>
        <v/>
      </c>
      <c r="LV20" s="65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5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5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6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9" t="str">
        <f>IF(ISBLANK($JH$3),"",IF(ISBLANK(Tipy!KI14),"-",SUM(LU20:LY20)))</f>
        <v/>
      </c>
      <c r="MA20" s="68"/>
      <c r="MB20" s="65" t="str">
        <f>IF(ISBLANK($MG$3),"",IF(ISBLANK(Tipy!JZ14),0,IF(AND(Tipy!JZ14=Výsledky!$ME$3,Tipy!KB14=Výsledky!$MG$3),60,0)))</f>
        <v/>
      </c>
      <c r="MC20" s="65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5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5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6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9" t="str">
        <f>IF(ISBLANK($MG$3),"",IF(ISBLANK(Tipy!JZ14),"-",SUM(MB20:MF20)))</f>
        <v/>
      </c>
      <c r="MH20" s="68"/>
      <c r="MI20" s="65" t="str">
        <f>IF(ISBLANK($MN$3),"",IF(ISBLANK(Tipy!KL14),0,IF(AND(Tipy!KL14=Výsledky!$ML$3,Tipy!KN14=Výsledky!$MN$3),60,0)))</f>
        <v/>
      </c>
      <c r="MJ20" s="6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5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5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9" t="str">
        <f>IF(ISBLANK($MN$3),"",IF(ISBLANK(Tipy!KL14),"-",SUM(MI20:MM20)))</f>
        <v/>
      </c>
      <c r="MO20" s="68"/>
      <c r="MP20" s="65" t="str">
        <f>IF(ISBLANK($MU$3),"",IF(ISBLANK(Tipy!KR14),0,IF(AND(Tipy!KR14=Výsledky!$MS$3,Tipy!KT14=Výsledky!$MU$3),60,0)))</f>
        <v/>
      </c>
      <c r="MQ20" s="6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5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5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9" t="str">
        <f>IF(ISBLANK($MU$3),"",IF(ISBLANK(Tipy!KR14),"-",SUM(MP20:MT20)))</f>
        <v/>
      </c>
      <c r="MV20" s="68"/>
      <c r="MW20" s="65" t="str">
        <f>IF(ISBLANK($NP$3),"",IF(ISBLANK(Tipy!KX14),0,IF(AND(Tipy!KX14=Výsledky!$NN$3,Tipy!KZ14=Výsledky!$NP$3),60,0)))</f>
        <v/>
      </c>
      <c r="MX20" s="65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5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5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6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9" t="str">
        <f>IF(ISBLANK($NP$3),"",IF(ISBLANK(Tipy!KX14),"-",SUM(MW20:NA20)))</f>
        <v/>
      </c>
      <c r="NC20" s="68"/>
      <c r="ND20" s="65" t="str">
        <f>IF(ISBLANK($NB$3),"",IF(ISBLANK(Tipy!LD14),0,IF(AND(Tipy!LD14=Výsledky!$MZ$3,Tipy!LF14=Výsledky!$NB$3),60,0)))</f>
        <v/>
      </c>
      <c r="NE20" s="65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5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5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6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9" t="str">
        <f>IF(ISBLANK($NB$3),"",IF(ISBLANK(Tipy!LD14),"-",SUM(ND20:NH20)))</f>
        <v/>
      </c>
      <c r="NJ20" s="68"/>
      <c r="NK20" s="65" t="str">
        <f>IF(ISBLANK($OD$3),"",IF(ISBLANK(Tipy!LJ14),0,IF(AND(Tipy!LJ14=Výsledky!$OB$3,Tipy!LL14=Výsledky!$OD$3),60,0)))</f>
        <v/>
      </c>
      <c r="NL20" s="65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5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5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6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9" t="str">
        <f>IF(ISBLANK($OD$3),"",IF(ISBLANK(Tipy!LJ14),"-",SUM(NK20:NO20)))</f>
        <v/>
      </c>
      <c r="NQ20" s="68"/>
      <c r="NR20" s="65" t="str">
        <f>IF(ISBLANK($NI$3),"",IF(ISBLANK(Tipy!LP14),0,IF(AND(Tipy!LP14=Výsledky!$NG$3,Tipy!LR14=Výsledky!$NI$3),60,0)))</f>
        <v/>
      </c>
      <c r="NS20" s="65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5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5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6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9" t="str">
        <f>IF(ISBLANK($NI$3),"",IF(ISBLANK(Tipy!LP14),"-",SUM(NR20:NV20)))</f>
        <v/>
      </c>
      <c r="NX20" s="68"/>
      <c r="NY20" s="65" t="str">
        <f>IF(ISBLANK($OK$3),"",IF(ISBLANK(Tipy!LV14),0,IF(AND(Tipy!LV14=Výsledky!$OI$3,Tipy!LX14=Výsledky!$OK$3),60,0)))</f>
        <v/>
      </c>
      <c r="NZ20" s="65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5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5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6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9" t="str">
        <f>IF(ISBLANK($OK$3),"",IF(ISBLANK(Tipy!LV14),"-",SUM(NY20:OC20)))</f>
        <v/>
      </c>
      <c r="OE20" s="68"/>
      <c r="OF20" s="65" t="str">
        <f>IF(ISBLANK($NW$3),"",IF(ISBLANK(Tipy!MB14),0,IF(AND(Tipy!MB14=Výsledky!$NU$3,Tipy!MD14=Výsledky!$NW$3),60,0)))</f>
        <v/>
      </c>
      <c r="OG20" s="65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5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5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6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9" t="str">
        <f>IF(ISBLANK($NW$3),"",IF(ISBLANK(Tipy!MB14),"-",SUM(OF20:OJ20)))</f>
        <v/>
      </c>
      <c r="OL20" s="68"/>
      <c r="OM20" s="65" t="str">
        <f>IF(ISBLANK($OR$3),"",IF(ISBLANK(Tipy!MH14),0,IF(AND(Tipy!MH14=Výsledky!$OP$3,Tipy!MJ14=Výsledky!$OR$3),60,0)))</f>
        <v/>
      </c>
      <c r="ON20" s="6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5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5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9" t="str">
        <f>IF(ISBLANK($OR$3),"",IF(ISBLANK(Tipy!MH14),"-",SUM(OM20:OQ20)))</f>
        <v/>
      </c>
      <c r="OS20" s="68"/>
      <c r="OT20" s="65" t="str">
        <f>IF(ISBLANK($OY$3),"",IF(ISBLANK(Tipy!MN14),0,IF(AND(Tipy!MN14=Výsledky!$OW$3,Tipy!MP14=Výsledky!$OY$3),60,0)))</f>
        <v/>
      </c>
      <c r="OU20" s="6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5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5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9" t="str">
        <f>IF(ISBLANK($OY$3),"",IF(ISBLANK(Tipy!MN14),"-",SUM(OT20:OX20)))</f>
        <v/>
      </c>
      <c r="OZ20" s="68"/>
      <c r="PA20" s="65" t="str">
        <f>IF(ISBLANK($PF$3),"",IF(ISBLANK(Tipy!MT14),0,IF(AND(Tipy!MT14=Výsledky!$PD$3,Tipy!MV14=Výsledky!$PF$3),60,0)))</f>
        <v/>
      </c>
      <c r="PB20" s="6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5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5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9" t="str">
        <f>IF(ISBLANK($PF$3),"",IF(ISBLANK(Tipy!MT14),"-",SUM(PA20:PE20)))</f>
        <v/>
      </c>
      <c r="PG20" s="68"/>
      <c r="PH20" s="65" t="str">
        <f>IF(ISBLANK($PM$3),"",IF(ISBLANK(Tipy!MZ14),0,IF(AND(Tipy!MZ14=Výsledky!$PK$3,Tipy!NB14=Výsledky!$PM$3),60,0)))</f>
        <v/>
      </c>
      <c r="PI20" s="6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5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5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9" t="str">
        <f>IF(ISBLANK($PM$3),"",IF(ISBLANK(Tipy!MZ14),"-",SUM(PH20:PL20)))</f>
        <v/>
      </c>
      <c r="PN20" s="68"/>
      <c r="PO20" s="65" t="str">
        <f>IF(ISBLANK($PT$3),"",IF(ISBLANK(Tipy!NF14),0,IF(AND(Tipy!NF14=Výsledky!$PR$3,Tipy!NH14=Výsledky!$PT$3),60,0)))</f>
        <v/>
      </c>
      <c r="PP20" s="6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5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5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9" t="str">
        <f>IF(ISBLANK($PT$3),"",IF(ISBLANK(Tipy!NF14),"-",SUM(PO20:PS20)))</f>
        <v/>
      </c>
      <c r="PU20" s="68"/>
      <c r="PV20" s="65" t="str">
        <f>IF(ISBLANK($QA$3),"",IF(ISBLANK(Tipy!NL14),0,IF(AND(Tipy!NL14=Výsledky!$PY$3,Tipy!NN14=Výsledky!$QA$3),60,0)))</f>
        <v/>
      </c>
      <c r="PW20" s="6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5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5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9" t="str">
        <f>IF(ISBLANK($QA$3),"",IF(ISBLANK(Tipy!NL14),"-",SUM(PV20:PZ20)))</f>
        <v/>
      </c>
      <c r="QB20" s="68"/>
      <c r="QC20" s="65" t="str">
        <f>IF(ISBLANK($QH$3),"",IF(ISBLANK(Tipy!NR14),0,IF(AND(Tipy!NR14=Výsledky!$QF$3,Tipy!NT14=Výsledky!$QH$3),60,0)))</f>
        <v/>
      </c>
      <c r="QD20" s="6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5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5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9" t="str">
        <f>IF(ISBLANK($QH$3),"",IF(ISBLANK(Tipy!NR14),"-",SUM(QC20:QG20)))</f>
        <v/>
      </c>
      <c r="QI20" s="121"/>
      <c r="QJ20" s="65" t="str">
        <f>IF(ISBLANK($QV$3),"",IF(ISBLANK(Tipy!NX14),0,IF(AND(Tipy!NX14=Výsledky!$QT$3,Tipy!NZ14=Výsledky!$QV$3),60,0)))</f>
        <v/>
      </c>
      <c r="QK20" s="65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5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5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6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9" t="str">
        <f>IF(ISBLANK($QV$3),"",IF(ISBLANK(Tipy!NX14),"-",SUM(QJ20:QN20)))</f>
        <v/>
      </c>
      <c r="QP20" s="121"/>
      <c r="QQ20" s="65" t="str">
        <f>IF(ISBLANK($QO$3),"",IF(ISBLANK(Tipy!#REF!),0,IF(AND(Tipy!#REF!=Výsledky!$QM$3,Tipy!#REF!=Výsledky!$QO$3),60,0)))</f>
        <v/>
      </c>
      <c r="QR2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9" t="str">
        <f>IF(ISBLANK($QO$3),"",IF(ISBLANK(Tipy!#REF!),"-",SUM(QQ20:QU20)))</f>
        <v/>
      </c>
    </row>
    <row r="21" spans="1:464" ht="16.5">
      <c r="A21" s="121">
        <f>Tipy!A15</f>
        <v>66</v>
      </c>
      <c r="B21" s="306" t="s">
        <v>29</v>
      </c>
      <c r="C21" s="103"/>
      <c r="D21" s="65">
        <f>IF(ISBLANK($I$3),"",IF(ISBLANK(Tipy!D15),0,IF(AND(Tipy!D15=Výsledky!$G$3,Tipy!F15=Výsledky!$I$3),60,0)))</f>
        <v>0</v>
      </c>
      <c r="E21" s="6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5" t="e">
        <f>IF(ISBLANK($I$3),"",IF(OR(Tipy!G15=Výsledky!$D$6,Tipy!G15=Výsledky!$D$7,Tipy!G15=Výsledky!$D$8,Tipy!G15=Výsledky!$D$9),IF(VLOOKUP(Tipy!G15,'Kategórie hráčov'!$A$2:$B$46,2,FALSE)=30,30,20),0))</f>
        <v>#N/A</v>
      </c>
      <c r="G21" s="65" t="e">
        <f>IF(ISBLANK($I$3),"",IF(OR(Tipy!H15=Výsledky!$G$6,Tipy!H15=Výsledky!$G$7,Tipy!H15=Výsledky!$G$8,Tipy!H15=Výsledky!$G$9),IF(VLOOKUP(Tipy!H15,'Kategórie hráčov'!$A$2:$B$46,2,FALSE)=30,30,20),0))</f>
        <v>#N/A</v>
      </c>
      <c r="H21" s="6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7" t="str">
        <f>IF(ISBLANK($I$3),"",IF(ISBLANK(Tipy!D15),"-",SUM(D21:H21)))</f>
        <v>-</v>
      </c>
      <c r="J21" s="103"/>
      <c r="K21" s="106">
        <f>IF(ISBLANK($P$3),"",IF(ISBLANK(Tipy!J15),0,IF(AND(Tipy!J15=Výsledky!$N$3,Tipy!L15=Výsledky!$P$3),60,0)))</f>
        <v>0</v>
      </c>
      <c r="L21" s="10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5">
        <f>IF(ISBLANK($P$3),"",IF(OR(Tipy!M15=Výsledky!$K$6,Tipy!M15=Výsledky!$K$7,Tipy!M15=Výsledky!$K$8,Tipy!M15=Výsledky!$K$9),IF(VLOOKUP(Tipy!M15,'Kategórie hráčov'!$A$2:$B$46,2,FALSE)=30,30,20),0))</f>
        <v>20</v>
      </c>
      <c r="N21" s="105">
        <f>IF(ISBLANK($P$3),"",IF(OR(Tipy!N15=Výsledky!$N$6,Tipy!N15=Výsledky!$N$7,Tipy!N15=Výsledky!$N$8,Tipy!N15=Výsledky!$N$9),IF(VLOOKUP(Tipy!N15,'Kategórie hráčov'!$A$2:$B$46,2,FALSE)=30,30,20),0))</f>
        <v>0</v>
      </c>
      <c r="O21" s="6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7">
        <f>IF(ISBLANK($P$3),"",IF(ISBLANK(Tipy!J15),"-",SUM(K21:O21)))</f>
        <v>20</v>
      </c>
      <c r="Q21" s="330"/>
      <c r="R21" s="106">
        <f>IF(ISBLANK($W$3),"",IF(ISBLANK(Tipy!P15),0,IF(AND(Tipy!P15=Výsledky!$U$3,Tipy!R15=Výsledky!$W$3),60,0)))</f>
        <v>60</v>
      </c>
      <c r="S21" s="10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5">
        <f>IF(ISBLANK($W$3),"",IF(OR(Tipy!S15=Výsledky!$R$6,Tipy!S15=Výsledky!$R$7,Tipy!S15=Výsledky!$R$8,Tipy!S15=Výsledky!$R$9),VLOOKUP(Tipy!S15,'Kategórie hráčov'!$A$2:$B$47,2,FALSE),0))</f>
        <v>20</v>
      </c>
      <c r="U21" s="105">
        <f>IF(ISBLANK($W$3),"",IF(OR(Tipy!T15=Výsledky!$U$6,Tipy!T15=Výsledky!$U$7,Tipy!T15=Výsledky!$U$8,Tipy!T15=Výsledky!$U$9),VLOOKUP(Tipy!T15,'Kategórie hráčov'!$A$25:$B$70,2,FALSE),0))</f>
        <v>0</v>
      </c>
      <c r="V21" s="6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9">
        <f>IF(ISBLANK($W$3),"",IF(ISBLANK(Tipy!P15),"-",SUM(R21:V21)))</f>
        <v>80</v>
      </c>
      <c r="X21" s="330"/>
      <c r="Y21" s="106">
        <f>IF(ISBLANK($AD$3),"",IF(ISBLANK(Tipy!V15),0,IF(AND(Tipy!V15=Výsledky!$AB$3,Tipy!X15=Výsledky!$AD$3),60,0)))</f>
        <v>0</v>
      </c>
      <c r="Z21" s="10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5">
        <f>IF(ISBLANK($AD$3),"",IF(OR(Tipy!Y15=Výsledky!$Y$6,Tipy!Y15=Výsledky!$Y$7,Tipy!Y15=Výsledky!$Y$8,Tipy!Y15=Výsledky!$Y$9),VLOOKUP(Tipy!Y15,'Kategórie hráčov'!$A$2:$B$47,2,FALSE),0))</f>
        <v>0</v>
      </c>
      <c r="AB21" s="105">
        <f>IF(ISBLANK($AD$3),"",IF(OR(Tipy!Z15=Výsledky!$AB$6,Tipy!Z15=Výsledky!$AB$7,Tipy!Z15=Výsledky!$AB$8,Tipy!Z15=Výsledky!$AB$9),VLOOKUP(Tipy!Z15,'Kategórie hráčov'!$A$25:$B$70,2,FALSE),0))</f>
        <v>20</v>
      </c>
      <c r="AC21" s="66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9">
        <f>IF(ISBLANK($AD$3),"",IF(ISBLANK(Tipy!V15),"-",SUM(Y21:AC21)))</f>
        <v>50</v>
      </c>
      <c r="AE21" s="68"/>
      <c r="AF21" s="65" t="str">
        <f>IF(ISBLANK($AK$3),"",IF(ISBLANK(Tipy!AB15),0,IF(AND(Tipy!AB15=Výsledky!$AI$3,Tipy!AD15=Výsledky!$AK$3),60,0)))</f>
        <v/>
      </c>
      <c r="AG21" s="65" t="str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/>
      </c>
      <c r="AH21" s="65" t="str">
        <f>IF(ISBLANK($AK$3),"",IF(OR(Tipy!AE15=Výsledky!$AF$6,Tipy!AE15=Výsledky!$AF$7,Tipy!AE15=Výsledky!$AF$8,Tipy!AE15=Výsledky!$AF$9),IF(VLOOKUP(Tipy!AE15,'Kategórie hráčov'!$A$2:$B$46,2,FALSE)=30,30,20),0))</f>
        <v/>
      </c>
      <c r="AI21" s="65" t="str">
        <f>IF(ISBLANK($AK$3),"",IF(OR(Tipy!AF15=Výsledky!$AI$6,Tipy!AF15=Výsledky!$AI$7,Tipy!AF15=Výsledky!$AI$8,Tipy!AF15=Výsledky!$AI$9),IF(VLOOKUP(Tipy!AF15,'Kategórie hráčov'!$A$2:$B$46,2,FALSE)=30,30,20),0))</f>
        <v/>
      </c>
      <c r="AJ21" s="66" t="str">
        <f>IF(ISBLANK($AK$3),"",IF(ISBLANK(Tipy!AB15),0,IF(OR(AND(Tipy!AB15=Výsledky!$AI$3,OR(Tipy!AD15=Výsledky!$AK$3+1,Tipy!AD15=Výsledky!$AK$3-1)),AND(Tipy!AD15=Výsledky!$AK$3,OR(Tipy!AB15=Výsledky!$AI$3+1,Tipy!AB15=Výsledky!$AI$3-1))),10,0)))</f>
        <v/>
      </c>
      <c r="AK21" s="69" t="str">
        <f>IF(ISBLANK($AK$3),"",IF(ISBLANK(Tipy!AB15),"-",SUM(AF21:AJ21)))</f>
        <v/>
      </c>
      <c r="AL21" s="68"/>
      <c r="AM21" s="65" t="str">
        <f>IF(ISBLANK($AR$3),"",IF(ISBLANK(Tipy!AH15),0,IF(AND(Tipy!AH15=Výsledky!$AP$3,Tipy!AJ15=Výsledky!$AR$3),60,0)))</f>
        <v/>
      </c>
      <c r="AN21" s="65" t="str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/>
      </c>
      <c r="AO21" s="65" t="str">
        <f>IF(ISBLANK($AR$3),"",IF(OR(Tipy!AK15=Výsledky!$AM$6,Tipy!AK15=Výsledky!$AM$7,Tipy!AK15=Výsledky!$AM$8,Tipy!AK15=Výsledky!$AM$9),IF(VLOOKUP(Tipy!AK15,'Kategórie hráčov'!$A$2:$B$46,2,FALSE)=30,30,20),0))</f>
        <v/>
      </c>
      <c r="AP21" s="65" t="str">
        <f>IF(ISBLANK($AR$3),"",IF(OR(Tipy!AL15=Výsledky!$AP$6,Tipy!AL15=Výsledky!$AP$7,Tipy!AL15=Výsledky!$AP$8,Tipy!AL15=Výsledky!$AP$9),IF(VLOOKUP(Tipy!AL15,'Kategórie hráčov'!$A$2:$B$46,2,FALSE)=30,30,20),0))</f>
        <v/>
      </c>
      <c r="AQ21" s="66" t="str">
        <f>IF(ISBLANK($AR$3),"",IF(ISBLANK(Tipy!AH15),0,IF(OR(AND(Tipy!AH15=Výsledky!$AP$3,OR(Tipy!AJ15=Výsledky!$AR$3+1,Tipy!AJ15=Výsledky!$AR$3-1)),AND(Tipy!AJ15=Výsledky!$AR$3,OR(Tipy!AH15=Výsledky!$AP$3+1,Tipy!AH15=Výsledky!$AP$3-1))),10,0)))</f>
        <v/>
      </c>
      <c r="AR21" s="69" t="str">
        <f>IF(ISBLANK($AR$3),"",IF(ISBLANK(Tipy!AH15),"-",SUM(AM21:AQ21)))</f>
        <v/>
      </c>
      <c r="AS21" s="68"/>
      <c r="AT21" s="65" t="str">
        <f>IF(ISBLANK($BF$3),"",IF(ISBLANK(Tipy!AN15),0,IF(AND(Tipy!AN15=Výsledky!$BD$3,Tipy!AP15=Výsledky!$BF$3),60,0)))</f>
        <v/>
      </c>
      <c r="AU21" s="65" t="str">
        <f>IF(ISBLANK($BF$3),"",IF(ISBLANK(Tipy!AN15),0,IF(AND(Tipy!AN15=Výsledky!$BD$3,Tipy!AP15=Výsledky!$BF$3),0,IF(AND(Tipy!AN15-Tipy!AP15&gt;0,Výsledky!$BD$3-Výsledky!$BF$3&gt;0),20,IF(AND(Tipy!AN15-Tipy!AP15=0,Výsledky!$BD$3-Výsledky!$BF$3=0),20,IF(AND(Tipy!AN15-Tipy!AP15&lt;0,Výsledky!$BD$3-Výsledky!$BF$3&lt;0),20,0))))))</f>
        <v/>
      </c>
      <c r="AV21" s="65" t="str">
        <f>IF(ISBLANK($BF$3),"",IF(OR(Tipy!AQ15=Výsledky!#REF!,Tipy!AQ15=Výsledky!#REF!,Tipy!AQ15=Výsledky!#REF!,Tipy!AQ15=Výsledky!$AT$9),IF(VLOOKUP(Tipy!AQ15,'Kategórie hráčov'!$A$2:$B$46,2,FALSE)=30,30,20),0))</f>
        <v/>
      </c>
      <c r="AW21" s="65" t="str">
        <f>IF(ISBLANK($BF$3),"",IF(OR(Tipy!AR15=Výsledky!#REF!,Tipy!AR15=Výsledky!#REF!,Tipy!AR15=Výsledky!#REF!,Tipy!AR15=Výsledky!$AW$9),IF(VLOOKUP(Tipy!AR15,'Kategórie hráčov'!$A$2:$B$46,2,FALSE)=30,30,20),0))</f>
        <v/>
      </c>
      <c r="AX21" s="66" t="str">
        <f>IF(ISBLANK($BF$3),"",IF(ISBLANK(Tipy!AN15),0,IF(OR(AND(Tipy!AN15=Výsledky!$BD$3,OR(Tipy!AP15=Výsledky!$BF$3+1,Tipy!AP15=Výsledky!$BF$3-1)),AND(Tipy!AP15=Výsledky!$BF$3,OR(Tipy!AN15=Výsledky!$BD$3+1,Tipy!AN15=Výsledky!$BD$3-1))),10,0)))</f>
        <v/>
      </c>
      <c r="AY21" s="69" t="str">
        <f>IF(ISBLANK($BF$3),"",IF(ISBLANK(Tipy!AN15),"-",SUM(AT21:AX21)))</f>
        <v/>
      </c>
      <c r="AZ21" s="68"/>
      <c r="BA21" s="65" t="str">
        <f>IF(ISBLANK($AY$3),"",IF(ISBLANK(Tipy!AT15),0,IF(AND(Tipy!AT15=Výsledky!$AW$3,Tipy!AV15=Výsledky!$AY$3),60,0)))</f>
        <v/>
      </c>
      <c r="BB21" s="65" t="str">
        <f>IF(ISBLANK($AY$3),"",IF(ISBLANK(Tipy!AT15),0,IF(AND(Tipy!AT15=Výsledky!$AW$3,Tipy!AV15=Výsledky!$AY$3),0,IF(AND(Tipy!AT15-Tipy!AV15&gt;0,Výsledky!$AW$3-Výsledky!$AY$3&gt;0),20,IF(AND(Tipy!AT15-Tipy!AV15=0,Výsledky!$AW$3-Výsledky!$AY$3=0),20,IF(AND(Tipy!AT15-Tipy!AV15&lt;0,Výsledky!$AW$3-Výsledky!$AY$3&lt;0),20,0))))))</f>
        <v/>
      </c>
      <c r="BC21" s="65" t="str">
        <f>IF(ISBLANK($AY$3),"",IF(OR(Tipy!AW15=Výsledky!$BA$6,Tipy!AW15=Výsledky!$BA$7,Tipy!AW15=Výsledky!$BA$8,Tipy!AW15=Výsledky!$BA$9),IF(VLOOKUP(Tipy!AW15,'Kategórie hráčov'!$A$2:$B$46,2,FALSE)=30,30,20),0))</f>
        <v/>
      </c>
      <c r="BD21" s="65" t="str">
        <f>IF(ISBLANK($AY$3),"",IF(OR(Tipy!AX15=Výsledky!$BD$6,Tipy!AX15=Výsledky!$BD$7,Tipy!AX15=Výsledky!$BD$8,Tipy!AX15=Výsledky!$BD$9),IF(VLOOKUP(Tipy!AX15,'Kategórie hráčov'!$A$2:$B$46,2,FALSE)=30,30,20),0))</f>
        <v/>
      </c>
      <c r="BE21" s="66" t="str">
        <f>IF(ISBLANK($AY$3),"",IF(ISBLANK(Tipy!AT15),0,IF(OR(AND(Tipy!AT15=Výsledky!$AW$3,OR(Tipy!AV15=Výsledky!$AY$3+1,Tipy!AV15=Výsledky!$AY$3-1)),AND(Tipy!AV15=Výsledky!$AY$3,OR(Tipy!AT15=Výsledky!$AW$3+1,Tipy!AT15=Výsledky!$AW$3-1))),10,0)))</f>
        <v/>
      </c>
      <c r="BF21" s="69" t="str">
        <f>IF(ISBLANK($AY$3),"",IF(ISBLANK(Tipy!AT15),"-",SUM(BA21:BE21)))</f>
        <v/>
      </c>
      <c r="BG21" s="68"/>
      <c r="BH21" s="65" t="str">
        <f>IF(ISBLANK($BT$3),"",IF(ISBLANK(Tipy!AZ15),0,IF(AND(Tipy!AZ15=Výsledky!$BR$3,Tipy!BB15=Výsledky!$BT$3),60,0)))</f>
        <v/>
      </c>
      <c r="BI21" s="65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5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5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6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69" t="str">
        <f>IF(ISBLANK($BT$3),"",IF(ISBLANK(Tipy!AZ15),"-",SUM(BH21:BL21)))</f>
        <v/>
      </c>
      <c r="BN21" s="68"/>
      <c r="BO21" s="65" t="str">
        <f>IF(ISBLANK($CA$3),"",IF(ISBLANK(Tipy!BF15),0,IF(AND(Tipy!BF15=Výsledky!$BY$3,Tipy!BH15=Výsledky!$CA$3),60,0)))</f>
        <v/>
      </c>
      <c r="BP21" s="65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5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5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6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9" t="str">
        <f>IF(ISBLANK($CA$3),"",IF(ISBLANK(Tipy!BF15),"-",SUM(BO21:BS21)))</f>
        <v/>
      </c>
      <c r="BU21" s="68"/>
      <c r="BV21" s="65" t="str">
        <f>IF(ISBLANK($CH$3),"",IF(ISBLANK(Tipy!BL15),0,IF(AND(Tipy!BL15=Výsledky!$CF$3,Tipy!BN15=Výsledky!$CH$3),60,0)))</f>
        <v/>
      </c>
      <c r="BW21" s="65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5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5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6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9" t="str">
        <f>IF(ISBLANK($CH$3),"",IF(ISBLANK(Tipy!BL15),"-",SUM(BV21:BZ21)))</f>
        <v/>
      </c>
      <c r="CB21" s="68"/>
      <c r="CC21" s="65" t="str">
        <f>IF(ISBLANK($CO$3),"",IF(ISBLANK(Tipy!BR15),0,IF(AND(Tipy!BR15=Výsledky!$CM$3,Tipy!BT15=Výsledky!$CO$3),60,0)))</f>
        <v/>
      </c>
      <c r="CD21" s="65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5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5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6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9" t="str">
        <f>IF(ISBLANK($CO$3),"",IF(ISBLANK(Tipy!BR15),"-",SUM(CC21:CG21)))</f>
        <v/>
      </c>
      <c r="CI21" s="68"/>
      <c r="CJ21" s="65" t="str">
        <f>IF(ISBLANK($CV$3),"",IF(ISBLANK(Tipy!BX15),0,IF(AND(Tipy!BX15=Výsledky!$CT$3,Tipy!BZ15=Výsledky!$CV$3),60,0)))</f>
        <v/>
      </c>
      <c r="CK21" s="65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5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5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6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9" t="str">
        <f>IF(ISBLANK($CV$3),"",IF(ISBLANK(Tipy!BX15),"-",SUM(CJ21:CN21)))</f>
        <v/>
      </c>
      <c r="CP21" s="68"/>
      <c r="CQ21" s="65" t="str">
        <f>IF(ISBLANK($DC$3),"",IF(ISBLANK(Tipy!CD15),0,IF(AND(Tipy!CD15=Výsledky!$DA$3,Tipy!CF15=Výsledky!$DC$3),60,0)))</f>
        <v/>
      </c>
      <c r="CR21" s="65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5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5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6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9" t="str">
        <f>IF(ISBLANK($DC$3),"",IF(ISBLANK(Tipy!CD15),"-",SUM(CQ21:CU21)))</f>
        <v/>
      </c>
      <c r="CW21" s="68"/>
      <c r="CX21" s="65" t="str">
        <f>IF(ISBLANK($DX$3),"",IF(ISBLANK(Tipy!#REF!),0,IF(AND(Tipy!#REF!=Výsledky!$DV$3,Tipy!#REF!=Výsledky!$DX$3),60,0)))</f>
        <v/>
      </c>
      <c r="CY21" s="65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5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5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6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9" t="str">
        <f>IF(ISBLANK($DX$3),"",IF(ISBLANK(Tipy!#REF!),"-",SUM(CX21:DB21)))</f>
        <v/>
      </c>
      <c r="DD21" s="68"/>
      <c r="DE21" s="65" t="str">
        <f>IF(ISBLANK($DQ$3),"",IF(ISBLANK(Tipy!#REF!),0,IF(AND(Tipy!#REF!=Výsledky!$DO$3,Tipy!#REF!=Výsledky!$DQ$3),60,0)))</f>
        <v/>
      </c>
      <c r="DF21" s="65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5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5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6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9" t="str">
        <f>IF(ISBLANK($DQ$3),"",IF(ISBLANK(Tipy!#REF!),"-",SUM(DE21:DI21)))</f>
        <v/>
      </c>
      <c r="DK21" s="68"/>
      <c r="DL21" s="65" t="str">
        <f>IF(ISBLANK($EE$3),"",IF(ISBLANK(Tipy!CV15),0,IF(AND(Tipy!CV15=Výsledky!$EC$3,Tipy!CX15=Výsledky!$EE$3),60,0)))</f>
        <v/>
      </c>
      <c r="DM21" s="65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5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5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6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9" t="str">
        <f>IF(ISBLANK($EE$3),"",IF(ISBLANK(Tipy!CV15),"-",SUM(DL21:DP21)))</f>
        <v/>
      </c>
      <c r="DR21" s="68"/>
      <c r="DS21" s="65" t="str">
        <f>IF(ISBLANK($EL$3),"",IF(ISBLANK(Tipy!DB15),0,IF(AND(Tipy!DB15=Výsledky!$EJ$3,Tipy!DD15=Výsledky!$EL$3),60,0)))</f>
        <v/>
      </c>
      <c r="DT21" s="65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5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5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6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9" t="str">
        <f>IF(ISBLANK($EL$3),"",IF(ISBLANK(Tipy!DB15),"-",SUM(DS21:DW21)))</f>
        <v/>
      </c>
      <c r="DY21" s="68"/>
      <c r="DZ21" s="65" t="str">
        <f>IF(ISBLANK($ES$3),"",IF(ISBLANK(Tipy!DH15),0,IF(AND(Tipy!DH15=Výsledky!$EQ$3,Tipy!DJ15=Výsledky!$ES$3),60,0)))</f>
        <v/>
      </c>
      <c r="EA21" s="65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5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5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6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9" t="str">
        <f>IF(ISBLANK($ES$3),"",IF(ISBLANK(Tipy!DH15),"-",SUM(DZ21:ED21)))</f>
        <v/>
      </c>
      <c r="EF21" s="68"/>
      <c r="EG21" s="65" t="str">
        <f>IF(ISBLANK($EZ$3),"",IF(ISBLANK(Tipy!DN15),0,IF(AND(Tipy!DN15=Výsledky!$EX$3,Tipy!DP15=Výsledky!$EZ$3),60,0)))</f>
        <v/>
      </c>
      <c r="EH21" s="65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5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5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6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9" t="str">
        <f>IF(ISBLANK($EZ$3),"",IF(ISBLANK(Tipy!DN15),"-",SUM(EG21:EK21)))</f>
        <v/>
      </c>
      <c r="EM21" s="68"/>
      <c r="EN21" s="65" t="str">
        <f>IF(ISBLANK($FU$3),"",IF(ISBLANK(Tipy!DT15),0,IF(AND(Tipy!DT15=Výsledky!$FS$3,Tipy!DV15=Výsledky!$FU$3),60,0)))</f>
        <v/>
      </c>
      <c r="EO21" s="65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5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5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6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9" t="str">
        <f>IF(ISBLANK($FU$3),"",IF(ISBLANK(Tipy!DT15),"-",SUM(EN21:ER21)))</f>
        <v/>
      </c>
      <c r="ET21" s="68"/>
      <c r="EU21" s="65" t="str">
        <f>IF(ISBLANK($FG$3),"",IF(ISBLANK(Tipy!DZ15),0,IF(AND(Tipy!DZ15=Výsledky!$FE$3,Tipy!EB15=Výsledky!$FG$3),60,0)))</f>
        <v/>
      </c>
      <c r="EV21" s="65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5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5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6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9" t="str">
        <f>IF(ISBLANK($FG$3),"",IF(ISBLANK(Tipy!DZ15),"-",SUM(EU21:EY21)))</f>
        <v/>
      </c>
      <c r="FA21" s="68"/>
      <c r="FB21" s="65" t="str">
        <f>IF(ISBLANK($BM$3),"",IF(ISBLANK(Tipy!EF15),0,IF(AND(Tipy!EF15=Výsledky!$BK$3,Tipy!EH15=Výsledky!$BM$3),60,0)))</f>
        <v/>
      </c>
      <c r="FC21" s="65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5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5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6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69" t="str">
        <f>IF(ISBLANK($BM$3),"",IF(ISBLANK(Tipy!EF15),"-",SUM(FB21:FF21)))</f>
        <v/>
      </c>
      <c r="FH21" s="68"/>
      <c r="FI21" s="65" t="str">
        <f>IF(ISBLANK($FN$3),"",IF(ISBLANK(Tipy!EL15),0,IF(AND(Tipy!EL15=Výsledky!$FL$3,Tipy!EN15=Výsledky!$FN$3),60,0)))</f>
        <v/>
      </c>
      <c r="FJ21" s="65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5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5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6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9" t="str">
        <f>IF(ISBLANK($FN$3),"",IF(ISBLANK(Tipy!EL15),"-",SUM(FI21:FM21)))</f>
        <v/>
      </c>
      <c r="FO21" s="68"/>
      <c r="FP21" s="65" t="str">
        <f>IF(ISBLANK($DJ$3),"",IF(ISBLANK(Tipy!ER15),0,IF(AND(Tipy!ER15=Výsledky!$DH$3,Tipy!ET15=Výsledky!$DJ$3),60,0)))</f>
        <v/>
      </c>
      <c r="FQ21" s="65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5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5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6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9" t="str">
        <f>IF(ISBLANK($DJ$3),"",IF(ISBLANK(Tipy!ER15),"-",SUM(FP21:FT21)))</f>
        <v/>
      </c>
      <c r="FV21" s="68"/>
      <c r="FW21" s="65" t="str">
        <f>IF(ISBLANK($GB$3),"",IF(ISBLANK(Tipy!EX15),0,IF(AND(Tipy!EX15=Výsledky!$FZ$3,Tipy!EZ15=Výsledky!$GB$3),60,0)))</f>
        <v/>
      </c>
      <c r="FX21" s="65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5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5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6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9" t="str">
        <f>IF(ISBLANK($GB$3),"",IF(ISBLANK(Tipy!EX15),"-",SUM(FW21:GA21)))</f>
        <v/>
      </c>
      <c r="GC21" s="68"/>
      <c r="GD21" s="65" t="str">
        <f>IF(ISBLANK($GP$3),"",IF(ISBLANK(Tipy!FD15),0,IF(AND(Tipy!FD15=Výsledky!$GN$3,Tipy!FF15=Výsledky!$GP$3),60,0)))</f>
        <v/>
      </c>
      <c r="GE21" s="65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5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5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6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9" t="str">
        <f>IF(ISBLANK($GP$3),"",IF(ISBLANK(Tipy!FD15),"-",SUM(GD21:GH21)))</f>
        <v/>
      </c>
      <c r="GJ21" s="68"/>
      <c r="GK21" s="65" t="str">
        <f>IF(ISBLANK($GW$3),"",IF(ISBLANK(Tipy!FJ15),0,IF(AND(Tipy!FJ15=Výsledky!$GU$3,Tipy!FL15=Výsledky!$GW$3),60,0)))</f>
        <v/>
      </c>
      <c r="GL21" s="65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5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5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6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9" t="str">
        <f>IF(ISBLANK($GW$3),"",IF(ISBLANK(Tipy!FJ15),"-",SUM(GK21:GO21)))</f>
        <v/>
      </c>
      <c r="GQ21" s="68"/>
      <c r="GR21" s="65" t="str">
        <f>IF(ISBLANK($GI$3),"",IF(ISBLANK(Tipy!FP15),0,IF(AND(Tipy!FP15=Výsledky!$GG$3,Tipy!FR15=Výsledky!$GI$3),60,0)))</f>
        <v/>
      </c>
      <c r="GS21" s="65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5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5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6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9" t="str">
        <f>IF(ISBLANK($GI$3),"",IF(ISBLANK(Tipy!FP15),"-",SUM(GR21:GV21)))</f>
        <v/>
      </c>
      <c r="GX21" s="68"/>
      <c r="GY21" s="65" t="str">
        <f>IF(ISBLANK($HK$3),"",IF(ISBLANK(Tipy!FV15),0,IF(AND(Tipy!FV15=Výsledky!$HI$3,Tipy!FX15=Výsledky!$HK$3),60,0)))</f>
        <v/>
      </c>
      <c r="GZ21" s="65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5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5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6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9" t="str">
        <f>IF(ISBLANK($HK$3),"",IF(ISBLANK(Tipy!FV15),"-",SUM(GY21:HC21)))</f>
        <v/>
      </c>
      <c r="HE21" s="68"/>
      <c r="HF21" s="65" t="str">
        <f>IF(ISBLANK($HD$3),"",IF(ISBLANK(Tipy!GB15),0,IF(AND(Tipy!GB15=Výsledky!$HB$3,Tipy!GD15=Výsledky!$HD$3),60,0)))</f>
        <v/>
      </c>
      <c r="HG21" s="65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5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5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6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9" t="str">
        <f>IF(ISBLANK($HD$3),"",IF(ISBLANK(Tipy!GB15),"-",SUM(HF21:HJ21)))</f>
        <v/>
      </c>
      <c r="HL21" s="68"/>
      <c r="HM21" s="65" t="str">
        <f>IF(ISBLANK($HY$3),"",IF(ISBLANK(Tipy!GH15),0,IF(AND(Tipy!GH15=Výsledky!$HW$3,Tipy!GJ15=Výsledky!$HY$3),60,0)))</f>
        <v/>
      </c>
      <c r="HN21" s="65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5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5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6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9" t="str">
        <f>IF(ISBLANK($HY$3),"",IF(ISBLANK(Tipy!GH15),"-",SUM(HM21:HQ21)))</f>
        <v/>
      </c>
      <c r="HS21" s="68"/>
      <c r="HT21" s="65" t="str">
        <f>IF(ISBLANK($HR$3),"",IF(ISBLANK(Tipy!GN15),0,IF(AND(Tipy!GN15=Výsledky!$HP$3,Tipy!GP15=Výsledky!$HR$3),60,0)))</f>
        <v/>
      </c>
      <c r="HU21" s="65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5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5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6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9" t="str">
        <f>IF(ISBLANK($HR$3),"",IF(ISBLANK(Tipy!GN15),"-",SUM(HT21:HX21)))</f>
        <v/>
      </c>
      <c r="HZ21" s="68"/>
      <c r="IA21" s="65" t="str">
        <f>IF(ISBLANK($IM$3),"",IF(ISBLANK(Tipy!GT15),0,IF(AND(Tipy!GT15=Výsledky!$IK$3,Tipy!GV15=Výsledky!$IM$3),60,0)))</f>
        <v/>
      </c>
      <c r="IB21" s="65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5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5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6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9" t="str">
        <f>IF(ISBLANK($IM$3),"",IF(ISBLANK(Tipy!GT15),"-",SUM(IA21:IE21)))</f>
        <v/>
      </c>
      <c r="IG21" s="68"/>
      <c r="IH21" s="65" t="str">
        <f>IF(ISBLANK($IF$3),"",IF(ISBLANK(Tipy!GZ15),0,IF(AND(Tipy!GZ15=Výsledky!$ID$3,Tipy!HB15=Výsledky!$IF$3),60,0)))</f>
        <v/>
      </c>
      <c r="II21" s="65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5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5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6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9" t="str">
        <f>IF(ISBLANK($IF$3),"",IF(ISBLANK(Tipy!GZ15),"-",SUM(IH21:IL21)))</f>
        <v/>
      </c>
      <c r="IN21" s="68"/>
      <c r="IO21" s="65" t="str">
        <f>IF(ISBLANK($IT$3),"",IF(ISBLANK(Tipy!HF15),0,IF(AND(Tipy!HF15=Výsledky!$IR$3,Tipy!HH15=Výsledky!$IT$3),60,0)))</f>
        <v/>
      </c>
      <c r="IP21" s="65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5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5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6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9" t="str">
        <f>IF(ISBLANK($IT$3),"",IF(ISBLANK(Tipy!HF15),"-",SUM(IO21:IS21)))</f>
        <v/>
      </c>
      <c r="IU21" s="68"/>
      <c r="IV21" s="65" t="str">
        <f>IF(ISBLANK($JA$3),"",IF(ISBLANK(Tipy!HL15),0,IF(AND(Tipy!HL15=Výsledky!$IY$3,Tipy!HN15=Výsledky!$JA$3),60,0)))</f>
        <v/>
      </c>
      <c r="IW21" s="65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5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5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6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9" t="str">
        <f>IF(ISBLANK($JA$3),"",IF(ISBLANK(Tipy!HL15),"-",SUM(IV21:IZ21)))</f>
        <v/>
      </c>
      <c r="JB21" s="68"/>
      <c r="JC21" s="65" t="str">
        <f>IF(ISBLANK($JO$3),"",IF(ISBLANK(Tipy!HR15),0,IF(AND(Tipy!HR15=Výsledky!$JM$3,Tipy!HT15=Výsledky!$JO$3),60,0)))</f>
        <v/>
      </c>
      <c r="JD21" s="65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5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5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6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9" t="str">
        <f>IF(ISBLANK($JO$3),"",IF(ISBLANK(Tipy!HR15),"-",SUM(JC21:JG21)))</f>
        <v/>
      </c>
      <c r="JI21" s="68"/>
      <c r="JJ21" s="65" t="str">
        <f>IF(ISBLANK($JH$3),"",IF(ISBLANK(Tipy!HX15),0,IF(AND(Tipy!HX15=Výsledky!$JF$3,Tipy!HZ15=Výsledky!$JH$3),60,0)))</f>
        <v/>
      </c>
      <c r="JK21" s="65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5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5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6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9" t="str">
        <f>IF(ISBLANK($JH$3),"",IF(ISBLANK(Tipy!HX15),"-",SUM(JJ21:JN21)))</f>
        <v/>
      </c>
      <c r="JP21" s="68"/>
      <c r="JQ21" s="65" t="str">
        <f>IF(ISBLANK($JV$3),"",IF(ISBLANK(Tipy!ID15),0,IF(AND(Tipy!ID15=Výsledky!$JT$3,Tipy!IF15=Výsledky!$JV$3),60,0)))</f>
        <v/>
      </c>
      <c r="JR21" s="65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5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5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6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9" t="str">
        <f>IF(ISBLANK($JV$3),"",IF(ISBLANK(Tipy!ID15),"-",SUM(JQ21:JU21)))</f>
        <v/>
      </c>
      <c r="JW21" s="68"/>
      <c r="JX21" s="65" t="str">
        <f>IF(ISBLANK($KQ$3),"",IF(ISBLANK(Tipy!IJ15),0,IF(AND(Tipy!IJ15=Výsledky!$KO$3,Tipy!IL15=Výsledky!$KQ$3),60,0)))</f>
        <v/>
      </c>
      <c r="JY21" s="65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5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5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6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9" t="str">
        <f>IF(ISBLANK($KQ$3),"",IF(ISBLANK(Tipy!IJ15),"-",SUM(JX21:KB21)))</f>
        <v/>
      </c>
      <c r="KD21" s="68"/>
      <c r="KE21" s="65" t="str">
        <f>IF(ISBLANK($KX$3),"",IF(ISBLANK(Tipy!IP15),0,IF(AND(Tipy!IP15=Výsledky!$KV$3,Tipy!IR15=Výsledky!$KX$3),60,0)))</f>
        <v/>
      </c>
      <c r="KF21" s="65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5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5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6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9" t="str">
        <f>IF(ISBLANK($KX$3),"",IF(ISBLANK(Tipy!IP15),"-",SUM(KE21:KI21)))</f>
        <v/>
      </c>
      <c r="KK21" s="68"/>
      <c r="KL21" s="65" t="str">
        <f>IF(ISBLANK($KJ$3),"",IF(ISBLANK(Tipy!IV15),0,IF(AND(Tipy!IV15=Výsledky!$KH$3,Tipy!IX15=Výsledky!$KJ$3),60,0)))</f>
        <v/>
      </c>
      <c r="KM21" s="65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5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5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6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9" t="str">
        <f>IF(ISBLANK($KJ$3),"",IF(ISBLANK(Tipy!IV15),"-",SUM(KL21:KP21)))</f>
        <v/>
      </c>
      <c r="KR21" s="68"/>
      <c r="KS21" s="65" t="str">
        <f>IF(ISBLANK($KC$3),"",IF(ISBLANK(Tipy!JB15),0,IF(AND(Tipy!JB15=Výsledky!$KA$3,Tipy!JD15=Výsledky!$KC$3),60,0)))</f>
        <v/>
      </c>
      <c r="KT21" s="65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5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5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6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9" t="str">
        <f>IF(ISBLANK($KC$3),"",IF(ISBLANK(Tipy!JB15),"-",SUM(KS21:KW21)))</f>
        <v/>
      </c>
      <c r="KY21" s="68"/>
      <c r="KZ21" s="65" t="str">
        <f>IF(ISBLANK($LE$3),"",IF(ISBLANK(Tipy!JH15),0,IF(AND(Tipy!JH15=Výsledky!$LC$3,Tipy!JJ15=Výsledky!$LE$3),60,0)))</f>
        <v/>
      </c>
      <c r="LA21" s="65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5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5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6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9" t="str">
        <f>IF(ISBLANK($LE$3),"",IF(ISBLANK(Tipy!JH15),"-",SUM(KZ21:LD21)))</f>
        <v/>
      </c>
      <c r="LF21" s="68"/>
      <c r="LG21" s="65" t="str">
        <f>IF(ISBLANK($JH$3),"",IF(ISBLANK(Tipy!JU15),0,IF(AND(Tipy!JU15=Výsledky!$JF$3,Tipy!JW15=Výsledky!$JH$3),60,0)))</f>
        <v/>
      </c>
      <c r="LH21" s="65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5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5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6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9" t="str">
        <f>IF(ISBLANK($JH$3),"",IF(ISBLANK(Tipy!JU15),"-",SUM(LG21:LK21)))</f>
        <v/>
      </c>
      <c r="LM21" s="68"/>
      <c r="LN21" s="65" t="str">
        <f>IF(ISBLANK($LS$3),"",IF(ISBLANK(Tipy!JN15),0,IF(AND(Tipy!JN15=Výsledky!$LQ$3,Tipy!JP15=Výsledky!$LS$3),60,0)))</f>
        <v/>
      </c>
      <c r="LO21" s="65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5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5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6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9" t="str">
        <f>IF(ISBLANK($LS$3),"",IF(ISBLANK(Tipy!JN15),"-",SUM(LN21:LR21)))</f>
        <v/>
      </c>
      <c r="LT21" s="68"/>
      <c r="LU21" s="65" t="str">
        <f>IF(ISBLANK($JH$3),"",IF(ISBLANK(Tipy!KI15),0,IF(AND(Tipy!KI15=Výsledky!$JF$3,Tipy!KK15=Výsledky!$JH$3),60,0)))</f>
        <v/>
      </c>
      <c r="LV21" s="65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5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5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6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9" t="str">
        <f>IF(ISBLANK($JH$3),"",IF(ISBLANK(Tipy!KI15),"-",SUM(LU21:LY21)))</f>
        <v/>
      </c>
      <c r="MA21" s="68"/>
      <c r="MB21" s="65" t="str">
        <f>IF(ISBLANK($MG$3),"",IF(ISBLANK(Tipy!JZ15),0,IF(AND(Tipy!JZ15=Výsledky!$ME$3,Tipy!KB15=Výsledky!$MG$3),60,0)))</f>
        <v/>
      </c>
      <c r="MC21" s="65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5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5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6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9" t="str">
        <f>IF(ISBLANK($MG$3),"",IF(ISBLANK(Tipy!JZ15),"-",SUM(MB21:MF21)))</f>
        <v/>
      </c>
      <c r="MH21" s="68"/>
      <c r="MI21" s="65" t="str">
        <f>IF(ISBLANK($MN$3),"",IF(ISBLANK(Tipy!KL15),0,IF(AND(Tipy!KL15=Výsledky!$ML$3,Tipy!KN15=Výsledky!$MN$3),60,0)))</f>
        <v/>
      </c>
      <c r="MJ21" s="6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5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5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9" t="str">
        <f>IF(ISBLANK($MN$3),"",IF(ISBLANK(Tipy!KL15),"-",SUM(MI21:MM21)))</f>
        <v/>
      </c>
      <c r="MO21" s="68"/>
      <c r="MP21" s="65" t="str">
        <f>IF(ISBLANK($MU$3),"",IF(ISBLANK(Tipy!KR15),0,IF(AND(Tipy!KR15=Výsledky!$MS$3,Tipy!KT15=Výsledky!$MU$3),60,0)))</f>
        <v/>
      </c>
      <c r="MQ21" s="6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5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5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9" t="str">
        <f>IF(ISBLANK($MU$3),"",IF(ISBLANK(Tipy!KR15),"-",SUM(MP21:MT21)))</f>
        <v/>
      </c>
      <c r="MV21" s="68"/>
      <c r="MW21" s="65" t="str">
        <f>IF(ISBLANK($NP$3),"",IF(ISBLANK(Tipy!KX15),0,IF(AND(Tipy!KX15=Výsledky!$NN$3,Tipy!KZ15=Výsledky!$NP$3),60,0)))</f>
        <v/>
      </c>
      <c r="MX21" s="65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5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5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6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9" t="str">
        <f>IF(ISBLANK($NP$3),"",IF(ISBLANK(Tipy!KX15),"-",SUM(MW21:NA21)))</f>
        <v/>
      </c>
      <c r="NC21" s="68"/>
      <c r="ND21" s="65" t="str">
        <f>IF(ISBLANK($NB$3),"",IF(ISBLANK(Tipy!LD15),0,IF(AND(Tipy!LD15=Výsledky!$MZ$3,Tipy!LF15=Výsledky!$NB$3),60,0)))</f>
        <v/>
      </c>
      <c r="NE21" s="65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5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5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6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9" t="str">
        <f>IF(ISBLANK($NB$3),"",IF(ISBLANK(Tipy!LD15),"-",SUM(ND21:NH21)))</f>
        <v/>
      </c>
      <c r="NJ21" s="68"/>
      <c r="NK21" s="65" t="str">
        <f>IF(ISBLANK($OD$3),"",IF(ISBLANK(Tipy!LJ15),0,IF(AND(Tipy!LJ15=Výsledky!$OB$3,Tipy!LL15=Výsledky!$OD$3),60,0)))</f>
        <v/>
      </c>
      <c r="NL21" s="65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5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5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6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9" t="str">
        <f>IF(ISBLANK($OD$3),"",IF(ISBLANK(Tipy!LJ15),"-",SUM(NK21:NO21)))</f>
        <v/>
      </c>
      <c r="NQ21" s="68"/>
      <c r="NR21" s="65" t="str">
        <f>IF(ISBLANK($NI$3),"",IF(ISBLANK(Tipy!LP15),0,IF(AND(Tipy!LP15=Výsledky!$NG$3,Tipy!LR15=Výsledky!$NI$3),60,0)))</f>
        <v/>
      </c>
      <c r="NS21" s="65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5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5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6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9" t="str">
        <f>IF(ISBLANK($NI$3),"",IF(ISBLANK(Tipy!LP15),"-",SUM(NR21:NV21)))</f>
        <v/>
      </c>
      <c r="NX21" s="68"/>
      <c r="NY21" s="65" t="str">
        <f>IF(ISBLANK($OK$3),"",IF(ISBLANK(Tipy!LV15),0,IF(AND(Tipy!LV15=Výsledky!$OI$3,Tipy!LX15=Výsledky!$OK$3),60,0)))</f>
        <v/>
      </c>
      <c r="NZ21" s="65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5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5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6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9" t="str">
        <f>IF(ISBLANK($OK$3),"",IF(ISBLANK(Tipy!LV15),"-",SUM(NY21:OC21)))</f>
        <v/>
      </c>
      <c r="OE21" s="68"/>
      <c r="OF21" s="65" t="str">
        <f>IF(ISBLANK($NW$3),"",IF(ISBLANK(Tipy!MB15),0,IF(AND(Tipy!MB15=Výsledky!$NU$3,Tipy!MD15=Výsledky!$NW$3),60,0)))</f>
        <v/>
      </c>
      <c r="OG21" s="65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5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5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6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9" t="str">
        <f>IF(ISBLANK($NW$3),"",IF(ISBLANK(Tipy!MB15),"-",SUM(OF21:OJ21)))</f>
        <v/>
      </c>
      <c r="OL21" s="68"/>
      <c r="OM21" s="65" t="str">
        <f>IF(ISBLANK($OR$3),"",IF(ISBLANK(Tipy!MH15),0,IF(AND(Tipy!MH15=Výsledky!$OP$3,Tipy!MJ15=Výsledky!$OR$3),60,0)))</f>
        <v/>
      </c>
      <c r="ON21" s="6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5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5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9" t="str">
        <f>IF(ISBLANK($OR$3),"",IF(ISBLANK(Tipy!MH15),"-",SUM(OM21:OQ21)))</f>
        <v/>
      </c>
      <c r="OS21" s="68"/>
      <c r="OT21" s="65" t="str">
        <f>IF(ISBLANK($OY$3),"",IF(ISBLANK(Tipy!MN15),0,IF(AND(Tipy!MN15=Výsledky!$OW$3,Tipy!MP15=Výsledky!$OY$3),60,0)))</f>
        <v/>
      </c>
      <c r="OU21" s="6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5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5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9" t="str">
        <f>IF(ISBLANK($OY$3),"",IF(ISBLANK(Tipy!MN15),"-",SUM(OT21:OX21)))</f>
        <v/>
      </c>
      <c r="OZ21" s="68"/>
      <c r="PA21" s="65" t="str">
        <f>IF(ISBLANK($PF$3),"",IF(ISBLANK(Tipy!MT15),0,IF(AND(Tipy!MT15=Výsledky!$PD$3,Tipy!MV15=Výsledky!$PF$3),60,0)))</f>
        <v/>
      </c>
      <c r="PB21" s="6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5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5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9" t="str">
        <f>IF(ISBLANK($PF$3),"",IF(ISBLANK(Tipy!MT15),"-",SUM(PA21:PE21)))</f>
        <v/>
      </c>
      <c r="PG21" s="68"/>
      <c r="PH21" s="65" t="str">
        <f>IF(ISBLANK($PM$3),"",IF(ISBLANK(Tipy!MZ15),0,IF(AND(Tipy!MZ15=Výsledky!$PK$3,Tipy!NB15=Výsledky!$PM$3),60,0)))</f>
        <v/>
      </c>
      <c r="PI21" s="6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5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5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9" t="str">
        <f>IF(ISBLANK($PM$3),"",IF(ISBLANK(Tipy!MZ15),"-",SUM(PH21:PL21)))</f>
        <v/>
      </c>
      <c r="PN21" s="68"/>
      <c r="PO21" s="65" t="str">
        <f>IF(ISBLANK($PT$3),"",IF(ISBLANK(Tipy!NF15),0,IF(AND(Tipy!NF15=Výsledky!$PR$3,Tipy!NH15=Výsledky!$PT$3),60,0)))</f>
        <v/>
      </c>
      <c r="PP21" s="6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5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5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9" t="str">
        <f>IF(ISBLANK($PT$3),"",IF(ISBLANK(Tipy!NF15),"-",SUM(PO21:PS21)))</f>
        <v/>
      </c>
      <c r="PU21" s="68"/>
      <c r="PV21" s="65" t="str">
        <f>IF(ISBLANK($QA$3),"",IF(ISBLANK(Tipy!NL15),0,IF(AND(Tipy!NL15=Výsledky!$PY$3,Tipy!NN15=Výsledky!$QA$3),60,0)))</f>
        <v/>
      </c>
      <c r="PW21" s="6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5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5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9" t="str">
        <f>IF(ISBLANK($QA$3),"",IF(ISBLANK(Tipy!NL15),"-",SUM(PV21:PZ21)))</f>
        <v/>
      </c>
      <c r="QB21" s="68"/>
      <c r="QC21" s="65" t="str">
        <f>IF(ISBLANK($QH$3),"",IF(ISBLANK(Tipy!NR15),0,IF(AND(Tipy!NR15=Výsledky!$QF$3,Tipy!NT15=Výsledky!$QH$3),60,0)))</f>
        <v/>
      </c>
      <c r="QD21" s="6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5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5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9" t="str">
        <f>IF(ISBLANK($QH$3),"",IF(ISBLANK(Tipy!NR15),"-",SUM(QC21:QG21)))</f>
        <v/>
      </c>
      <c r="QI21" s="121"/>
      <c r="QJ21" s="65" t="str">
        <f>IF(ISBLANK($QV$3),"",IF(ISBLANK(Tipy!NX15),0,IF(AND(Tipy!NX15=Výsledky!$QT$3,Tipy!NZ15=Výsledky!$QV$3),60,0)))</f>
        <v/>
      </c>
      <c r="QK21" s="65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5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5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6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9" t="str">
        <f>IF(ISBLANK($QV$3),"",IF(ISBLANK(Tipy!NX15),"-",SUM(QJ21:QN21)))</f>
        <v/>
      </c>
      <c r="QP21" s="121"/>
      <c r="QQ21" s="65" t="str">
        <f>IF(ISBLANK($QO$3),"",IF(ISBLANK(Tipy!#REF!),0,IF(AND(Tipy!#REF!=Výsledky!$QM$3,Tipy!#REF!=Výsledky!$QO$3),60,0)))</f>
        <v/>
      </c>
      <c r="QR2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9" t="str">
        <f>IF(ISBLANK($QO$3),"",IF(ISBLANK(Tipy!#REF!),"-",SUM(QQ21:QU21)))</f>
        <v/>
      </c>
    </row>
    <row r="22" spans="1:464" ht="16.5">
      <c r="A22" s="316">
        <f>Tipy!A16</f>
        <v>63</v>
      </c>
      <c r="B22" s="306" t="s">
        <v>334</v>
      </c>
      <c r="C22" s="332">
        <v>63</v>
      </c>
      <c r="D22" s="65">
        <f>IF(ISBLANK($I$3),"",IF(ISBLANK(Tipy!D16),0,IF(AND(Tipy!D16=Výsledky!$G$3,Tipy!F16=Výsledky!$I$3),60,0)))</f>
        <v>0</v>
      </c>
      <c r="E22" s="6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5" t="e">
        <f>IF(ISBLANK($I$3),"",IF(OR(Tipy!G16=Výsledky!$D$6,Tipy!G16=Výsledky!$D$7,Tipy!G16=Výsledky!$D$8,Tipy!G16=Výsledky!$D$9),IF(VLOOKUP(Tipy!G16,'Kategórie hráčov'!$A$2:$B$46,2,FALSE)=30,30,20),0))</f>
        <v>#N/A</v>
      </c>
      <c r="G22" s="65" t="e">
        <f>IF(ISBLANK($I$3),"",IF(OR(Tipy!H16=Výsledky!$G$6,Tipy!H16=Výsledky!$G$7,Tipy!H16=Výsledky!$G$8,Tipy!H16=Výsledky!$G$9),IF(VLOOKUP(Tipy!H16,'Kategórie hráčov'!$A$2:$B$46,2,FALSE)=30,30,20),0))</f>
        <v>#N/A</v>
      </c>
      <c r="H22" s="6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7" t="str">
        <f>IF(ISBLANK($I$3),"",IF(ISBLANK(Tipy!D16),"-",SUM(D22:H22)))</f>
        <v>-</v>
      </c>
      <c r="J22" s="308"/>
      <c r="K22" s="106">
        <f>IF(ISBLANK($P$3),"",IF(ISBLANK(Tipy!J16),0,IF(AND(Tipy!J16=Výsledky!$N$3,Tipy!L16=Výsledky!$P$3),60,0)))</f>
        <v>60</v>
      </c>
      <c r="L22" s="10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5">
        <f>IF(ISBLANK($P$3),"",IF(OR(Tipy!M16=Výsledky!$K$6,Tipy!M16=Výsledky!$K$7,Tipy!M16=Výsledky!$K$8,Tipy!M16=Výsledky!$K$9),IF(VLOOKUP(Tipy!M16,'Kategórie hráčov'!$A$2:$B$46,2,FALSE)=30,30,20),0))</f>
        <v>20</v>
      </c>
      <c r="N22" s="105">
        <f>IF(ISBLANK($P$3),"",IF(OR(Tipy!N16=Výsledky!$N$6,Tipy!N16=Výsledky!$N$7,Tipy!N16=Výsledky!$N$8,Tipy!N16=Výsledky!$N$9),IF(VLOOKUP(Tipy!N16,'Kategórie hráčov'!$A$2:$B$46,2,FALSE)=30,30,20),0))</f>
        <v>0</v>
      </c>
      <c r="O22" s="6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7">
        <f>IF(ISBLANK($P$3),"",IF(ISBLANK(Tipy!J16),"-",SUM(K22:O22)))</f>
        <v>80</v>
      </c>
      <c r="Q22" s="330"/>
      <c r="R22" s="106">
        <f>IF(ISBLANK($W$3),"",IF(ISBLANK(Tipy!P16),0,IF(AND(Tipy!P16=Výsledky!$U$3,Tipy!R16=Výsledky!$W$3),60,0)))</f>
        <v>0</v>
      </c>
      <c r="S22" s="10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5">
        <f>IF(ISBLANK($W$3),"",IF(OR(Tipy!S16=Výsledky!$R$6,Tipy!S16=Výsledky!$R$7,Tipy!S16=Výsledky!$R$8,Tipy!S16=Výsledky!$R$9),VLOOKUP(Tipy!S16,'Kategórie hráčov'!$A$2:$B$47,2,FALSE),0))</f>
        <v>20</v>
      </c>
      <c r="U22" s="105">
        <f>IF(ISBLANK($W$3),"",IF(OR(Tipy!T16=Výsledky!$U$6,Tipy!T16=Výsledky!$U$7,Tipy!T16=Výsledky!$U$8,Tipy!T16=Výsledky!$U$9),VLOOKUP(Tipy!T16,'Kategórie hráčov'!$A$25:$B$70,2,FALSE),0))</f>
        <v>0</v>
      </c>
      <c r="V22" s="66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9">
        <f>IF(ISBLANK($W$3),"",IF(ISBLANK(Tipy!P16),"-",SUM(R22:V22)))</f>
        <v>50</v>
      </c>
      <c r="X22" s="330"/>
      <c r="Y22" s="106">
        <f>IF(ISBLANK($AD$3),"",IF(ISBLANK(Tipy!V16),0,IF(AND(Tipy!V16=Výsledky!$AB$3,Tipy!X16=Výsledky!$AD$3),60,0)))</f>
        <v>0</v>
      </c>
      <c r="Z22" s="10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5">
        <f>IF(ISBLANK($AD$3),"",IF(OR(Tipy!Y16=Výsledky!$Y$6,Tipy!Y16=Výsledky!$Y$7,Tipy!Y16=Výsledky!$Y$8,Tipy!Y16=Výsledky!$Y$9),VLOOKUP(Tipy!Y16,'Kategórie hráčov'!$A$2:$B$47,2,FALSE),0))</f>
        <v>0</v>
      </c>
      <c r="AB22" s="105">
        <f>IF(ISBLANK($AD$3),"",IF(OR(Tipy!Z16=Výsledky!$AB$6,Tipy!Z16=Výsledky!$AB$7,Tipy!Z16=Výsledky!$AB$8,Tipy!Z16=Výsledky!$AB$9),VLOOKUP(Tipy!Z16,'Kategórie hráčov'!$A$25:$B$70,2,FALSE),0))</f>
        <v>0</v>
      </c>
      <c r="AC22" s="66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9">
        <f>IF(ISBLANK($AD$3),"",IF(ISBLANK(Tipy!V16),"-",SUM(Y22:AC22)))</f>
        <v>10</v>
      </c>
      <c r="AE22" s="68"/>
      <c r="AF22" s="65" t="str">
        <f>IF(ISBLANK($AK$3),"",IF(ISBLANK(Tipy!AB16),0,IF(AND(Tipy!AB16=Výsledky!$AI$3,Tipy!AD16=Výsledky!$AK$3),60,0)))</f>
        <v/>
      </c>
      <c r="AG22" s="65" t="str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/>
      </c>
      <c r="AH22" s="65" t="str">
        <f>IF(ISBLANK($AK$3),"",IF(OR(Tipy!AE16=Výsledky!$AF$6,Tipy!AE16=Výsledky!$AF$7,Tipy!AE16=Výsledky!$AF$8,Tipy!AE16=Výsledky!$AF$9),IF(VLOOKUP(Tipy!AE16,'Kategórie hráčov'!$A$2:$B$46,2,FALSE)=30,30,20),0))</f>
        <v/>
      </c>
      <c r="AI22" s="65" t="str">
        <f>IF(ISBLANK($AK$3),"",IF(OR(Tipy!AF16=Výsledky!$AI$6,Tipy!AF16=Výsledky!$AI$7,Tipy!AF16=Výsledky!$AI$8,Tipy!AF16=Výsledky!$AI$9),IF(VLOOKUP(Tipy!AF16,'Kategórie hráčov'!$A$2:$B$46,2,FALSE)=30,30,20),0))</f>
        <v/>
      </c>
      <c r="AJ22" s="66" t="str">
        <f>IF(ISBLANK($AK$3),"",IF(ISBLANK(Tipy!AB16),0,IF(OR(AND(Tipy!AB16=Výsledky!$AI$3,OR(Tipy!AD16=Výsledky!$AK$3+1,Tipy!AD16=Výsledky!$AK$3-1)),AND(Tipy!AD16=Výsledky!$AK$3,OR(Tipy!AB16=Výsledky!$AI$3+1,Tipy!AB16=Výsledky!$AI$3-1))),10,0)))</f>
        <v/>
      </c>
      <c r="AK22" s="69" t="str">
        <f>IF(ISBLANK($AK$3),"",IF(ISBLANK(Tipy!AB16),"-",SUM(AF22:AJ22)))</f>
        <v/>
      </c>
      <c r="AL22" s="68"/>
      <c r="AM22" s="65" t="str">
        <f>IF(ISBLANK($AR$3),"",IF(ISBLANK(Tipy!AH16),0,IF(AND(Tipy!AH16=Výsledky!$AP$3,Tipy!AJ16=Výsledky!$AR$3),60,0)))</f>
        <v/>
      </c>
      <c r="AN22" s="65" t="str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/>
      </c>
      <c r="AO22" s="65" t="str">
        <f>IF(ISBLANK($AR$3),"",IF(OR(Tipy!AK16=Výsledky!$AM$6,Tipy!AK16=Výsledky!$AM$7,Tipy!AK16=Výsledky!$AM$8,Tipy!AK16=Výsledky!$AM$9),IF(VLOOKUP(Tipy!AK16,'Kategórie hráčov'!$A$2:$B$46,2,FALSE)=30,30,20),0))</f>
        <v/>
      </c>
      <c r="AP22" s="65" t="str">
        <f>IF(ISBLANK($AR$3),"",IF(OR(Tipy!AL16=Výsledky!$AP$6,Tipy!AL16=Výsledky!$AP$7,Tipy!AL16=Výsledky!$AP$8,Tipy!AL16=Výsledky!$AP$9),IF(VLOOKUP(Tipy!AL16,'Kategórie hráčov'!$A$2:$B$46,2,FALSE)=30,30,20),0))</f>
        <v/>
      </c>
      <c r="AQ22" s="66" t="str">
        <f>IF(ISBLANK($AR$3),"",IF(ISBLANK(Tipy!AH16),0,IF(OR(AND(Tipy!AH16=Výsledky!$AP$3,OR(Tipy!AJ16=Výsledky!$AR$3+1,Tipy!AJ16=Výsledky!$AR$3-1)),AND(Tipy!AJ16=Výsledky!$AR$3,OR(Tipy!AH16=Výsledky!$AP$3+1,Tipy!AH16=Výsledky!$AP$3-1))),10,0)))</f>
        <v/>
      </c>
      <c r="AR22" s="69" t="str">
        <f>IF(ISBLANK($AR$3),"",IF(ISBLANK(Tipy!AH16),"-",SUM(AM22:AQ22)))</f>
        <v/>
      </c>
      <c r="AS22" s="68"/>
      <c r="AT22" s="65" t="str">
        <f>IF(ISBLANK($BF$3),"",IF(ISBLANK(Tipy!AN16),0,IF(AND(Tipy!AN16=Výsledky!$BD$3,Tipy!AP16=Výsledky!$BF$3),60,0)))</f>
        <v/>
      </c>
      <c r="AU22" s="65" t="str">
        <f>IF(ISBLANK($BF$3),"",IF(ISBLANK(Tipy!AN16),0,IF(AND(Tipy!AN16=Výsledky!$BD$3,Tipy!AP16=Výsledky!$BF$3),0,IF(AND(Tipy!AN16-Tipy!AP16&gt;0,Výsledky!$BD$3-Výsledky!$BF$3&gt;0),20,IF(AND(Tipy!AN16-Tipy!AP16=0,Výsledky!$BD$3-Výsledky!$BF$3=0),20,IF(AND(Tipy!AN16-Tipy!AP16&lt;0,Výsledky!$BD$3-Výsledky!$BF$3&lt;0),20,0))))))</f>
        <v/>
      </c>
      <c r="AV22" s="65" t="str">
        <f>IF(ISBLANK($BF$3),"",IF(OR(Tipy!AQ16=Výsledky!#REF!,Tipy!AQ16=Výsledky!#REF!,Tipy!AQ16=Výsledky!#REF!,Tipy!AQ16=Výsledky!$AT$9),IF(VLOOKUP(Tipy!AQ16,'Kategórie hráčov'!$A$2:$B$46,2,FALSE)=30,30,20),0))</f>
        <v/>
      </c>
      <c r="AW22" s="65" t="str">
        <f>IF(ISBLANK($BF$3),"",IF(OR(Tipy!AR16=Výsledky!#REF!,Tipy!AR16=Výsledky!#REF!,Tipy!AR16=Výsledky!#REF!,Tipy!AR16=Výsledky!$AW$9),IF(VLOOKUP(Tipy!AR16,'Kategórie hráčov'!$A$2:$B$46,2,FALSE)=30,30,20),0))</f>
        <v/>
      </c>
      <c r="AX22" s="66" t="str">
        <f>IF(ISBLANK($BF$3),"",IF(ISBLANK(Tipy!AN16),0,IF(OR(AND(Tipy!AN16=Výsledky!$BD$3,OR(Tipy!AP16=Výsledky!$BF$3+1,Tipy!AP16=Výsledky!$BF$3-1)),AND(Tipy!AP16=Výsledky!$BF$3,OR(Tipy!AN16=Výsledky!$BD$3+1,Tipy!AN16=Výsledky!$BD$3-1))),10,0)))</f>
        <v/>
      </c>
      <c r="AY22" s="69" t="str">
        <f>IF(ISBLANK($BF$3),"",IF(ISBLANK(Tipy!AN16),"-",SUM(AT22:AX22)))</f>
        <v/>
      </c>
      <c r="AZ22" s="68"/>
      <c r="BA22" s="65" t="str">
        <f>IF(ISBLANK($AY$3),"",IF(ISBLANK(Tipy!AT16),0,IF(AND(Tipy!AT16=Výsledky!$AW$3,Tipy!AV16=Výsledky!$AY$3),60,0)))</f>
        <v/>
      </c>
      <c r="BB22" s="65" t="str">
        <f>IF(ISBLANK($AY$3),"",IF(ISBLANK(Tipy!AT16),0,IF(AND(Tipy!AT16=Výsledky!$AW$3,Tipy!AV16=Výsledky!$AY$3),0,IF(AND(Tipy!AT16-Tipy!AV16&gt;0,Výsledky!$AW$3-Výsledky!$AY$3&gt;0),20,IF(AND(Tipy!AT16-Tipy!AV16=0,Výsledky!$AW$3-Výsledky!$AY$3=0),20,IF(AND(Tipy!AT16-Tipy!AV16&lt;0,Výsledky!$AW$3-Výsledky!$AY$3&lt;0),20,0))))))</f>
        <v/>
      </c>
      <c r="BC22" s="65" t="str">
        <f>IF(ISBLANK($AY$3),"",IF(OR(Tipy!AW16=Výsledky!$BA$6,Tipy!AW16=Výsledky!$BA$7,Tipy!AW16=Výsledky!$BA$8,Tipy!AW16=Výsledky!$BA$9),IF(VLOOKUP(Tipy!AW16,'Kategórie hráčov'!$A$2:$B$46,2,FALSE)=30,30,20),0))</f>
        <v/>
      </c>
      <c r="BD22" s="65" t="str">
        <f>IF(ISBLANK($AY$3),"",IF(OR(Tipy!AX16=Výsledky!$BD$6,Tipy!AX16=Výsledky!$BD$7,Tipy!AX16=Výsledky!$BD$8,Tipy!AX16=Výsledky!$BD$9),IF(VLOOKUP(Tipy!AX16,'Kategórie hráčov'!$A$2:$B$46,2,FALSE)=30,30,20),0))</f>
        <v/>
      </c>
      <c r="BE22" s="66" t="str">
        <f>IF(ISBLANK($AY$3),"",IF(ISBLANK(Tipy!AT16),0,IF(OR(AND(Tipy!AT16=Výsledky!$AW$3,OR(Tipy!AV16=Výsledky!$AY$3+1,Tipy!AV16=Výsledky!$AY$3-1)),AND(Tipy!AV16=Výsledky!$AY$3,OR(Tipy!AT16=Výsledky!$AW$3+1,Tipy!AT16=Výsledky!$AW$3-1))),10,0)))</f>
        <v/>
      </c>
      <c r="BF22" s="69" t="str">
        <f>IF(ISBLANK($AY$3),"",IF(ISBLANK(Tipy!AT16),"-",SUM(BA22:BE22)))</f>
        <v/>
      </c>
      <c r="BG22" s="68"/>
      <c r="BH22" s="65" t="str">
        <f>IF(ISBLANK($BT$3),"",IF(ISBLANK(Tipy!AZ16),0,IF(AND(Tipy!AZ16=Výsledky!$BR$3,Tipy!BB16=Výsledky!$BT$3),60,0)))</f>
        <v/>
      </c>
      <c r="BI22" s="65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5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5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6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69" t="str">
        <f>IF(ISBLANK($BT$3),"",IF(ISBLANK(Tipy!AZ16),"-",SUM(BH22:BL22)))</f>
        <v/>
      </c>
      <c r="BN22" s="68"/>
      <c r="BO22" s="65" t="str">
        <f>IF(ISBLANK($CA$3),"",IF(ISBLANK(Tipy!BF16),0,IF(AND(Tipy!BF16=Výsledky!$BY$3,Tipy!BH16=Výsledky!$CA$3),60,0)))</f>
        <v/>
      </c>
      <c r="BP22" s="65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5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5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6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9" t="str">
        <f>IF(ISBLANK($CA$3),"",IF(ISBLANK(Tipy!BF16),"-",SUM(BO22:BS22)))</f>
        <v/>
      </c>
      <c r="BU22" s="68"/>
      <c r="BV22" s="65" t="str">
        <f>IF(ISBLANK($CH$3),"",IF(ISBLANK(Tipy!BL16),0,IF(AND(Tipy!BL16=Výsledky!$CF$3,Tipy!BN16=Výsledky!$CH$3),60,0)))</f>
        <v/>
      </c>
      <c r="BW22" s="65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5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5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6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9" t="str">
        <f>IF(ISBLANK($CH$3),"",IF(ISBLANK(Tipy!BL16),"-",SUM(BV22:BZ22)))</f>
        <v/>
      </c>
      <c r="CB22" s="68"/>
      <c r="CC22" s="65" t="str">
        <f>IF(ISBLANK($CO$3),"",IF(ISBLANK(Tipy!BR16),0,IF(AND(Tipy!BR16=Výsledky!$CM$3,Tipy!BT16=Výsledky!$CO$3),60,0)))</f>
        <v/>
      </c>
      <c r="CD22" s="65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5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5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6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9" t="str">
        <f>IF(ISBLANK($CO$3),"",IF(ISBLANK(Tipy!BR16),"-",SUM(CC22:CG22)))</f>
        <v/>
      </c>
      <c r="CI22" s="68"/>
      <c r="CJ22" s="65" t="str">
        <f>IF(ISBLANK($CV$3),"",IF(ISBLANK(Tipy!BX16),0,IF(AND(Tipy!BX16=Výsledky!$CT$3,Tipy!BZ16=Výsledky!$CV$3),60,0)))</f>
        <v/>
      </c>
      <c r="CK22" s="65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5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5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6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9" t="str">
        <f>IF(ISBLANK($CV$3),"",IF(ISBLANK(Tipy!BX16),"-",SUM(CJ22:CN22)))</f>
        <v/>
      </c>
      <c r="CP22" s="68"/>
      <c r="CQ22" s="65" t="str">
        <f>IF(ISBLANK($DC$3),"",IF(ISBLANK(Tipy!CD16),0,IF(AND(Tipy!CD16=Výsledky!$DA$3,Tipy!CF16=Výsledky!$DC$3),60,0)))</f>
        <v/>
      </c>
      <c r="CR22" s="65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5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5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6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9" t="str">
        <f>IF(ISBLANK($DC$3),"",IF(ISBLANK(Tipy!CD16),"-",SUM(CQ22:CU22)))</f>
        <v/>
      </c>
      <c r="CW22" s="68"/>
      <c r="CX22" s="65" t="str">
        <f>IF(ISBLANK($DX$3),"",IF(ISBLANK(Tipy!#REF!),0,IF(AND(Tipy!#REF!=Výsledky!$DV$3,Tipy!#REF!=Výsledky!$DX$3),60,0)))</f>
        <v/>
      </c>
      <c r="CY22" s="65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5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5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6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9" t="str">
        <f>IF(ISBLANK($DX$3),"",IF(ISBLANK(Tipy!#REF!),"-",SUM(CX22:DB22)))</f>
        <v/>
      </c>
      <c r="DD22" s="68"/>
      <c r="DE22" s="65" t="str">
        <f>IF(ISBLANK($DQ$3),"",IF(ISBLANK(Tipy!#REF!),0,IF(AND(Tipy!#REF!=Výsledky!$DO$3,Tipy!#REF!=Výsledky!$DQ$3),60,0)))</f>
        <v/>
      </c>
      <c r="DF22" s="65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5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5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6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9" t="str">
        <f>IF(ISBLANK($DQ$3),"",IF(ISBLANK(Tipy!#REF!),"-",SUM(DE22:DI22)))</f>
        <v/>
      </c>
      <c r="DK22" s="68"/>
      <c r="DL22" s="65" t="str">
        <f>IF(ISBLANK($EE$3),"",IF(ISBLANK(Tipy!CV16),0,IF(AND(Tipy!CV16=Výsledky!$EC$3,Tipy!CX16=Výsledky!$EE$3),60,0)))</f>
        <v/>
      </c>
      <c r="DM22" s="65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5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5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6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9" t="str">
        <f>IF(ISBLANK($EE$3),"",IF(ISBLANK(Tipy!CV16),"-",SUM(DL22:DP22)))</f>
        <v/>
      </c>
      <c r="DR22" s="68"/>
      <c r="DS22" s="65" t="str">
        <f>IF(ISBLANK($EL$3),"",IF(ISBLANK(Tipy!DB16),0,IF(AND(Tipy!DB16=Výsledky!$EJ$3,Tipy!DD16=Výsledky!$EL$3),60,0)))</f>
        <v/>
      </c>
      <c r="DT22" s="65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5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5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6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9" t="str">
        <f>IF(ISBLANK($EL$3),"",IF(ISBLANK(Tipy!DB16),"-",SUM(DS22:DW22)))</f>
        <v/>
      </c>
      <c r="DY22" s="68"/>
      <c r="DZ22" s="65" t="str">
        <f>IF(ISBLANK($ES$3),"",IF(ISBLANK(Tipy!DH16),0,IF(AND(Tipy!DH16=Výsledky!$EQ$3,Tipy!DJ16=Výsledky!$ES$3),60,0)))</f>
        <v/>
      </c>
      <c r="EA22" s="65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5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5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6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9" t="str">
        <f>IF(ISBLANK($ES$3),"",IF(ISBLANK(Tipy!DH16),"-",SUM(DZ22:ED22)))</f>
        <v/>
      </c>
      <c r="EF22" s="68"/>
      <c r="EG22" s="65" t="str">
        <f>IF(ISBLANK($EZ$3),"",IF(ISBLANK(Tipy!DN16),0,IF(AND(Tipy!DN16=Výsledky!$EX$3,Tipy!DP16=Výsledky!$EZ$3),60,0)))</f>
        <v/>
      </c>
      <c r="EH22" s="65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5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5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6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9" t="str">
        <f>IF(ISBLANK($EZ$3),"",IF(ISBLANK(Tipy!DN16),"-",SUM(EG22:EK22)))</f>
        <v/>
      </c>
      <c r="EM22" s="68"/>
      <c r="EN22" s="65" t="str">
        <f>IF(ISBLANK($FU$3),"",IF(ISBLANK(Tipy!DT16),0,IF(AND(Tipy!DT16=Výsledky!$FS$3,Tipy!DV16=Výsledky!$FU$3),60,0)))</f>
        <v/>
      </c>
      <c r="EO22" s="65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5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5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6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9" t="str">
        <f>IF(ISBLANK($FU$3),"",IF(ISBLANK(Tipy!DT16),"-",SUM(EN22:ER22)))</f>
        <v/>
      </c>
      <c r="ET22" s="68"/>
      <c r="EU22" s="65" t="str">
        <f>IF(ISBLANK($FG$3),"",IF(ISBLANK(Tipy!DZ16),0,IF(AND(Tipy!DZ16=Výsledky!$FE$3,Tipy!EB16=Výsledky!$FG$3),60,0)))</f>
        <v/>
      </c>
      <c r="EV22" s="65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5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5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6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9" t="str">
        <f>IF(ISBLANK($FG$3),"",IF(ISBLANK(Tipy!DZ16),"-",SUM(EU22:EY22)))</f>
        <v/>
      </c>
      <c r="FA22" s="68"/>
      <c r="FB22" s="65" t="str">
        <f>IF(ISBLANK($BM$3),"",IF(ISBLANK(Tipy!EF16),0,IF(AND(Tipy!EF16=Výsledky!$BK$3,Tipy!EH16=Výsledky!$BM$3),60,0)))</f>
        <v/>
      </c>
      <c r="FC22" s="65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5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5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6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69" t="str">
        <f>IF(ISBLANK($BM$3),"",IF(ISBLANK(Tipy!EF16),"-",SUM(FB22:FF22)))</f>
        <v/>
      </c>
      <c r="FH22" s="68"/>
      <c r="FI22" s="65" t="str">
        <f>IF(ISBLANK($FN$3),"",IF(ISBLANK(Tipy!EL16),0,IF(AND(Tipy!EL16=Výsledky!$FL$3,Tipy!EN16=Výsledky!$FN$3),60,0)))</f>
        <v/>
      </c>
      <c r="FJ22" s="65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5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5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6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9" t="str">
        <f>IF(ISBLANK($FN$3),"",IF(ISBLANK(Tipy!EL16),"-",SUM(FI22:FM22)))</f>
        <v/>
      </c>
      <c r="FO22" s="68"/>
      <c r="FP22" s="65" t="str">
        <f>IF(ISBLANK($DJ$3),"",IF(ISBLANK(Tipy!ER16),0,IF(AND(Tipy!ER16=Výsledky!$DH$3,Tipy!ET16=Výsledky!$DJ$3),60,0)))</f>
        <v/>
      </c>
      <c r="FQ22" s="65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5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5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6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9" t="str">
        <f>IF(ISBLANK($DJ$3),"",IF(ISBLANK(Tipy!ER16),"-",SUM(FP22:FT22)))</f>
        <v/>
      </c>
      <c r="FV22" s="68"/>
      <c r="FW22" s="65" t="str">
        <f>IF(ISBLANK($GB$3),"",IF(ISBLANK(Tipy!EX16),0,IF(AND(Tipy!EX16=Výsledky!$FZ$3,Tipy!EZ16=Výsledky!$GB$3),60,0)))</f>
        <v/>
      </c>
      <c r="FX22" s="65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5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5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6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9" t="str">
        <f>IF(ISBLANK($GB$3),"",IF(ISBLANK(Tipy!EX16),"-",SUM(FW22:GA22)))</f>
        <v/>
      </c>
      <c r="GC22" s="68"/>
      <c r="GD22" s="65" t="str">
        <f>IF(ISBLANK($GP$3),"",IF(ISBLANK(Tipy!FD16),0,IF(AND(Tipy!FD16=Výsledky!$GN$3,Tipy!FF16=Výsledky!$GP$3),60,0)))</f>
        <v/>
      </c>
      <c r="GE22" s="65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5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5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6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9" t="str">
        <f>IF(ISBLANK($GP$3),"",IF(ISBLANK(Tipy!FD16),"-",SUM(GD22:GH22)))</f>
        <v/>
      </c>
      <c r="GJ22" s="68"/>
      <c r="GK22" s="65" t="str">
        <f>IF(ISBLANK($GW$3),"",IF(ISBLANK(Tipy!FJ16),0,IF(AND(Tipy!FJ16=Výsledky!$GU$3,Tipy!FL16=Výsledky!$GW$3),60,0)))</f>
        <v/>
      </c>
      <c r="GL22" s="65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5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5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6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9" t="str">
        <f>IF(ISBLANK($GW$3),"",IF(ISBLANK(Tipy!FJ16),"-",SUM(GK22:GO22)))</f>
        <v/>
      </c>
      <c r="GQ22" s="68"/>
      <c r="GR22" s="65" t="str">
        <f>IF(ISBLANK($GI$3),"",IF(ISBLANK(Tipy!FP16),0,IF(AND(Tipy!FP16=Výsledky!$GG$3,Tipy!FR16=Výsledky!$GI$3),60,0)))</f>
        <v/>
      </c>
      <c r="GS22" s="65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5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5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6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9" t="str">
        <f>IF(ISBLANK($GI$3),"",IF(ISBLANK(Tipy!FP16),"-",SUM(GR22:GV22)))</f>
        <v/>
      </c>
      <c r="GX22" s="68"/>
      <c r="GY22" s="65" t="str">
        <f>IF(ISBLANK($HK$3),"",IF(ISBLANK(Tipy!FV16),0,IF(AND(Tipy!FV16=Výsledky!$HI$3,Tipy!FX16=Výsledky!$HK$3),60,0)))</f>
        <v/>
      </c>
      <c r="GZ22" s="65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5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5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6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9" t="str">
        <f>IF(ISBLANK($HK$3),"",IF(ISBLANK(Tipy!FV16),"-",SUM(GY22:HC22)))</f>
        <v/>
      </c>
      <c r="HE22" s="68"/>
      <c r="HF22" s="65" t="str">
        <f>IF(ISBLANK($HD$3),"",IF(ISBLANK(Tipy!GB16),0,IF(AND(Tipy!GB16=Výsledky!$HB$3,Tipy!GD16=Výsledky!$HD$3),60,0)))</f>
        <v/>
      </c>
      <c r="HG22" s="65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5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5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6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9" t="str">
        <f>IF(ISBLANK($HD$3),"",IF(ISBLANK(Tipy!GB16),"-",SUM(HF22:HJ22)))</f>
        <v/>
      </c>
      <c r="HL22" s="68"/>
      <c r="HM22" s="65" t="str">
        <f>IF(ISBLANK($HY$3),"",IF(ISBLANK(Tipy!GH16),0,IF(AND(Tipy!GH16=Výsledky!$HW$3,Tipy!GJ16=Výsledky!$HY$3),60,0)))</f>
        <v/>
      </c>
      <c r="HN22" s="65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5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5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6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9" t="str">
        <f>IF(ISBLANK($HY$3),"",IF(ISBLANK(Tipy!GH16),"-",SUM(HM22:HQ22)))</f>
        <v/>
      </c>
      <c r="HS22" s="68"/>
      <c r="HT22" s="65" t="str">
        <f>IF(ISBLANK($HR$3),"",IF(ISBLANK(Tipy!GN16),0,IF(AND(Tipy!GN16=Výsledky!$HP$3,Tipy!GP16=Výsledky!$HR$3),60,0)))</f>
        <v/>
      </c>
      <c r="HU22" s="65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5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5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6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9" t="str">
        <f>IF(ISBLANK($HR$3),"",IF(ISBLANK(Tipy!GN16),"-",SUM(HT22:HX22)))</f>
        <v/>
      </c>
      <c r="HZ22" s="68"/>
      <c r="IA22" s="65" t="str">
        <f>IF(ISBLANK($IM$3),"",IF(ISBLANK(Tipy!GT16),0,IF(AND(Tipy!GT16=Výsledky!$IK$3,Tipy!GV16=Výsledky!$IM$3),60,0)))</f>
        <v/>
      </c>
      <c r="IB22" s="65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5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5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6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9" t="str">
        <f>IF(ISBLANK($IM$3),"",IF(ISBLANK(Tipy!GT16),"-",SUM(IA22:IE22)))</f>
        <v/>
      </c>
      <c r="IG22" s="68"/>
      <c r="IH22" s="65" t="str">
        <f>IF(ISBLANK($IF$3),"",IF(ISBLANK(Tipy!GZ16),0,IF(AND(Tipy!GZ16=Výsledky!$ID$3,Tipy!HB16=Výsledky!$IF$3),60,0)))</f>
        <v/>
      </c>
      <c r="II22" s="65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5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5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6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9" t="str">
        <f>IF(ISBLANK($IF$3),"",IF(ISBLANK(Tipy!GZ16),"-",SUM(IH22:IL22)))</f>
        <v/>
      </c>
      <c r="IN22" s="68"/>
      <c r="IO22" s="65" t="str">
        <f>IF(ISBLANK($IT$3),"",IF(ISBLANK(Tipy!HF16),0,IF(AND(Tipy!HF16=Výsledky!$IR$3,Tipy!HH16=Výsledky!$IT$3),60,0)))</f>
        <v/>
      </c>
      <c r="IP22" s="65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5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5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6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9" t="str">
        <f>IF(ISBLANK($IT$3),"",IF(ISBLANK(Tipy!HF16),"-",SUM(IO22:IS22)))</f>
        <v/>
      </c>
      <c r="IU22" s="68"/>
      <c r="IV22" s="65" t="str">
        <f>IF(ISBLANK($JA$3),"",IF(ISBLANK(Tipy!HL16),0,IF(AND(Tipy!HL16=Výsledky!$IY$3,Tipy!HN16=Výsledky!$JA$3),60,0)))</f>
        <v/>
      </c>
      <c r="IW22" s="65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5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5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6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9" t="str">
        <f>IF(ISBLANK($JA$3),"",IF(ISBLANK(Tipy!HL16),"-",SUM(IV22:IZ22)))</f>
        <v/>
      </c>
      <c r="JB22" s="68"/>
      <c r="JC22" s="65" t="str">
        <f>IF(ISBLANK($JO$3),"",IF(ISBLANK(Tipy!HR16),0,IF(AND(Tipy!HR16=Výsledky!$JM$3,Tipy!HT16=Výsledky!$JO$3),60,0)))</f>
        <v/>
      </c>
      <c r="JD22" s="65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5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5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6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9" t="str">
        <f>IF(ISBLANK($JO$3),"",IF(ISBLANK(Tipy!HR16),"-",SUM(JC22:JG22)))</f>
        <v/>
      </c>
      <c r="JI22" s="68"/>
      <c r="JJ22" s="65" t="str">
        <f>IF(ISBLANK($JH$3),"",IF(ISBLANK(Tipy!HX16),0,IF(AND(Tipy!HX16=Výsledky!$JF$3,Tipy!HZ16=Výsledky!$JH$3),60,0)))</f>
        <v/>
      </c>
      <c r="JK22" s="65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5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5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6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9" t="str">
        <f>IF(ISBLANK($JH$3),"",IF(ISBLANK(Tipy!HX16),"-",SUM(JJ22:JN22)))</f>
        <v/>
      </c>
      <c r="JP22" s="68"/>
      <c r="JQ22" s="65" t="str">
        <f>IF(ISBLANK($JV$3),"",IF(ISBLANK(Tipy!ID16),0,IF(AND(Tipy!ID16=Výsledky!$JT$3,Tipy!IF16=Výsledky!$JV$3),60,0)))</f>
        <v/>
      </c>
      <c r="JR22" s="65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5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5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6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9" t="str">
        <f>IF(ISBLANK($JV$3),"",IF(ISBLANK(Tipy!ID16),"-",SUM(JQ22:JU22)))</f>
        <v/>
      </c>
      <c r="JW22" s="68"/>
      <c r="JX22" s="65" t="str">
        <f>IF(ISBLANK($KQ$3),"",IF(ISBLANK(Tipy!IJ16),0,IF(AND(Tipy!IJ16=Výsledky!$KO$3,Tipy!IL16=Výsledky!$KQ$3),60,0)))</f>
        <v/>
      </c>
      <c r="JY22" s="65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5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5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6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9" t="str">
        <f>IF(ISBLANK($KQ$3),"",IF(ISBLANK(Tipy!IJ16),"-",SUM(JX22:KB22)))</f>
        <v/>
      </c>
      <c r="KD22" s="68"/>
      <c r="KE22" s="65" t="str">
        <f>IF(ISBLANK($KX$3),"",IF(ISBLANK(Tipy!IP16),0,IF(AND(Tipy!IP16=Výsledky!$KV$3,Tipy!IR16=Výsledky!$KX$3),60,0)))</f>
        <v/>
      </c>
      <c r="KF22" s="65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5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5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6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9" t="str">
        <f>IF(ISBLANK($KX$3),"",IF(ISBLANK(Tipy!IP16),"-",SUM(KE22:KI22)))</f>
        <v/>
      </c>
      <c r="KK22" s="68"/>
      <c r="KL22" s="65" t="str">
        <f>IF(ISBLANK($KJ$3),"",IF(ISBLANK(Tipy!IV16),0,IF(AND(Tipy!IV16=Výsledky!$KH$3,Tipy!IX16=Výsledky!$KJ$3),60,0)))</f>
        <v/>
      </c>
      <c r="KM22" s="65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5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5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6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9" t="str">
        <f>IF(ISBLANK($KJ$3),"",IF(ISBLANK(Tipy!IV16),"-",SUM(KL22:KP22)))</f>
        <v/>
      </c>
      <c r="KR22" s="68"/>
      <c r="KS22" s="65" t="str">
        <f>IF(ISBLANK($KC$3),"",IF(ISBLANK(Tipy!JB16),0,IF(AND(Tipy!JB16=Výsledky!$KA$3,Tipy!JD16=Výsledky!$KC$3),60,0)))</f>
        <v/>
      </c>
      <c r="KT22" s="65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5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5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6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9" t="str">
        <f>IF(ISBLANK($KC$3),"",IF(ISBLANK(Tipy!JB16),"-",SUM(KS22:KW22)))</f>
        <v/>
      </c>
      <c r="KY22" s="68"/>
      <c r="KZ22" s="65" t="str">
        <f>IF(ISBLANK($LE$3),"",IF(ISBLANK(Tipy!JH16),0,IF(AND(Tipy!JH16=Výsledky!$LC$3,Tipy!JJ16=Výsledky!$LE$3),60,0)))</f>
        <v/>
      </c>
      <c r="LA22" s="65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5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5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6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9" t="str">
        <f>IF(ISBLANK($LE$3),"",IF(ISBLANK(Tipy!JH16),"-",SUM(KZ22:LD22)))</f>
        <v/>
      </c>
      <c r="LF22" s="68"/>
      <c r="LG22" s="65" t="str">
        <f>IF(ISBLANK($JH$3),"",IF(ISBLANK(Tipy!JU16),0,IF(AND(Tipy!JU16=Výsledky!$JF$3,Tipy!JW16=Výsledky!$JH$3),60,0)))</f>
        <v/>
      </c>
      <c r="LH22" s="65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5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5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6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9" t="str">
        <f>IF(ISBLANK($JH$3),"",IF(ISBLANK(Tipy!JU16),"-",SUM(LG22:LK22)))</f>
        <v/>
      </c>
      <c r="LM22" s="68"/>
      <c r="LN22" s="65" t="str">
        <f>IF(ISBLANK($LS$3),"",IF(ISBLANK(Tipy!JN16),0,IF(AND(Tipy!JN16=Výsledky!$LQ$3,Tipy!JP16=Výsledky!$LS$3),60,0)))</f>
        <v/>
      </c>
      <c r="LO22" s="65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5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5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6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9" t="str">
        <f>IF(ISBLANK($LS$3),"",IF(ISBLANK(Tipy!JN16),"-",SUM(LN22:LR22)))</f>
        <v/>
      </c>
      <c r="LT22" s="68"/>
      <c r="LU22" s="65" t="str">
        <f>IF(ISBLANK($JH$3),"",IF(ISBLANK(Tipy!KI16),0,IF(AND(Tipy!KI16=Výsledky!$JF$3,Tipy!KK16=Výsledky!$JH$3),60,0)))</f>
        <v/>
      </c>
      <c r="LV22" s="65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5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5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6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9" t="str">
        <f>IF(ISBLANK($JH$3),"",IF(ISBLANK(Tipy!KI16),"-",SUM(LU22:LY22)))</f>
        <v/>
      </c>
      <c r="MA22" s="68"/>
      <c r="MB22" s="65" t="str">
        <f>IF(ISBLANK($MG$3),"",IF(ISBLANK(Tipy!JZ16),0,IF(AND(Tipy!JZ16=Výsledky!$ME$3,Tipy!KB16=Výsledky!$MG$3),60,0)))</f>
        <v/>
      </c>
      <c r="MC22" s="65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5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5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6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9" t="str">
        <f>IF(ISBLANK($MG$3),"",IF(ISBLANK(Tipy!JZ16),"-",SUM(MB22:MF22)))</f>
        <v/>
      </c>
      <c r="MH22" s="68"/>
      <c r="MI22" s="65" t="str">
        <f>IF(ISBLANK($MN$3),"",IF(ISBLANK(Tipy!KL16),0,IF(AND(Tipy!KL16=Výsledky!$ML$3,Tipy!KN16=Výsledky!$MN$3),60,0)))</f>
        <v/>
      </c>
      <c r="MJ22" s="6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5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5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9" t="str">
        <f>IF(ISBLANK($MN$3),"",IF(ISBLANK(Tipy!KL16),"-",SUM(MI22:MM22)))</f>
        <v/>
      </c>
      <c r="MO22" s="68"/>
      <c r="MP22" s="65" t="str">
        <f>IF(ISBLANK($MU$3),"",IF(ISBLANK(Tipy!KR16),0,IF(AND(Tipy!KR16=Výsledky!$MS$3,Tipy!KT16=Výsledky!$MU$3),60,0)))</f>
        <v/>
      </c>
      <c r="MQ22" s="6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5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5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9" t="str">
        <f>IF(ISBLANK($MU$3),"",IF(ISBLANK(Tipy!KR16),"-",SUM(MP22:MT22)))</f>
        <v/>
      </c>
      <c r="MV22" s="68"/>
      <c r="MW22" s="65" t="str">
        <f>IF(ISBLANK($NP$3),"",IF(ISBLANK(Tipy!KX16),0,IF(AND(Tipy!KX16=Výsledky!$NN$3,Tipy!KZ16=Výsledky!$NP$3),60,0)))</f>
        <v/>
      </c>
      <c r="MX22" s="65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5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5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6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9" t="str">
        <f>IF(ISBLANK($NP$3),"",IF(ISBLANK(Tipy!KX16),"-",SUM(MW22:NA22)))</f>
        <v/>
      </c>
      <c r="NC22" s="68"/>
      <c r="ND22" s="65" t="str">
        <f>IF(ISBLANK($NB$3),"",IF(ISBLANK(Tipy!LD16),0,IF(AND(Tipy!LD16=Výsledky!$MZ$3,Tipy!LF16=Výsledky!$NB$3),60,0)))</f>
        <v/>
      </c>
      <c r="NE22" s="65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5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5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6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9" t="str">
        <f>IF(ISBLANK($NB$3),"",IF(ISBLANK(Tipy!LD16),"-",SUM(ND22:NH22)))</f>
        <v/>
      </c>
      <c r="NJ22" s="68"/>
      <c r="NK22" s="65" t="str">
        <f>IF(ISBLANK($OD$3),"",IF(ISBLANK(Tipy!LJ16),0,IF(AND(Tipy!LJ16=Výsledky!$OB$3,Tipy!LL16=Výsledky!$OD$3),60,0)))</f>
        <v/>
      </c>
      <c r="NL22" s="65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5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5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6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9" t="str">
        <f>IF(ISBLANK($OD$3),"",IF(ISBLANK(Tipy!LJ16),"-",SUM(NK22:NO22)))</f>
        <v/>
      </c>
      <c r="NQ22" s="68"/>
      <c r="NR22" s="65" t="str">
        <f>IF(ISBLANK($NI$3),"",IF(ISBLANK(Tipy!LP16),0,IF(AND(Tipy!LP16=Výsledky!$NG$3,Tipy!LR16=Výsledky!$NI$3),60,0)))</f>
        <v/>
      </c>
      <c r="NS22" s="65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5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5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6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9" t="str">
        <f>IF(ISBLANK($NI$3),"",IF(ISBLANK(Tipy!LP16),"-",SUM(NR22:NV22)))</f>
        <v/>
      </c>
      <c r="NX22" s="68"/>
      <c r="NY22" s="65" t="str">
        <f>IF(ISBLANK($OK$3),"",IF(ISBLANK(Tipy!LV16),0,IF(AND(Tipy!LV16=Výsledky!$OI$3,Tipy!LX16=Výsledky!$OK$3),60,0)))</f>
        <v/>
      </c>
      <c r="NZ22" s="65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5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5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6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9" t="str">
        <f>IF(ISBLANK($OK$3),"",IF(ISBLANK(Tipy!LV16),"-",SUM(NY22:OC22)))</f>
        <v/>
      </c>
      <c r="OE22" s="68"/>
      <c r="OF22" s="65" t="str">
        <f>IF(ISBLANK($NW$3),"",IF(ISBLANK(Tipy!MB16),0,IF(AND(Tipy!MB16=Výsledky!$NU$3,Tipy!MD16=Výsledky!$NW$3),60,0)))</f>
        <v/>
      </c>
      <c r="OG22" s="65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5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5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6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9" t="str">
        <f>IF(ISBLANK($NW$3),"",IF(ISBLANK(Tipy!MB16),"-",SUM(OF22:OJ22)))</f>
        <v/>
      </c>
      <c r="OL22" s="68"/>
      <c r="OM22" s="65" t="str">
        <f>IF(ISBLANK($OR$3),"",IF(ISBLANK(Tipy!MH16),0,IF(AND(Tipy!MH16=Výsledky!$OP$3,Tipy!MJ16=Výsledky!$OR$3),60,0)))</f>
        <v/>
      </c>
      <c r="ON22" s="6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5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5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9" t="str">
        <f>IF(ISBLANK($OR$3),"",IF(ISBLANK(Tipy!MH16),"-",SUM(OM22:OQ22)))</f>
        <v/>
      </c>
      <c r="OS22" s="68"/>
      <c r="OT22" s="65" t="str">
        <f>IF(ISBLANK($OY$3),"",IF(ISBLANK(Tipy!MN16),0,IF(AND(Tipy!MN16=Výsledky!$OW$3,Tipy!MP16=Výsledky!$OY$3),60,0)))</f>
        <v/>
      </c>
      <c r="OU22" s="6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5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5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9" t="str">
        <f>IF(ISBLANK($OY$3),"",IF(ISBLANK(Tipy!MN16),"-",SUM(OT22:OX22)))</f>
        <v/>
      </c>
      <c r="OZ22" s="68"/>
      <c r="PA22" s="65" t="str">
        <f>IF(ISBLANK($PF$3),"",IF(ISBLANK(Tipy!MT16),0,IF(AND(Tipy!MT16=Výsledky!$PD$3,Tipy!MV16=Výsledky!$PF$3),60,0)))</f>
        <v/>
      </c>
      <c r="PB22" s="6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5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5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9" t="str">
        <f>IF(ISBLANK($PF$3),"",IF(ISBLANK(Tipy!MT16),"-",SUM(PA22:PE22)))</f>
        <v/>
      </c>
      <c r="PG22" s="68"/>
      <c r="PH22" s="65" t="str">
        <f>IF(ISBLANK($PM$3),"",IF(ISBLANK(Tipy!MZ16),0,IF(AND(Tipy!MZ16=Výsledky!$PK$3,Tipy!NB16=Výsledky!$PM$3),60,0)))</f>
        <v/>
      </c>
      <c r="PI22" s="6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5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5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9" t="str">
        <f>IF(ISBLANK($PM$3),"",IF(ISBLANK(Tipy!MZ16),"-",SUM(PH22:PL22)))</f>
        <v/>
      </c>
      <c r="PN22" s="68"/>
      <c r="PO22" s="65" t="str">
        <f>IF(ISBLANK($PT$3),"",IF(ISBLANK(Tipy!NF16),0,IF(AND(Tipy!NF16=Výsledky!$PR$3,Tipy!NH16=Výsledky!$PT$3),60,0)))</f>
        <v/>
      </c>
      <c r="PP22" s="6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5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5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9" t="str">
        <f>IF(ISBLANK($PT$3),"",IF(ISBLANK(Tipy!NF16),"-",SUM(PO22:PS22)))</f>
        <v/>
      </c>
      <c r="PU22" s="68"/>
      <c r="PV22" s="65" t="str">
        <f>IF(ISBLANK($QA$3),"",IF(ISBLANK(Tipy!NL16),0,IF(AND(Tipy!NL16=Výsledky!$PY$3,Tipy!NN16=Výsledky!$QA$3),60,0)))</f>
        <v/>
      </c>
      <c r="PW22" s="6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5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5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9" t="str">
        <f>IF(ISBLANK($QA$3),"",IF(ISBLANK(Tipy!NL16),"-",SUM(PV22:PZ22)))</f>
        <v/>
      </c>
      <c r="QB22" s="68"/>
      <c r="QC22" s="65" t="str">
        <f>IF(ISBLANK($QH$3),"",IF(ISBLANK(Tipy!NR16),0,IF(AND(Tipy!NR16=Výsledky!$QF$3,Tipy!NT16=Výsledky!$QH$3),60,0)))</f>
        <v/>
      </c>
      <c r="QD22" s="6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5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5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9" t="str">
        <f>IF(ISBLANK($QH$3),"",IF(ISBLANK(Tipy!NR16),"-",SUM(QC22:QG22)))</f>
        <v/>
      </c>
      <c r="QI22" s="121"/>
      <c r="QJ22" s="65" t="str">
        <f>IF(ISBLANK($QV$3),"",IF(ISBLANK(Tipy!NX16),0,IF(AND(Tipy!NX16=Výsledky!$QT$3,Tipy!NZ16=Výsledky!$QV$3),60,0)))</f>
        <v/>
      </c>
      <c r="QK22" s="65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5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5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6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9" t="str">
        <f>IF(ISBLANK($QV$3),"",IF(ISBLANK(Tipy!NX16),"-",SUM(QJ22:QN22)))</f>
        <v/>
      </c>
      <c r="QP22" s="121"/>
      <c r="QQ22" s="65" t="str">
        <f>IF(ISBLANK($QO$3),"",IF(ISBLANK(Tipy!#REF!),0,IF(AND(Tipy!#REF!=Výsledky!$QM$3,Tipy!#REF!=Výsledky!$QO$3),60,0)))</f>
        <v/>
      </c>
      <c r="QR2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9" t="str">
        <f>IF(ISBLANK($QO$3),"",IF(ISBLANK(Tipy!#REF!),"-",SUM(QQ22:QU22)))</f>
        <v/>
      </c>
    </row>
    <row r="23" spans="1:464" ht="16.5">
      <c r="A23" s="316">
        <f>Tipy!A17</f>
        <v>52</v>
      </c>
      <c r="B23" s="306" t="s">
        <v>251</v>
      </c>
      <c r="C23" s="332">
        <v>52</v>
      </c>
      <c r="D23" s="65">
        <f>IF(ISBLANK($I$3),"",IF(ISBLANK(Tipy!D17),0,IF(AND(Tipy!D17=Výsledky!$G$3,Tipy!F17=Výsledky!$I$3),60,0)))</f>
        <v>0</v>
      </c>
      <c r="E23" s="6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5" t="e">
        <f>IF(ISBLANK($I$3),"",IF(OR(Tipy!G17=Výsledky!$D$6,Tipy!G17=Výsledky!$D$7,Tipy!G17=Výsledky!$D$8,Tipy!G17=Výsledky!$D$9),IF(VLOOKUP(Tipy!G17,'Kategórie hráčov'!$A$2:$B$46,2,FALSE)=30,30,20),0))</f>
        <v>#N/A</v>
      </c>
      <c r="G23" s="65" t="e">
        <f>IF(ISBLANK($I$3),"",IF(OR(Tipy!H17=Výsledky!$G$6,Tipy!H17=Výsledky!$G$7,Tipy!H17=Výsledky!$G$8,Tipy!H17=Výsledky!$G$9),IF(VLOOKUP(Tipy!H17,'Kategórie hráčov'!$A$2:$B$46,2,FALSE)=30,30,20),0))</f>
        <v>#N/A</v>
      </c>
      <c r="H23" s="6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7" t="str">
        <f>IF(ISBLANK($I$3),"",IF(ISBLANK(Tipy!D17),"-",SUM(D23:H23)))</f>
        <v>-</v>
      </c>
      <c r="J23" s="308"/>
      <c r="K23" s="106">
        <f>IF(ISBLANK($P$3),"",IF(ISBLANK(Tipy!J17),0,IF(AND(Tipy!J17=Výsledky!$N$3,Tipy!L17=Výsledky!$P$3),60,0)))</f>
        <v>60</v>
      </c>
      <c r="L23" s="10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5">
        <f>IF(ISBLANK($P$3),"",IF(OR(Tipy!M17=Výsledky!$K$6,Tipy!M17=Výsledky!$K$7,Tipy!M17=Výsledky!$K$8,Tipy!M17=Výsledky!$K$9),IF(VLOOKUP(Tipy!M17,'Kategórie hráčov'!$A$2:$B$46,2,FALSE)=30,30,20),0))</f>
        <v>0</v>
      </c>
      <c r="N23" s="105">
        <f>IF(ISBLANK($P$3),"",IF(OR(Tipy!N17=Výsledky!$N$6,Tipy!N17=Výsledky!$N$7,Tipy!N17=Výsledky!$N$8,Tipy!N17=Výsledky!$N$9),IF(VLOOKUP(Tipy!N17,'Kategórie hráčov'!$A$2:$B$46,2,FALSE)=30,30,20),0))</f>
        <v>20</v>
      </c>
      <c r="O23" s="6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7">
        <f>IF(ISBLANK($P$3),"",IF(ISBLANK(Tipy!J17),"-",SUM(K23:O23)))</f>
        <v>80</v>
      </c>
      <c r="Q23" s="330"/>
      <c r="R23" s="106">
        <f>IF(ISBLANK($W$3),"",IF(ISBLANK(Tipy!P17),0,IF(AND(Tipy!P17=Výsledky!$U$3,Tipy!R17=Výsledky!$W$3),60,0)))</f>
        <v>60</v>
      </c>
      <c r="S23" s="10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5">
        <f>IF(ISBLANK($W$3),"",IF(OR(Tipy!S17=Výsledky!$R$6,Tipy!S17=Výsledky!$R$7,Tipy!S17=Výsledky!$R$8,Tipy!S17=Výsledky!$R$9),VLOOKUP(Tipy!S17,'Kategórie hráčov'!$A$2:$B$47,2,FALSE),0))</f>
        <v>20</v>
      </c>
      <c r="U23" s="105">
        <f>IF(ISBLANK($W$3),"",IF(OR(Tipy!T17=Výsledky!$U$6,Tipy!T17=Výsledky!$U$7,Tipy!T17=Výsledky!$U$8,Tipy!T17=Výsledky!$U$9),VLOOKUP(Tipy!T17,'Kategórie hráčov'!$A$25:$B$70,2,FALSE),0))</f>
        <v>0</v>
      </c>
      <c r="V23" s="6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9">
        <f>IF(ISBLANK($W$3),"",IF(ISBLANK(Tipy!P17),"-",SUM(R23:V23)))</f>
        <v>80</v>
      </c>
      <c r="X23" s="330"/>
      <c r="Y23" s="106">
        <f>IF(ISBLANK($AD$3),"",IF(ISBLANK(Tipy!V17),0,IF(AND(Tipy!V17=Výsledky!$AB$3,Tipy!X17=Výsledky!$AD$3),60,0)))</f>
        <v>0</v>
      </c>
      <c r="Z23" s="10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5">
        <f>IF(ISBLANK($AD$3),"",IF(OR(Tipy!Y17=Výsledky!$Y$6,Tipy!Y17=Výsledky!$Y$7,Tipy!Y17=Výsledky!$Y$8,Tipy!Y17=Výsledky!$Y$9),VLOOKUP(Tipy!Y17,'Kategórie hráčov'!$A$2:$B$47,2,FALSE),0))</f>
        <v>0</v>
      </c>
      <c r="AB23" s="105">
        <f>IF(ISBLANK($AD$3),"",IF(OR(Tipy!Z17=Výsledky!$AB$6,Tipy!Z17=Výsledky!$AB$7,Tipy!Z17=Výsledky!$AB$8,Tipy!Z17=Výsledky!$AB$9),VLOOKUP(Tipy!Z17,'Kategórie hráčov'!$A$25:$B$70,2,FALSE),0))</f>
        <v>20</v>
      </c>
      <c r="AC23" s="6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9">
        <f>IF(ISBLANK($AD$3),"",IF(ISBLANK(Tipy!V17),"-",SUM(Y23:AC23)))</f>
        <v>30</v>
      </c>
      <c r="AE23" s="68"/>
      <c r="AF23" s="65" t="str">
        <f>IF(ISBLANK($AK$3),"",IF(ISBLANK(Tipy!AB17),0,IF(AND(Tipy!AB17=Výsledky!$AI$3,Tipy!AD17=Výsledky!$AK$3),60,0)))</f>
        <v/>
      </c>
      <c r="AG23" s="65" t="str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/>
      </c>
      <c r="AH23" s="65" t="str">
        <f>IF(ISBLANK($AK$3),"",IF(OR(Tipy!AE17=Výsledky!$AF$6,Tipy!AE17=Výsledky!$AF$7,Tipy!AE17=Výsledky!$AF$8,Tipy!AE17=Výsledky!$AF$9),IF(VLOOKUP(Tipy!AE17,'Kategórie hráčov'!$A$2:$B$46,2,FALSE)=30,30,20),0))</f>
        <v/>
      </c>
      <c r="AI23" s="65" t="str">
        <f>IF(ISBLANK($AK$3),"",IF(OR(Tipy!AF17=Výsledky!$AI$6,Tipy!AF17=Výsledky!$AI$7,Tipy!AF17=Výsledky!$AI$8,Tipy!AF17=Výsledky!$AI$9),IF(VLOOKUP(Tipy!AF17,'Kategórie hráčov'!$A$2:$B$46,2,FALSE)=30,30,20),0))</f>
        <v/>
      </c>
      <c r="AJ23" s="66" t="str">
        <f>IF(ISBLANK($AK$3),"",IF(ISBLANK(Tipy!AB17),0,IF(OR(AND(Tipy!AB17=Výsledky!$AI$3,OR(Tipy!AD17=Výsledky!$AK$3+1,Tipy!AD17=Výsledky!$AK$3-1)),AND(Tipy!AD17=Výsledky!$AK$3,OR(Tipy!AB17=Výsledky!$AI$3+1,Tipy!AB17=Výsledky!$AI$3-1))),10,0)))</f>
        <v/>
      </c>
      <c r="AK23" s="69" t="str">
        <f>IF(ISBLANK($AK$3),"",IF(ISBLANK(Tipy!AB17),"-",SUM(AF23:AJ23)))</f>
        <v/>
      </c>
      <c r="AL23" s="68"/>
      <c r="AM23" s="65" t="str">
        <f>IF(ISBLANK($AR$3),"",IF(ISBLANK(Tipy!AH17),0,IF(AND(Tipy!AH17=Výsledky!$AP$3,Tipy!AJ17=Výsledky!$AR$3),60,0)))</f>
        <v/>
      </c>
      <c r="AN23" s="65" t="str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/>
      </c>
      <c r="AO23" s="65" t="str">
        <f>IF(ISBLANK($AR$3),"",IF(OR(Tipy!AK17=Výsledky!$AM$6,Tipy!AK17=Výsledky!$AM$7,Tipy!AK17=Výsledky!$AM$8,Tipy!AK17=Výsledky!$AM$9),IF(VLOOKUP(Tipy!AK17,'Kategórie hráčov'!$A$2:$B$46,2,FALSE)=30,30,20),0))</f>
        <v/>
      </c>
      <c r="AP23" s="65" t="str">
        <f>IF(ISBLANK($AR$3),"",IF(OR(Tipy!AL17=Výsledky!$AP$6,Tipy!AL17=Výsledky!$AP$7,Tipy!AL17=Výsledky!$AP$8,Tipy!AL17=Výsledky!$AP$9),IF(VLOOKUP(Tipy!AL17,'Kategórie hráčov'!$A$2:$B$46,2,FALSE)=30,30,20),0))</f>
        <v/>
      </c>
      <c r="AQ23" s="66" t="str">
        <f>IF(ISBLANK($AR$3),"",IF(ISBLANK(Tipy!AH17),0,IF(OR(AND(Tipy!AH17=Výsledky!$AP$3,OR(Tipy!AJ17=Výsledky!$AR$3+1,Tipy!AJ17=Výsledky!$AR$3-1)),AND(Tipy!AJ17=Výsledky!$AR$3,OR(Tipy!AH17=Výsledky!$AP$3+1,Tipy!AH17=Výsledky!$AP$3-1))),10,0)))</f>
        <v/>
      </c>
      <c r="AR23" s="69" t="str">
        <f>IF(ISBLANK($AR$3),"",IF(ISBLANK(Tipy!AH17),"-",SUM(AM23:AQ23)))</f>
        <v/>
      </c>
      <c r="AS23" s="68"/>
      <c r="AT23" s="65" t="str">
        <f>IF(ISBLANK($BF$3),"",IF(ISBLANK(Tipy!AN17),0,IF(AND(Tipy!AN17=Výsledky!$BD$3,Tipy!AP17=Výsledky!$BF$3),60,0)))</f>
        <v/>
      </c>
      <c r="AU23" s="65" t="str">
        <f>IF(ISBLANK($BF$3),"",IF(ISBLANK(Tipy!AN17),0,IF(AND(Tipy!AN17=Výsledky!$BD$3,Tipy!AP17=Výsledky!$BF$3),0,IF(AND(Tipy!AN17-Tipy!AP17&gt;0,Výsledky!$BD$3-Výsledky!$BF$3&gt;0),20,IF(AND(Tipy!AN17-Tipy!AP17=0,Výsledky!$BD$3-Výsledky!$BF$3=0),20,IF(AND(Tipy!AN17-Tipy!AP17&lt;0,Výsledky!$BD$3-Výsledky!$BF$3&lt;0),20,0))))))</f>
        <v/>
      </c>
      <c r="AV23" s="65" t="str">
        <f>IF(ISBLANK($BF$3),"",IF(OR(Tipy!AQ17=Výsledky!#REF!,Tipy!AQ17=Výsledky!#REF!,Tipy!AQ17=Výsledky!#REF!,Tipy!AQ17=Výsledky!$AT$9),IF(VLOOKUP(Tipy!AQ17,'Kategórie hráčov'!$A$2:$B$46,2,FALSE)=30,30,20),0))</f>
        <v/>
      </c>
      <c r="AW23" s="65" t="str">
        <f>IF(ISBLANK($BF$3),"",IF(OR(Tipy!AR17=Výsledky!#REF!,Tipy!AR17=Výsledky!#REF!,Tipy!AR17=Výsledky!#REF!,Tipy!AR17=Výsledky!$AW$9),IF(VLOOKUP(Tipy!AR17,'Kategórie hráčov'!$A$2:$B$46,2,FALSE)=30,30,20),0))</f>
        <v/>
      </c>
      <c r="AX23" s="66" t="str">
        <f>IF(ISBLANK($BF$3),"",IF(ISBLANK(Tipy!AN17),0,IF(OR(AND(Tipy!AN17=Výsledky!$BD$3,OR(Tipy!AP17=Výsledky!$BF$3+1,Tipy!AP17=Výsledky!$BF$3-1)),AND(Tipy!AP17=Výsledky!$BF$3,OR(Tipy!AN17=Výsledky!$BD$3+1,Tipy!AN17=Výsledky!$BD$3-1))),10,0)))</f>
        <v/>
      </c>
      <c r="AY23" s="69" t="str">
        <f>IF(ISBLANK($BF$3),"",IF(ISBLANK(Tipy!AN17),"-",SUM(AT23:AX23)))</f>
        <v/>
      </c>
      <c r="AZ23" s="68"/>
      <c r="BA23" s="65" t="str">
        <f>IF(ISBLANK($AY$3),"",IF(ISBLANK(Tipy!AT17),0,IF(AND(Tipy!AT17=Výsledky!$AW$3,Tipy!AV17=Výsledky!$AY$3),60,0)))</f>
        <v/>
      </c>
      <c r="BB23" s="65" t="str">
        <f>IF(ISBLANK($AY$3),"",IF(ISBLANK(Tipy!AT17),0,IF(AND(Tipy!AT17=Výsledky!$AW$3,Tipy!AV17=Výsledky!$AY$3),0,IF(AND(Tipy!AT17-Tipy!AV17&gt;0,Výsledky!$AW$3-Výsledky!$AY$3&gt;0),20,IF(AND(Tipy!AT17-Tipy!AV17=0,Výsledky!$AW$3-Výsledky!$AY$3=0),20,IF(AND(Tipy!AT17-Tipy!AV17&lt;0,Výsledky!$AW$3-Výsledky!$AY$3&lt;0),20,0))))))</f>
        <v/>
      </c>
      <c r="BC23" s="65" t="str">
        <f>IF(ISBLANK($AY$3),"",IF(OR(Tipy!AW17=Výsledky!$BA$6,Tipy!AW17=Výsledky!$BA$7,Tipy!AW17=Výsledky!$BA$8,Tipy!AW17=Výsledky!$BA$9),IF(VLOOKUP(Tipy!AW17,'Kategórie hráčov'!$A$2:$B$46,2,FALSE)=30,30,20),0))</f>
        <v/>
      </c>
      <c r="BD23" s="65" t="str">
        <f>IF(ISBLANK($AY$3),"",IF(OR(Tipy!AX17=Výsledky!$BD$6,Tipy!AX17=Výsledky!$BD$7,Tipy!AX17=Výsledky!$BD$8,Tipy!AX17=Výsledky!$BD$9),IF(VLOOKUP(Tipy!AX17,'Kategórie hráčov'!$A$2:$B$46,2,FALSE)=30,30,20),0))</f>
        <v/>
      </c>
      <c r="BE23" s="66" t="str">
        <f>IF(ISBLANK($AY$3),"",IF(ISBLANK(Tipy!AT17),0,IF(OR(AND(Tipy!AT17=Výsledky!$AW$3,OR(Tipy!AV17=Výsledky!$AY$3+1,Tipy!AV17=Výsledky!$AY$3-1)),AND(Tipy!AV17=Výsledky!$AY$3,OR(Tipy!AT17=Výsledky!$AW$3+1,Tipy!AT17=Výsledky!$AW$3-1))),10,0)))</f>
        <v/>
      </c>
      <c r="BF23" s="69" t="str">
        <f>IF(ISBLANK($AY$3),"",IF(ISBLANK(Tipy!AT17),"-",SUM(BA23:BE23)))</f>
        <v/>
      </c>
      <c r="BG23" s="68"/>
      <c r="BH23" s="65" t="str">
        <f>IF(ISBLANK($BT$3),"",IF(ISBLANK(Tipy!AZ17),0,IF(AND(Tipy!AZ17=Výsledky!$BR$3,Tipy!BB17=Výsledky!$BT$3),60,0)))</f>
        <v/>
      </c>
      <c r="BI23" s="65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5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5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6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69" t="str">
        <f>IF(ISBLANK($BT$3),"",IF(ISBLANK(Tipy!AZ17),"-",SUM(BH23:BL23)))</f>
        <v/>
      </c>
      <c r="BN23" s="68"/>
      <c r="BO23" s="65" t="str">
        <f>IF(ISBLANK($CA$3),"",IF(ISBLANK(Tipy!BF17),0,IF(AND(Tipy!BF17=Výsledky!$BY$3,Tipy!BH17=Výsledky!$CA$3),60,0)))</f>
        <v/>
      </c>
      <c r="BP23" s="65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5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5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6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9" t="str">
        <f>IF(ISBLANK($CA$3),"",IF(ISBLANK(Tipy!BF17),"-",SUM(BO23:BS23)))</f>
        <v/>
      </c>
      <c r="BU23" s="68"/>
      <c r="BV23" s="65" t="str">
        <f>IF(ISBLANK($CH$3),"",IF(ISBLANK(Tipy!BL17),0,IF(AND(Tipy!BL17=Výsledky!$CF$3,Tipy!BN17=Výsledky!$CH$3),60,0)))</f>
        <v/>
      </c>
      <c r="BW23" s="65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5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5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6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9" t="str">
        <f>IF(ISBLANK($CH$3),"",IF(ISBLANK(Tipy!BL17),"-",SUM(BV23:BZ23)))</f>
        <v/>
      </c>
      <c r="CB23" s="68"/>
      <c r="CC23" s="65" t="str">
        <f>IF(ISBLANK($CO$3),"",IF(ISBLANK(Tipy!BR17),0,IF(AND(Tipy!BR17=Výsledky!$CM$3,Tipy!BT17=Výsledky!$CO$3),60,0)))</f>
        <v/>
      </c>
      <c r="CD23" s="65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5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5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6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9" t="str">
        <f>IF(ISBLANK($CO$3),"",IF(ISBLANK(Tipy!BR17),"-",SUM(CC23:CG23)))</f>
        <v/>
      </c>
      <c r="CI23" s="68"/>
      <c r="CJ23" s="65" t="str">
        <f>IF(ISBLANK($CV$3),"",IF(ISBLANK(Tipy!BX17),0,IF(AND(Tipy!BX17=Výsledky!$CT$3,Tipy!BZ17=Výsledky!$CV$3),60,0)))</f>
        <v/>
      </c>
      <c r="CK23" s="65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5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5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6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9" t="str">
        <f>IF(ISBLANK($CV$3),"",IF(ISBLANK(Tipy!BX17),"-",SUM(CJ23:CN23)))</f>
        <v/>
      </c>
      <c r="CP23" s="68"/>
      <c r="CQ23" s="65" t="str">
        <f>IF(ISBLANK($DC$3),"",IF(ISBLANK(Tipy!CD17),0,IF(AND(Tipy!CD17=Výsledky!$DA$3,Tipy!CF17=Výsledky!$DC$3),60,0)))</f>
        <v/>
      </c>
      <c r="CR23" s="65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5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5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6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9" t="str">
        <f>IF(ISBLANK($DC$3),"",IF(ISBLANK(Tipy!CD17),"-",SUM(CQ23:CU23)))</f>
        <v/>
      </c>
      <c r="CW23" s="68"/>
      <c r="CX23" s="65" t="str">
        <f>IF(ISBLANK($DX$3),"",IF(ISBLANK(Tipy!#REF!),0,IF(AND(Tipy!#REF!=Výsledky!$DV$3,Tipy!#REF!=Výsledky!$DX$3),60,0)))</f>
        <v/>
      </c>
      <c r="CY23" s="65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5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5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6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9" t="str">
        <f>IF(ISBLANK($DX$3),"",IF(ISBLANK(Tipy!#REF!),"-",SUM(CX23:DB23)))</f>
        <v/>
      </c>
      <c r="DD23" s="68"/>
      <c r="DE23" s="65" t="str">
        <f>IF(ISBLANK($DQ$3),"",IF(ISBLANK(Tipy!#REF!),0,IF(AND(Tipy!#REF!=Výsledky!$DO$3,Tipy!#REF!=Výsledky!$DQ$3),60,0)))</f>
        <v/>
      </c>
      <c r="DF23" s="65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5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5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6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9" t="str">
        <f>IF(ISBLANK($DQ$3),"",IF(ISBLANK(Tipy!#REF!),"-",SUM(DE23:DI23)))</f>
        <v/>
      </c>
      <c r="DK23" s="68"/>
      <c r="DL23" s="65" t="str">
        <f>IF(ISBLANK($EE$3),"",IF(ISBLANK(Tipy!CV17),0,IF(AND(Tipy!CV17=Výsledky!$EC$3,Tipy!CX17=Výsledky!$EE$3),60,0)))</f>
        <v/>
      </c>
      <c r="DM23" s="65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5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5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6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9" t="str">
        <f>IF(ISBLANK($EE$3),"",IF(ISBLANK(Tipy!CV17),"-",SUM(DL23:DP23)))</f>
        <v/>
      </c>
      <c r="DR23" s="68"/>
      <c r="DS23" s="65" t="str">
        <f>IF(ISBLANK($EL$3),"",IF(ISBLANK(Tipy!DB17),0,IF(AND(Tipy!DB17=Výsledky!$EJ$3,Tipy!DD17=Výsledky!$EL$3),60,0)))</f>
        <v/>
      </c>
      <c r="DT23" s="65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5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5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6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9" t="str">
        <f>IF(ISBLANK($EL$3),"",IF(ISBLANK(Tipy!DB17),"-",SUM(DS23:DW23)))</f>
        <v/>
      </c>
      <c r="DY23" s="68"/>
      <c r="DZ23" s="65" t="str">
        <f>IF(ISBLANK($ES$3),"",IF(ISBLANK(Tipy!DH17),0,IF(AND(Tipy!DH17=Výsledky!$EQ$3,Tipy!DJ17=Výsledky!$ES$3),60,0)))</f>
        <v/>
      </c>
      <c r="EA23" s="65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5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5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6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9" t="str">
        <f>IF(ISBLANK($ES$3),"",IF(ISBLANK(Tipy!DH17),"-",SUM(DZ23:ED23)))</f>
        <v/>
      </c>
      <c r="EF23" s="68"/>
      <c r="EG23" s="65" t="str">
        <f>IF(ISBLANK($EZ$3),"",IF(ISBLANK(Tipy!DN17),0,IF(AND(Tipy!DN17=Výsledky!$EX$3,Tipy!DP17=Výsledky!$EZ$3),60,0)))</f>
        <v/>
      </c>
      <c r="EH23" s="65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5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5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6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9" t="str">
        <f>IF(ISBLANK($EZ$3),"",IF(ISBLANK(Tipy!DN17),"-",SUM(EG23:EK23)))</f>
        <v/>
      </c>
      <c r="EM23" s="68"/>
      <c r="EN23" s="65" t="str">
        <f>IF(ISBLANK($FU$3),"",IF(ISBLANK(Tipy!DT17),0,IF(AND(Tipy!DT17=Výsledky!$FS$3,Tipy!DV17=Výsledky!$FU$3),60,0)))</f>
        <v/>
      </c>
      <c r="EO23" s="65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5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5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6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9" t="str">
        <f>IF(ISBLANK($FU$3),"",IF(ISBLANK(Tipy!DT17),"-",SUM(EN23:ER23)))</f>
        <v/>
      </c>
      <c r="ET23" s="68"/>
      <c r="EU23" s="65" t="str">
        <f>IF(ISBLANK($FG$3),"",IF(ISBLANK(Tipy!DZ17),0,IF(AND(Tipy!DZ17=Výsledky!$FE$3,Tipy!EB17=Výsledky!$FG$3),60,0)))</f>
        <v/>
      </c>
      <c r="EV23" s="65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5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5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6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9" t="str">
        <f>IF(ISBLANK($FG$3),"",IF(ISBLANK(Tipy!DZ17),"-",SUM(EU23:EY23)))</f>
        <v/>
      </c>
      <c r="FA23" s="68"/>
      <c r="FB23" s="65" t="str">
        <f>IF(ISBLANK($BM$3),"",IF(ISBLANK(Tipy!EF17),0,IF(AND(Tipy!EF17=Výsledky!$BK$3,Tipy!EH17=Výsledky!$BM$3),60,0)))</f>
        <v/>
      </c>
      <c r="FC23" s="65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5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5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6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69" t="str">
        <f>IF(ISBLANK($BM$3),"",IF(ISBLANK(Tipy!EF17),"-",SUM(FB23:FF23)))</f>
        <v/>
      </c>
      <c r="FH23" s="68"/>
      <c r="FI23" s="65" t="str">
        <f>IF(ISBLANK($FN$3),"",IF(ISBLANK(Tipy!EL17),0,IF(AND(Tipy!EL17=Výsledky!$FL$3,Tipy!EN17=Výsledky!$FN$3),60,0)))</f>
        <v/>
      </c>
      <c r="FJ23" s="65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5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5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6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9" t="str">
        <f>IF(ISBLANK($FN$3),"",IF(ISBLANK(Tipy!EL17),"-",SUM(FI23:FM23)))</f>
        <v/>
      </c>
      <c r="FO23" s="68"/>
      <c r="FP23" s="65" t="str">
        <f>IF(ISBLANK($DJ$3),"",IF(ISBLANK(Tipy!ER17),0,IF(AND(Tipy!ER17=Výsledky!$DH$3,Tipy!ET17=Výsledky!$DJ$3),60,0)))</f>
        <v/>
      </c>
      <c r="FQ23" s="65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5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5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6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9" t="str">
        <f>IF(ISBLANK($DJ$3),"",IF(ISBLANK(Tipy!ER17),"-",SUM(FP23:FT23)))</f>
        <v/>
      </c>
      <c r="FV23" s="68"/>
      <c r="FW23" s="65" t="str">
        <f>IF(ISBLANK($GB$3),"",IF(ISBLANK(Tipy!EX17),0,IF(AND(Tipy!EX17=Výsledky!$FZ$3,Tipy!EZ17=Výsledky!$GB$3),60,0)))</f>
        <v/>
      </c>
      <c r="FX23" s="65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5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5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6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9" t="str">
        <f>IF(ISBLANK($GB$3),"",IF(ISBLANK(Tipy!EX17),"-",SUM(FW23:GA23)))</f>
        <v/>
      </c>
      <c r="GC23" s="68"/>
      <c r="GD23" s="65" t="str">
        <f>IF(ISBLANK($GP$3),"",IF(ISBLANK(Tipy!FD17),0,IF(AND(Tipy!FD17=Výsledky!$GN$3,Tipy!FF17=Výsledky!$GP$3),60,0)))</f>
        <v/>
      </c>
      <c r="GE23" s="65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5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5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6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9" t="str">
        <f>IF(ISBLANK($GP$3),"",IF(ISBLANK(Tipy!FD17),"-",SUM(GD23:GH23)))</f>
        <v/>
      </c>
      <c r="GJ23" s="68"/>
      <c r="GK23" s="65" t="str">
        <f>IF(ISBLANK($GW$3),"",IF(ISBLANK(Tipy!FJ17),0,IF(AND(Tipy!FJ17=Výsledky!$GU$3,Tipy!FL17=Výsledky!$GW$3),60,0)))</f>
        <v/>
      </c>
      <c r="GL23" s="65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5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5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6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9" t="str">
        <f>IF(ISBLANK($GW$3),"",IF(ISBLANK(Tipy!FJ17),"-",SUM(GK23:GO23)))</f>
        <v/>
      </c>
      <c r="GQ23" s="68"/>
      <c r="GR23" s="65" t="str">
        <f>IF(ISBLANK($GI$3),"",IF(ISBLANK(Tipy!FP17),0,IF(AND(Tipy!FP17=Výsledky!$GG$3,Tipy!FR17=Výsledky!$GI$3),60,0)))</f>
        <v/>
      </c>
      <c r="GS23" s="65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5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5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6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9" t="str">
        <f>IF(ISBLANK($GI$3),"",IF(ISBLANK(Tipy!FP17),"-",SUM(GR23:GV23)))</f>
        <v/>
      </c>
      <c r="GX23" s="68"/>
      <c r="GY23" s="65" t="str">
        <f>IF(ISBLANK($HK$3),"",IF(ISBLANK(Tipy!FV17),0,IF(AND(Tipy!FV17=Výsledky!$HI$3,Tipy!FX17=Výsledky!$HK$3),60,0)))</f>
        <v/>
      </c>
      <c r="GZ23" s="65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5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5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6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9" t="str">
        <f>IF(ISBLANK($HK$3),"",IF(ISBLANK(Tipy!FV17),"-",SUM(GY23:HC23)))</f>
        <v/>
      </c>
      <c r="HE23" s="68"/>
      <c r="HF23" s="65" t="str">
        <f>IF(ISBLANK($HD$3),"",IF(ISBLANK(Tipy!GB17),0,IF(AND(Tipy!GB17=Výsledky!$HB$3,Tipy!GD17=Výsledky!$HD$3),60,0)))</f>
        <v/>
      </c>
      <c r="HG23" s="65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5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5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6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9" t="str">
        <f>IF(ISBLANK($HD$3),"",IF(ISBLANK(Tipy!GB17),"-",SUM(HF23:HJ23)))</f>
        <v/>
      </c>
      <c r="HL23" s="68"/>
      <c r="HM23" s="65" t="str">
        <f>IF(ISBLANK($HY$3),"",IF(ISBLANK(Tipy!GH17),0,IF(AND(Tipy!GH17=Výsledky!$HW$3,Tipy!GJ17=Výsledky!$HY$3),60,0)))</f>
        <v/>
      </c>
      <c r="HN23" s="65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5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5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6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9" t="str">
        <f>IF(ISBLANK($HY$3),"",IF(ISBLANK(Tipy!GH17),"-",SUM(HM23:HQ23)))</f>
        <v/>
      </c>
      <c r="HS23" s="68"/>
      <c r="HT23" s="65" t="str">
        <f>IF(ISBLANK($HR$3),"",IF(ISBLANK(Tipy!GN17),0,IF(AND(Tipy!GN17=Výsledky!$HP$3,Tipy!GP17=Výsledky!$HR$3),60,0)))</f>
        <v/>
      </c>
      <c r="HU23" s="65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5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5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6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9" t="str">
        <f>IF(ISBLANK($HR$3),"",IF(ISBLANK(Tipy!GN17),"-",SUM(HT23:HX23)))</f>
        <v/>
      </c>
      <c r="HZ23" s="68"/>
      <c r="IA23" s="65" t="str">
        <f>IF(ISBLANK($IM$3),"",IF(ISBLANK(Tipy!GT17),0,IF(AND(Tipy!GT17=Výsledky!$IK$3,Tipy!GV17=Výsledky!$IM$3),60,0)))</f>
        <v/>
      </c>
      <c r="IB23" s="65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5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5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6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9" t="str">
        <f>IF(ISBLANK($IM$3),"",IF(ISBLANK(Tipy!GT17),"-",SUM(IA23:IE23)))</f>
        <v/>
      </c>
      <c r="IG23" s="68"/>
      <c r="IH23" s="65" t="str">
        <f>IF(ISBLANK($IF$3),"",IF(ISBLANK(Tipy!GZ17),0,IF(AND(Tipy!GZ17=Výsledky!$ID$3,Tipy!HB17=Výsledky!$IF$3),60,0)))</f>
        <v/>
      </c>
      <c r="II23" s="65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5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5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6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9" t="str">
        <f>IF(ISBLANK($IF$3),"",IF(ISBLANK(Tipy!GZ17),"-",SUM(IH23:IL23)))</f>
        <v/>
      </c>
      <c r="IN23" s="68"/>
      <c r="IO23" s="65" t="str">
        <f>IF(ISBLANK($IT$3),"",IF(ISBLANK(Tipy!HF17),0,IF(AND(Tipy!HF17=Výsledky!$IR$3,Tipy!HH17=Výsledky!$IT$3),60,0)))</f>
        <v/>
      </c>
      <c r="IP23" s="65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5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5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6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9" t="str">
        <f>IF(ISBLANK($IT$3),"",IF(ISBLANK(Tipy!HF17),"-",SUM(IO23:IS23)))</f>
        <v/>
      </c>
      <c r="IU23" s="68"/>
      <c r="IV23" s="65" t="str">
        <f>IF(ISBLANK($JA$3),"",IF(ISBLANK(Tipy!HL17),0,IF(AND(Tipy!HL17=Výsledky!$IY$3,Tipy!HN17=Výsledky!$JA$3),60,0)))</f>
        <v/>
      </c>
      <c r="IW23" s="65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5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5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6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9" t="str">
        <f>IF(ISBLANK($JA$3),"",IF(ISBLANK(Tipy!HL17),"-",SUM(IV23:IZ23)))</f>
        <v/>
      </c>
      <c r="JB23" s="68"/>
      <c r="JC23" s="65" t="str">
        <f>IF(ISBLANK($JO$3),"",IF(ISBLANK(Tipy!HR17),0,IF(AND(Tipy!HR17=Výsledky!$JM$3,Tipy!HT17=Výsledky!$JO$3),60,0)))</f>
        <v/>
      </c>
      <c r="JD23" s="65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5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5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6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9" t="str">
        <f>IF(ISBLANK($JO$3),"",IF(ISBLANK(Tipy!HR17),"-",SUM(JC23:JG23)))</f>
        <v/>
      </c>
      <c r="JI23" s="68"/>
      <c r="JJ23" s="65" t="str">
        <f>IF(ISBLANK($JH$3),"",IF(ISBLANK(Tipy!HX17),0,IF(AND(Tipy!HX17=Výsledky!$JF$3,Tipy!HZ17=Výsledky!$JH$3),60,0)))</f>
        <v/>
      </c>
      <c r="JK23" s="65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5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5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6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9" t="str">
        <f>IF(ISBLANK($JH$3),"",IF(ISBLANK(Tipy!HX17),"-",SUM(JJ23:JN23)))</f>
        <v/>
      </c>
      <c r="JP23" s="68"/>
      <c r="JQ23" s="65" t="str">
        <f>IF(ISBLANK($JV$3),"",IF(ISBLANK(Tipy!ID17),0,IF(AND(Tipy!ID17=Výsledky!$JT$3,Tipy!IF17=Výsledky!$JV$3),60,0)))</f>
        <v/>
      </c>
      <c r="JR23" s="65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5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5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6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9" t="str">
        <f>IF(ISBLANK($JV$3),"",IF(ISBLANK(Tipy!ID17),"-",SUM(JQ23:JU23)))</f>
        <v/>
      </c>
      <c r="JW23" s="68"/>
      <c r="JX23" s="65" t="str">
        <f>IF(ISBLANK($KQ$3),"",IF(ISBLANK(Tipy!IJ17),0,IF(AND(Tipy!IJ17=Výsledky!$KO$3,Tipy!IL17=Výsledky!$KQ$3),60,0)))</f>
        <v/>
      </c>
      <c r="JY23" s="65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5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5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6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9" t="str">
        <f>IF(ISBLANK($KQ$3),"",IF(ISBLANK(Tipy!IJ17),"-",SUM(JX23:KB23)))</f>
        <v/>
      </c>
      <c r="KD23" s="68"/>
      <c r="KE23" s="65" t="str">
        <f>IF(ISBLANK($KX$3),"",IF(ISBLANK(Tipy!IP17),0,IF(AND(Tipy!IP17=Výsledky!$KV$3,Tipy!IR17=Výsledky!$KX$3),60,0)))</f>
        <v/>
      </c>
      <c r="KF23" s="65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5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5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6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9" t="str">
        <f>IF(ISBLANK($KX$3),"",IF(ISBLANK(Tipy!IP17),"-",SUM(KE23:KI23)))</f>
        <v/>
      </c>
      <c r="KK23" s="68"/>
      <c r="KL23" s="65" t="str">
        <f>IF(ISBLANK($KJ$3),"",IF(ISBLANK(Tipy!IV17),0,IF(AND(Tipy!IV17=Výsledky!$KH$3,Tipy!IX17=Výsledky!$KJ$3),60,0)))</f>
        <v/>
      </c>
      <c r="KM23" s="65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5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5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6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9" t="str">
        <f>IF(ISBLANK($KJ$3),"",IF(ISBLANK(Tipy!IV17),"-",SUM(KL23:KP23)))</f>
        <v/>
      </c>
      <c r="KR23" s="68"/>
      <c r="KS23" s="65" t="str">
        <f>IF(ISBLANK($KC$3),"",IF(ISBLANK(Tipy!JB17),0,IF(AND(Tipy!JB17=Výsledky!$KA$3,Tipy!JD17=Výsledky!$KC$3),60,0)))</f>
        <v/>
      </c>
      <c r="KT23" s="65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5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5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6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9" t="str">
        <f>IF(ISBLANK($KC$3),"",IF(ISBLANK(Tipy!JB17),"-",SUM(KS23:KW23)))</f>
        <v/>
      </c>
      <c r="KY23" s="68"/>
      <c r="KZ23" s="65" t="str">
        <f>IF(ISBLANK($LE$3),"",IF(ISBLANK(Tipy!JH17),0,IF(AND(Tipy!JH17=Výsledky!$LC$3,Tipy!JJ17=Výsledky!$LE$3),60,0)))</f>
        <v/>
      </c>
      <c r="LA23" s="65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5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5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6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9" t="str">
        <f>IF(ISBLANK($LE$3),"",IF(ISBLANK(Tipy!JH17),"-",SUM(KZ23:LD23)))</f>
        <v/>
      </c>
      <c r="LF23" s="68"/>
      <c r="LG23" s="65" t="str">
        <f>IF(ISBLANK($JH$3),"",IF(ISBLANK(Tipy!JU17),0,IF(AND(Tipy!JU17=Výsledky!$JF$3,Tipy!JW17=Výsledky!$JH$3),60,0)))</f>
        <v/>
      </c>
      <c r="LH23" s="65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5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5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6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9" t="str">
        <f>IF(ISBLANK($JH$3),"",IF(ISBLANK(Tipy!JU17),"-",SUM(LG23:LK23)))</f>
        <v/>
      </c>
      <c r="LM23" s="68"/>
      <c r="LN23" s="65" t="str">
        <f>IF(ISBLANK($LS$3),"",IF(ISBLANK(Tipy!JN17),0,IF(AND(Tipy!JN17=Výsledky!$LQ$3,Tipy!JP17=Výsledky!$LS$3),60,0)))</f>
        <v/>
      </c>
      <c r="LO23" s="65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5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5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6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9" t="str">
        <f>IF(ISBLANK($LS$3),"",IF(ISBLANK(Tipy!JN17),"-",SUM(LN23:LR23)))</f>
        <v/>
      </c>
      <c r="LT23" s="68"/>
      <c r="LU23" s="65" t="str">
        <f>IF(ISBLANK($JH$3),"",IF(ISBLANK(Tipy!KI17),0,IF(AND(Tipy!KI17=Výsledky!$JF$3,Tipy!KK17=Výsledky!$JH$3),60,0)))</f>
        <v/>
      </c>
      <c r="LV23" s="65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5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5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6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9" t="str">
        <f>IF(ISBLANK($JH$3),"",IF(ISBLANK(Tipy!KI17),"-",SUM(LU23:LY23)))</f>
        <v/>
      </c>
      <c r="MA23" s="68"/>
      <c r="MB23" s="65" t="str">
        <f>IF(ISBLANK($MG$3),"",IF(ISBLANK(Tipy!JZ17),0,IF(AND(Tipy!JZ17=Výsledky!$ME$3,Tipy!KB17=Výsledky!$MG$3),60,0)))</f>
        <v/>
      </c>
      <c r="MC23" s="65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5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5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6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9" t="str">
        <f>IF(ISBLANK($MG$3),"",IF(ISBLANK(Tipy!JZ17),"-",SUM(MB23:MF23)))</f>
        <v/>
      </c>
      <c r="MH23" s="68"/>
      <c r="MI23" s="65" t="str">
        <f>IF(ISBLANK($MN$3),"",IF(ISBLANK(Tipy!KL17),0,IF(AND(Tipy!KL17=Výsledky!$ML$3,Tipy!KN17=Výsledky!$MN$3),60,0)))</f>
        <v/>
      </c>
      <c r="MJ23" s="6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5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5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9" t="str">
        <f>IF(ISBLANK($MN$3),"",IF(ISBLANK(Tipy!KL17),"-",SUM(MI23:MM23)))</f>
        <v/>
      </c>
      <c r="MO23" s="68"/>
      <c r="MP23" s="65" t="str">
        <f>IF(ISBLANK($MU$3),"",IF(ISBLANK(Tipy!KR17),0,IF(AND(Tipy!KR17=Výsledky!$MS$3,Tipy!KT17=Výsledky!$MU$3),60,0)))</f>
        <v/>
      </c>
      <c r="MQ23" s="6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5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5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9" t="str">
        <f>IF(ISBLANK($MU$3),"",IF(ISBLANK(Tipy!KR17),"-",SUM(MP23:MT23)))</f>
        <v/>
      </c>
      <c r="MV23" s="68"/>
      <c r="MW23" s="65" t="str">
        <f>IF(ISBLANK($NP$3),"",IF(ISBLANK(Tipy!KX17),0,IF(AND(Tipy!KX17=Výsledky!$NN$3,Tipy!KZ17=Výsledky!$NP$3),60,0)))</f>
        <v/>
      </c>
      <c r="MX23" s="65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5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5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6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9" t="str">
        <f>IF(ISBLANK($NP$3),"",IF(ISBLANK(Tipy!KX17),"-",SUM(MW23:NA23)))</f>
        <v/>
      </c>
      <c r="NC23" s="68"/>
      <c r="ND23" s="65" t="str">
        <f>IF(ISBLANK($NB$3),"",IF(ISBLANK(Tipy!LD17),0,IF(AND(Tipy!LD17=Výsledky!$MZ$3,Tipy!LF17=Výsledky!$NB$3),60,0)))</f>
        <v/>
      </c>
      <c r="NE23" s="65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5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5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6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9" t="str">
        <f>IF(ISBLANK($NB$3),"",IF(ISBLANK(Tipy!LD17),"-",SUM(ND23:NH23)))</f>
        <v/>
      </c>
      <c r="NJ23" s="68"/>
      <c r="NK23" s="65" t="str">
        <f>IF(ISBLANK($OD$3),"",IF(ISBLANK(Tipy!LJ17),0,IF(AND(Tipy!LJ17=Výsledky!$OB$3,Tipy!LL17=Výsledky!$OD$3),60,0)))</f>
        <v/>
      </c>
      <c r="NL23" s="65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5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5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6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9" t="str">
        <f>IF(ISBLANK($OD$3),"",IF(ISBLANK(Tipy!LJ17),"-",SUM(NK23:NO23)))</f>
        <v/>
      </c>
      <c r="NQ23" s="68"/>
      <c r="NR23" s="65" t="str">
        <f>IF(ISBLANK($NI$3),"",IF(ISBLANK(Tipy!LP17),0,IF(AND(Tipy!LP17=Výsledky!$NG$3,Tipy!LR17=Výsledky!$NI$3),60,0)))</f>
        <v/>
      </c>
      <c r="NS23" s="65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5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5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6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9" t="str">
        <f>IF(ISBLANK($NI$3),"",IF(ISBLANK(Tipy!LP17),"-",SUM(NR23:NV23)))</f>
        <v/>
      </c>
      <c r="NX23" s="68"/>
      <c r="NY23" s="65" t="str">
        <f>IF(ISBLANK($OK$3),"",IF(ISBLANK(Tipy!LV17),0,IF(AND(Tipy!LV17=Výsledky!$OI$3,Tipy!LX17=Výsledky!$OK$3),60,0)))</f>
        <v/>
      </c>
      <c r="NZ23" s="65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5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5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6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9" t="str">
        <f>IF(ISBLANK($OK$3),"",IF(ISBLANK(Tipy!LV17),"-",SUM(NY23:OC23)))</f>
        <v/>
      </c>
      <c r="OE23" s="68"/>
      <c r="OF23" s="65" t="str">
        <f>IF(ISBLANK($NW$3),"",IF(ISBLANK(Tipy!MB17),0,IF(AND(Tipy!MB17=Výsledky!$NU$3,Tipy!MD17=Výsledky!$NW$3),60,0)))</f>
        <v/>
      </c>
      <c r="OG23" s="65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5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5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6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9" t="str">
        <f>IF(ISBLANK($NW$3),"",IF(ISBLANK(Tipy!MB17),"-",SUM(OF23:OJ23)))</f>
        <v/>
      </c>
      <c r="OL23" s="68"/>
      <c r="OM23" s="65" t="str">
        <f>IF(ISBLANK($OR$3),"",IF(ISBLANK(Tipy!MH17),0,IF(AND(Tipy!MH17=Výsledky!$OP$3,Tipy!MJ17=Výsledky!$OR$3),60,0)))</f>
        <v/>
      </c>
      <c r="ON23" s="6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5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5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9" t="str">
        <f>IF(ISBLANK($OR$3),"",IF(ISBLANK(Tipy!MH17),"-",SUM(OM23:OQ23)))</f>
        <v/>
      </c>
      <c r="OS23" s="68"/>
      <c r="OT23" s="65" t="str">
        <f>IF(ISBLANK($OY$3),"",IF(ISBLANK(Tipy!MN17),0,IF(AND(Tipy!MN17=Výsledky!$OW$3,Tipy!MP17=Výsledky!$OY$3),60,0)))</f>
        <v/>
      </c>
      <c r="OU23" s="6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5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5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9" t="str">
        <f>IF(ISBLANK($OY$3),"",IF(ISBLANK(Tipy!MN17),"-",SUM(OT23:OX23)))</f>
        <v/>
      </c>
      <c r="OZ23" s="68"/>
      <c r="PA23" s="65" t="str">
        <f>IF(ISBLANK($PF$3),"",IF(ISBLANK(Tipy!MT17),0,IF(AND(Tipy!MT17=Výsledky!$PD$3,Tipy!MV17=Výsledky!$PF$3),60,0)))</f>
        <v/>
      </c>
      <c r="PB23" s="6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5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5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9" t="str">
        <f>IF(ISBLANK($PF$3),"",IF(ISBLANK(Tipy!MT17),"-",SUM(PA23:PE23)))</f>
        <v/>
      </c>
      <c r="PG23" s="68"/>
      <c r="PH23" s="65" t="str">
        <f>IF(ISBLANK($PM$3),"",IF(ISBLANK(Tipy!MZ17),0,IF(AND(Tipy!MZ17=Výsledky!$PK$3,Tipy!NB17=Výsledky!$PM$3),60,0)))</f>
        <v/>
      </c>
      <c r="PI23" s="6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5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5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9" t="str">
        <f>IF(ISBLANK($PM$3),"",IF(ISBLANK(Tipy!MZ17),"-",SUM(PH23:PL23)))</f>
        <v/>
      </c>
      <c r="PN23" s="68"/>
      <c r="PO23" s="65" t="str">
        <f>IF(ISBLANK($PT$3),"",IF(ISBLANK(Tipy!NF17),0,IF(AND(Tipy!NF17=Výsledky!$PR$3,Tipy!NH17=Výsledky!$PT$3),60,0)))</f>
        <v/>
      </c>
      <c r="PP23" s="6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5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5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9" t="str">
        <f>IF(ISBLANK($PT$3),"",IF(ISBLANK(Tipy!NF17),"-",SUM(PO23:PS23)))</f>
        <v/>
      </c>
      <c r="PU23" s="68"/>
      <c r="PV23" s="65" t="str">
        <f>IF(ISBLANK($QA$3),"",IF(ISBLANK(Tipy!NL17),0,IF(AND(Tipy!NL17=Výsledky!$PY$3,Tipy!NN17=Výsledky!$QA$3),60,0)))</f>
        <v/>
      </c>
      <c r="PW23" s="6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5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5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9" t="str">
        <f>IF(ISBLANK($QA$3),"",IF(ISBLANK(Tipy!NL17),"-",SUM(PV23:PZ23)))</f>
        <v/>
      </c>
      <c r="QB23" s="68"/>
      <c r="QC23" s="65" t="str">
        <f>IF(ISBLANK($QH$3),"",IF(ISBLANK(Tipy!NR17),0,IF(AND(Tipy!NR17=Výsledky!$QF$3,Tipy!NT17=Výsledky!$QH$3),60,0)))</f>
        <v/>
      </c>
      <c r="QD23" s="6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5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5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9" t="str">
        <f>IF(ISBLANK($QH$3),"",IF(ISBLANK(Tipy!NR17),"-",SUM(QC23:QG23)))</f>
        <v/>
      </c>
      <c r="QI23" s="121"/>
      <c r="QJ23" s="65" t="str">
        <f>IF(ISBLANK($QV$3),"",IF(ISBLANK(Tipy!NX17),0,IF(AND(Tipy!NX17=Výsledky!$QT$3,Tipy!NZ17=Výsledky!$QV$3),60,0)))</f>
        <v/>
      </c>
      <c r="QK23" s="65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5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5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6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9" t="str">
        <f>IF(ISBLANK($QV$3),"",IF(ISBLANK(Tipy!NX17),"-",SUM(QJ23:QN23)))</f>
        <v/>
      </c>
      <c r="QP23" s="121"/>
      <c r="QQ23" s="65" t="str">
        <f>IF(ISBLANK($QO$3),"",IF(ISBLANK(Tipy!#REF!),0,IF(AND(Tipy!#REF!=Výsledky!$QM$3,Tipy!#REF!=Výsledky!$QO$3),60,0)))</f>
        <v/>
      </c>
      <c r="QR2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9" t="str">
        <f>IF(ISBLANK($QO$3),"",IF(ISBLANK(Tipy!#REF!),"-",SUM(QQ23:QU23)))</f>
        <v/>
      </c>
    </row>
    <row r="24" spans="1:464" ht="16.5">
      <c r="A24" s="316">
        <f>Tipy!A18</f>
        <v>1</v>
      </c>
      <c r="B24" s="306" t="s">
        <v>1</v>
      </c>
      <c r="C24" s="332">
        <v>1</v>
      </c>
      <c r="D24" s="65">
        <f>IF(ISBLANK($I$3),"",IF(ISBLANK(Tipy!D18),0,IF(AND(Tipy!D18=Výsledky!$G$3,Tipy!F18=Výsledky!$I$3),60,0)))</f>
        <v>0</v>
      </c>
      <c r="E24" s="6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5" t="e">
        <f>IF(ISBLANK($I$3),"",IF(OR(Tipy!G18=Výsledky!$D$6,Tipy!G18=Výsledky!$D$7,Tipy!G18=Výsledky!$D$8,Tipy!G18=Výsledky!$D$9),IF(VLOOKUP(Tipy!G18,'Kategórie hráčov'!$A$2:$B$46,2,FALSE)=30,30,20),0))</f>
        <v>#N/A</v>
      </c>
      <c r="G24" s="65" t="e">
        <f>IF(ISBLANK($I$3),"",IF(OR(Tipy!H18=Výsledky!$G$6,Tipy!H18=Výsledky!$G$7,Tipy!H18=Výsledky!$G$8,Tipy!H18=Výsledky!$G$9),IF(VLOOKUP(Tipy!H18,'Kategórie hráčov'!$A$2:$B$46,2,FALSE)=30,30,20),0))</f>
        <v>#N/A</v>
      </c>
      <c r="H24" s="6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7" t="str">
        <f>IF(ISBLANK($I$3),"",IF(ISBLANK(Tipy!D18),"-",SUM(D24:H24)))</f>
        <v>-</v>
      </c>
      <c r="J24" s="308"/>
      <c r="K24" s="106">
        <f>IF(ISBLANK($P$3),"",IF(ISBLANK(Tipy!J18),0,IF(AND(Tipy!J18=Výsledky!$N$3,Tipy!L18=Výsledky!$P$3),60,0)))</f>
        <v>0</v>
      </c>
      <c r="L24" s="10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5">
        <f>IF(ISBLANK($P$3),"",IF(OR(Tipy!M18=Výsledky!$K$6,Tipy!M18=Výsledky!$K$7,Tipy!M18=Výsledky!$K$8,Tipy!M18=Výsledky!$K$9),IF(VLOOKUP(Tipy!M18,'Kategórie hráčov'!$A$2:$B$46,2,FALSE)=30,30,20),0))</f>
        <v>0</v>
      </c>
      <c r="N24" s="105">
        <f>IF(ISBLANK($P$3),"",IF(OR(Tipy!N18=Výsledky!$N$6,Tipy!N18=Výsledky!$N$7,Tipy!N18=Výsledky!$N$8,Tipy!N18=Výsledky!$N$9),IF(VLOOKUP(Tipy!N18,'Kategórie hráčov'!$A$2:$B$46,2,FALSE)=30,30,20),0))</f>
        <v>0</v>
      </c>
      <c r="O24" s="6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7">
        <f>IF(ISBLANK($P$3),"",IF(ISBLANK(Tipy!J18),"-",SUM(K24:O24)))</f>
        <v>0</v>
      </c>
      <c r="Q24" s="330"/>
      <c r="R24" s="106">
        <f>IF(ISBLANK($W$3),"",IF(ISBLANK(Tipy!P18),0,IF(AND(Tipy!P18=Výsledky!$U$3,Tipy!R18=Výsledky!$W$3),60,0)))</f>
        <v>0</v>
      </c>
      <c r="S24" s="10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5">
        <f>IF(ISBLANK($W$3),"",IF(OR(Tipy!S18=Výsledky!$R$6,Tipy!S18=Výsledky!$R$7,Tipy!S18=Výsledky!$R$8,Tipy!S18=Výsledky!$R$9),VLOOKUP(Tipy!S18,'Kategórie hráčov'!$A$2:$B$47,2,FALSE),0))</f>
        <v>20</v>
      </c>
      <c r="U24" s="105">
        <f>IF(ISBLANK($W$3),"",IF(OR(Tipy!T18=Výsledky!$U$6,Tipy!T18=Výsledky!$U$7,Tipy!T18=Výsledky!$U$8,Tipy!T18=Výsledky!$U$9),VLOOKUP(Tipy!T18,'Kategórie hráčov'!$A$25:$B$70,2,FALSE),0))</f>
        <v>0</v>
      </c>
      <c r="V24" s="6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9">
        <f>IF(ISBLANK($W$3),"",IF(ISBLANK(Tipy!P18),"-",SUM(R24:V24)))</f>
        <v>40</v>
      </c>
      <c r="X24" s="330"/>
      <c r="Y24" s="106">
        <f>IF(ISBLANK($AD$3),"",IF(ISBLANK(Tipy!V18),0,IF(AND(Tipy!V18=Výsledky!$AB$3,Tipy!X18=Výsledky!$AD$3),60,0)))</f>
        <v>0</v>
      </c>
      <c r="Z24" s="10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5">
        <f>IF(ISBLANK($AD$3),"",IF(OR(Tipy!Y18=Výsledky!$Y$6,Tipy!Y18=Výsledky!$Y$7,Tipy!Y18=Výsledky!$Y$8,Tipy!Y18=Výsledky!$Y$9),VLOOKUP(Tipy!Y18,'Kategórie hráčov'!$A$2:$B$47,2,FALSE),0))</f>
        <v>0</v>
      </c>
      <c r="AB24" s="105">
        <f>IF(ISBLANK($AD$3),"",IF(OR(Tipy!Z18=Výsledky!$AB$6,Tipy!Z18=Výsledky!$AB$7,Tipy!Z18=Výsledky!$AB$8,Tipy!Z18=Výsledky!$AB$9),VLOOKUP(Tipy!Z18,'Kategórie hráčov'!$A$25:$B$70,2,FALSE),0))</f>
        <v>0</v>
      </c>
      <c r="AC24" s="6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9">
        <f>IF(ISBLANK($AD$3),"",IF(ISBLANK(Tipy!V18),"-",SUM(Y24:AC24)))</f>
        <v>20</v>
      </c>
      <c r="AE24" s="68"/>
      <c r="AF24" s="65" t="str">
        <f>IF(ISBLANK($AK$3),"",IF(ISBLANK(Tipy!AB18),0,IF(AND(Tipy!AB18=Výsledky!$AI$3,Tipy!AD18=Výsledky!$AK$3),60,0)))</f>
        <v/>
      </c>
      <c r="AG24" s="65" t="str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/>
      </c>
      <c r="AH24" s="65" t="str">
        <f>IF(ISBLANK($AK$3),"",IF(OR(Tipy!AE18=Výsledky!$AF$6,Tipy!AE18=Výsledky!$AF$7,Tipy!AE18=Výsledky!$AF$8,Tipy!AE18=Výsledky!$AF$9),IF(VLOOKUP(Tipy!AE18,'Kategórie hráčov'!$A$2:$B$46,2,FALSE)=30,30,20),0))</f>
        <v/>
      </c>
      <c r="AI24" s="65" t="str">
        <f>IF(ISBLANK($AK$3),"",IF(OR(Tipy!AF18=Výsledky!$AI$6,Tipy!AF18=Výsledky!$AI$7,Tipy!AF18=Výsledky!$AI$8,Tipy!AF18=Výsledky!$AI$9),IF(VLOOKUP(Tipy!AF18,'Kategórie hráčov'!$A$2:$B$46,2,FALSE)=30,30,20),0))</f>
        <v/>
      </c>
      <c r="AJ24" s="66" t="str">
        <f>IF(ISBLANK($AK$3),"",IF(ISBLANK(Tipy!AB18),0,IF(OR(AND(Tipy!AB18=Výsledky!$AI$3,OR(Tipy!AD18=Výsledky!$AK$3+1,Tipy!AD18=Výsledky!$AK$3-1)),AND(Tipy!AD18=Výsledky!$AK$3,OR(Tipy!AB18=Výsledky!$AI$3+1,Tipy!AB18=Výsledky!$AI$3-1))),10,0)))</f>
        <v/>
      </c>
      <c r="AK24" s="69" t="str">
        <f>IF(ISBLANK($AK$3),"",IF(ISBLANK(Tipy!AB18),"-",SUM(AF24:AJ24)))</f>
        <v/>
      </c>
      <c r="AL24" s="68"/>
      <c r="AM24" s="65" t="str">
        <f>IF(ISBLANK($AR$3),"",IF(ISBLANK(Tipy!AH18),0,IF(AND(Tipy!AH18=Výsledky!$AP$3,Tipy!AJ18=Výsledky!$AR$3),60,0)))</f>
        <v/>
      </c>
      <c r="AN24" s="65" t="str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/>
      </c>
      <c r="AO24" s="65" t="str">
        <f>IF(ISBLANK($AR$3),"",IF(OR(Tipy!AK18=Výsledky!$AM$6,Tipy!AK18=Výsledky!$AM$7,Tipy!AK18=Výsledky!$AM$8,Tipy!AK18=Výsledky!$AM$9),IF(VLOOKUP(Tipy!AK18,'Kategórie hráčov'!$A$2:$B$46,2,FALSE)=30,30,20),0))</f>
        <v/>
      </c>
      <c r="AP24" s="65" t="str">
        <f>IF(ISBLANK($AR$3),"",IF(OR(Tipy!AL18=Výsledky!$AP$6,Tipy!AL18=Výsledky!$AP$7,Tipy!AL18=Výsledky!$AP$8,Tipy!AL18=Výsledky!$AP$9),IF(VLOOKUP(Tipy!AL18,'Kategórie hráčov'!$A$2:$B$46,2,FALSE)=30,30,20),0))</f>
        <v/>
      </c>
      <c r="AQ24" s="66" t="str">
        <f>IF(ISBLANK($AR$3),"",IF(ISBLANK(Tipy!AH18),0,IF(OR(AND(Tipy!AH18=Výsledky!$AP$3,OR(Tipy!AJ18=Výsledky!$AR$3+1,Tipy!AJ18=Výsledky!$AR$3-1)),AND(Tipy!AJ18=Výsledky!$AR$3,OR(Tipy!AH18=Výsledky!$AP$3+1,Tipy!AH18=Výsledky!$AP$3-1))),10,0)))</f>
        <v/>
      </c>
      <c r="AR24" s="69" t="str">
        <f>IF(ISBLANK($AR$3),"",IF(ISBLANK(Tipy!AH18),"-",SUM(AM24:AQ24)))</f>
        <v/>
      </c>
      <c r="AS24" s="68"/>
      <c r="AT24" s="65" t="str">
        <f>IF(ISBLANK($BF$3),"",IF(ISBLANK(Tipy!AN18),0,IF(AND(Tipy!AN18=Výsledky!$BD$3,Tipy!AP18=Výsledky!$BF$3),60,0)))</f>
        <v/>
      </c>
      <c r="AU24" s="65" t="str">
        <f>IF(ISBLANK($BF$3),"",IF(ISBLANK(Tipy!AN18),0,IF(AND(Tipy!AN18=Výsledky!$BD$3,Tipy!AP18=Výsledky!$BF$3),0,IF(AND(Tipy!AN18-Tipy!AP18&gt;0,Výsledky!$BD$3-Výsledky!$BF$3&gt;0),20,IF(AND(Tipy!AN18-Tipy!AP18=0,Výsledky!$BD$3-Výsledky!$BF$3=0),20,IF(AND(Tipy!AN18-Tipy!AP18&lt;0,Výsledky!$BD$3-Výsledky!$BF$3&lt;0),20,0))))))</f>
        <v/>
      </c>
      <c r="AV24" s="65" t="str">
        <f>IF(ISBLANK($BF$3),"",IF(OR(Tipy!AQ18=Výsledky!#REF!,Tipy!AQ18=Výsledky!#REF!,Tipy!AQ18=Výsledky!#REF!,Tipy!AQ18=Výsledky!$AT$9),IF(VLOOKUP(Tipy!AQ18,'Kategórie hráčov'!$A$2:$B$46,2,FALSE)=30,30,20),0))</f>
        <v/>
      </c>
      <c r="AW24" s="65" t="str">
        <f>IF(ISBLANK($BF$3),"",IF(OR(Tipy!AR18=Výsledky!#REF!,Tipy!AR18=Výsledky!#REF!,Tipy!AR18=Výsledky!#REF!,Tipy!AR18=Výsledky!$AW$9),IF(VLOOKUP(Tipy!AR18,'Kategórie hráčov'!$A$2:$B$46,2,FALSE)=30,30,20),0))</f>
        <v/>
      </c>
      <c r="AX24" s="66" t="str">
        <f>IF(ISBLANK($BF$3),"",IF(ISBLANK(Tipy!AN18),0,IF(OR(AND(Tipy!AN18=Výsledky!$BD$3,OR(Tipy!AP18=Výsledky!$BF$3+1,Tipy!AP18=Výsledky!$BF$3-1)),AND(Tipy!AP18=Výsledky!$BF$3,OR(Tipy!AN18=Výsledky!$BD$3+1,Tipy!AN18=Výsledky!$BD$3-1))),10,0)))</f>
        <v/>
      </c>
      <c r="AY24" s="69" t="str">
        <f>IF(ISBLANK($BF$3),"",IF(ISBLANK(Tipy!AN18),"-",SUM(AT24:AX24)))</f>
        <v/>
      </c>
      <c r="AZ24" s="68"/>
      <c r="BA24" s="65" t="str">
        <f>IF(ISBLANK($AY$3),"",IF(ISBLANK(Tipy!AT18),0,IF(AND(Tipy!AT18=Výsledky!$AW$3,Tipy!AV18=Výsledky!$AY$3),60,0)))</f>
        <v/>
      </c>
      <c r="BB24" s="65" t="str">
        <f>IF(ISBLANK($AY$3),"",IF(ISBLANK(Tipy!AT18),0,IF(AND(Tipy!AT18=Výsledky!$AW$3,Tipy!AV18=Výsledky!$AY$3),0,IF(AND(Tipy!AT18-Tipy!AV18&gt;0,Výsledky!$AW$3-Výsledky!$AY$3&gt;0),20,IF(AND(Tipy!AT18-Tipy!AV18=0,Výsledky!$AW$3-Výsledky!$AY$3=0),20,IF(AND(Tipy!AT18-Tipy!AV18&lt;0,Výsledky!$AW$3-Výsledky!$AY$3&lt;0),20,0))))))</f>
        <v/>
      </c>
      <c r="BC24" s="65" t="str">
        <f>IF(ISBLANK($AY$3),"",IF(OR(Tipy!AW18=Výsledky!$BA$6,Tipy!AW18=Výsledky!$BA$7,Tipy!AW18=Výsledky!$BA$8,Tipy!AW18=Výsledky!$BA$9),IF(VLOOKUP(Tipy!AW18,'Kategórie hráčov'!$A$2:$B$46,2,FALSE)=30,30,20),0))</f>
        <v/>
      </c>
      <c r="BD24" s="65" t="str">
        <f>IF(ISBLANK($AY$3),"",IF(OR(Tipy!AX18=Výsledky!$BD$6,Tipy!AX18=Výsledky!$BD$7,Tipy!AX18=Výsledky!$BD$8,Tipy!AX18=Výsledky!$BD$9),IF(VLOOKUP(Tipy!AX18,'Kategórie hráčov'!$A$2:$B$46,2,FALSE)=30,30,20),0))</f>
        <v/>
      </c>
      <c r="BE24" s="66" t="str">
        <f>IF(ISBLANK($AY$3),"",IF(ISBLANK(Tipy!AT18),0,IF(OR(AND(Tipy!AT18=Výsledky!$AW$3,OR(Tipy!AV18=Výsledky!$AY$3+1,Tipy!AV18=Výsledky!$AY$3-1)),AND(Tipy!AV18=Výsledky!$AY$3,OR(Tipy!AT18=Výsledky!$AW$3+1,Tipy!AT18=Výsledky!$AW$3-1))),10,0)))</f>
        <v/>
      </c>
      <c r="BF24" s="69" t="str">
        <f>IF(ISBLANK($AY$3),"",IF(ISBLANK(Tipy!AT18),"-",SUM(BA24:BE24)))</f>
        <v/>
      </c>
      <c r="BG24" s="68"/>
      <c r="BH24" s="65" t="str">
        <f>IF(ISBLANK($BT$3),"",IF(ISBLANK(Tipy!AZ18),0,IF(AND(Tipy!AZ18=Výsledky!$BR$3,Tipy!BB18=Výsledky!$BT$3),60,0)))</f>
        <v/>
      </c>
      <c r="BI24" s="65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5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5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6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69" t="str">
        <f>IF(ISBLANK($BT$3),"",IF(ISBLANK(Tipy!AZ18),"-",SUM(BH24:BL24)))</f>
        <v/>
      </c>
      <c r="BN24" s="68"/>
      <c r="BO24" s="65" t="str">
        <f>IF(ISBLANK($CA$3),"",IF(ISBLANK(Tipy!BF18),0,IF(AND(Tipy!BF18=Výsledky!$BY$3,Tipy!BH18=Výsledky!$CA$3),60,0)))</f>
        <v/>
      </c>
      <c r="BP24" s="65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5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5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6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9" t="str">
        <f>IF(ISBLANK($CA$3),"",IF(ISBLANK(Tipy!BF18),"-",SUM(BO24:BS24)))</f>
        <v/>
      </c>
      <c r="BU24" s="68"/>
      <c r="BV24" s="65" t="str">
        <f>IF(ISBLANK($CH$3),"",IF(ISBLANK(Tipy!BL18),0,IF(AND(Tipy!BL18=Výsledky!$CF$3,Tipy!BN18=Výsledky!$CH$3),60,0)))</f>
        <v/>
      </c>
      <c r="BW24" s="65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5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5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6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9" t="str">
        <f>IF(ISBLANK($CH$3),"",IF(ISBLANK(Tipy!BL18),"-",SUM(BV24:BZ24)))</f>
        <v/>
      </c>
      <c r="CB24" s="68"/>
      <c r="CC24" s="65" t="str">
        <f>IF(ISBLANK($CO$3),"",IF(ISBLANK(Tipy!BR18),0,IF(AND(Tipy!BR18=Výsledky!$CM$3,Tipy!BT18=Výsledky!$CO$3),60,0)))</f>
        <v/>
      </c>
      <c r="CD24" s="65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5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5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6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9" t="str">
        <f>IF(ISBLANK($CO$3),"",IF(ISBLANK(Tipy!BR18),"-",SUM(CC24:CG24)))</f>
        <v/>
      </c>
      <c r="CI24" s="68"/>
      <c r="CJ24" s="65" t="str">
        <f>IF(ISBLANK($CV$3),"",IF(ISBLANK(Tipy!BX18),0,IF(AND(Tipy!BX18=Výsledky!$CT$3,Tipy!BZ18=Výsledky!$CV$3),60,0)))</f>
        <v/>
      </c>
      <c r="CK24" s="65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5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5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6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9" t="str">
        <f>IF(ISBLANK($CV$3),"",IF(ISBLANK(Tipy!BX18),"-",SUM(CJ24:CN24)))</f>
        <v/>
      </c>
      <c r="CP24" s="68"/>
      <c r="CQ24" s="65" t="str">
        <f>IF(ISBLANK($DC$3),"",IF(ISBLANK(Tipy!CD18),0,IF(AND(Tipy!CD18=Výsledky!$DA$3,Tipy!CF18=Výsledky!$DC$3),60,0)))</f>
        <v/>
      </c>
      <c r="CR24" s="65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5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5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6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9" t="str">
        <f>IF(ISBLANK($DC$3),"",IF(ISBLANK(Tipy!CD18),"-",SUM(CQ24:CU24)))</f>
        <v/>
      </c>
      <c r="CW24" s="68"/>
      <c r="CX24" s="65" t="str">
        <f>IF(ISBLANK($DX$3),"",IF(ISBLANK(Tipy!CJ18),0,IF(AND(Tipy!CJ18=Výsledky!$DV$3,Tipy!CL18=Výsledky!$DX$3),60,0)))</f>
        <v/>
      </c>
      <c r="CY24" s="65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5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5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6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9" t="str">
        <f>IF(ISBLANK($DX$3),"",IF(ISBLANK(Tipy!CJ18),"-",SUM(CX24:DB24)))</f>
        <v/>
      </c>
      <c r="DD24" s="68"/>
      <c r="DE24" s="65" t="str">
        <f>IF(ISBLANK($DQ$3),"",IF(ISBLANK(Tipy!CP18),0,IF(AND(Tipy!CP18=Výsledky!$DO$3,Tipy!CR18=Výsledky!$DQ$3),60,0)))</f>
        <v/>
      </c>
      <c r="DF24" s="65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5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5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6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9" t="str">
        <f>IF(ISBLANK($DQ$3),"",IF(ISBLANK(Tipy!CP18),"-",SUM(DE24:DI24)))</f>
        <v/>
      </c>
      <c r="DK24" s="68"/>
      <c r="DL24" s="65" t="str">
        <f>IF(ISBLANK($EE$3),"",IF(ISBLANK(Tipy!CV18),0,IF(AND(Tipy!CV18=Výsledky!$EC$3,Tipy!CX18=Výsledky!$EE$3),60,0)))</f>
        <v/>
      </c>
      <c r="DM24" s="65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5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5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6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9" t="str">
        <f>IF(ISBLANK($EE$3),"",IF(ISBLANK(Tipy!CV18),"-",SUM(DL24:DP24)))</f>
        <v/>
      </c>
      <c r="DR24" s="68"/>
      <c r="DS24" s="65" t="str">
        <f>IF(ISBLANK($EL$3),"",IF(ISBLANK(Tipy!DB18),0,IF(AND(Tipy!DB18=Výsledky!$EJ$3,Tipy!DD18=Výsledky!$EL$3),60,0)))</f>
        <v/>
      </c>
      <c r="DT24" s="65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5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5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6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9" t="str">
        <f>IF(ISBLANK($EL$3),"",IF(ISBLANK(Tipy!DB18),"-",SUM(DS24:DW24)))</f>
        <v/>
      </c>
      <c r="DY24" s="68"/>
      <c r="DZ24" s="65" t="str">
        <f>IF(ISBLANK($ES$3),"",IF(ISBLANK(Tipy!DH18),0,IF(AND(Tipy!DH18=Výsledky!$EQ$3,Tipy!DJ18=Výsledky!$ES$3),60,0)))</f>
        <v/>
      </c>
      <c r="EA24" s="65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5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5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6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9" t="str">
        <f>IF(ISBLANK($ES$3),"",IF(ISBLANK(Tipy!DH18),"-",SUM(DZ24:ED24)))</f>
        <v/>
      </c>
      <c r="EF24" s="68"/>
      <c r="EG24" s="65" t="str">
        <f>IF(ISBLANK($EZ$3),"",IF(ISBLANK(Tipy!DN18),0,IF(AND(Tipy!DN18=Výsledky!$EX$3,Tipy!DP18=Výsledky!$EZ$3),60,0)))</f>
        <v/>
      </c>
      <c r="EH24" s="65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5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5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6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9" t="str">
        <f>IF(ISBLANK($EZ$3),"",IF(ISBLANK(Tipy!DN18),"-",SUM(EG24:EK24)))</f>
        <v/>
      </c>
      <c r="EM24" s="68"/>
      <c r="EN24" s="65" t="str">
        <f>IF(ISBLANK($FU$3),"",IF(ISBLANK(Tipy!DT18),0,IF(AND(Tipy!DT18=Výsledky!$FS$3,Tipy!DV18=Výsledky!$FU$3),60,0)))</f>
        <v/>
      </c>
      <c r="EO24" s="65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5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5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6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9" t="str">
        <f>IF(ISBLANK($FU$3),"",IF(ISBLANK(Tipy!DT18),"-",SUM(EN24:ER24)))</f>
        <v/>
      </c>
      <c r="ET24" s="68"/>
      <c r="EU24" s="65" t="str">
        <f>IF(ISBLANK($FG$3),"",IF(ISBLANK(Tipy!DZ18),0,IF(AND(Tipy!DZ18=Výsledky!$FE$3,Tipy!EB18=Výsledky!$FG$3),60,0)))</f>
        <v/>
      </c>
      <c r="EV24" s="65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5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5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6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9" t="str">
        <f>IF(ISBLANK($FG$3),"",IF(ISBLANK(Tipy!DZ18),"-",SUM(EU24:EY24)))</f>
        <v/>
      </c>
      <c r="FA24" s="68"/>
      <c r="FB24" s="65" t="str">
        <f>IF(ISBLANK($BM$3),"",IF(ISBLANK(Tipy!EF18),0,IF(AND(Tipy!EF18=Výsledky!$BK$3,Tipy!EH18=Výsledky!$BM$3),60,0)))</f>
        <v/>
      </c>
      <c r="FC24" s="65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5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5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6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69" t="str">
        <f>IF(ISBLANK($BM$3),"",IF(ISBLANK(Tipy!EF18),"-",SUM(FB24:FF24)))</f>
        <v/>
      </c>
      <c r="FH24" s="68"/>
      <c r="FI24" s="65" t="str">
        <f>IF(ISBLANK($FN$3),"",IF(ISBLANK(Tipy!EL18),0,IF(AND(Tipy!EL18=Výsledky!$FL$3,Tipy!EN18=Výsledky!$FN$3),60,0)))</f>
        <v/>
      </c>
      <c r="FJ24" s="65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5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5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6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9" t="str">
        <f>IF(ISBLANK($FN$3),"",IF(ISBLANK(Tipy!EL18),"-",SUM(FI24:FM24)))</f>
        <v/>
      </c>
      <c r="FO24" s="68"/>
      <c r="FP24" s="65" t="str">
        <f>IF(ISBLANK($DJ$3),"",IF(ISBLANK(Tipy!ER18),0,IF(AND(Tipy!ER18=Výsledky!$DH$3,Tipy!ET18=Výsledky!$DJ$3),60,0)))</f>
        <v/>
      </c>
      <c r="FQ24" s="65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5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5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6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9" t="str">
        <f>IF(ISBLANK($DJ$3),"",IF(ISBLANK(Tipy!ER18),"-",SUM(FP24:FT24)))</f>
        <v/>
      </c>
      <c r="FV24" s="68"/>
      <c r="FW24" s="65" t="str">
        <f>IF(ISBLANK($GB$3),"",IF(ISBLANK(Tipy!EX18),0,IF(AND(Tipy!EX18=Výsledky!$FZ$3,Tipy!EZ18=Výsledky!$GB$3),60,0)))</f>
        <v/>
      </c>
      <c r="FX24" s="65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5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5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6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9" t="str">
        <f>IF(ISBLANK($GB$3),"",IF(ISBLANK(Tipy!EX18),"-",SUM(FW24:GA24)))</f>
        <v/>
      </c>
      <c r="GC24" s="68"/>
      <c r="GD24" s="65" t="str">
        <f>IF(ISBLANK($GP$3),"",IF(ISBLANK(Tipy!FD18),0,IF(AND(Tipy!FD18=Výsledky!$GN$3,Tipy!FF18=Výsledky!$GP$3),60,0)))</f>
        <v/>
      </c>
      <c r="GE24" s="65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5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5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6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9" t="str">
        <f>IF(ISBLANK($GP$3),"",IF(ISBLANK(Tipy!FD18),"-",SUM(GD24:GH24)))</f>
        <v/>
      </c>
      <c r="GJ24" s="68"/>
      <c r="GK24" s="65" t="str">
        <f>IF(ISBLANK($GW$3),"",IF(ISBLANK(Tipy!FJ18),0,IF(AND(Tipy!FJ18=Výsledky!$GU$3,Tipy!FL18=Výsledky!$GW$3),60,0)))</f>
        <v/>
      </c>
      <c r="GL24" s="65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5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5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6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9" t="str">
        <f>IF(ISBLANK($GW$3),"",IF(ISBLANK(Tipy!FJ18),"-",SUM(GK24:GO24)))</f>
        <v/>
      </c>
      <c r="GQ24" s="68"/>
      <c r="GR24" s="65" t="str">
        <f>IF(ISBLANK($GI$3),"",IF(ISBLANK(Tipy!FP18),0,IF(AND(Tipy!FP18=Výsledky!$GG$3,Tipy!FR18=Výsledky!$GI$3),60,0)))</f>
        <v/>
      </c>
      <c r="GS24" s="65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5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5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6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9" t="str">
        <f>IF(ISBLANK($GI$3),"",IF(ISBLANK(Tipy!FP18),"-",SUM(GR24:GV24)))</f>
        <v/>
      </c>
      <c r="GX24" s="68"/>
      <c r="GY24" s="65" t="str">
        <f>IF(ISBLANK($HK$3),"",IF(ISBLANK(Tipy!FV18),0,IF(AND(Tipy!FV18=Výsledky!$HI$3,Tipy!FX18=Výsledky!$HK$3),60,0)))</f>
        <v/>
      </c>
      <c r="GZ24" s="65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5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5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6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9" t="str">
        <f>IF(ISBLANK($HK$3),"",IF(ISBLANK(Tipy!FV18),"-",SUM(GY24:HC24)))</f>
        <v/>
      </c>
      <c r="HE24" s="68"/>
      <c r="HF24" s="65" t="str">
        <f>IF(ISBLANK($HD$3),"",IF(ISBLANK(Tipy!GB18),0,IF(AND(Tipy!GB18=Výsledky!$HB$3,Tipy!GD18=Výsledky!$HD$3),60,0)))</f>
        <v/>
      </c>
      <c r="HG24" s="65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5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5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6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9" t="str">
        <f>IF(ISBLANK($HD$3),"",IF(ISBLANK(Tipy!GB18),"-",SUM(HF24:HJ24)))</f>
        <v/>
      </c>
      <c r="HL24" s="68"/>
      <c r="HM24" s="65" t="str">
        <f>IF(ISBLANK($HY$3),"",IF(ISBLANK(Tipy!GH18),0,IF(AND(Tipy!GH18=Výsledky!$HW$3,Tipy!GJ18=Výsledky!$HY$3),60,0)))</f>
        <v/>
      </c>
      <c r="HN24" s="65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5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5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6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9" t="str">
        <f>IF(ISBLANK($HY$3),"",IF(ISBLANK(Tipy!GH18),"-",SUM(HM24:HQ24)))</f>
        <v/>
      </c>
      <c r="HS24" s="68"/>
      <c r="HT24" s="65" t="str">
        <f>IF(ISBLANK($HR$3),"",IF(ISBLANK(Tipy!GN18),0,IF(AND(Tipy!GN18=Výsledky!$HP$3,Tipy!GP18=Výsledky!$HR$3),60,0)))</f>
        <v/>
      </c>
      <c r="HU24" s="65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5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5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6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9" t="str">
        <f>IF(ISBLANK($HR$3),"",IF(ISBLANK(Tipy!GN18),"-",SUM(HT24:HX24)))</f>
        <v/>
      </c>
      <c r="HZ24" s="68"/>
      <c r="IA24" s="65" t="str">
        <f>IF(ISBLANK($IM$3),"",IF(ISBLANK(Tipy!GT18),0,IF(AND(Tipy!GT18=Výsledky!$IK$3,Tipy!GV18=Výsledky!$IM$3),60,0)))</f>
        <v/>
      </c>
      <c r="IB24" s="65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5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5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6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9" t="str">
        <f>IF(ISBLANK($IM$3),"",IF(ISBLANK(Tipy!GT18),"-",SUM(IA24:IE24)))</f>
        <v/>
      </c>
      <c r="IG24" s="68"/>
      <c r="IH24" s="65" t="str">
        <f>IF(ISBLANK($IF$3),"",IF(ISBLANK(Tipy!GZ18),0,IF(AND(Tipy!GZ18=Výsledky!$ID$3,Tipy!HB18=Výsledky!$IF$3),60,0)))</f>
        <v/>
      </c>
      <c r="II24" s="65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5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5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6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9" t="str">
        <f>IF(ISBLANK($IF$3),"",IF(ISBLANK(Tipy!GZ18),"-",SUM(IH24:IL24)))</f>
        <v/>
      </c>
      <c r="IN24" s="68"/>
      <c r="IO24" s="65" t="str">
        <f>IF(ISBLANK($IT$3),"",IF(ISBLANK(Tipy!HF18),0,IF(AND(Tipy!HF18=Výsledky!$IR$3,Tipy!HH18=Výsledky!$IT$3),60,0)))</f>
        <v/>
      </c>
      <c r="IP24" s="65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5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5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6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9" t="str">
        <f>IF(ISBLANK($IT$3),"",IF(ISBLANK(Tipy!HF18),"-",SUM(IO24:IS24)))</f>
        <v/>
      </c>
      <c r="IU24" s="68"/>
      <c r="IV24" s="65" t="str">
        <f>IF(ISBLANK($JA$3),"",IF(ISBLANK(Tipy!HL18),0,IF(AND(Tipy!HL18=Výsledky!$IY$3,Tipy!HN18=Výsledky!$JA$3),60,0)))</f>
        <v/>
      </c>
      <c r="IW24" s="65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5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5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6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9" t="str">
        <f>IF(ISBLANK($JA$3),"",IF(ISBLANK(Tipy!HL18),"-",SUM(IV24:IZ24)))</f>
        <v/>
      </c>
      <c r="JB24" s="68"/>
      <c r="JC24" s="65" t="str">
        <f>IF(ISBLANK($JO$3),"",IF(ISBLANK(Tipy!HR18),0,IF(AND(Tipy!HR18=Výsledky!$JM$3,Tipy!HT18=Výsledky!$JO$3),60,0)))</f>
        <v/>
      </c>
      <c r="JD24" s="65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5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5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6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9" t="str">
        <f>IF(ISBLANK($JO$3),"",IF(ISBLANK(Tipy!HR18),"-",SUM(JC24:JG24)))</f>
        <v/>
      </c>
      <c r="JI24" s="68"/>
      <c r="JJ24" s="65" t="str">
        <f>IF(ISBLANK($JH$3),"",IF(ISBLANK(Tipy!HX18),0,IF(AND(Tipy!HX18=Výsledky!$JF$3,Tipy!HZ18=Výsledky!$JH$3),60,0)))</f>
        <v/>
      </c>
      <c r="JK24" s="65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5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5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6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9" t="str">
        <f>IF(ISBLANK($JH$3),"",IF(ISBLANK(Tipy!HX18),"-",SUM(JJ24:JN24)))</f>
        <v/>
      </c>
      <c r="JP24" s="68"/>
      <c r="JQ24" s="65" t="str">
        <f>IF(ISBLANK($JV$3),"",IF(ISBLANK(Tipy!ID18),0,IF(AND(Tipy!ID18=Výsledky!$JT$3,Tipy!IF18=Výsledky!$JV$3),60,0)))</f>
        <v/>
      </c>
      <c r="JR24" s="65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5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5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6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9" t="str">
        <f>IF(ISBLANK($JV$3),"",IF(ISBLANK(Tipy!ID18),"-",SUM(JQ24:JU24)))</f>
        <v/>
      </c>
      <c r="JW24" s="68"/>
      <c r="JX24" s="65" t="str">
        <f>IF(ISBLANK($KQ$3),"",IF(ISBLANK(Tipy!IJ18),0,IF(AND(Tipy!IJ18=Výsledky!$KO$3,Tipy!IL18=Výsledky!$KQ$3),60,0)))</f>
        <v/>
      </c>
      <c r="JY24" s="65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5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5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6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9" t="str">
        <f>IF(ISBLANK($KQ$3),"",IF(ISBLANK(Tipy!IJ18),"-",SUM(JX24:KB24)))</f>
        <v/>
      </c>
      <c r="KD24" s="68"/>
      <c r="KE24" s="65" t="str">
        <f>IF(ISBLANK($KX$3),"",IF(ISBLANK(Tipy!IP18),0,IF(AND(Tipy!IP18=Výsledky!$KV$3,Tipy!IR18=Výsledky!$KX$3),60,0)))</f>
        <v/>
      </c>
      <c r="KF24" s="65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5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5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6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9" t="str">
        <f>IF(ISBLANK($KX$3),"",IF(ISBLANK(Tipy!IP18),"-",SUM(KE24:KI24)))</f>
        <v/>
      </c>
      <c r="KK24" s="68"/>
      <c r="KL24" s="65" t="str">
        <f>IF(ISBLANK($KJ$3),"",IF(ISBLANK(Tipy!IV18),0,IF(AND(Tipy!IV18=Výsledky!$KH$3,Tipy!IX18=Výsledky!$KJ$3),60,0)))</f>
        <v/>
      </c>
      <c r="KM24" s="65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5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5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6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9" t="str">
        <f>IF(ISBLANK($KJ$3),"",IF(ISBLANK(Tipy!IV18),"-",SUM(KL24:KP24)))</f>
        <v/>
      </c>
      <c r="KR24" s="68"/>
      <c r="KS24" s="65" t="str">
        <f>IF(ISBLANK($KC$3),"",IF(ISBLANK(Tipy!JB18),0,IF(AND(Tipy!JB18=Výsledky!$KA$3,Tipy!JD18=Výsledky!$KC$3),60,0)))</f>
        <v/>
      </c>
      <c r="KT24" s="65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5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5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6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9" t="str">
        <f>IF(ISBLANK($KC$3),"",IF(ISBLANK(Tipy!JB18),"-",SUM(KS24:KW24)))</f>
        <v/>
      </c>
      <c r="KY24" s="68"/>
      <c r="KZ24" s="65" t="str">
        <f>IF(ISBLANK($LE$3),"",IF(ISBLANK(Tipy!JH18),0,IF(AND(Tipy!JH18=Výsledky!$LC$3,Tipy!JJ18=Výsledky!$LE$3),60,0)))</f>
        <v/>
      </c>
      <c r="LA24" s="65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5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5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6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9" t="str">
        <f>IF(ISBLANK($LE$3),"",IF(ISBLANK(Tipy!JH18),"-",SUM(KZ24:LD24)))</f>
        <v/>
      </c>
      <c r="LF24" s="68"/>
      <c r="LG24" s="65" t="str">
        <f>IF(ISBLANK($JH$3),"",IF(ISBLANK(Tipy!JU18),0,IF(AND(Tipy!JU18=Výsledky!$JF$3,Tipy!JW18=Výsledky!$JH$3),60,0)))</f>
        <v/>
      </c>
      <c r="LH24" s="65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5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5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6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9" t="str">
        <f>IF(ISBLANK($JH$3),"",IF(ISBLANK(Tipy!JU18),"-",SUM(LG24:LK24)))</f>
        <v/>
      </c>
      <c r="LM24" s="68"/>
      <c r="LN24" s="65" t="str">
        <f>IF(ISBLANK($LS$3),"",IF(ISBLANK(Tipy!JN18),0,IF(AND(Tipy!JN18=Výsledky!$LQ$3,Tipy!JP18=Výsledky!$LS$3),60,0)))</f>
        <v/>
      </c>
      <c r="LO24" s="65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5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5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6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9" t="str">
        <f>IF(ISBLANK($LS$3),"",IF(ISBLANK(Tipy!JN18),"-",SUM(LN24:LR24)))</f>
        <v/>
      </c>
      <c r="LT24" s="68"/>
      <c r="LU24" s="65" t="str">
        <f>IF(ISBLANK($JH$3),"",IF(ISBLANK(Tipy!KI18),0,IF(AND(Tipy!KI18=Výsledky!$JF$3,Tipy!KK18=Výsledky!$JH$3),60,0)))</f>
        <v/>
      </c>
      <c r="LV24" s="65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5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5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6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9" t="str">
        <f>IF(ISBLANK($JH$3),"",IF(ISBLANK(Tipy!KI18),"-",SUM(LU24:LY24)))</f>
        <v/>
      </c>
      <c r="MA24" s="68"/>
      <c r="MB24" s="65" t="str">
        <f>IF(ISBLANK($MG$3),"",IF(ISBLANK(Tipy!JZ18),0,IF(AND(Tipy!JZ18=Výsledky!$ME$3,Tipy!KB18=Výsledky!$MG$3),60,0)))</f>
        <v/>
      </c>
      <c r="MC24" s="65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5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5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6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9" t="str">
        <f>IF(ISBLANK($MG$3),"",IF(ISBLANK(Tipy!JZ18),"-",SUM(MB24:MF24)))</f>
        <v/>
      </c>
      <c r="MH24" s="68"/>
      <c r="MI24" s="65" t="str">
        <f>IF(ISBLANK($MN$3),"",IF(ISBLANK(Tipy!KL18),0,IF(AND(Tipy!KL18=Výsledky!$ML$3,Tipy!KN18=Výsledky!$MN$3),60,0)))</f>
        <v/>
      </c>
      <c r="MJ24" s="6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5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5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9" t="str">
        <f>IF(ISBLANK($MN$3),"",IF(ISBLANK(Tipy!KL18),"-",SUM(MI24:MM24)))</f>
        <v/>
      </c>
      <c r="MO24" s="68"/>
      <c r="MP24" s="65" t="str">
        <f>IF(ISBLANK($MU$3),"",IF(ISBLANK(Tipy!KR18),0,IF(AND(Tipy!KR18=Výsledky!$MS$3,Tipy!KT18=Výsledky!$MU$3),60,0)))</f>
        <v/>
      </c>
      <c r="MQ24" s="6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5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5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9" t="str">
        <f>IF(ISBLANK($MU$3),"",IF(ISBLANK(Tipy!KR18),"-",SUM(MP24:MT24)))</f>
        <v/>
      </c>
      <c r="MV24" s="68"/>
      <c r="MW24" s="65" t="str">
        <f>IF(ISBLANK($NP$3),"",IF(ISBLANK(Tipy!KX18),0,IF(AND(Tipy!KX18=Výsledky!$NN$3,Tipy!KZ18=Výsledky!$NP$3),60,0)))</f>
        <v/>
      </c>
      <c r="MX24" s="65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5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5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6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9" t="str">
        <f>IF(ISBLANK($NP$3),"",IF(ISBLANK(Tipy!KX18),"-",SUM(MW24:NA24)))</f>
        <v/>
      </c>
      <c r="NC24" s="68"/>
      <c r="ND24" s="65" t="str">
        <f>IF(ISBLANK($NB$3),"",IF(ISBLANK(Tipy!LD18),0,IF(AND(Tipy!LD18=Výsledky!$MZ$3,Tipy!LF18=Výsledky!$NB$3),60,0)))</f>
        <v/>
      </c>
      <c r="NE24" s="65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5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5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6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9" t="str">
        <f>IF(ISBLANK($NB$3),"",IF(ISBLANK(Tipy!LD18),"-",SUM(ND24:NH24)))</f>
        <v/>
      </c>
      <c r="NJ24" s="68"/>
      <c r="NK24" s="65" t="str">
        <f>IF(ISBLANK($OD$3),"",IF(ISBLANK(Tipy!LJ18),0,IF(AND(Tipy!LJ18=Výsledky!$OB$3,Tipy!LL18=Výsledky!$OD$3),60,0)))</f>
        <v/>
      </c>
      <c r="NL24" s="65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5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5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6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9" t="str">
        <f>IF(ISBLANK($OD$3),"",IF(ISBLANK(Tipy!LJ18),"-",SUM(NK24:NO24)))</f>
        <v/>
      </c>
      <c r="NQ24" s="68"/>
      <c r="NR24" s="65" t="str">
        <f>IF(ISBLANK($NI$3),"",IF(ISBLANK(Tipy!LP18),0,IF(AND(Tipy!LP18=Výsledky!$NG$3,Tipy!LR18=Výsledky!$NI$3),60,0)))</f>
        <v/>
      </c>
      <c r="NS24" s="65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5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5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6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9" t="str">
        <f>IF(ISBLANK($NI$3),"",IF(ISBLANK(Tipy!LP18),"-",SUM(NR24:NV24)))</f>
        <v/>
      </c>
      <c r="NX24" s="68"/>
      <c r="NY24" s="65" t="str">
        <f>IF(ISBLANK($OK$3),"",IF(ISBLANK(Tipy!LV18),0,IF(AND(Tipy!LV18=Výsledky!$OI$3,Tipy!LX18=Výsledky!$OK$3),60,0)))</f>
        <v/>
      </c>
      <c r="NZ24" s="65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5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5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6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9" t="str">
        <f>IF(ISBLANK($OK$3),"",IF(ISBLANK(Tipy!LV18),"-",SUM(NY24:OC24)))</f>
        <v/>
      </c>
      <c r="OE24" s="68"/>
      <c r="OF24" s="65" t="str">
        <f>IF(ISBLANK($NW$3),"",IF(ISBLANK(Tipy!MB18),0,IF(AND(Tipy!MB18=Výsledky!$NU$3,Tipy!MD18=Výsledky!$NW$3),60,0)))</f>
        <v/>
      </c>
      <c r="OG24" s="65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5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5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6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9" t="str">
        <f>IF(ISBLANK($NW$3),"",IF(ISBLANK(Tipy!MB18),"-",SUM(OF24:OJ24)))</f>
        <v/>
      </c>
      <c r="OL24" s="68"/>
      <c r="OM24" s="65" t="str">
        <f>IF(ISBLANK($OR$3),"",IF(ISBLANK(Tipy!MH18),0,IF(AND(Tipy!MH18=Výsledky!$OP$3,Tipy!MJ18=Výsledky!$OR$3),60,0)))</f>
        <v/>
      </c>
      <c r="ON24" s="6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5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5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9" t="str">
        <f>IF(ISBLANK($OR$3),"",IF(ISBLANK(Tipy!MH18),"-",SUM(OM24:OQ24)))</f>
        <v/>
      </c>
      <c r="OS24" s="68"/>
      <c r="OT24" s="65" t="str">
        <f>IF(ISBLANK($OY$3),"",IF(ISBLANK(Tipy!MN18),0,IF(AND(Tipy!MN18=Výsledky!$OW$3,Tipy!MP18=Výsledky!$OY$3),60,0)))</f>
        <v/>
      </c>
      <c r="OU24" s="6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5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5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9" t="str">
        <f>IF(ISBLANK($OY$3),"",IF(ISBLANK(Tipy!MN18),"-",SUM(OT24:OX24)))</f>
        <v/>
      </c>
      <c r="OZ24" s="68"/>
      <c r="PA24" s="65" t="str">
        <f>IF(ISBLANK($PF$3),"",IF(ISBLANK(Tipy!MT18),0,IF(AND(Tipy!MT18=Výsledky!$PD$3,Tipy!MV18=Výsledky!$PF$3),60,0)))</f>
        <v/>
      </c>
      <c r="PB24" s="6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5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5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9" t="str">
        <f>IF(ISBLANK($PF$3),"",IF(ISBLANK(Tipy!MT18),"-",SUM(PA24:PE24)))</f>
        <v/>
      </c>
      <c r="PG24" s="68"/>
      <c r="PH24" s="65" t="str">
        <f>IF(ISBLANK($PM$3),"",IF(ISBLANK(Tipy!MZ18),0,IF(AND(Tipy!MZ18=Výsledky!$PK$3,Tipy!NB18=Výsledky!$PM$3),60,0)))</f>
        <v/>
      </c>
      <c r="PI24" s="6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5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5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9" t="str">
        <f>IF(ISBLANK($PM$3),"",IF(ISBLANK(Tipy!MZ18),"-",SUM(PH24:PL24)))</f>
        <v/>
      </c>
      <c r="PN24" s="68"/>
      <c r="PO24" s="65" t="str">
        <f>IF(ISBLANK($PT$3),"",IF(ISBLANK(Tipy!NF18),0,IF(AND(Tipy!NF18=Výsledky!$PR$3,Tipy!NH18=Výsledky!$PT$3),60,0)))</f>
        <v/>
      </c>
      <c r="PP24" s="6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5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5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9" t="str">
        <f>IF(ISBLANK($PT$3),"",IF(ISBLANK(Tipy!NF18),"-",SUM(PO24:PS24)))</f>
        <v/>
      </c>
      <c r="PU24" s="68"/>
      <c r="PV24" s="65" t="str">
        <f>IF(ISBLANK($QA$3),"",IF(ISBLANK(Tipy!NL18),0,IF(AND(Tipy!NL18=Výsledky!$PY$3,Tipy!NN18=Výsledky!$QA$3),60,0)))</f>
        <v/>
      </c>
      <c r="PW24" s="6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5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5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9" t="str">
        <f>IF(ISBLANK($QA$3),"",IF(ISBLANK(Tipy!NL18),"-",SUM(PV24:PZ24)))</f>
        <v/>
      </c>
      <c r="QB24" s="68"/>
      <c r="QC24" s="65" t="str">
        <f>IF(ISBLANK($QH$3),"",IF(ISBLANK(Tipy!NR18),0,IF(AND(Tipy!NR18=Výsledky!$QF$3,Tipy!NT18=Výsledky!$QH$3),60,0)))</f>
        <v/>
      </c>
      <c r="QD24" s="6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5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5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9" t="str">
        <f>IF(ISBLANK($QH$3),"",IF(ISBLANK(Tipy!NR18),"-",SUM(QC24:QG24)))</f>
        <v/>
      </c>
      <c r="QI24" s="121"/>
      <c r="QJ24" s="65" t="str">
        <f>IF(ISBLANK($QV$3),"",IF(ISBLANK(Tipy!NX18),0,IF(AND(Tipy!NX18=Výsledky!$QT$3,Tipy!NZ18=Výsledky!$QV$3),60,0)))</f>
        <v/>
      </c>
      <c r="QK24" s="65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5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5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6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9" t="str">
        <f>IF(ISBLANK($QV$3),"",IF(ISBLANK(Tipy!NX18),"-",SUM(QJ24:QN24)))</f>
        <v/>
      </c>
      <c r="QP24" s="121"/>
      <c r="QQ24" s="65" t="str">
        <f>IF(ISBLANK($QO$3),"",IF(ISBLANK(Tipy!#REF!),0,IF(AND(Tipy!#REF!=Výsledky!$QM$3,Tipy!#REF!=Výsledky!$QO$3),60,0)))</f>
        <v/>
      </c>
      <c r="QR2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9" t="str">
        <f>IF(ISBLANK($QO$3),"",IF(ISBLANK(Tipy!#REF!),"-",SUM(QQ24:QU24)))</f>
        <v/>
      </c>
    </row>
    <row r="25" spans="1:464" ht="16.5">
      <c r="A25" s="15">
        <f>Tipy!A19</f>
        <v>73</v>
      </c>
      <c r="B25" s="306" t="s">
        <v>261</v>
      </c>
      <c r="K25" s="106">
        <f>IF(ISBLANK($P$3),"",IF(ISBLANK(Tipy!J19),0,IF(AND(Tipy!J19=Výsledky!$N$3,Tipy!L19=Výsledky!$P$3),60,0)))</f>
        <v>0</v>
      </c>
      <c r="L25" s="10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5">
        <f>IF(ISBLANK($P$3),"",IF(OR(Tipy!M19=Výsledky!$K$6,Tipy!M19=Výsledky!$K$7,Tipy!M19=Výsledky!$K$8,Tipy!M19=Výsledky!$K$9),IF(VLOOKUP(Tipy!M19,'Kategórie hráčov'!$A$2:$B$46,2,FALSE)=30,30,20),0))</f>
        <v>0</v>
      </c>
      <c r="N25" s="105">
        <f>IF(ISBLANK($P$3),"",IF(OR(Tipy!N19=Výsledky!$N$6,Tipy!N19=Výsledky!$N$7,Tipy!N19=Výsledky!$N$8,Tipy!N19=Výsledky!$N$9),IF(VLOOKUP(Tipy!N19,'Kategórie hráčov'!$A$2:$B$46,2,FALSE)=30,30,20),0))</f>
        <v>0</v>
      </c>
      <c r="O25" s="6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7" t="str">
        <f>IF(ISBLANK($P$3),"",IF(ISBLANK(Tipy!J19),"-",SUM(K25:O25)))</f>
        <v>-</v>
      </c>
      <c r="R25" s="106">
        <f>IF(ISBLANK($W$3),"",IF(ISBLANK(Tipy!P19),0,IF(AND(Tipy!P19=Výsledky!$U$3,Tipy!R19=Výsledky!$W$3),60,0)))</f>
        <v>0</v>
      </c>
      <c r="S25" s="10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5">
        <f>IF(ISBLANK($W$3),"",IF(OR(Tipy!S19=Výsledky!$R$6,Tipy!S19=Výsledky!$R$7,Tipy!S19=Výsledky!$R$8,Tipy!S19=Výsledky!$R$9),VLOOKUP(Tipy!S19,'Kategórie hráčov'!$A$2:$B$47,2,FALSE),0))</f>
        <v>0</v>
      </c>
      <c r="U25" s="105">
        <f>IF(ISBLANK($W$3),"",IF(OR(Tipy!T19=Výsledky!$U$6,Tipy!T19=Výsledky!$U$7,Tipy!T19=Výsledky!$U$8,Tipy!T19=Výsledky!$U$9),VLOOKUP(Tipy!T19,'Kategórie hráčov'!$A$25:$B$70,2,FALSE),0))</f>
        <v>0</v>
      </c>
      <c r="V25" s="6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9" t="str">
        <f>IF(ISBLANK($W$3),"",IF(ISBLANK(Tipy!P19),"-",SUM(R25:V25)))</f>
        <v>-</v>
      </c>
      <c r="Y25" s="106">
        <f>IF(ISBLANK($AD$3),"",IF(ISBLANK(Tipy!V19),0,IF(AND(Tipy!V19=Výsledky!$AB$3,Tipy!X19=Výsledky!$AD$3),60,0)))</f>
        <v>0</v>
      </c>
      <c r="Z25" s="10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5">
        <f>IF(ISBLANK($AD$3),"",IF(OR(Tipy!Y19=Výsledky!$Y$6,Tipy!Y19=Výsledky!$Y$7,Tipy!Y19=Výsledky!$Y$8,Tipy!Y19=Výsledky!$Y$9),VLOOKUP(Tipy!Y19,'Kategórie hráčov'!$A$2:$B$47,2,FALSE),0))</f>
        <v>0</v>
      </c>
      <c r="AB25" s="105">
        <f>IF(ISBLANK($AD$3),"",IF(OR(Tipy!Z19=Výsledky!$AB$6,Tipy!Z19=Výsledky!$AB$7,Tipy!Z19=Výsledky!$AB$8,Tipy!Z19=Výsledky!$AB$9),VLOOKUP(Tipy!Z19,'Kategórie hráčov'!$A$25:$B$70,2,FALSE),0))</f>
        <v>20</v>
      </c>
      <c r="AC25" s="6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9">
        <f>IF(ISBLANK($AD$3),"",IF(ISBLANK(Tipy!V19),"-",SUM(Y25:AC25)))</f>
        <v>20</v>
      </c>
      <c r="AE25" s="68"/>
      <c r="AF25" s="65" t="str">
        <f>IF(ISBLANK($AK$3),"",IF(ISBLANK(Tipy!AB19),0,IF(AND(Tipy!AB19=Výsledky!$AI$3,Tipy!AD19=Výsledky!$AK$3),60,0)))</f>
        <v/>
      </c>
      <c r="AG25" s="65" t="str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/>
      </c>
      <c r="AH25" s="65" t="str">
        <f>IF(ISBLANK($AK$3),"",IF(OR(Tipy!AE19=Výsledky!$AF$6,Tipy!AE19=Výsledky!$AF$7,Tipy!AE19=Výsledky!$AF$8,Tipy!AE19=Výsledky!$AF$9),IF(VLOOKUP(Tipy!AE19,'Kategórie hráčov'!$A$2:$B$46,2,FALSE)=30,30,20),0))</f>
        <v/>
      </c>
      <c r="AI25" s="65" t="str">
        <f>IF(ISBLANK($AK$3),"",IF(OR(Tipy!AF19=Výsledky!$AI$6,Tipy!AF19=Výsledky!$AI$7,Tipy!AF19=Výsledky!$AI$8,Tipy!AF19=Výsledky!$AI$9),IF(VLOOKUP(Tipy!AF19,'Kategórie hráčov'!$A$2:$B$46,2,FALSE)=30,30,20),0))</f>
        <v/>
      </c>
      <c r="AJ25" s="66" t="str">
        <f>IF(ISBLANK($AK$3),"",IF(ISBLANK(Tipy!AB19),0,IF(OR(AND(Tipy!AB19=Výsledky!$AI$3,OR(Tipy!AD19=Výsledky!$AK$3+1,Tipy!AD19=Výsledky!$AK$3-1)),AND(Tipy!AD19=Výsledky!$AK$3,OR(Tipy!AB19=Výsledky!$AI$3+1,Tipy!AB19=Výsledky!$AI$3-1))),10,0)))</f>
        <v/>
      </c>
      <c r="AK25" s="69" t="str">
        <f>IF(ISBLANK($AK$3),"",IF(ISBLANK(Tipy!AB19),"-",SUM(AF25:AJ25)))</f>
        <v/>
      </c>
      <c r="AL25" s="68"/>
      <c r="AM25" s="65" t="str">
        <f>IF(ISBLANK($AR$3),"",IF(ISBLANK(Tipy!AH19),0,IF(AND(Tipy!AH19=Výsledky!$AP$3,Tipy!AJ19=Výsledky!$AR$3),60,0)))</f>
        <v/>
      </c>
      <c r="AN25" s="65" t="str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/>
      </c>
      <c r="AO25" s="65" t="str">
        <f>IF(ISBLANK($AR$3),"",IF(OR(Tipy!AK19=Výsledky!$AM$6,Tipy!AK19=Výsledky!$AM$7,Tipy!AK19=Výsledky!$AM$8,Tipy!AK19=Výsledky!$AM$9),IF(VLOOKUP(Tipy!AK19,'Kategórie hráčov'!$A$2:$B$46,2,FALSE)=30,30,20),0))</f>
        <v/>
      </c>
      <c r="AP25" s="65" t="str">
        <f>IF(ISBLANK($AR$3),"",IF(OR(Tipy!AL19=Výsledky!$AP$6,Tipy!AL19=Výsledky!$AP$7,Tipy!AL19=Výsledky!$AP$8,Tipy!AL19=Výsledky!$AP$9),IF(VLOOKUP(Tipy!AL19,'Kategórie hráčov'!$A$2:$B$46,2,FALSE)=30,30,20),0))</f>
        <v/>
      </c>
      <c r="AQ25" s="66" t="str">
        <f>IF(ISBLANK($AR$3),"",IF(ISBLANK(Tipy!AH19),0,IF(OR(AND(Tipy!AH19=Výsledky!$AP$3,OR(Tipy!AJ19=Výsledky!$AR$3+1,Tipy!AJ19=Výsledky!$AR$3-1)),AND(Tipy!AJ19=Výsledky!$AR$3,OR(Tipy!AH19=Výsledky!$AP$3+1,Tipy!AH19=Výsledky!$AP$3-1))),10,0)))</f>
        <v/>
      </c>
      <c r="AR25" s="69" t="str">
        <f>IF(ISBLANK($AR$3),"",IF(ISBLANK(Tipy!AH19),"-",SUM(AM25:AQ25)))</f>
        <v/>
      </c>
      <c r="AS25" s="68"/>
      <c r="AT25" s="65" t="str">
        <f>IF(ISBLANK($BF$3),"",IF(ISBLANK(Tipy!AN19),0,IF(AND(Tipy!AN19=Výsledky!$BD$3,Tipy!AP19=Výsledky!$BF$3),60,0)))</f>
        <v/>
      </c>
      <c r="AU25" s="65" t="str">
        <f>IF(ISBLANK($BF$3),"",IF(ISBLANK(Tipy!AN19),0,IF(AND(Tipy!AN19=Výsledky!$BD$3,Tipy!AP19=Výsledky!$BF$3),0,IF(AND(Tipy!AN19-Tipy!AP19&gt;0,Výsledky!$BD$3-Výsledky!$BF$3&gt;0),20,IF(AND(Tipy!AN19-Tipy!AP19=0,Výsledky!$BD$3-Výsledky!$BF$3=0),20,IF(AND(Tipy!AN19-Tipy!AP19&lt;0,Výsledky!$BD$3-Výsledky!$BF$3&lt;0),20,0))))))</f>
        <v/>
      </c>
      <c r="AV25" s="65" t="str">
        <f>IF(ISBLANK($BF$3),"",IF(OR(Tipy!AQ19=Výsledky!#REF!,Tipy!AQ19=Výsledky!#REF!,Tipy!AQ19=Výsledky!#REF!,Tipy!AQ19=Výsledky!$AT$9),IF(VLOOKUP(Tipy!AQ19,'Kategórie hráčov'!$A$2:$B$46,2,FALSE)=30,30,20),0))</f>
        <v/>
      </c>
      <c r="AW25" s="65" t="str">
        <f>IF(ISBLANK($BF$3),"",IF(OR(Tipy!AR19=Výsledky!#REF!,Tipy!AR19=Výsledky!#REF!,Tipy!AR19=Výsledky!#REF!,Tipy!AR19=Výsledky!$AW$9),IF(VLOOKUP(Tipy!AR19,'Kategórie hráčov'!$A$2:$B$46,2,FALSE)=30,30,20),0))</f>
        <v/>
      </c>
      <c r="AX25" s="66" t="str">
        <f>IF(ISBLANK($BF$3),"",IF(ISBLANK(Tipy!AN19),0,IF(OR(AND(Tipy!AN19=Výsledky!$BD$3,OR(Tipy!AP19=Výsledky!$BF$3+1,Tipy!AP19=Výsledky!$BF$3-1)),AND(Tipy!AP19=Výsledky!$BF$3,OR(Tipy!AN19=Výsledky!$BD$3+1,Tipy!AN19=Výsledky!$BD$3-1))),10,0)))</f>
        <v/>
      </c>
      <c r="AY25" s="69" t="str">
        <f>IF(ISBLANK($BF$3),"",IF(ISBLANK(Tipy!AN19),"-",SUM(AT25:AX25)))</f>
        <v/>
      </c>
      <c r="AZ25" s="68"/>
      <c r="BA25" s="65" t="str">
        <f>IF(ISBLANK($AY$3),"",IF(ISBLANK(Tipy!AT19),0,IF(AND(Tipy!AT19=Výsledky!$AW$3,Tipy!AV19=Výsledky!$AY$3),60,0)))</f>
        <v/>
      </c>
      <c r="BB25" s="65" t="str">
        <f>IF(ISBLANK($AY$3),"",IF(ISBLANK(Tipy!AT19),0,IF(AND(Tipy!AT19=Výsledky!$AW$3,Tipy!AV19=Výsledky!$AY$3),0,IF(AND(Tipy!AT19-Tipy!AV19&gt;0,Výsledky!$AW$3-Výsledky!$AY$3&gt;0),20,IF(AND(Tipy!AT19-Tipy!AV19=0,Výsledky!$AW$3-Výsledky!$AY$3=0),20,IF(AND(Tipy!AT19-Tipy!AV19&lt;0,Výsledky!$AW$3-Výsledky!$AY$3&lt;0),20,0))))))</f>
        <v/>
      </c>
      <c r="BC25" s="65" t="str">
        <f>IF(ISBLANK($AY$3),"",IF(OR(Tipy!AW19=Výsledky!$BA$6,Tipy!AW19=Výsledky!$BA$7,Tipy!AW19=Výsledky!$BA$8,Tipy!AW19=Výsledky!$BA$9),IF(VLOOKUP(Tipy!AW19,'Kategórie hráčov'!$A$2:$B$46,2,FALSE)=30,30,20),0))</f>
        <v/>
      </c>
      <c r="BD25" s="65" t="str">
        <f>IF(ISBLANK($AY$3),"",IF(OR(Tipy!AX19=Výsledky!$BD$6,Tipy!AX19=Výsledky!$BD$7,Tipy!AX19=Výsledky!$BD$8,Tipy!AX19=Výsledky!$BD$9),IF(VLOOKUP(Tipy!AX19,'Kategórie hráčov'!$A$2:$B$46,2,FALSE)=30,30,20),0))</f>
        <v/>
      </c>
      <c r="BE25" s="66" t="str">
        <f>IF(ISBLANK($AY$3),"",IF(ISBLANK(Tipy!AT19),0,IF(OR(AND(Tipy!AT19=Výsledky!$AW$3,OR(Tipy!AV19=Výsledky!$AY$3+1,Tipy!AV19=Výsledky!$AY$3-1)),AND(Tipy!AV19=Výsledky!$AY$3,OR(Tipy!AT19=Výsledky!$AW$3+1,Tipy!AT19=Výsledky!$AW$3-1))),10,0)))</f>
        <v/>
      </c>
      <c r="BF25" s="69" t="str">
        <f>IF(ISBLANK($AY$3),"",IF(ISBLANK(Tipy!AT19),"-",SUM(BA25:BE25)))</f>
        <v/>
      </c>
      <c r="BG25" s="68"/>
      <c r="BH25" s="65" t="str">
        <f>IF(ISBLANK($BT$3),"",IF(ISBLANK(Tipy!AZ19),0,IF(AND(Tipy!AZ19=Výsledky!$BR$3,Tipy!BB19=Výsledky!$BT$3),60,0)))</f>
        <v/>
      </c>
      <c r="BI25" s="65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5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5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6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69" t="str">
        <f>IF(ISBLANK($BT$3),"",IF(ISBLANK(Tipy!AZ19),"-",SUM(BH25:BL25)))</f>
        <v/>
      </c>
      <c r="BN25" s="68"/>
      <c r="BO25" s="65" t="str">
        <f>IF(ISBLANK($CA$3),"",IF(ISBLANK(Tipy!BF19),0,IF(AND(Tipy!BF19=Výsledky!$BY$3,Tipy!BH19=Výsledky!$CA$3),60,0)))</f>
        <v/>
      </c>
      <c r="BP25" s="65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5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5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6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9" t="str">
        <f>IF(ISBLANK($CA$3),"",IF(ISBLANK(Tipy!BF19),"-",SUM(BO25:BS25)))</f>
        <v/>
      </c>
      <c r="BU25" s="68"/>
      <c r="BV25" s="65" t="str">
        <f>IF(ISBLANK($CH$3),"",IF(ISBLANK(Tipy!BL19),0,IF(AND(Tipy!BL19=Výsledky!$CF$3,Tipy!BN19=Výsledky!$CH$3),60,0)))</f>
        <v/>
      </c>
      <c r="BW25" s="65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5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5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6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9" t="str">
        <f>IF(ISBLANK($CH$3),"",IF(ISBLANK(Tipy!BL19),"-",SUM(BV25:BZ25)))</f>
        <v/>
      </c>
      <c r="CB25" s="68"/>
      <c r="CC25" s="65" t="str">
        <f>IF(ISBLANK($CO$3),"",IF(ISBLANK(Tipy!BR19),0,IF(AND(Tipy!BR19=Výsledky!$CM$3,Tipy!BT19=Výsledky!$CO$3),60,0)))</f>
        <v/>
      </c>
      <c r="CD25" s="65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5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5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6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9" t="str">
        <f>IF(ISBLANK($CO$3),"",IF(ISBLANK(Tipy!BR19),"-",SUM(CC25:CG25)))</f>
        <v/>
      </c>
      <c r="CI25" s="68"/>
      <c r="CJ25" s="65" t="str">
        <f>IF(ISBLANK($CV$3),"",IF(ISBLANK(Tipy!BX19),0,IF(AND(Tipy!BX19=Výsledky!$CT$3,Tipy!BZ19=Výsledky!$CV$3),60,0)))</f>
        <v/>
      </c>
      <c r="CK25" s="65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5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5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6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9" t="str">
        <f>IF(ISBLANK($CV$3),"",IF(ISBLANK(Tipy!BX19),"-",SUM(CJ25:CN25)))</f>
        <v/>
      </c>
      <c r="CP25" s="68"/>
      <c r="CQ25" s="65" t="str">
        <f>IF(ISBLANK($DC$3),"",IF(ISBLANK(Tipy!CD19),0,IF(AND(Tipy!CD19=Výsledky!$DA$3,Tipy!CF19=Výsledky!$DC$3),60,0)))</f>
        <v/>
      </c>
      <c r="CR25" s="65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5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5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6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9" t="str">
        <f>IF(ISBLANK($DC$3),"",IF(ISBLANK(Tipy!CD19),"-",SUM(CQ25:CU25)))</f>
        <v/>
      </c>
      <c r="CW25" s="68"/>
      <c r="CX25" s="65" t="str">
        <f>IF(ISBLANK($DX$3),"",IF(ISBLANK(Tipy!CJ19),0,IF(AND(Tipy!CJ19=Výsledky!$DV$3,Tipy!CL19=Výsledky!$DX$3),60,0)))</f>
        <v/>
      </c>
      <c r="CY25" s="65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5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5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6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9" t="str">
        <f>IF(ISBLANK($DX$3),"",IF(ISBLANK(Tipy!CJ19),"-",SUM(CX25:DB25)))</f>
        <v/>
      </c>
      <c r="DD25" s="68"/>
      <c r="DE25" s="65" t="str">
        <f>IF(ISBLANK($DQ$3),"",IF(ISBLANK(Tipy!CP19),0,IF(AND(Tipy!CP19=Výsledky!$DO$3,Tipy!CR19=Výsledky!$DQ$3),60,0)))</f>
        <v/>
      </c>
      <c r="DF25" s="65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5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5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6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9" t="str">
        <f>IF(ISBLANK($DQ$3),"",IF(ISBLANK(Tipy!CP19),"-",SUM(DE25:DI25)))</f>
        <v/>
      </c>
      <c r="DK25" s="68"/>
      <c r="DL25" s="65" t="str">
        <f>IF(ISBLANK($EE$3),"",IF(ISBLANK(Tipy!CV19),0,IF(AND(Tipy!CV19=Výsledky!$EC$3,Tipy!CX19=Výsledky!$EE$3),60,0)))</f>
        <v/>
      </c>
      <c r="DM25" s="65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5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5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6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9" t="str">
        <f>IF(ISBLANK($EE$3),"",IF(ISBLANK(Tipy!CV19),"-",SUM(DL25:DP25)))</f>
        <v/>
      </c>
      <c r="DR25" s="68"/>
      <c r="DS25" s="65" t="str">
        <f>IF(ISBLANK($EL$3),"",IF(ISBLANK(Tipy!DB19),0,IF(AND(Tipy!DB19=Výsledky!$EJ$3,Tipy!DD19=Výsledky!$EL$3),60,0)))</f>
        <v/>
      </c>
      <c r="DT25" s="65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5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5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6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9" t="str">
        <f>IF(ISBLANK($EL$3),"",IF(ISBLANK(Tipy!DB19),"-",SUM(DS25:DW25)))</f>
        <v/>
      </c>
      <c r="DY25" s="68"/>
      <c r="DZ25" s="65" t="str">
        <f>IF(ISBLANK($ES$3),"",IF(ISBLANK(Tipy!DH19),0,IF(AND(Tipy!DH19=Výsledky!$EQ$3,Tipy!DJ19=Výsledky!$ES$3),60,0)))</f>
        <v/>
      </c>
      <c r="EA25" s="65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5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5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6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9" t="str">
        <f>IF(ISBLANK($ES$3),"",IF(ISBLANK(Tipy!DH19),"-",SUM(DZ25:ED25)))</f>
        <v/>
      </c>
      <c r="EF25" s="68"/>
      <c r="EG25" s="65" t="str">
        <f>IF(ISBLANK($EZ$3),"",IF(ISBLANK(Tipy!DN19),0,IF(AND(Tipy!DN19=Výsledky!$EX$3,Tipy!DP19=Výsledky!$EZ$3),60,0)))</f>
        <v/>
      </c>
      <c r="EH25" s="65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5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5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6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9" t="str">
        <f>IF(ISBLANK($EZ$3),"",IF(ISBLANK(Tipy!DN19),"-",SUM(EG25:EK25)))</f>
        <v/>
      </c>
      <c r="EM25" s="68"/>
      <c r="EN25" s="65" t="str">
        <f>IF(ISBLANK($FU$3),"",IF(ISBLANK(Tipy!DT19),0,IF(AND(Tipy!DT19=Výsledky!$FS$3,Tipy!DV19=Výsledky!$FU$3),60,0)))</f>
        <v/>
      </c>
      <c r="EO25" s="65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5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5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6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9" t="str">
        <f>IF(ISBLANK($FU$3),"",IF(ISBLANK(Tipy!DT19),"-",SUM(EN25:ER25)))</f>
        <v/>
      </c>
      <c r="ET25" s="68"/>
      <c r="EU25" s="65" t="str">
        <f>IF(ISBLANK($FG$3),"",IF(ISBLANK(Tipy!DZ19),0,IF(AND(Tipy!DZ19=Výsledky!$FE$3,Tipy!EB19=Výsledky!$FG$3),60,0)))</f>
        <v/>
      </c>
      <c r="EV25" s="65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5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5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6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9" t="str">
        <f>IF(ISBLANK($FG$3),"",IF(ISBLANK(Tipy!DZ19),"-",SUM(EU25:EY25)))</f>
        <v/>
      </c>
      <c r="FA25" s="68"/>
      <c r="FB25" s="65" t="str">
        <f>IF(ISBLANK($BM$3),"",IF(ISBLANK(Tipy!EF19),0,IF(AND(Tipy!EF19=Výsledky!$BK$3,Tipy!EH19=Výsledky!$BM$3),60,0)))</f>
        <v/>
      </c>
      <c r="FC25" s="65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5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5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6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69" t="str">
        <f>IF(ISBLANK($BM$3),"",IF(ISBLANK(Tipy!EF19),"-",SUM(FB25:FF25)))</f>
        <v/>
      </c>
      <c r="FH25" s="68"/>
      <c r="FI25" s="65" t="str">
        <f>IF(ISBLANK($FN$3),"",IF(ISBLANK(Tipy!EL19),0,IF(AND(Tipy!EL19=Výsledky!$FL$3,Tipy!EN19=Výsledky!$FN$3),60,0)))</f>
        <v/>
      </c>
      <c r="FJ25" s="65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5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5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6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9" t="str">
        <f>IF(ISBLANK($FN$3),"",IF(ISBLANK(Tipy!EL19),"-",SUM(FI25:FM25)))</f>
        <v/>
      </c>
      <c r="FO25" s="68"/>
      <c r="FP25" s="65" t="str">
        <f>IF(ISBLANK($DJ$3),"",IF(ISBLANK(Tipy!ER19),0,IF(AND(Tipy!ER19=Výsledky!$DH$3,Tipy!ET19=Výsledky!$DJ$3),60,0)))</f>
        <v/>
      </c>
      <c r="FQ25" s="65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5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5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6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9" t="str">
        <f>IF(ISBLANK($DJ$3),"",IF(ISBLANK(Tipy!ER19),"-",SUM(FP25:FT25)))</f>
        <v/>
      </c>
      <c r="FV25" s="68"/>
      <c r="FW25" s="65" t="str">
        <f>IF(ISBLANK($GB$3),"",IF(ISBLANK(Tipy!EX19),0,IF(AND(Tipy!EX19=Výsledky!$FZ$3,Tipy!EZ19=Výsledky!$GB$3),60,0)))</f>
        <v/>
      </c>
      <c r="FX25" s="65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5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5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6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9" t="str">
        <f>IF(ISBLANK($GB$3),"",IF(ISBLANK(Tipy!EX19),"-",SUM(FW25:GA25)))</f>
        <v/>
      </c>
      <c r="GC25" s="68"/>
      <c r="GD25" s="65" t="str">
        <f>IF(ISBLANK($GP$3),"",IF(ISBLANK(Tipy!FD19),0,IF(AND(Tipy!FD19=Výsledky!$GN$3,Tipy!FF19=Výsledky!$GP$3),60,0)))</f>
        <v/>
      </c>
      <c r="GE25" s="65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5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5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6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9" t="str">
        <f>IF(ISBLANK($GP$3),"",IF(ISBLANK(Tipy!FD19),"-",SUM(GD25:GH25)))</f>
        <v/>
      </c>
      <c r="GJ25" s="68"/>
      <c r="GK25" s="65" t="str">
        <f>IF(ISBLANK($GW$3),"",IF(ISBLANK(Tipy!FJ19),0,IF(AND(Tipy!FJ19=Výsledky!$GU$3,Tipy!FL19=Výsledky!$GW$3),60,0)))</f>
        <v/>
      </c>
      <c r="GL25" s="65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5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5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6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9" t="str">
        <f>IF(ISBLANK($GW$3),"",IF(ISBLANK(Tipy!FJ19),"-",SUM(GK25:GO25)))</f>
        <v/>
      </c>
      <c r="GQ25" s="68"/>
      <c r="GR25" s="65" t="str">
        <f>IF(ISBLANK($GI$3),"",IF(ISBLANK(Tipy!FP19),0,IF(AND(Tipy!FP19=Výsledky!$GG$3,Tipy!FR19=Výsledky!$GI$3),60,0)))</f>
        <v/>
      </c>
      <c r="GS25" s="65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5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5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6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9" t="str">
        <f>IF(ISBLANK($GI$3),"",IF(ISBLANK(Tipy!FP19),"-",SUM(GR25:GV25)))</f>
        <v/>
      </c>
      <c r="GX25" s="68"/>
      <c r="GY25" s="65" t="str">
        <f>IF(ISBLANK($HK$3),"",IF(ISBLANK(Tipy!FV19),0,IF(AND(Tipy!FV19=Výsledky!$HI$3,Tipy!FX19=Výsledky!$HK$3),60,0)))</f>
        <v/>
      </c>
      <c r="GZ25" s="65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5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5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6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9" t="str">
        <f>IF(ISBLANK($HK$3),"",IF(ISBLANK(Tipy!FV19),"-",SUM(GY25:HC25)))</f>
        <v/>
      </c>
      <c r="HE25" s="68"/>
      <c r="HF25" s="65" t="str">
        <f>IF(ISBLANK($HD$3),"",IF(ISBLANK(Tipy!GB19),0,IF(AND(Tipy!GB19=Výsledky!$HB$3,Tipy!GD19=Výsledky!$HD$3),60,0)))</f>
        <v/>
      </c>
      <c r="HG25" s="65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5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5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6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9" t="str">
        <f>IF(ISBLANK($HD$3),"",IF(ISBLANK(Tipy!GB19),"-",SUM(HF25:HJ25)))</f>
        <v/>
      </c>
      <c r="HL25" s="68"/>
      <c r="HM25" s="65" t="str">
        <f>IF(ISBLANK($HY$3),"",IF(ISBLANK(Tipy!GH19),0,IF(AND(Tipy!GH19=Výsledky!$HW$3,Tipy!GJ19=Výsledky!$HY$3),60,0)))</f>
        <v/>
      </c>
      <c r="HN25" s="65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5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5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6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9" t="str">
        <f>IF(ISBLANK($HY$3),"",IF(ISBLANK(Tipy!GH19),"-",SUM(HM25:HQ25)))</f>
        <v/>
      </c>
      <c r="HS25" s="68"/>
      <c r="HT25" s="65" t="str">
        <f>IF(ISBLANK($HR$3),"",IF(ISBLANK(Tipy!GN19),0,IF(AND(Tipy!GN19=Výsledky!$HP$3,Tipy!GP19=Výsledky!$HR$3),60,0)))</f>
        <v/>
      </c>
      <c r="HU25" s="65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5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5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6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9" t="str">
        <f>IF(ISBLANK($HR$3),"",IF(ISBLANK(Tipy!GN19),"-",SUM(HT25:HX25)))</f>
        <v/>
      </c>
      <c r="HZ25" s="68"/>
      <c r="IA25" s="65" t="str">
        <f>IF(ISBLANK($IM$3),"",IF(ISBLANK(Tipy!GT19),0,IF(AND(Tipy!GT19=Výsledky!$IK$3,Tipy!GV19=Výsledky!$IM$3),60,0)))</f>
        <v/>
      </c>
      <c r="IB25" s="65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5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5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6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9" t="str">
        <f>IF(ISBLANK($IM$3),"",IF(ISBLANK(Tipy!GT19),"-",SUM(IA25:IE25)))</f>
        <v/>
      </c>
      <c r="IG25" s="68"/>
      <c r="IH25" s="65" t="str">
        <f>IF(ISBLANK($IF$3),"",IF(ISBLANK(Tipy!GZ19),0,IF(AND(Tipy!GZ19=Výsledky!$ID$3,Tipy!HB19=Výsledky!$IF$3),60,0)))</f>
        <v/>
      </c>
      <c r="II25" s="65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5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5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6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9" t="str">
        <f>IF(ISBLANK($IF$3),"",IF(ISBLANK(Tipy!GZ19),"-",SUM(IH25:IL25)))</f>
        <v/>
      </c>
      <c r="IN25" s="68"/>
      <c r="IO25" s="65" t="str">
        <f>IF(ISBLANK($IT$3),"",IF(ISBLANK(Tipy!HF19),0,IF(AND(Tipy!HF19=Výsledky!$IR$3,Tipy!HH19=Výsledky!$IT$3),60,0)))</f>
        <v/>
      </c>
      <c r="IP25" s="65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5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5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6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9" t="str">
        <f>IF(ISBLANK($IT$3),"",IF(ISBLANK(Tipy!HF19),"-",SUM(IO25:IS25)))</f>
        <v/>
      </c>
      <c r="IU25" s="68"/>
      <c r="IV25" s="65" t="str">
        <f>IF(ISBLANK($JA$3),"",IF(ISBLANK(Tipy!HL19),0,IF(AND(Tipy!HL19=Výsledky!$IY$3,Tipy!HN19=Výsledky!$JA$3),60,0)))</f>
        <v/>
      </c>
      <c r="IW25" s="65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5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5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6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9" t="str">
        <f>IF(ISBLANK($JA$3),"",IF(ISBLANK(Tipy!HL19),"-",SUM(IV25:IZ25)))</f>
        <v/>
      </c>
      <c r="JB25" s="68"/>
      <c r="JC25" s="65" t="str">
        <f>IF(ISBLANK($JO$3),"",IF(ISBLANK(Tipy!HR19),0,IF(AND(Tipy!HR19=Výsledky!$JM$3,Tipy!HT19=Výsledky!$JO$3),60,0)))</f>
        <v/>
      </c>
      <c r="JD25" s="65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5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5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6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9" t="str">
        <f>IF(ISBLANK($JO$3),"",IF(ISBLANK(Tipy!HR19),"-",SUM(JC25:JG25)))</f>
        <v/>
      </c>
      <c r="JI25" s="68"/>
      <c r="JJ25" s="65" t="str">
        <f>IF(ISBLANK($JH$3),"",IF(ISBLANK(Tipy!HX19),0,IF(AND(Tipy!HX19=Výsledky!$JF$3,Tipy!HZ19=Výsledky!$JH$3),60,0)))</f>
        <v/>
      </c>
      <c r="JK25" s="65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5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5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6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9" t="str">
        <f>IF(ISBLANK($JH$3),"",IF(ISBLANK(Tipy!HX19),"-",SUM(JJ25:JN25)))</f>
        <v/>
      </c>
      <c r="JP25" s="68"/>
      <c r="JQ25" s="65" t="str">
        <f>IF(ISBLANK($JV$3),"",IF(ISBLANK(Tipy!ID19),0,IF(AND(Tipy!ID19=Výsledky!$JT$3,Tipy!IF19=Výsledky!$JV$3),60,0)))</f>
        <v/>
      </c>
      <c r="JR25" s="65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5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5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6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9" t="str">
        <f>IF(ISBLANK($JV$3),"",IF(ISBLANK(Tipy!ID19),"-",SUM(JQ25:JU25)))</f>
        <v/>
      </c>
      <c r="JW25" s="68"/>
      <c r="JX25" s="65" t="str">
        <f>IF(ISBLANK($KQ$3),"",IF(ISBLANK(Tipy!IJ19),0,IF(AND(Tipy!IJ19=Výsledky!$KO$3,Tipy!IL19=Výsledky!$KQ$3),60,0)))</f>
        <v/>
      </c>
      <c r="JY25" s="65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5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5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6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9" t="str">
        <f>IF(ISBLANK($KQ$3),"",IF(ISBLANK(Tipy!IJ19),"-",SUM(JX25:KB25)))</f>
        <v/>
      </c>
      <c r="KD25" s="68"/>
      <c r="KE25" s="65" t="str">
        <f>IF(ISBLANK($KX$3),"",IF(ISBLANK(Tipy!IP19),0,IF(AND(Tipy!IP19=Výsledky!$KV$3,Tipy!IR19=Výsledky!$KX$3),60,0)))</f>
        <v/>
      </c>
      <c r="KF25" s="65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5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5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6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9" t="str">
        <f>IF(ISBLANK($KX$3),"",IF(ISBLANK(Tipy!IP19),"-",SUM(KE25:KI25)))</f>
        <v/>
      </c>
      <c r="KK25" s="68"/>
      <c r="KL25" s="65" t="str">
        <f>IF(ISBLANK($KJ$3),"",IF(ISBLANK(Tipy!IV19),0,IF(AND(Tipy!IV19=Výsledky!$KH$3,Tipy!IX19=Výsledky!$KJ$3),60,0)))</f>
        <v/>
      </c>
      <c r="KM25" s="65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5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5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6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9" t="str">
        <f>IF(ISBLANK($KJ$3),"",IF(ISBLANK(Tipy!IV19),"-",SUM(KL25:KP25)))</f>
        <v/>
      </c>
      <c r="KR25" s="68"/>
      <c r="KS25" s="65" t="str">
        <f>IF(ISBLANK($KC$3),"",IF(ISBLANK(Tipy!JB19),0,IF(AND(Tipy!JB19=Výsledky!$KA$3,Tipy!JD19=Výsledky!$KC$3),60,0)))</f>
        <v/>
      </c>
      <c r="KT25" s="65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5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5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6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9" t="str">
        <f>IF(ISBLANK($KC$3),"",IF(ISBLANK(Tipy!JB19),"-",SUM(KS25:KW25)))</f>
        <v/>
      </c>
      <c r="KY25" s="68"/>
      <c r="KZ25" s="65" t="str">
        <f>IF(ISBLANK($LE$3),"",IF(ISBLANK(Tipy!JH19),0,IF(AND(Tipy!JH19=Výsledky!$LC$3,Tipy!JJ19=Výsledky!$LE$3),60,0)))</f>
        <v/>
      </c>
      <c r="LA25" s="65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5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5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6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9" t="str">
        <f>IF(ISBLANK($LE$3),"",IF(ISBLANK(Tipy!JH19),"-",SUM(KZ25:LD25)))</f>
        <v/>
      </c>
      <c r="LF25" s="68"/>
      <c r="LG25" s="65" t="str">
        <f>IF(ISBLANK($JH$3),"",IF(ISBLANK(Tipy!JU19),0,IF(AND(Tipy!JU19=Výsledky!$JF$3,Tipy!JW19=Výsledky!$JH$3),60,0)))</f>
        <v/>
      </c>
      <c r="LH25" s="65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5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5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6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9" t="str">
        <f>IF(ISBLANK($JH$3),"",IF(ISBLANK(Tipy!JU19),"-",SUM(LG25:LK25)))</f>
        <v/>
      </c>
      <c r="LM25" s="68"/>
      <c r="LN25" s="65" t="str">
        <f>IF(ISBLANK($LS$3),"",IF(ISBLANK(Tipy!JN19),0,IF(AND(Tipy!JN19=Výsledky!$LQ$3,Tipy!JP19=Výsledky!$LS$3),60,0)))</f>
        <v/>
      </c>
      <c r="LO25" s="65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5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5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6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9" t="str">
        <f>IF(ISBLANK($LS$3),"",IF(ISBLANK(Tipy!JN19),"-",SUM(LN25:LR25)))</f>
        <v/>
      </c>
      <c r="LT25" s="68"/>
      <c r="LU25" s="65" t="str">
        <f>IF(ISBLANK($JH$3),"",IF(ISBLANK(Tipy!KI19),0,IF(AND(Tipy!KI19=Výsledky!$JF$3,Tipy!KK19=Výsledky!$JH$3),60,0)))</f>
        <v/>
      </c>
      <c r="LV25" s="65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5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5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6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9" t="str">
        <f>IF(ISBLANK($JH$3),"",IF(ISBLANK(Tipy!KI19),"-",SUM(LU25:LY25)))</f>
        <v/>
      </c>
      <c r="MA25" s="68"/>
      <c r="MB25" s="65" t="str">
        <f>IF(ISBLANK($MG$3),"",IF(ISBLANK(Tipy!JZ19),0,IF(AND(Tipy!JZ19=Výsledky!$ME$3,Tipy!KB19=Výsledky!$MG$3),60,0)))</f>
        <v/>
      </c>
      <c r="MC25" s="65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5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5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6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9" t="str">
        <f>IF(ISBLANK($MG$3),"",IF(ISBLANK(Tipy!JZ19),"-",SUM(MB25:MF25)))</f>
        <v/>
      </c>
      <c r="MH25" s="68"/>
      <c r="MI25" s="65" t="str">
        <f>IF(ISBLANK($MN$3),"",IF(ISBLANK(Tipy!KL19),0,IF(AND(Tipy!KL19=Výsledky!$ML$3,Tipy!KN19=Výsledky!$MN$3),60,0)))</f>
        <v/>
      </c>
      <c r="MJ25" s="6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5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5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9" t="str">
        <f>IF(ISBLANK($MN$3),"",IF(ISBLANK(Tipy!KL19),"-",SUM(MI25:MM25)))</f>
        <v/>
      </c>
      <c r="MO25" s="68"/>
      <c r="MP25" s="65" t="str">
        <f>IF(ISBLANK($MU$3),"",IF(ISBLANK(Tipy!KR19),0,IF(AND(Tipy!KR19=Výsledky!$MS$3,Tipy!KT19=Výsledky!$MU$3),60,0)))</f>
        <v/>
      </c>
      <c r="MQ25" s="6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5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5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9" t="str">
        <f>IF(ISBLANK($MU$3),"",IF(ISBLANK(Tipy!KR19),"-",SUM(MP25:MT25)))</f>
        <v/>
      </c>
      <c r="MV25" s="68"/>
      <c r="MW25" s="65" t="str">
        <f>IF(ISBLANK($NP$3),"",IF(ISBLANK(Tipy!KX19),0,IF(AND(Tipy!KX19=Výsledky!$NN$3,Tipy!KZ19=Výsledky!$NP$3),60,0)))</f>
        <v/>
      </c>
      <c r="MX25" s="65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5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5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6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9" t="str">
        <f>IF(ISBLANK($NP$3),"",IF(ISBLANK(Tipy!KX19),"-",SUM(MW25:NA25)))</f>
        <v/>
      </c>
      <c r="NC25" s="68"/>
      <c r="ND25" s="65" t="str">
        <f>IF(ISBLANK($NB$3),"",IF(ISBLANK(Tipy!LD19),0,IF(AND(Tipy!LD19=Výsledky!$MZ$3,Tipy!LF19=Výsledky!$NB$3),60,0)))</f>
        <v/>
      </c>
      <c r="NE25" s="65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5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5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6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9" t="str">
        <f>IF(ISBLANK($NB$3),"",IF(ISBLANK(Tipy!LD19),"-",SUM(ND25:NH25)))</f>
        <v/>
      </c>
      <c r="NJ25" s="68"/>
      <c r="NK25" s="65" t="str">
        <f>IF(ISBLANK($OD$3),"",IF(ISBLANK(Tipy!LJ19),0,IF(AND(Tipy!LJ19=Výsledky!$OB$3,Tipy!LL19=Výsledky!$OD$3),60,0)))</f>
        <v/>
      </c>
      <c r="NL25" s="65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5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5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6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9" t="str">
        <f>IF(ISBLANK($OD$3),"",IF(ISBLANK(Tipy!LJ19),"-",SUM(NK25:NO25)))</f>
        <v/>
      </c>
      <c r="NQ25" s="68"/>
      <c r="NR25" s="65" t="str">
        <f>IF(ISBLANK($NI$3),"",IF(ISBLANK(Tipy!LP19),0,IF(AND(Tipy!LP19=Výsledky!$NG$3,Tipy!LR19=Výsledky!$NI$3),60,0)))</f>
        <v/>
      </c>
      <c r="NS25" s="65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5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5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6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9" t="str">
        <f>IF(ISBLANK($NI$3),"",IF(ISBLANK(Tipy!LP19),"-",SUM(NR25:NV25)))</f>
        <v/>
      </c>
      <c r="NX25" s="68"/>
      <c r="NY25" s="65" t="str">
        <f>IF(ISBLANK($OK$3),"",IF(ISBLANK(Tipy!LV19),0,IF(AND(Tipy!LV19=Výsledky!$OI$3,Tipy!LX19=Výsledky!$OK$3),60,0)))</f>
        <v/>
      </c>
      <c r="NZ25" s="65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5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5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6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9" t="str">
        <f>IF(ISBLANK($OK$3),"",IF(ISBLANK(Tipy!LV19),"-",SUM(NY25:OC25)))</f>
        <v/>
      </c>
      <c r="OE25" s="68"/>
      <c r="OF25" s="65" t="str">
        <f>IF(ISBLANK($NW$3),"",IF(ISBLANK(Tipy!MB19),0,IF(AND(Tipy!MB19=Výsledky!$NU$3,Tipy!MD19=Výsledky!$NW$3),60,0)))</f>
        <v/>
      </c>
      <c r="OG25" s="65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5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5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6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9" t="str">
        <f>IF(ISBLANK($NW$3),"",IF(ISBLANK(Tipy!MB19),"-",SUM(OF25:OJ25)))</f>
        <v/>
      </c>
      <c r="OL25" s="68"/>
      <c r="OM25" s="65" t="str">
        <f>IF(ISBLANK($OR$3),"",IF(ISBLANK(Tipy!MH19),0,IF(AND(Tipy!MH19=Výsledky!$OP$3,Tipy!MJ19=Výsledky!$OR$3),60,0)))</f>
        <v/>
      </c>
      <c r="ON25" s="6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5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5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9" t="str">
        <f>IF(ISBLANK($OR$3),"",IF(ISBLANK(Tipy!MH19),"-",SUM(OM25:OQ25)))</f>
        <v/>
      </c>
      <c r="OS25" s="68"/>
      <c r="OT25" s="65" t="str">
        <f>IF(ISBLANK($OY$3),"",IF(ISBLANK(Tipy!MN19),0,IF(AND(Tipy!MN19=Výsledky!$OW$3,Tipy!MP19=Výsledky!$OY$3),60,0)))</f>
        <v/>
      </c>
      <c r="OU25" s="6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5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5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9" t="str">
        <f>IF(ISBLANK($OY$3),"",IF(ISBLANK(Tipy!MN19),"-",SUM(OT25:OX25)))</f>
        <v/>
      </c>
      <c r="OZ25" s="68"/>
      <c r="PA25" s="65" t="str">
        <f>IF(ISBLANK($PF$3),"",IF(ISBLANK(Tipy!MT19),0,IF(AND(Tipy!MT19=Výsledky!$PD$3,Tipy!MV19=Výsledky!$PF$3),60,0)))</f>
        <v/>
      </c>
      <c r="PB25" s="6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5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5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9" t="str">
        <f>IF(ISBLANK($PF$3),"",IF(ISBLANK(Tipy!MT19),"-",SUM(PA25:PE25)))</f>
        <v/>
      </c>
      <c r="PG25" s="68"/>
      <c r="PH25" s="65" t="str">
        <f>IF(ISBLANK($PM$3),"",IF(ISBLANK(Tipy!MZ19),0,IF(AND(Tipy!MZ19=Výsledky!$PK$3,Tipy!NB19=Výsledky!$PM$3),60,0)))</f>
        <v/>
      </c>
      <c r="PI25" s="6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5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5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9" t="str">
        <f>IF(ISBLANK($PM$3),"",IF(ISBLANK(Tipy!MZ19),"-",SUM(PH25:PL25)))</f>
        <v/>
      </c>
      <c r="PN25" s="68"/>
      <c r="PO25" s="65" t="str">
        <f>IF(ISBLANK($PT$3),"",IF(ISBLANK(Tipy!NF19),0,IF(AND(Tipy!NF19=Výsledky!$PR$3,Tipy!NH19=Výsledky!$PT$3),60,0)))</f>
        <v/>
      </c>
      <c r="PP25" s="6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5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5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9" t="str">
        <f>IF(ISBLANK($PT$3),"",IF(ISBLANK(Tipy!NF19),"-",SUM(PO25:PS25)))</f>
        <v/>
      </c>
      <c r="PU25" s="68"/>
      <c r="PV25" s="65" t="str">
        <f>IF(ISBLANK($QA$3),"",IF(ISBLANK(Tipy!NL19),0,IF(AND(Tipy!NL19=Výsledky!$PY$3,Tipy!NN19=Výsledky!$QA$3),60,0)))</f>
        <v/>
      </c>
      <c r="PW25" s="6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5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5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9" t="str">
        <f>IF(ISBLANK($QA$3),"",IF(ISBLANK(Tipy!NL19),"-",SUM(PV25:PZ25)))</f>
        <v/>
      </c>
      <c r="QB25" s="68"/>
      <c r="QC25" s="65" t="str">
        <f>IF(ISBLANK($QH$3),"",IF(ISBLANK(Tipy!NR19),0,IF(AND(Tipy!NR19=Výsledky!$QF$3,Tipy!NT19=Výsledky!$QH$3),60,0)))</f>
        <v/>
      </c>
      <c r="QD25" s="6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5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5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9" t="str">
        <f>IF(ISBLANK($QH$3),"",IF(ISBLANK(Tipy!NR19),"-",SUM(QC25:QG25)))</f>
        <v/>
      </c>
      <c r="QI25" s="121"/>
      <c r="QJ25" s="65" t="str">
        <f>IF(ISBLANK($QV$3),"",IF(ISBLANK(Tipy!NX19),0,IF(AND(Tipy!NX19=Výsledky!$QT$3,Tipy!NZ19=Výsledky!$QV$3),60,0)))</f>
        <v/>
      </c>
      <c r="QK25" s="65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5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5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6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9" t="str">
        <f>IF(ISBLANK($QV$3),"",IF(ISBLANK(Tipy!NX19),"-",SUM(QJ25:QN25)))</f>
        <v/>
      </c>
      <c r="QP25" s="121"/>
      <c r="QQ25" s="65" t="str">
        <f>IF(ISBLANK($QO$3),"",IF(ISBLANK(Tipy!#REF!),0,IF(AND(Tipy!#REF!=Výsledky!$QM$3,Tipy!#REF!=Výsledky!$QO$3),60,0)))</f>
        <v/>
      </c>
      <c r="QR2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9" t="str">
        <f>IF(ISBLANK($QO$3),"",IF(ISBLANK(Tipy!#REF!),"-",SUM(QQ25:QU25)))</f>
        <v/>
      </c>
    </row>
    <row r="26" spans="1:464" ht="16.5">
      <c r="A26" s="316">
        <f>Tipy!A20</f>
        <v>9</v>
      </c>
      <c r="B26" s="306" t="s">
        <v>198</v>
      </c>
      <c r="C26" s="332">
        <v>9</v>
      </c>
      <c r="D26" s="65">
        <f>IF(ISBLANK($I$3),"",IF(ISBLANK(Tipy!D20),0,IF(AND(Tipy!D20=Výsledky!$G$3,Tipy!F20=Výsledky!$I$3),60,0)))</f>
        <v>0</v>
      </c>
      <c r="E26" s="6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5" t="e">
        <f>IF(ISBLANK($I$3),"",IF(OR(Tipy!G20=Výsledky!$D$6,Tipy!G20=Výsledky!$D$7,Tipy!G20=Výsledky!$D$8,Tipy!G20=Výsledky!$D$9),IF(VLOOKUP(Tipy!G20,'Kategórie hráčov'!$A$2:$B$46,2,FALSE)=30,30,20),0))</f>
        <v>#N/A</v>
      </c>
      <c r="G26" s="65" t="e">
        <f>IF(ISBLANK($I$3),"",IF(OR(Tipy!H20=Výsledky!$G$6,Tipy!H20=Výsledky!$G$7,Tipy!H20=Výsledky!$G$8,Tipy!H20=Výsledky!$G$9),IF(VLOOKUP(Tipy!H20,'Kategórie hráčov'!$A$2:$B$46,2,FALSE)=30,30,20),0))</f>
        <v>#N/A</v>
      </c>
      <c r="H26" s="66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7" t="str">
        <f>IF(ISBLANK($I$3),"",IF(ISBLANK(Tipy!D20),"-",SUM(D26:H26)))</f>
        <v>-</v>
      </c>
      <c r="J26" s="308"/>
      <c r="K26" s="106">
        <f>IF(ISBLANK($P$3),"",IF(ISBLANK(Tipy!J20),0,IF(AND(Tipy!J20=Výsledky!$N$3,Tipy!L20=Výsledky!$P$3),60,0)))</f>
        <v>0</v>
      </c>
      <c r="L26" s="10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5">
        <f>IF(ISBLANK($P$3),"",IF(OR(Tipy!M20=Výsledky!$K$6,Tipy!M20=Výsledky!$K$7,Tipy!M20=Výsledky!$K$8,Tipy!M20=Výsledky!$K$9),IF(VLOOKUP(Tipy!M20,'Kategórie hráčov'!$A$2:$B$46,2,FALSE)=30,30,20),0))</f>
        <v>0</v>
      </c>
      <c r="N26" s="105">
        <f>IF(ISBLANK($P$3),"",IF(OR(Tipy!N20=Výsledky!$N$6,Tipy!N20=Výsledky!$N$7,Tipy!N20=Výsledky!$N$8,Tipy!N20=Výsledky!$N$9),IF(VLOOKUP(Tipy!N20,'Kategórie hráčov'!$A$2:$B$46,2,FALSE)=30,30,20),0))</f>
        <v>0</v>
      </c>
      <c r="O26" s="6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7">
        <f>IF(ISBLANK($P$3),"",IF(ISBLANK(Tipy!J20),"-",SUM(K26:O26)))</f>
        <v>10</v>
      </c>
      <c r="Q26" s="330"/>
      <c r="R26" s="106">
        <f>IF(ISBLANK($W$3),"",IF(ISBLANK(Tipy!P20),0,IF(AND(Tipy!P20=Výsledky!$U$3,Tipy!R20=Výsledky!$W$3),60,0)))</f>
        <v>0</v>
      </c>
      <c r="S26" s="10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5">
        <f>IF(ISBLANK($W$3),"",IF(OR(Tipy!S20=Výsledky!$R$6,Tipy!S20=Výsledky!$R$7,Tipy!S20=Výsledky!$R$8,Tipy!S20=Výsledky!$R$9),VLOOKUP(Tipy!S20,'Kategórie hráčov'!$A$2:$B$47,2,FALSE),0))</f>
        <v>0</v>
      </c>
      <c r="U26" s="105">
        <f>IF(ISBLANK($W$3),"",IF(OR(Tipy!T20=Výsledky!$U$6,Tipy!T20=Výsledky!$U$7,Tipy!T20=Výsledky!$U$8,Tipy!T20=Výsledky!$U$9),VLOOKUP(Tipy!T20,'Kategórie hráčov'!$A$25:$B$70,2,FALSE),0))</f>
        <v>0</v>
      </c>
      <c r="V26" s="6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9">
        <f>IF(ISBLANK($W$3),"",IF(ISBLANK(Tipy!P20),"-",SUM(R26:V26)))</f>
        <v>20</v>
      </c>
      <c r="X26" s="330"/>
      <c r="Y26" s="106">
        <f>IF(ISBLANK($AD$3),"",IF(ISBLANK(Tipy!V20),0,IF(AND(Tipy!V20=Výsledky!$AB$3,Tipy!X20=Výsledky!$AD$3),60,0)))</f>
        <v>0</v>
      </c>
      <c r="Z26" s="10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5">
        <f>IF(ISBLANK($AD$3),"",IF(OR(Tipy!Y20=Výsledky!$Y$6,Tipy!Y20=Výsledky!$Y$7,Tipy!Y20=Výsledky!$Y$8,Tipy!Y20=Výsledky!$Y$9),VLOOKUP(Tipy!Y20,'Kategórie hráčov'!$A$2:$B$47,2,FALSE),0))</f>
        <v>0</v>
      </c>
      <c r="AB26" s="105">
        <f>IF(ISBLANK($AD$3),"",IF(OR(Tipy!Z20=Výsledky!$AB$6,Tipy!Z20=Výsledky!$AB$7,Tipy!Z20=Výsledky!$AB$8,Tipy!Z20=Výsledky!$AB$9),VLOOKUP(Tipy!Z20,'Kategórie hráčov'!$A$25:$B$70,2,FALSE),0))</f>
        <v>20</v>
      </c>
      <c r="AC26" s="66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9">
        <f>IF(ISBLANK($AD$3),"",IF(ISBLANK(Tipy!V20),"-",SUM(Y26:AC26)))</f>
        <v>30</v>
      </c>
      <c r="AE26" s="68"/>
      <c r="AF26" s="65" t="str">
        <f>IF(ISBLANK($AK$3),"",IF(ISBLANK(Tipy!AB20),0,IF(AND(Tipy!AB20=Výsledky!$AI$3,Tipy!AD20=Výsledky!$AK$3),60,0)))</f>
        <v/>
      </c>
      <c r="AG26" s="65" t="str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/>
      </c>
      <c r="AH26" s="65" t="str">
        <f>IF(ISBLANK($AK$3),"",IF(OR(Tipy!AE20=Výsledky!$AF$6,Tipy!AE20=Výsledky!$AF$7,Tipy!AE20=Výsledky!$AF$8,Tipy!AE20=Výsledky!$AF$9),IF(VLOOKUP(Tipy!AE20,'Kategórie hráčov'!$A$2:$B$46,2,FALSE)=30,30,20),0))</f>
        <v/>
      </c>
      <c r="AI26" s="65" t="str">
        <f>IF(ISBLANK($AK$3),"",IF(OR(Tipy!AF20=Výsledky!$AI$6,Tipy!AF20=Výsledky!$AI$7,Tipy!AF20=Výsledky!$AI$8,Tipy!AF20=Výsledky!$AI$9),IF(VLOOKUP(Tipy!AF20,'Kategórie hráčov'!$A$2:$B$46,2,FALSE)=30,30,20),0))</f>
        <v/>
      </c>
      <c r="AJ26" s="66" t="str">
        <f>IF(ISBLANK($AK$3),"",IF(ISBLANK(Tipy!AB20),0,IF(OR(AND(Tipy!AB20=Výsledky!$AI$3,OR(Tipy!AD20=Výsledky!$AK$3+1,Tipy!AD20=Výsledky!$AK$3-1)),AND(Tipy!AD20=Výsledky!$AK$3,OR(Tipy!AB20=Výsledky!$AI$3+1,Tipy!AB20=Výsledky!$AI$3-1))),10,0)))</f>
        <v/>
      </c>
      <c r="AK26" s="69" t="str">
        <f>IF(ISBLANK($AK$3),"",IF(ISBLANK(Tipy!AB20),"-",SUM(AF26:AJ26)))</f>
        <v/>
      </c>
      <c r="AL26" s="68"/>
      <c r="AM26" s="65" t="str">
        <f>IF(ISBLANK($AR$3),"",IF(ISBLANK(Tipy!AH20),0,IF(AND(Tipy!AH20=Výsledky!$AP$3,Tipy!AJ20=Výsledky!$AR$3),60,0)))</f>
        <v/>
      </c>
      <c r="AN26" s="65" t="str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/>
      </c>
      <c r="AO26" s="65" t="str">
        <f>IF(ISBLANK($AR$3),"",IF(OR(Tipy!AK20=Výsledky!$AM$6,Tipy!AK20=Výsledky!$AM$7,Tipy!AK20=Výsledky!$AM$8,Tipy!AK20=Výsledky!$AM$9),IF(VLOOKUP(Tipy!AK20,'Kategórie hráčov'!$A$2:$B$46,2,FALSE)=30,30,20),0))</f>
        <v/>
      </c>
      <c r="AP26" s="65" t="str">
        <f>IF(ISBLANK($AR$3),"",IF(OR(Tipy!AL20=Výsledky!$AP$6,Tipy!AL20=Výsledky!$AP$7,Tipy!AL20=Výsledky!$AP$8,Tipy!AL20=Výsledky!$AP$9),IF(VLOOKUP(Tipy!AL20,'Kategórie hráčov'!$A$2:$B$46,2,FALSE)=30,30,20),0))</f>
        <v/>
      </c>
      <c r="AQ26" s="66" t="str">
        <f>IF(ISBLANK($AR$3),"",IF(ISBLANK(Tipy!AH20),0,IF(OR(AND(Tipy!AH20=Výsledky!$AP$3,OR(Tipy!AJ20=Výsledky!$AR$3+1,Tipy!AJ20=Výsledky!$AR$3-1)),AND(Tipy!AJ20=Výsledky!$AR$3,OR(Tipy!AH20=Výsledky!$AP$3+1,Tipy!AH20=Výsledky!$AP$3-1))),10,0)))</f>
        <v/>
      </c>
      <c r="AR26" s="69" t="str">
        <f>IF(ISBLANK($AR$3),"",IF(ISBLANK(Tipy!AH20),"-",SUM(AM26:AQ26)))</f>
        <v/>
      </c>
      <c r="AS26" s="68"/>
      <c r="AT26" s="65" t="str">
        <f>IF(ISBLANK($BF$3),"",IF(ISBLANK(Tipy!AN20),0,IF(AND(Tipy!AN20=Výsledky!$BD$3,Tipy!AP20=Výsledky!$BF$3),60,0)))</f>
        <v/>
      </c>
      <c r="AU26" s="65" t="str">
        <f>IF(ISBLANK($BF$3),"",IF(ISBLANK(Tipy!AN20),0,IF(AND(Tipy!AN20=Výsledky!$BD$3,Tipy!AP20=Výsledky!$BF$3),0,IF(AND(Tipy!AN20-Tipy!AP20&gt;0,Výsledky!$BD$3-Výsledky!$BF$3&gt;0),20,IF(AND(Tipy!AN20-Tipy!AP20=0,Výsledky!$BD$3-Výsledky!$BF$3=0),20,IF(AND(Tipy!AN20-Tipy!AP20&lt;0,Výsledky!$BD$3-Výsledky!$BF$3&lt;0),20,0))))))</f>
        <v/>
      </c>
      <c r="AV26" s="65" t="str">
        <f>IF(ISBLANK($BF$3),"",IF(OR(Tipy!AQ20=Výsledky!#REF!,Tipy!AQ20=Výsledky!#REF!,Tipy!AQ20=Výsledky!#REF!,Tipy!AQ20=Výsledky!$AT$9),IF(VLOOKUP(Tipy!AQ20,'Kategórie hráčov'!$A$2:$B$46,2,FALSE)=30,30,20),0))</f>
        <v/>
      </c>
      <c r="AW26" s="65" t="str">
        <f>IF(ISBLANK($BF$3),"",IF(OR(Tipy!AR20=Výsledky!#REF!,Tipy!AR20=Výsledky!#REF!,Tipy!AR20=Výsledky!#REF!,Tipy!AR20=Výsledky!$AW$9),IF(VLOOKUP(Tipy!AR20,'Kategórie hráčov'!$A$2:$B$46,2,FALSE)=30,30,20),0))</f>
        <v/>
      </c>
      <c r="AX26" s="66" t="str">
        <f>IF(ISBLANK($BF$3),"",IF(ISBLANK(Tipy!AN20),0,IF(OR(AND(Tipy!AN20=Výsledky!$BD$3,OR(Tipy!AP20=Výsledky!$BF$3+1,Tipy!AP20=Výsledky!$BF$3-1)),AND(Tipy!AP20=Výsledky!$BF$3,OR(Tipy!AN20=Výsledky!$BD$3+1,Tipy!AN20=Výsledky!$BD$3-1))),10,0)))</f>
        <v/>
      </c>
      <c r="AY26" s="69" t="str">
        <f>IF(ISBLANK($BF$3),"",IF(ISBLANK(Tipy!AN20),"-",SUM(AT26:AX26)))</f>
        <v/>
      </c>
      <c r="AZ26" s="68"/>
      <c r="BA26" s="65" t="str">
        <f>IF(ISBLANK($AY$3),"",IF(ISBLANK(Tipy!AT20),0,IF(AND(Tipy!AT20=Výsledky!$AW$3,Tipy!AV20=Výsledky!$AY$3),60,0)))</f>
        <v/>
      </c>
      <c r="BB26" s="65" t="str">
        <f>IF(ISBLANK($AY$3),"",IF(ISBLANK(Tipy!AT20),0,IF(AND(Tipy!AT20=Výsledky!$AW$3,Tipy!AV20=Výsledky!$AY$3),0,IF(AND(Tipy!AT20-Tipy!AV20&gt;0,Výsledky!$AW$3-Výsledky!$AY$3&gt;0),20,IF(AND(Tipy!AT20-Tipy!AV20=0,Výsledky!$AW$3-Výsledky!$AY$3=0),20,IF(AND(Tipy!AT20-Tipy!AV20&lt;0,Výsledky!$AW$3-Výsledky!$AY$3&lt;0),20,0))))))</f>
        <v/>
      </c>
      <c r="BC26" s="65" t="str">
        <f>IF(ISBLANK($AY$3),"",IF(OR(Tipy!AW20=Výsledky!$BA$6,Tipy!AW20=Výsledky!$BA$7,Tipy!AW20=Výsledky!$BA$8,Tipy!AW20=Výsledky!$BA$9),IF(VLOOKUP(Tipy!AW20,'Kategórie hráčov'!$A$2:$B$46,2,FALSE)=30,30,20),0))</f>
        <v/>
      </c>
      <c r="BD26" s="65" t="str">
        <f>IF(ISBLANK($AY$3),"",IF(OR(Tipy!AX20=Výsledky!$BD$6,Tipy!AX20=Výsledky!$BD$7,Tipy!AX20=Výsledky!$BD$8,Tipy!AX20=Výsledky!$BD$9),IF(VLOOKUP(Tipy!AX20,'Kategórie hráčov'!$A$2:$B$46,2,FALSE)=30,30,20),0))</f>
        <v/>
      </c>
      <c r="BE26" s="66" t="str">
        <f>IF(ISBLANK($AY$3),"",IF(ISBLANK(Tipy!AT20),0,IF(OR(AND(Tipy!AT20=Výsledky!$AW$3,OR(Tipy!AV20=Výsledky!$AY$3+1,Tipy!AV20=Výsledky!$AY$3-1)),AND(Tipy!AV20=Výsledky!$AY$3,OR(Tipy!AT20=Výsledky!$AW$3+1,Tipy!AT20=Výsledky!$AW$3-1))),10,0)))</f>
        <v/>
      </c>
      <c r="BF26" s="69" t="str">
        <f>IF(ISBLANK($AY$3),"",IF(ISBLANK(Tipy!AT20),"-",SUM(BA26:BE26)))</f>
        <v/>
      </c>
      <c r="BG26" s="68"/>
      <c r="BH26" s="65" t="str">
        <f>IF(ISBLANK($BT$3),"",IF(ISBLANK(Tipy!AZ20),0,IF(AND(Tipy!AZ20=Výsledky!$BR$3,Tipy!BB20=Výsledky!$BT$3),60,0)))</f>
        <v/>
      </c>
      <c r="BI26" s="65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5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5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6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69" t="str">
        <f>IF(ISBLANK($BT$3),"",IF(ISBLANK(Tipy!AZ20),"-",SUM(BH26:BL26)))</f>
        <v/>
      </c>
      <c r="BN26" s="68"/>
      <c r="BO26" s="65" t="str">
        <f>IF(ISBLANK($CA$3),"",IF(ISBLANK(Tipy!BF20),0,IF(AND(Tipy!BF20=Výsledky!$BY$3,Tipy!BH20=Výsledky!$CA$3),60,0)))</f>
        <v/>
      </c>
      <c r="BP26" s="65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5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5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6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9" t="str">
        <f>IF(ISBLANK($CA$3),"",IF(ISBLANK(Tipy!BF20),"-",SUM(BO26:BS26)))</f>
        <v/>
      </c>
      <c r="BU26" s="68"/>
      <c r="BV26" s="65" t="str">
        <f>IF(ISBLANK($CH$3),"",IF(ISBLANK(Tipy!BL20),0,IF(AND(Tipy!BL20=Výsledky!$CF$3,Tipy!BN20=Výsledky!$CH$3),60,0)))</f>
        <v/>
      </c>
      <c r="BW26" s="65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5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5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6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9" t="str">
        <f>IF(ISBLANK($CH$3),"",IF(ISBLANK(Tipy!BL20),"-",SUM(BV26:BZ26)))</f>
        <v/>
      </c>
      <c r="CB26" s="68"/>
      <c r="CC26" s="65" t="str">
        <f>IF(ISBLANK($CO$3),"",IF(ISBLANK(Tipy!BR20),0,IF(AND(Tipy!BR20=Výsledky!$CM$3,Tipy!BT20=Výsledky!$CO$3),60,0)))</f>
        <v/>
      </c>
      <c r="CD26" s="65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5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5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6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9" t="str">
        <f>IF(ISBLANK($CO$3),"",IF(ISBLANK(Tipy!BR20),"-",SUM(CC26:CG26)))</f>
        <v/>
      </c>
      <c r="CI26" s="68"/>
      <c r="CJ26" s="65" t="str">
        <f>IF(ISBLANK($CV$3),"",IF(ISBLANK(Tipy!BX20),0,IF(AND(Tipy!BX20=Výsledky!$CT$3,Tipy!BZ20=Výsledky!$CV$3),60,0)))</f>
        <v/>
      </c>
      <c r="CK26" s="65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5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5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6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9" t="str">
        <f>IF(ISBLANK($CV$3),"",IF(ISBLANK(Tipy!BX20),"-",SUM(CJ26:CN26)))</f>
        <v/>
      </c>
      <c r="CP26" s="68"/>
      <c r="CQ26" s="65" t="str">
        <f>IF(ISBLANK($DC$3),"",IF(ISBLANK(Tipy!CD20),0,IF(AND(Tipy!CD20=Výsledky!$DA$3,Tipy!CF20=Výsledky!$DC$3),60,0)))</f>
        <v/>
      </c>
      <c r="CR26" s="65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5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5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6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9" t="str">
        <f>IF(ISBLANK($DC$3),"",IF(ISBLANK(Tipy!CD20),"-",SUM(CQ26:CU26)))</f>
        <v/>
      </c>
      <c r="CW26" s="68"/>
      <c r="CX26" s="65" t="str">
        <f>IF(ISBLANK($DX$3),"",IF(ISBLANK(Tipy!CJ20),0,IF(AND(Tipy!CJ20=Výsledky!$DV$3,Tipy!CL20=Výsledky!$DX$3),60,0)))</f>
        <v/>
      </c>
      <c r="CY26" s="65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5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5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6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9" t="str">
        <f>IF(ISBLANK($DX$3),"",IF(ISBLANK(Tipy!CJ20),"-",SUM(CX26:DB26)))</f>
        <v/>
      </c>
      <c r="DD26" s="68"/>
      <c r="DE26" s="65" t="str">
        <f>IF(ISBLANK($DQ$3),"",IF(ISBLANK(Tipy!CP20),0,IF(AND(Tipy!CP20=Výsledky!$DO$3,Tipy!CR20=Výsledky!$DQ$3),60,0)))</f>
        <v/>
      </c>
      <c r="DF26" s="65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5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5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6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9" t="str">
        <f>IF(ISBLANK($DQ$3),"",IF(ISBLANK(Tipy!CP20),"-",SUM(DE26:DI26)))</f>
        <v/>
      </c>
      <c r="DK26" s="68"/>
      <c r="DL26" s="65" t="str">
        <f>IF(ISBLANK($EE$3),"",IF(ISBLANK(Tipy!CV20),0,IF(AND(Tipy!CV20=Výsledky!$EC$3,Tipy!CX20=Výsledky!$EE$3),60,0)))</f>
        <v/>
      </c>
      <c r="DM26" s="65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5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5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6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9" t="str">
        <f>IF(ISBLANK($EE$3),"",IF(ISBLANK(Tipy!CV20),"-",SUM(DL26:DP26)))</f>
        <v/>
      </c>
      <c r="DR26" s="68"/>
      <c r="DS26" s="65" t="str">
        <f>IF(ISBLANK($EL$3),"",IF(ISBLANK(Tipy!DB20),0,IF(AND(Tipy!DB20=Výsledky!$EJ$3,Tipy!DD20=Výsledky!$EL$3),60,0)))</f>
        <v/>
      </c>
      <c r="DT26" s="65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5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5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6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9" t="str">
        <f>IF(ISBLANK($EL$3),"",IF(ISBLANK(Tipy!DB20),"-",SUM(DS26:DW26)))</f>
        <v/>
      </c>
      <c r="DY26" s="68"/>
      <c r="DZ26" s="65" t="str">
        <f>IF(ISBLANK($ES$3),"",IF(ISBLANK(Tipy!DH20),0,IF(AND(Tipy!DH20=Výsledky!$EQ$3,Tipy!DJ20=Výsledky!$ES$3),60,0)))</f>
        <v/>
      </c>
      <c r="EA26" s="65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5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5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6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9" t="str">
        <f>IF(ISBLANK($ES$3),"",IF(ISBLANK(Tipy!DH20),"-",SUM(DZ26:ED26)))</f>
        <v/>
      </c>
      <c r="EF26" s="68"/>
      <c r="EG26" s="65" t="str">
        <f>IF(ISBLANK($EZ$3),"",IF(ISBLANK(Tipy!DN20),0,IF(AND(Tipy!DN20=Výsledky!$EX$3,Tipy!DP20=Výsledky!$EZ$3),60,0)))</f>
        <v/>
      </c>
      <c r="EH26" s="65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5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5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6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9" t="str">
        <f>IF(ISBLANK($EZ$3),"",IF(ISBLANK(Tipy!DN20),"-",SUM(EG26:EK26)))</f>
        <v/>
      </c>
      <c r="EM26" s="68"/>
      <c r="EN26" s="65" t="str">
        <f>IF(ISBLANK($FU$3),"",IF(ISBLANK(Tipy!DT20),0,IF(AND(Tipy!DT20=Výsledky!$FS$3,Tipy!DV20=Výsledky!$FU$3),60,0)))</f>
        <v/>
      </c>
      <c r="EO26" s="65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5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5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6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9" t="str">
        <f>IF(ISBLANK($FU$3),"",IF(ISBLANK(Tipy!DT20),"-",SUM(EN26:ER26)))</f>
        <v/>
      </c>
      <c r="ET26" s="68"/>
      <c r="EU26" s="65" t="str">
        <f>IF(ISBLANK($FG$3),"",IF(ISBLANK(Tipy!DZ20),0,IF(AND(Tipy!DZ20=Výsledky!$FE$3,Tipy!EB20=Výsledky!$FG$3),60,0)))</f>
        <v/>
      </c>
      <c r="EV26" s="65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5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5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6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9" t="str">
        <f>IF(ISBLANK($FG$3),"",IF(ISBLANK(Tipy!DZ20),"-",SUM(EU26:EY26)))</f>
        <v/>
      </c>
      <c r="FA26" s="68"/>
      <c r="FB26" s="65" t="str">
        <f>IF(ISBLANK($BM$3),"",IF(ISBLANK(Tipy!EF20),0,IF(AND(Tipy!EF20=Výsledky!$BK$3,Tipy!EH20=Výsledky!$BM$3),60,0)))</f>
        <v/>
      </c>
      <c r="FC26" s="65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5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5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6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69" t="str">
        <f>IF(ISBLANK($BM$3),"",IF(ISBLANK(Tipy!EF20),"-",SUM(FB26:FF26)))</f>
        <v/>
      </c>
      <c r="FH26" s="68"/>
      <c r="FI26" s="65" t="str">
        <f>IF(ISBLANK($FN$3),"",IF(ISBLANK(Tipy!EL20),0,IF(AND(Tipy!EL20=Výsledky!$FL$3,Tipy!EN20=Výsledky!$FN$3),60,0)))</f>
        <v/>
      </c>
      <c r="FJ26" s="65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5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5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6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9" t="str">
        <f>IF(ISBLANK($FN$3),"",IF(ISBLANK(Tipy!EL20),"-",SUM(FI26:FM26)))</f>
        <v/>
      </c>
      <c r="FO26" s="68"/>
      <c r="FP26" s="65" t="str">
        <f>IF(ISBLANK($DJ$3),"",IF(ISBLANK(Tipy!ER20),0,IF(AND(Tipy!ER20=Výsledky!$DH$3,Tipy!ET20=Výsledky!$DJ$3),60,0)))</f>
        <v/>
      </c>
      <c r="FQ26" s="65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5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5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6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9" t="str">
        <f>IF(ISBLANK($DJ$3),"",IF(ISBLANK(Tipy!ER20),"-",SUM(FP26:FT26)))</f>
        <v/>
      </c>
      <c r="FV26" s="68"/>
      <c r="FW26" s="65" t="str">
        <f>IF(ISBLANK($GB$3),"",IF(ISBLANK(Tipy!EX20),0,IF(AND(Tipy!EX20=Výsledky!$FZ$3,Tipy!EZ20=Výsledky!$GB$3),60,0)))</f>
        <v/>
      </c>
      <c r="FX26" s="65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5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5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6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9" t="str">
        <f>IF(ISBLANK($GB$3),"",IF(ISBLANK(Tipy!EX20),"-",SUM(FW26:GA26)))</f>
        <v/>
      </c>
      <c r="GC26" s="68"/>
      <c r="GD26" s="65" t="str">
        <f>IF(ISBLANK($GP$3),"",IF(ISBLANK(Tipy!FD20),0,IF(AND(Tipy!FD20=Výsledky!$GN$3,Tipy!FF20=Výsledky!$GP$3),60,0)))</f>
        <v/>
      </c>
      <c r="GE26" s="65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5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5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6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9" t="str">
        <f>IF(ISBLANK($GP$3),"",IF(ISBLANK(Tipy!FD20),"-",SUM(GD26:GH26)))</f>
        <v/>
      </c>
      <c r="GJ26" s="68"/>
      <c r="GK26" s="65" t="str">
        <f>IF(ISBLANK($GW$3),"",IF(ISBLANK(Tipy!FJ20),0,IF(AND(Tipy!FJ20=Výsledky!$GU$3,Tipy!FL20=Výsledky!$GW$3),60,0)))</f>
        <v/>
      </c>
      <c r="GL26" s="65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5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5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6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9" t="str">
        <f>IF(ISBLANK($GW$3),"",IF(ISBLANK(Tipy!FJ20),"-",SUM(GK26:GO26)))</f>
        <v/>
      </c>
      <c r="GQ26" s="68"/>
      <c r="GR26" s="65" t="str">
        <f>IF(ISBLANK($GI$3),"",IF(ISBLANK(Tipy!FP20),0,IF(AND(Tipy!FP20=Výsledky!$GG$3,Tipy!FR20=Výsledky!$GI$3),60,0)))</f>
        <v/>
      </c>
      <c r="GS26" s="65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5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5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6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9" t="str">
        <f>IF(ISBLANK($GI$3),"",IF(ISBLANK(Tipy!FP20),"-",SUM(GR26:GV26)))</f>
        <v/>
      </c>
      <c r="GX26" s="68"/>
      <c r="GY26" s="65" t="str">
        <f>IF(ISBLANK($HK$3),"",IF(ISBLANK(Tipy!FV20),0,IF(AND(Tipy!FV20=Výsledky!$HI$3,Tipy!FX20=Výsledky!$HK$3),60,0)))</f>
        <v/>
      </c>
      <c r="GZ26" s="65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5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5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6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9" t="str">
        <f>IF(ISBLANK($HK$3),"",IF(ISBLANK(Tipy!FV20),"-",SUM(GY26:HC26)))</f>
        <v/>
      </c>
      <c r="HE26" s="68"/>
      <c r="HF26" s="65" t="str">
        <f>IF(ISBLANK($HD$3),"",IF(ISBLANK(Tipy!GB20),0,IF(AND(Tipy!GB20=Výsledky!$HB$3,Tipy!GD20=Výsledky!$HD$3),60,0)))</f>
        <v/>
      </c>
      <c r="HG26" s="65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5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5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6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9" t="str">
        <f>IF(ISBLANK($HD$3),"",IF(ISBLANK(Tipy!GB20),"-",SUM(HF26:HJ26)))</f>
        <v/>
      </c>
      <c r="HL26" s="68"/>
      <c r="HM26" s="65" t="str">
        <f>IF(ISBLANK($HY$3),"",IF(ISBLANK(Tipy!GH20),0,IF(AND(Tipy!GH20=Výsledky!$HW$3,Tipy!GJ20=Výsledky!$HY$3),60,0)))</f>
        <v/>
      </c>
      <c r="HN26" s="65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5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5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6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9" t="str">
        <f>IF(ISBLANK($HY$3),"",IF(ISBLANK(Tipy!GH20),"-",SUM(HM26:HQ26)))</f>
        <v/>
      </c>
      <c r="HS26" s="68"/>
      <c r="HT26" s="65" t="str">
        <f>IF(ISBLANK($HR$3),"",IF(ISBLANK(Tipy!GN20),0,IF(AND(Tipy!GN20=Výsledky!$HP$3,Tipy!GP20=Výsledky!$HR$3),60,0)))</f>
        <v/>
      </c>
      <c r="HU26" s="65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5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5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6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9" t="str">
        <f>IF(ISBLANK($HR$3),"",IF(ISBLANK(Tipy!GN20),"-",SUM(HT26:HX26)))</f>
        <v/>
      </c>
      <c r="HZ26" s="68"/>
      <c r="IA26" s="65" t="str">
        <f>IF(ISBLANK($IM$3),"",IF(ISBLANK(Tipy!GT20),0,IF(AND(Tipy!GT20=Výsledky!$IK$3,Tipy!GV20=Výsledky!$IM$3),60,0)))</f>
        <v/>
      </c>
      <c r="IB26" s="65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5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5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6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9" t="str">
        <f>IF(ISBLANK($IM$3),"",IF(ISBLANK(Tipy!GT20),"-",SUM(IA26:IE26)))</f>
        <v/>
      </c>
      <c r="IG26" s="68"/>
      <c r="IH26" s="65" t="str">
        <f>IF(ISBLANK($IF$3),"",IF(ISBLANK(Tipy!GZ20),0,IF(AND(Tipy!GZ20=Výsledky!$ID$3,Tipy!HB20=Výsledky!$IF$3),60,0)))</f>
        <v/>
      </c>
      <c r="II26" s="65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5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5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6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9" t="str">
        <f>IF(ISBLANK($IF$3),"",IF(ISBLANK(Tipy!GZ20),"-",SUM(IH26:IL26)))</f>
        <v/>
      </c>
      <c r="IN26" s="68"/>
      <c r="IO26" s="65" t="str">
        <f>IF(ISBLANK($IT$3),"",IF(ISBLANK(Tipy!HF20),0,IF(AND(Tipy!HF20=Výsledky!$IR$3,Tipy!HH20=Výsledky!$IT$3),60,0)))</f>
        <v/>
      </c>
      <c r="IP26" s="65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5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5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6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9" t="str">
        <f>IF(ISBLANK($IT$3),"",IF(ISBLANK(Tipy!HF20),"-",SUM(IO26:IS26)))</f>
        <v/>
      </c>
      <c r="IU26" s="68"/>
      <c r="IV26" s="65" t="str">
        <f>IF(ISBLANK($JA$3),"",IF(ISBLANK(Tipy!HL20),0,IF(AND(Tipy!HL20=Výsledky!$IY$3,Tipy!HN20=Výsledky!$JA$3),60,0)))</f>
        <v/>
      </c>
      <c r="IW26" s="65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5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5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6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9" t="str">
        <f>IF(ISBLANK($JA$3),"",IF(ISBLANK(Tipy!HL20),"-",SUM(IV26:IZ26)))</f>
        <v/>
      </c>
      <c r="JB26" s="68"/>
      <c r="JC26" s="65" t="str">
        <f>IF(ISBLANK($JO$3),"",IF(ISBLANK(Tipy!HR20),0,IF(AND(Tipy!HR20=Výsledky!$JM$3,Tipy!HT20=Výsledky!$JO$3),60,0)))</f>
        <v/>
      </c>
      <c r="JD26" s="65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5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5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6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9" t="str">
        <f>IF(ISBLANK($JO$3),"",IF(ISBLANK(Tipy!HR20),"-",SUM(JC26:JG26)))</f>
        <v/>
      </c>
      <c r="JI26" s="68"/>
      <c r="JJ26" s="65" t="str">
        <f>IF(ISBLANK($JH$3),"",IF(ISBLANK(Tipy!HX20),0,IF(AND(Tipy!HX20=Výsledky!$JF$3,Tipy!HZ20=Výsledky!$JH$3),60,0)))</f>
        <v/>
      </c>
      <c r="JK26" s="65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5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5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6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9" t="str">
        <f>IF(ISBLANK($JH$3),"",IF(ISBLANK(Tipy!HX20),"-",SUM(JJ26:JN26)))</f>
        <v/>
      </c>
      <c r="JP26" s="68"/>
      <c r="JQ26" s="65" t="str">
        <f>IF(ISBLANK($JV$3),"",IF(ISBLANK(Tipy!ID20),0,IF(AND(Tipy!ID20=Výsledky!$JT$3,Tipy!IF20=Výsledky!$JV$3),60,0)))</f>
        <v/>
      </c>
      <c r="JR26" s="65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5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5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6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9" t="str">
        <f>IF(ISBLANK($JV$3),"",IF(ISBLANK(Tipy!ID20),"-",SUM(JQ26:JU26)))</f>
        <v/>
      </c>
      <c r="JW26" s="68"/>
      <c r="JX26" s="65" t="str">
        <f>IF(ISBLANK($KQ$3),"",IF(ISBLANK(Tipy!IJ20),0,IF(AND(Tipy!IJ20=Výsledky!$KO$3,Tipy!IL20=Výsledky!$KQ$3),60,0)))</f>
        <v/>
      </c>
      <c r="JY26" s="65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5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5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6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9" t="str">
        <f>IF(ISBLANK($KQ$3),"",IF(ISBLANK(Tipy!IJ20),"-",SUM(JX26:KB26)))</f>
        <v/>
      </c>
      <c r="KD26" s="68"/>
      <c r="KE26" s="65" t="str">
        <f>IF(ISBLANK($KX$3),"",IF(ISBLANK(Tipy!IP20),0,IF(AND(Tipy!IP20=Výsledky!$KV$3,Tipy!IR20=Výsledky!$KX$3),60,0)))</f>
        <v/>
      </c>
      <c r="KF26" s="65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5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5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6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9" t="str">
        <f>IF(ISBLANK($KX$3),"",IF(ISBLANK(Tipy!IP20),"-",SUM(KE26:KI26)))</f>
        <v/>
      </c>
      <c r="KK26" s="68"/>
      <c r="KL26" s="65" t="str">
        <f>IF(ISBLANK($KJ$3),"",IF(ISBLANK(Tipy!IV20),0,IF(AND(Tipy!IV20=Výsledky!$KH$3,Tipy!IX20=Výsledky!$KJ$3),60,0)))</f>
        <v/>
      </c>
      <c r="KM26" s="65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5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5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6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9" t="str">
        <f>IF(ISBLANK($KJ$3),"",IF(ISBLANK(Tipy!IV20),"-",SUM(KL26:KP26)))</f>
        <v/>
      </c>
      <c r="KR26" s="68"/>
      <c r="KS26" s="65" t="str">
        <f>IF(ISBLANK($KC$3),"",IF(ISBLANK(Tipy!JB20),0,IF(AND(Tipy!JB20=Výsledky!$KA$3,Tipy!JD20=Výsledky!$KC$3),60,0)))</f>
        <v/>
      </c>
      <c r="KT26" s="65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5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5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6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9" t="str">
        <f>IF(ISBLANK($KC$3),"",IF(ISBLANK(Tipy!JB20),"-",SUM(KS26:KW26)))</f>
        <v/>
      </c>
      <c r="KY26" s="68"/>
      <c r="KZ26" s="65" t="str">
        <f>IF(ISBLANK($LE$3),"",IF(ISBLANK(Tipy!JH20),0,IF(AND(Tipy!JH20=Výsledky!$LC$3,Tipy!JJ20=Výsledky!$LE$3),60,0)))</f>
        <v/>
      </c>
      <c r="LA26" s="65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5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5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6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9" t="str">
        <f>IF(ISBLANK($LE$3),"",IF(ISBLANK(Tipy!JH20),"-",SUM(KZ26:LD26)))</f>
        <v/>
      </c>
      <c r="LF26" s="68"/>
      <c r="LG26" s="65" t="str">
        <f>IF(ISBLANK($JH$3),"",IF(ISBLANK(Tipy!JU20),0,IF(AND(Tipy!JU20=Výsledky!$JF$3,Tipy!JW20=Výsledky!$JH$3),60,0)))</f>
        <v/>
      </c>
      <c r="LH26" s="65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5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5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6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9" t="str">
        <f>IF(ISBLANK($JH$3),"",IF(ISBLANK(Tipy!JU20),"-",SUM(LG26:LK26)))</f>
        <v/>
      </c>
      <c r="LM26" s="68"/>
      <c r="LN26" s="65" t="str">
        <f>IF(ISBLANK($LS$3),"",IF(ISBLANK(Tipy!JN20),0,IF(AND(Tipy!JN20=Výsledky!$LQ$3,Tipy!JP20=Výsledky!$LS$3),60,0)))</f>
        <v/>
      </c>
      <c r="LO26" s="65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5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5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6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9" t="str">
        <f>IF(ISBLANK($LS$3),"",IF(ISBLANK(Tipy!JN20),"-",SUM(LN26:LR26)))</f>
        <v/>
      </c>
      <c r="LT26" s="68"/>
      <c r="LU26" s="65" t="str">
        <f>IF(ISBLANK($JH$3),"",IF(ISBLANK(Tipy!KI20),0,IF(AND(Tipy!KI20=Výsledky!$JF$3,Tipy!KK20=Výsledky!$JH$3),60,0)))</f>
        <v/>
      </c>
      <c r="LV26" s="65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5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5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6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9" t="str">
        <f>IF(ISBLANK($JH$3),"",IF(ISBLANK(Tipy!KI20),"-",SUM(LU26:LY26)))</f>
        <v/>
      </c>
      <c r="MA26" s="68"/>
      <c r="MB26" s="65" t="str">
        <f>IF(ISBLANK($MG$3),"",IF(ISBLANK(Tipy!JZ20),0,IF(AND(Tipy!JZ20=Výsledky!$ME$3,Tipy!KB20=Výsledky!$MG$3),60,0)))</f>
        <v/>
      </c>
      <c r="MC26" s="65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5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5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6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9" t="str">
        <f>IF(ISBLANK($MG$3),"",IF(ISBLANK(Tipy!JZ20),"-",SUM(MB26:MF26)))</f>
        <v/>
      </c>
      <c r="MH26" s="68"/>
      <c r="MI26" s="65" t="str">
        <f>IF(ISBLANK($MN$3),"",IF(ISBLANK(Tipy!KL20),0,IF(AND(Tipy!KL20=Výsledky!$ML$3,Tipy!KN20=Výsledky!$MN$3),60,0)))</f>
        <v/>
      </c>
      <c r="MJ26" s="6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5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5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9" t="str">
        <f>IF(ISBLANK($MN$3),"",IF(ISBLANK(Tipy!KL20),"-",SUM(MI26:MM26)))</f>
        <v/>
      </c>
      <c r="MO26" s="68"/>
      <c r="MP26" s="65" t="str">
        <f>IF(ISBLANK($MU$3),"",IF(ISBLANK(Tipy!KR20),0,IF(AND(Tipy!KR20=Výsledky!$MS$3,Tipy!KT20=Výsledky!$MU$3),60,0)))</f>
        <v/>
      </c>
      <c r="MQ26" s="6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5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5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9" t="str">
        <f>IF(ISBLANK($MU$3),"",IF(ISBLANK(Tipy!KR20),"-",SUM(MP26:MT26)))</f>
        <v/>
      </c>
      <c r="MV26" s="68"/>
      <c r="MW26" s="65" t="str">
        <f>IF(ISBLANK($NP$3),"",IF(ISBLANK(Tipy!KX20),0,IF(AND(Tipy!KX20=Výsledky!$NN$3,Tipy!KZ20=Výsledky!$NP$3),60,0)))</f>
        <v/>
      </c>
      <c r="MX26" s="65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5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5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6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9" t="str">
        <f>IF(ISBLANK($NP$3),"",IF(ISBLANK(Tipy!KX20),"-",SUM(MW26:NA26)))</f>
        <v/>
      </c>
      <c r="NC26" s="68"/>
      <c r="ND26" s="65" t="str">
        <f>IF(ISBLANK($NB$3),"",IF(ISBLANK(Tipy!LD20),0,IF(AND(Tipy!LD20=Výsledky!$MZ$3,Tipy!LF20=Výsledky!$NB$3),60,0)))</f>
        <v/>
      </c>
      <c r="NE26" s="65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5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5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6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9" t="str">
        <f>IF(ISBLANK($NB$3),"",IF(ISBLANK(Tipy!LD20),"-",SUM(ND26:NH26)))</f>
        <v/>
      </c>
      <c r="NJ26" s="68"/>
      <c r="NK26" s="65" t="str">
        <f>IF(ISBLANK($OD$3),"",IF(ISBLANK(Tipy!LJ20),0,IF(AND(Tipy!LJ20=Výsledky!$OB$3,Tipy!LL20=Výsledky!$OD$3),60,0)))</f>
        <v/>
      </c>
      <c r="NL26" s="65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5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5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6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9" t="str">
        <f>IF(ISBLANK($OD$3),"",IF(ISBLANK(Tipy!LJ20),"-",SUM(NK26:NO26)))</f>
        <v/>
      </c>
      <c r="NQ26" s="68"/>
      <c r="NR26" s="65" t="str">
        <f>IF(ISBLANK($NI$3),"",IF(ISBLANK(Tipy!LP20),0,IF(AND(Tipy!LP20=Výsledky!$NG$3,Tipy!LR20=Výsledky!$NI$3),60,0)))</f>
        <v/>
      </c>
      <c r="NS26" s="65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5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5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6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9" t="str">
        <f>IF(ISBLANK($NI$3),"",IF(ISBLANK(Tipy!LP20),"-",SUM(NR26:NV26)))</f>
        <v/>
      </c>
      <c r="NX26" s="68"/>
      <c r="NY26" s="65" t="str">
        <f>IF(ISBLANK($OK$3),"",IF(ISBLANK(Tipy!LV20),0,IF(AND(Tipy!LV20=Výsledky!$OI$3,Tipy!LX20=Výsledky!$OK$3),60,0)))</f>
        <v/>
      </c>
      <c r="NZ26" s="65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5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5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6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9" t="str">
        <f>IF(ISBLANK($OK$3),"",IF(ISBLANK(Tipy!LV20),"-",SUM(NY26:OC26)))</f>
        <v/>
      </c>
      <c r="OE26" s="68"/>
      <c r="OF26" s="65" t="str">
        <f>IF(ISBLANK($NW$3),"",IF(ISBLANK(Tipy!MB20),0,IF(AND(Tipy!MB20=Výsledky!$NU$3,Tipy!MD20=Výsledky!$NW$3),60,0)))</f>
        <v/>
      </c>
      <c r="OG26" s="65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5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5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6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9" t="str">
        <f>IF(ISBLANK($NW$3),"",IF(ISBLANK(Tipy!MB20),"-",SUM(OF26:OJ26)))</f>
        <v/>
      </c>
      <c r="OL26" s="68"/>
      <c r="OM26" s="65" t="str">
        <f>IF(ISBLANK($OR$3),"",IF(ISBLANK(Tipy!MH20),0,IF(AND(Tipy!MH20=Výsledky!$OP$3,Tipy!MJ20=Výsledky!$OR$3),60,0)))</f>
        <v/>
      </c>
      <c r="ON26" s="6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5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5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9" t="str">
        <f>IF(ISBLANK($OR$3),"",IF(ISBLANK(Tipy!MH20),"-",SUM(OM26:OQ26)))</f>
        <v/>
      </c>
      <c r="OS26" s="68"/>
      <c r="OT26" s="65" t="str">
        <f>IF(ISBLANK($OY$3),"",IF(ISBLANK(Tipy!MN20),0,IF(AND(Tipy!MN20=Výsledky!$OW$3,Tipy!MP20=Výsledky!$OY$3),60,0)))</f>
        <v/>
      </c>
      <c r="OU26" s="6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5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5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9" t="str">
        <f>IF(ISBLANK($OY$3),"",IF(ISBLANK(Tipy!MN20),"-",SUM(OT26:OX26)))</f>
        <v/>
      </c>
      <c r="OZ26" s="68"/>
      <c r="PA26" s="65" t="str">
        <f>IF(ISBLANK($PF$3),"",IF(ISBLANK(Tipy!MT20),0,IF(AND(Tipy!MT20=Výsledky!$PD$3,Tipy!MV20=Výsledky!$PF$3),60,0)))</f>
        <v/>
      </c>
      <c r="PB26" s="6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5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5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9" t="str">
        <f>IF(ISBLANK($PF$3),"",IF(ISBLANK(Tipy!MT20),"-",SUM(PA26:PE26)))</f>
        <v/>
      </c>
      <c r="PG26" s="68"/>
      <c r="PH26" s="65" t="str">
        <f>IF(ISBLANK($PM$3),"",IF(ISBLANK(Tipy!MZ20),0,IF(AND(Tipy!MZ20=Výsledky!$PK$3,Tipy!NB20=Výsledky!$PM$3),60,0)))</f>
        <v/>
      </c>
      <c r="PI26" s="6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5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5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9" t="str">
        <f>IF(ISBLANK($PM$3),"",IF(ISBLANK(Tipy!MZ20),"-",SUM(PH26:PL26)))</f>
        <v/>
      </c>
      <c r="PN26" s="68"/>
      <c r="PO26" s="65" t="str">
        <f>IF(ISBLANK($PT$3),"",IF(ISBLANK(Tipy!NF20),0,IF(AND(Tipy!NF20=Výsledky!$PR$3,Tipy!NH20=Výsledky!$PT$3),60,0)))</f>
        <v/>
      </c>
      <c r="PP26" s="6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5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5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9" t="str">
        <f>IF(ISBLANK($PT$3),"",IF(ISBLANK(Tipy!NF20),"-",SUM(PO26:PS26)))</f>
        <v/>
      </c>
      <c r="PU26" s="68"/>
      <c r="PV26" s="65" t="str">
        <f>IF(ISBLANK($QA$3),"",IF(ISBLANK(Tipy!NL20),0,IF(AND(Tipy!NL20=Výsledky!$PY$3,Tipy!NN20=Výsledky!$QA$3),60,0)))</f>
        <v/>
      </c>
      <c r="PW26" s="6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5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5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9" t="str">
        <f>IF(ISBLANK($QA$3),"",IF(ISBLANK(Tipy!NL20),"-",SUM(PV26:PZ26)))</f>
        <v/>
      </c>
      <c r="QB26" s="68"/>
      <c r="QC26" s="65" t="str">
        <f>IF(ISBLANK($QH$3),"",IF(ISBLANK(Tipy!NR20),0,IF(AND(Tipy!NR20=Výsledky!$QF$3,Tipy!NT20=Výsledky!$QH$3),60,0)))</f>
        <v/>
      </c>
      <c r="QD26" s="6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5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5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9" t="str">
        <f>IF(ISBLANK($QH$3),"",IF(ISBLANK(Tipy!NR20),"-",SUM(QC26:QG26)))</f>
        <v/>
      </c>
      <c r="QI26" s="121"/>
      <c r="QJ26" s="65" t="str">
        <f>IF(ISBLANK($QV$3),"",IF(ISBLANK(Tipy!NX20),0,IF(AND(Tipy!NX20=Výsledky!$QT$3,Tipy!NZ20=Výsledky!$QV$3),60,0)))</f>
        <v/>
      </c>
      <c r="QK26" s="65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5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5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6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9" t="str">
        <f>IF(ISBLANK($QV$3),"",IF(ISBLANK(Tipy!NX20),"-",SUM(QJ26:QN26)))</f>
        <v/>
      </c>
      <c r="QP26" s="121"/>
      <c r="QQ26" s="65" t="str">
        <f>IF(ISBLANK($QO$3),"",IF(ISBLANK(Tipy!#REF!),0,IF(AND(Tipy!#REF!=Výsledky!$QM$3,Tipy!#REF!=Výsledky!$QO$3),60,0)))</f>
        <v/>
      </c>
      <c r="QR2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9" t="str">
        <f>IF(ISBLANK($QO$3),"",IF(ISBLANK(Tipy!#REF!),"-",SUM(QQ26:QU26)))</f>
        <v/>
      </c>
    </row>
    <row r="27" spans="1:464" ht="16.5">
      <c r="A27" s="316">
        <f>Tipy!A21</f>
        <v>34</v>
      </c>
      <c r="B27" s="306" t="s">
        <v>17</v>
      </c>
      <c r="C27" s="332">
        <v>34</v>
      </c>
      <c r="D27" s="65">
        <f>IF(ISBLANK($I$3),"",IF(ISBLANK(Tipy!D21),0,IF(AND(Tipy!D21=Výsledky!$G$3,Tipy!F21=Výsledky!$I$3),60,0)))</f>
        <v>0</v>
      </c>
      <c r="E27" s="6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5" t="e">
        <f>IF(ISBLANK($I$3),"",IF(OR(Tipy!G21=Výsledky!$D$6,Tipy!G21=Výsledky!$D$7,Tipy!G21=Výsledky!$D$8,Tipy!G21=Výsledky!$D$9),IF(VLOOKUP(Tipy!G21,'Kategórie hráčov'!$A$2:$B$46,2,FALSE)=30,30,20),0))</f>
        <v>#N/A</v>
      </c>
      <c r="G27" s="65" t="e">
        <f>IF(ISBLANK($I$3),"",IF(OR(Tipy!H21=Výsledky!$G$6,Tipy!H21=Výsledky!$G$7,Tipy!H21=Výsledky!$G$8,Tipy!H21=Výsledky!$G$9),IF(VLOOKUP(Tipy!H21,'Kategórie hráčov'!$A$2:$B$46,2,FALSE)=30,30,20),0))</f>
        <v>#N/A</v>
      </c>
      <c r="H27" s="6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7" t="str">
        <f>IF(ISBLANK($I$3),"",IF(ISBLANK(Tipy!D21),"-",SUM(D27:H27)))</f>
        <v>-</v>
      </c>
      <c r="J27" s="308"/>
      <c r="K27" s="106">
        <f>IF(ISBLANK($P$3),"",IF(ISBLANK(Tipy!J21),0,IF(AND(Tipy!J21=Výsledky!$N$3,Tipy!L21=Výsledky!$P$3),60,0)))</f>
        <v>60</v>
      </c>
      <c r="L27" s="10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5">
        <f>IF(ISBLANK($P$3),"",IF(OR(Tipy!M21=Výsledky!$K$6,Tipy!M21=Výsledky!$K$7,Tipy!M21=Výsledky!$K$8,Tipy!M21=Výsledky!$K$9),IF(VLOOKUP(Tipy!M21,'Kategórie hráčov'!$A$2:$B$46,2,FALSE)=30,30,20),0))</f>
        <v>0</v>
      </c>
      <c r="N27" s="105">
        <f>IF(ISBLANK($P$3),"",IF(OR(Tipy!N21=Výsledky!$N$6,Tipy!N21=Výsledky!$N$7,Tipy!N21=Výsledky!$N$8,Tipy!N21=Výsledky!$N$9),IF(VLOOKUP(Tipy!N21,'Kategórie hráčov'!$A$2:$B$46,2,FALSE)=30,30,20),0))</f>
        <v>20</v>
      </c>
      <c r="O27" s="6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7">
        <f>IF(ISBLANK($P$3),"",IF(ISBLANK(Tipy!J21),"-",SUM(K27:O27)))</f>
        <v>80</v>
      </c>
      <c r="Q27" s="330"/>
      <c r="R27" s="106">
        <f>IF(ISBLANK($W$3),"",IF(ISBLANK(Tipy!P21),0,IF(AND(Tipy!P21=Výsledky!$U$3,Tipy!R21=Výsledky!$W$3),60,0)))</f>
        <v>0</v>
      </c>
      <c r="S27" s="10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5">
        <f>IF(ISBLANK($W$3),"",IF(OR(Tipy!S21=Výsledky!$R$6,Tipy!S21=Výsledky!$R$7,Tipy!S21=Výsledky!$R$8,Tipy!S21=Výsledky!$R$9),VLOOKUP(Tipy!S21,'Kategórie hráčov'!$A$2:$B$47,2,FALSE),0))</f>
        <v>20</v>
      </c>
      <c r="U27" s="105">
        <f>IF(ISBLANK($W$3),"",IF(OR(Tipy!T21=Výsledky!$U$6,Tipy!T21=Výsledky!$U$7,Tipy!T21=Výsledky!$U$8,Tipy!T21=Výsledky!$U$9),VLOOKUP(Tipy!T21,'Kategórie hráčov'!$A$25:$B$70,2,FALSE),0))</f>
        <v>0</v>
      </c>
      <c r="V27" s="6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9">
        <f>IF(ISBLANK($W$3),"",IF(ISBLANK(Tipy!P21),"-",SUM(R27:V27)))</f>
        <v>40</v>
      </c>
      <c r="X27" s="330"/>
      <c r="Y27" s="106">
        <f>IF(ISBLANK($AD$3),"",IF(ISBLANK(Tipy!V21),0,IF(AND(Tipy!V21=Výsledky!$AB$3,Tipy!X21=Výsledky!$AD$3),60,0)))</f>
        <v>0</v>
      </c>
      <c r="Z27" s="10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5">
        <f>IF(ISBLANK($AD$3),"",IF(OR(Tipy!Y21=Výsledky!$Y$6,Tipy!Y21=Výsledky!$Y$7,Tipy!Y21=Výsledky!$Y$8,Tipy!Y21=Výsledky!$Y$9),VLOOKUP(Tipy!Y21,'Kategórie hráčov'!$A$2:$B$47,2,FALSE),0))</f>
        <v>0</v>
      </c>
      <c r="AB27" s="105">
        <f>IF(ISBLANK($AD$3),"",IF(OR(Tipy!Z21=Výsledky!$AB$6,Tipy!Z21=Výsledky!$AB$7,Tipy!Z21=Výsledky!$AB$8,Tipy!Z21=Výsledky!$AB$9),VLOOKUP(Tipy!Z21,'Kategórie hráčov'!$A$25:$B$70,2,FALSE),0))</f>
        <v>0</v>
      </c>
      <c r="AC27" s="66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9">
        <f>IF(ISBLANK($AD$3),"",IF(ISBLANK(Tipy!V21),"-",SUM(Y27:AC27)))</f>
        <v>10</v>
      </c>
      <c r="AE27" s="68"/>
      <c r="AF27" s="65" t="str">
        <f>IF(ISBLANK($AK$3),"",IF(ISBLANK(Tipy!AB21),0,IF(AND(Tipy!AB21=Výsledky!$AI$3,Tipy!AD21=Výsledky!$AK$3),60,0)))</f>
        <v/>
      </c>
      <c r="AG27" s="65" t="str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/>
      </c>
      <c r="AH27" s="65" t="str">
        <f>IF(ISBLANK($AK$3),"",IF(OR(Tipy!AE21=Výsledky!$AF$6,Tipy!AE21=Výsledky!$AF$7,Tipy!AE21=Výsledky!$AF$8,Tipy!AE21=Výsledky!$AF$9),IF(VLOOKUP(Tipy!AE21,'Kategórie hráčov'!$A$2:$B$46,2,FALSE)=30,30,20),0))</f>
        <v/>
      </c>
      <c r="AI27" s="65" t="str">
        <f>IF(ISBLANK($AK$3),"",IF(OR(Tipy!AF21=Výsledky!$AI$6,Tipy!AF21=Výsledky!$AI$7,Tipy!AF21=Výsledky!$AI$8,Tipy!AF21=Výsledky!$AI$9),IF(VLOOKUP(Tipy!AF21,'Kategórie hráčov'!$A$2:$B$46,2,FALSE)=30,30,20),0))</f>
        <v/>
      </c>
      <c r="AJ27" s="66" t="str">
        <f>IF(ISBLANK($AK$3),"",IF(ISBLANK(Tipy!AB21),0,IF(OR(AND(Tipy!AB21=Výsledky!$AI$3,OR(Tipy!AD21=Výsledky!$AK$3+1,Tipy!AD21=Výsledky!$AK$3-1)),AND(Tipy!AD21=Výsledky!$AK$3,OR(Tipy!AB21=Výsledky!$AI$3+1,Tipy!AB21=Výsledky!$AI$3-1))),10,0)))</f>
        <v/>
      </c>
      <c r="AK27" s="69" t="str">
        <f>IF(ISBLANK($AK$3),"",IF(ISBLANK(Tipy!AB21),"-",SUM(AF27:AJ27)))</f>
        <v/>
      </c>
      <c r="AL27" s="68"/>
      <c r="AM27" s="65" t="str">
        <f>IF(ISBLANK($AR$3),"",IF(ISBLANK(Tipy!AH21),0,IF(AND(Tipy!AH21=Výsledky!$AP$3,Tipy!AJ21=Výsledky!$AR$3),60,0)))</f>
        <v/>
      </c>
      <c r="AN27" s="65" t="str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/>
      </c>
      <c r="AO27" s="65" t="str">
        <f>IF(ISBLANK($AR$3),"",IF(OR(Tipy!AK21=Výsledky!$AM$6,Tipy!AK21=Výsledky!$AM$7,Tipy!AK21=Výsledky!$AM$8,Tipy!AK21=Výsledky!$AM$9),IF(VLOOKUP(Tipy!AK21,'Kategórie hráčov'!$A$2:$B$46,2,FALSE)=30,30,20),0))</f>
        <v/>
      </c>
      <c r="AP27" s="65" t="str">
        <f>IF(ISBLANK($AR$3),"",IF(OR(Tipy!AL21=Výsledky!$AP$6,Tipy!AL21=Výsledky!$AP$7,Tipy!AL21=Výsledky!$AP$8,Tipy!AL21=Výsledky!$AP$9),IF(VLOOKUP(Tipy!AL21,'Kategórie hráčov'!$A$2:$B$46,2,FALSE)=30,30,20),0))</f>
        <v/>
      </c>
      <c r="AQ27" s="66" t="str">
        <f>IF(ISBLANK($AR$3),"",IF(ISBLANK(Tipy!AH21),0,IF(OR(AND(Tipy!AH21=Výsledky!$AP$3,OR(Tipy!AJ21=Výsledky!$AR$3+1,Tipy!AJ21=Výsledky!$AR$3-1)),AND(Tipy!AJ21=Výsledky!$AR$3,OR(Tipy!AH21=Výsledky!$AP$3+1,Tipy!AH21=Výsledky!$AP$3-1))),10,0)))</f>
        <v/>
      </c>
      <c r="AR27" s="69" t="str">
        <f>IF(ISBLANK($AR$3),"",IF(ISBLANK(Tipy!AH21),"-",SUM(AM27:AQ27)))</f>
        <v/>
      </c>
      <c r="AS27" s="68"/>
      <c r="AT27" s="65" t="str">
        <f>IF(ISBLANK($BF$3),"",IF(ISBLANK(Tipy!AN21),0,IF(AND(Tipy!AN21=Výsledky!$BD$3,Tipy!AP21=Výsledky!$BF$3),60,0)))</f>
        <v/>
      </c>
      <c r="AU27" s="65" t="str">
        <f>IF(ISBLANK($BF$3),"",IF(ISBLANK(Tipy!AN21),0,IF(AND(Tipy!AN21=Výsledky!$BD$3,Tipy!AP21=Výsledky!$BF$3),0,IF(AND(Tipy!AN21-Tipy!AP21&gt;0,Výsledky!$BD$3-Výsledky!$BF$3&gt;0),20,IF(AND(Tipy!AN21-Tipy!AP21=0,Výsledky!$BD$3-Výsledky!$BF$3=0),20,IF(AND(Tipy!AN21-Tipy!AP21&lt;0,Výsledky!$BD$3-Výsledky!$BF$3&lt;0),20,0))))))</f>
        <v/>
      </c>
      <c r="AV27" s="65" t="str">
        <f>IF(ISBLANK($BF$3),"",IF(OR(Tipy!AQ21=Výsledky!#REF!,Tipy!AQ21=Výsledky!#REF!,Tipy!AQ21=Výsledky!#REF!,Tipy!AQ21=Výsledky!$AT$9),IF(VLOOKUP(Tipy!AQ21,'Kategórie hráčov'!$A$2:$B$46,2,FALSE)=30,30,20),0))</f>
        <v/>
      </c>
      <c r="AW27" s="65" t="str">
        <f>IF(ISBLANK($BF$3),"",IF(OR(Tipy!AR21=Výsledky!#REF!,Tipy!AR21=Výsledky!#REF!,Tipy!AR21=Výsledky!#REF!,Tipy!AR21=Výsledky!$AW$9),IF(VLOOKUP(Tipy!AR21,'Kategórie hráčov'!$A$2:$B$46,2,FALSE)=30,30,20),0))</f>
        <v/>
      </c>
      <c r="AX27" s="66" t="str">
        <f>IF(ISBLANK($BF$3),"",IF(ISBLANK(Tipy!AN21),0,IF(OR(AND(Tipy!AN21=Výsledky!$BD$3,OR(Tipy!AP21=Výsledky!$BF$3+1,Tipy!AP21=Výsledky!$BF$3-1)),AND(Tipy!AP21=Výsledky!$BF$3,OR(Tipy!AN21=Výsledky!$BD$3+1,Tipy!AN21=Výsledky!$BD$3-1))),10,0)))</f>
        <v/>
      </c>
      <c r="AY27" s="69" t="str">
        <f>IF(ISBLANK($BF$3),"",IF(ISBLANK(Tipy!AN21),"-",SUM(AT27:AX27)))</f>
        <v/>
      </c>
      <c r="AZ27" s="68"/>
      <c r="BA27" s="65" t="str">
        <f>IF(ISBLANK($AY$3),"",IF(ISBLANK(Tipy!AT21),0,IF(AND(Tipy!AT21=Výsledky!$AW$3,Tipy!AV21=Výsledky!$AY$3),60,0)))</f>
        <v/>
      </c>
      <c r="BB27" s="65" t="str">
        <f>IF(ISBLANK($AY$3),"",IF(ISBLANK(Tipy!AT21),0,IF(AND(Tipy!AT21=Výsledky!$AW$3,Tipy!AV21=Výsledky!$AY$3),0,IF(AND(Tipy!AT21-Tipy!AV21&gt;0,Výsledky!$AW$3-Výsledky!$AY$3&gt;0),20,IF(AND(Tipy!AT21-Tipy!AV21=0,Výsledky!$AW$3-Výsledky!$AY$3=0),20,IF(AND(Tipy!AT21-Tipy!AV21&lt;0,Výsledky!$AW$3-Výsledky!$AY$3&lt;0),20,0))))))</f>
        <v/>
      </c>
      <c r="BC27" s="65" t="str">
        <f>IF(ISBLANK($AY$3),"",IF(OR(Tipy!AW21=Výsledky!$BA$6,Tipy!AW21=Výsledky!$BA$7,Tipy!AW21=Výsledky!$BA$8,Tipy!AW21=Výsledky!$BA$9),IF(VLOOKUP(Tipy!AW21,'Kategórie hráčov'!$A$2:$B$46,2,FALSE)=30,30,20),0))</f>
        <v/>
      </c>
      <c r="BD27" s="65" t="str">
        <f>IF(ISBLANK($AY$3),"",IF(OR(Tipy!AX21=Výsledky!$BD$6,Tipy!AX21=Výsledky!$BD$7,Tipy!AX21=Výsledky!$BD$8,Tipy!AX21=Výsledky!$BD$9),IF(VLOOKUP(Tipy!AX21,'Kategórie hráčov'!$A$2:$B$46,2,FALSE)=30,30,20),0))</f>
        <v/>
      </c>
      <c r="BE27" s="66" t="str">
        <f>IF(ISBLANK($AY$3),"",IF(ISBLANK(Tipy!AT21),0,IF(OR(AND(Tipy!AT21=Výsledky!$AW$3,OR(Tipy!AV21=Výsledky!$AY$3+1,Tipy!AV21=Výsledky!$AY$3-1)),AND(Tipy!AV21=Výsledky!$AY$3,OR(Tipy!AT21=Výsledky!$AW$3+1,Tipy!AT21=Výsledky!$AW$3-1))),10,0)))</f>
        <v/>
      </c>
      <c r="BF27" s="69" t="str">
        <f>IF(ISBLANK($AY$3),"",IF(ISBLANK(Tipy!AT21),"-",SUM(BA27:BE27)))</f>
        <v/>
      </c>
      <c r="BG27" s="68"/>
      <c r="BH27" s="65" t="str">
        <f>IF(ISBLANK($BT$3),"",IF(ISBLANK(Tipy!AZ21),0,IF(AND(Tipy!AZ21=Výsledky!$BR$3,Tipy!BB21=Výsledky!$BT$3),60,0)))</f>
        <v/>
      </c>
      <c r="BI27" s="65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5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5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6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69" t="str">
        <f>IF(ISBLANK($BT$3),"",IF(ISBLANK(Tipy!AZ21),"-",SUM(BH27:BL27)))</f>
        <v/>
      </c>
      <c r="BN27" s="68"/>
      <c r="BO27" s="65" t="str">
        <f>IF(ISBLANK($CA$3),"",IF(ISBLANK(Tipy!BF21),0,IF(AND(Tipy!BF21=Výsledky!$BY$3,Tipy!BH21=Výsledky!$CA$3),60,0)))</f>
        <v/>
      </c>
      <c r="BP27" s="65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5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5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6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9" t="str">
        <f>IF(ISBLANK($CA$3),"",IF(ISBLANK(Tipy!BF21),"-",SUM(BO27:BS27)))</f>
        <v/>
      </c>
      <c r="BU27" s="68"/>
      <c r="BV27" s="65" t="str">
        <f>IF(ISBLANK($CH$3),"",IF(ISBLANK(Tipy!BL21),0,IF(AND(Tipy!BL21=Výsledky!$CF$3,Tipy!BN21=Výsledky!$CH$3),60,0)))</f>
        <v/>
      </c>
      <c r="BW27" s="65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5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5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6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9" t="str">
        <f>IF(ISBLANK($CH$3),"",IF(ISBLANK(Tipy!BL21),"-",SUM(BV27:BZ27)))</f>
        <v/>
      </c>
      <c r="CB27" s="68"/>
      <c r="CC27" s="65" t="str">
        <f>IF(ISBLANK($CO$3),"",IF(ISBLANK(Tipy!BR21),0,IF(AND(Tipy!BR21=Výsledky!$CM$3,Tipy!BT21=Výsledky!$CO$3),60,0)))</f>
        <v/>
      </c>
      <c r="CD27" s="65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5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5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6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9" t="str">
        <f>IF(ISBLANK($CO$3),"",IF(ISBLANK(Tipy!BR21),"-",SUM(CC27:CG27)))</f>
        <v/>
      </c>
      <c r="CI27" s="68"/>
      <c r="CJ27" s="65" t="str">
        <f>IF(ISBLANK($CV$3),"",IF(ISBLANK(Tipy!BX21),0,IF(AND(Tipy!BX21=Výsledky!$CT$3,Tipy!BZ21=Výsledky!$CV$3),60,0)))</f>
        <v/>
      </c>
      <c r="CK27" s="65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5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5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6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9" t="str">
        <f>IF(ISBLANK($CV$3),"",IF(ISBLANK(Tipy!BX21),"-",SUM(CJ27:CN27)))</f>
        <v/>
      </c>
      <c r="CP27" s="68"/>
      <c r="CQ27" s="65" t="str">
        <f>IF(ISBLANK($DC$3),"",IF(ISBLANK(Tipy!CD21),0,IF(AND(Tipy!CD21=Výsledky!$DA$3,Tipy!CF21=Výsledky!$DC$3),60,0)))</f>
        <v/>
      </c>
      <c r="CR27" s="65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5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5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6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9" t="str">
        <f>IF(ISBLANK($DC$3),"",IF(ISBLANK(Tipy!CD21),"-",SUM(CQ27:CU27)))</f>
        <v/>
      </c>
      <c r="CW27" s="68"/>
      <c r="CX27" s="65" t="str">
        <f>IF(ISBLANK($DX$3),"",IF(ISBLANK(Tipy!CJ21),0,IF(AND(Tipy!CJ21=Výsledky!$DV$3,Tipy!CL21=Výsledky!$DX$3),60,0)))</f>
        <v/>
      </c>
      <c r="CY27" s="65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5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5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6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9" t="str">
        <f>IF(ISBLANK($DX$3),"",IF(ISBLANK(Tipy!CJ21),"-",SUM(CX27:DB27)))</f>
        <v/>
      </c>
      <c r="DD27" s="68"/>
      <c r="DE27" s="65" t="str">
        <f>IF(ISBLANK($DQ$3),"",IF(ISBLANK(Tipy!CP21),0,IF(AND(Tipy!CP21=Výsledky!$DO$3,Tipy!CR21=Výsledky!$DQ$3),60,0)))</f>
        <v/>
      </c>
      <c r="DF27" s="65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5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5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6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9" t="str">
        <f>IF(ISBLANK($DQ$3),"",IF(ISBLANK(Tipy!CP21),"-",SUM(DE27:DI27)))</f>
        <v/>
      </c>
      <c r="DK27" s="68"/>
      <c r="DL27" s="65" t="str">
        <f>IF(ISBLANK($EE$3),"",IF(ISBLANK(Tipy!CV21),0,IF(AND(Tipy!CV21=Výsledky!$EC$3,Tipy!CX21=Výsledky!$EE$3),60,0)))</f>
        <v/>
      </c>
      <c r="DM27" s="65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5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5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6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9" t="str">
        <f>IF(ISBLANK($EE$3),"",IF(ISBLANK(Tipy!CV21),"-",SUM(DL27:DP27)))</f>
        <v/>
      </c>
      <c r="DR27" s="68"/>
      <c r="DS27" s="65" t="str">
        <f>IF(ISBLANK($EL$3),"",IF(ISBLANK(Tipy!DB21),0,IF(AND(Tipy!DB21=Výsledky!$EJ$3,Tipy!DD21=Výsledky!$EL$3),60,0)))</f>
        <v/>
      </c>
      <c r="DT27" s="65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5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5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6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9" t="str">
        <f>IF(ISBLANK($EL$3),"",IF(ISBLANK(Tipy!DB21),"-",SUM(DS27:DW27)))</f>
        <v/>
      </c>
      <c r="DY27" s="68"/>
      <c r="DZ27" s="65" t="str">
        <f>IF(ISBLANK($ES$3),"",IF(ISBLANK(Tipy!DH21),0,IF(AND(Tipy!DH21=Výsledky!$EQ$3,Tipy!DJ21=Výsledky!$ES$3),60,0)))</f>
        <v/>
      </c>
      <c r="EA27" s="65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5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5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6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9" t="str">
        <f>IF(ISBLANK($ES$3),"",IF(ISBLANK(Tipy!DH21),"-",SUM(DZ27:ED27)))</f>
        <v/>
      </c>
      <c r="EF27" s="68"/>
      <c r="EG27" s="65" t="str">
        <f>IF(ISBLANK($EZ$3),"",IF(ISBLANK(Tipy!DN21),0,IF(AND(Tipy!DN21=Výsledky!$EX$3,Tipy!DP21=Výsledky!$EZ$3),60,0)))</f>
        <v/>
      </c>
      <c r="EH27" s="65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5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5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6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9" t="str">
        <f>IF(ISBLANK($EZ$3),"",IF(ISBLANK(Tipy!DN21),"-",SUM(EG27:EK27)))</f>
        <v/>
      </c>
      <c r="EM27" s="68"/>
      <c r="EN27" s="65" t="str">
        <f>IF(ISBLANK($FU$3),"",IF(ISBLANK(Tipy!DT21),0,IF(AND(Tipy!DT21=Výsledky!$FS$3,Tipy!DV21=Výsledky!$FU$3),60,0)))</f>
        <v/>
      </c>
      <c r="EO27" s="65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5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5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6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9" t="str">
        <f>IF(ISBLANK($FU$3),"",IF(ISBLANK(Tipy!DT21),"-",SUM(EN27:ER27)))</f>
        <v/>
      </c>
      <c r="ET27" s="68"/>
      <c r="EU27" s="65" t="str">
        <f>IF(ISBLANK($FG$3),"",IF(ISBLANK(Tipy!DZ21),0,IF(AND(Tipy!DZ21=Výsledky!$FE$3,Tipy!EB21=Výsledky!$FG$3),60,0)))</f>
        <v/>
      </c>
      <c r="EV27" s="65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5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5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6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9" t="str">
        <f>IF(ISBLANK($FG$3),"",IF(ISBLANK(Tipy!DZ21),"-",SUM(EU27:EY27)))</f>
        <v/>
      </c>
      <c r="FA27" s="68"/>
      <c r="FB27" s="65" t="str">
        <f>IF(ISBLANK($BM$3),"",IF(ISBLANK(Tipy!EF21),0,IF(AND(Tipy!EF21=Výsledky!$BK$3,Tipy!EH21=Výsledky!$BM$3),60,0)))</f>
        <v/>
      </c>
      <c r="FC27" s="65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5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5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6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69" t="str">
        <f>IF(ISBLANK($BM$3),"",IF(ISBLANK(Tipy!EF21),"-",SUM(FB27:FF27)))</f>
        <v/>
      </c>
      <c r="FH27" s="68"/>
      <c r="FI27" s="65" t="str">
        <f>IF(ISBLANK($FN$3),"",IF(ISBLANK(Tipy!EL21),0,IF(AND(Tipy!EL21=Výsledky!$FL$3,Tipy!EN21=Výsledky!$FN$3),60,0)))</f>
        <v/>
      </c>
      <c r="FJ27" s="65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5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5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6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9" t="str">
        <f>IF(ISBLANK($FN$3),"",IF(ISBLANK(Tipy!EL21),"-",SUM(FI27:FM27)))</f>
        <v/>
      </c>
      <c r="FO27" s="68"/>
      <c r="FP27" s="65" t="str">
        <f>IF(ISBLANK($DJ$3),"",IF(ISBLANK(Tipy!ER21),0,IF(AND(Tipy!ER21=Výsledky!$DH$3,Tipy!ET21=Výsledky!$DJ$3),60,0)))</f>
        <v/>
      </c>
      <c r="FQ27" s="65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5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5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6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9" t="str">
        <f>IF(ISBLANK($DJ$3),"",IF(ISBLANK(Tipy!ER21),"-",SUM(FP27:FT27)))</f>
        <v/>
      </c>
      <c r="FV27" s="68"/>
      <c r="FW27" s="65" t="str">
        <f>IF(ISBLANK($GB$3),"",IF(ISBLANK(Tipy!EX21),0,IF(AND(Tipy!EX21=Výsledky!$FZ$3,Tipy!EZ21=Výsledky!$GB$3),60,0)))</f>
        <v/>
      </c>
      <c r="FX27" s="65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5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5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6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9" t="str">
        <f>IF(ISBLANK($GB$3),"",IF(ISBLANK(Tipy!EX21),"-",SUM(FW27:GA27)))</f>
        <v/>
      </c>
      <c r="GC27" s="68"/>
      <c r="GD27" s="65" t="str">
        <f>IF(ISBLANK($GP$3),"",IF(ISBLANK(Tipy!FD21),0,IF(AND(Tipy!FD21=Výsledky!$GN$3,Tipy!FF21=Výsledky!$GP$3),60,0)))</f>
        <v/>
      </c>
      <c r="GE27" s="65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5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5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6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9" t="str">
        <f>IF(ISBLANK($GP$3),"",IF(ISBLANK(Tipy!FD21),"-",SUM(GD27:GH27)))</f>
        <v/>
      </c>
      <c r="GJ27" s="68"/>
      <c r="GK27" s="65" t="str">
        <f>IF(ISBLANK($GW$3),"",IF(ISBLANK(Tipy!FJ21),0,IF(AND(Tipy!FJ21=Výsledky!$GU$3,Tipy!FL21=Výsledky!$GW$3),60,0)))</f>
        <v/>
      </c>
      <c r="GL27" s="65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5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5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6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9" t="str">
        <f>IF(ISBLANK($GW$3),"",IF(ISBLANK(Tipy!FJ21),"-",SUM(GK27:GO27)))</f>
        <v/>
      </c>
      <c r="GQ27" s="68"/>
      <c r="GR27" s="65" t="str">
        <f>IF(ISBLANK($GI$3),"",IF(ISBLANK(Tipy!FP21),0,IF(AND(Tipy!FP21=Výsledky!$GG$3,Tipy!FR21=Výsledky!$GI$3),60,0)))</f>
        <v/>
      </c>
      <c r="GS27" s="65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5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5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6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9" t="str">
        <f>IF(ISBLANK($GI$3),"",IF(ISBLANK(Tipy!FP21),"-",SUM(GR27:GV27)))</f>
        <v/>
      </c>
      <c r="GX27" s="68"/>
      <c r="GY27" s="65" t="str">
        <f>IF(ISBLANK($HK$3),"",IF(ISBLANK(Tipy!FV21),0,IF(AND(Tipy!FV21=Výsledky!$HI$3,Tipy!FX21=Výsledky!$HK$3),60,0)))</f>
        <v/>
      </c>
      <c r="GZ27" s="65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5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5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6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9" t="str">
        <f>IF(ISBLANK($HK$3),"",IF(ISBLANK(Tipy!FV21),"-",SUM(GY27:HC27)))</f>
        <v/>
      </c>
      <c r="HE27" s="68"/>
      <c r="HF27" s="65" t="str">
        <f>IF(ISBLANK($HD$3),"",IF(ISBLANK(Tipy!GB21),0,IF(AND(Tipy!GB21=Výsledky!$HB$3,Tipy!GD21=Výsledky!$HD$3),60,0)))</f>
        <v/>
      </c>
      <c r="HG27" s="65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5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5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6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9" t="str">
        <f>IF(ISBLANK($HD$3),"",IF(ISBLANK(Tipy!GB21),"-",SUM(HF27:HJ27)))</f>
        <v/>
      </c>
      <c r="HL27" s="68"/>
      <c r="HM27" s="65" t="str">
        <f>IF(ISBLANK($HY$3),"",IF(ISBLANK(Tipy!GH21),0,IF(AND(Tipy!GH21=Výsledky!$HW$3,Tipy!GJ21=Výsledky!$HY$3),60,0)))</f>
        <v/>
      </c>
      <c r="HN27" s="65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5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5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6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9" t="str">
        <f>IF(ISBLANK($HY$3),"",IF(ISBLANK(Tipy!GH21),"-",SUM(HM27:HQ27)))</f>
        <v/>
      </c>
      <c r="HS27" s="68"/>
      <c r="HT27" s="65" t="str">
        <f>IF(ISBLANK($HR$3),"",IF(ISBLANK(Tipy!GN21),0,IF(AND(Tipy!GN21=Výsledky!$HP$3,Tipy!GP21=Výsledky!$HR$3),60,0)))</f>
        <v/>
      </c>
      <c r="HU27" s="65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5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5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6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9" t="str">
        <f>IF(ISBLANK($HR$3),"",IF(ISBLANK(Tipy!GN21),"-",SUM(HT27:HX27)))</f>
        <v/>
      </c>
      <c r="HZ27" s="68"/>
      <c r="IA27" s="65" t="str">
        <f>IF(ISBLANK($IM$3),"",IF(ISBLANK(Tipy!GT21),0,IF(AND(Tipy!GT21=Výsledky!$IK$3,Tipy!GV21=Výsledky!$IM$3),60,0)))</f>
        <v/>
      </c>
      <c r="IB27" s="65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5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5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6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9" t="str">
        <f>IF(ISBLANK($IM$3),"",IF(ISBLANK(Tipy!GT21),"-",SUM(IA27:IE27)))</f>
        <v/>
      </c>
      <c r="IG27" s="68"/>
      <c r="IH27" s="65" t="str">
        <f>IF(ISBLANK($IF$3),"",IF(ISBLANK(Tipy!GZ21),0,IF(AND(Tipy!GZ21=Výsledky!$ID$3,Tipy!HB21=Výsledky!$IF$3),60,0)))</f>
        <v/>
      </c>
      <c r="II27" s="65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5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5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6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9" t="str">
        <f>IF(ISBLANK($IF$3),"",IF(ISBLANK(Tipy!GZ21),"-",SUM(IH27:IL27)))</f>
        <v/>
      </c>
      <c r="IN27" s="68"/>
      <c r="IO27" s="65" t="str">
        <f>IF(ISBLANK($IT$3),"",IF(ISBLANK(Tipy!HF21),0,IF(AND(Tipy!HF21=Výsledky!$IR$3,Tipy!HH21=Výsledky!$IT$3),60,0)))</f>
        <v/>
      </c>
      <c r="IP27" s="65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5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5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6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9" t="str">
        <f>IF(ISBLANK($IT$3),"",IF(ISBLANK(Tipy!HF21),"-",SUM(IO27:IS27)))</f>
        <v/>
      </c>
      <c r="IU27" s="68"/>
      <c r="IV27" s="65" t="str">
        <f>IF(ISBLANK($JA$3),"",IF(ISBLANK(Tipy!HL21),0,IF(AND(Tipy!HL21=Výsledky!$IY$3,Tipy!HN21=Výsledky!$JA$3),60,0)))</f>
        <v/>
      </c>
      <c r="IW27" s="65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5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5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6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9" t="str">
        <f>IF(ISBLANK($JA$3),"",IF(ISBLANK(Tipy!HL21),"-",SUM(IV27:IZ27)))</f>
        <v/>
      </c>
      <c r="JB27" s="68"/>
      <c r="JC27" s="65" t="str">
        <f>IF(ISBLANK($JO$3),"",IF(ISBLANK(Tipy!HR21),0,IF(AND(Tipy!HR21=Výsledky!$JM$3,Tipy!HT21=Výsledky!$JO$3),60,0)))</f>
        <v/>
      </c>
      <c r="JD27" s="65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5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5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6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9" t="str">
        <f>IF(ISBLANK($JO$3),"",IF(ISBLANK(Tipy!HR21),"-",SUM(JC27:JG27)))</f>
        <v/>
      </c>
      <c r="JI27" s="68"/>
      <c r="JJ27" s="65" t="str">
        <f>IF(ISBLANK($JH$3),"",IF(ISBLANK(Tipy!HX21),0,IF(AND(Tipy!HX21=Výsledky!$JF$3,Tipy!HZ21=Výsledky!$JH$3),60,0)))</f>
        <v/>
      </c>
      <c r="JK27" s="65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5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5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6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9" t="str">
        <f>IF(ISBLANK($JH$3),"",IF(ISBLANK(Tipy!HX21),"-",SUM(JJ27:JN27)))</f>
        <v/>
      </c>
      <c r="JP27" s="68"/>
      <c r="JQ27" s="65" t="str">
        <f>IF(ISBLANK($JV$3),"",IF(ISBLANK(Tipy!ID21),0,IF(AND(Tipy!ID21=Výsledky!$JT$3,Tipy!IF21=Výsledky!$JV$3),60,0)))</f>
        <v/>
      </c>
      <c r="JR27" s="65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5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5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6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9" t="str">
        <f>IF(ISBLANK($JV$3),"",IF(ISBLANK(Tipy!ID21),"-",SUM(JQ27:JU27)))</f>
        <v/>
      </c>
      <c r="JW27" s="68"/>
      <c r="JX27" s="65" t="str">
        <f>IF(ISBLANK($KQ$3),"",IF(ISBLANK(Tipy!IJ21),0,IF(AND(Tipy!IJ21=Výsledky!$KO$3,Tipy!IL21=Výsledky!$KQ$3),60,0)))</f>
        <v/>
      </c>
      <c r="JY27" s="65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5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5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6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9" t="str">
        <f>IF(ISBLANK($KQ$3),"",IF(ISBLANK(Tipy!IJ21),"-",SUM(JX27:KB27)))</f>
        <v/>
      </c>
      <c r="KD27" s="68"/>
      <c r="KE27" s="65" t="str">
        <f>IF(ISBLANK($KX$3),"",IF(ISBLANK(Tipy!IP21),0,IF(AND(Tipy!IP21=Výsledky!$KV$3,Tipy!IR21=Výsledky!$KX$3),60,0)))</f>
        <v/>
      </c>
      <c r="KF27" s="65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5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5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6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9" t="str">
        <f>IF(ISBLANK($KX$3),"",IF(ISBLANK(Tipy!IP21),"-",SUM(KE27:KI27)))</f>
        <v/>
      </c>
      <c r="KK27" s="68"/>
      <c r="KL27" s="65" t="str">
        <f>IF(ISBLANK($KJ$3),"",IF(ISBLANK(Tipy!IV21),0,IF(AND(Tipy!IV21=Výsledky!$KH$3,Tipy!IX21=Výsledky!$KJ$3),60,0)))</f>
        <v/>
      </c>
      <c r="KM27" s="65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5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5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6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9" t="str">
        <f>IF(ISBLANK($KJ$3),"",IF(ISBLANK(Tipy!IV21),"-",SUM(KL27:KP27)))</f>
        <v/>
      </c>
      <c r="KR27" s="68"/>
      <c r="KS27" s="65" t="str">
        <f>IF(ISBLANK($KC$3),"",IF(ISBLANK(Tipy!JB21),0,IF(AND(Tipy!JB21=Výsledky!$KA$3,Tipy!JD21=Výsledky!$KC$3),60,0)))</f>
        <v/>
      </c>
      <c r="KT27" s="65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5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5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6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9" t="str">
        <f>IF(ISBLANK($KC$3),"",IF(ISBLANK(Tipy!JB21),"-",SUM(KS27:KW27)))</f>
        <v/>
      </c>
      <c r="KY27" s="68"/>
      <c r="KZ27" s="65" t="str">
        <f>IF(ISBLANK($LE$3),"",IF(ISBLANK(Tipy!JH21),0,IF(AND(Tipy!JH21=Výsledky!$LC$3,Tipy!JJ21=Výsledky!$LE$3),60,0)))</f>
        <v/>
      </c>
      <c r="LA27" s="65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5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5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6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9" t="str">
        <f>IF(ISBLANK($LE$3),"",IF(ISBLANK(Tipy!JH21),"-",SUM(KZ27:LD27)))</f>
        <v/>
      </c>
      <c r="LF27" s="68"/>
      <c r="LG27" s="65" t="str">
        <f>IF(ISBLANK($JH$3),"",IF(ISBLANK(Tipy!JU21),0,IF(AND(Tipy!JU21=Výsledky!$JF$3,Tipy!JW21=Výsledky!$JH$3),60,0)))</f>
        <v/>
      </c>
      <c r="LH27" s="65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5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5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6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9" t="str">
        <f>IF(ISBLANK($JH$3),"",IF(ISBLANK(Tipy!JU21),"-",SUM(LG27:LK27)))</f>
        <v/>
      </c>
      <c r="LM27" s="68"/>
      <c r="LN27" s="65" t="str">
        <f>IF(ISBLANK($LS$3),"",IF(ISBLANK(Tipy!JN21),0,IF(AND(Tipy!JN21=Výsledky!$LQ$3,Tipy!JP21=Výsledky!$LS$3),60,0)))</f>
        <v/>
      </c>
      <c r="LO27" s="65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5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5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6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9" t="str">
        <f>IF(ISBLANK($LS$3),"",IF(ISBLANK(Tipy!JN21),"-",SUM(LN27:LR27)))</f>
        <v/>
      </c>
      <c r="LT27" s="68"/>
      <c r="LU27" s="65" t="str">
        <f>IF(ISBLANK($JH$3),"",IF(ISBLANK(Tipy!KI21),0,IF(AND(Tipy!KI21=Výsledky!$JF$3,Tipy!KK21=Výsledky!$JH$3),60,0)))</f>
        <v/>
      </c>
      <c r="LV27" s="65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5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5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6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9" t="str">
        <f>IF(ISBLANK($JH$3),"",IF(ISBLANK(Tipy!KI21),"-",SUM(LU27:LY27)))</f>
        <v/>
      </c>
      <c r="MA27" s="68"/>
      <c r="MB27" s="65" t="str">
        <f>IF(ISBLANK($MG$3),"",IF(ISBLANK(Tipy!JZ21),0,IF(AND(Tipy!JZ21=Výsledky!$ME$3,Tipy!KB21=Výsledky!$MG$3),60,0)))</f>
        <v/>
      </c>
      <c r="MC27" s="65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5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5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6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9" t="str">
        <f>IF(ISBLANK($MG$3),"",IF(ISBLANK(Tipy!JZ21),"-",SUM(MB27:MF27)))</f>
        <v/>
      </c>
      <c r="MH27" s="68"/>
      <c r="MI27" s="65" t="str">
        <f>IF(ISBLANK($MN$3),"",IF(ISBLANK(Tipy!KL21),0,IF(AND(Tipy!KL21=Výsledky!$ML$3,Tipy!KN21=Výsledky!$MN$3),60,0)))</f>
        <v/>
      </c>
      <c r="MJ27" s="6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5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5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9" t="str">
        <f>IF(ISBLANK($MN$3),"",IF(ISBLANK(Tipy!KL21),"-",SUM(MI27:MM27)))</f>
        <v/>
      </c>
      <c r="MO27" s="68"/>
      <c r="MP27" s="65" t="str">
        <f>IF(ISBLANK($MU$3),"",IF(ISBLANK(Tipy!KR21),0,IF(AND(Tipy!KR21=Výsledky!$MS$3,Tipy!KT21=Výsledky!$MU$3),60,0)))</f>
        <v/>
      </c>
      <c r="MQ27" s="6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5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5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9" t="str">
        <f>IF(ISBLANK($MU$3),"",IF(ISBLANK(Tipy!KR21),"-",SUM(MP27:MT27)))</f>
        <v/>
      </c>
      <c r="MV27" s="68"/>
      <c r="MW27" s="65" t="str">
        <f>IF(ISBLANK($NP$3),"",IF(ISBLANK(Tipy!KX21),0,IF(AND(Tipy!KX21=Výsledky!$NN$3,Tipy!KZ21=Výsledky!$NP$3),60,0)))</f>
        <v/>
      </c>
      <c r="MX27" s="65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5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5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6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9" t="str">
        <f>IF(ISBLANK($NP$3),"",IF(ISBLANK(Tipy!KX21),"-",SUM(MW27:NA27)))</f>
        <v/>
      </c>
      <c r="NC27" s="68"/>
      <c r="ND27" s="65" t="str">
        <f>IF(ISBLANK($NB$3),"",IF(ISBLANK(Tipy!LD21),0,IF(AND(Tipy!LD21=Výsledky!$MZ$3,Tipy!LF21=Výsledky!$NB$3),60,0)))</f>
        <v/>
      </c>
      <c r="NE27" s="65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5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5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6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9" t="str">
        <f>IF(ISBLANK($NB$3),"",IF(ISBLANK(Tipy!LD21),"-",SUM(ND27:NH27)))</f>
        <v/>
      </c>
      <c r="NJ27" s="68"/>
      <c r="NK27" s="65" t="str">
        <f>IF(ISBLANK($OD$3),"",IF(ISBLANK(Tipy!LJ21),0,IF(AND(Tipy!LJ21=Výsledky!$OB$3,Tipy!LL21=Výsledky!$OD$3),60,0)))</f>
        <v/>
      </c>
      <c r="NL27" s="65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5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5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6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9" t="str">
        <f>IF(ISBLANK($OD$3),"",IF(ISBLANK(Tipy!LJ21),"-",SUM(NK27:NO27)))</f>
        <v/>
      </c>
      <c r="NQ27" s="68"/>
      <c r="NR27" s="65" t="str">
        <f>IF(ISBLANK($NI$3),"",IF(ISBLANK(Tipy!LP21),0,IF(AND(Tipy!LP21=Výsledky!$NG$3,Tipy!LR21=Výsledky!$NI$3),60,0)))</f>
        <v/>
      </c>
      <c r="NS27" s="65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5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5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6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9" t="str">
        <f>IF(ISBLANK($NI$3),"",IF(ISBLANK(Tipy!LP21),"-",SUM(NR27:NV27)))</f>
        <v/>
      </c>
      <c r="NX27" s="68"/>
      <c r="NY27" s="65" t="str">
        <f>IF(ISBLANK($OK$3),"",IF(ISBLANK(Tipy!LV21),0,IF(AND(Tipy!LV21=Výsledky!$OI$3,Tipy!LX21=Výsledky!$OK$3),60,0)))</f>
        <v/>
      </c>
      <c r="NZ27" s="65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5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5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6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9" t="str">
        <f>IF(ISBLANK($OK$3),"",IF(ISBLANK(Tipy!LV21),"-",SUM(NY27:OC27)))</f>
        <v/>
      </c>
      <c r="OE27" s="68"/>
      <c r="OF27" s="65" t="str">
        <f>IF(ISBLANK($NW$3),"",IF(ISBLANK(Tipy!MB21),0,IF(AND(Tipy!MB21=Výsledky!$NU$3,Tipy!MD21=Výsledky!$NW$3),60,0)))</f>
        <v/>
      </c>
      <c r="OG27" s="65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5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5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6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9" t="str">
        <f>IF(ISBLANK($NW$3),"",IF(ISBLANK(Tipy!MB21),"-",SUM(OF27:OJ27)))</f>
        <v/>
      </c>
      <c r="OL27" s="68"/>
      <c r="OM27" s="65" t="str">
        <f>IF(ISBLANK($OR$3),"",IF(ISBLANK(Tipy!MH21),0,IF(AND(Tipy!MH21=Výsledky!$OP$3,Tipy!MJ21=Výsledky!$OR$3),60,0)))</f>
        <v/>
      </c>
      <c r="ON27" s="6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5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5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9" t="str">
        <f>IF(ISBLANK($OR$3),"",IF(ISBLANK(Tipy!MH21),"-",SUM(OM27:OQ27)))</f>
        <v/>
      </c>
      <c r="OS27" s="68"/>
      <c r="OT27" s="65" t="str">
        <f>IF(ISBLANK($OY$3),"",IF(ISBLANK(Tipy!MN21),0,IF(AND(Tipy!MN21=Výsledky!$OW$3,Tipy!MP21=Výsledky!$OY$3),60,0)))</f>
        <v/>
      </c>
      <c r="OU27" s="6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5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5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9" t="str">
        <f>IF(ISBLANK($OY$3),"",IF(ISBLANK(Tipy!MN21),"-",SUM(OT27:OX27)))</f>
        <v/>
      </c>
      <c r="OZ27" s="68"/>
      <c r="PA27" s="65" t="str">
        <f>IF(ISBLANK($PF$3),"",IF(ISBLANK(Tipy!MT21),0,IF(AND(Tipy!MT21=Výsledky!$PD$3,Tipy!MV21=Výsledky!$PF$3),60,0)))</f>
        <v/>
      </c>
      <c r="PB27" s="6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5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5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9" t="str">
        <f>IF(ISBLANK($PF$3),"",IF(ISBLANK(Tipy!MT21),"-",SUM(PA27:PE27)))</f>
        <v/>
      </c>
      <c r="PG27" s="68"/>
      <c r="PH27" s="65" t="str">
        <f>IF(ISBLANK($PM$3),"",IF(ISBLANK(Tipy!MZ21),0,IF(AND(Tipy!MZ21=Výsledky!$PK$3,Tipy!NB21=Výsledky!$PM$3),60,0)))</f>
        <v/>
      </c>
      <c r="PI27" s="6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5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5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9" t="str">
        <f>IF(ISBLANK($PM$3),"",IF(ISBLANK(Tipy!MZ21),"-",SUM(PH27:PL27)))</f>
        <v/>
      </c>
      <c r="PN27" s="68"/>
      <c r="PO27" s="65" t="str">
        <f>IF(ISBLANK($PT$3),"",IF(ISBLANK(Tipy!NF21),0,IF(AND(Tipy!NF21=Výsledky!$PR$3,Tipy!NH21=Výsledky!$PT$3),60,0)))</f>
        <v/>
      </c>
      <c r="PP27" s="6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5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5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9" t="str">
        <f>IF(ISBLANK($PT$3),"",IF(ISBLANK(Tipy!NF21),"-",SUM(PO27:PS27)))</f>
        <v/>
      </c>
      <c r="PU27" s="68"/>
      <c r="PV27" s="65" t="str">
        <f>IF(ISBLANK($QA$3),"",IF(ISBLANK(Tipy!NL21),0,IF(AND(Tipy!NL21=Výsledky!$PY$3,Tipy!NN21=Výsledky!$QA$3),60,0)))</f>
        <v/>
      </c>
      <c r="PW27" s="6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5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5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9" t="str">
        <f>IF(ISBLANK($QA$3),"",IF(ISBLANK(Tipy!NL21),"-",SUM(PV27:PZ27)))</f>
        <v/>
      </c>
      <c r="QB27" s="68"/>
      <c r="QC27" s="65" t="str">
        <f>IF(ISBLANK($QH$3),"",IF(ISBLANK(Tipy!NR21),0,IF(AND(Tipy!NR21=Výsledky!$QF$3,Tipy!NT21=Výsledky!$QH$3),60,0)))</f>
        <v/>
      </c>
      <c r="QD27" s="6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5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5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9" t="str">
        <f>IF(ISBLANK($QH$3),"",IF(ISBLANK(Tipy!NR21),"-",SUM(QC27:QG27)))</f>
        <v/>
      </c>
      <c r="QI27" s="121"/>
      <c r="QJ27" s="65" t="str">
        <f>IF(ISBLANK($QV$3),"",IF(ISBLANK(Tipy!NX21),0,IF(AND(Tipy!NX21=Výsledky!$QT$3,Tipy!NZ21=Výsledky!$QV$3),60,0)))</f>
        <v/>
      </c>
      <c r="QK27" s="65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5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5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6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9" t="str">
        <f>IF(ISBLANK($QV$3),"",IF(ISBLANK(Tipy!NX21),"-",SUM(QJ27:QN27)))</f>
        <v/>
      </c>
      <c r="QP27" s="121"/>
      <c r="QQ27" s="65" t="str">
        <f>IF(ISBLANK($QO$3),"",IF(ISBLANK(Tipy!#REF!),0,IF(AND(Tipy!#REF!=Výsledky!$QM$3,Tipy!#REF!=Výsledky!$QO$3),60,0)))</f>
        <v/>
      </c>
      <c r="QR2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9" t="str">
        <f>IF(ISBLANK($QO$3),"",IF(ISBLANK(Tipy!#REF!),"-",SUM(QQ27:QU27)))</f>
        <v/>
      </c>
    </row>
    <row r="28" spans="1:464" ht="16.5">
      <c r="A28" s="316">
        <f>Tipy!A22</f>
        <v>15</v>
      </c>
      <c r="B28" s="306" t="s">
        <v>5</v>
      </c>
      <c r="C28" s="332">
        <v>15</v>
      </c>
      <c r="D28" s="65">
        <f>IF(ISBLANK($I$3),"",IF(ISBLANK(Tipy!D22),0,IF(AND(Tipy!D22=Výsledky!$G$3,Tipy!F22=Výsledky!$I$3),60,0)))</f>
        <v>0</v>
      </c>
      <c r="E28" s="6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5" t="e">
        <f>IF(ISBLANK($I$3),"",IF(OR(Tipy!G22=Výsledky!$D$6,Tipy!G22=Výsledky!$D$7,Tipy!G22=Výsledky!$D$8,Tipy!G22=Výsledky!$D$9),IF(VLOOKUP(Tipy!G22,'Kategórie hráčov'!$A$2:$B$46,2,FALSE)=30,30,20),0))</f>
        <v>#N/A</v>
      </c>
      <c r="G28" s="65" t="e">
        <f>IF(ISBLANK($I$3),"",IF(OR(Tipy!H22=Výsledky!$G$6,Tipy!H22=Výsledky!$G$7,Tipy!H22=Výsledky!$G$8,Tipy!H22=Výsledky!$G$9),IF(VLOOKUP(Tipy!H22,'Kategórie hráčov'!$A$2:$B$46,2,FALSE)=30,30,20),0))</f>
        <v>#N/A</v>
      </c>
      <c r="H28" s="6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7" t="str">
        <f>IF(ISBLANK($I$3),"",IF(ISBLANK(Tipy!D22),"-",SUM(D28:H28)))</f>
        <v>-</v>
      </c>
      <c r="J28" s="308"/>
      <c r="K28" s="106">
        <f>IF(ISBLANK($P$3),"",IF(ISBLANK(Tipy!J22),0,IF(AND(Tipy!J22=Výsledky!$N$3,Tipy!L22=Výsledky!$P$3),60,0)))</f>
        <v>60</v>
      </c>
      <c r="L28" s="10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5">
        <f>IF(ISBLANK($P$3),"",IF(OR(Tipy!M22=Výsledky!$K$6,Tipy!M22=Výsledky!$K$7,Tipy!M22=Výsledky!$K$8,Tipy!M22=Výsledky!$K$9),IF(VLOOKUP(Tipy!M22,'Kategórie hráčov'!$A$2:$B$46,2,FALSE)=30,30,20),0))</f>
        <v>0</v>
      </c>
      <c r="N28" s="105">
        <f>IF(ISBLANK($P$3),"",IF(OR(Tipy!N22=Výsledky!$N$6,Tipy!N22=Výsledky!$N$7,Tipy!N22=Výsledky!$N$8,Tipy!N22=Výsledky!$N$9),IF(VLOOKUP(Tipy!N22,'Kategórie hráčov'!$A$2:$B$46,2,FALSE)=30,30,20),0))</f>
        <v>20</v>
      </c>
      <c r="O28" s="6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7">
        <f>IF(ISBLANK($P$3),"",IF(ISBLANK(Tipy!J22),"-",SUM(K28:O28)))</f>
        <v>80</v>
      </c>
      <c r="Q28" s="330"/>
      <c r="R28" s="106">
        <f>IF(ISBLANK($W$3),"",IF(ISBLANK(Tipy!P22),0,IF(AND(Tipy!P22=Výsledky!$U$3,Tipy!R22=Výsledky!$W$3),60,0)))</f>
        <v>0</v>
      </c>
      <c r="S28" s="10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5">
        <f>IF(ISBLANK($W$3),"",IF(OR(Tipy!S22=Výsledky!$R$6,Tipy!S22=Výsledky!$R$7,Tipy!S22=Výsledky!$R$8,Tipy!S22=Výsledky!$R$9),VLOOKUP(Tipy!S22,'Kategórie hráčov'!$A$2:$B$47,2,FALSE),0))</f>
        <v>20</v>
      </c>
      <c r="U28" s="105">
        <f>IF(ISBLANK($W$3),"",IF(OR(Tipy!T22=Výsledky!$U$6,Tipy!T22=Výsledky!$U$7,Tipy!T22=Výsledky!$U$8,Tipy!T22=Výsledky!$U$9),VLOOKUP(Tipy!T22,'Kategórie hráčov'!$A$25:$B$70,2,FALSE),0))</f>
        <v>0</v>
      </c>
      <c r="V28" s="6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9">
        <f>IF(ISBLANK($W$3),"",IF(ISBLANK(Tipy!P22),"-",SUM(R28:V28)))</f>
        <v>40</v>
      </c>
      <c r="X28" s="330"/>
      <c r="Y28" s="106">
        <f>IF(ISBLANK($AD$3),"",IF(ISBLANK(Tipy!V22),0,IF(AND(Tipy!V22=Výsledky!$AB$3,Tipy!X22=Výsledky!$AD$3),60,0)))</f>
        <v>0</v>
      </c>
      <c r="Z28" s="10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5">
        <f>IF(ISBLANK($AD$3),"",IF(OR(Tipy!Y22=Výsledky!$Y$6,Tipy!Y22=Výsledky!$Y$7,Tipy!Y22=Výsledky!$Y$8,Tipy!Y22=Výsledky!$Y$9),VLOOKUP(Tipy!Y22,'Kategórie hráčov'!$A$2:$B$47,2,FALSE),0))</f>
        <v>0</v>
      </c>
      <c r="AB28" s="105">
        <f>IF(ISBLANK($AD$3),"",IF(OR(Tipy!Z22=Výsledky!$AB$6,Tipy!Z22=Výsledky!$AB$7,Tipy!Z22=Výsledky!$AB$8,Tipy!Z22=Výsledky!$AB$9),VLOOKUP(Tipy!Z22,'Kategórie hráčov'!$A$25:$B$70,2,FALSE),0))</f>
        <v>0</v>
      </c>
      <c r="AC28" s="6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9">
        <f>IF(ISBLANK($AD$3),"",IF(ISBLANK(Tipy!V22),"-",SUM(Y28:AC28)))</f>
        <v>10</v>
      </c>
      <c r="AE28" s="68"/>
      <c r="AF28" s="65" t="str">
        <f>IF(ISBLANK($AK$3),"",IF(ISBLANK(Tipy!AB22),0,IF(AND(Tipy!AB22=Výsledky!$AI$3,Tipy!AD22=Výsledky!$AK$3),60,0)))</f>
        <v/>
      </c>
      <c r="AG28" s="65" t="str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/>
      </c>
      <c r="AH28" s="65" t="str">
        <f>IF(ISBLANK($AK$3),"",IF(OR(Tipy!AE22=Výsledky!$AF$6,Tipy!AE22=Výsledky!$AF$7,Tipy!AE22=Výsledky!$AF$8,Tipy!AE22=Výsledky!$AF$9),IF(VLOOKUP(Tipy!AE22,'Kategórie hráčov'!$A$2:$B$46,2,FALSE)=30,30,20),0))</f>
        <v/>
      </c>
      <c r="AI28" s="65" t="str">
        <f>IF(ISBLANK($AK$3),"",IF(OR(Tipy!AF22=Výsledky!$AI$6,Tipy!AF22=Výsledky!$AI$7,Tipy!AF22=Výsledky!$AI$8,Tipy!AF22=Výsledky!$AI$9),IF(VLOOKUP(Tipy!AF22,'Kategórie hráčov'!$A$2:$B$46,2,FALSE)=30,30,20),0))</f>
        <v/>
      </c>
      <c r="AJ28" s="66" t="str">
        <f>IF(ISBLANK($AK$3),"",IF(ISBLANK(Tipy!AB22),0,IF(OR(AND(Tipy!AB22=Výsledky!$AI$3,OR(Tipy!AD22=Výsledky!$AK$3+1,Tipy!AD22=Výsledky!$AK$3-1)),AND(Tipy!AD22=Výsledky!$AK$3,OR(Tipy!AB22=Výsledky!$AI$3+1,Tipy!AB22=Výsledky!$AI$3-1))),10,0)))</f>
        <v/>
      </c>
      <c r="AK28" s="69" t="str">
        <f>IF(ISBLANK($AK$3),"",IF(ISBLANK(Tipy!AB22),"-",SUM(AF28:AJ28)))</f>
        <v/>
      </c>
      <c r="AL28" s="68"/>
      <c r="AM28" s="65" t="str">
        <f>IF(ISBLANK($AR$3),"",IF(ISBLANK(Tipy!AH22),0,IF(AND(Tipy!AH22=Výsledky!$AP$3,Tipy!AJ22=Výsledky!$AR$3),60,0)))</f>
        <v/>
      </c>
      <c r="AN28" s="65" t="str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/>
      </c>
      <c r="AO28" s="65" t="str">
        <f>IF(ISBLANK($AR$3),"",IF(OR(Tipy!AK22=Výsledky!$AM$6,Tipy!AK22=Výsledky!$AM$7,Tipy!AK22=Výsledky!$AM$8,Tipy!AK22=Výsledky!$AM$9),IF(VLOOKUP(Tipy!AK22,'Kategórie hráčov'!$A$2:$B$46,2,FALSE)=30,30,20),0))</f>
        <v/>
      </c>
      <c r="AP28" s="65" t="str">
        <f>IF(ISBLANK($AR$3),"",IF(OR(Tipy!AL22=Výsledky!$AP$6,Tipy!AL22=Výsledky!$AP$7,Tipy!AL22=Výsledky!$AP$8,Tipy!AL22=Výsledky!$AP$9),IF(VLOOKUP(Tipy!AL22,'Kategórie hráčov'!$A$2:$B$46,2,FALSE)=30,30,20),0))</f>
        <v/>
      </c>
      <c r="AQ28" s="66" t="str">
        <f>IF(ISBLANK($AR$3),"",IF(ISBLANK(Tipy!AH22),0,IF(OR(AND(Tipy!AH22=Výsledky!$AP$3,OR(Tipy!AJ22=Výsledky!$AR$3+1,Tipy!AJ22=Výsledky!$AR$3-1)),AND(Tipy!AJ22=Výsledky!$AR$3,OR(Tipy!AH22=Výsledky!$AP$3+1,Tipy!AH22=Výsledky!$AP$3-1))),10,0)))</f>
        <v/>
      </c>
      <c r="AR28" s="69" t="str">
        <f>IF(ISBLANK($AR$3),"",IF(ISBLANK(Tipy!AH22),"-",SUM(AM28:AQ28)))</f>
        <v/>
      </c>
      <c r="AS28" s="68"/>
      <c r="AT28" s="65" t="str">
        <f>IF(ISBLANK($BF$3),"",IF(ISBLANK(Tipy!AN22),0,IF(AND(Tipy!AN22=Výsledky!$BD$3,Tipy!AP22=Výsledky!$BF$3),60,0)))</f>
        <v/>
      </c>
      <c r="AU28" s="65" t="str">
        <f>IF(ISBLANK($BF$3),"",IF(ISBLANK(Tipy!AN22),0,IF(AND(Tipy!AN22=Výsledky!$BD$3,Tipy!AP22=Výsledky!$BF$3),0,IF(AND(Tipy!AN22-Tipy!AP22&gt;0,Výsledky!$BD$3-Výsledky!$BF$3&gt;0),20,IF(AND(Tipy!AN22-Tipy!AP22=0,Výsledky!$BD$3-Výsledky!$BF$3=0),20,IF(AND(Tipy!AN22-Tipy!AP22&lt;0,Výsledky!$BD$3-Výsledky!$BF$3&lt;0),20,0))))))</f>
        <v/>
      </c>
      <c r="AV28" s="65" t="str">
        <f>IF(ISBLANK($BF$3),"",IF(OR(Tipy!AQ22=Výsledky!#REF!,Tipy!AQ22=Výsledky!#REF!,Tipy!AQ22=Výsledky!#REF!,Tipy!AQ22=Výsledky!$AT$9),IF(VLOOKUP(Tipy!AQ22,'Kategórie hráčov'!$A$2:$B$46,2,FALSE)=30,30,20),0))</f>
        <v/>
      </c>
      <c r="AW28" s="65" t="str">
        <f>IF(ISBLANK($BF$3),"",IF(OR(Tipy!AR22=Výsledky!#REF!,Tipy!AR22=Výsledky!#REF!,Tipy!AR22=Výsledky!#REF!,Tipy!AR22=Výsledky!$AW$9),IF(VLOOKUP(Tipy!AR22,'Kategórie hráčov'!$A$2:$B$46,2,FALSE)=30,30,20),0))</f>
        <v/>
      </c>
      <c r="AX28" s="66" t="str">
        <f>IF(ISBLANK($BF$3),"",IF(ISBLANK(Tipy!AN22),0,IF(OR(AND(Tipy!AN22=Výsledky!$BD$3,OR(Tipy!AP22=Výsledky!$BF$3+1,Tipy!AP22=Výsledky!$BF$3-1)),AND(Tipy!AP22=Výsledky!$BF$3,OR(Tipy!AN22=Výsledky!$BD$3+1,Tipy!AN22=Výsledky!$BD$3-1))),10,0)))</f>
        <v/>
      </c>
      <c r="AY28" s="69" t="str">
        <f>IF(ISBLANK($BF$3),"",IF(ISBLANK(Tipy!AN22),"-",SUM(AT28:AX28)))</f>
        <v/>
      </c>
      <c r="AZ28" s="68"/>
      <c r="BA28" s="65" t="str">
        <f>IF(ISBLANK($AY$3),"",IF(ISBLANK(Tipy!AT22),0,IF(AND(Tipy!AT22=Výsledky!$AW$3,Tipy!AV22=Výsledky!$AY$3),60,0)))</f>
        <v/>
      </c>
      <c r="BB28" s="65" t="str">
        <f>IF(ISBLANK($AY$3),"",IF(ISBLANK(Tipy!AT22),0,IF(AND(Tipy!AT22=Výsledky!$AW$3,Tipy!AV22=Výsledky!$AY$3),0,IF(AND(Tipy!AT22-Tipy!AV22&gt;0,Výsledky!$AW$3-Výsledky!$AY$3&gt;0),20,IF(AND(Tipy!AT22-Tipy!AV22=0,Výsledky!$AW$3-Výsledky!$AY$3=0),20,IF(AND(Tipy!AT22-Tipy!AV22&lt;0,Výsledky!$AW$3-Výsledky!$AY$3&lt;0),20,0))))))</f>
        <v/>
      </c>
      <c r="BC28" s="65" t="str">
        <f>IF(ISBLANK($AY$3),"",IF(OR(Tipy!AW22=Výsledky!$BA$6,Tipy!AW22=Výsledky!$BA$7,Tipy!AW22=Výsledky!$BA$8,Tipy!AW22=Výsledky!$BA$9),IF(VLOOKUP(Tipy!AW22,'Kategórie hráčov'!$A$2:$B$46,2,FALSE)=30,30,20),0))</f>
        <v/>
      </c>
      <c r="BD28" s="65" t="str">
        <f>IF(ISBLANK($AY$3),"",IF(OR(Tipy!AX22=Výsledky!$BD$6,Tipy!AX22=Výsledky!$BD$7,Tipy!AX22=Výsledky!$BD$8,Tipy!AX22=Výsledky!$BD$9),IF(VLOOKUP(Tipy!AX22,'Kategórie hráčov'!$A$2:$B$46,2,FALSE)=30,30,20),0))</f>
        <v/>
      </c>
      <c r="BE28" s="66" t="str">
        <f>IF(ISBLANK($AY$3),"",IF(ISBLANK(Tipy!AT22),0,IF(OR(AND(Tipy!AT22=Výsledky!$AW$3,OR(Tipy!AV22=Výsledky!$AY$3+1,Tipy!AV22=Výsledky!$AY$3-1)),AND(Tipy!AV22=Výsledky!$AY$3,OR(Tipy!AT22=Výsledky!$AW$3+1,Tipy!AT22=Výsledky!$AW$3-1))),10,0)))</f>
        <v/>
      </c>
      <c r="BF28" s="69" t="str">
        <f>IF(ISBLANK($AY$3),"",IF(ISBLANK(Tipy!AT22),"-",SUM(BA28:BE28)))</f>
        <v/>
      </c>
      <c r="BG28" s="68"/>
      <c r="BH28" s="65" t="str">
        <f>IF(ISBLANK($BT$3),"",IF(ISBLANK(Tipy!AZ22),0,IF(AND(Tipy!AZ22=Výsledky!$BR$3,Tipy!BB22=Výsledky!$BT$3),60,0)))</f>
        <v/>
      </c>
      <c r="BI28" s="65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5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5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6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69" t="str">
        <f>IF(ISBLANK($BT$3),"",IF(ISBLANK(Tipy!AZ22),"-",SUM(BH28:BL28)))</f>
        <v/>
      </c>
      <c r="BN28" s="68"/>
      <c r="BO28" s="65" t="str">
        <f>IF(ISBLANK($CA$3),"",IF(ISBLANK(Tipy!BF22),0,IF(AND(Tipy!BF22=Výsledky!$BY$3,Tipy!BH22=Výsledky!$CA$3),60,0)))</f>
        <v/>
      </c>
      <c r="BP28" s="65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5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5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6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9" t="str">
        <f>IF(ISBLANK($CA$3),"",IF(ISBLANK(Tipy!BF22),"-",SUM(BO28:BS28)))</f>
        <v/>
      </c>
      <c r="BU28" s="68"/>
      <c r="BV28" s="65" t="str">
        <f>IF(ISBLANK($CH$3),"",IF(ISBLANK(Tipy!BL22),0,IF(AND(Tipy!BL22=Výsledky!$CF$3,Tipy!BN22=Výsledky!$CH$3),60,0)))</f>
        <v/>
      </c>
      <c r="BW28" s="65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5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5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6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9" t="str">
        <f>IF(ISBLANK($CH$3),"",IF(ISBLANK(Tipy!BL22),"-",SUM(BV28:BZ28)))</f>
        <v/>
      </c>
      <c r="CB28" s="68"/>
      <c r="CC28" s="65" t="str">
        <f>IF(ISBLANK($CO$3),"",IF(ISBLANK(Tipy!BR22),0,IF(AND(Tipy!BR22=Výsledky!$CM$3,Tipy!BT22=Výsledky!$CO$3),60,0)))</f>
        <v/>
      </c>
      <c r="CD28" s="65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5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5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6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9" t="str">
        <f>IF(ISBLANK($CO$3),"",IF(ISBLANK(Tipy!BR22),"-",SUM(CC28:CG28)))</f>
        <v/>
      </c>
      <c r="CI28" s="68"/>
      <c r="CJ28" s="65" t="str">
        <f>IF(ISBLANK($CV$3),"",IF(ISBLANK(Tipy!BX22),0,IF(AND(Tipy!BX22=Výsledky!$CT$3,Tipy!BZ22=Výsledky!$CV$3),60,0)))</f>
        <v/>
      </c>
      <c r="CK28" s="65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5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5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6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9" t="str">
        <f>IF(ISBLANK($CV$3),"",IF(ISBLANK(Tipy!BX22),"-",SUM(CJ28:CN28)))</f>
        <v/>
      </c>
      <c r="CP28" s="68"/>
      <c r="CQ28" s="65" t="str">
        <f>IF(ISBLANK($DC$3),"",IF(ISBLANK(Tipy!CD22),0,IF(AND(Tipy!CD22=Výsledky!$DA$3,Tipy!CF22=Výsledky!$DC$3),60,0)))</f>
        <v/>
      </c>
      <c r="CR28" s="65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5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5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6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9" t="str">
        <f>IF(ISBLANK($DC$3),"",IF(ISBLANK(Tipy!CD22),"-",SUM(CQ28:CU28)))</f>
        <v/>
      </c>
      <c r="CW28" s="68"/>
      <c r="CX28" s="65" t="str">
        <f>IF(ISBLANK($DX$3),"",IF(ISBLANK(Tipy!CJ22),0,IF(AND(Tipy!CJ22=Výsledky!$DV$3,Tipy!CL22=Výsledky!$DX$3),60,0)))</f>
        <v/>
      </c>
      <c r="CY28" s="65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5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5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6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9" t="str">
        <f>IF(ISBLANK($DX$3),"",IF(ISBLANK(Tipy!CJ22),"-",SUM(CX28:DB28)))</f>
        <v/>
      </c>
      <c r="DD28" s="68"/>
      <c r="DE28" s="65" t="str">
        <f>IF(ISBLANK($DQ$3),"",IF(ISBLANK(Tipy!CP22),0,IF(AND(Tipy!CP22=Výsledky!$DO$3,Tipy!CR22=Výsledky!$DQ$3),60,0)))</f>
        <v/>
      </c>
      <c r="DF28" s="65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5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5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6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9" t="str">
        <f>IF(ISBLANK($DQ$3),"",IF(ISBLANK(Tipy!CP22),"-",SUM(DE28:DI28)))</f>
        <v/>
      </c>
      <c r="DK28" s="68"/>
      <c r="DL28" s="65" t="str">
        <f>IF(ISBLANK($EE$3),"",IF(ISBLANK(Tipy!CV22),0,IF(AND(Tipy!CV22=Výsledky!$EC$3,Tipy!CX22=Výsledky!$EE$3),60,0)))</f>
        <v/>
      </c>
      <c r="DM28" s="65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5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5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6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9" t="str">
        <f>IF(ISBLANK($EE$3),"",IF(ISBLANK(Tipy!CV22),"-",SUM(DL28:DP28)))</f>
        <v/>
      </c>
      <c r="DR28" s="68"/>
      <c r="DS28" s="65" t="str">
        <f>IF(ISBLANK($EL$3),"",IF(ISBLANK(Tipy!DB22),0,IF(AND(Tipy!DB22=Výsledky!$EJ$3,Tipy!DD22=Výsledky!$EL$3),60,0)))</f>
        <v/>
      </c>
      <c r="DT28" s="65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5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5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6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9" t="str">
        <f>IF(ISBLANK($EL$3),"",IF(ISBLANK(Tipy!DB22),"-",SUM(DS28:DW28)))</f>
        <v/>
      </c>
      <c r="DY28" s="68"/>
      <c r="DZ28" s="65" t="str">
        <f>IF(ISBLANK($ES$3),"",IF(ISBLANK(Tipy!DH22),0,IF(AND(Tipy!DH22=Výsledky!$EQ$3,Tipy!DJ22=Výsledky!$ES$3),60,0)))</f>
        <v/>
      </c>
      <c r="EA28" s="65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5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5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6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9" t="str">
        <f>IF(ISBLANK($ES$3),"",IF(ISBLANK(Tipy!DH22),"-",SUM(DZ28:ED28)))</f>
        <v/>
      </c>
      <c r="EF28" s="68"/>
      <c r="EG28" s="65" t="str">
        <f>IF(ISBLANK($EZ$3),"",IF(ISBLANK(Tipy!DN22),0,IF(AND(Tipy!DN22=Výsledky!$EX$3,Tipy!DP22=Výsledky!$EZ$3),60,0)))</f>
        <v/>
      </c>
      <c r="EH28" s="65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5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5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6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9" t="str">
        <f>IF(ISBLANK($EZ$3),"",IF(ISBLANK(Tipy!DN22),"-",SUM(EG28:EK28)))</f>
        <v/>
      </c>
      <c r="EM28" s="68"/>
      <c r="EN28" s="65" t="str">
        <f>IF(ISBLANK($FU$3),"",IF(ISBLANK(Tipy!DT22),0,IF(AND(Tipy!DT22=Výsledky!$FS$3,Tipy!DV22=Výsledky!$FU$3),60,0)))</f>
        <v/>
      </c>
      <c r="EO28" s="65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5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5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6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9" t="str">
        <f>IF(ISBLANK($FU$3),"",IF(ISBLANK(Tipy!DT22),"-",SUM(EN28:ER28)))</f>
        <v/>
      </c>
      <c r="ET28" s="68"/>
      <c r="EU28" s="65" t="str">
        <f>IF(ISBLANK($FG$3),"",IF(ISBLANK(Tipy!DZ22),0,IF(AND(Tipy!DZ22=Výsledky!$FE$3,Tipy!EB22=Výsledky!$FG$3),60,0)))</f>
        <v/>
      </c>
      <c r="EV28" s="65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5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5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6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9" t="str">
        <f>IF(ISBLANK($FG$3),"",IF(ISBLANK(Tipy!DZ22),"-",SUM(EU28:EY28)))</f>
        <v/>
      </c>
      <c r="FA28" s="68"/>
      <c r="FB28" s="65" t="str">
        <f>IF(ISBLANK($BM$3),"",IF(ISBLANK(Tipy!EF22),0,IF(AND(Tipy!EF22=Výsledky!$BK$3,Tipy!EH22=Výsledky!$BM$3),60,0)))</f>
        <v/>
      </c>
      <c r="FC28" s="65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5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5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6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69" t="str">
        <f>IF(ISBLANK($BM$3),"",IF(ISBLANK(Tipy!EF22),"-",SUM(FB28:FF28)))</f>
        <v/>
      </c>
      <c r="FH28" s="68"/>
      <c r="FI28" s="65" t="str">
        <f>IF(ISBLANK($FN$3),"",IF(ISBLANK(Tipy!EL22),0,IF(AND(Tipy!EL22=Výsledky!$FL$3,Tipy!EN22=Výsledky!$FN$3),60,0)))</f>
        <v/>
      </c>
      <c r="FJ28" s="65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5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5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6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9" t="str">
        <f>IF(ISBLANK($FN$3),"",IF(ISBLANK(Tipy!EL22),"-",SUM(FI28:FM28)))</f>
        <v/>
      </c>
      <c r="FO28" s="68"/>
      <c r="FP28" s="65" t="str">
        <f>IF(ISBLANK($DJ$3),"",IF(ISBLANK(Tipy!ER22),0,IF(AND(Tipy!ER22=Výsledky!$DH$3,Tipy!ET22=Výsledky!$DJ$3),60,0)))</f>
        <v/>
      </c>
      <c r="FQ28" s="65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5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5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6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9" t="str">
        <f>IF(ISBLANK($DJ$3),"",IF(ISBLANK(Tipy!ER22),"-",SUM(FP28:FT28)))</f>
        <v/>
      </c>
      <c r="FV28" s="68"/>
      <c r="FW28" s="65" t="str">
        <f>IF(ISBLANK($GB$3),"",IF(ISBLANK(Tipy!EX22),0,IF(AND(Tipy!EX22=Výsledky!$FZ$3,Tipy!EZ22=Výsledky!$GB$3),60,0)))</f>
        <v/>
      </c>
      <c r="FX28" s="65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5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5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6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9" t="str">
        <f>IF(ISBLANK($GB$3),"",IF(ISBLANK(Tipy!EX22),"-",SUM(FW28:GA28)))</f>
        <v/>
      </c>
      <c r="GC28" s="68"/>
      <c r="GD28" s="65" t="str">
        <f>IF(ISBLANK($GP$3),"",IF(ISBLANK(Tipy!FD22),0,IF(AND(Tipy!FD22=Výsledky!$GN$3,Tipy!FF22=Výsledky!$GP$3),60,0)))</f>
        <v/>
      </c>
      <c r="GE28" s="65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5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5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6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9" t="str">
        <f>IF(ISBLANK($GP$3),"",IF(ISBLANK(Tipy!FD22),"-",SUM(GD28:GH28)))</f>
        <v/>
      </c>
      <c r="GJ28" s="68"/>
      <c r="GK28" s="65" t="str">
        <f>IF(ISBLANK($GW$3),"",IF(ISBLANK(Tipy!FJ22),0,IF(AND(Tipy!FJ22=Výsledky!$GU$3,Tipy!FL22=Výsledky!$GW$3),60,0)))</f>
        <v/>
      </c>
      <c r="GL28" s="65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5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5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6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9" t="str">
        <f>IF(ISBLANK($GW$3),"",IF(ISBLANK(Tipy!FJ22),"-",SUM(GK28:GO28)))</f>
        <v/>
      </c>
      <c r="GQ28" s="68"/>
      <c r="GR28" s="65" t="str">
        <f>IF(ISBLANK($GI$3),"",IF(ISBLANK(Tipy!FP22),0,IF(AND(Tipy!FP22=Výsledky!$GG$3,Tipy!FR22=Výsledky!$GI$3),60,0)))</f>
        <v/>
      </c>
      <c r="GS28" s="65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5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5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6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9" t="str">
        <f>IF(ISBLANK($GI$3),"",IF(ISBLANK(Tipy!FP22),"-",SUM(GR28:GV28)))</f>
        <v/>
      </c>
      <c r="GX28" s="68"/>
      <c r="GY28" s="65" t="str">
        <f>IF(ISBLANK($HK$3),"",IF(ISBLANK(Tipy!FV22),0,IF(AND(Tipy!FV22=Výsledky!$HI$3,Tipy!FX22=Výsledky!$HK$3),60,0)))</f>
        <v/>
      </c>
      <c r="GZ28" s="65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5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5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6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9" t="str">
        <f>IF(ISBLANK($HK$3),"",IF(ISBLANK(Tipy!FV22),"-",SUM(GY28:HC28)))</f>
        <v/>
      </c>
      <c r="HE28" s="68"/>
      <c r="HF28" s="65" t="str">
        <f>IF(ISBLANK($HD$3),"",IF(ISBLANK(Tipy!GB22),0,IF(AND(Tipy!GB22=Výsledky!$HB$3,Tipy!GD22=Výsledky!$HD$3),60,0)))</f>
        <v/>
      </c>
      <c r="HG28" s="65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5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5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6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9" t="str">
        <f>IF(ISBLANK($HD$3),"",IF(ISBLANK(Tipy!GB22),"-",SUM(HF28:HJ28)))</f>
        <v/>
      </c>
      <c r="HL28" s="68"/>
      <c r="HM28" s="65" t="str">
        <f>IF(ISBLANK($HY$3),"",IF(ISBLANK(Tipy!GH22),0,IF(AND(Tipy!GH22=Výsledky!$HW$3,Tipy!GJ22=Výsledky!$HY$3),60,0)))</f>
        <v/>
      </c>
      <c r="HN28" s="65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5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5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6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9" t="str">
        <f>IF(ISBLANK($HY$3),"",IF(ISBLANK(Tipy!GH22),"-",SUM(HM28:HQ28)))</f>
        <v/>
      </c>
      <c r="HS28" s="68"/>
      <c r="HT28" s="65" t="str">
        <f>IF(ISBLANK($HR$3),"",IF(ISBLANK(Tipy!GN22),0,IF(AND(Tipy!GN22=Výsledky!$HP$3,Tipy!GP22=Výsledky!$HR$3),60,0)))</f>
        <v/>
      </c>
      <c r="HU28" s="65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5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5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6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9" t="str">
        <f>IF(ISBLANK($HR$3),"",IF(ISBLANK(Tipy!GN22),"-",SUM(HT28:HX28)))</f>
        <v/>
      </c>
      <c r="HZ28" s="68"/>
      <c r="IA28" s="65" t="str">
        <f>IF(ISBLANK($IM$3),"",IF(ISBLANK(Tipy!GT22),0,IF(AND(Tipy!GT22=Výsledky!$IK$3,Tipy!GV22=Výsledky!$IM$3),60,0)))</f>
        <v/>
      </c>
      <c r="IB28" s="65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5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5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6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9" t="str">
        <f>IF(ISBLANK($IM$3),"",IF(ISBLANK(Tipy!GT22),"-",SUM(IA28:IE28)))</f>
        <v/>
      </c>
      <c r="IG28" s="68"/>
      <c r="IH28" s="65" t="str">
        <f>IF(ISBLANK($IF$3),"",IF(ISBLANK(Tipy!GZ22),0,IF(AND(Tipy!GZ22=Výsledky!$ID$3,Tipy!HB22=Výsledky!$IF$3),60,0)))</f>
        <v/>
      </c>
      <c r="II28" s="65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5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5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6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9" t="str">
        <f>IF(ISBLANK($IF$3),"",IF(ISBLANK(Tipy!GZ22),"-",SUM(IH28:IL28)))</f>
        <v/>
      </c>
      <c r="IN28" s="68"/>
      <c r="IO28" s="65" t="str">
        <f>IF(ISBLANK($IT$3),"",IF(ISBLANK(Tipy!HF22),0,IF(AND(Tipy!HF22=Výsledky!$IR$3,Tipy!HH22=Výsledky!$IT$3),60,0)))</f>
        <v/>
      </c>
      <c r="IP28" s="65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5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5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6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9" t="str">
        <f>IF(ISBLANK($IT$3),"",IF(ISBLANK(Tipy!HF22),"-",SUM(IO28:IS28)))</f>
        <v/>
      </c>
      <c r="IU28" s="68"/>
      <c r="IV28" s="65" t="str">
        <f>IF(ISBLANK($JA$3),"",IF(ISBLANK(Tipy!HL22),0,IF(AND(Tipy!HL22=Výsledky!$IY$3,Tipy!HN22=Výsledky!$JA$3),60,0)))</f>
        <v/>
      </c>
      <c r="IW28" s="65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5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5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6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9" t="str">
        <f>IF(ISBLANK($JA$3),"",IF(ISBLANK(Tipy!HL22),"-",SUM(IV28:IZ28)))</f>
        <v/>
      </c>
      <c r="JB28" s="68"/>
      <c r="JC28" s="65" t="str">
        <f>IF(ISBLANK($JO$3),"",IF(ISBLANK(Tipy!HR22),0,IF(AND(Tipy!HR22=Výsledky!$JM$3,Tipy!HT22=Výsledky!$JO$3),60,0)))</f>
        <v/>
      </c>
      <c r="JD28" s="65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5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5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6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9" t="str">
        <f>IF(ISBLANK($JO$3),"",IF(ISBLANK(Tipy!HR22),"-",SUM(JC28:JG28)))</f>
        <v/>
      </c>
      <c r="JI28" s="68"/>
      <c r="JJ28" s="65" t="str">
        <f>IF(ISBLANK($JH$3),"",IF(ISBLANK(Tipy!HX22),0,IF(AND(Tipy!HX22=Výsledky!$JF$3,Tipy!HZ22=Výsledky!$JH$3),60,0)))</f>
        <v/>
      </c>
      <c r="JK28" s="65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5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5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6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9" t="str">
        <f>IF(ISBLANK($JH$3),"",IF(ISBLANK(Tipy!HX22),"-",SUM(JJ28:JN28)))</f>
        <v/>
      </c>
      <c r="JP28" s="68"/>
      <c r="JQ28" s="65" t="str">
        <f>IF(ISBLANK($JV$3),"",IF(ISBLANK(Tipy!ID22),0,IF(AND(Tipy!ID22=Výsledky!$JT$3,Tipy!IF22=Výsledky!$JV$3),60,0)))</f>
        <v/>
      </c>
      <c r="JR28" s="65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5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5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6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9" t="str">
        <f>IF(ISBLANK($JV$3),"",IF(ISBLANK(Tipy!ID22),"-",SUM(JQ28:JU28)))</f>
        <v/>
      </c>
      <c r="JW28" s="68"/>
      <c r="JX28" s="65" t="str">
        <f>IF(ISBLANK($KQ$3),"",IF(ISBLANK(Tipy!IJ22),0,IF(AND(Tipy!IJ22=Výsledky!$KO$3,Tipy!IL22=Výsledky!$KQ$3),60,0)))</f>
        <v/>
      </c>
      <c r="JY28" s="65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5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5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6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9" t="str">
        <f>IF(ISBLANK($KQ$3),"",IF(ISBLANK(Tipy!IJ22),"-",SUM(JX28:KB28)))</f>
        <v/>
      </c>
      <c r="KD28" s="68"/>
      <c r="KE28" s="65" t="str">
        <f>IF(ISBLANK($KX$3),"",IF(ISBLANK(Tipy!IP22),0,IF(AND(Tipy!IP22=Výsledky!$KV$3,Tipy!IR22=Výsledky!$KX$3),60,0)))</f>
        <v/>
      </c>
      <c r="KF28" s="65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5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5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6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9" t="str">
        <f>IF(ISBLANK($KX$3),"",IF(ISBLANK(Tipy!IP22),"-",SUM(KE28:KI28)))</f>
        <v/>
      </c>
      <c r="KK28" s="68"/>
      <c r="KL28" s="65" t="str">
        <f>IF(ISBLANK($KJ$3),"",IF(ISBLANK(Tipy!IV22),0,IF(AND(Tipy!IV22=Výsledky!$KH$3,Tipy!IX22=Výsledky!$KJ$3),60,0)))</f>
        <v/>
      </c>
      <c r="KM28" s="65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5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5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6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9" t="str">
        <f>IF(ISBLANK($KJ$3),"",IF(ISBLANK(Tipy!IV22),"-",SUM(KL28:KP28)))</f>
        <v/>
      </c>
      <c r="KR28" s="68"/>
      <c r="KS28" s="65" t="str">
        <f>IF(ISBLANK($KC$3),"",IF(ISBLANK(Tipy!JB22),0,IF(AND(Tipy!JB22=Výsledky!$KA$3,Tipy!JD22=Výsledky!$KC$3),60,0)))</f>
        <v/>
      </c>
      <c r="KT28" s="65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5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5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6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9" t="str">
        <f>IF(ISBLANK($KC$3),"",IF(ISBLANK(Tipy!JB22),"-",SUM(KS28:KW28)))</f>
        <v/>
      </c>
      <c r="KY28" s="68"/>
      <c r="KZ28" s="65" t="str">
        <f>IF(ISBLANK($LE$3),"",IF(ISBLANK(Tipy!JH22),0,IF(AND(Tipy!JH22=Výsledky!$LC$3,Tipy!JJ22=Výsledky!$LE$3),60,0)))</f>
        <v/>
      </c>
      <c r="LA28" s="65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5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5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6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9" t="str">
        <f>IF(ISBLANK($LE$3),"",IF(ISBLANK(Tipy!JH22),"-",SUM(KZ28:LD28)))</f>
        <v/>
      </c>
      <c r="LF28" s="68"/>
      <c r="LG28" s="65" t="str">
        <f>IF(ISBLANK($JH$3),"",IF(ISBLANK(Tipy!JU22),0,IF(AND(Tipy!JU22=Výsledky!$JF$3,Tipy!JW22=Výsledky!$JH$3),60,0)))</f>
        <v/>
      </c>
      <c r="LH28" s="65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5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5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6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9" t="str">
        <f>IF(ISBLANK($JH$3),"",IF(ISBLANK(Tipy!JU22),"-",SUM(LG28:LK28)))</f>
        <v/>
      </c>
      <c r="LM28" s="68"/>
      <c r="LN28" s="65" t="str">
        <f>IF(ISBLANK($LS$3),"",IF(ISBLANK(Tipy!JN22),0,IF(AND(Tipy!JN22=Výsledky!$LQ$3,Tipy!JP22=Výsledky!$LS$3),60,0)))</f>
        <v/>
      </c>
      <c r="LO28" s="65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5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5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6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9" t="str">
        <f>IF(ISBLANK($LS$3),"",IF(ISBLANK(Tipy!JN22),"-",SUM(LN28:LR28)))</f>
        <v/>
      </c>
      <c r="LT28" s="68"/>
      <c r="LU28" s="65" t="str">
        <f>IF(ISBLANK($JH$3),"",IF(ISBLANK(Tipy!KI22),0,IF(AND(Tipy!KI22=Výsledky!$JF$3,Tipy!KK22=Výsledky!$JH$3),60,0)))</f>
        <v/>
      </c>
      <c r="LV28" s="65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5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5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6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9" t="str">
        <f>IF(ISBLANK($JH$3),"",IF(ISBLANK(Tipy!KI22),"-",SUM(LU28:LY28)))</f>
        <v/>
      </c>
      <c r="MA28" s="68"/>
      <c r="MB28" s="65" t="str">
        <f>IF(ISBLANK($MG$3),"",IF(ISBLANK(Tipy!JZ22),0,IF(AND(Tipy!JZ22=Výsledky!$ME$3,Tipy!KB22=Výsledky!$MG$3),60,0)))</f>
        <v/>
      </c>
      <c r="MC28" s="65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5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5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6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9" t="str">
        <f>IF(ISBLANK($MG$3),"",IF(ISBLANK(Tipy!JZ22),"-",SUM(MB28:MF28)))</f>
        <v/>
      </c>
      <c r="MH28" s="68"/>
      <c r="MI28" s="65" t="str">
        <f>IF(ISBLANK($MN$3),"",IF(ISBLANK(Tipy!KL22),0,IF(AND(Tipy!KL22=Výsledky!$ML$3,Tipy!KN22=Výsledky!$MN$3),60,0)))</f>
        <v/>
      </c>
      <c r="MJ28" s="6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5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5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9" t="str">
        <f>IF(ISBLANK($MN$3),"",IF(ISBLANK(Tipy!KL22),"-",SUM(MI28:MM28)))</f>
        <v/>
      </c>
      <c r="MO28" s="68"/>
      <c r="MP28" s="65" t="str">
        <f>IF(ISBLANK($MU$3),"",IF(ISBLANK(Tipy!KR22),0,IF(AND(Tipy!KR22=Výsledky!$MS$3,Tipy!KT22=Výsledky!$MU$3),60,0)))</f>
        <v/>
      </c>
      <c r="MQ28" s="6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5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5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9" t="str">
        <f>IF(ISBLANK($MU$3),"",IF(ISBLANK(Tipy!KR22),"-",SUM(MP28:MT28)))</f>
        <v/>
      </c>
      <c r="MV28" s="68"/>
      <c r="MW28" s="65" t="str">
        <f>IF(ISBLANK($NP$3),"",IF(ISBLANK(Tipy!KX22),0,IF(AND(Tipy!KX22=Výsledky!$NN$3,Tipy!KZ22=Výsledky!$NP$3),60,0)))</f>
        <v/>
      </c>
      <c r="MX28" s="65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5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5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6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9" t="str">
        <f>IF(ISBLANK($NP$3),"",IF(ISBLANK(Tipy!KX22),"-",SUM(MW28:NA28)))</f>
        <v/>
      </c>
      <c r="NC28" s="68"/>
      <c r="ND28" s="65" t="str">
        <f>IF(ISBLANK($NB$3),"",IF(ISBLANK(Tipy!LD22),0,IF(AND(Tipy!LD22=Výsledky!$MZ$3,Tipy!LF22=Výsledky!$NB$3),60,0)))</f>
        <v/>
      </c>
      <c r="NE28" s="65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5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5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6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9" t="str">
        <f>IF(ISBLANK($NB$3),"",IF(ISBLANK(Tipy!LD22),"-",SUM(ND28:NH28)))</f>
        <v/>
      </c>
      <c r="NJ28" s="68"/>
      <c r="NK28" s="65" t="str">
        <f>IF(ISBLANK($OD$3),"",IF(ISBLANK(Tipy!LJ22),0,IF(AND(Tipy!LJ22=Výsledky!$OB$3,Tipy!LL22=Výsledky!$OD$3),60,0)))</f>
        <v/>
      </c>
      <c r="NL28" s="65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5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5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6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9" t="str">
        <f>IF(ISBLANK($OD$3),"",IF(ISBLANK(Tipy!LJ22),"-",SUM(NK28:NO28)))</f>
        <v/>
      </c>
      <c r="NQ28" s="68"/>
      <c r="NR28" s="65" t="str">
        <f>IF(ISBLANK($NI$3),"",IF(ISBLANK(Tipy!LP22),0,IF(AND(Tipy!LP22=Výsledky!$NG$3,Tipy!LR22=Výsledky!$NI$3),60,0)))</f>
        <v/>
      </c>
      <c r="NS28" s="65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5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5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6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9" t="str">
        <f>IF(ISBLANK($NI$3),"",IF(ISBLANK(Tipy!LP22),"-",SUM(NR28:NV28)))</f>
        <v/>
      </c>
      <c r="NX28" s="68"/>
      <c r="NY28" s="65" t="str">
        <f>IF(ISBLANK($OK$3),"",IF(ISBLANK(Tipy!LV22),0,IF(AND(Tipy!LV22=Výsledky!$OI$3,Tipy!LX22=Výsledky!$OK$3),60,0)))</f>
        <v/>
      </c>
      <c r="NZ28" s="65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5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5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6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9" t="str">
        <f>IF(ISBLANK($OK$3),"",IF(ISBLANK(Tipy!LV22),"-",SUM(NY28:OC28)))</f>
        <v/>
      </c>
      <c r="OE28" s="68"/>
      <c r="OF28" s="65" t="str">
        <f>IF(ISBLANK($NW$3),"",IF(ISBLANK(Tipy!MB22),0,IF(AND(Tipy!MB22=Výsledky!$NU$3,Tipy!MD22=Výsledky!$NW$3),60,0)))</f>
        <v/>
      </c>
      <c r="OG28" s="65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5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5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6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9" t="str">
        <f>IF(ISBLANK($NW$3),"",IF(ISBLANK(Tipy!MB22),"-",SUM(OF28:OJ28)))</f>
        <v/>
      </c>
      <c r="OL28" s="68"/>
      <c r="OM28" s="65" t="str">
        <f>IF(ISBLANK($OR$3),"",IF(ISBLANK(Tipy!MH22),0,IF(AND(Tipy!MH22=Výsledky!$OP$3,Tipy!MJ22=Výsledky!$OR$3),60,0)))</f>
        <v/>
      </c>
      <c r="ON28" s="6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5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5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9" t="str">
        <f>IF(ISBLANK($OR$3),"",IF(ISBLANK(Tipy!MH22),"-",SUM(OM28:OQ28)))</f>
        <v/>
      </c>
      <c r="OS28" s="68"/>
      <c r="OT28" s="65" t="str">
        <f>IF(ISBLANK($OY$3),"",IF(ISBLANK(Tipy!MN22),0,IF(AND(Tipy!MN22=Výsledky!$OW$3,Tipy!MP22=Výsledky!$OY$3),60,0)))</f>
        <v/>
      </c>
      <c r="OU28" s="6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5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5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9" t="str">
        <f>IF(ISBLANK($OY$3),"",IF(ISBLANK(Tipy!MN22),"-",SUM(OT28:OX28)))</f>
        <v/>
      </c>
      <c r="OZ28" s="68"/>
      <c r="PA28" s="65" t="str">
        <f>IF(ISBLANK($PF$3),"",IF(ISBLANK(Tipy!MT22),0,IF(AND(Tipy!MT22=Výsledky!$PD$3,Tipy!MV22=Výsledky!$PF$3),60,0)))</f>
        <v/>
      </c>
      <c r="PB28" s="6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5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5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9" t="str">
        <f>IF(ISBLANK($PF$3),"",IF(ISBLANK(Tipy!MT22),"-",SUM(PA28:PE28)))</f>
        <v/>
      </c>
      <c r="PG28" s="68"/>
      <c r="PH28" s="65" t="str">
        <f>IF(ISBLANK($PM$3),"",IF(ISBLANK(Tipy!MZ22),0,IF(AND(Tipy!MZ22=Výsledky!$PK$3,Tipy!NB22=Výsledky!$PM$3),60,0)))</f>
        <v/>
      </c>
      <c r="PI28" s="6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5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5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9" t="str">
        <f>IF(ISBLANK($PM$3),"",IF(ISBLANK(Tipy!MZ22),"-",SUM(PH28:PL28)))</f>
        <v/>
      </c>
      <c r="PN28" s="68"/>
      <c r="PO28" s="65" t="str">
        <f>IF(ISBLANK($PT$3),"",IF(ISBLANK(Tipy!NF22),0,IF(AND(Tipy!NF22=Výsledky!$PR$3,Tipy!NH22=Výsledky!$PT$3),60,0)))</f>
        <v/>
      </c>
      <c r="PP28" s="6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5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5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9" t="str">
        <f>IF(ISBLANK($PT$3),"",IF(ISBLANK(Tipy!NF22),"-",SUM(PO28:PS28)))</f>
        <v/>
      </c>
      <c r="PU28" s="68"/>
      <c r="PV28" s="65" t="str">
        <f>IF(ISBLANK($QA$3),"",IF(ISBLANK(Tipy!NL22),0,IF(AND(Tipy!NL22=Výsledky!$PY$3,Tipy!NN22=Výsledky!$QA$3),60,0)))</f>
        <v/>
      </c>
      <c r="PW28" s="6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5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5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9" t="str">
        <f>IF(ISBLANK($QA$3),"",IF(ISBLANK(Tipy!NL22),"-",SUM(PV28:PZ28)))</f>
        <v/>
      </c>
      <c r="QB28" s="68"/>
      <c r="QC28" s="65" t="str">
        <f>IF(ISBLANK($QH$3),"",IF(ISBLANK(Tipy!NR22),0,IF(AND(Tipy!NR22=Výsledky!$QF$3,Tipy!NT22=Výsledky!$QH$3),60,0)))</f>
        <v/>
      </c>
      <c r="QD28" s="6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5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5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9" t="str">
        <f>IF(ISBLANK($QH$3),"",IF(ISBLANK(Tipy!NR22),"-",SUM(QC28:QG28)))</f>
        <v/>
      </c>
      <c r="QI28" s="121"/>
      <c r="QJ28" s="65" t="str">
        <f>IF(ISBLANK($QV$3),"",IF(ISBLANK(Tipy!NX22),0,IF(AND(Tipy!NX22=Výsledky!$QT$3,Tipy!NZ22=Výsledky!$QV$3),60,0)))</f>
        <v/>
      </c>
      <c r="QK28" s="65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5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5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6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9" t="str">
        <f>IF(ISBLANK($QV$3),"",IF(ISBLANK(Tipy!NX22),"-",SUM(QJ28:QN28)))</f>
        <v/>
      </c>
      <c r="QP28" s="121"/>
      <c r="QQ28" s="65" t="str">
        <f>IF(ISBLANK($QO$3),"",IF(ISBLANK(Tipy!#REF!),0,IF(AND(Tipy!#REF!=Výsledky!$QM$3,Tipy!#REF!=Výsledky!$QO$3),60,0)))</f>
        <v/>
      </c>
      <c r="QR2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9" t="str">
        <f>IF(ISBLANK($QO$3),"",IF(ISBLANK(Tipy!#REF!),"-",SUM(QQ28:QU28)))</f>
        <v/>
      </c>
    </row>
    <row r="29" spans="1:464" s="336" customFormat="1" ht="16.5">
      <c r="A29" s="316">
        <f>Tipy!A23</f>
        <v>19</v>
      </c>
      <c r="B29" s="306" t="s">
        <v>32</v>
      </c>
      <c r="C29" s="332">
        <v>19</v>
      </c>
      <c r="D29" s="65">
        <f>IF(ISBLANK($I$3),"",IF(ISBLANK(Tipy!D23),0,IF(AND(Tipy!D23=Výsledky!$G$3,Tipy!F23=Výsledky!$I$3),60,0)))</f>
        <v>0</v>
      </c>
      <c r="E29" s="6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5" t="e">
        <f>IF(ISBLANK($I$3),"",IF(OR(Tipy!G23=Výsledky!$D$6,Tipy!G23=Výsledky!$D$7,Tipy!G23=Výsledky!$D$8,Tipy!G23=Výsledky!$D$9),IF(VLOOKUP(Tipy!G23,'Kategórie hráčov'!$A$2:$B$46,2,FALSE)=30,30,20),0))</f>
        <v>#N/A</v>
      </c>
      <c r="G29" s="65" t="e">
        <f>IF(ISBLANK($I$3),"",IF(OR(Tipy!H23=Výsledky!$G$6,Tipy!H23=Výsledky!$G$7,Tipy!H23=Výsledky!$G$8,Tipy!H23=Výsledky!$G$9),IF(VLOOKUP(Tipy!H23,'Kategórie hráčov'!$A$2:$B$46,2,FALSE)=30,30,20),0))</f>
        <v>#N/A</v>
      </c>
      <c r="H29" s="6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7" t="str">
        <f>IF(ISBLANK($I$3),"",IF(ISBLANK(Tipy!D23),"-",SUM(D29:H29)))</f>
        <v>-</v>
      </c>
      <c r="J29" s="308"/>
      <c r="K29" s="106">
        <f>IF(ISBLANK($P$3),"",IF(ISBLANK(Tipy!J23),0,IF(AND(Tipy!J23=Výsledky!$N$3,Tipy!L23=Výsledky!$P$3),60,0)))</f>
        <v>0</v>
      </c>
      <c r="L29" s="10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5">
        <f>IF(ISBLANK($P$3),"",IF(OR(Tipy!M23=Výsledky!$K$6,Tipy!M23=Výsledky!$K$7,Tipy!M23=Výsledky!$K$8,Tipy!M23=Výsledky!$K$9),IF(VLOOKUP(Tipy!M23,'Kategórie hráčov'!$A$2:$B$46,2,FALSE)=30,30,20),0))</f>
        <v>0</v>
      </c>
      <c r="N29" s="105">
        <f>IF(ISBLANK($P$3),"",IF(OR(Tipy!N23=Výsledky!$N$6,Tipy!N23=Výsledky!$N$7,Tipy!N23=Výsledky!$N$8,Tipy!N23=Výsledky!$N$9),IF(VLOOKUP(Tipy!N23,'Kategórie hráčov'!$A$2:$B$46,2,FALSE)=30,30,20),0))</f>
        <v>20</v>
      </c>
      <c r="O29" s="6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7">
        <f>IF(ISBLANK($P$3),"",IF(ISBLANK(Tipy!J23),"-",SUM(K29:O29)))</f>
        <v>20</v>
      </c>
      <c r="Q29" s="330"/>
      <c r="R29" s="106">
        <f>IF(ISBLANK($W$3),"",IF(ISBLANK(Tipy!P23),0,IF(AND(Tipy!P23=Výsledky!$U$3,Tipy!R23=Výsledky!$W$3),60,0)))</f>
        <v>0</v>
      </c>
      <c r="S29" s="10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5">
        <f>IF(ISBLANK($W$3),"",IF(OR(Tipy!S23=Výsledky!$R$6,Tipy!S23=Výsledky!$R$7,Tipy!S23=Výsledky!$R$8,Tipy!S23=Výsledky!$R$9),VLOOKUP(Tipy!S23,'Kategórie hráčov'!$A$2:$B$47,2,FALSE),0))</f>
        <v>0</v>
      </c>
      <c r="U29" s="105">
        <f>IF(ISBLANK($W$3),"",IF(OR(Tipy!T23=Výsledky!$U$6,Tipy!T23=Výsledky!$U$7,Tipy!T23=Výsledky!$U$8,Tipy!T23=Výsledky!$U$9),VLOOKUP(Tipy!T23,'Kategórie hráčov'!$A$25:$B$70,2,FALSE),0))</f>
        <v>0</v>
      </c>
      <c r="V29" s="6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9">
        <f>IF(ISBLANK($W$3),"",IF(ISBLANK(Tipy!P23),"-",SUM(R29:V29)))</f>
        <v>20</v>
      </c>
      <c r="X29" s="330"/>
      <c r="Y29" s="106">
        <f>IF(ISBLANK($AD$3),"",IF(ISBLANK(Tipy!V23),0,IF(AND(Tipy!V23=Výsledky!$AB$3,Tipy!X23=Výsledky!$AD$3),60,0)))</f>
        <v>0</v>
      </c>
      <c r="Z29" s="10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5">
        <f>IF(ISBLANK($AD$3),"",IF(OR(Tipy!Y23=Výsledky!$Y$6,Tipy!Y23=Výsledky!$Y$7,Tipy!Y23=Výsledky!$Y$8,Tipy!Y23=Výsledky!$Y$9),VLOOKUP(Tipy!Y23,'Kategórie hráčov'!$A$2:$B$47,2,FALSE),0))</f>
        <v>0</v>
      </c>
      <c r="AB29" s="105">
        <f>IF(ISBLANK($AD$3),"",IF(OR(Tipy!Z23=Výsledky!$AB$6,Tipy!Z23=Výsledky!$AB$7,Tipy!Z23=Výsledky!$AB$8,Tipy!Z23=Výsledky!$AB$9),VLOOKUP(Tipy!Z23,'Kategórie hráčov'!$A$25:$B$70,2,FALSE),0))</f>
        <v>0</v>
      </c>
      <c r="AC29" s="6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9">
        <f>IF(ISBLANK($AD$3),"",IF(ISBLANK(Tipy!V23),"-",SUM(Y29:AC29)))</f>
        <v>20</v>
      </c>
      <c r="AE29" s="68"/>
      <c r="AF29" s="65" t="str">
        <f>IF(ISBLANK($AK$3),"",IF(ISBLANK(Tipy!AB23),0,IF(AND(Tipy!AB23=Výsledky!$AI$3,Tipy!AD23=Výsledky!$AK$3),60,0)))</f>
        <v/>
      </c>
      <c r="AG29" s="65" t="str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/>
      </c>
      <c r="AH29" s="65" t="str">
        <f>IF(ISBLANK($AK$3),"",IF(OR(Tipy!AE23=Výsledky!$AF$6,Tipy!AE23=Výsledky!$AF$7,Tipy!AE23=Výsledky!$AF$8,Tipy!AE23=Výsledky!$AF$9),IF(VLOOKUP(Tipy!AE23,'Kategórie hráčov'!$A$2:$B$46,2,FALSE)=30,30,20),0))</f>
        <v/>
      </c>
      <c r="AI29" s="65" t="str">
        <f>IF(ISBLANK($AK$3),"",IF(OR(Tipy!AF23=Výsledky!$AI$6,Tipy!AF23=Výsledky!$AI$7,Tipy!AF23=Výsledky!$AI$8,Tipy!AF23=Výsledky!$AI$9),IF(VLOOKUP(Tipy!AF23,'Kategórie hráčov'!$A$2:$B$46,2,FALSE)=30,30,20),0))</f>
        <v/>
      </c>
      <c r="AJ29" s="66" t="str">
        <f>IF(ISBLANK($AK$3),"",IF(ISBLANK(Tipy!AB23),0,IF(OR(AND(Tipy!AB23=Výsledky!$AI$3,OR(Tipy!AD23=Výsledky!$AK$3+1,Tipy!AD23=Výsledky!$AK$3-1)),AND(Tipy!AD23=Výsledky!$AK$3,OR(Tipy!AB23=Výsledky!$AI$3+1,Tipy!AB23=Výsledky!$AI$3-1))),10,0)))</f>
        <v/>
      </c>
      <c r="AK29" s="69" t="str">
        <f>IF(ISBLANK($AK$3),"",IF(ISBLANK(Tipy!AB23),"-",SUM(AF29:AJ29)))</f>
        <v/>
      </c>
      <c r="AL29" s="68"/>
      <c r="AM29" s="65" t="str">
        <f>IF(ISBLANK($AR$3),"",IF(ISBLANK(Tipy!AH23),0,IF(AND(Tipy!AH23=Výsledky!$AP$3,Tipy!AJ23=Výsledky!$AR$3),60,0)))</f>
        <v/>
      </c>
      <c r="AN29" s="65" t="str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/>
      </c>
      <c r="AO29" s="65" t="str">
        <f>IF(ISBLANK($AR$3),"",IF(OR(Tipy!AK23=Výsledky!$AM$6,Tipy!AK23=Výsledky!$AM$7,Tipy!AK23=Výsledky!$AM$8,Tipy!AK23=Výsledky!$AM$9),IF(VLOOKUP(Tipy!AK23,'Kategórie hráčov'!$A$2:$B$46,2,FALSE)=30,30,20),0))</f>
        <v/>
      </c>
      <c r="AP29" s="65" t="str">
        <f>IF(ISBLANK($AR$3),"",IF(OR(Tipy!AL23=Výsledky!$AP$6,Tipy!AL23=Výsledky!$AP$7,Tipy!AL23=Výsledky!$AP$8,Tipy!AL23=Výsledky!$AP$9),IF(VLOOKUP(Tipy!AL23,'Kategórie hráčov'!$A$2:$B$46,2,FALSE)=30,30,20),0))</f>
        <v/>
      </c>
      <c r="AQ29" s="66" t="str">
        <f>IF(ISBLANK($AR$3),"",IF(ISBLANK(Tipy!AH23),0,IF(OR(AND(Tipy!AH23=Výsledky!$AP$3,OR(Tipy!AJ23=Výsledky!$AR$3+1,Tipy!AJ23=Výsledky!$AR$3-1)),AND(Tipy!AJ23=Výsledky!$AR$3,OR(Tipy!AH23=Výsledky!$AP$3+1,Tipy!AH23=Výsledky!$AP$3-1))),10,0)))</f>
        <v/>
      </c>
      <c r="AR29" s="69" t="str">
        <f>IF(ISBLANK($AR$3),"",IF(ISBLANK(Tipy!AH23),"-",SUM(AM29:AQ29)))</f>
        <v/>
      </c>
      <c r="AS29" s="68"/>
      <c r="AT29" s="65" t="str">
        <f>IF(ISBLANK($BF$3),"",IF(ISBLANK(Tipy!AN23),0,IF(AND(Tipy!AN23=Výsledky!$BD$3,Tipy!AP23=Výsledky!$BF$3),60,0)))</f>
        <v/>
      </c>
      <c r="AU29" s="65" t="str">
        <f>IF(ISBLANK($BF$3),"",IF(ISBLANK(Tipy!AN23),0,IF(AND(Tipy!AN23=Výsledky!$BD$3,Tipy!AP23=Výsledky!$BF$3),0,IF(AND(Tipy!AN23-Tipy!AP23&gt;0,Výsledky!$BD$3-Výsledky!$BF$3&gt;0),20,IF(AND(Tipy!AN23-Tipy!AP23=0,Výsledky!$BD$3-Výsledky!$BF$3=0),20,IF(AND(Tipy!AN23-Tipy!AP23&lt;0,Výsledky!$BD$3-Výsledky!$BF$3&lt;0),20,0))))))</f>
        <v/>
      </c>
      <c r="AV29" s="65" t="str">
        <f>IF(ISBLANK($BF$3),"",IF(OR(Tipy!AQ23=Výsledky!#REF!,Tipy!AQ23=Výsledky!#REF!,Tipy!AQ23=Výsledky!#REF!,Tipy!AQ23=Výsledky!$AT$9),IF(VLOOKUP(Tipy!AQ23,'Kategórie hráčov'!$A$2:$B$46,2,FALSE)=30,30,20),0))</f>
        <v/>
      </c>
      <c r="AW29" s="65" t="str">
        <f>IF(ISBLANK($BF$3),"",IF(OR(Tipy!AR23=Výsledky!#REF!,Tipy!AR23=Výsledky!#REF!,Tipy!AR23=Výsledky!#REF!,Tipy!AR23=Výsledky!$AW$9),IF(VLOOKUP(Tipy!AR23,'Kategórie hráčov'!$A$2:$B$46,2,FALSE)=30,30,20),0))</f>
        <v/>
      </c>
      <c r="AX29" s="66" t="str">
        <f>IF(ISBLANK($BF$3),"",IF(ISBLANK(Tipy!AN23),0,IF(OR(AND(Tipy!AN23=Výsledky!$BD$3,OR(Tipy!AP23=Výsledky!$BF$3+1,Tipy!AP23=Výsledky!$BF$3-1)),AND(Tipy!AP23=Výsledky!$BF$3,OR(Tipy!AN23=Výsledky!$BD$3+1,Tipy!AN23=Výsledky!$BD$3-1))),10,0)))</f>
        <v/>
      </c>
      <c r="AY29" s="69" t="str">
        <f>IF(ISBLANK($BF$3),"",IF(ISBLANK(Tipy!AN23),"-",SUM(AT29:AX29)))</f>
        <v/>
      </c>
      <c r="AZ29" s="68"/>
      <c r="BA29" s="65" t="str">
        <f>IF(ISBLANK($AY$3),"",IF(ISBLANK(Tipy!AT23),0,IF(AND(Tipy!AT23=Výsledky!$AW$3,Tipy!AV23=Výsledky!$AY$3),60,0)))</f>
        <v/>
      </c>
      <c r="BB29" s="65" t="str">
        <f>IF(ISBLANK($AY$3),"",IF(ISBLANK(Tipy!AT23),0,IF(AND(Tipy!AT23=Výsledky!$AW$3,Tipy!AV23=Výsledky!$AY$3),0,IF(AND(Tipy!AT23-Tipy!AV23&gt;0,Výsledky!$AW$3-Výsledky!$AY$3&gt;0),20,IF(AND(Tipy!AT23-Tipy!AV23=0,Výsledky!$AW$3-Výsledky!$AY$3=0),20,IF(AND(Tipy!AT23-Tipy!AV23&lt;0,Výsledky!$AW$3-Výsledky!$AY$3&lt;0),20,0))))))</f>
        <v/>
      </c>
      <c r="BC29" s="65" t="str">
        <f>IF(ISBLANK($AY$3),"",IF(OR(Tipy!AW23=Výsledky!$BA$6,Tipy!AW23=Výsledky!$BA$7,Tipy!AW23=Výsledky!$BA$8,Tipy!AW23=Výsledky!$BA$9),IF(VLOOKUP(Tipy!AW23,'Kategórie hráčov'!$A$2:$B$46,2,FALSE)=30,30,20),0))</f>
        <v/>
      </c>
      <c r="BD29" s="65" t="str">
        <f>IF(ISBLANK($AY$3),"",IF(OR(Tipy!AX23=Výsledky!$BD$6,Tipy!AX23=Výsledky!$BD$7,Tipy!AX23=Výsledky!$BD$8,Tipy!AX23=Výsledky!$BD$9),IF(VLOOKUP(Tipy!AX23,'Kategórie hráčov'!$A$2:$B$46,2,FALSE)=30,30,20),0))</f>
        <v/>
      </c>
      <c r="BE29" s="66" t="str">
        <f>IF(ISBLANK($AY$3),"",IF(ISBLANK(Tipy!AT23),0,IF(OR(AND(Tipy!AT23=Výsledky!$AW$3,OR(Tipy!AV23=Výsledky!$AY$3+1,Tipy!AV23=Výsledky!$AY$3-1)),AND(Tipy!AV23=Výsledky!$AY$3,OR(Tipy!AT23=Výsledky!$AW$3+1,Tipy!AT23=Výsledky!$AW$3-1))),10,0)))</f>
        <v/>
      </c>
      <c r="BF29" s="69" t="str">
        <f>IF(ISBLANK($AY$3),"",IF(ISBLANK(Tipy!AT23),"-",SUM(BA29:BE29)))</f>
        <v/>
      </c>
      <c r="BG29" s="68"/>
      <c r="BH29" s="65" t="str">
        <f>IF(ISBLANK($BT$3),"",IF(ISBLANK(Tipy!AZ23),0,IF(AND(Tipy!AZ23=Výsledky!$BR$3,Tipy!BB23=Výsledky!$BT$3),60,0)))</f>
        <v/>
      </c>
      <c r="BI29" s="65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5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5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6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69" t="str">
        <f>IF(ISBLANK($BT$3),"",IF(ISBLANK(Tipy!AZ23),"-",SUM(BH29:BL29)))</f>
        <v/>
      </c>
      <c r="BN29" s="68"/>
      <c r="BO29" s="65" t="str">
        <f>IF(ISBLANK($CA$3),"",IF(ISBLANK(Tipy!BF23),0,IF(AND(Tipy!BF23=Výsledky!$BY$3,Tipy!BH23=Výsledky!$CA$3),60,0)))</f>
        <v/>
      </c>
      <c r="BP29" s="65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5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5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6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9" t="str">
        <f>IF(ISBLANK($CA$3),"",IF(ISBLANK(Tipy!BF23),"-",SUM(BO29:BS29)))</f>
        <v/>
      </c>
      <c r="BU29" s="68"/>
      <c r="BV29" s="65" t="str">
        <f>IF(ISBLANK($CH$3),"",IF(ISBLANK(Tipy!BL23),0,IF(AND(Tipy!BL23=Výsledky!$CF$3,Tipy!BN23=Výsledky!$CH$3),60,0)))</f>
        <v/>
      </c>
      <c r="BW29" s="65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5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5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6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9" t="str">
        <f>IF(ISBLANK($CH$3),"",IF(ISBLANK(Tipy!BL23),"-",SUM(BV29:BZ29)))</f>
        <v/>
      </c>
      <c r="CB29" s="68"/>
      <c r="CC29" s="65" t="str">
        <f>IF(ISBLANK($CO$3),"",IF(ISBLANK(Tipy!BR23),0,IF(AND(Tipy!BR23=Výsledky!$CM$3,Tipy!BT23=Výsledky!$CO$3),60,0)))</f>
        <v/>
      </c>
      <c r="CD29" s="65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5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5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6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9" t="str">
        <f>IF(ISBLANK($CO$3),"",IF(ISBLANK(Tipy!BR23),"-",SUM(CC29:CG29)))</f>
        <v/>
      </c>
      <c r="CI29" s="68"/>
      <c r="CJ29" s="65" t="str">
        <f>IF(ISBLANK($CV$3),"",IF(ISBLANK(Tipy!BX23),0,IF(AND(Tipy!BX23=Výsledky!$CT$3,Tipy!BZ23=Výsledky!$CV$3),60,0)))</f>
        <v/>
      </c>
      <c r="CK29" s="65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5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5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6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9" t="str">
        <f>IF(ISBLANK($CV$3),"",IF(ISBLANK(Tipy!BX23),"-",SUM(CJ29:CN29)))</f>
        <v/>
      </c>
      <c r="CP29" s="68"/>
      <c r="CQ29" s="65" t="str">
        <f>IF(ISBLANK($DC$3),"",IF(ISBLANK(Tipy!CD23),0,IF(AND(Tipy!CD23=Výsledky!$DA$3,Tipy!CF23=Výsledky!$DC$3),60,0)))</f>
        <v/>
      </c>
      <c r="CR29" s="65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5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5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6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9" t="str">
        <f>IF(ISBLANK($DC$3),"",IF(ISBLANK(Tipy!CD23),"-",SUM(CQ29:CU29)))</f>
        <v/>
      </c>
      <c r="CW29" s="68"/>
      <c r="CX29" s="65" t="str">
        <f>IF(ISBLANK($DX$3),"",IF(ISBLANK(Tipy!CJ23),0,IF(AND(Tipy!CJ23=Výsledky!$DV$3,Tipy!CL23=Výsledky!$DX$3),60,0)))</f>
        <v/>
      </c>
      <c r="CY29" s="65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5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5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6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9" t="str">
        <f>IF(ISBLANK($DX$3),"",IF(ISBLANK(Tipy!CJ23),"-",SUM(CX29:DB29)))</f>
        <v/>
      </c>
      <c r="DD29" s="68"/>
      <c r="DE29" s="65" t="str">
        <f>IF(ISBLANK($DQ$3),"",IF(ISBLANK(Tipy!CP23),0,IF(AND(Tipy!CP23=Výsledky!$DO$3,Tipy!CR23=Výsledky!$DQ$3),60,0)))</f>
        <v/>
      </c>
      <c r="DF29" s="65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5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5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6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9" t="str">
        <f>IF(ISBLANK($DQ$3),"",IF(ISBLANK(Tipy!CP23),"-",SUM(DE29:DI29)))</f>
        <v/>
      </c>
      <c r="DK29" s="68"/>
      <c r="DL29" s="65" t="str">
        <f>IF(ISBLANK($EE$3),"",IF(ISBLANK(Tipy!CV23),0,IF(AND(Tipy!CV23=Výsledky!$EC$3,Tipy!CX23=Výsledky!$EE$3),60,0)))</f>
        <v/>
      </c>
      <c r="DM29" s="65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5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5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6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9" t="str">
        <f>IF(ISBLANK($EE$3),"",IF(ISBLANK(Tipy!CV23),"-",SUM(DL29:DP29)))</f>
        <v/>
      </c>
      <c r="DR29" s="68"/>
      <c r="DS29" s="65" t="str">
        <f>IF(ISBLANK($EL$3),"",IF(ISBLANK(Tipy!DB23),0,IF(AND(Tipy!DB23=Výsledky!$EJ$3,Tipy!DD23=Výsledky!$EL$3),60,0)))</f>
        <v/>
      </c>
      <c r="DT29" s="65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5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5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6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9" t="str">
        <f>IF(ISBLANK($EL$3),"",IF(ISBLANK(Tipy!DB23),"-",SUM(DS29:DW29)))</f>
        <v/>
      </c>
      <c r="DY29" s="68"/>
      <c r="DZ29" s="65" t="str">
        <f>IF(ISBLANK($ES$3),"",IF(ISBLANK(Tipy!DH23),0,IF(AND(Tipy!DH23=Výsledky!$EQ$3,Tipy!DJ23=Výsledky!$ES$3),60,0)))</f>
        <v/>
      </c>
      <c r="EA29" s="65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5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5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6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9" t="str">
        <f>IF(ISBLANK($ES$3),"",IF(ISBLANK(Tipy!DH23),"-",SUM(DZ29:ED29)))</f>
        <v/>
      </c>
      <c r="EF29" s="68"/>
      <c r="EG29" s="65" t="str">
        <f>IF(ISBLANK($EZ$3),"",IF(ISBLANK(Tipy!DN23),0,IF(AND(Tipy!DN23=Výsledky!$EX$3,Tipy!DP23=Výsledky!$EZ$3),60,0)))</f>
        <v/>
      </c>
      <c r="EH29" s="65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5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5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6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9" t="str">
        <f>IF(ISBLANK($EZ$3),"",IF(ISBLANK(Tipy!DN23),"-",SUM(EG29:EK29)))</f>
        <v/>
      </c>
      <c r="EM29" s="68"/>
      <c r="EN29" s="65" t="str">
        <f>IF(ISBLANK($FU$3),"",IF(ISBLANK(Tipy!DT23),0,IF(AND(Tipy!DT23=Výsledky!$FS$3,Tipy!DV23=Výsledky!$FU$3),60,0)))</f>
        <v/>
      </c>
      <c r="EO29" s="65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5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5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6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9" t="str">
        <f>IF(ISBLANK($FU$3),"",IF(ISBLANK(Tipy!DT23),"-",SUM(EN29:ER29)))</f>
        <v/>
      </c>
      <c r="ET29" s="68"/>
      <c r="EU29" s="65" t="str">
        <f>IF(ISBLANK($FG$3),"",IF(ISBLANK(Tipy!DZ23),0,IF(AND(Tipy!DZ23=Výsledky!$FE$3,Tipy!EB23=Výsledky!$FG$3),60,0)))</f>
        <v/>
      </c>
      <c r="EV29" s="65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5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5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6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9" t="str">
        <f>IF(ISBLANK($FG$3),"",IF(ISBLANK(Tipy!DZ23),"-",SUM(EU29:EY29)))</f>
        <v/>
      </c>
      <c r="FA29" s="68"/>
      <c r="FB29" s="65" t="str">
        <f>IF(ISBLANK($BM$3),"",IF(ISBLANK(Tipy!EF23),0,IF(AND(Tipy!EF23=Výsledky!$BK$3,Tipy!EH23=Výsledky!$BM$3),60,0)))</f>
        <v/>
      </c>
      <c r="FC29" s="65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5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5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6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69" t="str">
        <f>IF(ISBLANK($BM$3),"",IF(ISBLANK(Tipy!EF23),"-",SUM(FB29:FF29)))</f>
        <v/>
      </c>
      <c r="FH29" s="68"/>
      <c r="FI29" s="65" t="str">
        <f>IF(ISBLANK($FN$3),"",IF(ISBLANK(Tipy!EL23),0,IF(AND(Tipy!EL23=Výsledky!$FL$3,Tipy!EN23=Výsledky!$FN$3),60,0)))</f>
        <v/>
      </c>
      <c r="FJ29" s="65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5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5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6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9" t="str">
        <f>IF(ISBLANK($FN$3),"",IF(ISBLANK(Tipy!EL23),"-",SUM(FI29:FM29)))</f>
        <v/>
      </c>
      <c r="FO29" s="68"/>
      <c r="FP29" s="65" t="str">
        <f>IF(ISBLANK($DJ$3),"",IF(ISBLANK(Tipy!ER23),0,IF(AND(Tipy!ER23=Výsledky!$DH$3,Tipy!ET23=Výsledky!$DJ$3),60,0)))</f>
        <v/>
      </c>
      <c r="FQ29" s="65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5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5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6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9" t="str">
        <f>IF(ISBLANK($DJ$3),"",IF(ISBLANK(Tipy!ER23),"-",SUM(FP29:FT29)))</f>
        <v/>
      </c>
      <c r="FV29" s="68"/>
      <c r="FW29" s="65" t="str">
        <f>IF(ISBLANK($GB$3),"",IF(ISBLANK(Tipy!EX23),0,IF(AND(Tipy!EX23=Výsledky!$FZ$3,Tipy!EZ23=Výsledky!$GB$3),60,0)))</f>
        <v/>
      </c>
      <c r="FX29" s="65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5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5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6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9" t="str">
        <f>IF(ISBLANK($GB$3),"",IF(ISBLANK(Tipy!EX23),"-",SUM(FW29:GA29)))</f>
        <v/>
      </c>
      <c r="GC29" s="68"/>
      <c r="GD29" s="65" t="str">
        <f>IF(ISBLANK($GP$3),"",IF(ISBLANK(Tipy!FD23),0,IF(AND(Tipy!FD23=Výsledky!$GN$3,Tipy!FF23=Výsledky!$GP$3),60,0)))</f>
        <v/>
      </c>
      <c r="GE29" s="65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5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5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6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9" t="str">
        <f>IF(ISBLANK($GP$3),"",IF(ISBLANK(Tipy!FD23),"-",SUM(GD29:GH29)))</f>
        <v/>
      </c>
      <c r="GJ29" s="68"/>
      <c r="GK29" s="65" t="str">
        <f>IF(ISBLANK($GW$3),"",IF(ISBLANK(Tipy!FJ23),0,IF(AND(Tipy!FJ23=Výsledky!$GU$3,Tipy!FL23=Výsledky!$GW$3),60,0)))</f>
        <v/>
      </c>
      <c r="GL29" s="65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5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5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6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9" t="str">
        <f>IF(ISBLANK($GW$3),"",IF(ISBLANK(Tipy!FJ23),"-",SUM(GK29:GO29)))</f>
        <v/>
      </c>
      <c r="GQ29" s="68"/>
      <c r="GR29" s="65" t="str">
        <f>IF(ISBLANK($GI$3),"",IF(ISBLANK(Tipy!FP23),0,IF(AND(Tipy!FP23=Výsledky!$GG$3,Tipy!FR23=Výsledky!$GI$3),60,0)))</f>
        <v/>
      </c>
      <c r="GS29" s="65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5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5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6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9" t="str">
        <f>IF(ISBLANK($GI$3),"",IF(ISBLANK(Tipy!FP23),"-",SUM(GR29:GV29)))</f>
        <v/>
      </c>
      <c r="GX29" s="68"/>
      <c r="GY29" s="65" t="str">
        <f>IF(ISBLANK($HK$3),"",IF(ISBLANK(Tipy!FV23),0,IF(AND(Tipy!FV23=Výsledky!$HI$3,Tipy!FX23=Výsledky!$HK$3),60,0)))</f>
        <v/>
      </c>
      <c r="GZ29" s="65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5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5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6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9" t="str">
        <f>IF(ISBLANK($HK$3),"",IF(ISBLANK(Tipy!FV23),"-",SUM(GY29:HC29)))</f>
        <v/>
      </c>
      <c r="HE29" s="68"/>
      <c r="HF29" s="65" t="str">
        <f>IF(ISBLANK($HD$3),"",IF(ISBLANK(Tipy!GB23),0,IF(AND(Tipy!GB23=Výsledky!$HB$3,Tipy!GD23=Výsledky!$HD$3),60,0)))</f>
        <v/>
      </c>
      <c r="HG29" s="65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5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5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6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9" t="str">
        <f>IF(ISBLANK($HD$3),"",IF(ISBLANK(Tipy!GB23),"-",SUM(HF29:HJ29)))</f>
        <v/>
      </c>
      <c r="HL29" s="68"/>
      <c r="HM29" s="65" t="str">
        <f>IF(ISBLANK($HY$3),"",IF(ISBLANK(Tipy!GH23),0,IF(AND(Tipy!GH23=Výsledky!$HW$3,Tipy!GJ23=Výsledky!$HY$3),60,0)))</f>
        <v/>
      </c>
      <c r="HN29" s="65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5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5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6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9" t="str">
        <f>IF(ISBLANK($HY$3),"",IF(ISBLANK(Tipy!GH23),"-",SUM(HM29:HQ29)))</f>
        <v/>
      </c>
      <c r="HS29" s="68"/>
      <c r="HT29" s="65" t="str">
        <f>IF(ISBLANK($HR$3),"",IF(ISBLANK(Tipy!GN23),0,IF(AND(Tipy!GN23=Výsledky!$HP$3,Tipy!GP23=Výsledky!$HR$3),60,0)))</f>
        <v/>
      </c>
      <c r="HU29" s="65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5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5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6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9" t="str">
        <f>IF(ISBLANK($HR$3),"",IF(ISBLANK(Tipy!GN23),"-",SUM(HT29:HX29)))</f>
        <v/>
      </c>
      <c r="HZ29" s="68"/>
      <c r="IA29" s="65" t="str">
        <f>IF(ISBLANK($IM$3),"",IF(ISBLANK(Tipy!GT23),0,IF(AND(Tipy!GT23=Výsledky!$IK$3,Tipy!GV23=Výsledky!$IM$3),60,0)))</f>
        <v/>
      </c>
      <c r="IB29" s="65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5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5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6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9" t="str">
        <f>IF(ISBLANK($IM$3),"",IF(ISBLANK(Tipy!GT23),"-",SUM(IA29:IE29)))</f>
        <v/>
      </c>
      <c r="IG29" s="68"/>
      <c r="IH29" s="65" t="str">
        <f>IF(ISBLANK($IF$3),"",IF(ISBLANK(Tipy!GZ23),0,IF(AND(Tipy!GZ23=Výsledky!$ID$3,Tipy!HB23=Výsledky!$IF$3),60,0)))</f>
        <v/>
      </c>
      <c r="II29" s="65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5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5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6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9" t="str">
        <f>IF(ISBLANK($IF$3),"",IF(ISBLANK(Tipy!GZ23),"-",SUM(IH29:IL29)))</f>
        <v/>
      </c>
      <c r="IN29" s="68"/>
      <c r="IO29" s="65" t="str">
        <f>IF(ISBLANK($IT$3),"",IF(ISBLANK(Tipy!HF23),0,IF(AND(Tipy!HF23=Výsledky!$IR$3,Tipy!HH23=Výsledky!$IT$3),60,0)))</f>
        <v/>
      </c>
      <c r="IP29" s="65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5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5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6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9" t="str">
        <f>IF(ISBLANK($IT$3),"",IF(ISBLANK(Tipy!HF23),"-",SUM(IO29:IS29)))</f>
        <v/>
      </c>
      <c r="IU29" s="68"/>
      <c r="IV29" s="65" t="str">
        <f>IF(ISBLANK($JA$3),"",IF(ISBLANK(Tipy!HL23),0,IF(AND(Tipy!HL23=Výsledky!$IY$3,Tipy!HN23=Výsledky!$JA$3),60,0)))</f>
        <v/>
      </c>
      <c r="IW29" s="65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5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5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6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9" t="str">
        <f>IF(ISBLANK($JA$3),"",IF(ISBLANK(Tipy!HL23),"-",SUM(IV29:IZ29)))</f>
        <v/>
      </c>
      <c r="JB29" s="68"/>
      <c r="JC29" s="65" t="str">
        <f>IF(ISBLANK($JO$3),"",IF(ISBLANK(Tipy!HR23),0,IF(AND(Tipy!HR23=Výsledky!$JM$3,Tipy!HT23=Výsledky!$JO$3),60,0)))</f>
        <v/>
      </c>
      <c r="JD29" s="65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5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5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6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9" t="str">
        <f>IF(ISBLANK($JO$3),"",IF(ISBLANK(Tipy!HR23),"-",SUM(JC29:JG29)))</f>
        <v/>
      </c>
      <c r="JI29" s="68"/>
      <c r="JJ29" s="65" t="str">
        <f>IF(ISBLANK($JH$3),"",IF(ISBLANK(Tipy!HX23),0,IF(AND(Tipy!HX23=Výsledky!$JF$3,Tipy!HZ23=Výsledky!$JH$3),60,0)))</f>
        <v/>
      </c>
      <c r="JK29" s="65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5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5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6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9" t="str">
        <f>IF(ISBLANK($JH$3),"",IF(ISBLANK(Tipy!HX23),"-",SUM(JJ29:JN29)))</f>
        <v/>
      </c>
      <c r="JP29" s="68"/>
      <c r="JQ29" s="65" t="str">
        <f>IF(ISBLANK($JV$3),"",IF(ISBLANK(Tipy!ID23),0,IF(AND(Tipy!ID23=Výsledky!$JT$3,Tipy!IF23=Výsledky!$JV$3),60,0)))</f>
        <v/>
      </c>
      <c r="JR29" s="65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5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5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6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9" t="str">
        <f>IF(ISBLANK($JV$3),"",IF(ISBLANK(Tipy!ID23),"-",SUM(JQ29:JU29)))</f>
        <v/>
      </c>
      <c r="JW29" s="68"/>
      <c r="JX29" s="65" t="str">
        <f>IF(ISBLANK($KQ$3),"",IF(ISBLANK(Tipy!IJ23),0,IF(AND(Tipy!IJ23=Výsledky!$KO$3,Tipy!IL23=Výsledky!$KQ$3),60,0)))</f>
        <v/>
      </c>
      <c r="JY29" s="65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5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5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6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9" t="str">
        <f>IF(ISBLANK($KQ$3),"",IF(ISBLANK(Tipy!IJ23),"-",SUM(JX29:KB29)))</f>
        <v/>
      </c>
      <c r="KD29" s="68"/>
      <c r="KE29" s="65" t="str">
        <f>IF(ISBLANK($KX$3),"",IF(ISBLANK(Tipy!IP23),0,IF(AND(Tipy!IP23=Výsledky!$KV$3,Tipy!IR23=Výsledky!$KX$3),60,0)))</f>
        <v/>
      </c>
      <c r="KF29" s="65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5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5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6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9" t="str">
        <f>IF(ISBLANK($KX$3),"",IF(ISBLANK(Tipy!IP23),"-",SUM(KE29:KI29)))</f>
        <v/>
      </c>
      <c r="KK29" s="68"/>
      <c r="KL29" s="65" t="str">
        <f>IF(ISBLANK($KJ$3),"",IF(ISBLANK(Tipy!IV23),0,IF(AND(Tipy!IV23=Výsledky!$KH$3,Tipy!IX23=Výsledky!$KJ$3),60,0)))</f>
        <v/>
      </c>
      <c r="KM29" s="65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5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5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6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9" t="str">
        <f>IF(ISBLANK($KJ$3),"",IF(ISBLANK(Tipy!IV23),"-",SUM(KL29:KP29)))</f>
        <v/>
      </c>
      <c r="KR29" s="68"/>
      <c r="KS29" s="65" t="str">
        <f>IF(ISBLANK($KC$3),"",IF(ISBLANK(Tipy!JB23),0,IF(AND(Tipy!JB23=Výsledky!$KA$3,Tipy!JD23=Výsledky!$KC$3),60,0)))</f>
        <v/>
      </c>
      <c r="KT29" s="65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5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5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6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9" t="str">
        <f>IF(ISBLANK($KC$3),"",IF(ISBLANK(Tipy!JB23),"-",SUM(KS29:KW29)))</f>
        <v/>
      </c>
      <c r="KY29" s="68"/>
      <c r="KZ29" s="65" t="str">
        <f>IF(ISBLANK($LE$3),"",IF(ISBLANK(Tipy!JH23),0,IF(AND(Tipy!JH23=Výsledky!$LC$3,Tipy!JJ23=Výsledky!$LE$3),60,0)))</f>
        <v/>
      </c>
      <c r="LA29" s="65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5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5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6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9" t="str">
        <f>IF(ISBLANK($LE$3),"",IF(ISBLANK(Tipy!JH23),"-",SUM(KZ29:LD29)))</f>
        <v/>
      </c>
      <c r="LF29" s="68"/>
      <c r="LG29" s="65" t="str">
        <f>IF(ISBLANK($JH$3),"",IF(ISBLANK(Tipy!JU23),0,IF(AND(Tipy!JU23=Výsledky!$JF$3,Tipy!JW23=Výsledky!$JH$3),60,0)))</f>
        <v/>
      </c>
      <c r="LH29" s="65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5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5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6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9" t="str">
        <f>IF(ISBLANK($JH$3),"",IF(ISBLANK(Tipy!JU23),"-",SUM(LG29:LK29)))</f>
        <v/>
      </c>
      <c r="LM29" s="68"/>
      <c r="LN29" s="65" t="str">
        <f>IF(ISBLANK($LS$3),"",IF(ISBLANK(Tipy!JN23),0,IF(AND(Tipy!JN23=Výsledky!$LQ$3,Tipy!JP23=Výsledky!$LS$3),60,0)))</f>
        <v/>
      </c>
      <c r="LO29" s="65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5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5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6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9" t="str">
        <f>IF(ISBLANK($LS$3),"",IF(ISBLANK(Tipy!JN23),"-",SUM(LN29:LR29)))</f>
        <v/>
      </c>
      <c r="LT29" s="68"/>
      <c r="LU29" s="65" t="str">
        <f>IF(ISBLANK($JH$3),"",IF(ISBLANK(Tipy!KI23),0,IF(AND(Tipy!KI23=Výsledky!$JF$3,Tipy!KK23=Výsledky!$JH$3),60,0)))</f>
        <v/>
      </c>
      <c r="LV29" s="65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5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5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6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9" t="str">
        <f>IF(ISBLANK($JH$3),"",IF(ISBLANK(Tipy!KI23),"-",SUM(LU29:LY29)))</f>
        <v/>
      </c>
      <c r="MA29" s="68"/>
      <c r="MB29" s="65" t="str">
        <f>IF(ISBLANK($MG$3),"",IF(ISBLANK(Tipy!JZ23),0,IF(AND(Tipy!JZ23=Výsledky!$ME$3,Tipy!KB23=Výsledky!$MG$3),60,0)))</f>
        <v/>
      </c>
      <c r="MC29" s="65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5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5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6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9" t="str">
        <f>IF(ISBLANK($MG$3),"",IF(ISBLANK(Tipy!JZ23),"-",SUM(MB29:MF29)))</f>
        <v/>
      </c>
      <c r="MH29" s="68"/>
      <c r="MI29" s="65" t="str">
        <f>IF(ISBLANK($MN$3),"",IF(ISBLANK(Tipy!KL23),0,IF(AND(Tipy!KL23=Výsledky!$ML$3,Tipy!KN23=Výsledky!$MN$3),60,0)))</f>
        <v/>
      </c>
      <c r="MJ29" s="6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5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5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9" t="str">
        <f>IF(ISBLANK($MN$3),"",IF(ISBLANK(Tipy!KL23),"-",SUM(MI29:MM29)))</f>
        <v/>
      </c>
      <c r="MO29" s="68"/>
      <c r="MP29" s="65" t="str">
        <f>IF(ISBLANK($MU$3),"",IF(ISBLANK(Tipy!KR23),0,IF(AND(Tipy!KR23=Výsledky!$MS$3,Tipy!KT23=Výsledky!$MU$3),60,0)))</f>
        <v/>
      </c>
      <c r="MQ29" s="6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5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5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9" t="str">
        <f>IF(ISBLANK($MU$3),"",IF(ISBLANK(Tipy!KR23),"-",SUM(MP29:MT29)))</f>
        <v/>
      </c>
      <c r="MV29" s="68"/>
      <c r="MW29" s="65" t="str">
        <f>IF(ISBLANK($NP$3),"",IF(ISBLANK(Tipy!KX23),0,IF(AND(Tipy!KX23=Výsledky!$NN$3,Tipy!KZ23=Výsledky!$NP$3),60,0)))</f>
        <v/>
      </c>
      <c r="MX29" s="65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5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5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6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9" t="str">
        <f>IF(ISBLANK($NP$3),"",IF(ISBLANK(Tipy!KX23),"-",SUM(MW29:NA29)))</f>
        <v/>
      </c>
      <c r="NC29" s="68"/>
      <c r="ND29" s="65" t="str">
        <f>IF(ISBLANK($NB$3),"",IF(ISBLANK(Tipy!LD23),0,IF(AND(Tipy!LD23=Výsledky!$MZ$3,Tipy!LF23=Výsledky!$NB$3),60,0)))</f>
        <v/>
      </c>
      <c r="NE29" s="65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5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5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6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9" t="str">
        <f>IF(ISBLANK($NB$3),"",IF(ISBLANK(Tipy!LD23),"-",SUM(ND29:NH29)))</f>
        <v/>
      </c>
      <c r="NJ29" s="68"/>
      <c r="NK29" s="65" t="str">
        <f>IF(ISBLANK($OD$3),"",IF(ISBLANK(Tipy!LJ23),0,IF(AND(Tipy!LJ23=Výsledky!$OB$3,Tipy!LL23=Výsledky!$OD$3),60,0)))</f>
        <v/>
      </c>
      <c r="NL29" s="65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5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5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6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9" t="str">
        <f>IF(ISBLANK($OD$3),"",IF(ISBLANK(Tipy!LJ23),"-",SUM(NK29:NO29)))</f>
        <v/>
      </c>
      <c r="NQ29" s="68"/>
      <c r="NR29" s="65" t="str">
        <f>IF(ISBLANK($NI$3),"",IF(ISBLANK(Tipy!LP23),0,IF(AND(Tipy!LP23=Výsledky!$NG$3,Tipy!LR23=Výsledky!$NI$3),60,0)))</f>
        <v/>
      </c>
      <c r="NS29" s="65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5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5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6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9" t="str">
        <f>IF(ISBLANK($NI$3),"",IF(ISBLANK(Tipy!LP23),"-",SUM(NR29:NV29)))</f>
        <v/>
      </c>
      <c r="NX29" s="68"/>
      <c r="NY29" s="65" t="str">
        <f>IF(ISBLANK($OK$3),"",IF(ISBLANK(Tipy!LV23),0,IF(AND(Tipy!LV23=Výsledky!$OI$3,Tipy!LX23=Výsledky!$OK$3),60,0)))</f>
        <v/>
      </c>
      <c r="NZ29" s="65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5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5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6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9" t="str">
        <f>IF(ISBLANK($OK$3),"",IF(ISBLANK(Tipy!LV23),"-",SUM(NY29:OC29)))</f>
        <v/>
      </c>
      <c r="OE29" s="68"/>
      <c r="OF29" s="65" t="str">
        <f>IF(ISBLANK($NW$3),"",IF(ISBLANK(Tipy!MB23),0,IF(AND(Tipy!MB23=Výsledky!$NU$3,Tipy!MD23=Výsledky!$NW$3),60,0)))</f>
        <v/>
      </c>
      <c r="OG29" s="65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5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5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6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9" t="str">
        <f>IF(ISBLANK($NW$3),"",IF(ISBLANK(Tipy!MB23),"-",SUM(OF29:OJ29)))</f>
        <v/>
      </c>
      <c r="OL29" s="68"/>
      <c r="OM29" s="65" t="str">
        <f>IF(ISBLANK($OR$3),"",IF(ISBLANK(Tipy!MH23),0,IF(AND(Tipy!MH23=Výsledky!$OP$3,Tipy!MJ23=Výsledky!$OR$3),60,0)))</f>
        <v/>
      </c>
      <c r="ON29" s="6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5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5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9" t="str">
        <f>IF(ISBLANK($OR$3),"",IF(ISBLANK(Tipy!MH23),"-",SUM(OM29:OQ29)))</f>
        <v/>
      </c>
      <c r="OS29" s="68"/>
      <c r="OT29" s="65" t="str">
        <f>IF(ISBLANK($OY$3),"",IF(ISBLANK(Tipy!MN23),0,IF(AND(Tipy!MN23=Výsledky!$OW$3,Tipy!MP23=Výsledky!$OY$3),60,0)))</f>
        <v/>
      </c>
      <c r="OU29" s="6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5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5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9" t="str">
        <f>IF(ISBLANK($OY$3),"",IF(ISBLANK(Tipy!MN23),"-",SUM(OT29:OX29)))</f>
        <v/>
      </c>
      <c r="OZ29" s="68"/>
      <c r="PA29" s="65" t="str">
        <f>IF(ISBLANK($PF$3),"",IF(ISBLANK(Tipy!MT23),0,IF(AND(Tipy!MT23=Výsledky!$PD$3,Tipy!MV23=Výsledky!$PF$3),60,0)))</f>
        <v/>
      </c>
      <c r="PB29" s="6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5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5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9" t="str">
        <f>IF(ISBLANK($PF$3),"",IF(ISBLANK(Tipy!MT23),"-",SUM(PA29:PE29)))</f>
        <v/>
      </c>
      <c r="PG29" s="68"/>
      <c r="PH29" s="65" t="str">
        <f>IF(ISBLANK($PM$3),"",IF(ISBLANK(Tipy!MZ23),0,IF(AND(Tipy!MZ23=Výsledky!$PK$3,Tipy!NB23=Výsledky!$PM$3),60,0)))</f>
        <v/>
      </c>
      <c r="PI29" s="6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5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5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9" t="str">
        <f>IF(ISBLANK($PM$3),"",IF(ISBLANK(Tipy!MZ23),"-",SUM(PH29:PL29)))</f>
        <v/>
      </c>
      <c r="PN29" s="68"/>
      <c r="PO29" s="65" t="str">
        <f>IF(ISBLANK($PT$3),"",IF(ISBLANK(Tipy!NF23),0,IF(AND(Tipy!NF23=Výsledky!$PR$3,Tipy!NH23=Výsledky!$PT$3),60,0)))</f>
        <v/>
      </c>
      <c r="PP29" s="6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5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5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9" t="str">
        <f>IF(ISBLANK($PT$3),"",IF(ISBLANK(Tipy!NF23),"-",SUM(PO29:PS29)))</f>
        <v/>
      </c>
      <c r="PU29" s="68"/>
      <c r="PV29" s="65" t="str">
        <f>IF(ISBLANK($QA$3),"",IF(ISBLANK(Tipy!NL23),0,IF(AND(Tipy!NL23=Výsledky!$PY$3,Tipy!NN23=Výsledky!$QA$3),60,0)))</f>
        <v/>
      </c>
      <c r="PW29" s="6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5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5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9" t="str">
        <f>IF(ISBLANK($QA$3),"",IF(ISBLANK(Tipy!NL23),"-",SUM(PV29:PZ29)))</f>
        <v/>
      </c>
      <c r="QB29" s="68"/>
      <c r="QC29" s="65" t="str">
        <f>IF(ISBLANK($QH$3),"",IF(ISBLANK(Tipy!NR23),0,IF(AND(Tipy!NR23=Výsledky!$QF$3,Tipy!NT23=Výsledky!$QH$3),60,0)))</f>
        <v/>
      </c>
      <c r="QD29" s="6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5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5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9" t="str">
        <f>IF(ISBLANK($QH$3),"",IF(ISBLANK(Tipy!NR23),"-",SUM(QC29:QG29)))</f>
        <v/>
      </c>
      <c r="QI29" s="65"/>
      <c r="QJ29" s="65" t="str">
        <f>IF(ISBLANK($QV$3),"",IF(ISBLANK(Tipy!NX23),0,IF(AND(Tipy!NX23=Výsledky!$QT$3,Tipy!NZ23=Výsledky!$QV$3),60,0)))</f>
        <v/>
      </c>
      <c r="QK29" s="65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5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5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6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9" t="str">
        <f>IF(ISBLANK($QV$3),"",IF(ISBLANK(Tipy!NX23),"-",SUM(QJ29:QN29)))</f>
        <v/>
      </c>
      <c r="QP29" s="65"/>
      <c r="QQ29" s="65" t="str">
        <f>IF(ISBLANK($QO$3),"",IF(ISBLANK(Tipy!#REF!),0,IF(AND(Tipy!#REF!=Výsledky!$QM$3,Tipy!#REF!=Výsledky!$QO$3),60,0)))</f>
        <v/>
      </c>
      <c r="QR2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9" t="str">
        <f>IF(ISBLANK($QO$3),"",IF(ISBLANK(Tipy!#REF!),"-",SUM(QQ29:QU29)))</f>
        <v/>
      </c>
    </row>
    <row r="30" spans="1:464" s="336" customFormat="1" ht="15">
      <c r="A30" s="316">
        <f>Tipy!A24</f>
        <v>14</v>
      </c>
      <c r="B30" s="333" t="s">
        <v>9</v>
      </c>
      <c r="C30" s="334">
        <v>14</v>
      </c>
      <c r="D30" s="65">
        <f>IF(ISBLANK($I$3),"",IF(ISBLANK(Tipy!D24),0,IF(AND(Tipy!D24=Výsledky!$G$3,Tipy!F24=Výsledky!$I$3),60,0)))</f>
        <v>0</v>
      </c>
      <c r="E30" s="6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5" t="e">
        <f>IF(ISBLANK($I$3),"",IF(OR(Tipy!G24=Výsledky!$D$6,Tipy!G24=Výsledky!$D$7,Tipy!G24=Výsledky!$D$8,Tipy!G24=Výsledky!$D$9),IF(VLOOKUP(Tipy!G24,'Kategórie hráčov'!$A$2:$B$46,2,FALSE)=30,30,20),0))</f>
        <v>#N/A</v>
      </c>
      <c r="G30" s="65" t="e">
        <f>IF(ISBLANK($I$3),"",IF(OR(Tipy!H24=Výsledky!$G$6,Tipy!H24=Výsledky!$G$7,Tipy!H24=Výsledky!$G$8,Tipy!H24=Výsledky!$G$9),IF(VLOOKUP(Tipy!H24,'Kategórie hráčov'!$A$2:$B$46,2,FALSE)=30,30,20),0))</f>
        <v>#N/A</v>
      </c>
      <c r="H30" s="6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7" t="str">
        <f>IF(ISBLANK($I$3),"",IF(ISBLANK(Tipy!D24),"-",SUM(D30:H30)))</f>
        <v>-</v>
      </c>
      <c r="J30" s="335"/>
      <c r="K30" s="106">
        <f>IF(ISBLANK($P$3),"",IF(ISBLANK(Tipy!J24),0,IF(AND(Tipy!J24=Výsledky!$N$3,Tipy!L24=Výsledky!$P$3),60,0)))</f>
        <v>0</v>
      </c>
      <c r="L30" s="10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5">
        <f>IF(ISBLANK($P$3),"",IF(OR(Tipy!M24=Výsledky!$K$6,Tipy!M24=Výsledky!$K$7,Tipy!M24=Výsledky!$K$8,Tipy!M24=Výsledky!$K$9),IF(VLOOKUP(Tipy!M24,'Kategórie hráčov'!$A$2:$B$46,2,FALSE)=30,30,20),0))</f>
        <v>0</v>
      </c>
      <c r="N30" s="105">
        <f>IF(ISBLANK($P$3),"",IF(OR(Tipy!N24=Výsledky!$N$6,Tipy!N24=Výsledky!$N$7,Tipy!N24=Výsledky!$N$8,Tipy!N24=Výsledky!$N$9),IF(VLOOKUP(Tipy!N24,'Kategórie hráčov'!$A$2:$B$46,2,FALSE)=30,30,20),0))</f>
        <v>20</v>
      </c>
      <c r="O30" s="6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7">
        <f>IF(ISBLANK($P$3),"",IF(ISBLANK(Tipy!J24),"-",SUM(K30:O30)))</f>
        <v>20</v>
      </c>
      <c r="Q30" s="330"/>
      <c r="R30" s="106">
        <f>IF(ISBLANK($W$3),"",IF(ISBLANK(Tipy!P24),0,IF(AND(Tipy!P24=Výsledky!$U$3,Tipy!R24=Výsledky!$W$3),60,0)))</f>
        <v>60</v>
      </c>
      <c r="S30" s="10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5">
        <f>IF(ISBLANK($W$3),"",IF(OR(Tipy!S24=Výsledky!$R$6,Tipy!S24=Výsledky!$R$7,Tipy!S24=Výsledky!$R$8,Tipy!S24=Výsledky!$R$9),VLOOKUP(Tipy!S24,'Kategórie hráčov'!$A$2:$B$47,2,FALSE),0))</f>
        <v>20</v>
      </c>
      <c r="U30" s="105">
        <f>IF(ISBLANK($W$3),"",IF(OR(Tipy!T24=Výsledky!$U$6,Tipy!T24=Výsledky!$U$7,Tipy!T24=Výsledky!$U$8,Tipy!T24=Výsledky!$U$9),VLOOKUP(Tipy!T24,'Kategórie hráčov'!$A$25:$B$70,2,FALSE),0))</f>
        <v>0</v>
      </c>
      <c r="V30" s="6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9">
        <f>IF(ISBLANK($W$3),"",IF(ISBLANK(Tipy!P24),"-",SUM(R30:V30)))</f>
        <v>80</v>
      </c>
      <c r="X30" s="330"/>
      <c r="Y30" s="106">
        <f>IF(ISBLANK($AD$3),"",IF(ISBLANK(Tipy!V24),0,IF(AND(Tipy!V24=Výsledky!$AB$3,Tipy!X24=Výsledky!$AD$3),60,0)))</f>
        <v>0</v>
      </c>
      <c r="Z30" s="10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5">
        <f>IF(ISBLANK($AD$3),"",IF(OR(Tipy!Y24=Výsledky!$Y$6,Tipy!Y24=Výsledky!$Y$7,Tipy!Y24=Výsledky!$Y$8,Tipy!Y24=Výsledky!$Y$9),VLOOKUP(Tipy!Y24,'Kategórie hráčov'!$A$2:$B$47,2,FALSE),0))</f>
        <v>0</v>
      </c>
      <c r="AB30" s="105">
        <f>IF(ISBLANK($AD$3),"",IF(OR(Tipy!Z24=Výsledky!$AB$6,Tipy!Z24=Výsledky!$AB$7,Tipy!Z24=Výsledky!$AB$8,Tipy!Z24=Výsledky!$AB$9),VLOOKUP(Tipy!Z24,'Kategórie hráčov'!$A$25:$B$70,2,FALSE),0))</f>
        <v>0</v>
      </c>
      <c r="AC30" s="66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9">
        <f>IF(ISBLANK($AD$3),"",IF(ISBLANK(Tipy!V24),"-",SUM(Y30:AC30)))</f>
        <v>30</v>
      </c>
      <c r="AE30" s="68"/>
      <c r="AF30" s="65" t="str">
        <f>IF(ISBLANK($AK$3),"",IF(ISBLANK(Tipy!AB24),0,IF(AND(Tipy!AB24=Výsledky!$AI$3,Tipy!AD24=Výsledky!$AK$3),60,0)))</f>
        <v/>
      </c>
      <c r="AG30" s="65" t="str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/>
      </c>
      <c r="AH30" s="65" t="str">
        <f>IF(ISBLANK($AK$3),"",IF(OR(Tipy!AE24=Výsledky!$AF$6,Tipy!AE24=Výsledky!$AF$7,Tipy!AE24=Výsledky!$AF$8,Tipy!AE24=Výsledky!$AF$9),IF(VLOOKUP(Tipy!AE24,'Kategórie hráčov'!$A$2:$B$46,2,FALSE)=30,30,20),0))</f>
        <v/>
      </c>
      <c r="AI30" s="65" t="str">
        <f>IF(ISBLANK($AK$3),"",IF(OR(Tipy!AF24=Výsledky!$AI$6,Tipy!AF24=Výsledky!$AI$7,Tipy!AF24=Výsledky!$AI$8,Tipy!AF24=Výsledky!$AI$9),IF(VLOOKUP(Tipy!AF24,'Kategórie hráčov'!$A$2:$B$46,2,FALSE)=30,30,20),0))</f>
        <v/>
      </c>
      <c r="AJ30" s="66" t="str">
        <f>IF(ISBLANK($AK$3),"",IF(ISBLANK(Tipy!AB24),0,IF(OR(AND(Tipy!AB24=Výsledky!$AI$3,OR(Tipy!AD24=Výsledky!$AK$3+1,Tipy!AD24=Výsledky!$AK$3-1)),AND(Tipy!AD24=Výsledky!$AK$3,OR(Tipy!AB24=Výsledky!$AI$3+1,Tipy!AB24=Výsledky!$AI$3-1))),10,0)))</f>
        <v/>
      </c>
      <c r="AK30" s="69" t="str">
        <f>IF(ISBLANK($AK$3),"",IF(ISBLANK(Tipy!AB24),"-",SUM(AF30:AJ30)))</f>
        <v/>
      </c>
      <c r="AL30" s="68"/>
      <c r="AM30" s="65" t="str">
        <f>IF(ISBLANK($AR$3),"",IF(ISBLANK(Tipy!AH24),0,IF(AND(Tipy!AH24=Výsledky!$AP$3,Tipy!AJ24=Výsledky!$AR$3),60,0)))</f>
        <v/>
      </c>
      <c r="AN30" s="65" t="str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/>
      </c>
      <c r="AO30" s="65" t="str">
        <f>IF(ISBLANK($AR$3),"",IF(OR(Tipy!AK24=Výsledky!$AM$6,Tipy!AK24=Výsledky!$AM$7,Tipy!AK24=Výsledky!$AM$8,Tipy!AK24=Výsledky!$AM$9),IF(VLOOKUP(Tipy!AK24,'Kategórie hráčov'!$A$2:$B$46,2,FALSE)=30,30,20),0))</f>
        <v/>
      </c>
      <c r="AP30" s="65" t="str">
        <f>IF(ISBLANK($AR$3),"",IF(OR(Tipy!AL24=Výsledky!$AP$6,Tipy!AL24=Výsledky!$AP$7,Tipy!AL24=Výsledky!$AP$8,Tipy!AL24=Výsledky!$AP$9),IF(VLOOKUP(Tipy!AL24,'Kategórie hráčov'!$A$2:$B$46,2,FALSE)=30,30,20),0))</f>
        <v/>
      </c>
      <c r="AQ30" s="66" t="str">
        <f>IF(ISBLANK($AR$3),"",IF(ISBLANK(Tipy!AH24),0,IF(OR(AND(Tipy!AH24=Výsledky!$AP$3,OR(Tipy!AJ24=Výsledky!$AR$3+1,Tipy!AJ24=Výsledky!$AR$3-1)),AND(Tipy!AJ24=Výsledky!$AR$3,OR(Tipy!AH24=Výsledky!$AP$3+1,Tipy!AH24=Výsledky!$AP$3-1))),10,0)))</f>
        <v/>
      </c>
      <c r="AR30" s="69" t="str">
        <f>IF(ISBLANK($AR$3),"",IF(ISBLANK(Tipy!AH24),"-",SUM(AM30:AQ30)))</f>
        <v/>
      </c>
      <c r="AS30" s="68"/>
      <c r="AT30" s="65" t="str">
        <f>IF(ISBLANK($BF$3),"",IF(ISBLANK(Tipy!AN24),0,IF(AND(Tipy!AN24=Výsledky!$BD$3,Tipy!AP24=Výsledky!$BF$3),60,0)))</f>
        <v/>
      </c>
      <c r="AU30" s="65" t="str">
        <f>IF(ISBLANK($BF$3),"",IF(ISBLANK(Tipy!AN24),0,IF(AND(Tipy!AN24=Výsledky!$BD$3,Tipy!AP24=Výsledky!$BF$3),0,IF(AND(Tipy!AN24-Tipy!AP24&gt;0,Výsledky!$BD$3-Výsledky!$BF$3&gt;0),20,IF(AND(Tipy!AN24-Tipy!AP24=0,Výsledky!$BD$3-Výsledky!$BF$3=0),20,IF(AND(Tipy!AN24-Tipy!AP24&lt;0,Výsledky!$BD$3-Výsledky!$BF$3&lt;0),20,0))))))</f>
        <v/>
      </c>
      <c r="AV30" s="65" t="str">
        <f>IF(ISBLANK($BF$3),"",IF(OR(Tipy!AQ24=Výsledky!#REF!,Tipy!AQ24=Výsledky!#REF!,Tipy!AQ24=Výsledky!#REF!,Tipy!AQ24=Výsledky!$AT$9),IF(VLOOKUP(Tipy!AQ24,'Kategórie hráčov'!$A$2:$B$46,2,FALSE)=30,30,20),0))</f>
        <v/>
      </c>
      <c r="AW30" s="65" t="str">
        <f>IF(ISBLANK($BF$3),"",IF(OR(Tipy!AR24=Výsledky!#REF!,Tipy!AR24=Výsledky!#REF!,Tipy!AR24=Výsledky!#REF!,Tipy!AR24=Výsledky!$AW$9),IF(VLOOKUP(Tipy!AR24,'Kategórie hráčov'!$A$2:$B$46,2,FALSE)=30,30,20),0))</f>
        <v/>
      </c>
      <c r="AX30" s="66" t="str">
        <f>IF(ISBLANK($BF$3),"",IF(ISBLANK(Tipy!AN24),0,IF(OR(AND(Tipy!AN24=Výsledky!$BD$3,OR(Tipy!AP24=Výsledky!$BF$3+1,Tipy!AP24=Výsledky!$BF$3-1)),AND(Tipy!AP24=Výsledky!$BF$3,OR(Tipy!AN24=Výsledky!$BD$3+1,Tipy!AN24=Výsledky!$BD$3-1))),10,0)))</f>
        <v/>
      </c>
      <c r="AY30" s="69" t="str">
        <f>IF(ISBLANK($BF$3),"",IF(ISBLANK(Tipy!AN24),"-",SUM(AT30:AX30)))</f>
        <v/>
      </c>
      <c r="AZ30" s="68"/>
      <c r="BA30" s="65" t="str">
        <f>IF(ISBLANK($AY$3),"",IF(ISBLANK(Tipy!AT24),0,IF(AND(Tipy!AT24=Výsledky!$AW$3,Tipy!AV24=Výsledky!$AY$3),60,0)))</f>
        <v/>
      </c>
      <c r="BB30" s="65" t="str">
        <f>IF(ISBLANK($AY$3),"",IF(ISBLANK(Tipy!AT24),0,IF(AND(Tipy!AT24=Výsledky!$AW$3,Tipy!AV24=Výsledky!$AY$3),0,IF(AND(Tipy!AT24-Tipy!AV24&gt;0,Výsledky!$AW$3-Výsledky!$AY$3&gt;0),20,IF(AND(Tipy!AT24-Tipy!AV24=0,Výsledky!$AW$3-Výsledky!$AY$3=0),20,IF(AND(Tipy!AT24-Tipy!AV24&lt;0,Výsledky!$AW$3-Výsledky!$AY$3&lt;0),20,0))))))</f>
        <v/>
      </c>
      <c r="BC30" s="65" t="str">
        <f>IF(ISBLANK($AY$3),"",IF(OR(Tipy!AW24=Výsledky!$BA$6,Tipy!AW24=Výsledky!$BA$7,Tipy!AW24=Výsledky!$BA$8,Tipy!AW24=Výsledky!$BA$9),IF(VLOOKUP(Tipy!AW24,'Kategórie hráčov'!$A$2:$B$46,2,FALSE)=30,30,20),0))</f>
        <v/>
      </c>
      <c r="BD30" s="65" t="str">
        <f>IF(ISBLANK($AY$3),"",IF(OR(Tipy!AX24=Výsledky!$BD$6,Tipy!AX24=Výsledky!$BD$7,Tipy!AX24=Výsledky!$BD$8,Tipy!AX24=Výsledky!$BD$9),IF(VLOOKUP(Tipy!AX24,'Kategórie hráčov'!$A$2:$B$46,2,FALSE)=30,30,20),0))</f>
        <v/>
      </c>
      <c r="BE30" s="66" t="str">
        <f>IF(ISBLANK($AY$3),"",IF(ISBLANK(Tipy!AT24),0,IF(OR(AND(Tipy!AT24=Výsledky!$AW$3,OR(Tipy!AV24=Výsledky!$AY$3+1,Tipy!AV24=Výsledky!$AY$3-1)),AND(Tipy!AV24=Výsledky!$AY$3,OR(Tipy!AT24=Výsledky!$AW$3+1,Tipy!AT24=Výsledky!$AW$3-1))),10,0)))</f>
        <v/>
      </c>
      <c r="BF30" s="69" t="str">
        <f>IF(ISBLANK($AY$3),"",IF(ISBLANK(Tipy!AT24),"-",SUM(BA30:BE30)))</f>
        <v/>
      </c>
      <c r="BG30" s="68"/>
      <c r="BH30" s="65" t="str">
        <f>IF(ISBLANK($BT$3),"",IF(ISBLANK(Tipy!AZ24),0,IF(AND(Tipy!AZ24=Výsledky!$BR$3,Tipy!BB24=Výsledky!$BT$3),60,0)))</f>
        <v/>
      </c>
      <c r="BI30" s="65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5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5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6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69" t="str">
        <f>IF(ISBLANK($BT$3),"",IF(ISBLANK(Tipy!AZ24),"-",SUM(BH30:BL30)))</f>
        <v/>
      </c>
      <c r="BN30" s="68"/>
      <c r="BO30" s="65" t="str">
        <f>IF(ISBLANK($CA$3),"",IF(ISBLANK(Tipy!BF24),0,IF(AND(Tipy!BF24=Výsledky!$BY$3,Tipy!BH24=Výsledky!$CA$3),60,0)))</f>
        <v/>
      </c>
      <c r="BP30" s="65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5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5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6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9" t="str">
        <f>IF(ISBLANK($CA$3),"",IF(ISBLANK(Tipy!BF24),"-",SUM(BO30:BS30)))</f>
        <v/>
      </c>
      <c r="BU30" s="68"/>
      <c r="BV30" s="65" t="str">
        <f>IF(ISBLANK($CH$3),"",IF(ISBLANK(Tipy!BL24),0,IF(AND(Tipy!BL24=Výsledky!$CF$3,Tipy!BN24=Výsledky!$CH$3),60,0)))</f>
        <v/>
      </c>
      <c r="BW30" s="65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5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5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6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9" t="str">
        <f>IF(ISBLANK($CH$3),"",IF(ISBLANK(Tipy!BL24),"-",SUM(BV30:BZ30)))</f>
        <v/>
      </c>
      <c r="CB30" s="68"/>
      <c r="CC30" s="65" t="str">
        <f>IF(ISBLANK($CO$3),"",IF(ISBLANK(Tipy!BR24),0,IF(AND(Tipy!BR24=Výsledky!$CM$3,Tipy!BT24=Výsledky!$CO$3),60,0)))</f>
        <v/>
      </c>
      <c r="CD30" s="65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5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5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6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9" t="str">
        <f>IF(ISBLANK($CO$3),"",IF(ISBLANK(Tipy!BR24),"-",SUM(CC30:CG30)))</f>
        <v/>
      </c>
      <c r="CI30" s="68"/>
      <c r="CJ30" s="65" t="str">
        <f>IF(ISBLANK($CV$3),"",IF(ISBLANK(Tipy!BX24),0,IF(AND(Tipy!BX24=Výsledky!$CT$3,Tipy!BZ24=Výsledky!$CV$3),60,0)))</f>
        <v/>
      </c>
      <c r="CK30" s="65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5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5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6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9" t="str">
        <f>IF(ISBLANK($CV$3),"",IF(ISBLANK(Tipy!BX24),"-",SUM(CJ30:CN30)))</f>
        <v/>
      </c>
      <c r="CP30" s="68"/>
      <c r="CQ30" s="65" t="str">
        <f>IF(ISBLANK($DC$3),"",IF(ISBLANK(Tipy!CD24),0,IF(AND(Tipy!CD24=Výsledky!$DA$3,Tipy!CF24=Výsledky!$DC$3),60,0)))</f>
        <v/>
      </c>
      <c r="CR30" s="65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5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5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6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9" t="str">
        <f>IF(ISBLANK($DC$3),"",IF(ISBLANK(Tipy!CD24),"-",SUM(CQ30:CU30)))</f>
        <v/>
      </c>
      <c r="CW30" s="68"/>
      <c r="CX30" s="65" t="str">
        <f>IF(ISBLANK($DX$3),"",IF(ISBLANK(Tipy!CJ24),0,IF(AND(Tipy!CJ24=Výsledky!$DV$3,Tipy!CL24=Výsledky!$DX$3),60,0)))</f>
        <v/>
      </c>
      <c r="CY30" s="65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5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5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6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9" t="str">
        <f>IF(ISBLANK($DX$3),"",IF(ISBLANK(Tipy!CJ24),"-",SUM(CX30:DB30)))</f>
        <v/>
      </c>
      <c r="DD30" s="68"/>
      <c r="DE30" s="65" t="str">
        <f>IF(ISBLANK($DQ$3),"",IF(ISBLANK(Tipy!CP24),0,IF(AND(Tipy!CP24=Výsledky!$DO$3,Tipy!CR24=Výsledky!$DQ$3),60,0)))</f>
        <v/>
      </c>
      <c r="DF30" s="65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5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5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6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9" t="str">
        <f>IF(ISBLANK($DQ$3),"",IF(ISBLANK(Tipy!CP24),"-",SUM(DE30:DI30)))</f>
        <v/>
      </c>
      <c r="DK30" s="68"/>
      <c r="DL30" s="65" t="str">
        <f>IF(ISBLANK($EE$3),"",IF(ISBLANK(Tipy!CV24),0,IF(AND(Tipy!CV24=Výsledky!$EC$3,Tipy!CX24=Výsledky!$EE$3),60,0)))</f>
        <v/>
      </c>
      <c r="DM30" s="65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5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5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6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9" t="str">
        <f>IF(ISBLANK($EE$3),"",IF(ISBLANK(Tipy!CV24),"-",SUM(DL30:DP30)))</f>
        <v/>
      </c>
      <c r="DR30" s="68"/>
      <c r="DS30" s="65" t="str">
        <f>IF(ISBLANK($EL$3),"",IF(ISBLANK(Tipy!DB24),0,IF(AND(Tipy!DB24=Výsledky!$EJ$3,Tipy!DD24=Výsledky!$EL$3),60,0)))</f>
        <v/>
      </c>
      <c r="DT30" s="65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5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5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6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9" t="str">
        <f>IF(ISBLANK($EL$3),"",IF(ISBLANK(Tipy!DB24),"-",SUM(DS30:DW30)))</f>
        <v/>
      </c>
      <c r="DY30" s="68"/>
      <c r="DZ30" s="65" t="str">
        <f>IF(ISBLANK($ES$3),"",IF(ISBLANK(Tipy!DH24),0,IF(AND(Tipy!DH24=Výsledky!$EQ$3,Tipy!DJ24=Výsledky!$ES$3),60,0)))</f>
        <v/>
      </c>
      <c r="EA30" s="65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5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5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6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9" t="str">
        <f>IF(ISBLANK($ES$3),"",IF(ISBLANK(Tipy!DH24),"-",SUM(DZ30:ED30)))</f>
        <v/>
      </c>
      <c r="EF30" s="68"/>
      <c r="EG30" s="65" t="str">
        <f>IF(ISBLANK($EZ$3),"",IF(ISBLANK(Tipy!DN24),0,IF(AND(Tipy!DN24=Výsledky!$EX$3,Tipy!DP24=Výsledky!$EZ$3),60,0)))</f>
        <v/>
      </c>
      <c r="EH30" s="65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5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5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6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9" t="str">
        <f>IF(ISBLANK($EZ$3),"",IF(ISBLANK(Tipy!DN24),"-",SUM(EG30:EK30)))</f>
        <v/>
      </c>
      <c r="EM30" s="68"/>
      <c r="EN30" s="65" t="str">
        <f>IF(ISBLANK($FU$3),"",IF(ISBLANK(Tipy!DT24),0,IF(AND(Tipy!DT24=Výsledky!$FS$3,Tipy!DV24=Výsledky!$FU$3),60,0)))</f>
        <v/>
      </c>
      <c r="EO30" s="65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5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5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6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9" t="str">
        <f>IF(ISBLANK($FU$3),"",IF(ISBLANK(Tipy!DT24),"-",SUM(EN30:ER30)))</f>
        <v/>
      </c>
      <c r="ET30" s="68"/>
      <c r="EU30" s="65" t="str">
        <f>IF(ISBLANK($FG$3),"",IF(ISBLANK(Tipy!DZ24),0,IF(AND(Tipy!DZ24=Výsledky!$FE$3,Tipy!EB24=Výsledky!$FG$3),60,0)))</f>
        <v/>
      </c>
      <c r="EV30" s="65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5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5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6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9" t="str">
        <f>IF(ISBLANK($FG$3),"",IF(ISBLANK(Tipy!DZ24),"-",SUM(EU30:EY30)))</f>
        <v/>
      </c>
      <c r="FA30" s="68"/>
      <c r="FB30" s="65" t="str">
        <f>IF(ISBLANK($BM$3),"",IF(ISBLANK(Tipy!EF24),0,IF(AND(Tipy!EF24=Výsledky!$BK$3,Tipy!EH24=Výsledky!$BM$3),60,0)))</f>
        <v/>
      </c>
      <c r="FC30" s="65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5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5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6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69" t="str">
        <f>IF(ISBLANK($BM$3),"",IF(ISBLANK(Tipy!EF24),"-",SUM(FB30:FF30)))</f>
        <v/>
      </c>
      <c r="FH30" s="68"/>
      <c r="FI30" s="65" t="str">
        <f>IF(ISBLANK($FN$3),"",IF(ISBLANK(Tipy!EL24),0,IF(AND(Tipy!EL24=Výsledky!$FL$3,Tipy!EN24=Výsledky!$FN$3),60,0)))</f>
        <v/>
      </c>
      <c r="FJ30" s="65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5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5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6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9" t="str">
        <f>IF(ISBLANK($FN$3),"",IF(ISBLANK(Tipy!EL24),"-",SUM(FI30:FM30)))</f>
        <v/>
      </c>
      <c r="FO30" s="68"/>
      <c r="FP30" s="65" t="str">
        <f>IF(ISBLANK($DJ$3),"",IF(ISBLANK(Tipy!ER24),0,IF(AND(Tipy!ER24=Výsledky!$DH$3,Tipy!ET24=Výsledky!$DJ$3),60,0)))</f>
        <v/>
      </c>
      <c r="FQ30" s="65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5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5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6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9" t="str">
        <f>IF(ISBLANK($DJ$3),"",IF(ISBLANK(Tipy!ER24),"-",SUM(FP30:FT30)))</f>
        <v/>
      </c>
      <c r="FV30" s="68"/>
      <c r="FW30" s="65" t="str">
        <f>IF(ISBLANK($GB$3),"",IF(ISBLANK(Tipy!EX24),0,IF(AND(Tipy!EX24=Výsledky!$FZ$3,Tipy!EZ24=Výsledky!$GB$3),60,0)))</f>
        <v/>
      </c>
      <c r="FX30" s="65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5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5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6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9" t="str">
        <f>IF(ISBLANK($GB$3),"",IF(ISBLANK(Tipy!EX24),"-",SUM(FW30:GA30)))</f>
        <v/>
      </c>
      <c r="GC30" s="68"/>
      <c r="GD30" s="65" t="str">
        <f>IF(ISBLANK($GP$3),"",IF(ISBLANK(Tipy!FD24),0,IF(AND(Tipy!FD24=Výsledky!$GN$3,Tipy!FF24=Výsledky!$GP$3),60,0)))</f>
        <v/>
      </c>
      <c r="GE30" s="65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5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5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6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9" t="str">
        <f>IF(ISBLANK($GP$3),"",IF(ISBLANK(Tipy!FD24),"-",SUM(GD30:GH30)))</f>
        <v/>
      </c>
      <c r="GJ30" s="68"/>
      <c r="GK30" s="65" t="str">
        <f>IF(ISBLANK($GW$3),"",IF(ISBLANK(Tipy!FJ24),0,IF(AND(Tipy!FJ24=Výsledky!$GU$3,Tipy!FL24=Výsledky!$GW$3),60,0)))</f>
        <v/>
      </c>
      <c r="GL30" s="65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5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5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6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9" t="str">
        <f>IF(ISBLANK($GW$3),"",IF(ISBLANK(Tipy!FJ24),"-",SUM(GK30:GO30)))</f>
        <v/>
      </c>
      <c r="GQ30" s="68"/>
      <c r="GR30" s="65" t="str">
        <f>IF(ISBLANK($GI$3),"",IF(ISBLANK(Tipy!FP24),0,IF(AND(Tipy!FP24=Výsledky!$GG$3,Tipy!FR24=Výsledky!$GI$3),60,0)))</f>
        <v/>
      </c>
      <c r="GS30" s="65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5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5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6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9" t="str">
        <f>IF(ISBLANK($GI$3),"",IF(ISBLANK(Tipy!FP24),"-",SUM(GR30:GV30)))</f>
        <v/>
      </c>
      <c r="GX30" s="68"/>
      <c r="GY30" s="65" t="str">
        <f>IF(ISBLANK($HK$3),"",IF(ISBLANK(Tipy!FV24),0,IF(AND(Tipy!FV24=Výsledky!$HI$3,Tipy!FX24=Výsledky!$HK$3),60,0)))</f>
        <v/>
      </c>
      <c r="GZ30" s="65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5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5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6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9" t="str">
        <f>IF(ISBLANK($HK$3),"",IF(ISBLANK(Tipy!FV24),"-",SUM(GY30:HC30)))</f>
        <v/>
      </c>
      <c r="HE30" s="68"/>
      <c r="HF30" s="65" t="str">
        <f>IF(ISBLANK($HD$3),"",IF(ISBLANK(Tipy!GB24),0,IF(AND(Tipy!GB24=Výsledky!$HB$3,Tipy!GD24=Výsledky!$HD$3),60,0)))</f>
        <v/>
      </c>
      <c r="HG30" s="65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5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5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6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9" t="str">
        <f>IF(ISBLANK($HD$3),"",IF(ISBLANK(Tipy!GB24),"-",SUM(HF30:HJ30)))</f>
        <v/>
      </c>
      <c r="HL30" s="68"/>
      <c r="HM30" s="65" t="str">
        <f>IF(ISBLANK($HY$3),"",IF(ISBLANK(Tipy!GH24),0,IF(AND(Tipy!GH24=Výsledky!$HW$3,Tipy!GJ24=Výsledky!$HY$3),60,0)))</f>
        <v/>
      </c>
      <c r="HN30" s="65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5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5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6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9" t="str">
        <f>IF(ISBLANK($HY$3),"",IF(ISBLANK(Tipy!GH24),"-",SUM(HM30:HQ30)))</f>
        <v/>
      </c>
      <c r="HS30" s="68"/>
      <c r="HT30" s="65" t="str">
        <f>IF(ISBLANK($HR$3),"",IF(ISBLANK(Tipy!GN24),0,IF(AND(Tipy!GN24=Výsledky!$HP$3,Tipy!GP24=Výsledky!$HR$3),60,0)))</f>
        <v/>
      </c>
      <c r="HU30" s="65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5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5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6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9" t="str">
        <f>IF(ISBLANK($HR$3),"",IF(ISBLANK(Tipy!GN24),"-",SUM(HT30:HX30)))</f>
        <v/>
      </c>
      <c r="HZ30" s="68"/>
      <c r="IA30" s="65" t="str">
        <f>IF(ISBLANK($IM$3),"",IF(ISBLANK(Tipy!GT24),0,IF(AND(Tipy!GT24=Výsledky!$IK$3,Tipy!GV24=Výsledky!$IM$3),60,0)))</f>
        <v/>
      </c>
      <c r="IB30" s="65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5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5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6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9" t="str">
        <f>IF(ISBLANK($IM$3),"",IF(ISBLANK(Tipy!GT24),"-",SUM(IA30:IE30)))</f>
        <v/>
      </c>
      <c r="IG30" s="68"/>
      <c r="IH30" s="65" t="str">
        <f>IF(ISBLANK($IF$3),"",IF(ISBLANK(Tipy!GZ24),0,IF(AND(Tipy!GZ24=Výsledky!$ID$3,Tipy!HB24=Výsledky!$IF$3),60,0)))</f>
        <v/>
      </c>
      <c r="II30" s="65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5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5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6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9" t="str">
        <f>IF(ISBLANK($IF$3),"",IF(ISBLANK(Tipy!GZ24),"-",SUM(IH30:IL30)))</f>
        <v/>
      </c>
      <c r="IN30" s="68"/>
      <c r="IO30" s="65" t="str">
        <f>IF(ISBLANK($IT$3),"",IF(ISBLANK(Tipy!HF24),0,IF(AND(Tipy!HF24=Výsledky!$IR$3,Tipy!HH24=Výsledky!$IT$3),60,0)))</f>
        <v/>
      </c>
      <c r="IP30" s="65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5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5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6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9" t="str">
        <f>IF(ISBLANK($IT$3),"",IF(ISBLANK(Tipy!HF24),"-",SUM(IO30:IS30)))</f>
        <v/>
      </c>
      <c r="IU30" s="68"/>
      <c r="IV30" s="65" t="str">
        <f>IF(ISBLANK($JA$3),"",IF(ISBLANK(Tipy!HL24),0,IF(AND(Tipy!HL24=Výsledky!$IY$3,Tipy!HN24=Výsledky!$JA$3),60,0)))</f>
        <v/>
      </c>
      <c r="IW30" s="65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5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5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6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9" t="str">
        <f>IF(ISBLANK($JA$3),"",IF(ISBLANK(Tipy!HL24),"-",SUM(IV30:IZ30)))</f>
        <v/>
      </c>
      <c r="JB30" s="68"/>
      <c r="JC30" s="65" t="str">
        <f>IF(ISBLANK($JO$3),"",IF(ISBLANK(Tipy!HR24),0,IF(AND(Tipy!HR24=Výsledky!$JM$3,Tipy!HT24=Výsledky!$JO$3),60,0)))</f>
        <v/>
      </c>
      <c r="JD30" s="65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5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5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6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9" t="str">
        <f>IF(ISBLANK($JO$3),"",IF(ISBLANK(Tipy!HR24),"-",SUM(JC30:JG30)))</f>
        <v/>
      </c>
      <c r="JI30" s="68"/>
      <c r="JJ30" s="65" t="str">
        <f>IF(ISBLANK($JH$3),"",IF(ISBLANK(Tipy!HX24),0,IF(AND(Tipy!HX24=Výsledky!$JF$3,Tipy!HZ24=Výsledky!$JH$3),60,0)))</f>
        <v/>
      </c>
      <c r="JK30" s="65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5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5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6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9" t="str">
        <f>IF(ISBLANK($JH$3),"",IF(ISBLANK(Tipy!HX24),"-",SUM(JJ30:JN30)))</f>
        <v/>
      </c>
      <c r="JP30" s="68"/>
      <c r="JQ30" s="65" t="str">
        <f>IF(ISBLANK($JV$3),"",IF(ISBLANK(Tipy!ID24),0,IF(AND(Tipy!ID24=Výsledky!$JT$3,Tipy!IF24=Výsledky!$JV$3),60,0)))</f>
        <v/>
      </c>
      <c r="JR30" s="65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5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5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6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9" t="str">
        <f>IF(ISBLANK($JV$3),"",IF(ISBLANK(Tipy!ID24),"-",SUM(JQ30:JU30)))</f>
        <v/>
      </c>
      <c r="JW30" s="68"/>
      <c r="JX30" s="65" t="str">
        <f>IF(ISBLANK($KQ$3),"",IF(ISBLANK(Tipy!IJ24),0,IF(AND(Tipy!IJ24=Výsledky!$KO$3,Tipy!IL24=Výsledky!$KQ$3),60,0)))</f>
        <v/>
      </c>
      <c r="JY30" s="65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5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5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6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9" t="str">
        <f>IF(ISBLANK($KQ$3),"",IF(ISBLANK(Tipy!IJ24),"-",SUM(JX30:KB30)))</f>
        <v/>
      </c>
      <c r="KD30" s="68"/>
      <c r="KE30" s="65" t="str">
        <f>IF(ISBLANK($KX$3),"",IF(ISBLANK(Tipy!IP24),0,IF(AND(Tipy!IP24=Výsledky!$KV$3,Tipy!IR24=Výsledky!$KX$3),60,0)))</f>
        <v/>
      </c>
      <c r="KF30" s="65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5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5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6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9" t="str">
        <f>IF(ISBLANK($KX$3),"",IF(ISBLANK(Tipy!IP24),"-",SUM(KE30:KI30)))</f>
        <v/>
      </c>
      <c r="KK30" s="68"/>
      <c r="KL30" s="65" t="str">
        <f>IF(ISBLANK($KJ$3),"",IF(ISBLANK(Tipy!IV24),0,IF(AND(Tipy!IV24=Výsledky!$KH$3,Tipy!IX24=Výsledky!$KJ$3),60,0)))</f>
        <v/>
      </c>
      <c r="KM30" s="65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5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5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6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9" t="str">
        <f>IF(ISBLANK($KJ$3),"",IF(ISBLANK(Tipy!IV24),"-",SUM(KL30:KP30)))</f>
        <v/>
      </c>
      <c r="KR30" s="68"/>
      <c r="KS30" s="65" t="str">
        <f>IF(ISBLANK($KC$3),"",IF(ISBLANK(Tipy!JB24),0,IF(AND(Tipy!JB24=Výsledky!$KA$3,Tipy!JD24=Výsledky!$KC$3),60,0)))</f>
        <v/>
      </c>
      <c r="KT30" s="65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5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5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6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9" t="str">
        <f>IF(ISBLANK($KC$3),"",IF(ISBLANK(Tipy!JB24),"-",SUM(KS30:KW30)))</f>
        <v/>
      </c>
      <c r="KY30" s="68"/>
      <c r="KZ30" s="65" t="str">
        <f>IF(ISBLANK($LE$3),"",IF(ISBLANK(Tipy!JH24),0,IF(AND(Tipy!JH24=Výsledky!$LC$3,Tipy!JJ24=Výsledky!$LE$3),60,0)))</f>
        <v/>
      </c>
      <c r="LA30" s="65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5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5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6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9" t="str">
        <f>IF(ISBLANK($LE$3),"",IF(ISBLANK(Tipy!JH24),"-",SUM(KZ30:LD30)))</f>
        <v/>
      </c>
      <c r="LF30" s="68"/>
      <c r="LG30" s="65" t="str">
        <f>IF(ISBLANK($JH$3),"",IF(ISBLANK(Tipy!JU24),0,IF(AND(Tipy!JU24=Výsledky!$JF$3,Tipy!JW24=Výsledky!$JH$3),60,0)))</f>
        <v/>
      </c>
      <c r="LH30" s="65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5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5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6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9" t="str">
        <f>IF(ISBLANK($JH$3),"",IF(ISBLANK(Tipy!JU24),"-",SUM(LG30:LK30)))</f>
        <v/>
      </c>
      <c r="LM30" s="68"/>
      <c r="LN30" s="65" t="str">
        <f>IF(ISBLANK($LS$3),"",IF(ISBLANK(Tipy!JN24),0,IF(AND(Tipy!JN24=Výsledky!$LQ$3,Tipy!JP24=Výsledky!$LS$3),60,0)))</f>
        <v/>
      </c>
      <c r="LO30" s="65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5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5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6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9" t="str">
        <f>IF(ISBLANK($LS$3),"",IF(ISBLANK(Tipy!JN24),"-",SUM(LN30:LR30)))</f>
        <v/>
      </c>
      <c r="LT30" s="68"/>
      <c r="LU30" s="65" t="str">
        <f>IF(ISBLANK($JH$3),"",IF(ISBLANK(Tipy!KI24),0,IF(AND(Tipy!KI24=Výsledky!$JF$3,Tipy!KK24=Výsledky!$JH$3),60,0)))</f>
        <v/>
      </c>
      <c r="LV30" s="65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5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5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6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9" t="str">
        <f>IF(ISBLANK($JH$3),"",IF(ISBLANK(Tipy!KI24),"-",SUM(LU30:LY30)))</f>
        <v/>
      </c>
      <c r="MA30" s="68"/>
      <c r="MB30" s="65" t="str">
        <f>IF(ISBLANK($MG$3),"",IF(ISBLANK(Tipy!JZ24),0,IF(AND(Tipy!JZ24=Výsledky!$ME$3,Tipy!KB24=Výsledky!$MG$3),60,0)))</f>
        <v/>
      </c>
      <c r="MC30" s="65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5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5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6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9" t="str">
        <f>IF(ISBLANK($MG$3),"",IF(ISBLANK(Tipy!JZ24),"-",SUM(MB30:MF30)))</f>
        <v/>
      </c>
      <c r="MH30" s="68"/>
      <c r="MI30" s="65" t="str">
        <f>IF(ISBLANK($MN$3),"",IF(ISBLANK(Tipy!KL24),0,IF(AND(Tipy!KL24=Výsledky!$ML$3,Tipy!KN24=Výsledky!$MN$3),60,0)))</f>
        <v/>
      </c>
      <c r="MJ30" s="6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5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5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9" t="str">
        <f>IF(ISBLANK($MN$3),"",IF(ISBLANK(Tipy!KL24),"-",SUM(MI30:MM30)))</f>
        <v/>
      </c>
      <c r="MO30" s="68"/>
      <c r="MP30" s="65" t="str">
        <f>IF(ISBLANK($MU$3),"",IF(ISBLANK(Tipy!KR24),0,IF(AND(Tipy!KR24=Výsledky!$MS$3,Tipy!KT24=Výsledky!$MU$3),60,0)))</f>
        <v/>
      </c>
      <c r="MQ30" s="6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5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5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9" t="str">
        <f>IF(ISBLANK($MU$3),"",IF(ISBLANK(Tipy!KR24),"-",SUM(MP30:MT30)))</f>
        <v/>
      </c>
      <c r="MV30" s="68"/>
      <c r="MW30" s="65" t="str">
        <f>IF(ISBLANK($NP$3),"",IF(ISBLANK(Tipy!KX24),0,IF(AND(Tipy!KX24=Výsledky!$NN$3,Tipy!KZ24=Výsledky!$NP$3),60,0)))</f>
        <v/>
      </c>
      <c r="MX30" s="65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5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5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6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9" t="str">
        <f>IF(ISBLANK($NP$3),"",IF(ISBLANK(Tipy!KX24),"-",SUM(MW30:NA30)))</f>
        <v/>
      </c>
      <c r="NC30" s="68"/>
      <c r="ND30" s="65" t="str">
        <f>IF(ISBLANK($NB$3),"",IF(ISBLANK(Tipy!LD24),0,IF(AND(Tipy!LD24=Výsledky!$MZ$3,Tipy!LF24=Výsledky!$NB$3),60,0)))</f>
        <v/>
      </c>
      <c r="NE30" s="65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5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5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6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9" t="str">
        <f>IF(ISBLANK($NB$3),"",IF(ISBLANK(Tipy!LD24),"-",SUM(ND30:NH30)))</f>
        <v/>
      </c>
      <c r="NJ30" s="68"/>
      <c r="NK30" s="65" t="str">
        <f>IF(ISBLANK($OD$3),"",IF(ISBLANK(Tipy!LJ24),0,IF(AND(Tipy!LJ24=Výsledky!$OB$3,Tipy!LL24=Výsledky!$OD$3),60,0)))</f>
        <v/>
      </c>
      <c r="NL30" s="65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5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5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6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9" t="str">
        <f>IF(ISBLANK($OD$3),"",IF(ISBLANK(Tipy!LJ24),"-",SUM(NK30:NO30)))</f>
        <v/>
      </c>
      <c r="NQ30" s="68"/>
      <c r="NR30" s="65" t="str">
        <f>IF(ISBLANK($NI$3),"",IF(ISBLANK(Tipy!LP24),0,IF(AND(Tipy!LP24=Výsledky!$NG$3,Tipy!LR24=Výsledky!$NI$3),60,0)))</f>
        <v/>
      </c>
      <c r="NS30" s="65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5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5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6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9" t="str">
        <f>IF(ISBLANK($NI$3),"",IF(ISBLANK(Tipy!LP24),"-",SUM(NR30:NV30)))</f>
        <v/>
      </c>
      <c r="NX30" s="68"/>
      <c r="NY30" s="65" t="str">
        <f>IF(ISBLANK($OK$3),"",IF(ISBLANK(Tipy!LV24),0,IF(AND(Tipy!LV24=Výsledky!$OI$3,Tipy!LX24=Výsledky!$OK$3),60,0)))</f>
        <v/>
      </c>
      <c r="NZ30" s="65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5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5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6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9" t="str">
        <f>IF(ISBLANK($OK$3),"",IF(ISBLANK(Tipy!LV24),"-",SUM(NY30:OC30)))</f>
        <v/>
      </c>
      <c r="OE30" s="68"/>
      <c r="OF30" s="65" t="str">
        <f>IF(ISBLANK($NW$3),"",IF(ISBLANK(Tipy!MB24),0,IF(AND(Tipy!MB24=Výsledky!$NU$3,Tipy!MD24=Výsledky!$NW$3),60,0)))</f>
        <v/>
      </c>
      <c r="OG30" s="65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5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5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6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9" t="str">
        <f>IF(ISBLANK($NW$3),"",IF(ISBLANK(Tipy!MB24),"-",SUM(OF30:OJ30)))</f>
        <v/>
      </c>
      <c r="OL30" s="68"/>
      <c r="OM30" s="65" t="str">
        <f>IF(ISBLANK($OR$3),"",IF(ISBLANK(Tipy!MH24),0,IF(AND(Tipy!MH24=Výsledky!$OP$3,Tipy!MJ24=Výsledky!$OR$3),60,0)))</f>
        <v/>
      </c>
      <c r="ON30" s="6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5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5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9" t="str">
        <f>IF(ISBLANK($OR$3),"",IF(ISBLANK(Tipy!MH24),"-",SUM(OM30:OQ30)))</f>
        <v/>
      </c>
      <c r="OS30" s="68"/>
      <c r="OT30" s="65" t="str">
        <f>IF(ISBLANK($OY$3),"",IF(ISBLANK(Tipy!MN24),0,IF(AND(Tipy!MN24=Výsledky!$OW$3,Tipy!MP24=Výsledky!$OY$3),60,0)))</f>
        <v/>
      </c>
      <c r="OU30" s="6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5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5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9" t="str">
        <f>IF(ISBLANK($OY$3),"",IF(ISBLANK(Tipy!MN24),"-",SUM(OT30:OX30)))</f>
        <v/>
      </c>
      <c r="OZ30" s="68"/>
      <c r="PA30" s="65" t="str">
        <f>IF(ISBLANK($PF$3),"",IF(ISBLANK(Tipy!MT24),0,IF(AND(Tipy!MT24=Výsledky!$PD$3,Tipy!MV24=Výsledky!$PF$3),60,0)))</f>
        <v/>
      </c>
      <c r="PB30" s="6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5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5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9" t="str">
        <f>IF(ISBLANK($PF$3),"",IF(ISBLANK(Tipy!MT24),"-",SUM(PA30:PE30)))</f>
        <v/>
      </c>
      <c r="PG30" s="68"/>
      <c r="PH30" s="65" t="str">
        <f>IF(ISBLANK($PM$3),"",IF(ISBLANK(Tipy!MZ24),0,IF(AND(Tipy!MZ24=Výsledky!$PK$3,Tipy!NB24=Výsledky!$PM$3),60,0)))</f>
        <v/>
      </c>
      <c r="PI30" s="6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5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5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9" t="str">
        <f>IF(ISBLANK($PM$3),"",IF(ISBLANK(Tipy!MZ24),"-",SUM(PH30:PL30)))</f>
        <v/>
      </c>
      <c r="PN30" s="68"/>
      <c r="PO30" s="65" t="str">
        <f>IF(ISBLANK($PT$3),"",IF(ISBLANK(Tipy!NF24),0,IF(AND(Tipy!NF24=Výsledky!$PR$3,Tipy!NH24=Výsledky!$PT$3),60,0)))</f>
        <v/>
      </c>
      <c r="PP30" s="6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5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5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9" t="str">
        <f>IF(ISBLANK($PT$3),"",IF(ISBLANK(Tipy!NF24),"-",SUM(PO30:PS30)))</f>
        <v/>
      </c>
      <c r="PU30" s="68"/>
      <c r="PV30" s="65" t="str">
        <f>IF(ISBLANK($QA$3),"",IF(ISBLANK(Tipy!NL24),0,IF(AND(Tipy!NL24=Výsledky!$PY$3,Tipy!NN24=Výsledky!$QA$3),60,0)))</f>
        <v/>
      </c>
      <c r="PW30" s="6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5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5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9" t="str">
        <f>IF(ISBLANK($QA$3),"",IF(ISBLANK(Tipy!NL24),"-",SUM(PV30:PZ30)))</f>
        <v/>
      </c>
      <c r="QB30" s="68"/>
      <c r="QC30" s="65" t="str">
        <f>IF(ISBLANK($QH$3),"",IF(ISBLANK(Tipy!NR24),0,IF(AND(Tipy!NR24=Výsledky!$QF$3,Tipy!NT24=Výsledky!$QH$3),60,0)))</f>
        <v/>
      </c>
      <c r="QD30" s="6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5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5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9" t="str">
        <f>IF(ISBLANK($QH$3),"",IF(ISBLANK(Tipy!NR24),"-",SUM(QC30:QG30)))</f>
        <v/>
      </c>
      <c r="QI30" s="65"/>
      <c r="QJ30" s="65" t="str">
        <f>IF(ISBLANK($QV$3),"",IF(ISBLANK(Tipy!NX24),0,IF(AND(Tipy!NX24=Výsledky!$QT$3,Tipy!NZ24=Výsledky!$QV$3),60,0)))</f>
        <v/>
      </c>
      <c r="QK30" s="65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5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5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6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9" t="str">
        <f>IF(ISBLANK($QV$3),"",IF(ISBLANK(Tipy!NX24),"-",SUM(QJ30:QN30)))</f>
        <v/>
      </c>
      <c r="QP30" s="65"/>
      <c r="QQ30" s="65" t="str">
        <f>IF(ISBLANK($QO$3),"",IF(ISBLANK(Tipy!#REF!),0,IF(AND(Tipy!#REF!=Výsledky!$QM$3,Tipy!#REF!=Výsledky!$QO$3),60,0)))</f>
        <v/>
      </c>
      <c r="QR3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9" t="str">
        <f>IF(ISBLANK($QO$3),"",IF(ISBLANK(Tipy!#REF!),"-",SUM(QQ30:QU30)))</f>
        <v/>
      </c>
    </row>
    <row r="31" spans="1:464" s="336" customFormat="1" ht="15">
      <c r="A31" s="316">
        <f>Tipy!A25</f>
        <v>24</v>
      </c>
      <c r="B31" s="333" t="s">
        <v>184</v>
      </c>
      <c r="C31" s="334">
        <v>24</v>
      </c>
      <c r="D31" s="65">
        <f>IF(ISBLANK($I$3),"",IF(ISBLANK(Tipy!D25),0,IF(AND(Tipy!D25=Výsledky!$G$3,Tipy!F25=Výsledky!$I$3),60,0)))</f>
        <v>0</v>
      </c>
      <c r="E31" s="6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5" t="e">
        <f>IF(ISBLANK($I$3),"",IF(OR(Tipy!G25=Výsledky!$D$6,Tipy!G25=Výsledky!$D$7,Tipy!G25=Výsledky!$D$8,Tipy!G25=Výsledky!$D$9),IF(VLOOKUP(Tipy!G25,'Kategórie hráčov'!$A$2:$B$46,2,FALSE)=30,30,20),0))</f>
        <v>#N/A</v>
      </c>
      <c r="G31" s="65" t="e">
        <f>IF(ISBLANK($I$3),"",IF(OR(Tipy!H25=Výsledky!$G$6,Tipy!H25=Výsledky!$G$7,Tipy!H25=Výsledky!$G$8,Tipy!H25=Výsledky!$G$9),IF(VLOOKUP(Tipy!H25,'Kategórie hráčov'!$A$2:$B$46,2,FALSE)=30,30,20),0))</f>
        <v>#N/A</v>
      </c>
      <c r="H31" s="6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7" t="str">
        <f>IF(ISBLANK($I$3),"",IF(ISBLANK(Tipy!D25),"-",SUM(D31:H31)))</f>
        <v>-</v>
      </c>
      <c r="J31" s="335"/>
      <c r="K31" s="106">
        <f>IF(ISBLANK($P$3),"",IF(ISBLANK(Tipy!J25),0,IF(AND(Tipy!J25=Výsledky!$N$3,Tipy!L25=Výsledky!$P$3),60,0)))</f>
        <v>0</v>
      </c>
      <c r="L31" s="10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5">
        <f>IF(ISBLANK($P$3),"",IF(OR(Tipy!M25=Výsledky!$K$6,Tipy!M25=Výsledky!$K$7,Tipy!M25=Výsledky!$K$8,Tipy!M25=Výsledky!$K$9),IF(VLOOKUP(Tipy!M25,'Kategórie hráčov'!$A$2:$B$46,2,FALSE)=30,30,20),0))</f>
        <v>0</v>
      </c>
      <c r="N31" s="105">
        <f>IF(ISBLANK($P$3),"",IF(OR(Tipy!N25=Výsledky!$N$6,Tipy!N25=Výsledky!$N$7,Tipy!N25=Výsledky!$N$8,Tipy!N25=Výsledky!$N$9),IF(VLOOKUP(Tipy!N25,'Kategórie hráčov'!$A$2:$B$46,2,FALSE)=30,30,20),0))</f>
        <v>0</v>
      </c>
      <c r="O31" s="6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7">
        <f>IF(ISBLANK($P$3),"",IF(ISBLANK(Tipy!J25),"-",SUM(K31:O31)))</f>
        <v>0</v>
      </c>
      <c r="Q31" s="330"/>
      <c r="R31" s="106">
        <f>IF(ISBLANK($W$3),"",IF(ISBLANK(Tipy!P25),0,IF(AND(Tipy!P25=Výsledky!$U$3,Tipy!R25=Výsledky!$W$3),60,0)))</f>
        <v>0</v>
      </c>
      <c r="S31" s="10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5">
        <f>IF(ISBLANK($W$3),"",IF(OR(Tipy!S25=Výsledky!$R$6,Tipy!S25=Výsledky!$R$7,Tipy!S25=Výsledky!$R$8,Tipy!S25=Výsledky!$R$9),VLOOKUP(Tipy!S25,'Kategórie hráčov'!$A$2:$B$47,2,FALSE),0))</f>
        <v>20</v>
      </c>
      <c r="U31" s="105">
        <f>IF(ISBLANK($W$3),"",IF(OR(Tipy!T25=Výsledky!$U$6,Tipy!T25=Výsledky!$U$7,Tipy!T25=Výsledky!$U$8,Tipy!T25=Výsledky!$U$9),VLOOKUP(Tipy!T25,'Kategórie hráčov'!$A$25:$B$70,2,FALSE),0))</f>
        <v>0</v>
      </c>
      <c r="V31" s="66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9">
        <f>IF(ISBLANK($W$3),"",IF(ISBLANK(Tipy!P25),"-",SUM(R31:V31)))</f>
        <v>50</v>
      </c>
      <c r="X31" s="330"/>
      <c r="Y31" s="106">
        <f>IF(ISBLANK($AD$3),"",IF(ISBLANK(Tipy!V25),0,IF(AND(Tipy!V25=Výsledky!$AB$3,Tipy!X25=Výsledky!$AD$3),60,0)))</f>
        <v>0</v>
      </c>
      <c r="Z31" s="10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5">
        <f>IF(ISBLANK($AD$3),"",IF(OR(Tipy!Y25=Výsledky!$Y$6,Tipy!Y25=Výsledky!$Y$7,Tipy!Y25=Výsledky!$Y$8,Tipy!Y25=Výsledky!$Y$9),VLOOKUP(Tipy!Y25,'Kategórie hráčov'!$A$2:$B$47,2,FALSE),0))</f>
        <v>0</v>
      </c>
      <c r="AB31" s="105">
        <f>IF(ISBLANK($AD$3),"",IF(OR(Tipy!Z25=Výsledky!$AB$6,Tipy!Z25=Výsledky!$AB$7,Tipy!Z25=Výsledky!$AB$8,Tipy!Z25=Výsledky!$AB$9),VLOOKUP(Tipy!Z25,'Kategórie hráčov'!$A$25:$B$70,2,FALSE),0))</f>
        <v>20</v>
      </c>
      <c r="AC31" s="6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9">
        <f>IF(ISBLANK($AD$3),"",IF(ISBLANK(Tipy!V25),"-",SUM(Y31:AC31)))</f>
        <v>20</v>
      </c>
      <c r="AE31" s="68"/>
      <c r="AF31" s="65" t="str">
        <f>IF(ISBLANK($AK$3),"",IF(ISBLANK(Tipy!AB25),0,IF(AND(Tipy!AB25=Výsledky!$AI$3,Tipy!AD25=Výsledky!$AK$3),60,0)))</f>
        <v/>
      </c>
      <c r="AG31" s="65" t="str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/>
      </c>
      <c r="AH31" s="65" t="str">
        <f>IF(ISBLANK($AK$3),"",IF(OR(Tipy!AE25=Výsledky!$AF$6,Tipy!AE25=Výsledky!$AF$7,Tipy!AE25=Výsledky!$AF$8,Tipy!AE25=Výsledky!$AF$9),IF(VLOOKUP(Tipy!AE25,'Kategórie hráčov'!$A$2:$B$46,2,FALSE)=30,30,20),0))</f>
        <v/>
      </c>
      <c r="AI31" s="65" t="str">
        <f>IF(ISBLANK($AK$3),"",IF(OR(Tipy!AF25=Výsledky!$AI$6,Tipy!AF25=Výsledky!$AI$7,Tipy!AF25=Výsledky!$AI$8,Tipy!AF25=Výsledky!$AI$9),IF(VLOOKUP(Tipy!AF25,'Kategórie hráčov'!$A$2:$B$46,2,FALSE)=30,30,20),0))</f>
        <v/>
      </c>
      <c r="AJ31" s="66" t="str">
        <f>IF(ISBLANK($AK$3),"",IF(ISBLANK(Tipy!AB25),0,IF(OR(AND(Tipy!AB25=Výsledky!$AI$3,OR(Tipy!AD25=Výsledky!$AK$3+1,Tipy!AD25=Výsledky!$AK$3-1)),AND(Tipy!AD25=Výsledky!$AK$3,OR(Tipy!AB25=Výsledky!$AI$3+1,Tipy!AB25=Výsledky!$AI$3-1))),10,0)))</f>
        <v/>
      </c>
      <c r="AK31" s="69" t="str">
        <f>IF(ISBLANK($AK$3),"",IF(ISBLANK(Tipy!AB25),"-",SUM(AF31:AJ31)))</f>
        <v/>
      </c>
      <c r="AL31" s="68"/>
      <c r="AM31" s="65" t="str">
        <f>IF(ISBLANK($AR$3),"",IF(ISBLANK(Tipy!AH25),0,IF(AND(Tipy!AH25=Výsledky!$AP$3,Tipy!AJ25=Výsledky!$AR$3),60,0)))</f>
        <v/>
      </c>
      <c r="AN31" s="65" t="str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/>
      </c>
      <c r="AO31" s="65" t="str">
        <f>IF(ISBLANK($AR$3),"",IF(OR(Tipy!AK25=Výsledky!$AM$6,Tipy!AK25=Výsledky!$AM$7,Tipy!AK25=Výsledky!$AM$8,Tipy!AK25=Výsledky!$AM$9),IF(VLOOKUP(Tipy!AK25,'Kategórie hráčov'!$A$2:$B$46,2,FALSE)=30,30,20),0))</f>
        <v/>
      </c>
      <c r="AP31" s="65" t="str">
        <f>IF(ISBLANK($AR$3),"",IF(OR(Tipy!AL25=Výsledky!$AP$6,Tipy!AL25=Výsledky!$AP$7,Tipy!AL25=Výsledky!$AP$8,Tipy!AL25=Výsledky!$AP$9),IF(VLOOKUP(Tipy!AL25,'Kategórie hráčov'!$A$2:$B$46,2,FALSE)=30,30,20),0))</f>
        <v/>
      </c>
      <c r="AQ31" s="66" t="str">
        <f>IF(ISBLANK($AR$3),"",IF(ISBLANK(Tipy!AH25),0,IF(OR(AND(Tipy!AH25=Výsledky!$AP$3,OR(Tipy!AJ25=Výsledky!$AR$3+1,Tipy!AJ25=Výsledky!$AR$3-1)),AND(Tipy!AJ25=Výsledky!$AR$3,OR(Tipy!AH25=Výsledky!$AP$3+1,Tipy!AH25=Výsledky!$AP$3-1))),10,0)))</f>
        <v/>
      </c>
      <c r="AR31" s="69" t="str">
        <f>IF(ISBLANK($AR$3),"",IF(ISBLANK(Tipy!AH25),"-",SUM(AM31:AQ31)))</f>
        <v/>
      </c>
      <c r="AS31" s="68"/>
      <c r="AT31" s="65" t="str">
        <f>IF(ISBLANK($BF$3),"",IF(ISBLANK(Tipy!AN25),0,IF(AND(Tipy!AN25=Výsledky!$BD$3,Tipy!AP25=Výsledky!$BF$3),60,0)))</f>
        <v/>
      </c>
      <c r="AU31" s="65" t="str">
        <f>IF(ISBLANK($BF$3),"",IF(ISBLANK(Tipy!AN25),0,IF(AND(Tipy!AN25=Výsledky!$BD$3,Tipy!AP25=Výsledky!$BF$3),0,IF(AND(Tipy!AN25-Tipy!AP25&gt;0,Výsledky!$BD$3-Výsledky!$BF$3&gt;0),20,IF(AND(Tipy!AN25-Tipy!AP25=0,Výsledky!$BD$3-Výsledky!$BF$3=0),20,IF(AND(Tipy!AN25-Tipy!AP25&lt;0,Výsledky!$BD$3-Výsledky!$BF$3&lt;0),20,0))))))</f>
        <v/>
      </c>
      <c r="AV31" s="65" t="str">
        <f>IF(ISBLANK($BF$3),"",IF(OR(Tipy!AQ25=Výsledky!#REF!,Tipy!AQ25=Výsledky!#REF!,Tipy!AQ25=Výsledky!#REF!,Tipy!AQ25=Výsledky!$AT$9),IF(VLOOKUP(Tipy!AQ25,'Kategórie hráčov'!$A$2:$B$46,2,FALSE)=30,30,20),0))</f>
        <v/>
      </c>
      <c r="AW31" s="65" t="str">
        <f>IF(ISBLANK($BF$3),"",IF(OR(Tipy!AR25=Výsledky!#REF!,Tipy!AR25=Výsledky!#REF!,Tipy!AR25=Výsledky!#REF!,Tipy!AR25=Výsledky!$AW$9),IF(VLOOKUP(Tipy!AR25,'Kategórie hráčov'!$A$2:$B$46,2,FALSE)=30,30,20),0))</f>
        <v/>
      </c>
      <c r="AX31" s="66" t="str">
        <f>IF(ISBLANK($BF$3),"",IF(ISBLANK(Tipy!AN25),0,IF(OR(AND(Tipy!AN25=Výsledky!$BD$3,OR(Tipy!AP25=Výsledky!$BF$3+1,Tipy!AP25=Výsledky!$BF$3-1)),AND(Tipy!AP25=Výsledky!$BF$3,OR(Tipy!AN25=Výsledky!$BD$3+1,Tipy!AN25=Výsledky!$BD$3-1))),10,0)))</f>
        <v/>
      </c>
      <c r="AY31" s="69" t="str">
        <f>IF(ISBLANK($BF$3),"",IF(ISBLANK(Tipy!AN25),"-",SUM(AT31:AX31)))</f>
        <v/>
      </c>
      <c r="AZ31" s="68"/>
      <c r="BA31" s="65" t="str">
        <f>IF(ISBLANK($AY$3),"",IF(ISBLANK(Tipy!AT25),0,IF(AND(Tipy!AT25=Výsledky!$AW$3,Tipy!AV25=Výsledky!$AY$3),60,0)))</f>
        <v/>
      </c>
      <c r="BB31" s="65" t="str">
        <f>IF(ISBLANK($AY$3),"",IF(ISBLANK(Tipy!AT25),0,IF(AND(Tipy!AT25=Výsledky!$AW$3,Tipy!AV25=Výsledky!$AY$3),0,IF(AND(Tipy!AT25-Tipy!AV25&gt;0,Výsledky!$AW$3-Výsledky!$AY$3&gt;0),20,IF(AND(Tipy!AT25-Tipy!AV25=0,Výsledky!$AW$3-Výsledky!$AY$3=0),20,IF(AND(Tipy!AT25-Tipy!AV25&lt;0,Výsledky!$AW$3-Výsledky!$AY$3&lt;0),20,0))))))</f>
        <v/>
      </c>
      <c r="BC31" s="65" t="str">
        <f>IF(ISBLANK($AY$3),"",IF(OR(Tipy!AW25=Výsledky!$BA$6,Tipy!AW25=Výsledky!$BA$7,Tipy!AW25=Výsledky!$BA$8,Tipy!AW25=Výsledky!$BA$9),IF(VLOOKUP(Tipy!AW25,'Kategórie hráčov'!$A$2:$B$46,2,FALSE)=30,30,20),0))</f>
        <v/>
      </c>
      <c r="BD31" s="65" t="str">
        <f>IF(ISBLANK($AY$3),"",IF(OR(Tipy!AX25=Výsledky!$BD$6,Tipy!AX25=Výsledky!$BD$7,Tipy!AX25=Výsledky!$BD$8,Tipy!AX25=Výsledky!$BD$9),IF(VLOOKUP(Tipy!AX25,'Kategórie hráčov'!$A$2:$B$46,2,FALSE)=30,30,20),0))</f>
        <v/>
      </c>
      <c r="BE31" s="66" t="str">
        <f>IF(ISBLANK($AY$3),"",IF(ISBLANK(Tipy!AT25),0,IF(OR(AND(Tipy!AT25=Výsledky!$AW$3,OR(Tipy!AV25=Výsledky!$AY$3+1,Tipy!AV25=Výsledky!$AY$3-1)),AND(Tipy!AV25=Výsledky!$AY$3,OR(Tipy!AT25=Výsledky!$AW$3+1,Tipy!AT25=Výsledky!$AW$3-1))),10,0)))</f>
        <v/>
      </c>
      <c r="BF31" s="69" t="str">
        <f>IF(ISBLANK($AY$3),"",IF(ISBLANK(Tipy!AT25),"-",SUM(BA31:BE31)))</f>
        <v/>
      </c>
      <c r="BG31" s="68"/>
      <c r="BH31" s="65" t="str">
        <f>IF(ISBLANK($BT$3),"",IF(ISBLANK(Tipy!AZ25),0,IF(AND(Tipy!AZ25=Výsledky!$BR$3,Tipy!BB25=Výsledky!$BT$3),60,0)))</f>
        <v/>
      </c>
      <c r="BI31" s="65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5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5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6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69" t="str">
        <f>IF(ISBLANK($BT$3),"",IF(ISBLANK(Tipy!AZ25),"-",SUM(BH31:BL31)))</f>
        <v/>
      </c>
      <c r="BN31" s="68"/>
      <c r="BO31" s="65" t="str">
        <f>IF(ISBLANK($CA$3),"",IF(ISBLANK(Tipy!BF25),0,IF(AND(Tipy!BF25=Výsledky!$BY$3,Tipy!BH25=Výsledky!$CA$3),60,0)))</f>
        <v/>
      </c>
      <c r="BP31" s="65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5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5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6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9" t="str">
        <f>IF(ISBLANK($CA$3),"",IF(ISBLANK(Tipy!BF25),"-",SUM(BO31:BS31)))</f>
        <v/>
      </c>
      <c r="BU31" s="68"/>
      <c r="BV31" s="65" t="str">
        <f>IF(ISBLANK($CH$3),"",IF(ISBLANK(Tipy!BL25),0,IF(AND(Tipy!BL25=Výsledky!$CF$3,Tipy!BN25=Výsledky!$CH$3),60,0)))</f>
        <v/>
      </c>
      <c r="BW31" s="65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5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5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6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9" t="str">
        <f>IF(ISBLANK($CH$3),"",IF(ISBLANK(Tipy!BL25),"-",SUM(BV31:BZ31)))</f>
        <v/>
      </c>
      <c r="CB31" s="68"/>
      <c r="CC31" s="65" t="str">
        <f>IF(ISBLANK($CO$3),"",IF(ISBLANK(Tipy!BR25),0,IF(AND(Tipy!BR25=Výsledky!$CM$3,Tipy!BT25=Výsledky!$CO$3),60,0)))</f>
        <v/>
      </c>
      <c r="CD31" s="65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5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5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6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9" t="str">
        <f>IF(ISBLANK($CO$3),"",IF(ISBLANK(Tipy!BR25),"-",SUM(CC31:CG31)))</f>
        <v/>
      </c>
      <c r="CI31" s="68"/>
      <c r="CJ31" s="65" t="str">
        <f>IF(ISBLANK($CV$3),"",IF(ISBLANK(Tipy!BX25),0,IF(AND(Tipy!BX25=Výsledky!$CT$3,Tipy!BZ25=Výsledky!$CV$3),60,0)))</f>
        <v/>
      </c>
      <c r="CK31" s="65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5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5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6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9" t="str">
        <f>IF(ISBLANK($CV$3),"",IF(ISBLANK(Tipy!BX25),"-",SUM(CJ31:CN31)))</f>
        <v/>
      </c>
      <c r="CP31" s="68"/>
      <c r="CQ31" s="65" t="str">
        <f>IF(ISBLANK($DC$3),"",IF(ISBLANK(Tipy!CD25),0,IF(AND(Tipy!CD25=Výsledky!$DA$3,Tipy!CF25=Výsledky!$DC$3),60,0)))</f>
        <v/>
      </c>
      <c r="CR31" s="65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5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5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6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9" t="str">
        <f>IF(ISBLANK($DC$3),"",IF(ISBLANK(Tipy!CD25),"-",SUM(CQ31:CU31)))</f>
        <v/>
      </c>
      <c r="CW31" s="68"/>
      <c r="CX31" s="65" t="str">
        <f>IF(ISBLANK($DX$3),"",IF(ISBLANK(Tipy!CJ25),0,IF(AND(Tipy!CJ25=Výsledky!$DV$3,Tipy!CL25=Výsledky!$DX$3),60,0)))</f>
        <v/>
      </c>
      <c r="CY31" s="65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5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5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6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9" t="str">
        <f>IF(ISBLANK($DX$3),"",IF(ISBLANK(Tipy!CJ25),"-",SUM(CX31:DB31)))</f>
        <v/>
      </c>
      <c r="DD31" s="68"/>
      <c r="DE31" s="65" t="str">
        <f>IF(ISBLANK($DQ$3),"",IF(ISBLANK(Tipy!CP25),0,IF(AND(Tipy!CP25=Výsledky!$DO$3,Tipy!CR25=Výsledky!$DQ$3),60,0)))</f>
        <v/>
      </c>
      <c r="DF31" s="65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5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5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6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9" t="str">
        <f>IF(ISBLANK($DQ$3),"",IF(ISBLANK(Tipy!CP25),"-",SUM(DE31:DI31)))</f>
        <v/>
      </c>
      <c r="DK31" s="68"/>
      <c r="DL31" s="65" t="str">
        <f>IF(ISBLANK($EE$3),"",IF(ISBLANK(Tipy!CV25),0,IF(AND(Tipy!CV25=Výsledky!$EC$3,Tipy!CX25=Výsledky!$EE$3),60,0)))</f>
        <v/>
      </c>
      <c r="DM31" s="65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5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5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6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9" t="str">
        <f>IF(ISBLANK($EE$3),"",IF(ISBLANK(Tipy!CV25),"-",SUM(DL31:DP31)))</f>
        <v/>
      </c>
      <c r="DR31" s="68"/>
      <c r="DS31" s="65" t="str">
        <f>IF(ISBLANK($EL$3),"",IF(ISBLANK(Tipy!DB25),0,IF(AND(Tipy!DB25=Výsledky!$EJ$3,Tipy!DD25=Výsledky!$EL$3),60,0)))</f>
        <v/>
      </c>
      <c r="DT31" s="65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5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5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6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9" t="str">
        <f>IF(ISBLANK($EL$3),"",IF(ISBLANK(Tipy!DB25),"-",SUM(DS31:DW31)))</f>
        <v/>
      </c>
      <c r="DY31" s="68"/>
      <c r="DZ31" s="65" t="str">
        <f>IF(ISBLANK($ES$3),"",IF(ISBLANK(Tipy!DH25),0,IF(AND(Tipy!DH25=Výsledky!$EQ$3,Tipy!DJ25=Výsledky!$ES$3),60,0)))</f>
        <v/>
      </c>
      <c r="EA31" s="65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5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5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6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9" t="str">
        <f>IF(ISBLANK($ES$3),"",IF(ISBLANK(Tipy!DH25),"-",SUM(DZ31:ED31)))</f>
        <v/>
      </c>
      <c r="EF31" s="68"/>
      <c r="EG31" s="65" t="str">
        <f>IF(ISBLANK($EZ$3),"",IF(ISBLANK(Tipy!DN25),0,IF(AND(Tipy!DN25=Výsledky!$EX$3,Tipy!DP25=Výsledky!$EZ$3),60,0)))</f>
        <v/>
      </c>
      <c r="EH31" s="65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5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5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6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9" t="str">
        <f>IF(ISBLANK($EZ$3),"",IF(ISBLANK(Tipy!DN25),"-",SUM(EG31:EK31)))</f>
        <v/>
      </c>
      <c r="EM31" s="68"/>
      <c r="EN31" s="65" t="str">
        <f>IF(ISBLANK($FU$3),"",IF(ISBLANK(Tipy!DT25),0,IF(AND(Tipy!DT25=Výsledky!$FS$3,Tipy!DV25=Výsledky!$FU$3),60,0)))</f>
        <v/>
      </c>
      <c r="EO31" s="65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5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5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6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9" t="str">
        <f>IF(ISBLANK($FU$3),"",IF(ISBLANK(Tipy!DT25),"-",SUM(EN31:ER31)))</f>
        <v/>
      </c>
      <c r="ET31" s="68"/>
      <c r="EU31" s="65" t="str">
        <f>IF(ISBLANK($FG$3),"",IF(ISBLANK(Tipy!DZ25),0,IF(AND(Tipy!DZ25=Výsledky!$FE$3,Tipy!EB25=Výsledky!$FG$3),60,0)))</f>
        <v/>
      </c>
      <c r="EV31" s="65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5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5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6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9" t="str">
        <f>IF(ISBLANK($FG$3),"",IF(ISBLANK(Tipy!DZ25),"-",SUM(EU31:EY31)))</f>
        <v/>
      </c>
      <c r="FA31" s="68"/>
      <c r="FB31" s="65" t="str">
        <f>IF(ISBLANK($BM$3),"",IF(ISBLANK(Tipy!EF25),0,IF(AND(Tipy!EF25=Výsledky!$BK$3,Tipy!EH25=Výsledky!$BM$3),60,0)))</f>
        <v/>
      </c>
      <c r="FC31" s="65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5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5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6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69" t="str">
        <f>IF(ISBLANK($BM$3),"",IF(ISBLANK(Tipy!EF25),"-",SUM(FB31:FF31)))</f>
        <v/>
      </c>
      <c r="FH31" s="68"/>
      <c r="FI31" s="65" t="str">
        <f>IF(ISBLANK($FN$3),"",IF(ISBLANK(Tipy!EL25),0,IF(AND(Tipy!EL25=Výsledky!$FL$3,Tipy!EN25=Výsledky!$FN$3),60,0)))</f>
        <v/>
      </c>
      <c r="FJ31" s="65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5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5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6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9" t="str">
        <f>IF(ISBLANK($FN$3),"",IF(ISBLANK(Tipy!EL25),"-",SUM(FI31:FM31)))</f>
        <v/>
      </c>
      <c r="FO31" s="68"/>
      <c r="FP31" s="65" t="str">
        <f>IF(ISBLANK($DJ$3),"",IF(ISBLANK(Tipy!ER25),0,IF(AND(Tipy!ER25=Výsledky!$DH$3,Tipy!ET25=Výsledky!$DJ$3),60,0)))</f>
        <v/>
      </c>
      <c r="FQ31" s="65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5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5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6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9" t="str">
        <f>IF(ISBLANK($DJ$3),"",IF(ISBLANK(Tipy!ER25),"-",SUM(FP31:FT31)))</f>
        <v/>
      </c>
      <c r="FV31" s="68"/>
      <c r="FW31" s="65" t="str">
        <f>IF(ISBLANK($GB$3),"",IF(ISBLANK(Tipy!EX25),0,IF(AND(Tipy!EX25=Výsledky!$FZ$3,Tipy!EZ25=Výsledky!$GB$3),60,0)))</f>
        <v/>
      </c>
      <c r="FX31" s="65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5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5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6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9" t="str">
        <f>IF(ISBLANK($GB$3),"",IF(ISBLANK(Tipy!EX25),"-",SUM(FW31:GA31)))</f>
        <v/>
      </c>
      <c r="GC31" s="68"/>
      <c r="GD31" s="65" t="str">
        <f>IF(ISBLANK($GP$3),"",IF(ISBLANK(Tipy!FD25),0,IF(AND(Tipy!FD25=Výsledky!$GN$3,Tipy!FF25=Výsledky!$GP$3),60,0)))</f>
        <v/>
      </c>
      <c r="GE31" s="65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5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5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6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9" t="str">
        <f>IF(ISBLANK($GP$3),"",IF(ISBLANK(Tipy!FD25),"-",SUM(GD31:GH31)))</f>
        <v/>
      </c>
      <c r="GJ31" s="68"/>
      <c r="GK31" s="65" t="str">
        <f>IF(ISBLANK($GW$3),"",IF(ISBLANK(Tipy!FJ25),0,IF(AND(Tipy!FJ25=Výsledky!$GU$3,Tipy!FL25=Výsledky!$GW$3),60,0)))</f>
        <v/>
      </c>
      <c r="GL31" s="65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5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5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6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9" t="str">
        <f>IF(ISBLANK($GW$3),"",IF(ISBLANK(Tipy!FJ25),"-",SUM(GK31:GO31)))</f>
        <v/>
      </c>
      <c r="GQ31" s="68"/>
      <c r="GR31" s="65" t="str">
        <f>IF(ISBLANK($GI$3),"",IF(ISBLANK(Tipy!FP25),0,IF(AND(Tipy!FP25=Výsledky!$GG$3,Tipy!FR25=Výsledky!$GI$3),60,0)))</f>
        <v/>
      </c>
      <c r="GS31" s="65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5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5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6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9" t="str">
        <f>IF(ISBLANK($GI$3),"",IF(ISBLANK(Tipy!FP25),"-",SUM(GR31:GV31)))</f>
        <v/>
      </c>
      <c r="GX31" s="68"/>
      <c r="GY31" s="65" t="str">
        <f>IF(ISBLANK($HK$3),"",IF(ISBLANK(Tipy!FV25),0,IF(AND(Tipy!FV25=Výsledky!$HI$3,Tipy!FX25=Výsledky!$HK$3),60,0)))</f>
        <v/>
      </c>
      <c r="GZ31" s="65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5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5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6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9" t="str">
        <f>IF(ISBLANK($HK$3),"",IF(ISBLANK(Tipy!FV25),"-",SUM(GY31:HC31)))</f>
        <v/>
      </c>
      <c r="HE31" s="68"/>
      <c r="HF31" s="65" t="str">
        <f>IF(ISBLANK($HD$3),"",IF(ISBLANK(Tipy!GB25),0,IF(AND(Tipy!GB25=Výsledky!$HB$3,Tipy!GD25=Výsledky!$HD$3),60,0)))</f>
        <v/>
      </c>
      <c r="HG31" s="65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5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5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6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9" t="str">
        <f>IF(ISBLANK($HD$3),"",IF(ISBLANK(Tipy!GB25),"-",SUM(HF31:HJ31)))</f>
        <v/>
      </c>
      <c r="HL31" s="68"/>
      <c r="HM31" s="65" t="str">
        <f>IF(ISBLANK($HY$3),"",IF(ISBLANK(Tipy!GH25),0,IF(AND(Tipy!GH25=Výsledky!$HW$3,Tipy!GJ25=Výsledky!$HY$3),60,0)))</f>
        <v/>
      </c>
      <c r="HN31" s="65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5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5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6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9" t="str">
        <f>IF(ISBLANK($HY$3),"",IF(ISBLANK(Tipy!GH25),"-",SUM(HM31:HQ31)))</f>
        <v/>
      </c>
      <c r="HS31" s="68"/>
      <c r="HT31" s="65" t="str">
        <f>IF(ISBLANK($HR$3),"",IF(ISBLANK(Tipy!GN25),0,IF(AND(Tipy!GN25=Výsledky!$HP$3,Tipy!GP25=Výsledky!$HR$3),60,0)))</f>
        <v/>
      </c>
      <c r="HU31" s="65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5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5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6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9" t="str">
        <f>IF(ISBLANK($HR$3),"",IF(ISBLANK(Tipy!GN25),"-",SUM(HT31:HX31)))</f>
        <v/>
      </c>
      <c r="HZ31" s="68"/>
      <c r="IA31" s="65" t="str">
        <f>IF(ISBLANK($IM$3),"",IF(ISBLANK(Tipy!GT25),0,IF(AND(Tipy!GT25=Výsledky!$IK$3,Tipy!GV25=Výsledky!$IM$3),60,0)))</f>
        <v/>
      </c>
      <c r="IB31" s="65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5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5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6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9" t="str">
        <f>IF(ISBLANK($IM$3),"",IF(ISBLANK(Tipy!GT25),"-",SUM(IA31:IE31)))</f>
        <v/>
      </c>
      <c r="IG31" s="68"/>
      <c r="IH31" s="65" t="str">
        <f>IF(ISBLANK($IF$3),"",IF(ISBLANK(Tipy!GZ25),0,IF(AND(Tipy!GZ25=Výsledky!$ID$3,Tipy!HB25=Výsledky!$IF$3),60,0)))</f>
        <v/>
      </c>
      <c r="II31" s="65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5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5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6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9" t="str">
        <f>IF(ISBLANK($IF$3),"",IF(ISBLANK(Tipy!GZ25),"-",SUM(IH31:IL31)))</f>
        <v/>
      </c>
      <c r="IN31" s="68"/>
      <c r="IO31" s="65" t="str">
        <f>IF(ISBLANK($IT$3),"",IF(ISBLANK(Tipy!HF25),0,IF(AND(Tipy!HF25=Výsledky!$IR$3,Tipy!HH25=Výsledky!$IT$3),60,0)))</f>
        <v/>
      </c>
      <c r="IP31" s="65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5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5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6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9" t="str">
        <f>IF(ISBLANK($IT$3),"",IF(ISBLANK(Tipy!HF25),"-",SUM(IO31:IS31)))</f>
        <v/>
      </c>
      <c r="IU31" s="68"/>
      <c r="IV31" s="65" t="str">
        <f>IF(ISBLANK($JA$3),"",IF(ISBLANK(Tipy!HL25),0,IF(AND(Tipy!HL25=Výsledky!$IY$3,Tipy!HN25=Výsledky!$JA$3),60,0)))</f>
        <v/>
      </c>
      <c r="IW31" s="65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5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5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6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9" t="str">
        <f>IF(ISBLANK($JA$3),"",IF(ISBLANK(Tipy!HL25),"-",SUM(IV31:IZ31)))</f>
        <v/>
      </c>
      <c r="JB31" s="68"/>
      <c r="JC31" s="65" t="str">
        <f>IF(ISBLANK($JO$3),"",IF(ISBLANK(Tipy!HR25),0,IF(AND(Tipy!HR25=Výsledky!$JM$3,Tipy!HT25=Výsledky!$JO$3),60,0)))</f>
        <v/>
      </c>
      <c r="JD31" s="65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5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5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6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9" t="str">
        <f>IF(ISBLANK($JO$3),"",IF(ISBLANK(Tipy!HR25),"-",SUM(JC31:JG31)))</f>
        <v/>
      </c>
      <c r="JI31" s="68"/>
      <c r="JJ31" s="65" t="str">
        <f>IF(ISBLANK($JH$3),"",IF(ISBLANK(Tipy!HX25),0,IF(AND(Tipy!HX25=Výsledky!$JF$3,Tipy!HZ25=Výsledky!$JH$3),60,0)))</f>
        <v/>
      </c>
      <c r="JK31" s="65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5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5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6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9" t="str">
        <f>IF(ISBLANK($JH$3),"",IF(ISBLANK(Tipy!HX25),"-",SUM(JJ31:JN31)))</f>
        <v/>
      </c>
      <c r="JP31" s="68"/>
      <c r="JQ31" s="65" t="str">
        <f>IF(ISBLANK($JV$3),"",IF(ISBLANK(Tipy!ID25),0,IF(AND(Tipy!ID25=Výsledky!$JT$3,Tipy!IF25=Výsledky!$JV$3),60,0)))</f>
        <v/>
      </c>
      <c r="JR31" s="65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5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5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6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9" t="str">
        <f>IF(ISBLANK($JV$3),"",IF(ISBLANK(Tipy!ID25),"-",SUM(JQ31:JU31)))</f>
        <v/>
      </c>
      <c r="JW31" s="68"/>
      <c r="JX31" s="65" t="str">
        <f>IF(ISBLANK($KQ$3),"",IF(ISBLANK(Tipy!IJ25),0,IF(AND(Tipy!IJ25=Výsledky!$KO$3,Tipy!IL25=Výsledky!$KQ$3),60,0)))</f>
        <v/>
      </c>
      <c r="JY31" s="65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5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5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6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9" t="str">
        <f>IF(ISBLANK($KQ$3),"",IF(ISBLANK(Tipy!IJ25),"-",SUM(JX31:KB31)))</f>
        <v/>
      </c>
      <c r="KD31" s="68"/>
      <c r="KE31" s="65" t="str">
        <f>IF(ISBLANK($KX$3),"",IF(ISBLANK(Tipy!IP25),0,IF(AND(Tipy!IP25=Výsledky!$KV$3,Tipy!IR25=Výsledky!$KX$3),60,0)))</f>
        <v/>
      </c>
      <c r="KF31" s="65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5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5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6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9" t="str">
        <f>IF(ISBLANK($KX$3),"",IF(ISBLANK(Tipy!IP25),"-",SUM(KE31:KI31)))</f>
        <v/>
      </c>
      <c r="KK31" s="68"/>
      <c r="KL31" s="65" t="str">
        <f>IF(ISBLANK($KJ$3),"",IF(ISBLANK(Tipy!IV25),0,IF(AND(Tipy!IV25=Výsledky!$KH$3,Tipy!IX25=Výsledky!$KJ$3),60,0)))</f>
        <v/>
      </c>
      <c r="KM31" s="65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5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5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6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9" t="str">
        <f>IF(ISBLANK($KJ$3),"",IF(ISBLANK(Tipy!IV25),"-",SUM(KL31:KP31)))</f>
        <v/>
      </c>
      <c r="KR31" s="68"/>
      <c r="KS31" s="65" t="str">
        <f>IF(ISBLANK($KC$3),"",IF(ISBLANK(Tipy!JB25),0,IF(AND(Tipy!JB25=Výsledky!$KA$3,Tipy!JD25=Výsledky!$KC$3),60,0)))</f>
        <v/>
      </c>
      <c r="KT31" s="65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5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5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6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9" t="str">
        <f>IF(ISBLANK($KC$3),"",IF(ISBLANK(Tipy!JB25),"-",SUM(KS31:KW31)))</f>
        <v/>
      </c>
      <c r="KY31" s="68"/>
      <c r="KZ31" s="65" t="str">
        <f>IF(ISBLANK($LE$3),"",IF(ISBLANK(Tipy!JH25),0,IF(AND(Tipy!JH25=Výsledky!$LC$3,Tipy!JJ25=Výsledky!$LE$3),60,0)))</f>
        <v/>
      </c>
      <c r="LA31" s="65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5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5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6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9" t="str">
        <f>IF(ISBLANK($LE$3),"",IF(ISBLANK(Tipy!JH25),"-",SUM(KZ31:LD31)))</f>
        <v/>
      </c>
      <c r="LF31" s="68"/>
      <c r="LG31" s="65" t="str">
        <f>IF(ISBLANK($JH$3),"",IF(ISBLANK(Tipy!JU25),0,IF(AND(Tipy!JU25=Výsledky!$JF$3,Tipy!JW25=Výsledky!$JH$3),60,0)))</f>
        <v/>
      </c>
      <c r="LH31" s="65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5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5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6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9" t="str">
        <f>IF(ISBLANK($JH$3),"",IF(ISBLANK(Tipy!JU25),"-",SUM(LG31:LK31)))</f>
        <v/>
      </c>
      <c r="LM31" s="68"/>
      <c r="LN31" s="65" t="str">
        <f>IF(ISBLANK($LS$3),"",IF(ISBLANK(Tipy!JN25),0,IF(AND(Tipy!JN25=Výsledky!$LQ$3,Tipy!JP25=Výsledky!$LS$3),60,0)))</f>
        <v/>
      </c>
      <c r="LO31" s="65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5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5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6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9" t="str">
        <f>IF(ISBLANK($LS$3),"",IF(ISBLANK(Tipy!JN25),"-",SUM(LN31:LR31)))</f>
        <v/>
      </c>
      <c r="LT31" s="68"/>
      <c r="LU31" s="65" t="str">
        <f>IF(ISBLANK($JH$3),"",IF(ISBLANK(Tipy!KI25),0,IF(AND(Tipy!KI25=Výsledky!$JF$3,Tipy!KK25=Výsledky!$JH$3),60,0)))</f>
        <v/>
      </c>
      <c r="LV31" s="65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5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5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6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9" t="str">
        <f>IF(ISBLANK($JH$3),"",IF(ISBLANK(Tipy!KI25),"-",SUM(LU31:LY31)))</f>
        <v/>
      </c>
      <c r="MA31" s="68"/>
      <c r="MB31" s="65" t="str">
        <f>IF(ISBLANK($MG$3),"",IF(ISBLANK(Tipy!JZ25),0,IF(AND(Tipy!JZ25=Výsledky!$ME$3,Tipy!KB25=Výsledky!$MG$3),60,0)))</f>
        <v/>
      </c>
      <c r="MC31" s="65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5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5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6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9" t="str">
        <f>IF(ISBLANK($MG$3),"",IF(ISBLANK(Tipy!JZ25),"-",SUM(MB31:MF31)))</f>
        <v/>
      </c>
      <c r="MH31" s="68"/>
      <c r="MI31" s="65" t="str">
        <f>IF(ISBLANK($MN$3),"",IF(ISBLANK(Tipy!KL25),0,IF(AND(Tipy!KL25=Výsledky!$ML$3,Tipy!KN25=Výsledky!$MN$3),60,0)))</f>
        <v/>
      </c>
      <c r="MJ31" s="6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5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5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9" t="str">
        <f>IF(ISBLANK($MN$3),"",IF(ISBLANK(Tipy!KL25),"-",SUM(MI31:MM31)))</f>
        <v/>
      </c>
      <c r="MO31" s="68"/>
      <c r="MP31" s="65" t="str">
        <f>IF(ISBLANK($MU$3),"",IF(ISBLANK(Tipy!KR25),0,IF(AND(Tipy!KR25=Výsledky!$MS$3,Tipy!KT25=Výsledky!$MU$3),60,0)))</f>
        <v/>
      </c>
      <c r="MQ31" s="6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5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5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9" t="str">
        <f>IF(ISBLANK($MU$3),"",IF(ISBLANK(Tipy!KR25),"-",SUM(MP31:MT31)))</f>
        <v/>
      </c>
      <c r="MV31" s="68"/>
      <c r="MW31" s="65" t="str">
        <f>IF(ISBLANK($NP$3),"",IF(ISBLANK(Tipy!KX25),0,IF(AND(Tipy!KX25=Výsledky!$NN$3,Tipy!KZ25=Výsledky!$NP$3),60,0)))</f>
        <v/>
      </c>
      <c r="MX31" s="65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5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5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6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9" t="str">
        <f>IF(ISBLANK($NP$3),"",IF(ISBLANK(Tipy!KX25),"-",SUM(MW31:NA31)))</f>
        <v/>
      </c>
      <c r="NC31" s="68"/>
      <c r="ND31" s="65" t="str">
        <f>IF(ISBLANK($NB$3),"",IF(ISBLANK(Tipy!LD25),0,IF(AND(Tipy!LD25=Výsledky!$MZ$3,Tipy!LF25=Výsledky!$NB$3),60,0)))</f>
        <v/>
      </c>
      <c r="NE31" s="65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5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5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6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9" t="str">
        <f>IF(ISBLANK($NB$3),"",IF(ISBLANK(Tipy!LD25),"-",SUM(ND31:NH31)))</f>
        <v/>
      </c>
      <c r="NJ31" s="68"/>
      <c r="NK31" s="65" t="str">
        <f>IF(ISBLANK($OD$3),"",IF(ISBLANK(Tipy!LJ25),0,IF(AND(Tipy!LJ25=Výsledky!$OB$3,Tipy!LL25=Výsledky!$OD$3),60,0)))</f>
        <v/>
      </c>
      <c r="NL31" s="65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5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5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6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9" t="str">
        <f>IF(ISBLANK($OD$3),"",IF(ISBLANK(Tipy!LJ25),"-",SUM(NK31:NO31)))</f>
        <v/>
      </c>
      <c r="NQ31" s="68"/>
      <c r="NR31" s="65" t="str">
        <f>IF(ISBLANK($NI$3),"",IF(ISBLANK(Tipy!LP25),0,IF(AND(Tipy!LP25=Výsledky!$NG$3,Tipy!LR25=Výsledky!$NI$3),60,0)))</f>
        <v/>
      </c>
      <c r="NS31" s="65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5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5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6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9" t="str">
        <f>IF(ISBLANK($NI$3),"",IF(ISBLANK(Tipy!LP25),"-",SUM(NR31:NV31)))</f>
        <v/>
      </c>
      <c r="NX31" s="68"/>
      <c r="NY31" s="65" t="str">
        <f>IF(ISBLANK($OK$3),"",IF(ISBLANK(Tipy!LV25),0,IF(AND(Tipy!LV25=Výsledky!$OI$3,Tipy!LX25=Výsledky!$OK$3),60,0)))</f>
        <v/>
      </c>
      <c r="NZ31" s="65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5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5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6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9" t="str">
        <f>IF(ISBLANK($OK$3),"",IF(ISBLANK(Tipy!LV25),"-",SUM(NY31:OC31)))</f>
        <v/>
      </c>
      <c r="OE31" s="68"/>
      <c r="OF31" s="65" t="str">
        <f>IF(ISBLANK($NW$3),"",IF(ISBLANK(Tipy!MB25),0,IF(AND(Tipy!MB25=Výsledky!$NU$3,Tipy!MD25=Výsledky!$NW$3),60,0)))</f>
        <v/>
      </c>
      <c r="OG31" s="65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5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5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6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9" t="str">
        <f>IF(ISBLANK($NW$3),"",IF(ISBLANK(Tipy!MB25),"-",SUM(OF31:OJ31)))</f>
        <v/>
      </c>
      <c r="OL31" s="68"/>
      <c r="OM31" s="65" t="str">
        <f>IF(ISBLANK($OR$3),"",IF(ISBLANK(Tipy!MH25),0,IF(AND(Tipy!MH25=Výsledky!$OP$3,Tipy!MJ25=Výsledky!$OR$3),60,0)))</f>
        <v/>
      </c>
      <c r="ON31" s="6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5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5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9" t="str">
        <f>IF(ISBLANK($OR$3),"",IF(ISBLANK(Tipy!MH25),"-",SUM(OM31:OQ31)))</f>
        <v/>
      </c>
      <c r="OS31" s="68"/>
      <c r="OT31" s="65" t="str">
        <f>IF(ISBLANK($OY$3),"",IF(ISBLANK(Tipy!MN25),0,IF(AND(Tipy!MN25=Výsledky!$OW$3,Tipy!MP25=Výsledky!$OY$3),60,0)))</f>
        <v/>
      </c>
      <c r="OU31" s="6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5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5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9" t="str">
        <f>IF(ISBLANK($OY$3),"",IF(ISBLANK(Tipy!MN25),"-",SUM(OT31:OX31)))</f>
        <v/>
      </c>
      <c r="OZ31" s="68"/>
      <c r="PA31" s="65" t="str">
        <f>IF(ISBLANK($PF$3),"",IF(ISBLANK(Tipy!MT25),0,IF(AND(Tipy!MT25=Výsledky!$PD$3,Tipy!MV25=Výsledky!$PF$3),60,0)))</f>
        <v/>
      </c>
      <c r="PB31" s="6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5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5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9" t="str">
        <f>IF(ISBLANK($PF$3),"",IF(ISBLANK(Tipy!MT25),"-",SUM(PA31:PE31)))</f>
        <v/>
      </c>
      <c r="PG31" s="68"/>
      <c r="PH31" s="65" t="str">
        <f>IF(ISBLANK($PM$3),"",IF(ISBLANK(Tipy!MZ25),0,IF(AND(Tipy!MZ25=Výsledky!$PK$3,Tipy!NB25=Výsledky!$PM$3),60,0)))</f>
        <v/>
      </c>
      <c r="PI31" s="6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5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5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9" t="str">
        <f>IF(ISBLANK($PM$3),"",IF(ISBLANK(Tipy!MZ25),"-",SUM(PH31:PL31)))</f>
        <v/>
      </c>
      <c r="PN31" s="68"/>
      <c r="PO31" s="65" t="str">
        <f>IF(ISBLANK($PT$3),"",IF(ISBLANK(Tipy!NF25),0,IF(AND(Tipy!NF25=Výsledky!$PR$3,Tipy!NH25=Výsledky!$PT$3),60,0)))</f>
        <v/>
      </c>
      <c r="PP31" s="6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5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5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9" t="str">
        <f>IF(ISBLANK($PT$3),"",IF(ISBLANK(Tipy!NF25),"-",SUM(PO31:PS31)))</f>
        <v/>
      </c>
      <c r="PU31" s="68"/>
      <c r="PV31" s="65" t="str">
        <f>IF(ISBLANK($QA$3),"",IF(ISBLANK(Tipy!NL25),0,IF(AND(Tipy!NL25=Výsledky!$PY$3,Tipy!NN25=Výsledky!$QA$3),60,0)))</f>
        <v/>
      </c>
      <c r="PW31" s="6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5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5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9" t="str">
        <f>IF(ISBLANK($QA$3),"",IF(ISBLANK(Tipy!NL25),"-",SUM(PV31:PZ31)))</f>
        <v/>
      </c>
      <c r="QB31" s="68"/>
      <c r="QC31" s="65" t="str">
        <f>IF(ISBLANK($QH$3),"",IF(ISBLANK(Tipy!NR25),0,IF(AND(Tipy!NR25=Výsledky!$QF$3,Tipy!NT25=Výsledky!$QH$3),60,0)))</f>
        <v/>
      </c>
      <c r="QD31" s="6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5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5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9" t="str">
        <f>IF(ISBLANK($QH$3),"",IF(ISBLANK(Tipy!NR25),"-",SUM(QC31:QG31)))</f>
        <v/>
      </c>
      <c r="QI31" s="65"/>
      <c r="QJ31" s="65" t="str">
        <f>IF(ISBLANK($QV$3),"",IF(ISBLANK(Tipy!NX25),0,IF(AND(Tipy!NX25=Výsledky!$QT$3,Tipy!NZ25=Výsledky!$QV$3),60,0)))</f>
        <v/>
      </c>
      <c r="QK31" s="65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5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5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6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9" t="str">
        <f>IF(ISBLANK($QV$3),"",IF(ISBLANK(Tipy!NX25),"-",SUM(QJ31:QN31)))</f>
        <v/>
      </c>
      <c r="QP31" s="65"/>
      <c r="QQ31" s="65" t="str">
        <f>IF(ISBLANK($QO$3),"",IF(ISBLANK(Tipy!#REF!),0,IF(AND(Tipy!#REF!=Výsledky!$QM$3,Tipy!#REF!=Výsledky!$QO$3),60,0)))</f>
        <v/>
      </c>
      <c r="QR3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9" t="str">
        <f>IF(ISBLANK($QO$3),"",IF(ISBLANK(Tipy!#REF!),"-",SUM(QQ31:QU31)))</f>
        <v/>
      </c>
    </row>
    <row r="32" spans="1:464" s="336" customFormat="1" ht="15">
      <c r="A32" s="316">
        <f>Tipy!A26</f>
        <v>31</v>
      </c>
      <c r="B32" s="333" t="s">
        <v>27</v>
      </c>
      <c r="C32" s="334">
        <v>31</v>
      </c>
      <c r="D32" s="65">
        <f>IF(ISBLANK($I$3),"",IF(ISBLANK(Tipy!D26),0,IF(AND(Tipy!D26=Výsledky!$G$3,Tipy!F26=Výsledky!$I$3),60,0)))</f>
        <v>0</v>
      </c>
      <c r="E32" s="6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5" t="e">
        <f>IF(ISBLANK($I$3),"",IF(OR(Tipy!G26=Výsledky!$D$6,Tipy!G26=Výsledky!$D$7,Tipy!G26=Výsledky!$D$8,Tipy!G26=Výsledky!$D$9),IF(VLOOKUP(Tipy!G26,'Kategórie hráčov'!$A$2:$B$46,2,FALSE)=30,30,20),0))</f>
        <v>#N/A</v>
      </c>
      <c r="G32" s="65" t="e">
        <f>IF(ISBLANK($I$3),"",IF(OR(Tipy!H26=Výsledky!$G$6,Tipy!H26=Výsledky!$G$7,Tipy!H26=Výsledky!$G$8,Tipy!H26=Výsledky!$G$9),IF(VLOOKUP(Tipy!H26,'Kategórie hráčov'!$A$2:$B$46,2,FALSE)=30,30,20),0))</f>
        <v>#N/A</v>
      </c>
      <c r="H32" s="6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7" t="str">
        <f>IF(ISBLANK($I$3),"",IF(ISBLANK(Tipy!D26),"-",SUM(D32:H32)))</f>
        <v>-</v>
      </c>
      <c r="J32" s="335"/>
      <c r="K32" s="106">
        <f>IF(ISBLANK($P$3),"",IF(ISBLANK(Tipy!J26),0,IF(AND(Tipy!J26=Výsledky!$N$3,Tipy!L26=Výsledky!$P$3),60,0)))</f>
        <v>0</v>
      </c>
      <c r="L32" s="10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5">
        <f>IF(ISBLANK($P$3),"",IF(OR(Tipy!M26=Výsledky!$K$6,Tipy!M26=Výsledky!$K$7,Tipy!M26=Výsledky!$K$8,Tipy!M26=Výsledky!$K$9),IF(VLOOKUP(Tipy!M26,'Kategórie hráčov'!$A$2:$B$46,2,FALSE)=30,30,20),0))</f>
        <v>0</v>
      </c>
      <c r="N32" s="105">
        <f>IF(ISBLANK($P$3),"",IF(OR(Tipy!N26=Výsledky!$N$6,Tipy!N26=Výsledky!$N$7,Tipy!N26=Výsledky!$N$8,Tipy!N26=Výsledky!$N$9),IF(VLOOKUP(Tipy!N26,'Kategórie hráčov'!$A$2:$B$46,2,FALSE)=30,30,20),0))</f>
        <v>0</v>
      </c>
      <c r="O32" s="6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7">
        <f>IF(ISBLANK($P$3),"",IF(ISBLANK(Tipy!J26),"-",SUM(K32:O32)))</f>
        <v>0</v>
      </c>
      <c r="Q32" s="330"/>
      <c r="R32" s="106">
        <f>IF(ISBLANK($W$3),"",IF(ISBLANK(Tipy!P26),0,IF(AND(Tipy!P26=Výsledky!$U$3,Tipy!R26=Výsledky!$W$3),60,0)))</f>
        <v>0</v>
      </c>
      <c r="S32" s="10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5">
        <f>IF(ISBLANK($W$3),"",IF(OR(Tipy!S26=Výsledky!$R$6,Tipy!S26=Výsledky!$R$7,Tipy!S26=Výsledky!$R$8,Tipy!S26=Výsledky!$R$9),VLOOKUP(Tipy!S26,'Kategórie hráčov'!$A$2:$B$47,2,FALSE),0))</f>
        <v>20</v>
      </c>
      <c r="U32" s="105">
        <f>IF(ISBLANK($W$3),"",IF(OR(Tipy!T26=Výsledky!$U$6,Tipy!T26=Výsledky!$U$7,Tipy!T26=Výsledky!$U$8,Tipy!T26=Výsledky!$U$9),VLOOKUP(Tipy!T26,'Kategórie hráčov'!$A$25:$B$70,2,FALSE),0))</f>
        <v>0</v>
      </c>
      <c r="V32" s="6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9">
        <f>IF(ISBLANK($W$3),"",IF(ISBLANK(Tipy!P26),"-",SUM(R32:V32)))</f>
        <v>40</v>
      </c>
      <c r="X32" s="330"/>
      <c r="Y32" s="106">
        <f>IF(ISBLANK($AD$3),"",IF(ISBLANK(Tipy!V26),0,IF(AND(Tipy!V26=Výsledky!$AB$3,Tipy!X26=Výsledky!$AD$3),60,0)))</f>
        <v>60</v>
      </c>
      <c r="Z32" s="10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5">
        <f>IF(ISBLANK($AD$3),"",IF(OR(Tipy!Y26=Výsledky!$Y$6,Tipy!Y26=Výsledky!$Y$7,Tipy!Y26=Výsledky!$Y$8,Tipy!Y26=Výsledky!$Y$9),VLOOKUP(Tipy!Y26,'Kategórie hráčov'!$A$2:$B$47,2,FALSE),0))</f>
        <v>0</v>
      </c>
      <c r="AB32" s="105">
        <f>IF(ISBLANK($AD$3),"",IF(OR(Tipy!Z26=Výsledky!$AB$6,Tipy!Z26=Výsledky!$AB$7,Tipy!Z26=Výsledky!$AB$8,Tipy!Z26=Výsledky!$AB$9),VLOOKUP(Tipy!Z26,'Kategórie hráčov'!$A$25:$B$70,2,FALSE),0))</f>
        <v>20</v>
      </c>
      <c r="AC32" s="6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9">
        <f>IF(ISBLANK($AD$3),"",IF(ISBLANK(Tipy!V26),"-",SUM(Y32:AC32)))</f>
        <v>80</v>
      </c>
      <c r="AE32" s="68"/>
      <c r="AF32" s="65" t="str">
        <f>IF(ISBLANK($AK$3),"",IF(ISBLANK(Tipy!AB26),0,IF(AND(Tipy!AB26=Výsledky!$AI$3,Tipy!AD26=Výsledky!$AK$3),60,0)))</f>
        <v/>
      </c>
      <c r="AG32" s="65" t="str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/>
      </c>
      <c r="AH32" s="65" t="str">
        <f>IF(ISBLANK($AK$3),"",IF(OR(Tipy!AE26=Výsledky!$AF$6,Tipy!AE26=Výsledky!$AF$7,Tipy!AE26=Výsledky!$AF$8,Tipy!AE26=Výsledky!$AF$9),IF(VLOOKUP(Tipy!AE26,'Kategórie hráčov'!$A$2:$B$46,2,FALSE)=30,30,20),0))</f>
        <v/>
      </c>
      <c r="AI32" s="65" t="str">
        <f>IF(ISBLANK($AK$3),"",IF(OR(Tipy!AF26=Výsledky!$AI$6,Tipy!AF26=Výsledky!$AI$7,Tipy!AF26=Výsledky!$AI$8,Tipy!AF26=Výsledky!$AI$9),IF(VLOOKUP(Tipy!AF26,'Kategórie hráčov'!$A$2:$B$46,2,FALSE)=30,30,20),0))</f>
        <v/>
      </c>
      <c r="AJ32" s="66" t="str">
        <f>IF(ISBLANK($AK$3),"",IF(ISBLANK(Tipy!AB26),0,IF(OR(AND(Tipy!AB26=Výsledky!$AI$3,OR(Tipy!AD26=Výsledky!$AK$3+1,Tipy!AD26=Výsledky!$AK$3-1)),AND(Tipy!AD26=Výsledky!$AK$3,OR(Tipy!AB26=Výsledky!$AI$3+1,Tipy!AB26=Výsledky!$AI$3-1))),10,0)))</f>
        <v/>
      </c>
      <c r="AK32" s="69" t="str">
        <f>IF(ISBLANK($AK$3),"",IF(ISBLANK(Tipy!AB26),"-",SUM(AF32:AJ32)))</f>
        <v/>
      </c>
      <c r="AL32" s="68"/>
      <c r="AM32" s="65" t="str">
        <f>IF(ISBLANK($AR$3),"",IF(ISBLANK(Tipy!AH26),0,IF(AND(Tipy!AH26=Výsledky!$AP$3,Tipy!AJ26=Výsledky!$AR$3),60,0)))</f>
        <v/>
      </c>
      <c r="AN32" s="65" t="str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/>
      </c>
      <c r="AO32" s="65" t="str">
        <f>IF(ISBLANK($AR$3),"",IF(OR(Tipy!AK26=Výsledky!$AM$6,Tipy!AK26=Výsledky!$AM$7,Tipy!AK26=Výsledky!$AM$8,Tipy!AK26=Výsledky!$AM$9),IF(VLOOKUP(Tipy!AK26,'Kategórie hráčov'!$A$2:$B$46,2,FALSE)=30,30,20),0))</f>
        <v/>
      </c>
      <c r="AP32" s="65" t="str">
        <f>IF(ISBLANK($AR$3),"",IF(OR(Tipy!AL26=Výsledky!$AP$6,Tipy!AL26=Výsledky!$AP$7,Tipy!AL26=Výsledky!$AP$8,Tipy!AL26=Výsledky!$AP$9),IF(VLOOKUP(Tipy!AL26,'Kategórie hráčov'!$A$2:$B$46,2,FALSE)=30,30,20),0))</f>
        <v/>
      </c>
      <c r="AQ32" s="66" t="str">
        <f>IF(ISBLANK($AR$3),"",IF(ISBLANK(Tipy!AH26),0,IF(OR(AND(Tipy!AH26=Výsledky!$AP$3,OR(Tipy!AJ26=Výsledky!$AR$3+1,Tipy!AJ26=Výsledky!$AR$3-1)),AND(Tipy!AJ26=Výsledky!$AR$3,OR(Tipy!AH26=Výsledky!$AP$3+1,Tipy!AH26=Výsledky!$AP$3-1))),10,0)))</f>
        <v/>
      </c>
      <c r="AR32" s="69" t="str">
        <f>IF(ISBLANK($AR$3),"",IF(ISBLANK(Tipy!AH26),"-",SUM(AM32:AQ32)))</f>
        <v/>
      </c>
      <c r="AS32" s="68"/>
      <c r="AT32" s="65" t="str">
        <f>IF(ISBLANK($BF$3),"",IF(ISBLANK(Tipy!AN26),0,IF(AND(Tipy!AN26=Výsledky!$BD$3,Tipy!AP26=Výsledky!$BF$3),60,0)))</f>
        <v/>
      </c>
      <c r="AU32" s="65" t="str">
        <f>IF(ISBLANK($BF$3),"",IF(ISBLANK(Tipy!AN26),0,IF(AND(Tipy!AN26=Výsledky!$BD$3,Tipy!AP26=Výsledky!$BF$3),0,IF(AND(Tipy!AN26-Tipy!AP26&gt;0,Výsledky!$BD$3-Výsledky!$BF$3&gt;0),20,IF(AND(Tipy!AN26-Tipy!AP26=0,Výsledky!$BD$3-Výsledky!$BF$3=0),20,IF(AND(Tipy!AN26-Tipy!AP26&lt;0,Výsledky!$BD$3-Výsledky!$BF$3&lt;0),20,0))))))</f>
        <v/>
      </c>
      <c r="AV32" s="65" t="str">
        <f>IF(ISBLANK($BF$3),"",IF(OR(Tipy!AQ26=Výsledky!#REF!,Tipy!AQ26=Výsledky!#REF!,Tipy!AQ26=Výsledky!#REF!,Tipy!AQ26=Výsledky!$AT$9),IF(VLOOKUP(Tipy!AQ26,'Kategórie hráčov'!$A$2:$B$46,2,FALSE)=30,30,20),0))</f>
        <v/>
      </c>
      <c r="AW32" s="65" t="str">
        <f>IF(ISBLANK($BF$3),"",IF(OR(Tipy!AR26=Výsledky!#REF!,Tipy!AR26=Výsledky!#REF!,Tipy!AR26=Výsledky!#REF!,Tipy!AR26=Výsledky!$AW$9),IF(VLOOKUP(Tipy!AR26,'Kategórie hráčov'!$A$2:$B$46,2,FALSE)=30,30,20),0))</f>
        <v/>
      </c>
      <c r="AX32" s="66" t="str">
        <f>IF(ISBLANK($BF$3),"",IF(ISBLANK(Tipy!AN26),0,IF(OR(AND(Tipy!AN26=Výsledky!$BD$3,OR(Tipy!AP26=Výsledky!$BF$3+1,Tipy!AP26=Výsledky!$BF$3-1)),AND(Tipy!AP26=Výsledky!$BF$3,OR(Tipy!AN26=Výsledky!$BD$3+1,Tipy!AN26=Výsledky!$BD$3-1))),10,0)))</f>
        <v/>
      </c>
      <c r="AY32" s="69" t="str">
        <f>IF(ISBLANK($BF$3),"",IF(ISBLANK(Tipy!AN26),"-",SUM(AT32:AX32)))</f>
        <v/>
      </c>
      <c r="AZ32" s="68"/>
      <c r="BA32" s="65" t="str">
        <f>IF(ISBLANK($AY$3),"",IF(ISBLANK(Tipy!AT26),0,IF(AND(Tipy!AT26=Výsledky!$AW$3,Tipy!AV26=Výsledky!$AY$3),60,0)))</f>
        <v/>
      </c>
      <c r="BB32" s="65" t="str">
        <f>IF(ISBLANK($AY$3),"",IF(ISBLANK(Tipy!AT26),0,IF(AND(Tipy!AT26=Výsledky!$AW$3,Tipy!AV26=Výsledky!$AY$3),0,IF(AND(Tipy!AT26-Tipy!AV26&gt;0,Výsledky!$AW$3-Výsledky!$AY$3&gt;0),20,IF(AND(Tipy!AT26-Tipy!AV26=0,Výsledky!$AW$3-Výsledky!$AY$3=0),20,IF(AND(Tipy!AT26-Tipy!AV26&lt;0,Výsledky!$AW$3-Výsledky!$AY$3&lt;0),20,0))))))</f>
        <v/>
      </c>
      <c r="BC32" s="65" t="str">
        <f>IF(ISBLANK($AY$3),"",IF(OR(Tipy!AW26=Výsledky!$BA$6,Tipy!AW26=Výsledky!$BA$7,Tipy!AW26=Výsledky!$BA$8,Tipy!AW26=Výsledky!$BA$9),IF(VLOOKUP(Tipy!AW26,'Kategórie hráčov'!$A$2:$B$46,2,FALSE)=30,30,20),0))</f>
        <v/>
      </c>
      <c r="BD32" s="65" t="str">
        <f>IF(ISBLANK($AY$3),"",IF(OR(Tipy!AX26=Výsledky!$BD$6,Tipy!AX26=Výsledky!$BD$7,Tipy!AX26=Výsledky!$BD$8,Tipy!AX26=Výsledky!$BD$9),IF(VLOOKUP(Tipy!AX26,'Kategórie hráčov'!$A$2:$B$46,2,FALSE)=30,30,20),0))</f>
        <v/>
      </c>
      <c r="BE32" s="66" t="str">
        <f>IF(ISBLANK($AY$3),"",IF(ISBLANK(Tipy!AT26),0,IF(OR(AND(Tipy!AT26=Výsledky!$AW$3,OR(Tipy!AV26=Výsledky!$AY$3+1,Tipy!AV26=Výsledky!$AY$3-1)),AND(Tipy!AV26=Výsledky!$AY$3,OR(Tipy!AT26=Výsledky!$AW$3+1,Tipy!AT26=Výsledky!$AW$3-1))),10,0)))</f>
        <v/>
      </c>
      <c r="BF32" s="69" t="str">
        <f>IF(ISBLANK($AY$3),"",IF(ISBLANK(Tipy!AT26),"-",SUM(BA32:BE32)))</f>
        <v/>
      </c>
      <c r="BG32" s="68"/>
      <c r="BH32" s="65" t="str">
        <f>IF(ISBLANK($BT$3),"",IF(ISBLANK(Tipy!AZ26),0,IF(AND(Tipy!AZ26=Výsledky!$BR$3,Tipy!BB26=Výsledky!$BT$3),60,0)))</f>
        <v/>
      </c>
      <c r="BI32" s="65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5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5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6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69" t="str">
        <f>IF(ISBLANK($BT$3),"",IF(ISBLANK(Tipy!AZ26),"-",SUM(BH32:BL32)))</f>
        <v/>
      </c>
      <c r="BN32" s="68"/>
      <c r="BO32" s="65" t="str">
        <f>IF(ISBLANK($CA$3),"",IF(ISBLANK(Tipy!BF26),0,IF(AND(Tipy!BF26=Výsledky!$BY$3,Tipy!BH26=Výsledky!$CA$3),60,0)))</f>
        <v/>
      </c>
      <c r="BP32" s="65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5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5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6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9" t="str">
        <f>IF(ISBLANK($CA$3),"",IF(ISBLANK(Tipy!BF26),"-",SUM(BO32:BS32)))</f>
        <v/>
      </c>
      <c r="BU32" s="68"/>
      <c r="BV32" s="65" t="str">
        <f>IF(ISBLANK($CH$3),"",IF(ISBLANK(Tipy!BL26),0,IF(AND(Tipy!BL26=Výsledky!$CF$3,Tipy!BN26=Výsledky!$CH$3),60,0)))</f>
        <v/>
      </c>
      <c r="BW32" s="65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5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5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6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9" t="str">
        <f>IF(ISBLANK($CH$3),"",IF(ISBLANK(Tipy!BL26),"-",SUM(BV32:BZ32)))</f>
        <v/>
      </c>
      <c r="CB32" s="68"/>
      <c r="CC32" s="65" t="str">
        <f>IF(ISBLANK($CO$3),"",IF(ISBLANK(Tipy!BR26),0,IF(AND(Tipy!BR26=Výsledky!$CM$3,Tipy!BT26=Výsledky!$CO$3),60,0)))</f>
        <v/>
      </c>
      <c r="CD32" s="65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5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5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6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9" t="str">
        <f>IF(ISBLANK($CO$3),"",IF(ISBLANK(Tipy!BR26),"-",SUM(CC32:CG32)))</f>
        <v/>
      </c>
      <c r="CI32" s="68"/>
      <c r="CJ32" s="65" t="str">
        <f>IF(ISBLANK($CV$3),"",IF(ISBLANK(Tipy!BX26),0,IF(AND(Tipy!BX26=Výsledky!$CT$3,Tipy!BZ26=Výsledky!$CV$3),60,0)))</f>
        <v/>
      </c>
      <c r="CK32" s="65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5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5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6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9" t="str">
        <f>IF(ISBLANK($CV$3),"",IF(ISBLANK(Tipy!BX26),"-",SUM(CJ32:CN32)))</f>
        <v/>
      </c>
      <c r="CP32" s="68"/>
      <c r="CQ32" s="65" t="str">
        <f>IF(ISBLANK($DC$3),"",IF(ISBLANK(Tipy!CD26),0,IF(AND(Tipy!CD26=Výsledky!$DA$3,Tipy!CF26=Výsledky!$DC$3),60,0)))</f>
        <v/>
      </c>
      <c r="CR32" s="65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5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5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6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9" t="str">
        <f>IF(ISBLANK($DC$3),"",IF(ISBLANK(Tipy!CD26),"-",SUM(CQ32:CU32)))</f>
        <v/>
      </c>
      <c r="CW32" s="68"/>
      <c r="CX32" s="65" t="str">
        <f>IF(ISBLANK($DX$3),"",IF(ISBLANK(Tipy!CJ26),0,IF(AND(Tipy!CJ26=Výsledky!$DV$3,Tipy!CL26=Výsledky!$DX$3),60,0)))</f>
        <v/>
      </c>
      <c r="CY32" s="65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5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5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6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9" t="str">
        <f>IF(ISBLANK($DX$3),"",IF(ISBLANK(Tipy!CJ26),"-",SUM(CX32:DB32)))</f>
        <v/>
      </c>
      <c r="DD32" s="68"/>
      <c r="DE32" s="65" t="str">
        <f>IF(ISBLANK($DQ$3),"",IF(ISBLANK(Tipy!CP26),0,IF(AND(Tipy!CP26=Výsledky!$DO$3,Tipy!CR26=Výsledky!$DQ$3),60,0)))</f>
        <v/>
      </c>
      <c r="DF32" s="65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5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5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6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9" t="str">
        <f>IF(ISBLANK($DQ$3),"",IF(ISBLANK(Tipy!CP26),"-",SUM(DE32:DI32)))</f>
        <v/>
      </c>
      <c r="DK32" s="68"/>
      <c r="DL32" s="65" t="str">
        <f>IF(ISBLANK($EE$3),"",IF(ISBLANK(Tipy!CV26),0,IF(AND(Tipy!CV26=Výsledky!$EC$3,Tipy!CX26=Výsledky!$EE$3),60,0)))</f>
        <v/>
      </c>
      <c r="DM32" s="65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5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5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6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9" t="str">
        <f>IF(ISBLANK($EE$3),"",IF(ISBLANK(Tipy!CV26),"-",SUM(DL32:DP32)))</f>
        <v/>
      </c>
      <c r="DR32" s="68"/>
      <c r="DS32" s="65" t="str">
        <f>IF(ISBLANK($EL$3),"",IF(ISBLANK(Tipy!DB26),0,IF(AND(Tipy!DB26=Výsledky!$EJ$3,Tipy!DD26=Výsledky!$EL$3),60,0)))</f>
        <v/>
      </c>
      <c r="DT32" s="65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5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5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6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9" t="str">
        <f>IF(ISBLANK($EL$3),"",IF(ISBLANK(Tipy!DB26),"-",SUM(DS32:DW32)))</f>
        <v/>
      </c>
      <c r="DY32" s="68"/>
      <c r="DZ32" s="65" t="str">
        <f>IF(ISBLANK($ES$3),"",IF(ISBLANK(Tipy!DH26),0,IF(AND(Tipy!DH26=Výsledky!$EQ$3,Tipy!DJ26=Výsledky!$ES$3),60,0)))</f>
        <v/>
      </c>
      <c r="EA32" s="65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5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5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6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9" t="str">
        <f>IF(ISBLANK($ES$3),"",IF(ISBLANK(Tipy!DH26),"-",SUM(DZ32:ED32)))</f>
        <v/>
      </c>
      <c r="EF32" s="68"/>
      <c r="EG32" s="65" t="str">
        <f>IF(ISBLANK($EZ$3),"",IF(ISBLANK(Tipy!DN26),0,IF(AND(Tipy!DN26=Výsledky!$EX$3,Tipy!DP26=Výsledky!$EZ$3),60,0)))</f>
        <v/>
      </c>
      <c r="EH32" s="65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5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5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6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9" t="str">
        <f>IF(ISBLANK($EZ$3),"",IF(ISBLANK(Tipy!DN26),"-",SUM(EG32:EK32)))</f>
        <v/>
      </c>
      <c r="EM32" s="68"/>
      <c r="EN32" s="65" t="str">
        <f>IF(ISBLANK($FU$3),"",IF(ISBLANK(Tipy!DT26),0,IF(AND(Tipy!DT26=Výsledky!$FS$3,Tipy!DV26=Výsledky!$FU$3),60,0)))</f>
        <v/>
      </c>
      <c r="EO32" s="65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5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5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6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9" t="str">
        <f>IF(ISBLANK($FU$3),"",IF(ISBLANK(Tipy!DT26),"-",SUM(EN32:ER32)))</f>
        <v/>
      </c>
      <c r="ET32" s="68"/>
      <c r="EU32" s="65" t="str">
        <f>IF(ISBLANK($FG$3),"",IF(ISBLANK(Tipy!DZ26),0,IF(AND(Tipy!DZ26=Výsledky!$FE$3,Tipy!EB26=Výsledky!$FG$3),60,0)))</f>
        <v/>
      </c>
      <c r="EV32" s="65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5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5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6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9" t="str">
        <f>IF(ISBLANK($FG$3),"",IF(ISBLANK(Tipy!DZ26),"-",SUM(EU32:EY32)))</f>
        <v/>
      </c>
      <c r="FA32" s="68"/>
      <c r="FB32" s="65" t="str">
        <f>IF(ISBLANK($BM$3),"",IF(ISBLANK(Tipy!EF26),0,IF(AND(Tipy!EF26=Výsledky!$BK$3,Tipy!EH26=Výsledky!$BM$3),60,0)))</f>
        <v/>
      </c>
      <c r="FC32" s="65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5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5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6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69" t="str">
        <f>IF(ISBLANK($BM$3),"",IF(ISBLANK(Tipy!EF26),"-",SUM(FB32:FF32)))</f>
        <v/>
      </c>
      <c r="FH32" s="68"/>
      <c r="FI32" s="65" t="str">
        <f>IF(ISBLANK($FN$3),"",IF(ISBLANK(Tipy!EL26),0,IF(AND(Tipy!EL26=Výsledky!$FL$3,Tipy!EN26=Výsledky!$FN$3),60,0)))</f>
        <v/>
      </c>
      <c r="FJ32" s="65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5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5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6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9" t="str">
        <f>IF(ISBLANK($FN$3),"",IF(ISBLANK(Tipy!EL26),"-",SUM(FI32:FM32)))</f>
        <v/>
      </c>
      <c r="FO32" s="68"/>
      <c r="FP32" s="65" t="str">
        <f>IF(ISBLANK($DJ$3),"",IF(ISBLANK(Tipy!ER26),0,IF(AND(Tipy!ER26=Výsledky!$DH$3,Tipy!ET26=Výsledky!$DJ$3),60,0)))</f>
        <v/>
      </c>
      <c r="FQ32" s="65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5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5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6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9" t="str">
        <f>IF(ISBLANK($DJ$3),"",IF(ISBLANK(Tipy!ER26),"-",SUM(FP32:FT32)))</f>
        <v/>
      </c>
      <c r="FV32" s="68"/>
      <c r="FW32" s="65" t="str">
        <f>IF(ISBLANK($GB$3),"",IF(ISBLANK(Tipy!EX26),0,IF(AND(Tipy!EX26=Výsledky!$FZ$3,Tipy!EZ26=Výsledky!$GB$3),60,0)))</f>
        <v/>
      </c>
      <c r="FX32" s="65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5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5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6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9" t="str">
        <f>IF(ISBLANK($GB$3),"",IF(ISBLANK(Tipy!EX26),"-",SUM(FW32:GA32)))</f>
        <v/>
      </c>
      <c r="GC32" s="68"/>
      <c r="GD32" s="65" t="str">
        <f>IF(ISBLANK($GP$3),"",IF(ISBLANK(Tipy!FD26),0,IF(AND(Tipy!FD26=Výsledky!$GN$3,Tipy!FF26=Výsledky!$GP$3),60,0)))</f>
        <v/>
      </c>
      <c r="GE32" s="65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5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5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6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9" t="str">
        <f>IF(ISBLANK($GP$3),"",IF(ISBLANK(Tipy!FD26),"-",SUM(GD32:GH32)))</f>
        <v/>
      </c>
      <c r="GJ32" s="68"/>
      <c r="GK32" s="65" t="str">
        <f>IF(ISBLANK($GW$3),"",IF(ISBLANK(Tipy!FJ26),0,IF(AND(Tipy!FJ26=Výsledky!$GU$3,Tipy!FL26=Výsledky!$GW$3),60,0)))</f>
        <v/>
      </c>
      <c r="GL32" s="65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5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5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6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9" t="str">
        <f>IF(ISBLANK($GW$3),"",IF(ISBLANK(Tipy!FJ26),"-",SUM(GK32:GO32)))</f>
        <v/>
      </c>
      <c r="GQ32" s="68"/>
      <c r="GR32" s="65" t="str">
        <f>IF(ISBLANK($GI$3),"",IF(ISBLANK(Tipy!FP26),0,IF(AND(Tipy!FP26=Výsledky!$GG$3,Tipy!FR26=Výsledky!$GI$3),60,0)))</f>
        <v/>
      </c>
      <c r="GS32" s="65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5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5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6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9" t="str">
        <f>IF(ISBLANK($GI$3),"",IF(ISBLANK(Tipy!FP26),"-",SUM(GR32:GV32)))</f>
        <v/>
      </c>
      <c r="GX32" s="68"/>
      <c r="GY32" s="65" t="str">
        <f>IF(ISBLANK($HK$3),"",IF(ISBLANK(Tipy!FV26),0,IF(AND(Tipy!FV26=Výsledky!$HI$3,Tipy!FX26=Výsledky!$HK$3),60,0)))</f>
        <v/>
      </c>
      <c r="GZ32" s="65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5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5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6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9" t="str">
        <f>IF(ISBLANK($HK$3),"",IF(ISBLANK(Tipy!FV26),"-",SUM(GY32:HC32)))</f>
        <v/>
      </c>
      <c r="HE32" s="68"/>
      <c r="HF32" s="65" t="str">
        <f>IF(ISBLANK($HD$3),"",IF(ISBLANK(Tipy!GB26),0,IF(AND(Tipy!GB26=Výsledky!$HB$3,Tipy!GD26=Výsledky!$HD$3),60,0)))</f>
        <v/>
      </c>
      <c r="HG32" s="65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5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5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6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9" t="str">
        <f>IF(ISBLANK($HD$3),"",IF(ISBLANK(Tipy!GB26),"-",SUM(HF32:HJ32)))</f>
        <v/>
      </c>
      <c r="HL32" s="68"/>
      <c r="HM32" s="65" t="str">
        <f>IF(ISBLANK($HY$3),"",IF(ISBLANK(Tipy!GH26),0,IF(AND(Tipy!GH26=Výsledky!$HW$3,Tipy!GJ26=Výsledky!$HY$3),60,0)))</f>
        <v/>
      </c>
      <c r="HN32" s="65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5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5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6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9" t="str">
        <f>IF(ISBLANK($HY$3),"",IF(ISBLANK(Tipy!GH26),"-",SUM(HM32:HQ32)))</f>
        <v/>
      </c>
      <c r="HS32" s="68"/>
      <c r="HT32" s="65" t="str">
        <f>IF(ISBLANK($HR$3),"",IF(ISBLANK(Tipy!GN26),0,IF(AND(Tipy!GN26=Výsledky!$HP$3,Tipy!GP26=Výsledky!$HR$3),60,0)))</f>
        <v/>
      </c>
      <c r="HU32" s="65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5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5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6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9" t="str">
        <f>IF(ISBLANK($HR$3),"",IF(ISBLANK(Tipy!GN26),"-",SUM(HT32:HX32)))</f>
        <v/>
      </c>
      <c r="HZ32" s="68"/>
      <c r="IA32" s="65" t="str">
        <f>IF(ISBLANK($IM$3),"",IF(ISBLANK(Tipy!GT26),0,IF(AND(Tipy!GT26=Výsledky!$IK$3,Tipy!GV26=Výsledky!$IM$3),60,0)))</f>
        <v/>
      </c>
      <c r="IB32" s="65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5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5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6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9" t="str">
        <f>IF(ISBLANK($IM$3),"",IF(ISBLANK(Tipy!GT26),"-",SUM(IA32:IE32)))</f>
        <v/>
      </c>
      <c r="IG32" s="68"/>
      <c r="IH32" s="65" t="str">
        <f>IF(ISBLANK($IF$3),"",IF(ISBLANK(Tipy!GZ26),0,IF(AND(Tipy!GZ26=Výsledky!$ID$3,Tipy!HB26=Výsledky!$IF$3),60,0)))</f>
        <v/>
      </c>
      <c r="II32" s="65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5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5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6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9" t="str">
        <f>IF(ISBLANK($IF$3),"",IF(ISBLANK(Tipy!GZ26),"-",SUM(IH32:IL32)))</f>
        <v/>
      </c>
      <c r="IN32" s="68"/>
      <c r="IO32" s="65" t="str">
        <f>IF(ISBLANK($IT$3),"",IF(ISBLANK(Tipy!HF26),0,IF(AND(Tipy!HF26=Výsledky!$IR$3,Tipy!HH26=Výsledky!$IT$3),60,0)))</f>
        <v/>
      </c>
      <c r="IP32" s="65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5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5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6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9" t="str">
        <f>IF(ISBLANK($IT$3),"",IF(ISBLANK(Tipy!HF26),"-",SUM(IO32:IS32)))</f>
        <v/>
      </c>
      <c r="IU32" s="68"/>
      <c r="IV32" s="65" t="str">
        <f>IF(ISBLANK($JA$3),"",IF(ISBLANK(Tipy!HL26),0,IF(AND(Tipy!HL26=Výsledky!$IY$3,Tipy!HN26=Výsledky!$JA$3),60,0)))</f>
        <v/>
      </c>
      <c r="IW32" s="65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5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5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6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9" t="str">
        <f>IF(ISBLANK($JA$3),"",IF(ISBLANK(Tipy!HL26),"-",SUM(IV32:IZ32)))</f>
        <v/>
      </c>
      <c r="JB32" s="68"/>
      <c r="JC32" s="65" t="str">
        <f>IF(ISBLANK($JO$3),"",IF(ISBLANK(Tipy!HR26),0,IF(AND(Tipy!HR26=Výsledky!$JM$3,Tipy!HT26=Výsledky!$JO$3),60,0)))</f>
        <v/>
      </c>
      <c r="JD32" s="65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5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5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6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9" t="str">
        <f>IF(ISBLANK($JO$3),"",IF(ISBLANK(Tipy!HR26),"-",SUM(JC32:JG32)))</f>
        <v/>
      </c>
      <c r="JI32" s="68"/>
      <c r="JJ32" s="65" t="str">
        <f>IF(ISBLANK($JH$3),"",IF(ISBLANK(Tipy!HX26),0,IF(AND(Tipy!HX26=Výsledky!$JF$3,Tipy!HZ26=Výsledky!$JH$3),60,0)))</f>
        <v/>
      </c>
      <c r="JK32" s="65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5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5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6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9" t="str">
        <f>IF(ISBLANK($JH$3),"",IF(ISBLANK(Tipy!HX26),"-",SUM(JJ32:JN32)))</f>
        <v/>
      </c>
      <c r="JP32" s="68"/>
      <c r="JQ32" s="65" t="str">
        <f>IF(ISBLANK($JV$3),"",IF(ISBLANK(Tipy!ID26),0,IF(AND(Tipy!ID26=Výsledky!$JT$3,Tipy!IF26=Výsledky!$JV$3),60,0)))</f>
        <v/>
      </c>
      <c r="JR32" s="65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5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5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6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9" t="str">
        <f>IF(ISBLANK($JV$3),"",IF(ISBLANK(Tipy!ID26),"-",SUM(JQ32:JU32)))</f>
        <v/>
      </c>
      <c r="JW32" s="68"/>
      <c r="JX32" s="65" t="str">
        <f>IF(ISBLANK($KQ$3),"",IF(ISBLANK(Tipy!IJ26),0,IF(AND(Tipy!IJ26=Výsledky!$KO$3,Tipy!IL26=Výsledky!$KQ$3),60,0)))</f>
        <v/>
      </c>
      <c r="JY32" s="65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5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5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6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9" t="str">
        <f>IF(ISBLANK($KQ$3),"",IF(ISBLANK(Tipy!IJ26),"-",SUM(JX32:KB32)))</f>
        <v/>
      </c>
      <c r="KD32" s="68"/>
      <c r="KE32" s="65" t="str">
        <f>IF(ISBLANK($KX$3),"",IF(ISBLANK(Tipy!IP26),0,IF(AND(Tipy!IP26=Výsledky!$KV$3,Tipy!IR26=Výsledky!$KX$3),60,0)))</f>
        <v/>
      </c>
      <c r="KF32" s="65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5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5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6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9" t="str">
        <f>IF(ISBLANK($KX$3),"",IF(ISBLANK(Tipy!IP26),"-",SUM(KE32:KI32)))</f>
        <v/>
      </c>
      <c r="KK32" s="68"/>
      <c r="KL32" s="65" t="str">
        <f>IF(ISBLANK($KJ$3),"",IF(ISBLANK(Tipy!IV26),0,IF(AND(Tipy!IV26=Výsledky!$KH$3,Tipy!IX26=Výsledky!$KJ$3),60,0)))</f>
        <v/>
      </c>
      <c r="KM32" s="65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5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5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6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9" t="str">
        <f>IF(ISBLANK($KJ$3),"",IF(ISBLANK(Tipy!IV26),"-",SUM(KL32:KP32)))</f>
        <v/>
      </c>
      <c r="KR32" s="68"/>
      <c r="KS32" s="65" t="str">
        <f>IF(ISBLANK($KC$3),"",IF(ISBLANK(Tipy!JB26),0,IF(AND(Tipy!JB26=Výsledky!$KA$3,Tipy!JD26=Výsledky!$KC$3),60,0)))</f>
        <v/>
      </c>
      <c r="KT32" s="65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5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5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6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9" t="str">
        <f>IF(ISBLANK($KC$3),"",IF(ISBLANK(Tipy!JB26),"-",SUM(KS32:KW32)))</f>
        <v/>
      </c>
      <c r="KY32" s="68"/>
      <c r="KZ32" s="65" t="str">
        <f>IF(ISBLANK($LE$3),"",IF(ISBLANK(Tipy!JH26),0,IF(AND(Tipy!JH26=Výsledky!$LC$3,Tipy!JJ26=Výsledky!$LE$3),60,0)))</f>
        <v/>
      </c>
      <c r="LA32" s="65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5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5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6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9" t="str">
        <f>IF(ISBLANK($LE$3),"",IF(ISBLANK(Tipy!JH26),"-",SUM(KZ32:LD32)))</f>
        <v/>
      </c>
      <c r="LF32" s="68"/>
      <c r="LG32" s="65" t="str">
        <f>IF(ISBLANK($JH$3),"",IF(ISBLANK(Tipy!JU26),0,IF(AND(Tipy!JU26=Výsledky!$JF$3,Tipy!JW26=Výsledky!$JH$3),60,0)))</f>
        <v/>
      </c>
      <c r="LH32" s="65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5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5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6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9" t="str">
        <f>IF(ISBLANK($JH$3),"",IF(ISBLANK(Tipy!JU26),"-",SUM(LG32:LK32)))</f>
        <v/>
      </c>
      <c r="LM32" s="68"/>
      <c r="LN32" s="65" t="str">
        <f>IF(ISBLANK($LS$3),"",IF(ISBLANK(Tipy!JN26),0,IF(AND(Tipy!JN26=Výsledky!$LQ$3,Tipy!JP26=Výsledky!$LS$3),60,0)))</f>
        <v/>
      </c>
      <c r="LO32" s="65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5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5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6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9" t="str">
        <f>IF(ISBLANK($LS$3),"",IF(ISBLANK(Tipy!JN26),"-",SUM(LN32:LR32)))</f>
        <v/>
      </c>
      <c r="LT32" s="68"/>
      <c r="LU32" s="65" t="str">
        <f>IF(ISBLANK($JH$3),"",IF(ISBLANK(Tipy!KI26),0,IF(AND(Tipy!KI26=Výsledky!$JF$3,Tipy!KK26=Výsledky!$JH$3),60,0)))</f>
        <v/>
      </c>
      <c r="LV32" s="65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5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5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6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9" t="str">
        <f>IF(ISBLANK($JH$3),"",IF(ISBLANK(Tipy!KI26),"-",SUM(LU32:LY32)))</f>
        <v/>
      </c>
      <c r="MA32" s="68"/>
      <c r="MB32" s="65" t="str">
        <f>IF(ISBLANK($MG$3),"",IF(ISBLANK(Tipy!JZ26),0,IF(AND(Tipy!JZ26=Výsledky!$ME$3,Tipy!KB26=Výsledky!$MG$3),60,0)))</f>
        <v/>
      </c>
      <c r="MC32" s="65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5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5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6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9" t="str">
        <f>IF(ISBLANK($MG$3),"",IF(ISBLANK(Tipy!JZ26),"-",SUM(MB32:MF32)))</f>
        <v/>
      </c>
      <c r="MH32" s="68"/>
      <c r="MI32" s="65" t="str">
        <f>IF(ISBLANK($MN$3),"",IF(ISBLANK(Tipy!KL26),0,IF(AND(Tipy!KL26=Výsledky!$ML$3,Tipy!KN26=Výsledky!$MN$3),60,0)))</f>
        <v/>
      </c>
      <c r="MJ32" s="6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5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5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9" t="str">
        <f>IF(ISBLANK($MN$3),"",IF(ISBLANK(Tipy!KL26),"-",SUM(MI32:MM32)))</f>
        <v/>
      </c>
      <c r="MO32" s="68"/>
      <c r="MP32" s="65" t="str">
        <f>IF(ISBLANK($MU$3),"",IF(ISBLANK(Tipy!KR26),0,IF(AND(Tipy!KR26=Výsledky!$MS$3,Tipy!KT26=Výsledky!$MU$3),60,0)))</f>
        <v/>
      </c>
      <c r="MQ32" s="6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5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5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9" t="str">
        <f>IF(ISBLANK($MU$3),"",IF(ISBLANK(Tipy!KR26),"-",SUM(MP32:MT32)))</f>
        <v/>
      </c>
      <c r="MV32" s="68"/>
      <c r="MW32" s="65" t="str">
        <f>IF(ISBLANK($NP$3),"",IF(ISBLANK(Tipy!KX26),0,IF(AND(Tipy!KX26=Výsledky!$NN$3,Tipy!KZ26=Výsledky!$NP$3),60,0)))</f>
        <v/>
      </c>
      <c r="MX32" s="65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5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5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6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9" t="str">
        <f>IF(ISBLANK($NP$3),"",IF(ISBLANK(Tipy!KX26),"-",SUM(MW32:NA32)))</f>
        <v/>
      </c>
      <c r="NC32" s="68"/>
      <c r="ND32" s="65" t="str">
        <f>IF(ISBLANK($NB$3),"",IF(ISBLANK(Tipy!LD26),0,IF(AND(Tipy!LD26=Výsledky!$MZ$3,Tipy!LF26=Výsledky!$NB$3),60,0)))</f>
        <v/>
      </c>
      <c r="NE32" s="65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5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5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6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9" t="str">
        <f>IF(ISBLANK($NB$3),"",IF(ISBLANK(Tipy!LD26),"-",SUM(ND32:NH32)))</f>
        <v/>
      </c>
      <c r="NJ32" s="68"/>
      <c r="NK32" s="65" t="str">
        <f>IF(ISBLANK($OD$3),"",IF(ISBLANK(Tipy!LJ26),0,IF(AND(Tipy!LJ26=Výsledky!$OB$3,Tipy!LL26=Výsledky!$OD$3),60,0)))</f>
        <v/>
      </c>
      <c r="NL32" s="65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5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5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6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9" t="str">
        <f>IF(ISBLANK($OD$3),"",IF(ISBLANK(Tipy!LJ26),"-",SUM(NK32:NO32)))</f>
        <v/>
      </c>
      <c r="NQ32" s="68"/>
      <c r="NR32" s="65" t="str">
        <f>IF(ISBLANK($NI$3),"",IF(ISBLANK(Tipy!LP26),0,IF(AND(Tipy!LP26=Výsledky!$NG$3,Tipy!LR26=Výsledky!$NI$3),60,0)))</f>
        <v/>
      </c>
      <c r="NS32" s="65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5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5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6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9" t="str">
        <f>IF(ISBLANK($NI$3),"",IF(ISBLANK(Tipy!LP26),"-",SUM(NR32:NV32)))</f>
        <v/>
      </c>
      <c r="NX32" s="68"/>
      <c r="NY32" s="65" t="str">
        <f>IF(ISBLANK($OK$3),"",IF(ISBLANK(Tipy!LV26),0,IF(AND(Tipy!LV26=Výsledky!$OI$3,Tipy!LX26=Výsledky!$OK$3),60,0)))</f>
        <v/>
      </c>
      <c r="NZ32" s="65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5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5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6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9" t="str">
        <f>IF(ISBLANK($OK$3),"",IF(ISBLANK(Tipy!LV26),"-",SUM(NY32:OC32)))</f>
        <v/>
      </c>
      <c r="OE32" s="68"/>
      <c r="OF32" s="65" t="str">
        <f>IF(ISBLANK($NW$3),"",IF(ISBLANK(Tipy!MB26),0,IF(AND(Tipy!MB26=Výsledky!$NU$3,Tipy!MD26=Výsledky!$NW$3),60,0)))</f>
        <v/>
      </c>
      <c r="OG32" s="65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5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5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6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9" t="str">
        <f>IF(ISBLANK($NW$3),"",IF(ISBLANK(Tipy!MB26),"-",SUM(OF32:OJ32)))</f>
        <v/>
      </c>
      <c r="OL32" s="68"/>
      <c r="OM32" s="65" t="str">
        <f>IF(ISBLANK($OR$3),"",IF(ISBLANK(Tipy!MH26),0,IF(AND(Tipy!MH26=Výsledky!$OP$3,Tipy!MJ26=Výsledky!$OR$3),60,0)))</f>
        <v/>
      </c>
      <c r="ON32" s="6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5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5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9" t="str">
        <f>IF(ISBLANK($OR$3),"",IF(ISBLANK(Tipy!MH26),"-",SUM(OM32:OQ32)))</f>
        <v/>
      </c>
      <c r="OS32" s="68"/>
      <c r="OT32" s="65" t="str">
        <f>IF(ISBLANK($OY$3),"",IF(ISBLANK(Tipy!MN26),0,IF(AND(Tipy!MN26=Výsledky!$OW$3,Tipy!MP26=Výsledky!$OY$3),60,0)))</f>
        <v/>
      </c>
      <c r="OU32" s="6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5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5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9" t="str">
        <f>IF(ISBLANK($OY$3),"",IF(ISBLANK(Tipy!MN26),"-",SUM(OT32:OX32)))</f>
        <v/>
      </c>
      <c r="OZ32" s="68"/>
      <c r="PA32" s="65" t="str">
        <f>IF(ISBLANK($PF$3),"",IF(ISBLANK(Tipy!MT26),0,IF(AND(Tipy!MT26=Výsledky!$PD$3,Tipy!MV26=Výsledky!$PF$3),60,0)))</f>
        <v/>
      </c>
      <c r="PB32" s="6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5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5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9" t="str">
        <f>IF(ISBLANK($PF$3),"",IF(ISBLANK(Tipy!MT26),"-",SUM(PA32:PE32)))</f>
        <v/>
      </c>
      <c r="PG32" s="68"/>
      <c r="PH32" s="65" t="str">
        <f>IF(ISBLANK($PM$3),"",IF(ISBLANK(Tipy!MZ26),0,IF(AND(Tipy!MZ26=Výsledky!$PK$3,Tipy!NB26=Výsledky!$PM$3),60,0)))</f>
        <v/>
      </c>
      <c r="PI32" s="6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5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5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9" t="str">
        <f>IF(ISBLANK($PM$3),"",IF(ISBLANK(Tipy!MZ26),"-",SUM(PH32:PL32)))</f>
        <v/>
      </c>
      <c r="PN32" s="68"/>
      <c r="PO32" s="65" t="str">
        <f>IF(ISBLANK($PT$3),"",IF(ISBLANK(Tipy!NF26),0,IF(AND(Tipy!NF26=Výsledky!$PR$3,Tipy!NH26=Výsledky!$PT$3),60,0)))</f>
        <v/>
      </c>
      <c r="PP32" s="6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5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5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9" t="str">
        <f>IF(ISBLANK($PT$3),"",IF(ISBLANK(Tipy!NF26),"-",SUM(PO32:PS32)))</f>
        <v/>
      </c>
      <c r="PU32" s="68"/>
      <c r="PV32" s="65" t="str">
        <f>IF(ISBLANK($QA$3),"",IF(ISBLANK(Tipy!NL26),0,IF(AND(Tipy!NL26=Výsledky!$PY$3,Tipy!NN26=Výsledky!$QA$3),60,0)))</f>
        <v/>
      </c>
      <c r="PW32" s="6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5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5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9" t="str">
        <f>IF(ISBLANK($QA$3),"",IF(ISBLANK(Tipy!NL26),"-",SUM(PV32:PZ32)))</f>
        <v/>
      </c>
      <c r="QB32" s="68"/>
      <c r="QC32" s="65" t="str">
        <f>IF(ISBLANK($QH$3),"",IF(ISBLANK(Tipy!NR26),0,IF(AND(Tipy!NR26=Výsledky!$QF$3,Tipy!NT26=Výsledky!$QH$3),60,0)))</f>
        <v/>
      </c>
      <c r="QD32" s="6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5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5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9" t="str">
        <f>IF(ISBLANK($QH$3),"",IF(ISBLANK(Tipy!NR26),"-",SUM(QC32:QG32)))</f>
        <v/>
      </c>
      <c r="QI32" s="65"/>
      <c r="QJ32" s="65" t="str">
        <f>IF(ISBLANK($QV$3),"",IF(ISBLANK(Tipy!NX26),0,IF(AND(Tipy!NX26=Výsledky!$QT$3,Tipy!NZ26=Výsledky!$QV$3),60,0)))</f>
        <v/>
      </c>
      <c r="QK32" s="65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5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5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6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9" t="str">
        <f>IF(ISBLANK($QV$3),"",IF(ISBLANK(Tipy!NX26),"-",SUM(QJ32:QN32)))</f>
        <v/>
      </c>
      <c r="QP32" s="65"/>
      <c r="QQ32" s="65" t="str">
        <f>IF(ISBLANK($QO$3),"",IF(ISBLANK(Tipy!#REF!),0,IF(AND(Tipy!#REF!=Výsledky!$QM$3,Tipy!#REF!=Výsledky!$QO$3),60,0)))</f>
        <v/>
      </c>
      <c r="QR3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9" t="str">
        <f>IF(ISBLANK($QO$3),"",IF(ISBLANK(Tipy!#REF!),"-",SUM(QQ32:QU32)))</f>
        <v/>
      </c>
    </row>
    <row r="33" spans="1:464" s="336" customFormat="1" ht="15">
      <c r="A33" s="316">
        <f>Tipy!A27</f>
        <v>13</v>
      </c>
      <c r="B33" s="333" t="s">
        <v>196</v>
      </c>
      <c r="C33" s="334">
        <v>13</v>
      </c>
      <c r="D33" s="65">
        <f>IF(ISBLANK($I$3),"",IF(ISBLANK(Tipy!D27),0,IF(AND(Tipy!D27=Výsledky!$G$3,Tipy!F27=Výsledky!$I$3),60,0)))</f>
        <v>0</v>
      </c>
      <c r="E33" s="6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5" t="e">
        <f>IF(ISBLANK($I$3),"",IF(OR(Tipy!G27=Výsledky!$D$6,Tipy!G27=Výsledky!$D$7,Tipy!G27=Výsledky!$D$8,Tipy!G27=Výsledky!$D$9),IF(VLOOKUP(Tipy!G27,'Kategórie hráčov'!$A$2:$B$46,2,FALSE)=30,30,20),0))</f>
        <v>#N/A</v>
      </c>
      <c r="G33" s="65" t="e">
        <f>IF(ISBLANK($I$3),"",IF(OR(Tipy!H27=Výsledky!$G$6,Tipy!H27=Výsledky!$G$7,Tipy!H27=Výsledky!$G$8,Tipy!H27=Výsledky!$G$9),IF(VLOOKUP(Tipy!H27,'Kategórie hráčov'!$A$2:$B$46,2,FALSE)=30,30,20),0))</f>
        <v>#N/A</v>
      </c>
      <c r="H33" s="6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7" t="str">
        <f>IF(ISBLANK($I$3),"",IF(ISBLANK(Tipy!D27),"-",SUM(D33:H33)))</f>
        <v>-</v>
      </c>
      <c r="J33" s="335"/>
      <c r="K33" s="106">
        <f>IF(ISBLANK($P$3),"",IF(ISBLANK(Tipy!J27),0,IF(AND(Tipy!J27=Výsledky!$N$3,Tipy!L27=Výsledky!$P$3),60,0)))</f>
        <v>0</v>
      </c>
      <c r="L33" s="10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5">
        <f>IF(ISBLANK($P$3),"",IF(OR(Tipy!M27=Výsledky!$K$6,Tipy!M27=Výsledky!$K$7,Tipy!M27=Výsledky!$K$8,Tipy!M27=Výsledky!$K$9),IF(VLOOKUP(Tipy!M27,'Kategórie hráčov'!$A$2:$B$46,2,FALSE)=30,30,20),0))</f>
        <v>0</v>
      </c>
      <c r="N33" s="105">
        <f>IF(ISBLANK($P$3),"",IF(OR(Tipy!N27=Výsledky!$N$6,Tipy!N27=Výsledky!$N$7,Tipy!N27=Výsledky!$N$8,Tipy!N27=Výsledky!$N$9),IF(VLOOKUP(Tipy!N27,'Kategórie hráčov'!$A$2:$B$46,2,FALSE)=30,30,20),0))</f>
        <v>20</v>
      </c>
      <c r="O33" s="6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7">
        <f>IF(ISBLANK($P$3),"",IF(ISBLANK(Tipy!J27),"-",SUM(K33:O33)))</f>
        <v>20</v>
      </c>
      <c r="Q33" s="330"/>
      <c r="R33" s="106">
        <f>IF(ISBLANK($W$3),"",IF(ISBLANK(Tipy!P27),0,IF(AND(Tipy!P27=Výsledky!$U$3,Tipy!R27=Výsledky!$W$3),60,0)))</f>
        <v>60</v>
      </c>
      <c r="S33" s="10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5">
        <f>IF(ISBLANK($W$3),"",IF(OR(Tipy!S27=Výsledky!$R$6,Tipy!S27=Výsledky!$R$7,Tipy!S27=Výsledky!$R$8,Tipy!S27=Výsledky!$R$9),VLOOKUP(Tipy!S27,'Kategórie hráčov'!$A$2:$B$47,2,FALSE),0))</f>
        <v>20</v>
      </c>
      <c r="U33" s="105">
        <f>IF(ISBLANK($W$3),"",IF(OR(Tipy!T27=Výsledky!$U$6,Tipy!T27=Výsledky!$U$7,Tipy!T27=Výsledky!$U$8,Tipy!T27=Výsledky!$U$9),VLOOKUP(Tipy!T27,'Kategórie hráčov'!$A$25:$B$70,2,FALSE),0))</f>
        <v>0</v>
      </c>
      <c r="V33" s="6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9">
        <f>IF(ISBLANK($W$3),"",IF(ISBLANK(Tipy!P27),"-",SUM(R33:V33)))</f>
        <v>80</v>
      </c>
      <c r="X33" s="330"/>
      <c r="Y33" s="106">
        <f>IF(ISBLANK($AD$3),"",IF(ISBLANK(Tipy!V27),0,IF(AND(Tipy!V27=Výsledky!$AB$3,Tipy!X27=Výsledky!$AD$3),60,0)))</f>
        <v>0</v>
      </c>
      <c r="Z33" s="10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5">
        <f>IF(ISBLANK($AD$3),"",IF(OR(Tipy!Y27=Výsledky!$Y$6,Tipy!Y27=Výsledky!$Y$7,Tipy!Y27=Výsledky!$Y$8,Tipy!Y27=Výsledky!$Y$9),VLOOKUP(Tipy!Y27,'Kategórie hráčov'!$A$2:$B$47,2,FALSE),0))</f>
        <v>0</v>
      </c>
      <c r="AB33" s="105">
        <f>IF(ISBLANK($AD$3),"",IF(OR(Tipy!Z27=Výsledky!$AB$6,Tipy!Z27=Výsledky!$AB$7,Tipy!Z27=Výsledky!$AB$8,Tipy!Z27=Výsledky!$AB$9),VLOOKUP(Tipy!Z27,'Kategórie hráčov'!$A$25:$B$70,2,FALSE),0))</f>
        <v>20</v>
      </c>
      <c r="AC33" s="66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9">
        <f>IF(ISBLANK($AD$3),"",IF(ISBLANK(Tipy!V27),"-",SUM(Y33:AC33)))</f>
        <v>50</v>
      </c>
      <c r="AE33" s="68"/>
      <c r="AF33" s="65" t="str">
        <f>IF(ISBLANK($AK$3),"",IF(ISBLANK(Tipy!AB27),0,IF(AND(Tipy!AB27=Výsledky!$AI$3,Tipy!AD27=Výsledky!$AK$3),60,0)))</f>
        <v/>
      </c>
      <c r="AG33" s="65" t="str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/>
      </c>
      <c r="AH33" s="65" t="str">
        <f>IF(ISBLANK($AK$3),"",IF(OR(Tipy!AE27=Výsledky!$AF$6,Tipy!AE27=Výsledky!$AF$7,Tipy!AE27=Výsledky!$AF$8,Tipy!AE27=Výsledky!$AF$9),IF(VLOOKUP(Tipy!AE27,'Kategórie hráčov'!$A$2:$B$46,2,FALSE)=30,30,20),0))</f>
        <v/>
      </c>
      <c r="AI33" s="65" t="str">
        <f>IF(ISBLANK($AK$3),"",IF(OR(Tipy!AF27=Výsledky!$AI$6,Tipy!AF27=Výsledky!$AI$7,Tipy!AF27=Výsledky!$AI$8,Tipy!AF27=Výsledky!$AI$9),IF(VLOOKUP(Tipy!AF27,'Kategórie hráčov'!$A$2:$B$46,2,FALSE)=30,30,20),0))</f>
        <v/>
      </c>
      <c r="AJ33" s="66" t="str">
        <f>IF(ISBLANK($AK$3),"",IF(ISBLANK(Tipy!AB27),0,IF(OR(AND(Tipy!AB27=Výsledky!$AI$3,OR(Tipy!AD27=Výsledky!$AK$3+1,Tipy!AD27=Výsledky!$AK$3-1)),AND(Tipy!AD27=Výsledky!$AK$3,OR(Tipy!AB27=Výsledky!$AI$3+1,Tipy!AB27=Výsledky!$AI$3-1))),10,0)))</f>
        <v/>
      </c>
      <c r="AK33" s="69" t="str">
        <f>IF(ISBLANK($AK$3),"",IF(ISBLANK(Tipy!AB27),"-",SUM(AF33:AJ33)))</f>
        <v/>
      </c>
      <c r="AL33" s="68"/>
      <c r="AM33" s="65" t="str">
        <f>IF(ISBLANK($AR$3),"",IF(ISBLANK(Tipy!AH27),0,IF(AND(Tipy!AH27=Výsledky!$AP$3,Tipy!AJ27=Výsledky!$AR$3),60,0)))</f>
        <v/>
      </c>
      <c r="AN33" s="65" t="str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/>
      </c>
      <c r="AO33" s="65" t="str">
        <f>IF(ISBLANK($AR$3),"",IF(OR(Tipy!AK27=Výsledky!$AM$6,Tipy!AK27=Výsledky!$AM$7,Tipy!AK27=Výsledky!$AM$8,Tipy!AK27=Výsledky!$AM$9),IF(VLOOKUP(Tipy!AK27,'Kategórie hráčov'!$A$2:$B$46,2,FALSE)=30,30,20),0))</f>
        <v/>
      </c>
      <c r="AP33" s="65" t="str">
        <f>IF(ISBLANK($AR$3),"",IF(OR(Tipy!AL27=Výsledky!$AP$6,Tipy!AL27=Výsledky!$AP$7,Tipy!AL27=Výsledky!$AP$8,Tipy!AL27=Výsledky!$AP$9),IF(VLOOKUP(Tipy!AL27,'Kategórie hráčov'!$A$2:$B$46,2,FALSE)=30,30,20),0))</f>
        <v/>
      </c>
      <c r="AQ33" s="66" t="str">
        <f>IF(ISBLANK($AR$3),"",IF(ISBLANK(Tipy!AH27),0,IF(OR(AND(Tipy!AH27=Výsledky!$AP$3,OR(Tipy!AJ27=Výsledky!$AR$3+1,Tipy!AJ27=Výsledky!$AR$3-1)),AND(Tipy!AJ27=Výsledky!$AR$3,OR(Tipy!AH27=Výsledky!$AP$3+1,Tipy!AH27=Výsledky!$AP$3-1))),10,0)))</f>
        <v/>
      </c>
      <c r="AR33" s="69" t="str">
        <f>IF(ISBLANK($AR$3),"",IF(ISBLANK(Tipy!AH27),"-",SUM(AM33:AQ33)))</f>
        <v/>
      </c>
      <c r="AS33" s="68"/>
      <c r="AT33" s="65" t="str">
        <f>IF(ISBLANK($BF$3),"",IF(ISBLANK(Tipy!AN27),0,IF(AND(Tipy!AN27=Výsledky!$BD$3,Tipy!AP27=Výsledky!$BF$3),60,0)))</f>
        <v/>
      </c>
      <c r="AU33" s="65" t="str">
        <f>IF(ISBLANK($BF$3),"",IF(ISBLANK(Tipy!AN27),0,IF(AND(Tipy!AN27=Výsledky!$BD$3,Tipy!AP27=Výsledky!$BF$3),0,IF(AND(Tipy!AN27-Tipy!AP27&gt;0,Výsledky!$BD$3-Výsledky!$BF$3&gt;0),20,IF(AND(Tipy!AN27-Tipy!AP27=0,Výsledky!$BD$3-Výsledky!$BF$3=0),20,IF(AND(Tipy!AN27-Tipy!AP27&lt;0,Výsledky!$BD$3-Výsledky!$BF$3&lt;0),20,0))))))</f>
        <v/>
      </c>
      <c r="AV33" s="65" t="str">
        <f>IF(ISBLANK($BF$3),"",IF(OR(Tipy!AQ27=Výsledky!#REF!,Tipy!AQ27=Výsledky!#REF!,Tipy!AQ27=Výsledky!#REF!,Tipy!AQ27=Výsledky!$AT$9),IF(VLOOKUP(Tipy!AQ27,'Kategórie hráčov'!$A$2:$B$46,2,FALSE)=30,30,20),0))</f>
        <v/>
      </c>
      <c r="AW33" s="65" t="str">
        <f>IF(ISBLANK($BF$3),"",IF(OR(Tipy!AR27=Výsledky!#REF!,Tipy!AR27=Výsledky!#REF!,Tipy!AR27=Výsledky!#REF!,Tipy!AR27=Výsledky!$AW$9),IF(VLOOKUP(Tipy!AR27,'Kategórie hráčov'!$A$2:$B$46,2,FALSE)=30,30,20),0))</f>
        <v/>
      </c>
      <c r="AX33" s="66" t="str">
        <f>IF(ISBLANK($BF$3),"",IF(ISBLANK(Tipy!AN27),0,IF(OR(AND(Tipy!AN27=Výsledky!$BD$3,OR(Tipy!AP27=Výsledky!$BF$3+1,Tipy!AP27=Výsledky!$BF$3-1)),AND(Tipy!AP27=Výsledky!$BF$3,OR(Tipy!AN27=Výsledky!$BD$3+1,Tipy!AN27=Výsledky!$BD$3-1))),10,0)))</f>
        <v/>
      </c>
      <c r="AY33" s="69" t="str">
        <f>IF(ISBLANK($BF$3),"",IF(ISBLANK(Tipy!AN27),"-",SUM(AT33:AX33)))</f>
        <v/>
      </c>
      <c r="AZ33" s="68"/>
      <c r="BA33" s="65" t="str">
        <f>IF(ISBLANK($AY$3),"",IF(ISBLANK(Tipy!AT27),0,IF(AND(Tipy!AT27=Výsledky!$AW$3,Tipy!AV27=Výsledky!$AY$3),60,0)))</f>
        <v/>
      </c>
      <c r="BB33" s="65" t="str">
        <f>IF(ISBLANK($AY$3),"",IF(ISBLANK(Tipy!AT27),0,IF(AND(Tipy!AT27=Výsledky!$AW$3,Tipy!AV27=Výsledky!$AY$3),0,IF(AND(Tipy!AT27-Tipy!AV27&gt;0,Výsledky!$AW$3-Výsledky!$AY$3&gt;0),20,IF(AND(Tipy!AT27-Tipy!AV27=0,Výsledky!$AW$3-Výsledky!$AY$3=0),20,IF(AND(Tipy!AT27-Tipy!AV27&lt;0,Výsledky!$AW$3-Výsledky!$AY$3&lt;0),20,0))))))</f>
        <v/>
      </c>
      <c r="BC33" s="65" t="str">
        <f>IF(ISBLANK($AY$3),"",IF(OR(Tipy!AW27=Výsledky!$BA$6,Tipy!AW27=Výsledky!$BA$7,Tipy!AW27=Výsledky!$BA$8,Tipy!AW27=Výsledky!$BA$9),IF(VLOOKUP(Tipy!AW27,'Kategórie hráčov'!$A$2:$B$46,2,FALSE)=30,30,20),0))</f>
        <v/>
      </c>
      <c r="BD33" s="65" t="str">
        <f>IF(ISBLANK($AY$3),"",IF(OR(Tipy!AX27=Výsledky!$BD$6,Tipy!AX27=Výsledky!$BD$7,Tipy!AX27=Výsledky!$BD$8,Tipy!AX27=Výsledky!$BD$9),IF(VLOOKUP(Tipy!AX27,'Kategórie hráčov'!$A$2:$B$46,2,FALSE)=30,30,20),0))</f>
        <v/>
      </c>
      <c r="BE33" s="66" t="str">
        <f>IF(ISBLANK($AY$3),"",IF(ISBLANK(Tipy!AT27),0,IF(OR(AND(Tipy!AT27=Výsledky!$AW$3,OR(Tipy!AV27=Výsledky!$AY$3+1,Tipy!AV27=Výsledky!$AY$3-1)),AND(Tipy!AV27=Výsledky!$AY$3,OR(Tipy!AT27=Výsledky!$AW$3+1,Tipy!AT27=Výsledky!$AW$3-1))),10,0)))</f>
        <v/>
      </c>
      <c r="BF33" s="69" t="str">
        <f>IF(ISBLANK($AY$3),"",IF(ISBLANK(Tipy!AT27),"-",SUM(BA33:BE33)))</f>
        <v/>
      </c>
      <c r="BG33" s="68"/>
      <c r="BH33" s="65" t="str">
        <f>IF(ISBLANK($BT$3),"",IF(ISBLANK(Tipy!AZ27),0,IF(AND(Tipy!AZ27=Výsledky!$BR$3,Tipy!BB27=Výsledky!$BT$3),60,0)))</f>
        <v/>
      </c>
      <c r="BI33" s="65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5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5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6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69" t="str">
        <f>IF(ISBLANK($BT$3),"",IF(ISBLANK(Tipy!AZ27),"-",SUM(BH33:BL33)))</f>
        <v/>
      </c>
      <c r="BN33" s="68"/>
      <c r="BO33" s="65" t="str">
        <f>IF(ISBLANK($CA$3),"",IF(ISBLANK(Tipy!BF27),0,IF(AND(Tipy!BF27=Výsledky!$BY$3,Tipy!BH27=Výsledky!$CA$3),60,0)))</f>
        <v/>
      </c>
      <c r="BP33" s="65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5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5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6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9" t="str">
        <f>IF(ISBLANK($CA$3),"",IF(ISBLANK(Tipy!BF27),"-",SUM(BO33:BS33)))</f>
        <v/>
      </c>
      <c r="BU33" s="68"/>
      <c r="BV33" s="65" t="str">
        <f>IF(ISBLANK($CH$3),"",IF(ISBLANK(Tipy!BL27),0,IF(AND(Tipy!BL27=Výsledky!$CF$3,Tipy!BN27=Výsledky!$CH$3),60,0)))</f>
        <v/>
      </c>
      <c r="BW33" s="65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5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5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6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9" t="str">
        <f>IF(ISBLANK($CH$3),"",IF(ISBLANK(Tipy!BL27),"-",SUM(BV33:BZ33)))</f>
        <v/>
      </c>
      <c r="CB33" s="68"/>
      <c r="CC33" s="65" t="str">
        <f>IF(ISBLANK($CO$3),"",IF(ISBLANK(Tipy!BR27),0,IF(AND(Tipy!BR27=Výsledky!$CM$3,Tipy!BT27=Výsledky!$CO$3),60,0)))</f>
        <v/>
      </c>
      <c r="CD33" s="65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5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5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6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9" t="str">
        <f>IF(ISBLANK($CO$3),"",IF(ISBLANK(Tipy!BR27),"-",SUM(CC33:CG33)))</f>
        <v/>
      </c>
      <c r="CI33" s="68"/>
      <c r="CJ33" s="65" t="str">
        <f>IF(ISBLANK($CV$3),"",IF(ISBLANK(Tipy!BX27),0,IF(AND(Tipy!BX27=Výsledky!$CT$3,Tipy!BZ27=Výsledky!$CV$3),60,0)))</f>
        <v/>
      </c>
      <c r="CK33" s="65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5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5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6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9" t="str">
        <f>IF(ISBLANK($CV$3),"",IF(ISBLANK(Tipy!BX27),"-",SUM(CJ33:CN33)))</f>
        <v/>
      </c>
      <c r="CP33" s="68"/>
      <c r="CQ33" s="65" t="str">
        <f>IF(ISBLANK($DC$3),"",IF(ISBLANK(Tipy!CD27),0,IF(AND(Tipy!CD27=Výsledky!$DA$3,Tipy!CF27=Výsledky!$DC$3),60,0)))</f>
        <v/>
      </c>
      <c r="CR33" s="65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5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5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6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9" t="str">
        <f>IF(ISBLANK($DC$3),"",IF(ISBLANK(Tipy!CD27),"-",SUM(CQ33:CU33)))</f>
        <v/>
      </c>
      <c r="CW33" s="68"/>
      <c r="CX33" s="65" t="str">
        <f>IF(ISBLANK($DX$3),"",IF(ISBLANK(Tipy!CJ27),0,IF(AND(Tipy!CJ27=Výsledky!$DV$3,Tipy!CL27=Výsledky!$DX$3),60,0)))</f>
        <v/>
      </c>
      <c r="CY33" s="65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5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5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6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9" t="str">
        <f>IF(ISBLANK($DX$3),"",IF(ISBLANK(Tipy!CJ27),"-",SUM(CX33:DB33)))</f>
        <v/>
      </c>
      <c r="DD33" s="68"/>
      <c r="DE33" s="65" t="str">
        <f>IF(ISBLANK($DQ$3),"",IF(ISBLANK(Tipy!CP27),0,IF(AND(Tipy!CP27=Výsledky!$DO$3,Tipy!CR27=Výsledky!$DQ$3),60,0)))</f>
        <v/>
      </c>
      <c r="DF33" s="65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5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5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6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9" t="str">
        <f>IF(ISBLANK($DQ$3),"",IF(ISBLANK(Tipy!CP27),"-",SUM(DE33:DI33)))</f>
        <v/>
      </c>
      <c r="DK33" s="68"/>
      <c r="DL33" s="65" t="str">
        <f>IF(ISBLANK($EE$3),"",IF(ISBLANK(Tipy!CV27),0,IF(AND(Tipy!CV27=Výsledky!$EC$3,Tipy!CX27=Výsledky!$EE$3),60,0)))</f>
        <v/>
      </c>
      <c r="DM33" s="65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5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5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6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9" t="str">
        <f>IF(ISBLANK($EE$3),"",IF(ISBLANK(Tipy!CV27),"-",SUM(DL33:DP33)))</f>
        <v/>
      </c>
      <c r="DR33" s="68"/>
      <c r="DS33" s="65" t="str">
        <f>IF(ISBLANK($EL$3),"",IF(ISBLANK(Tipy!DB27),0,IF(AND(Tipy!DB27=Výsledky!$EJ$3,Tipy!DD27=Výsledky!$EL$3),60,0)))</f>
        <v/>
      </c>
      <c r="DT33" s="65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5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5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6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9" t="str">
        <f>IF(ISBLANK($EL$3),"",IF(ISBLANK(Tipy!DB27),"-",SUM(DS33:DW33)))</f>
        <v/>
      </c>
      <c r="DY33" s="68"/>
      <c r="DZ33" s="65" t="str">
        <f>IF(ISBLANK($ES$3),"",IF(ISBLANK(Tipy!DH27),0,IF(AND(Tipy!DH27=Výsledky!$EQ$3,Tipy!DJ27=Výsledky!$ES$3),60,0)))</f>
        <v/>
      </c>
      <c r="EA33" s="65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5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5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6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9" t="str">
        <f>IF(ISBLANK($ES$3),"",IF(ISBLANK(Tipy!DH27),"-",SUM(DZ33:ED33)))</f>
        <v/>
      </c>
      <c r="EF33" s="68"/>
      <c r="EG33" s="65" t="str">
        <f>IF(ISBLANK($EZ$3),"",IF(ISBLANK(Tipy!DN27),0,IF(AND(Tipy!DN27=Výsledky!$EX$3,Tipy!DP27=Výsledky!$EZ$3),60,0)))</f>
        <v/>
      </c>
      <c r="EH33" s="65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5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5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6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9" t="str">
        <f>IF(ISBLANK($EZ$3),"",IF(ISBLANK(Tipy!DN27),"-",SUM(EG33:EK33)))</f>
        <v/>
      </c>
      <c r="EM33" s="68"/>
      <c r="EN33" s="65" t="str">
        <f>IF(ISBLANK($FU$3),"",IF(ISBLANK(Tipy!DT27),0,IF(AND(Tipy!DT27=Výsledky!$FS$3,Tipy!DV27=Výsledky!$FU$3),60,0)))</f>
        <v/>
      </c>
      <c r="EO33" s="65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5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5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6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9" t="str">
        <f>IF(ISBLANK($FU$3),"",IF(ISBLANK(Tipy!DT27),"-",SUM(EN33:ER33)))</f>
        <v/>
      </c>
      <c r="ET33" s="68"/>
      <c r="EU33" s="65" t="str">
        <f>IF(ISBLANK($FG$3),"",IF(ISBLANK(Tipy!DZ27),0,IF(AND(Tipy!DZ27=Výsledky!$FE$3,Tipy!EB27=Výsledky!$FG$3),60,0)))</f>
        <v/>
      </c>
      <c r="EV33" s="65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5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5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6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9" t="str">
        <f>IF(ISBLANK($FG$3),"",IF(ISBLANK(Tipy!DZ27),"-",SUM(EU33:EY33)))</f>
        <v/>
      </c>
      <c r="FA33" s="68"/>
      <c r="FB33" s="65" t="str">
        <f>IF(ISBLANK($BM$3),"",IF(ISBLANK(Tipy!EF27),0,IF(AND(Tipy!EF27=Výsledky!$BK$3,Tipy!EH27=Výsledky!$BM$3),60,0)))</f>
        <v/>
      </c>
      <c r="FC33" s="65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5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5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6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69" t="str">
        <f>IF(ISBLANK($BM$3),"",IF(ISBLANK(Tipy!EF27),"-",SUM(FB33:FF33)))</f>
        <v/>
      </c>
      <c r="FH33" s="68"/>
      <c r="FI33" s="65" t="str">
        <f>IF(ISBLANK($FN$3),"",IF(ISBLANK(Tipy!EL27),0,IF(AND(Tipy!EL27=Výsledky!$FL$3,Tipy!EN27=Výsledky!$FN$3),60,0)))</f>
        <v/>
      </c>
      <c r="FJ33" s="65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5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5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6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9" t="str">
        <f>IF(ISBLANK($FN$3),"",IF(ISBLANK(Tipy!EL27),"-",SUM(FI33:FM33)))</f>
        <v/>
      </c>
      <c r="FO33" s="68"/>
      <c r="FP33" s="65" t="str">
        <f>IF(ISBLANK($DJ$3),"",IF(ISBLANK(Tipy!ER27),0,IF(AND(Tipy!ER27=Výsledky!$DH$3,Tipy!ET27=Výsledky!$DJ$3),60,0)))</f>
        <v/>
      </c>
      <c r="FQ33" s="65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5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5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6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9" t="str">
        <f>IF(ISBLANK($DJ$3),"",IF(ISBLANK(Tipy!ER27),"-",SUM(FP33:FT33)))</f>
        <v/>
      </c>
      <c r="FV33" s="68"/>
      <c r="FW33" s="65" t="str">
        <f>IF(ISBLANK($GB$3),"",IF(ISBLANK(Tipy!EX27),0,IF(AND(Tipy!EX27=Výsledky!$FZ$3,Tipy!EZ27=Výsledky!$GB$3),60,0)))</f>
        <v/>
      </c>
      <c r="FX33" s="65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5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5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6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9" t="str">
        <f>IF(ISBLANK($GB$3),"",IF(ISBLANK(Tipy!EX27),"-",SUM(FW33:GA33)))</f>
        <v/>
      </c>
      <c r="GC33" s="68"/>
      <c r="GD33" s="65" t="str">
        <f>IF(ISBLANK($GP$3),"",IF(ISBLANK(Tipy!FD27),0,IF(AND(Tipy!FD27=Výsledky!$GN$3,Tipy!FF27=Výsledky!$GP$3),60,0)))</f>
        <v/>
      </c>
      <c r="GE33" s="65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5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5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6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9" t="str">
        <f>IF(ISBLANK($GP$3),"",IF(ISBLANK(Tipy!FD27),"-",SUM(GD33:GH33)))</f>
        <v/>
      </c>
      <c r="GJ33" s="68"/>
      <c r="GK33" s="65" t="str">
        <f>IF(ISBLANK($GW$3),"",IF(ISBLANK(Tipy!FJ27),0,IF(AND(Tipy!FJ27=Výsledky!$GU$3,Tipy!FL27=Výsledky!$GW$3),60,0)))</f>
        <v/>
      </c>
      <c r="GL33" s="65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5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5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6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9" t="str">
        <f>IF(ISBLANK($GW$3),"",IF(ISBLANK(Tipy!FJ27),"-",SUM(GK33:GO33)))</f>
        <v/>
      </c>
      <c r="GQ33" s="68"/>
      <c r="GR33" s="65" t="str">
        <f>IF(ISBLANK($GI$3),"",IF(ISBLANK(Tipy!FP27),0,IF(AND(Tipy!FP27=Výsledky!$GG$3,Tipy!FR27=Výsledky!$GI$3),60,0)))</f>
        <v/>
      </c>
      <c r="GS33" s="65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5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5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6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9" t="str">
        <f>IF(ISBLANK($GI$3),"",IF(ISBLANK(Tipy!FP27),"-",SUM(GR33:GV33)))</f>
        <v/>
      </c>
      <c r="GX33" s="68"/>
      <c r="GY33" s="65" t="str">
        <f>IF(ISBLANK($HK$3),"",IF(ISBLANK(Tipy!FV27),0,IF(AND(Tipy!FV27=Výsledky!$HI$3,Tipy!FX27=Výsledky!$HK$3),60,0)))</f>
        <v/>
      </c>
      <c r="GZ33" s="65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5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5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6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9" t="str">
        <f>IF(ISBLANK($HK$3),"",IF(ISBLANK(Tipy!FV27),"-",SUM(GY33:HC33)))</f>
        <v/>
      </c>
      <c r="HE33" s="68"/>
      <c r="HF33" s="65" t="str">
        <f>IF(ISBLANK($HD$3),"",IF(ISBLANK(Tipy!GB27),0,IF(AND(Tipy!GB27=Výsledky!$HB$3,Tipy!GD27=Výsledky!$HD$3),60,0)))</f>
        <v/>
      </c>
      <c r="HG33" s="65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5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5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6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9" t="str">
        <f>IF(ISBLANK($HD$3),"",IF(ISBLANK(Tipy!GB27),"-",SUM(HF33:HJ33)))</f>
        <v/>
      </c>
      <c r="HL33" s="68"/>
      <c r="HM33" s="65" t="str">
        <f>IF(ISBLANK($HY$3),"",IF(ISBLANK(Tipy!GH27),0,IF(AND(Tipy!GH27=Výsledky!$HW$3,Tipy!GJ27=Výsledky!$HY$3),60,0)))</f>
        <v/>
      </c>
      <c r="HN33" s="65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5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5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6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9" t="str">
        <f>IF(ISBLANK($HY$3),"",IF(ISBLANK(Tipy!GH27),"-",SUM(HM33:HQ33)))</f>
        <v/>
      </c>
      <c r="HS33" s="68"/>
      <c r="HT33" s="65" t="str">
        <f>IF(ISBLANK($HR$3),"",IF(ISBLANK(Tipy!GN27),0,IF(AND(Tipy!GN27=Výsledky!$HP$3,Tipy!GP27=Výsledky!$HR$3),60,0)))</f>
        <v/>
      </c>
      <c r="HU33" s="65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5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5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6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9" t="str">
        <f>IF(ISBLANK($HR$3),"",IF(ISBLANK(Tipy!GN27),"-",SUM(HT33:HX33)))</f>
        <v/>
      </c>
      <c r="HZ33" s="68"/>
      <c r="IA33" s="65" t="str">
        <f>IF(ISBLANK($IM$3),"",IF(ISBLANK(Tipy!GT27),0,IF(AND(Tipy!GT27=Výsledky!$IK$3,Tipy!GV27=Výsledky!$IM$3),60,0)))</f>
        <v/>
      </c>
      <c r="IB33" s="65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5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5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6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9" t="str">
        <f>IF(ISBLANK($IM$3),"",IF(ISBLANK(Tipy!GT27),"-",SUM(IA33:IE33)))</f>
        <v/>
      </c>
      <c r="IG33" s="68"/>
      <c r="IH33" s="65" t="str">
        <f>IF(ISBLANK($IF$3),"",IF(ISBLANK(Tipy!GZ27),0,IF(AND(Tipy!GZ27=Výsledky!$ID$3,Tipy!HB27=Výsledky!$IF$3),60,0)))</f>
        <v/>
      </c>
      <c r="II33" s="65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5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5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6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9" t="str">
        <f>IF(ISBLANK($IF$3),"",IF(ISBLANK(Tipy!GZ27),"-",SUM(IH33:IL33)))</f>
        <v/>
      </c>
      <c r="IN33" s="68"/>
      <c r="IO33" s="65" t="str">
        <f>IF(ISBLANK($IT$3),"",IF(ISBLANK(Tipy!HF27),0,IF(AND(Tipy!HF27=Výsledky!$IR$3,Tipy!HH27=Výsledky!$IT$3),60,0)))</f>
        <v/>
      </c>
      <c r="IP33" s="65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5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5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6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9" t="str">
        <f>IF(ISBLANK($IT$3),"",IF(ISBLANK(Tipy!HF27),"-",SUM(IO33:IS33)))</f>
        <v/>
      </c>
      <c r="IU33" s="68"/>
      <c r="IV33" s="65" t="str">
        <f>IF(ISBLANK($JA$3),"",IF(ISBLANK(Tipy!HL27),0,IF(AND(Tipy!HL27=Výsledky!$IY$3,Tipy!HN27=Výsledky!$JA$3),60,0)))</f>
        <v/>
      </c>
      <c r="IW33" s="65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5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5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6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9" t="str">
        <f>IF(ISBLANK($JA$3),"",IF(ISBLANK(Tipy!HL27),"-",SUM(IV33:IZ33)))</f>
        <v/>
      </c>
      <c r="JB33" s="68"/>
      <c r="JC33" s="65" t="str">
        <f>IF(ISBLANK($JO$3),"",IF(ISBLANK(Tipy!HR27),0,IF(AND(Tipy!HR27=Výsledky!$JM$3,Tipy!HT27=Výsledky!$JO$3),60,0)))</f>
        <v/>
      </c>
      <c r="JD33" s="65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5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5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6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9" t="str">
        <f>IF(ISBLANK($JO$3),"",IF(ISBLANK(Tipy!HR27),"-",SUM(JC33:JG33)))</f>
        <v/>
      </c>
      <c r="JI33" s="68"/>
      <c r="JJ33" s="65" t="str">
        <f>IF(ISBLANK($JH$3),"",IF(ISBLANK(Tipy!HX27),0,IF(AND(Tipy!HX27=Výsledky!$JF$3,Tipy!HZ27=Výsledky!$JH$3),60,0)))</f>
        <v/>
      </c>
      <c r="JK33" s="65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5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5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6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9" t="str">
        <f>IF(ISBLANK($JH$3),"",IF(ISBLANK(Tipy!HX27),"-",SUM(JJ33:JN33)))</f>
        <v/>
      </c>
      <c r="JP33" s="68"/>
      <c r="JQ33" s="65" t="str">
        <f>IF(ISBLANK($JV$3),"",IF(ISBLANK(Tipy!ID27),0,IF(AND(Tipy!ID27=Výsledky!$JT$3,Tipy!IF27=Výsledky!$JV$3),60,0)))</f>
        <v/>
      </c>
      <c r="JR33" s="65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5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5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6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9" t="str">
        <f>IF(ISBLANK($JV$3),"",IF(ISBLANK(Tipy!ID27),"-",SUM(JQ33:JU33)))</f>
        <v/>
      </c>
      <c r="JW33" s="68"/>
      <c r="JX33" s="65" t="str">
        <f>IF(ISBLANK($KQ$3),"",IF(ISBLANK(Tipy!IJ27),0,IF(AND(Tipy!IJ27=Výsledky!$KO$3,Tipy!IL27=Výsledky!$KQ$3),60,0)))</f>
        <v/>
      </c>
      <c r="JY33" s="65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5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5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6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9" t="str">
        <f>IF(ISBLANK($KQ$3),"",IF(ISBLANK(Tipy!IJ27),"-",SUM(JX33:KB33)))</f>
        <v/>
      </c>
      <c r="KD33" s="68"/>
      <c r="KE33" s="65" t="str">
        <f>IF(ISBLANK($KX$3),"",IF(ISBLANK(Tipy!IP27),0,IF(AND(Tipy!IP27=Výsledky!$KV$3,Tipy!IR27=Výsledky!$KX$3),60,0)))</f>
        <v/>
      </c>
      <c r="KF33" s="65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5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5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6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9" t="str">
        <f>IF(ISBLANK($KX$3),"",IF(ISBLANK(Tipy!IP27),"-",SUM(KE33:KI33)))</f>
        <v/>
      </c>
      <c r="KK33" s="68"/>
      <c r="KL33" s="65" t="str">
        <f>IF(ISBLANK($KJ$3),"",IF(ISBLANK(Tipy!IV27),0,IF(AND(Tipy!IV27=Výsledky!$KH$3,Tipy!IX27=Výsledky!$KJ$3),60,0)))</f>
        <v/>
      </c>
      <c r="KM33" s="65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5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5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6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9" t="str">
        <f>IF(ISBLANK($KJ$3),"",IF(ISBLANK(Tipy!IV27),"-",SUM(KL33:KP33)))</f>
        <v/>
      </c>
      <c r="KR33" s="68"/>
      <c r="KS33" s="65" t="str">
        <f>IF(ISBLANK($KC$3),"",IF(ISBLANK(Tipy!JB27),0,IF(AND(Tipy!JB27=Výsledky!$KA$3,Tipy!JD27=Výsledky!$KC$3),60,0)))</f>
        <v/>
      </c>
      <c r="KT33" s="65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5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5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6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9" t="str">
        <f>IF(ISBLANK($KC$3),"",IF(ISBLANK(Tipy!JB27),"-",SUM(KS33:KW33)))</f>
        <v/>
      </c>
      <c r="KY33" s="68"/>
      <c r="KZ33" s="65" t="str">
        <f>IF(ISBLANK($LE$3),"",IF(ISBLANK(Tipy!JH27),0,IF(AND(Tipy!JH27=Výsledky!$LC$3,Tipy!JJ27=Výsledky!$LE$3),60,0)))</f>
        <v/>
      </c>
      <c r="LA33" s="65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5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5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6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9" t="str">
        <f>IF(ISBLANK($LE$3),"",IF(ISBLANK(Tipy!JH27),"-",SUM(KZ33:LD33)))</f>
        <v/>
      </c>
      <c r="LF33" s="68"/>
      <c r="LG33" s="65" t="str">
        <f>IF(ISBLANK($JH$3),"",IF(ISBLANK(Tipy!JU27),0,IF(AND(Tipy!JU27=Výsledky!$JF$3,Tipy!JW27=Výsledky!$JH$3),60,0)))</f>
        <v/>
      </c>
      <c r="LH33" s="65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5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5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6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9" t="str">
        <f>IF(ISBLANK($JH$3),"",IF(ISBLANK(Tipy!JU27),"-",SUM(LG33:LK33)))</f>
        <v/>
      </c>
      <c r="LM33" s="68"/>
      <c r="LN33" s="65" t="str">
        <f>IF(ISBLANK($LS$3),"",IF(ISBLANK(Tipy!JN27),0,IF(AND(Tipy!JN27=Výsledky!$LQ$3,Tipy!JP27=Výsledky!$LS$3),60,0)))</f>
        <v/>
      </c>
      <c r="LO33" s="65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5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5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6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9" t="str">
        <f>IF(ISBLANK($LS$3),"",IF(ISBLANK(Tipy!JN27),"-",SUM(LN33:LR33)))</f>
        <v/>
      </c>
      <c r="LT33" s="68"/>
      <c r="LU33" s="65" t="str">
        <f>IF(ISBLANK($JH$3),"",IF(ISBLANK(Tipy!KI27),0,IF(AND(Tipy!KI27=Výsledky!$JF$3,Tipy!KK27=Výsledky!$JH$3),60,0)))</f>
        <v/>
      </c>
      <c r="LV33" s="65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5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5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6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9" t="str">
        <f>IF(ISBLANK($JH$3),"",IF(ISBLANK(Tipy!KI27),"-",SUM(LU33:LY33)))</f>
        <v/>
      </c>
      <c r="MA33" s="68"/>
      <c r="MB33" s="65" t="str">
        <f>IF(ISBLANK($MG$3),"",IF(ISBLANK(Tipy!JZ27),0,IF(AND(Tipy!JZ27=Výsledky!$ME$3,Tipy!KB27=Výsledky!$MG$3),60,0)))</f>
        <v/>
      </c>
      <c r="MC33" s="65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5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5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6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9" t="str">
        <f>IF(ISBLANK($MG$3),"",IF(ISBLANK(Tipy!JZ27),"-",SUM(MB33:MF33)))</f>
        <v/>
      </c>
      <c r="MH33" s="68"/>
      <c r="MI33" s="65" t="str">
        <f>IF(ISBLANK($MN$3),"",IF(ISBLANK(Tipy!KL27),0,IF(AND(Tipy!KL27=Výsledky!$ML$3,Tipy!KN27=Výsledky!$MN$3),60,0)))</f>
        <v/>
      </c>
      <c r="MJ33" s="6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5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5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9" t="str">
        <f>IF(ISBLANK($MN$3),"",IF(ISBLANK(Tipy!KL27),"-",SUM(MI33:MM33)))</f>
        <v/>
      </c>
      <c r="MO33" s="68"/>
      <c r="MP33" s="65" t="str">
        <f>IF(ISBLANK($MU$3),"",IF(ISBLANK(Tipy!KR27),0,IF(AND(Tipy!KR27=Výsledky!$MS$3,Tipy!KT27=Výsledky!$MU$3),60,0)))</f>
        <v/>
      </c>
      <c r="MQ33" s="6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5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5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9" t="str">
        <f>IF(ISBLANK($MU$3),"",IF(ISBLANK(Tipy!KR27),"-",SUM(MP33:MT33)))</f>
        <v/>
      </c>
      <c r="MV33" s="68"/>
      <c r="MW33" s="65" t="str">
        <f>IF(ISBLANK($NP$3),"",IF(ISBLANK(Tipy!KX27),0,IF(AND(Tipy!KX27=Výsledky!$NN$3,Tipy!KZ27=Výsledky!$NP$3),60,0)))</f>
        <v/>
      </c>
      <c r="MX33" s="65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5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5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6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9" t="str">
        <f>IF(ISBLANK($NP$3),"",IF(ISBLANK(Tipy!KX27),"-",SUM(MW33:NA33)))</f>
        <v/>
      </c>
      <c r="NC33" s="68"/>
      <c r="ND33" s="65" t="str">
        <f>IF(ISBLANK($NB$3),"",IF(ISBLANK(Tipy!LD27),0,IF(AND(Tipy!LD27=Výsledky!$MZ$3,Tipy!LF27=Výsledky!$NB$3),60,0)))</f>
        <v/>
      </c>
      <c r="NE33" s="65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5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5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6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9" t="str">
        <f>IF(ISBLANK($NB$3),"",IF(ISBLANK(Tipy!LD27),"-",SUM(ND33:NH33)))</f>
        <v/>
      </c>
      <c r="NJ33" s="68"/>
      <c r="NK33" s="65" t="str">
        <f>IF(ISBLANK($OD$3),"",IF(ISBLANK(Tipy!LJ27),0,IF(AND(Tipy!LJ27=Výsledky!$OB$3,Tipy!LL27=Výsledky!$OD$3),60,0)))</f>
        <v/>
      </c>
      <c r="NL33" s="65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5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5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6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9" t="str">
        <f>IF(ISBLANK($OD$3),"",IF(ISBLANK(Tipy!LJ27),"-",SUM(NK33:NO33)))</f>
        <v/>
      </c>
      <c r="NQ33" s="68"/>
      <c r="NR33" s="65" t="str">
        <f>IF(ISBLANK($NI$3),"",IF(ISBLANK(Tipy!LP27),0,IF(AND(Tipy!LP27=Výsledky!$NG$3,Tipy!LR27=Výsledky!$NI$3),60,0)))</f>
        <v/>
      </c>
      <c r="NS33" s="65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5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5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6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9" t="str">
        <f>IF(ISBLANK($NI$3),"",IF(ISBLANK(Tipy!LP27),"-",SUM(NR33:NV33)))</f>
        <v/>
      </c>
      <c r="NX33" s="68"/>
      <c r="NY33" s="65" t="str">
        <f>IF(ISBLANK($OK$3),"",IF(ISBLANK(Tipy!LV27),0,IF(AND(Tipy!LV27=Výsledky!$OI$3,Tipy!LX27=Výsledky!$OK$3),60,0)))</f>
        <v/>
      </c>
      <c r="NZ33" s="65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5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5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6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9" t="str">
        <f>IF(ISBLANK($OK$3),"",IF(ISBLANK(Tipy!LV27),"-",SUM(NY33:OC33)))</f>
        <v/>
      </c>
      <c r="OE33" s="68"/>
      <c r="OF33" s="65" t="str">
        <f>IF(ISBLANK($NW$3),"",IF(ISBLANK(Tipy!MB27),0,IF(AND(Tipy!MB27=Výsledky!$NU$3,Tipy!MD27=Výsledky!$NW$3),60,0)))</f>
        <v/>
      </c>
      <c r="OG33" s="65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5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5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6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9" t="str">
        <f>IF(ISBLANK($NW$3),"",IF(ISBLANK(Tipy!MB27),"-",SUM(OF33:OJ33)))</f>
        <v/>
      </c>
      <c r="OL33" s="68"/>
      <c r="OM33" s="65" t="str">
        <f>IF(ISBLANK($OR$3),"",IF(ISBLANK(Tipy!MH27),0,IF(AND(Tipy!MH27=Výsledky!$OP$3,Tipy!MJ27=Výsledky!$OR$3),60,0)))</f>
        <v/>
      </c>
      <c r="ON33" s="6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5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5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9" t="str">
        <f>IF(ISBLANK($OR$3),"",IF(ISBLANK(Tipy!MH27),"-",SUM(OM33:OQ33)))</f>
        <v/>
      </c>
      <c r="OS33" s="68"/>
      <c r="OT33" s="65" t="str">
        <f>IF(ISBLANK($OY$3),"",IF(ISBLANK(Tipy!MN27),0,IF(AND(Tipy!MN27=Výsledky!$OW$3,Tipy!MP27=Výsledky!$OY$3),60,0)))</f>
        <v/>
      </c>
      <c r="OU33" s="6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5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5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9" t="str">
        <f>IF(ISBLANK($OY$3),"",IF(ISBLANK(Tipy!MN27),"-",SUM(OT33:OX33)))</f>
        <v/>
      </c>
      <c r="OZ33" s="68"/>
      <c r="PA33" s="65" t="str">
        <f>IF(ISBLANK($PF$3),"",IF(ISBLANK(Tipy!MT27),0,IF(AND(Tipy!MT27=Výsledky!$PD$3,Tipy!MV27=Výsledky!$PF$3),60,0)))</f>
        <v/>
      </c>
      <c r="PB33" s="6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5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5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9" t="str">
        <f>IF(ISBLANK($PF$3),"",IF(ISBLANK(Tipy!MT27),"-",SUM(PA33:PE33)))</f>
        <v/>
      </c>
      <c r="PG33" s="68"/>
      <c r="PH33" s="65" t="str">
        <f>IF(ISBLANK($PM$3),"",IF(ISBLANK(Tipy!MZ27),0,IF(AND(Tipy!MZ27=Výsledky!$PK$3,Tipy!NB27=Výsledky!$PM$3),60,0)))</f>
        <v/>
      </c>
      <c r="PI33" s="6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5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5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9" t="str">
        <f>IF(ISBLANK($PM$3),"",IF(ISBLANK(Tipy!MZ27),"-",SUM(PH33:PL33)))</f>
        <v/>
      </c>
      <c r="PN33" s="68"/>
      <c r="PO33" s="65" t="str">
        <f>IF(ISBLANK($PT$3),"",IF(ISBLANK(Tipy!NF27),0,IF(AND(Tipy!NF27=Výsledky!$PR$3,Tipy!NH27=Výsledky!$PT$3),60,0)))</f>
        <v/>
      </c>
      <c r="PP33" s="6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5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5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9" t="str">
        <f>IF(ISBLANK($PT$3),"",IF(ISBLANK(Tipy!NF27),"-",SUM(PO33:PS33)))</f>
        <v/>
      </c>
      <c r="PU33" s="68"/>
      <c r="PV33" s="65" t="str">
        <f>IF(ISBLANK($QA$3),"",IF(ISBLANK(Tipy!NL27),0,IF(AND(Tipy!NL27=Výsledky!$PY$3,Tipy!NN27=Výsledky!$QA$3),60,0)))</f>
        <v/>
      </c>
      <c r="PW33" s="6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5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5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9" t="str">
        <f>IF(ISBLANK($QA$3),"",IF(ISBLANK(Tipy!NL27),"-",SUM(PV33:PZ33)))</f>
        <v/>
      </c>
      <c r="QB33" s="68"/>
      <c r="QC33" s="65" t="str">
        <f>IF(ISBLANK($QH$3),"",IF(ISBLANK(Tipy!NR27),0,IF(AND(Tipy!NR27=Výsledky!$QF$3,Tipy!NT27=Výsledky!$QH$3),60,0)))</f>
        <v/>
      </c>
      <c r="QD33" s="6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5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5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9" t="str">
        <f>IF(ISBLANK($QH$3),"",IF(ISBLANK(Tipy!NR27),"-",SUM(QC33:QG33)))</f>
        <v/>
      </c>
      <c r="QI33" s="65"/>
      <c r="QJ33" s="65" t="str">
        <f>IF(ISBLANK($QV$3),"",IF(ISBLANK(Tipy!NX27),0,IF(AND(Tipy!NX27=Výsledky!$QT$3,Tipy!NZ27=Výsledky!$QV$3),60,0)))</f>
        <v/>
      </c>
      <c r="QK33" s="65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5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5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6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9" t="str">
        <f>IF(ISBLANK($QV$3),"",IF(ISBLANK(Tipy!NX27),"-",SUM(QJ33:QN33)))</f>
        <v/>
      </c>
      <c r="QP33" s="65"/>
      <c r="QQ33" s="65" t="str">
        <f>IF(ISBLANK($QO$3),"",IF(ISBLANK(Tipy!#REF!),0,IF(AND(Tipy!#REF!=Výsledky!$QM$3,Tipy!#REF!=Výsledky!$QO$3),60,0)))</f>
        <v/>
      </c>
      <c r="QR3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9" t="str">
        <f>IF(ISBLANK($QO$3),"",IF(ISBLANK(Tipy!#REF!),"-",SUM(QQ33:QU33)))</f>
        <v/>
      </c>
    </row>
    <row r="34" spans="1:464" s="336" customFormat="1" ht="15">
      <c r="A34" s="316">
        <f>Tipy!A28</f>
        <v>32</v>
      </c>
      <c r="B34" s="333" t="s">
        <v>30</v>
      </c>
      <c r="C34" s="334">
        <v>32</v>
      </c>
      <c r="D34" s="65">
        <f>IF(ISBLANK($I$3),"",IF(ISBLANK(Tipy!D28),0,IF(AND(Tipy!D28=Výsledky!$G$3,Tipy!F28=Výsledky!$I$3),60,0)))</f>
        <v>0</v>
      </c>
      <c r="E34" s="6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5" t="e">
        <f>IF(ISBLANK($I$3),"",IF(OR(Tipy!G28=Výsledky!$D$6,Tipy!G28=Výsledky!$D$7,Tipy!G28=Výsledky!$D$8,Tipy!G28=Výsledky!$D$9),IF(VLOOKUP(Tipy!G28,'Kategórie hráčov'!$A$2:$B$46,2,FALSE)=30,30,20),0))</f>
        <v>#N/A</v>
      </c>
      <c r="G34" s="65" t="e">
        <f>IF(ISBLANK($I$3),"",IF(OR(Tipy!H28=Výsledky!$G$6,Tipy!H28=Výsledky!$G$7,Tipy!H28=Výsledky!$G$8,Tipy!H28=Výsledky!$G$9),IF(VLOOKUP(Tipy!H28,'Kategórie hráčov'!$A$2:$B$46,2,FALSE)=30,30,20),0))</f>
        <v>#N/A</v>
      </c>
      <c r="H34" s="66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7" t="str">
        <f>IF(ISBLANK($I$3),"",IF(ISBLANK(Tipy!D28),"-",SUM(D34:H34)))</f>
        <v>-</v>
      </c>
      <c r="J34" s="335"/>
      <c r="K34" s="106">
        <f>IF(ISBLANK($P$3),"",IF(ISBLANK(Tipy!J28),0,IF(AND(Tipy!J28=Výsledky!$N$3,Tipy!L28=Výsledky!$P$3),60,0)))</f>
        <v>0</v>
      </c>
      <c r="L34" s="10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5">
        <f>IF(ISBLANK($P$3),"",IF(OR(Tipy!M28=Výsledky!$K$6,Tipy!M28=Výsledky!$K$7,Tipy!M28=Výsledky!$K$8,Tipy!M28=Výsledky!$K$9),IF(VLOOKUP(Tipy!M28,'Kategórie hráčov'!$A$2:$B$46,2,FALSE)=30,30,20),0))</f>
        <v>0</v>
      </c>
      <c r="N34" s="105">
        <f>IF(ISBLANK($P$3),"",IF(OR(Tipy!N28=Výsledky!$N$6,Tipy!N28=Výsledky!$N$7,Tipy!N28=Výsledky!$N$8,Tipy!N28=Výsledky!$N$9),IF(VLOOKUP(Tipy!N28,'Kategórie hráčov'!$A$2:$B$46,2,FALSE)=30,30,20),0))</f>
        <v>20</v>
      </c>
      <c r="O34" s="66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7">
        <f>IF(ISBLANK($P$3),"",IF(ISBLANK(Tipy!J28),"-",SUM(K34:O34)))</f>
        <v>30</v>
      </c>
      <c r="Q34" s="330"/>
      <c r="R34" s="106">
        <f>IF(ISBLANK($W$3),"",IF(ISBLANK(Tipy!P28),0,IF(AND(Tipy!P28=Výsledky!$U$3,Tipy!R28=Výsledky!$W$3),60,0)))</f>
        <v>0</v>
      </c>
      <c r="S34" s="10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5">
        <f>IF(ISBLANK($W$3),"",IF(OR(Tipy!S28=Výsledky!$R$6,Tipy!S28=Výsledky!$R$7,Tipy!S28=Výsledky!$R$8,Tipy!S28=Výsledky!$R$9),VLOOKUP(Tipy!S28,'Kategórie hráčov'!$A$2:$B$47,2,FALSE),0))</f>
        <v>20</v>
      </c>
      <c r="U34" s="105">
        <f>IF(ISBLANK($W$3),"",IF(OR(Tipy!T28=Výsledky!$U$6,Tipy!T28=Výsledky!$U$7,Tipy!T28=Výsledky!$U$8,Tipy!T28=Výsledky!$U$9),VLOOKUP(Tipy!T28,'Kategórie hráčov'!$A$25:$B$70,2,FALSE),0))</f>
        <v>0</v>
      </c>
      <c r="V34" s="6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9">
        <f>IF(ISBLANK($W$3),"",IF(ISBLANK(Tipy!P28),"-",SUM(R34:V34)))</f>
        <v>40</v>
      </c>
      <c r="X34" s="330"/>
      <c r="Y34" s="106">
        <f>IF(ISBLANK($AD$3),"",IF(ISBLANK(Tipy!V28),0,IF(AND(Tipy!V28=Výsledky!$AB$3,Tipy!X28=Výsledky!$AD$3),60,0)))</f>
        <v>0</v>
      </c>
      <c r="Z34" s="10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5">
        <f>IF(ISBLANK($AD$3),"",IF(OR(Tipy!Y28=Výsledky!$Y$6,Tipy!Y28=Výsledky!$Y$7,Tipy!Y28=Výsledky!$Y$8,Tipy!Y28=Výsledky!$Y$9),VLOOKUP(Tipy!Y28,'Kategórie hráčov'!$A$2:$B$47,2,FALSE),0))</f>
        <v>0</v>
      </c>
      <c r="AB34" s="105">
        <f>IF(ISBLANK($AD$3),"",IF(OR(Tipy!Z28=Výsledky!$AB$6,Tipy!Z28=Výsledky!$AB$7,Tipy!Z28=Výsledky!$AB$8,Tipy!Z28=Výsledky!$AB$9),VLOOKUP(Tipy!Z28,'Kategórie hráčov'!$A$25:$B$70,2,FALSE),0))</f>
        <v>0</v>
      </c>
      <c r="AC34" s="6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9">
        <f>IF(ISBLANK($AD$3),"",IF(ISBLANK(Tipy!V28),"-",SUM(Y34:AC34)))</f>
        <v>20</v>
      </c>
      <c r="AE34" s="68"/>
      <c r="AF34" s="65" t="str">
        <f>IF(ISBLANK($AK$3),"",IF(ISBLANK(Tipy!AB28),0,IF(AND(Tipy!AB28=Výsledky!$AI$3,Tipy!AD28=Výsledky!$AK$3),60,0)))</f>
        <v/>
      </c>
      <c r="AG34" s="65" t="str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/>
      </c>
      <c r="AH34" s="65" t="str">
        <f>IF(ISBLANK($AK$3),"",IF(OR(Tipy!AE28=Výsledky!$AF$6,Tipy!AE28=Výsledky!$AF$7,Tipy!AE28=Výsledky!$AF$8,Tipy!AE28=Výsledky!$AF$9),IF(VLOOKUP(Tipy!AE28,'Kategórie hráčov'!$A$2:$B$46,2,FALSE)=30,30,20),0))</f>
        <v/>
      </c>
      <c r="AI34" s="65" t="str">
        <f>IF(ISBLANK($AK$3),"",IF(OR(Tipy!AF28=Výsledky!$AI$6,Tipy!AF28=Výsledky!$AI$7,Tipy!AF28=Výsledky!$AI$8,Tipy!AF28=Výsledky!$AI$9),IF(VLOOKUP(Tipy!AF28,'Kategórie hráčov'!$A$2:$B$46,2,FALSE)=30,30,20),0))</f>
        <v/>
      </c>
      <c r="AJ34" s="66" t="str">
        <f>IF(ISBLANK($AK$3),"",IF(ISBLANK(Tipy!AB28),0,IF(OR(AND(Tipy!AB28=Výsledky!$AI$3,OR(Tipy!AD28=Výsledky!$AK$3+1,Tipy!AD28=Výsledky!$AK$3-1)),AND(Tipy!AD28=Výsledky!$AK$3,OR(Tipy!AB28=Výsledky!$AI$3+1,Tipy!AB28=Výsledky!$AI$3-1))),10,0)))</f>
        <v/>
      </c>
      <c r="AK34" s="69" t="str">
        <f>IF(ISBLANK($AK$3),"",IF(ISBLANK(Tipy!AB28),"-",SUM(AF34:AJ34)))</f>
        <v/>
      </c>
      <c r="AL34" s="68"/>
      <c r="AM34" s="65" t="str">
        <f>IF(ISBLANK($AR$3),"",IF(ISBLANK(Tipy!AH28),0,IF(AND(Tipy!AH28=Výsledky!$AP$3,Tipy!AJ28=Výsledky!$AR$3),60,0)))</f>
        <v/>
      </c>
      <c r="AN34" s="65" t="str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/>
      </c>
      <c r="AO34" s="65" t="str">
        <f>IF(ISBLANK($AR$3),"",IF(OR(Tipy!AK28=Výsledky!$AM$6,Tipy!AK28=Výsledky!$AM$7,Tipy!AK28=Výsledky!$AM$8,Tipy!AK28=Výsledky!$AM$9),IF(VLOOKUP(Tipy!AK28,'Kategórie hráčov'!$A$2:$B$46,2,FALSE)=30,30,20),0))</f>
        <v/>
      </c>
      <c r="AP34" s="65" t="str">
        <f>IF(ISBLANK($AR$3),"",IF(OR(Tipy!AL28=Výsledky!$AP$6,Tipy!AL28=Výsledky!$AP$7,Tipy!AL28=Výsledky!$AP$8,Tipy!AL28=Výsledky!$AP$9),IF(VLOOKUP(Tipy!AL28,'Kategórie hráčov'!$A$2:$B$46,2,FALSE)=30,30,20),0))</f>
        <v/>
      </c>
      <c r="AQ34" s="66" t="str">
        <f>IF(ISBLANK($AR$3),"",IF(ISBLANK(Tipy!AH28),0,IF(OR(AND(Tipy!AH28=Výsledky!$AP$3,OR(Tipy!AJ28=Výsledky!$AR$3+1,Tipy!AJ28=Výsledky!$AR$3-1)),AND(Tipy!AJ28=Výsledky!$AR$3,OR(Tipy!AH28=Výsledky!$AP$3+1,Tipy!AH28=Výsledky!$AP$3-1))),10,0)))</f>
        <v/>
      </c>
      <c r="AR34" s="69" t="str">
        <f>IF(ISBLANK($AR$3),"",IF(ISBLANK(Tipy!AH28),"-",SUM(AM34:AQ34)))</f>
        <v/>
      </c>
      <c r="AS34" s="68"/>
      <c r="AT34" s="65" t="str">
        <f>IF(ISBLANK($BF$3),"",IF(ISBLANK(Tipy!AN28),0,IF(AND(Tipy!AN28=Výsledky!$BD$3,Tipy!AP28=Výsledky!$BF$3),60,0)))</f>
        <v/>
      </c>
      <c r="AU34" s="65" t="str">
        <f>IF(ISBLANK($BF$3),"",IF(ISBLANK(Tipy!AN28),0,IF(AND(Tipy!AN28=Výsledky!$BD$3,Tipy!AP28=Výsledky!$BF$3),0,IF(AND(Tipy!AN28-Tipy!AP28&gt;0,Výsledky!$BD$3-Výsledky!$BF$3&gt;0),20,IF(AND(Tipy!AN28-Tipy!AP28=0,Výsledky!$BD$3-Výsledky!$BF$3=0),20,IF(AND(Tipy!AN28-Tipy!AP28&lt;0,Výsledky!$BD$3-Výsledky!$BF$3&lt;0),20,0))))))</f>
        <v/>
      </c>
      <c r="AV34" s="65" t="str">
        <f>IF(ISBLANK($BF$3),"",IF(OR(Tipy!AQ28=Výsledky!#REF!,Tipy!AQ28=Výsledky!#REF!,Tipy!AQ28=Výsledky!#REF!,Tipy!AQ28=Výsledky!$AT$9),IF(VLOOKUP(Tipy!AQ28,'Kategórie hráčov'!$A$2:$B$46,2,FALSE)=30,30,20),0))</f>
        <v/>
      </c>
      <c r="AW34" s="65" t="str">
        <f>IF(ISBLANK($BF$3),"",IF(OR(Tipy!AR28=Výsledky!#REF!,Tipy!AR28=Výsledky!#REF!,Tipy!AR28=Výsledky!#REF!,Tipy!AR28=Výsledky!$AW$9),IF(VLOOKUP(Tipy!AR28,'Kategórie hráčov'!$A$2:$B$46,2,FALSE)=30,30,20),0))</f>
        <v/>
      </c>
      <c r="AX34" s="66" t="str">
        <f>IF(ISBLANK($BF$3),"",IF(ISBLANK(Tipy!AN28),0,IF(OR(AND(Tipy!AN28=Výsledky!$BD$3,OR(Tipy!AP28=Výsledky!$BF$3+1,Tipy!AP28=Výsledky!$BF$3-1)),AND(Tipy!AP28=Výsledky!$BF$3,OR(Tipy!AN28=Výsledky!$BD$3+1,Tipy!AN28=Výsledky!$BD$3-1))),10,0)))</f>
        <v/>
      </c>
      <c r="AY34" s="69" t="str">
        <f>IF(ISBLANK($BF$3),"",IF(ISBLANK(Tipy!AN28),"-",SUM(AT34:AX34)))</f>
        <v/>
      </c>
      <c r="AZ34" s="68"/>
      <c r="BA34" s="65" t="str">
        <f>IF(ISBLANK($AY$3),"",IF(ISBLANK(Tipy!AT28),0,IF(AND(Tipy!AT28=Výsledky!$AW$3,Tipy!AV28=Výsledky!$AY$3),60,0)))</f>
        <v/>
      </c>
      <c r="BB34" s="65" t="str">
        <f>IF(ISBLANK($AY$3),"",IF(ISBLANK(Tipy!AT28),0,IF(AND(Tipy!AT28=Výsledky!$AW$3,Tipy!AV28=Výsledky!$AY$3),0,IF(AND(Tipy!AT28-Tipy!AV28&gt;0,Výsledky!$AW$3-Výsledky!$AY$3&gt;0),20,IF(AND(Tipy!AT28-Tipy!AV28=0,Výsledky!$AW$3-Výsledky!$AY$3=0),20,IF(AND(Tipy!AT28-Tipy!AV28&lt;0,Výsledky!$AW$3-Výsledky!$AY$3&lt;0),20,0))))))</f>
        <v/>
      </c>
      <c r="BC34" s="65" t="str">
        <f>IF(ISBLANK($AY$3),"",IF(OR(Tipy!AW28=Výsledky!$BA$6,Tipy!AW28=Výsledky!$BA$7,Tipy!AW28=Výsledky!$BA$8,Tipy!AW28=Výsledky!$BA$9),IF(VLOOKUP(Tipy!AW28,'Kategórie hráčov'!$A$2:$B$46,2,FALSE)=30,30,20),0))</f>
        <v/>
      </c>
      <c r="BD34" s="65" t="str">
        <f>IF(ISBLANK($AY$3),"",IF(OR(Tipy!AX28=Výsledky!$BD$6,Tipy!AX28=Výsledky!$BD$7,Tipy!AX28=Výsledky!$BD$8,Tipy!AX28=Výsledky!$BD$9),IF(VLOOKUP(Tipy!AX28,'Kategórie hráčov'!$A$2:$B$46,2,FALSE)=30,30,20),0))</f>
        <v/>
      </c>
      <c r="BE34" s="66" t="str">
        <f>IF(ISBLANK($AY$3),"",IF(ISBLANK(Tipy!AT28),0,IF(OR(AND(Tipy!AT28=Výsledky!$AW$3,OR(Tipy!AV28=Výsledky!$AY$3+1,Tipy!AV28=Výsledky!$AY$3-1)),AND(Tipy!AV28=Výsledky!$AY$3,OR(Tipy!AT28=Výsledky!$AW$3+1,Tipy!AT28=Výsledky!$AW$3-1))),10,0)))</f>
        <v/>
      </c>
      <c r="BF34" s="69" t="str">
        <f>IF(ISBLANK($AY$3),"",IF(ISBLANK(Tipy!AT28),"-",SUM(BA34:BE34)))</f>
        <v/>
      </c>
      <c r="BG34" s="68"/>
      <c r="BH34" s="65" t="str">
        <f>IF(ISBLANK($BT$3),"",IF(ISBLANK(Tipy!AZ28),0,IF(AND(Tipy!AZ28=Výsledky!$BR$3,Tipy!BB28=Výsledky!$BT$3),60,0)))</f>
        <v/>
      </c>
      <c r="BI34" s="65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5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5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6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69" t="str">
        <f>IF(ISBLANK($BT$3),"",IF(ISBLANK(Tipy!AZ28),"-",SUM(BH34:BL34)))</f>
        <v/>
      </c>
      <c r="BN34" s="68"/>
      <c r="BO34" s="65" t="str">
        <f>IF(ISBLANK($CA$3),"",IF(ISBLANK(Tipy!BF28),0,IF(AND(Tipy!BF28=Výsledky!$BY$3,Tipy!BH28=Výsledky!$CA$3),60,0)))</f>
        <v/>
      </c>
      <c r="BP34" s="65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5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5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6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9" t="str">
        <f>IF(ISBLANK($CA$3),"",IF(ISBLANK(Tipy!BF28),"-",SUM(BO34:BS34)))</f>
        <v/>
      </c>
      <c r="BU34" s="68"/>
      <c r="BV34" s="65" t="str">
        <f>IF(ISBLANK($CH$3),"",IF(ISBLANK(Tipy!BL28),0,IF(AND(Tipy!BL28=Výsledky!$CF$3,Tipy!BN28=Výsledky!$CH$3),60,0)))</f>
        <v/>
      </c>
      <c r="BW34" s="65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5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5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6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9" t="str">
        <f>IF(ISBLANK($CH$3),"",IF(ISBLANK(Tipy!BL28),"-",SUM(BV34:BZ34)))</f>
        <v/>
      </c>
      <c r="CB34" s="68"/>
      <c r="CC34" s="65" t="str">
        <f>IF(ISBLANK($CO$3),"",IF(ISBLANK(Tipy!BR28),0,IF(AND(Tipy!BR28=Výsledky!$CM$3,Tipy!BT28=Výsledky!$CO$3),60,0)))</f>
        <v/>
      </c>
      <c r="CD34" s="65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5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5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6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9" t="str">
        <f>IF(ISBLANK($CO$3),"",IF(ISBLANK(Tipy!BR28),"-",SUM(CC34:CG34)))</f>
        <v/>
      </c>
      <c r="CI34" s="68"/>
      <c r="CJ34" s="65" t="str">
        <f>IF(ISBLANK($CV$3),"",IF(ISBLANK(Tipy!BX28),0,IF(AND(Tipy!BX28=Výsledky!$CT$3,Tipy!BZ28=Výsledky!$CV$3),60,0)))</f>
        <v/>
      </c>
      <c r="CK34" s="65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5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5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6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9" t="str">
        <f>IF(ISBLANK($CV$3),"",IF(ISBLANK(Tipy!BX28),"-",SUM(CJ34:CN34)))</f>
        <v/>
      </c>
      <c r="CP34" s="68"/>
      <c r="CQ34" s="65" t="str">
        <f>IF(ISBLANK($DC$3),"",IF(ISBLANK(Tipy!CD28),0,IF(AND(Tipy!CD28=Výsledky!$DA$3,Tipy!CF28=Výsledky!$DC$3),60,0)))</f>
        <v/>
      </c>
      <c r="CR34" s="65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5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5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6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9" t="str">
        <f>IF(ISBLANK($DC$3),"",IF(ISBLANK(Tipy!CD28),"-",SUM(CQ34:CU34)))</f>
        <v/>
      </c>
      <c r="CW34" s="68"/>
      <c r="CX34" s="65" t="str">
        <f>IF(ISBLANK($DX$3),"",IF(ISBLANK(Tipy!CJ28),0,IF(AND(Tipy!CJ28=Výsledky!$DV$3,Tipy!CL28=Výsledky!$DX$3),60,0)))</f>
        <v/>
      </c>
      <c r="CY34" s="65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5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5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6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9" t="str">
        <f>IF(ISBLANK($DX$3),"",IF(ISBLANK(Tipy!CJ28),"-",SUM(CX34:DB34)))</f>
        <v/>
      </c>
      <c r="DD34" s="68"/>
      <c r="DE34" s="65" t="str">
        <f>IF(ISBLANK($DQ$3),"",IF(ISBLANK(Tipy!CP28),0,IF(AND(Tipy!CP28=Výsledky!$DO$3,Tipy!CR28=Výsledky!$DQ$3),60,0)))</f>
        <v/>
      </c>
      <c r="DF34" s="65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5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5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6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9" t="str">
        <f>IF(ISBLANK($DQ$3),"",IF(ISBLANK(Tipy!CP28),"-",SUM(DE34:DI34)))</f>
        <v/>
      </c>
      <c r="DK34" s="68"/>
      <c r="DL34" s="65" t="str">
        <f>IF(ISBLANK($EE$3),"",IF(ISBLANK(Tipy!CV28),0,IF(AND(Tipy!CV28=Výsledky!$EC$3,Tipy!CX28=Výsledky!$EE$3),60,0)))</f>
        <v/>
      </c>
      <c r="DM34" s="65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5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5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6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9" t="str">
        <f>IF(ISBLANK($EE$3),"",IF(ISBLANK(Tipy!CV28),"-",SUM(DL34:DP34)))</f>
        <v/>
      </c>
      <c r="DR34" s="68"/>
      <c r="DS34" s="65" t="str">
        <f>IF(ISBLANK($EL$3),"",IF(ISBLANK(Tipy!DB28),0,IF(AND(Tipy!DB28=Výsledky!$EJ$3,Tipy!DD28=Výsledky!$EL$3),60,0)))</f>
        <v/>
      </c>
      <c r="DT34" s="65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5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5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6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9" t="str">
        <f>IF(ISBLANK($EL$3),"",IF(ISBLANK(Tipy!DB28),"-",SUM(DS34:DW34)))</f>
        <v/>
      </c>
      <c r="DY34" s="68"/>
      <c r="DZ34" s="65" t="str">
        <f>IF(ISBLANK($ES$3),"",IF(ISBLANK(Tipy!DH28),0,IF(AND(Tipy!DH28=Výsledky!$EQ$3,Tipy!DJ28=Výsledky!$ES$3),60,0)))</f>
        <v/>
      </c>
      <c r="EA34" s="65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5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5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6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9" t="str">
        <f>IF(ISBLANK($ES$3),"",IF(ISBLANK(Tipy!DH28),"-",SUM(DZ34:ED34)))</f>
        <v/>
      </c>
      <c r="EF34" s="68"/>
      <c r="EG34" s="65" t="str">
        <f>IF(ISBLANK($EZ$3),"",IF(ISBLANK(Tipy!DN28),0,IF(AND(Tipy!DN28=Výsledky!$EX$3,Tipy!DP28=Výsledky!$EZ$3),60,0)))</f>
        <v/>
      </c>
      <c r="EH34" s="65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5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5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6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9" t="str">
        <f>IF(ISBLANK($EZ$3),"",IF(ISBLANK(Tipy!DN28),"-",SUM(EG34:EK34)))</f>
        <v/>
      </c>
      <c r="EM34" s="68"/>
      <c r="EN34" s="65" t="str">
        <f>IF(ISBLANK($FU$3),"",IF(ISBLANK(Tipy!DT28),0,IF(AND(Tipy!DT28=Výsledky!$FS$3,Tipy!DV28=Výsledky!$FU$3),60,0)))</f>
        <v/>
      </c>
      <c r="EO34" s="65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5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5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6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9" t="str">
        <f>IF(ISBLANK($FU$3),"",IF(ISBLANK(Tipy!DT28),"-",SUM(EN34:ER34)))</f>
        <v/>
      </c>
      <c r="ET34" s="68"/>
      <c r="EU34" s="65" t="str">
        <f>IF(ISBLANK($FG$3),"",IF(ISBLANK(Tipy!DZ28),0,IF(AND(Tipy!DZ28=Výsledky!$FE$3,Tipy!EB28=Výsledky!$FG$3),60,0)))</f>
        <v/>
      </c>
      <c r="EV34" s="65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5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5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6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9" t="str">
        <f>IF(ISBLANK($FG$3),"",IF(ISBLANK(Tipy!DZ28),"-",SUM(EU34:EY34)))</f>
        <v/>
      </c>
      <c r="FA34" s="68"/>
      <c r="FB34" s="65" t="str">
        <f>IF(ISBLANK($BM$3),"",IF(ISBLANK(Tipy!EF28),0,IF(AND(Tipy!EF28=Výsledky!$BK$3,Tipy!EH28=Výsledky!$BM$3),60,0)))</f>
        <v/>
      </c>
      <c r="FC34" s="65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5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5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6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69" t="str">
        <f>IF(ISBLANK($BM$3),"",IF(ISBLANK(Tipy!EF28),"-",SUM(FB34:FF34)))</f>
        <v/>
      </c>
      <c r="FH34" s="68"/>
      <c r="FI34" s="65" t="str">
        <f>IF(ISBLANK($FN$3),"",IF(ISBLANK(Tipy!EL28),0,IF(AND(Tipy!EL28=Výsledky!$FL$3,Tipy!EN28=Výsledky!$FN$3),60,0)))</f>
        <v/>
      </c>
      <c r="FJ34" s="65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5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5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6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9" t="str">
        <f>IF(ISBLANK($FN$3),"",IF(ISBLANK(Tipy!EL28),"-",SUM(FI34:FM34)))</f>
        <v/>
      </c>
      <c r="FO34" s="68"/>
      <c r="FP34" s="65" t="str">
        <f>IF(ISBLANK($DJ$3),"",IF(ISBLANK(Tipy!ER28),0,IF(AND(Tipy!ER28=Výsledky!$DH$3,Tipy!ET28=Výsledky!$DJ$3),60,0)))</f>
        <v/>
      </c>
      <c r="FQ34" s="65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5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5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6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9" t="str">
        <f>IF(ISBLANK($DJ$3),"",IF(ISBLANK(Tipy!ER28),"-",SUM(FP34:FT34)))</f>
        <v/>
      </c>
      <c r="FV34" s="68"/>
      <c r="FW34" s="65" t="str">
        <f>IF(ISBLANK($GB$3),"",IF(ISBLANK(Tipy!EX28),0,IF(AND(Tipy!EX28=Výsledky!$FZ$3,Tipy!EZ28=Výsledky!$GB$3),60,0)))</f>
        <v/>
      </c>
      <c r="FX34" s="65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5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5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6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9" t="str">
        <f>IF(ISBLANK($GB$3),"",IF(ISBLANK(Tipy!EX28),"-",SUM(FW34:GA34)))</f>
        <v/>
      </c>
      <c r="GC34" s="68"/>
      <c r="GD34" s="65" t="str">
        <f>IF(ISBLANK($GP$3),"",IF(ISBLANK(Tipy!FD28),0,IF(AND(Tipy!FD28=Výsledky!$GN$3,Tipy!FF28=Výsledky!$GP$3),60,0)))</f>
        <v/>
      </c>
      <c r="GE34" s="65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5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5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6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9" t="str">
        <f>IF(ISBLANK($GP$3),"",IF(ISBLANK(Tipy!FD28),"-",SUM(GD34:GH34)))</f>
        <v/>
      </c>
      <c r="GJ34" s="68"/>
      <c r="GK34" s="65" t="str">
        <f>IF(ISBLANK($GW$3),"",IF(ISBLANK(Tipy!FJ28),0,IF(AND(Tipy!FJ28=Výsledky!$GU$3,Tipy!FL28=Výsledky!$GW$3),60,0)))</f>
        <v/>
      </c>
      <c r="GL34" s="65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5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5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6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9" t="str">
        <f>IF(ISBLANK($GW$3),"",IF(ISBLANK(Tipy!FJ28),"-",SUM(GK34:GO34)))</f>
        <v/>
      </c>
      <c r="GQ34" s="68"/>
      <c r="GR34" s="65" t="str">
        <f>IF(ISBLANK($GI$3),"",IF(ISBLANK(Tipy!FP28),0,IF(AND(Tipy!FP28=Výsledky!$GG$3,Tipy!FR28=Výsledky!$GI$3),60,0)))</f>
        <v/>
      </c>
      <c r="GS34" s="65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5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5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6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9" t="str">
        <f>IF(ISBLANK($GI$3),"",IF(ISBLANK(Tipy!FP28),"-",SUM(GR34:GV34)))</f>
        <v/>
      </c>
      <c r="GX34" s="68"/>
      <c r="GY34" s="65" t="str">
        <f>IF(ISBLANK($HK$3),"",IF(ISBLANK(Tipy!FV28),0,IF(AND(Tipy!FV28=Výsledky!$HI$3,Tipy!FX28=Výsledky!$HK$3),60,0)))</f>
        <v/>
      </c>
      <c r="GZ34" s="65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5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5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6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9" t="str">
        <f>IF(ISBLANK($HK$3),"",IF(ISBLANK(Tipy!FV28),"-",SUM(GY34:HC34)))</f>
        <v/>
      </c>
      <c r="HE34" s="68"/>
      <c r="HF34" s="65" t="str">
        <f>IF(ISBLANK($HD$3),"",IF(ISBLANK(Tipy!GB28),0,IF(AND(Tipy!GB28=Výsledky!$HB$3,Tipy!GD28=Výsledky!$HD$3),60,0)))</f>
        <v/>
      </c>
      <c r="HG34" s="65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5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5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6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9" t="str">
        <f>IF(ISBLANK($HD$3),"",IF(ISBLANK(Tipy!GB28),"-",SUM(HF34:HJ34)))</f>
        <v/>
      </c>
      <c r="HL34" s="68"/>
      <c r="HM34" s="65" t="str">
        <f>IF(ISBLANK($HY$3),"",IF(ISBLANK(Tipy!GH28),0,IF(AND(Tipy!GH28=Výsledky!$HW$3,Tipy!GJ28=Výsledky!$HY$3),60,0)))</f>
        <v/>
      </c>
      <c r="HN34" s="65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5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5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6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9" t="str">
        <f>IF(ISBLANK($HY$3),"",IF(ISBLANK(Tipy!GH28),"-",SUM(HM34:HQ34)))</f>
        <v/>
      </c>
      <c r="HS34" s="68"/>
      <c r="HT34" s="65" t="str">
        <f>IF(ISBLANK($HR$3),"",IF(ISBLANK(Tipy!GN28),0,IF(AND(Tipy!GN28=Výsledky!$HP$3,Tipy!GP28=Výsledky!$HR$3),60,0)))</f>
        <v/>
      </c>
      <c r="HU34" s="65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5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5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6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9" t="str">
        <f>IF(ISBLANK($HR$3),"",IF(ISBLANK(Tipy!GN28),"-",SUM(HT34:HX34)))</f>
        <v/>
      </c>
      <c r="HZ34" s="68"/>
      <c r="IA34" s="65" t="str">
        <f>IF(ISBLANK($IM$3),"",IF(ISBLANK(Tipy!GT28),0,IF(AND(Tipy!GT28=Výsledky!$IK$3,Tipy!GV28=Výsledky!$IM$3),60,0)))</f>
        <v/>
      </c>
      <c r="IB34" s="65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5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5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6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9" t="str">
        <f>IF(ISBLANK($IM$3),"",IF(ISBLANK(Tipy!GT28),"-",SUM(IA34:IE34)))</f>
        <v/>
      </c>
      <c r="IG34" s="68"/>
      <c r="IH34" s="65" t="str">
        <f>IF(ISBLANK($IF$3),"",IF(ISBLANK(Tipy!GZ28),0,IF(AND(Tipy!GZ28=Výsledky!$ID$3,Tipy!HB28=Výsledky!$IF$3),60,0)))</f>
        <v/>
      </c>
      <c r="II34" s="65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5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5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6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9" t="str">
        <f>IF(ISBLANK($IF$3),"",IF(ISBLANK(Tipy!GZ28),"-",SUM(IH34:IL34)))</f>
        <v/>
      </c>
      <c r="IN34" s="68"/>
      <c r="IO34" s="65" t="str">
        <f>IF(ISBLANK($IT$3),"",IF(ISBLANK(Tipy!HF28),0,IF(AND(Tipy!HF28=Výsledky!$IR$3,Tipy!HH28=Výsledky!$IT$3),60,0)))</f>
        <v/>
      </c>
      <c r="IP34" s="65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5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5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6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9" t="str">
        <f>IF(ISBLANK($IT$3),"",IF(ISBLANK(Tipy!HF28),"-",SUM(IO34:IS34)))</f>
        <v/>
      </c>
      <c r="IU34" s="68"/>
      <c r="IV34" s="65" t="str">
        <f>IF(ISBLANK($JA$3),"",IF(ISBLANK(Tipy!HL28),0,IF(AND(Tipy!HL28=Výsledky!$IY$3,Tipy!HN28=Výsledky!$JA$3),60,0)))</f>
        <v/>
      </c>
      <c r="IW34" s="65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5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5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6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9" t="str">
        <f>IF(ISBLANK($JA$3),"",IF(ISBLANK(Tipy!HL28),"-",SUM(IV34:IZ34)))</f>
        <v/>
      </c>
      <c r="JB34" s="68"/>
      <c r="JC34" s="65" t="str">
        <f>IF(ISBLANK($JO$3),"",IF(ISBLANK(Tipy!HR28),0,IF(AND(Tipy!HR28=Výsledky!$JM$3,Tipy!HT28=Výsledky!$JO$3),60,0)))</f>
        <v/>
      </c>
      <c r="JD34" s="65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5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5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6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9" t="str">
        <f>IF(ISBLANK($JO$3),"",IF(ISBLANK(Tipy!HR28),"-",SUM(JC34:JG34)))</f>
        <v/>
      </c>
      <c r="JI34" s="68"/>
      <c r="JJ34" s="65" t="str">
        <f>IF(ISBLANK($JH$3),"",IF(ISBLANK(Tipy!HX28),0,IF(AND(Tipy!HX28=Výsledky!$JF$3,Tipy!HZ28=Výsledky!$JH$3),60,0)))</f>
        <v/>
      </c>
      <c r="JK34" s="65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5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5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6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9" t="str">
        <f>IF(ISBLANK($JH$3),"",IF(ISBLANK(Tipy!HX28),"-",SUM(JJ34:JN34)))</f>
        <v/>
      </c>
      <c r="JP34" s="68"/>
      <c r="JQ34" s="65" t="str">
        <f>IF(ISBLANK($JV$3),"",IF(ISBLANK(Tipy!ID28),0,IF(AND(Tipy!ID28=Výsledky!$JT$3,Tipy!IF28=Výsledky!$JV$3),60,0)))</f>
        <v/>
      </c>
      <c r="JR34" s="65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5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5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6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9" t="str">
        <f>IF(ISBLANK($JV$3),"",IF(ISBLANK(Tipy!ID28),"-",SUM(JQ34:JU34)))</f>
        <v/>
      </c>
      <c r="JW34" s="68"/>
      <c r="JX34" s="65" t="str">
        <f>IF(ISBLANK($KQ$3),"",IF(ISBLANK(Tipy!IJ28),0,IF(AND(Tipy!IJ28=Výsledky!$KO$3,Tipy!IL28=Výsledky!$KQ$3),60,0)))</f>
        <v/>
      </c>
      <c r="JY34" s="65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5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5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6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9" t="str">
        <f>IF(ISBLANK($KQ$3),"",IF(ISBLANK(Tipy!IJ28),"-",SUM(JX34:KB34)))</f>
        <v/>
      </c>
      <c r="KD34" s="68"/>
      <c r="KE34" s="65" t="str">
        <f>IF(ISBLANK($KX$3),"",IF(ISBLANK(Tipy!IP28),0,IF(AND(Tipy!IP28=Výsledky!$KV$3,Tipy!IR28=Výsledky!$KX$3),60,0)))</f>
        <v/>
      </c>
      <c r="KF34" s="65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5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5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6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9" t="str">
        <f>IF(ISBLANK($KX$3),"",IF(ISBLANK(Tipy!IP28),"-",SUM(KE34:KI34)))</f>
        <v/>
      </c>
      <c r="KK34" s="68"/>
      <c r="KL34" s="65" t="str">
        <f>IF(ISBLANK($KJ$3),"",IF(ISBLANK(Tipy!IV28),0,IF(AND(Tipy!IV28=Výsledky!$KH$3,Tipy!IX28=Výsledky!$KJ$3),60,0)))</f>
        <v/>
      </c>
      <c r="KM34" s="65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5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5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6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9" t="str">
        <f>IF(ISBLANK($KJ$3),"",IF(ISBLANK(Tipy!IV28),"-",SUM(KL34:KP34)))</f>
        <v/>
      </c>
      <c r="KR34" s="68"/>
      <c r="KS34" s="65" t="str">
        <f>IF(ISBLANK($KC$3),"",IF(ISBLANK(Tipy!JB28),0,IF(AND(Tipy!JB28=Výsledky!$KA$3,Tipy!JD28=Výsledky!$KC$3),60,0)))</f>
        <v/>
      </c>
      <c r="KT34" s="65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5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5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6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9" t="str">
        <f>IF(ISBLANK($KC$3),"",IF(ISBLANK(Tipy!JB28),"-",SUM(KS34:KW34)))</f>
        <v/>
      </c>
      <c r="KY34" s="68"/>
      <c r="KZ34" s="65" t="str">
        <f>IF(ISBLANK($LE$3),"",IF(ISBLANK(Tipy!JH28),0,IF(AND(Tipy!JH28=Výsledky!$LC$3,Tipy!JJ28=Výsledky!$LE$3),60,0)))</f>
        <v/>
      </c>
      <c r="LA34" s="65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5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5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6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9" t="str">
        <f>IF(ISBLANK($LE$3),"",IF(ISBLANK(Tipy!JH28),"-",SUM(KZ34:LD34)))</f>
        <v/>
      </c>
      <c r="LF34" s="68"/>
      <c r="LG34" s="65" t="str">
        <f>IF(ISBLANK($JH$3),"",IF(ISBLANK(Tipy!JU28),0,IF(AND(Tipy!JU28=Výsledky!$JF$3,Tipy!JW28=Výsledky!$JH$3),60,0)))</f>
        <v/>
      </c>
      <c r="LH34" s="65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5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5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6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9" t="str">
        <f>IF(ISBLANK($JH$3),"",IF(ISBLANK(Tipy!JU28),"-",SUM(LG34:LK34)))</f>
        <v/>
      </c>
      <c r="LM34" s="68"/>
      <c r="LN34" s="65" t="str">
        <f>IF(ISBLANK($LS$3),"",IF(ISBLANK(Tipy!JN28),0,IF(AND(Tipy!JN28=Výsledky!$LQ$3,Tipy!JP28=Výsledky!$LS$3),60,0)))</f>
        <v/>
      </c>
      <c r="LO34" s="65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5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5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6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9" t="str">
        <f>IF(ISBLANK($LS$3),"",IF(ISBLANK(Tipy!JN28),"-",SUM(LN34:LR34)))</f>
        <v/>
      </c>
      <c r="LT34" s="68"/>
      <c r="LU34" s="65" t="str">
        <f>IF(ISBLANK($JH$3),"",IF(ISBLANK(Tipy!KI28),0,IF(AND(Tipy!KI28=Výsledky!$JF$3,Tipy!KK28=Výsledky!$JH$3),60,0)))</f>
        <v/>
      </c>
      <c r="LV34" s="65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5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5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6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9" t="str">
        <f>IF(ISBLANK($JH$3),"",IF(ISBLANK(Tipy!KI28),"-",SUM(LU34:LY34)))</f>
        <v/>
      </c>
      <c r="MA34" s="68"/>
      <c r="MB34" s="65" t="str">
        <f>IF(ISBLANK($MG$3),"",IF(ISBLANK(Tipy!JZ28),0,IF(AND(Tipy!JZ28=Výsledky!$ME$3,Tipy!KB28=Výsledky!$MG$3),60,0)))</f>
        <v/>
      </c>
      <c r="MC34" s="65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5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5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6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9" t="str">
        <f>IF(ISBLANK($MG$3),"",IF(ISBLANK(Tipy!JZ28),"-",SUM(MB34:MF34)))</f>
        <v/>
      </c>
      <c r="MH34" s="68"/>
      <c r="MI34" s="65" t="str">
        <f>IF(ISBLANK($MN$3),"",IF(ISBLANK(Tipy!KL28),0,IF(AND(Tipy!KL28=Výsledky!$ML$3,Tipy!KN28=Výsledky!$MN$3),60,0)))</f>
        <v/>
      </c>
      <c r="MJ34" s="6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5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5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9" t="str">
        <f>IF(ISBLANK($MN$3),"",IF(ISBLANK(Tipy!KL28),"-",SUM(MI34:MM34)))</f>
        <v/>
      </c>
      <c r="MO34" s="68"/>
      <c r="MP34" s="65" t="str">
        <f>IF(ISBLANK($MU$3),"",IF(ISBLANK(Tipy!KR28),0,IF(AND(Tipy!KR28=Výsledky!$MS$3,Tipy!KT28=Výsledky!$MU$3),60,0)))</f>
        <v/>
      </c>
      <c r="MQ34" s="6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5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5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9" t="str">
        <f>IF(ISBLANK($MU$3),"",IF(ISBLANK(Tipy!KR28),"-",SUM(MP34:MT34)))</f>
        <v/>
      </c>
      <c r="MV34" s="68"/>
      <c r="MW34" s="65" t="str">
        <f>IF(ISBLANK($NP$3),"",IF(ISBLANK(Tipy!KX28),0,IF(AND(Tipy!KX28=Výsledky!$NN$3,Tipy!KZ28=Výsledky!$NP$3),60,0)))</f>
        <v/>
      </c>
      <c r="MX34" s="65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5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5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6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9" t="str">
        <f>IF(ISBLANK($NP$3),"",IF(ISBLANK(Tipy!KX28),"-",SUM(MW34:NA34)))</f>
        <v/>
      </c>
      <c r="NC34" s="68"/>
      <c r="ND34" s="65" t="str">
        <f>IF(ISBLANK($NB$3),"",IF(ISBLANK(Tipy!LD28),0,IF(AND(Tipy!LD28=Výsledky!$MZ$3,Tipy!LF28=Výsledky!$NB$3),60,0)))</f>
        <v/>
      </c>
      <c r="NE34" s="65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5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5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6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9" t="str">
        <f>IF(ISBLANK($NB$3),"",IF(ISBLANK(Tipy!LD28),"-",SUM(ND34:NH34)))</f>
        <v/>
      </c>
      <c r="NJ34" s="68"/>
      <c r="NK34" s="65" t="str">
        <f>IF(ISBLANK($OD$3),"",IF(ISBLANK(Tipy!LJ28),0,IF(AND(Tipy!LJ28=Výsledky!$OB$3,Tipy!LL28=Výsledky!$OD$3),60,0)))</f>
        <v/>
      </c>
      <c r="NL34" s="65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5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5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6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9" t="str">
        <f>IF(ISBLANK($OD$3),"",IF(ISBLANK(Tipy!LJ28),"-",SUM(NK34:NO34)))</f>
        <v/>
      </c>
      <c r="NQ34" s="68"/>
      <c r="NR34" s="65" t="str">
        <f>IF(ISBLANK($NI$3),"",IF(ISBLANK(Tipy!LP28),0,IF(AND(Tipy!LP28=Výsledky!$NG$3,Tipy!LR28=Výsledky!$NI$3),60,0)))</f>
        <v/>
      </c>
      <c r="NS34" s="65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5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5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6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9" t="str">
        <f>IF(ISBLANK($NI$3),"",IF(ISBLANK(Tipy!LP28),"-",SUM(NR34:NV34)))</f>
        <v/>
      </c>
      <c r="NX34" s="68"/>
      <c r="NY34" s="65" t="str">
        <f>IF(ISBLANK($OK$3),"",IF(ISBLANK(Tipy!LV28),0,IF(AND(Tipy!LV28=Výsledky!$OI$3,Tipy!LX28=Výsledky!$OK$3),60,0)))</f>
        <v/>
      </c>
      <c r="NZ34" s="65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5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5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6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9" t="str">
        <f>IF(ISBLANK($OK$3),"",IF(ISBLANK(Tipy!LV28),"-",SUM(NY34:OC34)))</f>
        <v/>
      </c>
      <c r="OE34" s="68"/>
      <c r="OF34" s="65" t="str">
        <f>IF(ISBLANK($NW$3),"",IF(ISBLANK(Tipy!MB28),0,IF(AND(Tipy!MB28=Výsledky!$NU$3,Tipy!MD28=Výsledky!$NW$3),60,0)))</f>
        <v/>
      </c>
      <c r="OG34" s="65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5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5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6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9" t="str">
        <f>IF(ISBLANK($NW$3),"",IF(ISBLANK(Tipy!MB28),"-",SUM(OF34:OJ34)))</f>
        <v/>
      </c>
      <c r="OL34" s="68"/>
      <c r="OM34" s="65" t="str">
        <f>IF(ISBLANK($OR$3),"",IF(ISBLANK(Tipy!MH28),0,IF(AND(Tipy!MH28=Výsledky!$OP$3,Tipy!MJ28=Výsledky!$OR$3),60,0)))</f>
        <v/>
      </c>
      <c r="ON34" s="6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5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5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9" t="str">
        <f>IF(ISBLANK($OR$3),"",IF(ISBLANK(Tipy!MH28),"-",SUM(OM34:OQ34)))</f>
        <v/>
      </c>
      <c r="OS34" s="68"/>
      <c r="OT34" s="65" t="str">
        <f>IF(ISBLANK($OY$3),"",IF(ISBLANK(Tipy!MN28),0,IF(AND(Tipy!MN28=Výsledky!$OW$3,Tipy!MP28=Výsledky!$OY$3),60,0)))</f>
        <v/>
      </c>
      <c r="OU34" s="6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5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5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9" t="str">
        <f>IF(ISBLANK($OY$3),"",IF(ISBLANK(Tipy!MN28),"-",SUM(OT34:OX34)))</f>
        <v/>
      </c>
      <c r="OZ34" s="68"/>
      <c r="PA34" s="65" t="str">
        <f>IF(ISBLANK($PF$3),"",IF(ISBLANK(Tipy!MT28),0,IF(AND(Tipy!MT28=Výsledky!$PD$3,Tipy!MV28=Výsledky!$PF$3),60,0)))</f>
        <v/>
      </c>
      <c r="PB34" s="6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5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5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9" t="str">
        <f>IF(ISBLANK($PF$3),"",IF(ISBLANK(Tipy!MT28),"-",SUM(PA34:PE34)))</f>
        <v/>
      </c>
      <c r="PG34" s="68"/>
      <c r="PH34" s="65" t="str">
        <f>IF(ISBLANK($PM$3),"",IF(ISBLANK(Tipy!MZ28),0,IF(AND(Tipy!MZ28=Výsledky!$PK$3,Tipy!NB28=Výsledky!$PM$3),60,0)))</f>
        <v/>
      </c>
      <c r="PI34" s="6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5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5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9" t="str">
        <f>IF(ISBLANK($PM$3),"",IF(ISBLANK(Tipy!MZ28),"-",SUM(PH34:PL34)))</f>
        <v/>
      </c>
      <c r="PN34" s="68"/>
      <c r="PO34" s="65" t="str">
        <f>IF(ISBLANK($PT$3),"",IF(ISBLANK(Tipy!NF28),0,IF(AND(Tipy!NF28=Výsledky!$PR$3,Tipy!NH28=Výsledky!$PT$3),60,0)))</f>
        <v/>
      </c>
      <c r="PP34" s="6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5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5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9" t="str">
        <f>IF(ISBLANK($PT$3),"",IF(ISBLANK(Tipy!NF28),"-",SUM(PO34:PS34)))</f>
        <v/>
      </c>
      <c r="PU34" s="68"/>
      <c r="PV34" s="65" t="str">
        <f>IF(ISBLANK($QA$3),"",IF(ISBLANK(Tipy!NL28),0,IF(AND(Tipy!NL28=Výsledky!$PY$3,Tipy!NN28=Výsledky!$QA$3),60,0)))</f>
        <v/>
      </c>
      <c r="PW34" s="6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5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5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9" t="str">
        <f>IF(ISBLANK($QA$3),"",IF(ISBLANK(Tipy!NL28),"-",SUM(PV34:PZ34)))</f>
        <v/>
      </c>
      <c r="QB34" s="68"/>
      <c r="QC34" s="65" t="str">
        <f>IF(ISBLANK($QH$3),"",IF(ISBLANK(Tipy!NR28),0,IF(AND(Tipy!NR28=Výsledky!$QF$3,Tipy!NT28=Výsledky!$QH$3),60,0)))</f>
        <v/>
      </c>
      <c r="QD34" s="6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5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5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9" t="str">
        <f>IF(ISBLANK($QH$3),"",IF(ISBLANK(Tipy!NR28),"-",SUM(QC34:QG34)))</f>
        <v/>
      </c>
      <c r="QI34" s="65"/>
      <c r="QJ34" s="65" t="str">
        <f>IF(ISBLANK($QV$3),"",IF(ISBLANK(Tipy!NX28),0,IF(AND(Tipy!NX28=Výsledky!$QT$3,Tipy!NZ28=Výsledky!$QV$3),60,0)))</f>
        <v/>
      </c>
      <c r="QK34" s="65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5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5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6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9" t="str">
        <f>IF(ISBLANK($QV$3),"",IF(ISBLANK(Tipy!NX28),"-",SUM(QJ34:QN34)))</f>
        <v/>
      </c>
      <c r="QP34" s="65"/>
      <c r="QQ34" s="65" t="str">
        <f>IF(ISBLANK($QO$3),"",IF(ISBLANK(Tipy!#REF!),0,IF(AND(Tipy!#REF!=Výsledky!$QM$3,Tipy!#REF!=Výsledky!$QO$3),60,0)))</f>
        <v/>
      </c>
      <c r="QR3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9" t="str">
        <f>IF(ISBLANK($QO$3),"",IF(ISBLANK(Tipy!#REF!),"-",SUM(QQ34:QU34)))</f>
        <v/>
      </c>
    </row>
    <row r="35" spans="1:464" s="336" customFormat="1" ht="15">
      <c r="A35" s="316">
        <f>Tipy!A29</f>
        <v>62</v>
      </c>
      <c r="B35" s="333" t="s">
        <v>260</v>
      </c>
      <c r="C35" s="334">
        <v>62</v>
      </c>
      <c r="D35" s="65">
        <f>IF(ISBLANK($I$3),"",IF(ISBLANK(Tipy!D29),0,IF(AND(Tipy!D29=Výsledky!$G$3,Tipy!F29=Výsledky!$I$3),60,0)))</f>
        <v>0</v>
      </c>
      <c r="E35" s="6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5" t="e">
        <f>IF(ISBLANK($I$3),"",IF(OR(Tipy!G29=Výsledky!$D$6,Tipy!G29=Výsledky!$D$7,Tipy!G29=Výsledky!$D$8,Tipy!G29=Výsledky!$D$9),IF(VLOOKUP(Tipy!G29,'Kategórie hráčov'!$A$2:$B$46,2,FALSE)=30,30,20),0))</f>
        <v>#N/A</v>
      </c>
      <c r="G35" s="65" t="e">
        <f>IF(ISBLANK($I$3),"",IF(OR(Tipy!H29=Výsledky!$G$6,Tipy!H29=Výsledky!$G$7,Tipy!H29=Výsledky!$G$8,Tipy!H29=Výsledky!$G$9),IF(VLOOKUP(Tipy!H29,'Kategórie hráčov'!$A$2:$B$46,2,FALSE)=30,30,20),0))</f>
        <v>#N/A</v>
      </c>
      <c r="H35" s="6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7" t="str">
        <f>IF(ISBLANK($I$3),"",IF(ISBLANK(Tipy!D29),"-",SUM(D35:H35)))</f>
        <v>-</v>
      </c>
      <c r="J35" s="337"/>
      <c r="K35" s="106">
        <f>IF(ISBLANK($P$3),"",IF(ISBLANK(Tipy!J29),0,IF(AND(Tipy!J29=Výsledky!$N$3,Tipy!L29=Výsledky!$P$3),60,0)))</f>
        <v>60</v>
      </c>
      <c r="L35" s="10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5">
        <f>IF(ISBLANK($P$3),"",IF(OR(Tipy!M29=Výsledky!$K$6,Tipy!M29=Výsledky!$K$7,Tipy!M29=Výsledky!$K$8,Tipy!M29=Výsledky!$K$9),IF(VLOOKUP(Tipy!M29,'Kategórie hráčov'!$A$2:$B$46,2,FALSE)=30,30,20),0))</f>
        <v>20</v>
      </c>
      <c r="N35" s="105">
        <f>IF(ISBLANK($P$3),"",IF(OR(Tipy!N29=Výsledky!$N$6,Tipy!N29=Výsledky!$N$7,Tipy!N29=Výsledky!$N$8,Tipy!N29=Výsledky!$N$9),IF(VLOOKUP(Tipy!N29,'Kategórie hráčov'!$A$2:$B$46,2,FALSE)=30,30,20),0))</f>
        <v>20</v>
      </c>
      <c r="O35" s="6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7">
        <f>IF(ISBLANK($P$3),"",IF(ISBLANK(Tipy!J29),"-",SUM(K35:O35)))</f>
        <v>100</v>
      </c>
      <c r="Q35" s="330"/>
      <c r="R35" s="106">
        <f>IF(ISBLANK($W$3),"",IF(ISBLANK(Tipy!P29),0,IF(AND(Tipy!P29=Výsledky!$U$3,Tipy!R29=Výsledky!$W$3),60,0)))</f>
        <v>0</v>
      </c>
      <c r="S35" s="10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5">
        <f>IF(ISBLANK($W$3),"",IF(OR(Tipy!S29=Výsledky!$R$6,Tipy!S29=Výsledky!$R$7,Tipy!S29=Výsledky!$R$8,Tipy!S29=Výsledky!$R$9),VLOOKUP(Tipy!S29,'Kategórie hráčov'!$A$2:$B$47,2,FALSE),0))</f>
        <v>20</v>
      </c>
      <c r="U35" s="105">
        <f>IF(ISBLANK($W$3),"",IF(OR(Tipy!T29=Výsledky!$U$6,Tipy!T29=Výsledky!$U$7,Tipy!T29=Výsledky!$U$8,Tipy!T29=Výsledky!$U$9),VLOOKUP(Tipy!T29,'Kategórie hráčov'!$A$25:$B$70,2,FALSE),0))</f>
        <v>0</v>
      </c>
      <c r="V35" s="66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9">
        <f>IF(ISBLANK($W$3),"",IF(ISBLANK(Tipy!P29),"-",SUM(R35:V35)))</f>
        <v>50</v>
      </c>
      <c r="X35" s="330"/>
      <c r="Y35" s="106">
        <f>IF(ISBLANK($AD$3),"",IF(ISBLANK(Tipy!V29),0,IF(AND(Tipy!V29=Výsledky!$AB$3,Tipy!X29=Výsledky!$AD$3),60,0)))</f>
        <v>0</v>
      </c>
      <c r="Z35" s="10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5">
        <f>IF(ISBLANK($AD$3),"",IF(OR(Tipy!Y29=Výsledky!$Y$6,Tipy!Y29=Výsledky!$Y$7,Tipy!Y29=Výsledky!$Y$8,Tipy!Y29=Výsledky!$Y$9),VLOOKUP(Tipy!Y29,'Kategórie hráčov'!$A$2:$B$47,2,FALSE),0))</f>
        <v>0</v>
      </c>
      <c r="AB35" s="105">
        <f>IF(ISBLANK($AD$3),"",IF(OR(Tipy!Z29=Výsledky!$AB$6,Tipy!Z29=Výsledky!$AB$7,Tipy!Z29=Výsledky!$AB$8,Tipy!Z29=Výsledky!$AB$9),VLOOKUP(Tipy!Z29,'Kategórie hráčov'!$A$25:$B$70,2,FALSE),0))</f>
        <v>0</v>
      </c>
      <c r="AC35" s="66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9">
        <f>IF(ISBLANK($AD$3),"",IF(ISBLANK(Tipy!V29),"-",SUM(Y35:AC35)))</f>
        <v>10</v>
      </c>
      <c r="AE35" s="68"/>
      <c r="AF35" s="65" t="str">
        <f>IF(ISBLANK($AK$3),"",IF(ISBLANK(Tipy!AB29),0,IF(AND(Tipy!AB29=Výsledky!$AI$3,Tipy!AD29=Výsledky!$AK$3),60,0)))</f>
        <v/>
      </c>
      <c r="AG35" s="65" t="str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/>
      </c>
      <c r="AH35" s="65" t="str">
        <f>IF(ISBLANK($AK$3),"",IF(OR(Tipy!AE29=Výsledky!$AF$6,Tipy!AE29=Výsledky!$AF$7,Tipy!AE29=Výsledky!$AF$8,Tipy!AE29=Výsledky!$AF$9),IF(VLOOKUP(Tipy!AE29,'Kategórie hráčov'!$A$2:$B$46,2,FALSE)=30,30,20),0))</f>
        <v/>
      </c>
      <c r="AI35" s="65" t="str">
        <f>IF(ISBLANK($AK$3),"",IF(OR(Tipy!AF29=Výsledky!$AI$6,Tipy!AF29=Výsledky!$AI$7,Tipy!AF29=Výsledky!$AI$8,Tipy!AF29=Výsledky!$AI$9),IF(VLOOKUP(Tipy!AF29,'Kategórie hráčov'!$A$2:$B$46,2,FALSE)=30,30,20),0))</f>
        <v/>
      </c>
      <c r="AJ35" s="66" t="str">
        <f>IF(ISBLANK($AK$3),"",IF(ISBLANK(Tipy!AB29),0,IF(OR(AND(Tipy!AB29=Výsledky!$AI$3,OR(Tipy!AD29=Výsledky!$AK$3+1,Tipy!AD29=Výsledky!$AK$3-1)),AND(Tipy!AD29=Výsledky!$AK$3,OR(Tipy!AB29=Výsledky!$AI$3+1,Tipy!AB29=Výsledky!$AI$3-1))),10,0)))</f>
        <v/>
      </c>
      <c r="AK35" s="69" t="str">
        <f>IF(ISBLANK($AK$3),"",IF(ISBLANK(Tipy!AB29),"-",SUM(AF35:AJ35)))</f>
        <v/>
      </c>
      <c r="AL35" s="68"/>
      <c r="AM35" s="65" t="str">
        <f>IF(ISBLANK($AR$3),"",IF(ISBLANK(Tipy!AH29),0,IF(AND(Tipy!AH29=Výsledky!$AP$3,Tipy!AJ29=Výsledky!$AR$3),60,0)))</f>
        <v/>
      </c>
      <c r="AN35" s="65" t="str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/>
      </c>
      <c r="AO35" s="65" t="str">
        <f>IF(ISBLANK($AR$3),"",IF(OR(Tipy!AK29=Výsledky!$AM$6,Tipy!AK29=Výsledky!$AM$7,Tipy!AK29=Výsledky!$AM$8,Tipy!AK29=Výsledky!$AM$9),IF(VLOOKUP(Tipy!AK29,'Kategórie hráčov'!$A$2:$B$46,2,FALSE)=30,30,20),0))</f>
        <v/>
      </c>
      <c r="AP35" s="65" t="str">
        <f>IF(ISBLANK($AR$3),"",IF(OR(Tipy!AL29=Výsledky!$AP$6,Tipy!AL29=Výsledky!$AP$7,Tipy!AL29=Výsledky!$AP$8,Tipy!AL29=Výsledky!$AP$9),IF(VLOOKUP(Tipy!AL29,'Kategórie hráčov'!$A$2:$B$46,2,FALSE)=30,30,20),0))</f>
        <v/>
      </c>
      <c r="AQ35" s="66" t="str">
        <f>IF(ISBLANK($AR$3),"",IF(ISBLANK(Tipy!AH29),0,IF(OR(AND(Tipy!AH29=Výsledky!$AP$3,OR(Tipy!AJ29=Výsledky!$AR$3+1,Tipy!AJ29=Výsledky!$AR$3-1)),AND(Tipy!AJ29=Výsledky!$AR$3,OR(Tipy!AH29=Výsledky!$AP$3+1,Tipy!AH29=Výsledky!$AP$3-1))),10,0)))</f>
        <v/>
      </c>
      <c r="AR35" s="69" t="str">
        <f>IF(ISBLANK($AR$3),"",IF(ISBLANK(Tipy!AH29),"-",SUM(AM35:AQ35)))</f>
        <v/>
      </c>
      <c r="AS35" s="68"/>
      <c r="AT35" s="65" t="str">
        <f>IF(ISBLANK($BF$3),"",IF(ISBLANK(Tipy!AN29),0,IF(AND(Tipy!AN29=Výsledky!$BD$3,Tipy!AP29=Výsledky!$BF$3),60,0)))</f>
        <v/>
      </c>
      <c r="AU35" s="65" t="str">
        <f>IF(ISBLANK($BF$3),"",IF(ISBLANK(Tipy!AN29),0,IF(AND(Tipy!AN29=Výsledky!$BD$3,Tipy!AP29=Výsledky!$BF$3),0,IF(AND(Tipy!AN29-Tipy!AP29&gt;0,Výsledky!$BD$3-Výsledky!$BF$3&gt;0),20,IF(AND(Tipy!AN29-Tipy!AP29=0,Výsledky!$BD$3-Výsledky!$BF$3=0),20,IF(AND(Tipy!AN29-Tipy!AP29&lt;0,Výsledky!$BD$3-Výsledky!$BF$3&lt;0),20,0))))))</f>
        <v/>
      </c>
      <c r="AV35" s="65" t="str">
        <f>IF(ISBLANK($BF$3),"",IF(OR(Tipy!AQ29=Výsledky!#REF!,Tipy!AQ29=Výsledky!#REF!,Tipy!AQ29=Výsledky!#REF!,Tipy!AQ29=Výsledky!$AT$9),IF(VLOOKUP(Tipy!AQ29,'Kategórie hráčov'!$A$2:$B$46,2,FALSE)=30,30,20),0))</f>
        <v/>
      </c>
      <c r="AW35" s="65" t="str">
        <f>IF(ISBLANK($BF$3),"",IF(OR(Tipy!AR29=Výsledky!#REF!,Tipy!AR29=Výsledky!#REF!,Tipy!AR29=Výsledky!#REF!,Tipy!AR29=Výsledky!$AW$9),IF(VLOOKUP(Tipy!AR29,'Kategórie hráčov'!$A$2:$B$46,2,FALSE)=30,30,20),0))</f>
        <v/>
      </c>
      <c r="AX35" s="66" t="str">
        <f>IF(ISBLANK($BF$3),"",IF(ISBLANK(Tipy!AN29),0,IF(OR(AND(Tipy!AN29=Výsledky!$BD$3,OR(Tipy!AP29=Výsledky!$BF$3+1,Tipy!AP29=Výsledky!$BF$3-1)),AND(Tipy!AP29=Výsledky!$BF$3,OR(Tipy!AN29=Výsledky!$BD$3+1,Tipy!AN29=Výsledky!$BD$3-1))),10,0)))</f>
        <v/>
      </c>
      <c r="AY35" s="69" t="str">
        <f>IF(ISBLANK($BF$3),"",IF(ISBLANK(Tipy!AN29),"-",SUM(AT35:AX35)))</f>
        <v/>
      </c>
      <c r="AZ35" s="68"/>
      <c r="BA35" s="65" t="str">
        <f>IF(ISBLANK($AY$3),"",IF(ISBLANK(Tipy!AT29),0,IF(AND(Tipy!AT29=Výsledky!$AW$3,Tipy!AV29=Výsledky!$AY$3),60,0)))</f>
        <v/>
      </c>
      <c r="BB35" s="65" t="str">
        <f>IF(ISBLANK($AY$3),"",IF(ISBLANK(Tipy!AT29),0,IF(AND(Tipy!AT29=Výsledky!$AW$3,Tipy!AV29=Výsledky!$AY$3),0,IF(AND(Tipy!AT29-Tipy!AV29&gt;0,Výsledky!$AW$3-Výsledky!$AY$3&gt;0),20,IF(AND(Tipy!AT29-Tipy!AV29=0,Výsledky!$AW$3-Výsledky!$AY$3=0),20,IF(AND(Tipy!AT29-Tipy!AV29&lt;0,Výsledky!$AW$3-Výsledky!$AY$3&lt;0),20,0))))))</f>
        <v/>
      </c>
      <c r="BC35" s="65" t="str">
        <f>IF(ISBLANK($AY$3),"",IF(OR(Tipy!AW29=Výsledky!$BA$6,Tipy!AW29=Výsledky!$BA$7,Tipy!AW29=Výsledky!$BA$8,Tipy!AW29=Výsledky!$BA$9),IF(VLOOKUP(Tipy!AW29,'Kategórie hráčov'!$A$2:$B$46,2,FALSE)=30,30,20),0))</f>
        <v/>
      </c>
      <c r="BD35" s="65" t="str">
        <f>IF(ISBLANK($AY$3),"",IF(OR(Tipy!AX29=Výsledky!$BD$6,Tipy!AX29=Výsledky!$BD$7,Tipy!AX29=Výsledky!$BD$8,Tipy!AX29=Výsledky!$BD$9),IF(VLOOKUP(Tipy!AX29,'Kategórie hráčov'!$A$2:$B$46,2,FALSE)=30,30,20),0))</f>
        <v/>
      </c>
      <c r="BE35" s="66" t="str">
        <f>IF(ISBLANK($AY$3),"",IF(ISBLANK(Tipy!AT29),0,IF(OR(AND(Tipy!AT29=Výsledky!$AW$3,OR(Tipy!AV29=Výsledky!$AY$3+1,Tipy!AV29=Výsledky!$AY$3-1)),AND(Tipy!AV29=Výsledky!$AY$3,OR(Tipy!AT29=Výsledky!$AW$3+1,Tipy!AT29=Výsledky!$AW$3-1))),10,0)))</f>
        <v/>
      </c>
      <c r="BF35" s="69" t="str">
        <f>IF(ISBLANK($AY$3),"",IF(ISBLANK(Tipy!AT29),"-",SUM(BA35:BE35)))</f>
        <v/>
      </c>
      <c r="BG35" s="68"/>
      <c r="BH35" s="65" t="str">
        <f>IF(ISBLANK($BT$3),"",IF(ISBLANK(Tipy!AZ29),0,IF(AND(Tipy!AZ29=Výsledky!$BR$3,Tipy!BB29=Výsledky!$BT$3),60,0)))</f>
        <v/>
      </c>
      <c r="BI35" s="65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5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5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6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69" t="str">
        <f>IF(ISBLANK($BT$3),"",IF(ISBLANK(Tipy!AZ29),"-",SUM(BH35:BL35)))</f>
        <v/>
      </c>
      <c r="BN35" s="68"/>
      <c r="BO35" s="65" t="str">
        <f>IF(ISBLANK($CA$3),"",IF(ISBLANK(Tipy!BF29),0,IF(AND(Tipy!BF29=Výsledky!$BY$3,Tipy!BH29=Výsledky!$CA$3),60,0)))</f>
        <v/>
      </c>
      <c r="BP35" s="65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5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5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6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9" t="str">
        <f>IF(ISBLANK($CA$3),"",IF(ISBLANK(Tipy!BF29),"-",SUM(BO35:BS35)))</f>
        <v/>
      </c>
      <c r="BU35" s="68"/>
      <c r="BV35" s="65" t="str">
        <f>IF(ISBLANK($CH$3),"",IF(ISBLANK(Tipy!BL29),0,IF(AND(Tipy!BL29=Výsledky!$CF$3,Tipy!BN29=Výsledky!$CH$3),60,0)))</f>
        <v/>
      </c>
      <c r="BW35" s="65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5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5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6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9" t="str">
        <f>IF(ISBLANK($CH$3),"",IF(ISBLANK(Tipy!BL29),"-",SUM(BV35:BZ35)))</f>
        <v/>
      </c>
      <c r="CB35" s="68"/>
      <c r="CC35" s="65" t="str">
        <f>IF(ISBLANK($CO$3),"",IF(ISBLANK(Tipy!BR29),0,IF(AND(Tipy!BR29=Výsledky!$CM$3,Tipy!BT29=Výsledky!$CO$3),60,0)))</f>
        <v/>
      </c>
      <c r="CD35" s="65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5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5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6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9" t="str">
        <f>IF(ISBLANK($CO$3),"",IF(ISBLANK(Tipy!BR29),"-",SUM(CC35:CG35)))</f>
        <v/>
      </c>
      <c r="CI35" s="68"/>
      <c r="CJ35" s="65" t="str">
        <f>IF(ISBLANK($CV$3),"",IF(ISBLANK(Tipy!BX29),0,IF(AND(Tipy!BX29=Výsledky!$CT$3,Tipy!BZ29=Výsledky!$CV$3),60,0)))</f>
        <v/>
      </c>
      <c r="CK35" s="65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5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5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6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9" t="str">
        <f>IF(ISBLANK($CV$3),"",IF(ISBLANK(Tipy!BX29),"-",SUM(CJ35:CN35)))</f>
        <v/>
      </c>
      <c r="CP35" s="68"/>
      <c r="CQ35" s="65" t="str">
        <f>IF(ISBLANK($DC$3),"",IF(ISBLANK(Tipy!CD29),0,IF(AND(Tipy!CD29=Výsledky!$DA$3,Tipy!CF29=Výsledky!$DC$3),60,0)))</f>
        <v/>
      </c>
      <c r="CR35" s="65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5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5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6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9" t="str">
        <f>IF(ISBLANK($DC$3),"",IF(ISBLANK(Tipy!CD29),"-",SUM(CQ35:CU35)))</f>
        <v/>
      </c>
      <c r="CW35" s="68"/>
      <c r="CX35" s="65" t="str">
        <f>IF(ISBLANK($DX$3),"",IF(ISBLANK(Tipy!CJ29),0,IF(AND(Tipy!CJ29=Výsledky!$DV$3,Tipy!CL29=Výsledky!$DX$3),60,0)))</f>
        <v/>
      </c>
      <c r="CY35" s="65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5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5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6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9" t="str">
        <f>IF(ISBLANK($DX$3),"",IF(ISBLANK(Tipy!CJ29),"-",SUM(CX35:DB35)))</f>
        <v/>
      </c>
      <c r="DD35" s="68"/>
      <c r="DE35" s="65" t="str">
        <f>IF(ISBLANK($DQ$3),"",IF(ISBLANK(Tipy!CP29),0,IF(AND(Tipy!CP29=Výsledky!$DO$3,Tipy!CR29=Výsledky!$DQ$3),60,0)))</f>
        <v/>
      </c>
      <c r="DF35" s="65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5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5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6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9" t="str">
        <f>IF(ISBLANK($DQ$3),"",IF(ISBLANK(Tipy!CP29),"-",SUM(DE35:DI35)))</f>
        <v/>
      </c>
      <c r="DK35" s="68"/>
      <c r="DL35" s="65" t="str">
        <f>IF(ISBLANK($EE$3),"",IF(ISBLANK(Tipy!CV29),0,IF(AND(Tipy!CV29=Výsledky!$EC$3,Tipy!CX29=Výsledky!$EE$3),60,0)))</f>
        <v/>
      </c>
      <c r="DM35" s="65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5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5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6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9" t="str">
        <f>IF(ISBLANK($EE$3),"",IF(ISBLANK(Tipy!CV29),"-",SUM(DL35:DP35)))</f>
        <v/>
      </c>
      <c r="DR35" s="68"/>
      <c r="DS35" s="65" t="str">
        <f>IF(ISBLANK($EL$3),"",IF(ISBLANK(Tipy!DB29),0,IF(AND(Tipy!DB29=Výsledky!$EJ$3,Tipy!DD29=Výsledky!$EL$3),60,0)))</f>
        <v/>
      </c>
      <c r="DT35" s="65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5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5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6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9" t="str">
        <f>IF(ISBLANK($EL$3),"",IF(ISBLANK(Tipy!DB29),"-",SUM(DS35:DW35)))</f>
        <v/>
      </c>
      <c r="DY35" s="68"/>
      <c r="DZ35" s="65" t="str">
        <f>IF(ISBLANK($ES$3),"",IF(ISBLANK(Tipy!DH29),0,IF(AND(Tipy!DH29=Výsledky!$EQ$3,Tipy!DJ29=Výsledky!$ES$3),60,0)))</f>
        <v/>
      </c>
      <c r="EA35" s="65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5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5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6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9" t="str">
        <f>IF(ISBLANK($ES$3),"",IF(ISBLANK(Tipy!DH29),"-",SUM(DZ35:ED35)))</f>
        <v/>
      </c>
      <c r="EF35" s="68"/>
      <c r="EG35" s="65" t="str">
        <f>IF(ISBLANK($EZ$3),"",IF(ISBLANK(Tipy!DN29),0,IF(AND(Tipy!DN29=Výsledky!$EX$3,Tipy!DP29=Výsledky!$EZ$3),60,0)))</f>
        <v/>
      </c>
      <c r="EH35" s="65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5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5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6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9" t="str">
        <f>IF(ISBLANK($EZ$3),"",IF(ISBLANK(Tipy!DN29),"-",SUM(EG35:EK35)))</f>
        <v/>
      </c>
      <c r="EM35" s="68"/>
      <c r="EN35" s="65" t="str">
        <f>IF(ISBLANK($FU$3),"",IF(ISBLANK(Tipy!DT29),0,IF(AND(Tipy!DT29=Výsledky!$FS$3,Tipy!DV29=Výsledky!$FU$3),60,0)))</f>
        <v/>
      </c>
      <c r="EO35" s="65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5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5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6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9" t="str">
        <f>IF(ISBLANK($FU$3),"",IF(ISBLANK(Tipy!DT29),"-",SUM(EN35:ER35)))</f>
        <v/>
      </c>
      <c r="ET35" s="68"/>
      <c r="EU35" s="65" t="str">
        <f>IF(ISBLANK($FG$3),"",IF(ISBLANK(Tipy!DZ29),0,IF(AND(Tipy!DZ29=Výsledky!$FE$3,Tipy!EB29=Výsledky!$FG$3),60,0)))</f>
        <v/>
      </c>
      <c r="EV35" s="65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5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5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6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9" t="str">
        <f>IF(ISBLANK($FG$3),"",IF(ISBLANK(Tipy!DZ29),"-",SUM(EU35:EY35)))</f>
        <v/>
      </c>
      <c r="FA35" s="68"/>
      <c r="FB35" s="65" t="str">
        <f>IF(ISBLANK($BM$3),"",IF(ISBLANK(Tipy!EF29),0,IF(AND(Tipy!EF29=Výsledky!$BK$3,Tipy!EH29=Výsledky!$BM$3),60,0)))</f>
        <v/>
      </c>
      <c r="FC35" s="65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5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5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6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69" t="str">
        <f>IF(ISBLANK($BM$3),"",IF(ISBLANK(Tipy!EF29),"-",SUM(FB35:FF35)))</f>
        <v/>
      </c>
      <c r="FH35" s="68"/>
      <c r="FI35" s="65" t="str">
        <f>IF(ISBLANK($FN$3),"",IF(ISBLANK(Tipy!EL29),0,IF(AND(Tipy!EL29=Výsledky!$FL$3,Tipy!EN29=Výsledky!$FN$3),60,0)))</f>
        <v/>
      </c>
      <c r="FJ35" s="65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5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5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6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9" t="str">
        <f>IF(ISBLANK($FN$3),"",IF(ISBLANK(Tipy!EL29),"-",SUM(FI35:FM35)))</f>
        <v/>
      </c>
      <c r="FO35" s="68"/>
      <c r="FP35" s="65" t="str">
        <f>IF(ISBLANK($DJ$3),"",IF(ISBLANK(Tipy!ER29),0,IF(AND(Tipy!ER29=Výsledky!$DH$3,Tipy!ET29=Výsledky!$DJ$3),60,0)))</f>
        <v/>
      </c>
      <c r="FQ35" s="65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5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5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6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9" t="str">
        <f>IF(ISBLANK($DJ$3),"",IF(ISBLANK(Tipy!ER29),"-",SUM(FP35:FT35)))</f>
        <v/>
      </c>
      <c r="FV35" s="68"/>
      <c r="FW35" s="65" t="str">
        <f>IF(ISBLANK($GB$3),"",IF(ISBLANK(Tipy!EX29),0,IF(AND(Tipy!EX29=Výsledky!$FZ$3,Tipy!EZ29=Výsledky!$GB$3),60,0)))</f>
        <v/>
      </c>
      <c r="FX35" s="65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5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5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6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9" t="str">
        <f>IF(ISBLANK($GB$3),"",IF(ISBLANK(Tipy!EX29),"-",SUM(FW35:GA35)))</f>
        <v/>
      </c>
      <c r="GC35" s="68"/>
      <c r="GD35" s="65" t="str">
        <f>IF(ISBLANK($GP$3),"",IF(ISBLANK(Tipy!FD29),0,IF(AND(Tipy!FD29=Výsledky!$GN$3,Tipy!FF29=Výsledky!$GP$3),60,0)))</f>
        <v/>
      </c>
      <c r="GE35" s="65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5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5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6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9" t="str">
        <f>IF(ISBLANK($GP$3),"",IF(ISBLANK(Tipy!FD29),"-",SUM(GD35:GH35)))</f>
        <v/>
      </c>
      <c r="GJ35" s="68"/>
      <c r="GK35" s="65" t="str">
        <f>IF(ISBLANK($GW$3),"",IF(ISBLANK(Tipy!FJ29),0,IF(AND(Tipy!FJ29=Výsledky!$GU$3,Tipy!FL29=Výsledky!$GW$3),60,0)))</f>
        <v/>
      </c>
      <c r="GL35" s="65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5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5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6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9" t="str">
        <f>IF(ISBLANK($GW$3),"",IF(ISBLANK(Tipy!FJ29),"-",SUM(GK35:GO35)))</f>
        <v/>
      </c>
      <c r="GQ35" s="68"/>
      <c r="GR35" s="65" t="str">
        <f>IF(ISBLANK($GI$3),"",IF(ISBLANK(Tipy!FP29),0,IF(AND(Tipy!FP29=Výsledky!$GG$3,Tipy!FR29=Výsledky!$GI$3),60,0)))</f>
        <v/>
      </c>
      <c r="GS35" s="65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5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5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6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9" t="str">
        <f>IF(ISBLANK($GI$3),"",IF(ISBLANK(Tipy!FP29),"-",SUM(GR35:GV35)))</f>
        <v/>
      </c>
      <c r="GX35" s="68"/>
      <c r="GY35" s="65" t="str">
        <f>IF(ISBLANK($HK$3),"",IF(ISBLANK(Tipy!FV29),0,IF(AND(Tipy!FV29=Výsledky!$HI$3,Tipy!FX29=Výsledky!$HK$3),60,0)))</f>
        <v/>
      </c>
      <c r="GZ35" s="65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5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5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6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9" t="str">
        <f>IF(ISBLANK($HK$3),"",IF(ISBLANK(Tipy!FV29),"-",SUM(GY35:HC35)))</f>
        <v/>
      </c>
      <c r="HE35" s="68"/>
      <c r="HF35" s="65" t="str">
        <f>IF(ISBLANK($HD$3),"",IF(ISBLANK(Tipy!GB29),0,IF(AND(Tipy!GB29=Výsledky!$HB$3,Tipy!GD29=Výsledky!$HD$3),60,0)))</f>
        <v/>
      </c>
      <c r="HG35" s="65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5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5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6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9" t="str">
        <f>IF(ISBLANK($HD$3),"",IF(ISBLANK(Tipy!GB29),"-",SUM(HF35:HJ35)))</f>
        <v/>
      </c>
      <c r="HL35" s="68"/>
      <c r="HM35" s="65" t="str">
        <f>IF(ISBLANK($HY$3),"",IF(ISBLANK(Tipy!GH29),0,IF(AND(Tipy!GH29=Výsledky!$HW$3,Tipy!GJ29=Výsledky!$HY$3),60,0)))</f>
        <v/>
      </c>
      <c r="HN35" s="65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5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5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6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9" t="str">
        <f>IF(ISBLANK($HY$3),"",IF(ISBLANK(Tipy!GH29),"-",SUM(HM35:HQ35)))</f>
        <v/>
      </c>
      <c r="HS35" s="68"/>
      <c r="HT35" s="65" t="str">
        <f>IF(ISBLANK($HR$3),"",IF(ISBLANK(Tipy!GN29),0,IF(AND(Tipy!GN29=Výsledky!$HP$3,Tipy!GP29=Výsledky!$HR$3),60,0)))</f>
        <v/>
      </c>
      <c r="HU35" s="65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5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5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6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9" t="str">
        <f>IF(ISBLANK($HR$3),"",IF(ISBLANK(Tipy!GN29),"-",SUM(HT35:HX35)))</f>
        <v/>
      </c>
      <c r="HZ35" s="68"/>
      <c r="IA35" s="65" t="str">
        <f>IF(ISBLANK($IM$3),"",IF(ISBLANK(Tipy!GT29),0,IF(AND(Tipy!GT29=Výsledky!$IK$3,Tipy!GV29=Výsledky!$IM$3),60,0)))</f>
        <v/>
      </c>
      <c r="IB35" s="65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5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5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6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9" t="str">
        <f>IF(ISBLANK($IM$3),"",IF(ISBLANK(Tipy!GT29),"-",SUM(IA35:IE35)))</f>
        <v/>
      </c>
      <c r="IG35" s="68"/>
      <c r="IH35" s="65" t="str">
        <f>IF(ISBLANK($IF$3),"",IF(ISBLANK(Tipy!GZ29),0,IF(AND(Tipy!GZ29=Výsledky!$ID$3,Tipy!HB29=Výsledky!$IF$3),60,0)))</f>
        <v/>
      </c>
      <c r="II35" s="65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5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5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6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9" t="str">
        <f>IF(ISBLANK($IF$3),"",IF(ISBLANK(Tipy!GZ29),"-",SUM(IH35:IL35)))</f>
        <v/>
      </c>
      <c r="IN35" s="68"/>
      <c r="IO35" s="65" t="str">
        <f>IF(ISBLANK($IT$3),"",IF(ISBLANK(Tipy!HF29),0,IF(AND(Tipy!HF29=Výsledky!$IR$3,Tipy!HH29=Výsledky!$IT$3),60,0)))</f>
        <v/>
      </c>
      <c r="IP35" s="65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5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5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6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9" t="str">
        <f>IF(ISBLANK($IT$3),"",IF(ISBLANK(Tipy!HF29),"-",SUM(IO35:IS35)))</f>
        <v/>
      </c>
      <c r="IU35" s="68"/>
      <c r="IV35" s="65" t="str">
        <f>IF(ISBLANK($JA$3),"",IF(ISBLANK(Tipy!HL29),0,IF(AND(Tipy!HL29=Výsledky!$IY$3,Tipy!HN29=Výsledky!$JA$3),60,0)))</f>
        <v/>
      </c>
      <c r="IW35" s="65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5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5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6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9" t="str">
        <f>IF(ISBLANK($JA$3),"",IF(ISBLANK(Tipy!HL29),"-",SUM(IV35:IZ35)))</f>
        <v/>
      </c>
      <c r="JB35" s="68"/>
      <c r="JC35" s="65" t="str">
        <f>IF(ISBLANK($JO$3),"",IF(ISBLANK(Tipy!HR29),0,IF(AND(Tipy!HR29=Výsledky!$JM$3,Tipy!HT29=Výsledky!$JO$3),60,0)))</f>
        <v/>
      </c>
      <c r="JD35" s="65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5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5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6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9" t="str">
        <f>IF(ISBLANK($JO$3),"",IF(ISBLANK(Tipy!HR29),"-",SUM(JC35:JG35)))</f>
        <v/>
      </c>
      <c r="JI35" s="68"/>
      <c r="JJ35" s="65" t="str">
        <f>IF(ISBLANK($JH$3),"",IF(ISBLANK(Tipy!HX29),0,IF(AND(Tipy!HX29=Výsledky!$JF$3,Tipy!HZ29=Výsledky!$JH$3),60,0)))</f>
        <v/>
      </c>
      <c r="JK35" s="65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5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5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6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9" t="str">
        <f>IF(ISBLANK($JH$3),"",IF(ISBLANK(Tipy!HX29),"-",SUM(JJ35:JN35)))</f>
        <v/>
      </c>
      <c r="JP35" s="68"/>
      <c r="JQ35" s="65" t="str">
        <f>IF(ISBLANK($JV$3),"",IF(ISBLANK(Tipy!ID29),0,IF(AND(Tipy!ID29=Výsledky!$JT$3,Tipy!IF29=Výsledky!$JV$3),60,0)))</f>
        <v/>
      </c>
      <c r="JR35" s="65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5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5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6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9" t="str">
        <f>IF(ISBLANK($JV$3),"",IF(ISBLANK(Tipy!ID29),"-",SUM(JQ35:JU35)))</f>
        <v/>
      </c>
      <c r="JW35" s="68"/>
      <c r="JX35" s="65" t="str">
        <f>IF(ISBLANK($KQ$3),"",IF(ISBLANK(Tipy!IJ29),0,IF(AND(Tipy!IJ29=Výsledky!$KO$3,Tipy!IL29=Výsledky!$KQ$3),60,0)))</f>
        <v/>
      </c>
      <c r="JY35" s="65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5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5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6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9" t="str">
        <f>IF(ISBLANK($KQ$3),"",IF(ISBLANK(Tipy!IJ29),"-",SUM(JX35:KB35)))</f>
        <v/>
      </c>
      <c r="KD35" s="68"/>
      <c r="KE35" s="65" t="str">
        <f>IF(ISBLANK($KX$3),"",IF(ISBLANK(Tipy!IP29),0,IF(AND(Tipy!IP29=Výsledky!$KV$3,Tipy!IR29=Výsledky!$KX$3),60,0)))</f>
        <v/>
      </c>
      <c r="KF35" s="65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5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5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6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9" t="str">
        <f>IF(ISBLANK($KX$3),"",IF(ISBLANK(Tipy!IP29),"-",SUM(KE35:KI35)))</f>
        <v/>
      </c>
      <c r="KK35" s="68"/>
      <c r="KL35" s="65" t="str">
        <f>IF(ISBLANK($KJ$3),"",IF(ISBLANK(Tipy!IV29),0,IF(AND(Tipy!IV29=Výsledky!$KH$3,Tipy!IX29=Výsledky!$KJ$3),60,0)))</f>
        <v/>
      </c>
      <c r="KM35" s="65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5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5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6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9" t="str">
        <f>IF(ISBLANK($KJ$3),"",IF(ISBLANK(Tipy!IV29),"-",SUM(KL35:KP35)))</f>
        <v/>
      </c>
      <c r="KR35" s="68"/>
      <c r="KS35" s="65" t="str">
        <f>IF(ISBLANK($KC$3),"",IF(ISBLANK(Tipy!JB29),0,IF(AND(Tipy!JB29=Výsledky!$KA$3,Tipy!JD29=Výsledky!$KC$3),60,0)))</f>
        <v/>
      </c>
      <c r="KT35" s="65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5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5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6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9" t="str">
        <f>IF(ISBLANK($KC$3),"",IF(ISBLANK(Tipy!JB29),"-",SUM(KS35:KW35)))</f>
        <v/>
      </c>
      <c r="KY35" s="68"/>
      <c r="KZ35" s="65" t="str">
        <f>IF(ISBLANK($LE$3),"",IF(ISBLANK(Tipy!JH29),0,IF(AND(Tipy!JH29=Výsledky!$LC$3,Tipy!JJ29=Výsledky!$LE$3),60,0)))</f>
        <v/>
      </c>
      <c r="LA35" s="65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5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5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6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9" t="str">
        <f>IF(ISBLANK($LE$3),"",IF(ISBLANK(Tipy!JH29),"-",SUM(KZ35:LD35)))</f>
        <v/>
      </c>
      <c r="LF35" s="68"/>
      <c r="LG35" s="65" t="str">
        <f>IF(ISBLANK($JH$3),"",IF(ISBLANK(Tipy!JU29),0,IF(AND(Tipy!JU29=Výsledky!$JF$3,Tipy!JW29=Výsledky!$JH$3),60,0)))</f>
        <v/>
      </c>
      <c r="LH35" s="65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5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5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6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9" t="str">
        <f>IF(ISBLANK($JH$3),"",IF(ISBLANK(Tipy!JU29),"-",SUM(LG35:LK35)))</f>
        <v/>
      </c>
      <c r="LM35" s="68"/>
      <c r="LN35" s="65" t="str">
        <f>IF(ISBLANK($LS$3),"",IF(ISBLANK(Tipy!JN29),0,IF(AND(Tipy!JN29=Výsledky!$LQ$3,Tipy!JP29=Výsledky!$LS$3),60,0)))</f>
        <v/>
      </c>
      <c r="LO35" s="65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5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5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6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9" t="str">
        <f>IF(ISBLANK($LS$3),"",IF(ISBLANK(Tipy!JN29),"-",SUM(LN35:LR35)))</f>
        <v/>
      </c>
      <c r="LT35" s="68"/>
      <c r="LU35" s="65" t="str">
        <f>IF(ISBLANK($JH$3),"",IF(ISBLANK(Tipy!KI29),0,IF(AND(Tipy!KI29=Výsledky!$JF$3,Tipy!KK29=Výsledky!$JH$3),60,0)))</f>
        <v/>
      </c>
      <c r="LV35" s="65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5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5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6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9" t="str">
        <f>IF(ISBLANK($JH$3),"",IF(ISBLANK(Tipy!KI29),"-",SUM(LU35:LY35)))</f>
        <v/>
      </c>
      <c r="MA35" s="68"/>
      <c r="MB35" s="65" t="str">
        <f>IF(ISBLANK($MG$3),"",IF(ISBLANK(Tipy!JZ29),0,IF(AND(Tipy!JZ29=Výsledky!$ME$3,Tipy!KB29=Výsledky!$MG$3),60,0)))</f>
        <v/>
      </c>
      <c r="MC35" s="65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5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5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6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9" t="str">
        <f>IF(ISBLANK($MG$3),"",IF(ISBLANK(Tipy!JZ29),"-",SUM(MB35:MF35)))</f>
        <v/>
      </c>
      <c r="MH35" s="68"/>
      <c r="MI35" s="65" t="str">
        <f>IF(ISBLANK($MN$3),"",IF(ISBLANK(Tipy!KL29),0,IF(AND(Tipy!KL29=Výsledky!$ML$3,Tipy!KN29=Výsledky!$MN$3),60,0)))</f>
        <v/>
      </c>
      <c r="MJ35" s="6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5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5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9" t="str">
        <f>IF(ISBLANK($MN$3),"",IF(ISBLANK(Tipy!KL29),"-",SUM(MI35:MM35)))</f>
        <v/>
      </c>
      <c r="MO35" s="68"/>
      <c r="MP35" s="65" t="str">
        <f>IF(ISBLANK($MU$3),"",IF(ISBLANK(Tipy!KR29),0,IF(AND(Tipy!KR29=Výsledky!$MS$3,Tipy!KT29=Výsledky!$MU$3),60,0)))</f>
        <v/>
      </c>
      <c r="MQ35" s="6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5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5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9" t="str">
        <f>IF(ISBLANK($MU$3),"",IF(ISBLANK(Tipy!KR29),"-",SUM(MP35:MT35)))</f>
        <v/>
      </c>
      <c r="MV35" s="68"/>
      <c r="MW35" s="65" t="str">
        <f>IF(ISBLANK($NP$3),"",IF(ISBLANK(Tipy!KX29),0,IF(AND(Tipy!KX29=Výsledky!$NN$3,Tipy!KZ29=Výsledky!$NP$3),60,0)))</f>
        <v/>
      </c>
      <c r="MX35" s="65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5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5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6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9" t="str">
        <f>IF(ISBLANK($NP$3),"",IF(ISBLANK(Tipy!KX29),"-",SUM(MW35:NA35)))</f>
        <v/>
      </c>
      <c r="NC35" s="68"/>
      <c r="ND35" s="65" t="str">
        <f>IF(ISBLANK($NB$3),"",IF(ISBLANK(Tipy!LD29),0,IF(AND(Tipy!LD29=Výsledky!$MZ$3,Tipy!LF29=Výsledky!$NB$3),60,0)))</f>
        <v/>
      </c>
      <c r="NE35" s="65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5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5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6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9" t="str">
        <f>IF(ISBLANK($NB$3),"",IF(ISBLANK(Tipy!LD29),"-",SUM(ND35:NH35)))</f>
        <v/>
      </c>
      <c r="NJ35" s="68"/>
      <c r="NK35" s="65" t="str">
        <f>IF(ISBLANK($OD$3),"",IF(ISBLANK(Tipy!LJ29),0,IF(AND(Tipy!LJ29=Výsledky!$OB$3,Tipy!LL29=Výsledky!$OD$3),60,0)))</f>
        <v/>
      </c>
      <c r="NL35" s="65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5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5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6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9" t="str">
        <f>IF(ISBLANK($OD$3),"",IF(ISBLANK(Tipy!LJ29),"-",SUM(NK35:NO35)))</f>
        <v/>
      </c>
      <c r="NQ35" s="68"/>
      <c r="NR35" s="65" t="str">
        <f>IF(ISBLANK($NI$3),"",IF(ISBLANK(Tipy!LP29),0,IF(AND(Tipy!LP29=Výsledky!$NG$3,Tipy!LR29=Výsledky!$NI$3),60,0)))</f>
        <v/>
      </c>
      <c r="NS35" s="65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5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5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6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9" t="str">
        <f>IF(ISBLANK($NI$3),"",IF(ISBLANK(Tipy!LP29),"-",SUM(NR35:NV35)))</f>
        <v/>
      </c>
      <c r="NX35" s="68"/>
      <c r="NY35" s="65" t="str">
        <f>IF(ISBLANK($OK$3),"",IF(ISBLANK(Tipy!LV29),0,IF(AND(Tipy!LV29=Výsledky!$OI$3,Tipy!LX29=Výsledky!$OK$3),60,0)))</f>
        <v/>
      </c>
      <c r="NZ35" s="65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5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5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6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9" t="str">
        <f>IF(ISBLANK($OK$3),"",IF(ISBLANK(Tipy!LV29),"-",SUM(NY35:OC35)))</f>
        <v/>
      </c>
      <c r="OE35" s="68"/>
      <c r="OF35" s="65" t="str">
        <f>IF(ISBLANK($NW$3),"",IF(ISBLANK(Tipy!MB29),0,IF(AND(Tipy!MB29=Výsledky!$NU$3,Tipy!MD29=Výsledky!$NW$3),60,0)))</f>
        <v/>
      </c>
      <c r="OG35" s="65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5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5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6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9" t="str">
        <f>IF(ISBLANK($NW$3),"",IF(ISBLANK(Tipy!MB29),"-",SUM(OF35:OJ35)))</f>
        <v/>
      </c>
      <c r="OL35" s="68"/>
      <c r="OM35" s="65" t="str">
        <f>IF(ISBLANK($OR$3),"",IF(ISBLANK(Tipy!MH29),0,IF(AND(Tipy!MH29=Výsledky!$OP$3,Tipy!MJ29=Výsledky!$OR$3),60,0)))</f>
        <v/>
      </c>
      <c r="ON35" s="6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5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5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9" t="str">
        <f>IF(ISBLANK($OR$3),"",IF(ISBLANK(Tipy!MH29),"-",SUM(OM35:OQ35)))</f>
        <v/>
      </c>
      <c r="OS35" s="68"/>
      <c r="OT35" s="65" t="str">
        <f>IF(ISBLANK($OY$3),"",IF(ISBLANK(Tipy!MN29),0,IF(AND(Tipy!MN29=Výsledky!$OW$3,Tipy!MP29=Výsledky!$OY$3),60,0)))</f>
        <v/>
      </c>
      <c r="OU35" s="6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5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5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9" t="str">
        <f>IF(ISBLANK($OY$3),"",IF(ISBLANK(Tipy!MN29),"-",SUM(OT35:OX35)))</f>
        <v/>
      </c>
      <c r="OZ35" s="68"/>
      <c r="PA35" s="65" t="str">
        <f>IF(ISBLANK($PF$3),"",IF(ISBLANK(Tipy!MT29),0,IF(AND(Tipy!MT29=Výsledky!$PD$3,Tipy!MV29=Výsledky!$PF$3),60,0)))</f>
        <v/>
      </c>
      <c r="PB35" s="6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5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5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9" t="str">
        <f>IF(ISBLANK($PF$3),"",IF(ISBLANK(Tipy!MT29),"-",SUM(PA35:PE35)))</f>
        <v/>
      </c>
      <c r="PG35" s="68"/>
      <c r="PH35" s="65" t="str">
        <f>IF(ISBLANK($PM$3),"",IF(ISBLANK(Tipy!MZ29),0,IF(AND(Tipy!MZ29=Výsledky!$PK$3,Tipy!NB29=Výsledky!$PM$3),60,0)))</f>
        <v/>
      </c>
      <c r="PI35" s="6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5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5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9" t="str">
        <f>IF(ISBLANK($PM$3),"",IF(ISBLANK(Tipy!MZ29),"-",SUM(PH35:PL35)))</f>
        <v/>
      </c>
      <c r="PN35" s="68"/>
      <c r="PO35" s="65" t="str">
        <f>IF(ISBLANK($PT$3),"",IF(ISBLANK(Tipy!NF29),0,IF(AND(Tipy!NF29=Výsledky!$PR$3,Tipy!NH29=Výsledky!$PT$3),60,0)))</f>
        <v/>
      </c>
      <c r="PP35" s="6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5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5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9" t="str">
        <f>IF(ISBLANK($PT$3),"",IF(ISBLANK(Tipy!NF29),"-",SUM(PO35:PS35)))</f>
        <v/>
      </c>
      <c r="PU35" s="68"/>
      <c r="PV35" s="65" t="str">
        <f>IF(ISBLANK($QA$3),"",IF(ISBLANK(Tipy!NL29),0,IF(AND(Tipy!NL29=Výsledky!$PY$3,Tipy!NN29=Výsledky!$QA$3),60,0)))</f>
        <v/>
      </c>
      <c r="PW35" s="6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5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5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9" t="str">
        <f>IF(ISBLANK($QA$3),"",IF(ISBLANK(Tipy!NL29),"-",SUM(PV35:PZ35)))</f>
        <v/>
      </c>
      <c r="QB35" s="68"/>
      <c r="QC35" s="65" t="str">
        <f>IF(ISBLANK($QH$3),"",IF(ISBLANK(Tipy!NR29),0,IF(AND(Tipy!NR29=Výsledky!$QF$3,Tipy!NT29=Výsledky!$QH$3),60,0)))</f>
        <v/>
      </c>
      <c r="QD35" s="6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5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5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9" t="str">
        <f>IF(ISBLANK($QH$3),"",IF(ISBLANK(Tipy!NR29),"-",SUM(QC35:QG35)))</f>
        <v/>
      </c>
      <c r="QI35" s="65"/>
      <c r="QJ35" s="65" t="str">
        <f>IF(ISBLANK($QV$3),"",IF(ISBLANK(Tipy!NX29),0,IF(AND(Tipy!NX29=Výsledky!$QT$3,Tipy!NZ29=Výsledky!$QV$3),60,0)))</f>
        <v/>
      </c>
      <c r="QK35" s="65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5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5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6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9" t="str">
        <f>IF(ISBLANK($QV$3),"",IF(ISBLANK(Tipy!NX29),"-",SUM(QJ35:QN35)))</f>
        <v/>
      </c>
      <c r="QP35" s="65"/>
      <c r="QQ35" s="65" t="str">
        <f>IF(ISBLANK($QO$3),"",IF(ISBLANK(Tipy!#REF!),0,IF(AND(Tipy!#REF!=Výsledky!$QM$3,Tipy!#REF!=Výsledky!$QO$3),60,0)))</f>
        <v/>
      </c>
      <c r="QR3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9" t="str">
        <f>IF(ISBLANK($QO$3),"",IF(ISBLANK(Tipy!#REF!),"-",SUM(QQ35:QU35)))</f>
        <v/>
      </c>
    </row>
    <row r="36" spans="1:464" s="336" customFormat="1" ht="15">
      <c r="A36" s="316">
        <f>Tipy!A30</f>
        <v>38</v>
      </c>
      <c r="B36" s="333" t="s">
        <v>13</v>
      </c>
      <c r="C36" s="334">
        <v>38</v>
      </c>
      <c r="D36" s="65">
        <f>IF(ISBLANK($I$3),"",IF(ISBLANK(Tipy!D30),0,IF(AND(Tipy!D30=Výsledky!$G$3,Tipy!F30=Výsledky!$I$3),60,0)))</f>
        <v>0</v>
      </c>
      <c r="E36" s="6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5" t="e">
        <f>IF(ISBLANK($I$3),"",IF(OR(Tipy!G30=Výsledky!$D$6,Tipy!G30=Výsledky!$D$7,Tipy!G30=Výsledky!$D$8,Tipy!G30=Výsledky!$D$9),IF(VLOOKUP(Tipy!G30,'Kategórie hráčov'!$A$2:$B$46,2,FALSE)=30,30,20),0))</f>
        <v>#N/A</v>
      </c>
      <c r="G36" s="65" t="e">
        <f>IF(ISBLANK($I$3),"",IF(OR(Tipy!H30=Výsledky!$G$6,Tipy!H30=Výsledky!$G$7,Tipy!H30=Výsledky!$G$8,Tipy!H30=Výsledky!$G$9),IF(VLOOKUP(Tipy!H30,'Kategórie hráčov'!$A$2:$B$46,2,FALSE)=30,30,20),0))</f>
        <v>#N/A</v>
      </c>
      <c r="H36" s="6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7" t="str">
        <f>IF(ISBLANK($I$3),"",IF(ISBLANK(Tipy!D30),"-",SUM(D36:H36)))</f>
        <v>-</v>
      </c>
      <c r="J36" s="335"/>
      <c r="K36" s="106">
        <f>IF(ISBLANK($P$3),"",IF(ISBLANK(Tipy!J30),0,IF(AND(Tipy!J30=Výsledky!$N$3,Tipy!L30=Výsledky!$P$3),60,0)))</f>
        <v>0</v>
      </c>
      <c r="L36" s="10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5">
        <f>IF(ISBLANK($P$3),"",IF(OR(Tipy!M30=Výsledky!$K$6,Tipy!M30=Výsledky!$K$7,Tipy!M30=Výsledky!$K$8,Tipy!M30=Výsledky!$K$9),IF(VLOOKUP(Tipy!M30,'Kategórie hráčov'!$A$2:$B$46,2,FALSE)=30,30,20),0))</f>
        <v>0</v>
      </c>
      <c r="N36" s="105">
        <f>IF(ISBLANK($P$3),"",IF(OR(Tipy!N30=Výsledky!$N$6,Tipy!N30=Výsledky!$N$7,Tipy!N30=Výsledky!$N$8,Tipy!N30=Výsledky!$N$9),IF(VLOOKUP(Tipy!N30,'Kategórie hráčov'!$A$2:$B$46,2,FALSE)=30,30,20),0))</f>
        <v>20</v>
      </c>
      <c r="O36" s="6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7">
        <f>IF(ISBLANK($P$3),"",IF(ISBLANK(Tipy!J30),"-",SUM(K36:O36)))</f>
        <v>20</v>
      </c>
      <c r="Q36" s="330"/>
      <c r="R36" s="106">
        <f>IF(ISBLANK($W$3),"",IF(ISBLANK(Tipy!P30),0,IF(AND(Tipy!P30=Výsledky!$U$3,Tipy!R30=Výsledky!$W$3),60,0)))</f>
        <v>0</v>
      </c>
      <c r="S36" s="10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5">
        <f>IF(ISBLANK($W$3),"",IF(OR(Tipy!S30=Výsledky!$R$6,Tipy!S30=Výsledky!$R$7,Tipy!S30=Výsledky!$R$8,Tipy!S30=Výsledky!$R$9),VLOOKUP(Tipy!S30,'Kategórie hráčov'!$A$2:$B$47,2,FALSE),0))</f>
        <v>0</v>
      </c>
      <c r="U36" s="105">
        <f>IF(ISBLANK($W$3),"",IF(OR(Tipy!T30=Výsledky!$U$6,Tipy!T30=Výsledky!$U$7,Tipy!T30=Výsledky!$U$8,Tipy!T30=Výsledky!$U$9),VLOOKUP(Tipy!T30,'Kategórie hráčov'!$A$25:$B$70,2,FALSE),0))</f>
        <v>0</v>
      </c>
      <c r="V36" s="6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9" t="str">
        <f>IF(ISBLANK($W$3),"",IF(ISBLANK(Tipy!P30),"-",SUM(R36:V36)))</f>
        <v>-</v>
      </c>
      <c r="X36" s="330"/>
      <c r="Y36" s="106">
        <f>IF(ISBLANK($AD$3),"",IF(ISBLANK(Tipy!V30),0,IF(AND(Tipy!V30=Výsledky!$AB$3,Tipy!X30=Výsledky!$AD$3),60,0)))</f>
        <v>60</v>
      </c>
      <c r="Z36" s="10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5">
        <f>IF(ISBLANK($AD$3),"",IF(OR(Tipy!Y30=Výsledky!$Y$6,Tipy!Y30=Výsledky!$Y$7,Tipy!Y30=Výsledky!$Y$8,Tipy!Y30=Výsledky!$Y$9),VLOOKUP(Tipy!Y30,'Kategórie hráčov'!$A$2:$B$47,2,FALSE),0))</f>
        <v>0</v>
      </c>
      <c r="AB36" s="105">
        <f>IF(ISBLANK($AD$3),"",IF(OR(Tipy!Z30=Výsledky!$AB$6,Tipy!Z30=Výsledky!$AB$7,Tipy!Z30=Výsledky!$AB$8,Tipy!Z30=Výsledky!$AB$9),VLOOKUP(Tipy!Z30,'Kategórie hráčov'!$A$25:$B$70,2,FALSE),0))</f>
        <v>0</v>
      </c>
      <c r="AC36" s="6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9">
        <f>IF(ISBLANK($AD$3),"",IF(ISBLANK(Tipy!V30),"-",SUM(Y36:AC36)))</f>
        <v>60</v>
      </c>
      <c r="AE36" s="68"/>
      <c r="AF36" s="65" t="str">
        <f>IF(ISBLANK($AK$3),"",IF(ISBLANK(Tipy!AB30),0,IF(AND(Tipy!AB30=Výsledky!$AI$3,Tipy!AD30=Výsledky!$AK$3),60,0)))</f>
        <v/>
      </c>
      <c r="AG36" s="65" t="str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/>
      </c>
      <c r="AH36" s="65" t="str">
        <f>IF(ISBLANK($AK$3),"",IF(OR(Tipy!AE30=Výsledky!$AF$6,Tipy!AE30=Výsledky!$AF$7,Tipy!AE30=Výsledky!$AF$8,Tipy!AE30=Výsledky!$AF$9),IF(VLOOKUP(Tipy!AE30,'Kategórie hráčov'!$A$2:$B$46,2,FALSE)=30,30,20),0))</f>
        <v/>
      </c>
      <c r="AI36" s="65" t="str">
        <f>IF(ISBLANK($AK$3),"",IF(OR(Tipy!AF30=Výsledky!$AI$6,Tipy!AF30=Výsledky!$AI$7,Tipy!AF30=Výsledky!$AI$8,Tipy!AF30=Výsledky!$AI$9),IF(VLOOKUP(Tipy!AF30,'Kategórie hráčov'!$A$2:$B$46,2,FALSE)=30,30,20),0))</f>
        <v/>
      </c>
      <c r="AJ36" s="66" t="str">
        <f>IF(ISBLANK($AK$3),"",IF(ISBLANK(Tipy!AB30),0,IF(OR(AND(Tipy!AB30=Výsledky!$AI$3,OR(Tipy!AD30=Výsledky!$AK$3+1,Tipy!AD30=Výsledky!$AK$3-1)),AND(Tipy!AD30=Výsledky!$AK$3,OR(Tipy!AB30=Výsledky!$AI$3+1,Tipy!AB30=Výsledky!$AI$3-1))),10,0)))</f>
        <v/>
      </c>
      <c r="AK36" s="69" t="str">
        <f>IF(ISBLANK($AK$3),"",IF(ISBLANK(Tipy!AB30),"-",SUM(AF36:AJ36)))</f>
        <v/>
      </c>
      <c r="AL36" s="68"/>
      <c r="AM36" s="65" t="str">
        <f>IF(ISBLANK($AR$3),"",IF(ISBLANK(Tipy!AH30),0,IF(AND(Tipy!AH30=Výsledky!$AP$3,Tipy!AJ30=Výsledky!$AR$3),60,0)))</f>
        <v/>
      </c>
      <c r="AN36" s="65" t="str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/>
      </c>
      <c r="AO36" s="65" t="str">
        <f>IF(ISBLANK($AR$3),"",IF(OR(Tipy!AK30=Výsledky!$AM$6,Tipy!AK30=Výsledky!$AM$7,Tipy!AK30=Výsledky!$AM$8,Tipy!AK30=Výsledky!$AM$9),IF(VLOOKUP(Tipy!AK30,'Kategórie hráčov'!$A$2:$B$46,2,FALSE)=30,30,20),0))</f>
        <v/>
      </c>
      <c r="AP36" s="65" t="str">
        <f>IF(ISBLANK($AR$3),"",IF(OR(Tipy!AL30=Výsledky!$AP$6,Tipy!AL30=Výsledky!$AP$7,Tipy!AL30=Výsledky!$AP$8,Tipy!AL30=Výsledky!$AP$9),IF(VLOOKUP(Tipy!AL30,'Kategórie hráčov'!$A$2:$B$46,2,FALSE)=30,30,20),0))</f>
        <v/>
      </c>
      <c r="AQ36" s="66" t="str">
        <f>IF(ISBLANK($AR$3),"",IF(ISBLANK(Tipy!AH30),0,IF(OR(AND(Tipy!AH30=Výsledky!$AP$3,OR(Tipy!AJ30=Výsledky!$AR$3+1,Tipy!AJ30=Výsledky!$AR$3-1)),AND(Tipy!AJ30=Výsledky!$AR$3,OR(Tipy!AH30=Výsledky!$AP$3+1,Tipy!AH30=Výsledky!$AP$3-1))),10,0)))</f>
        <v/>
      </c>
      <c r="AR36" s="69" t="str">
        <f>IF(ISBLANK($AR$3),"",IF(ISBLANK(Tipy!AH30),"-",SUM(AM36:AQ36)))</f>
        <v/>
      </c>
      <c r="AS36" s="68"/>
      <c r="AT36" s="65" t="str">
        <f>IF(ISBLANK($BF$3),"",IF(ISBLANK(Tipy!AN30),0,IF(AND(Tipy!AN30=Výsledky!$BD$3,Tipy!AP30=Výsledky!$BF$3),60,0)))</f>
        <v/>
      </c>
      <c r="AU36" s="65" t="str">
        <f>IF(ISBLANK($BF$3),"",IF(ISBLANK(Tipy!AN30),0,IF(AND(Tipy!AN30=Výsledky!$BD$3,Tipy!AP30=Výsledky!$BF$3),0,IF(AND(Tipy!AN30-Tipy!AP30&gt;0,Výsledky!$BD$3-Výsledky!$BF$3&gt;0),20,IF(AND(Tipy!AN30-Tipy!AP30=0,Výsledky!$BD$3-Výsledky!$BF$3=0),20,IF(AND(Tipy!AN30-Tipy!AP30&lt;0,Výsledky!$BD$3-Výsledky!$BF$3&lt;0),20,0))))))</f>
        <v/>
      </c>
      <c r="AV36" s="65" t="str">
        <f>IF(ISBLANK($BF$3),"",IF(OR(Tipy!AQ30=Výsledky!#REF!,Tipy!AQ30=Výsledky!#REF!,Tipy!AQ30=Výsledky!#REF!,Tipy!AQ30=Výsledky!$AT$9),IF(VLOOKUP(Tipy!AQ30,'Kategórie hráčov'!$A$2:$B$46,2,FALSE)=30,30,20),0))</f>
        <v/>
      </c>
      <c r="AW36" s="65" t="str">
        <f>IF(ISBLANK($BF$3),"",IF(OR(Tipy!AR30=Výsledky!#REF!,Tipy!AR30=Výsledky!#REF!,Tipy!AR30=Výsledky!#REF!,Tipy!AR30=Výsledky!$AW$9),IF(VLOOKUP(Tipy!AR30,'Kategórie hráčov'!$A$2:$B$46,2,FALSE)=30,30,20),0))</f>
        <v/>
      </c>
      <c r="AX36" s="66" t="str">
        <f>IF(ISBLANK($BF$3),"",IF(ISBLANK(Tipy!AN30),0,IF(OR(AND(Tipy!AN30=Výsledky!$BD$3,OR(Tipy!AP30=Výsledky!$BF$3+1,Tipy!AP30=Výsledky!$BF$3-1)),AND(Tipy!AP30=Výsledky!$BF$3,OR(Tipy!AN30=Výsledky!$BD$3+1,Tipy!AN30=Výsledky!$BD$3-1))),10,0)))</f>
        <v/>
      </c>
      <c r="AY36" s="69" t="str">
        <f>IF(ISBLANK($BF$3),"",IF(ISBLANK(Tipy!AN30),"-",SUM(AT36:AX36)))</f>
        <v/>
      </c>
      <c r="AZ36" s="68"/>
      <c r="BA36" s="65" t="str">
        <f>IF(ISBLANK($AY$3),"",IF(ISBLANK(Tipy!AT30),0,IF(AND(Tipy!AT30=Výsledky!$AW$3,Tipy!AV30=Výsledky!$AY$3),60,0)))</f>
        <v/>
      </c>
      <c r="BB36" s="65" t="str">
        <f>IF(ISBLANK($AY$3),"",IF(ISBLANK(Tipy!AT30),0,IF(AND(Tipy!AT30=Výsledky!$AW$3,Tipy!AV30=Výsledky!$AY$3),0,IF(AND(Tipy!AT30-Tipy!AV30&gt;0,Výsledky!$AW$3-Výsledky!$AY$3&gt;0),20,IF(AND(Tipy!AT30-Tipy!AV30=0,Výsledky!$AW$3-Výsledky!$AY$3=0),20,IF(AND(Tipy!AT30-Tipy!AV30&lt;0,Výsledky!$AW$3-Výsledky!$AY$3&lt;0),20,0))))))</f>
        <v/>
      </c>
      <c r="BC36" s="65" t="str">
        <f>IF(ISBLANK($AY$3),"",IF(OR(Tipy!AW30=Výsledky!$BA$6,Tipy!AW30=Výsledky!$BA$7,Tipy!AW30=Výsledky!$BA$8,Tipy!AW30=Výsledky!$BA$9),IF(VLOOKUP(Tipy!AW30,'Kategórie hráčov'!$A$2:$B$46,2,FALSE)=30,30,20),0))</f>
        <v/>
      </c>
      <c r="BD36" s="65" t="str">
        <f>IF(ISBLANK($AY$3),"",IF(OR(Tipy!AX30=Výsledky!$BD$6,Tipy!AX30=Výsledky!$BD$7,Tipy!AX30=Výsledky!$BD$8,Tipy!AX30=Výsledky!$BD$9),IF(VLOOKUP(Tipy!AX30,'Kategórie hráčov'!$A$2:$B$46,2,FALSE)=30,30,20),0))</f>
        <v/>
      </c>
      <c r="BE36" s="66" t="str">
        <f>IF(ISBLANK($AY$3),"",IF(ISBLANK(Tipy!AT30),0,IF(OR(AND(Tipy!AT30=Výsledky!$AW$3,OR(Tipy!AV30=Výsledky!$AY$3+1,Tipy!AV30=Výsledky!$AY$3-1)),AND(Tipy!AV30=Výsledky!$AY$3,OR(Tipy!AT30=Výsledky!$AW$3+1,Tipy!AT30=Výsledky!$AW$3-1))),10,0)))</f>
        <v/>
      </c>
      <c r="BF36" s="69" t="str">
        <f>IF(ISBLANK($AY$3),"",IF(ISBLANK(Tipy!AT30),"-",SUM(BA36:BE36)))</f>
        <v/>
      </c>
      <c r="BG36" s="68"/>
      <c r="BH36" s="65" t="str">
        <f>IF(ISBLANK($BT$3),"",IF(ISBLANK(Tipy!AZ30),0,IF(AND(Tipy!AZ30=Výsledky!$BR$3,Tipy!BB30=Výsledky!$BT$3),60,0)))</f>
        <v/>
      </c>
      <c r="BI36" s="65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5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5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6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69" t="str">
        <f>IF(ISBLANK($BT$3),"",IF(ISBLANK(Tipy!AZ30),"-",SUM(BH36:BL36)))</f>
        <v/>
      </c>
      <c r="BN36" s="68"/>
      <c r="BO36" s="65" t="str">
        <f>IF(ISBLANK($CA$3),"",IF(ISBLANK(Tipy!BF30),0,IF(AND(Tipy!BF30=Výsledky!$BY$3,Tipy!BH30=Výsledky!$CA$3),60,0)))</f>
        <v/>
      </c>
      <c r="BP36" s="65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5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5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6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9" t="str">
        <f>IF(ISBLANK($CA$3),"",IF(ISBLANK(Tipy!BF30),"-",SUM(BO36:BS36)))</f>
        <v/>
      </c>
      <c r="BU36" s="68"/>
      <c r="BV36" s="65" t="str">
        <f>IF(ISBLANK($CH$3),"",IF(ISBLANK(Tipy!BL30),0,IF(AND(Tipy!BL30=Výsledky!$CF$3,Tipy!BN30=Výsledky!$CH$3),60,0)))</f>
        <v/>
      </c>
      <c r="BW36" s="65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5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5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6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9" t="str">
        <f>IF(ISBLANK($CH$3),"",IF(ISBLANK(Tipy!BL30),"-",SUM(BV36:BZ36)))</f>
        <v/>
      </c>
      <c r="CB36" s="68"/>
      <c r="CC36" s="65" t="str">
        <f>IF(ISBLANK($CO$3),"",IF(ISBLANK(Tipy!BR30),0,IF(AND(Tipy!BR30=Výsledky!$CM$3,Tipy!BT30=Výsledky!$CO$3),60,0)))</f>
        <v/>
      </c>
      <c r="CD36" s="65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5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5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6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9" t="str">
        <f>IF(ISBLANK($CO$3),"",IF(ISBLANK(Tipy!BR30),"-",SUM(CC36:CG36)))</f>
        <v/>
      </c>
      <c r="CI36" s="68"/>
      <c r="CJ36" s="65" t="str">
        <f>IF(ISBLANK($CV$3),"",IF(ISBLANK(Tipy!BX30),0,IF(AND(Tipy!BX30=Výsledky!$CT$3,Tipy!BZ30=Výsledky!$CV$3),60,0)))</f>
        <v/>
      </c>
      <c r="CK36" s="65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5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5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6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9" t="str">
        <f>IF(ISBLANK($CV$3),"",IF(ISBLANK(Tipy!BX30),"-",SUM(CJ36:CN36)))</f>
        <v/>
      </c>
      <c r="CP36" s="68"/>
      <c r="CQ36" s="65" t="str">
        <f>IF(ISBLANK($DC$3),"",IF(ISBLANK(Tipy!CD30),0,IF(AND(Tipy!CD30=Výsledky!$DA$3,Tipy!CF30=Výsledky!$DC$3),60,0)))</f>
        <v/>
      </c>
      <c r="CR36" s="65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5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5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6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9" t="str">
        <f>IF(ISBLANK($DC$3),"",IF(ISBLANK(Tipy!CD30),"-",SUM(CQ36:CU36)))</f>
        <v/>
      </c>
      <c r="CW36" s="68"/>
      <c r="CX36" s="65" t="str">
        <f>IF(ISBLANK($DX$3),"",IF(ISBLANK(Tipy!CJ30),0,IF(AND(Tipy!CJ30=Výsledky!$DV$3,Tipy!CL30=Výsledky!$DX$3),60,0)))</f>
        <v/>
      </c>
      <c r="CY36" s="65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5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5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6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9" t="str">
        <f>IF(ISBLANK($DX$3),"",IF(ISBLANK(Tipy!CJ30),"-",SUM(CX36:DB36)))</f>
        <v/>
      </c>
      <c r="DD36" s="68"/>
      <c r="DE36" s="65" t="str">
        <f>IF(ISBLANK($DQ$3),"",IF(ISBLANK(Tipy!CP30),0,IF(AND(Tipy!CP30=Výsledky!$DO$3,Tipy!CR30=Výsledky!$DQ$3),60,0)))</f>
        <v/>
      </c>
      <c r="DF36" s="65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5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5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6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9" t="str">
        <f>IF(ISBLANK($DQ$3),"",IF(ISBLANK(Tipy!CP30),"-",SUM(DE36:DI36)))</f>
        <v/>
      </c>
      <c r="DK36" s="68"/>
      <c r="DL36" s="65" t="str">
        <f>IF(ISBLANK($EE$3),"",IF(ISBLANK(Tipy!CV30),0,IF(AND(Tipy!CV30=Výsledky!$EC$3,Tipy!CX30=Výsledky!$EE$3),60,0)))</f>
        <v/>
      </c>
      <c r="DM36" s="65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5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5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6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9" t="str">
        <f>IF(ISBLANK($EE$3),"",IF(ISBLANK(Tipy!CV30),"-",SUM(DL36:DP36)))</f>
        <v/>
      </c>
      <c r="DR36" s="68"/>
      <c r="DS36" s="65" t="str">
        <f>IF(ISBLANK($EL$3),"",IF(ISBLANK(Tipy!DB30),0,IF(AND(Tipy!DB30=Výsledky!$EJ$3,Tipy!DD30=Výsledky!$EL$3),60,0)))</f>
        <v/>
      </c>
      <c r="DT36" s="65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5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5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6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9" t="str">
        <f>IF(ISBLANK($EL$3),"",IF(ISBLANK(Tipy!DB30),"-",SUM(DS36:DW36)))</f>
        <v/>
      </c>
      <c r="DY36" s="68"/>
      <c r="DZ36" s="65" t="str">
        <f>IF(ISBLANK($ES$3),"",IF(ISBLANK(Tipy!DH30),0,IF(AND(Tipy!DH30=Výsledky!$EQ$3,Tipy!DJ30=Výsledky!$ES$3),60,0)))</f>
        <v/>
      </c>
      <c r="EA36" s="65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5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5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6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9" t="str">
        <f>IF(ISBLANK($ES$3),"",IF(ISBLANK(Tipy!DH30),"-",SUM(DZ36:ED36)))</f>
        <v/>
      </c>
      <c r="EF36" s="68"/>
      <c r="EG36" s="65" t="str">
        <f>IF(ISBLANK($EZ$3),"",IF(ISBLANK(Tipy!DN30),0,IF(AND(Tipy!DN30=Výsledky!$EX$3,Tipy!DP30=Výsledky!$EZ$3),60,0)))</f>
        <v/>
      </c>
      <c r="EH36" s="65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5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5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6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9" t="str">
        <f>IF(ISBLANK($EZ$3),"",IF(ISBLANK(Tipy!DN30),"-",SUM(EG36:EK36)))</f>
        <v/>
      </c>
      <c r="EM36" s="68"/>
      <c r="EN36" s="65" t="str">
        <f>IF(ISBLANK($FU$3),"",IF(ISBLANK(Tipy!DT30),0,IF(AND(Tipy!DT30=Výsledky!$FS$3,Tipy!DV30=Výsledky!$FU$3),60,0)))</f>
        <v/>
      </c>
      <c r="EO36" s="65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5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5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6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9" t="str">
        <f>IF(ISBLANK($FU$3),"",IF(ISBLANK(Tipy!DT30),"-",SUM(EN36:ER36)))</f>
        <v/>
      </c>
      <c r="ET36" s="68"/>
      <c r="EU36" s="65" t="str">
        <f>IF(ISBLANK($FG$3),"",IF(ISBLANK(Tipy!DZ30),0,IF(AND(Tipy!DZ30=Výsledky!$FE$3,Tipy!EB30=Výsledky!$FG$3),60,0)))</f>
        <v/>
      </c>
      <c r="EV36" s="65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5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5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6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9" t="str">
        <f>IF(ISBLANK($FG$3),"",IF(ISBLANK(Tipy!DZ30),"-",SUM(EU36:EY36)))</f>
        <v/>
      </c>
      <c r="FA36" s="68"/>
      <c r="FB36" s="65" t="str">
        <f>IF(ISBLANK($BM$3),"",IF(ISBLANK(Tipy!EF30),0,IF(AND(Tipy!EF30=Výsledky!$BK$3,Tipy!EH30=Výsledky!$BM$3),60,0)))</f>
        <v/>
      </c>
      <c r="FC36" s="65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5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5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6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69" t="str">
        <f>IF(ISBLANK($BM$3),"",IF(ISBLANK(Tipy!EF30),"-",SUM(FB36:FF36)))</f>
        <v/>
      </c>
      <c r="FH36" s="68"/>
      <c r="FI36" s="65" t="str">
        <f>IF(ISBLANK($FN$3),"",IF(ISBLANK(Tipy!EL30),0,IF(AND(Tipy!EL30=Výsledky!$FL$3,Tipy!EN30=Výsledky!$FN$3),60,0)))</f>
        <v/>
      </c>
      <c r="FJ36" s="65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5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5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6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9" t="str">
        <f>IF(ISBLANK($FN$3),"",IF(ISBLANK(Tipy!EL30),"-",SUM(FI36:FM36)))</f>
        <v/>
      </c>
      <c r="FO36" s="68"/>
      <c r="FP36" s="65" t="str">
        <f>IF(ISBLANK($DJ$3),"",IF(ISBLANK(Tipy!ER30),0,IF(AND(Tipy!ER30=Výsledky!$DH$3,Tipy!ET30=Výsledky!$DJ$3),60,0)))</f>
        <v/>
      </c>
      <c r="FQ36" s="65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5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5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6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9" t="str">
        <f>IF(ISBLANK($DJ$3),"",IF(ISBLANK(Tipy!ER30),"-",SUM(FP36:FT36)))</f>
        <v/>
      </c>
      <c r="FV36" s="68"/>
      <c r="FW36" s="65" t="str">
        <f>IF(ISBLANK($GB$3),"",IF(ISBLANK(Tipy!EX30),0,IF(AND(Tipy!EX30=Výsledky!$FZ$3,Tipy!EZ30=Výsledky!$GB$3),60,0)))</f>
        <v/>
      </c>
      <c r="FX36" s="65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5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5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6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9" t="str">
        <f>IF(ISBLANK($GB$3),"",IF(ISBLANK(Tipy!EX30),"-",SUM(FW36:GA36)))</f>
        <v/>
      </c>
      <c r="GC36" s="68"/>
      <c r="GD36" s="65" t="str">
        <f>IF(ISBLANK($GP$3),"",IF(ISBLANK(Tipy!FD30),0,IF(AND(Tipy!FD30=Výsledky!$GN$3,Tipy!FF30=Výsledky!$GP$3),60,0)))</f>
        <v/>
      </c>
      <c r="GE36" s="65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5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5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6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9" t="str">
        <f>IF(ISBLANK($GP$3),"",IF(ISBLANK(Tipy!FD30),"-",SUM(GD36:GH36)))</f>
        <v/>
      </c>
      <c r="GJ36" s="68"/>
      <c r="GK36" s="65" t="str">
        <f>IF(ISBLANK($GW$3),"",IF(ISBLANK(Tipy!FJ30),0,IF(AND(Tipy!FJ30=Výsledky!$GU$3,Tipy!FL30=Výsledky!$GW$3),60,0)))</f>
        <v/>
      </c>
      <c r="GL36" s="65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5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5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6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9" t="str">
        <f>IF(ISBLANK($GW$3),"",IF(ISBLANK(Tipy!FJ30),"-",SUM(GK36:GO36)))</f>
        <v/>
      </c>
      <c r="GQ36" s="68"/>
      <c r="GR36" s="65" t="str">
        <f>IF(ISBLANK($GI$3),"",IF(ISBLANK(Tipy!FP30),0,IF(AND(Tipy!FP30=Výsledky!$GG$3,Tipy!FR30=Výsledky!$GI$3),60,0)))</f>
        <v/>
      </c>
      <c r="GS36" s="65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5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5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6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9" t="str">
        <f>IF(ISBLANK($GI$3),"",IF(ISBLANK(Tipy!FP30),"-",SUM(GR36:GV36)))</f>
        <v/>
      </c>
      <c r="GX36" s="68"/>
      <c r="GY36" s="65" t="str">
        <f>IF(ISBLANK($HK$3),"",IF(ISBLANK(Tipy!FV30),0,IF(AND(Tipy!FV30=Výsledky!$HI$3,Tipy!FX30=Výsledky!$HK$3),60,0)))</f>
        <v/>
      </c>
      <c r="GZ36" s="65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5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5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6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9" t="str">
        <f>IF(ISBLANK($HK$3),"",IF(ISBLANK(Tipy!FV30),"-",SUM(GY36:HC36)))</f>
        <v/>
      </c>
      <c r="HE36" s="68"/>
      <c r="HF36" s="65" t="str">
        <f>IF(ISBLANK($HD$3),"",IF(ISBLANK(Tipy!GB30),0,IF(AND(Tipy!GB30=Výsledky!$HB$3,Tipy!GD30=Výsledky!$HD$3),60,0)))</f>
        <v/>
      </c>
      <c r="HG36" s="65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5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5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6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9" t="str">
        <f>IF(ISBLANK($HD$3),"",IF(ISBLANK(Tipy!GB30),"-",SUM(HF36:HJ36)))</f>
        <v/>
      </c>
      <c r="HL36" s="68"/>
      <c r="HM36" s="65" t="str">
        <f>IF(ISBLANK($HY$3),"",IF(ISBLANK(Tipy!GH30),0,IF(AND(Tipy!GH30=Výsledky!$HW$3,Tipy!GJ30=Výsledky!$HY$3),60,0)))</f>
        <v/>
      </c>
      <c r="HN36" s="65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5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5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6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9" t="str">
        <f>IF(ISBLANK($HY$3),"",IF(ISBLANK(Tipy!GH30),"-",SUM(HM36:HQ36)))</f>
        <v/>
      </c>
      <c r="HS36" s="68"/>
      <c r="HT36" s="65" t="str">
        <f>IF(ISBLANK($HR$3),"",IF(ISBLANK(Tipy!GN30),0,IF(AND(Tipy!GN30=Výsledky!$HP$3,Tipy!GP30=Výsledky!$HR$3),60,0)))</f>
        <v/>
      </c>
      <c r="HU36" s="65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5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5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6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9" t="str">
        <f>IF(ISBLANK($HR$3),"",IF(ISBLANK(Tipy!GN30),"-",SUM(HT36:HX36)))</f>
        <v/>
      </c>
      <c r="HZ36" s="68"/>
      <c r="IA36" s="65" t="str">
        <f>IF(ISBLANK($IM$3),"",IF(ISBLANK(Tipy!GT30),0,IF(AND(Tipy!GT30=Výsledky!$IK$3,Tipy!GV30=Výsledky!$IM$3),60,0)))</f>
        <v/>
      </c>
      <c r="IB36" s="65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5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5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6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9" t="str">
        <f>IF(ISBLANK($IM$3),"",IF(ISBLANK(Tipy!GT30),"-",SUM(IA36:IE36)))</f>
        <v/>
      </c>
      <c r="IG36" s="68"/>
      <c r="IH36" s="65" t="str">
        <f>IF(ISBLANK($IF$3),"",IF(ISBLANK(Tipy!GZ30),0,IF(AND(Tipy!GZ30=Výsledky!$ID$3,Tipy!HB30=Výsledky!$IF$3),60,0)))</f>
        <v/>
      </c>
      <c r="II36" s="65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5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5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6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9" t="str">
        <f>IF(ISBLANK($IF$3),"",IF(ISBLANK(Tipy!GZ30),"-",SUM(IH36:IL36)))</f>
        <v/>
      </c>
      <c r="IN36" s="68"/>
      <c r="IO36" s="65" t="str">
        <f>IF(ISBLANK($IT$3),"",IF(ISBLANK(Tipy!HF30),0,IF(AND(Tipy!HF30=Výsledky!$IR$3,Tipy!HH30=Výsledky!$IT$3),60,0)))</f>
        <v/>
      </c>
      <c r="IP36" s="65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5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5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6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9" t="str">
        <f>IF(ISBLANK($IT$3),"",IF(ISBLANK(Tipy!HF30),"-",SUM(IO36:IS36)))</f>
        <v/>
      </c>
      <c r="IU36" s="68"/>
      <c r="IV36" s="65" t="str">
        <f>IF(ISBLANK($JA$3),"",IF(ISBLANK(Tipy!HL30),0,IF(AND(Tipy!HL30=Výsledky!$IY$3,Tipy!HN30=Výsledky!$JA$3),60,0)))</f>
        <v/>
      </c>
      <c r="IW36" s="65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5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5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6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9" t="str">
        <f>IF(ISBLANK($JA$3),"",IF(ISBLANK(Tipy!HL30),"-",SUM(IV36:IZ36)))</f>
        <v/>
      </c>
      <c r="JB36" s="68"/>
      <c r="JC36" s="65" t="str">
        <f>IF(ISBLANK($JO$3),"",IF(ISBLANK(Tipy!HR30),0,IF(AND(Tipy!HR30=Výsledky!$JM$3,Tipy!HT30=Výsledky!$JO$3),60,0)))</f>
        <v/>
      </c>
      <c r="JD36" s="65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5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5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6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9" t="str">
        <f>IF(ISBLANK($JO$3),"",IF(ISBLANK(Tipy!HR30),"-",SUM(JC36:JG36)))</f>
        <v/>
      </c>
      <c r="JI36" s="68"/>
      <c r="JJ36" s="65" t="str">
        <f>IF(ISBLANK($JH$3),"",IF(ISBLANK(Tipy!HX30),0,IF(AND(Tipy!HX30=Výsledky!$JF$3,Tipy!HZ30=Výsledky!$JH$3),60,0)))</f>
        <v/>
      </c>
      <c r="JK36" s="65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5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5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6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9" t="str">
        <f>IF(ISBLANK($JH$3),"",IF(ISBLANK(Tipy!HX30),"-",SUM(JJ36:JN36)))</f>
        <v/>
      </c>
      <c r="JP36" s="68"/>
      <c r="JQ36" s="65" t="str">
        <f>IF(ISBLANK($JV$3),"",IF(ISBLANK(Tipy!ID30),0,IF(AND(Tipy!ID30=Výsledky!$JT$3,Tipy!IF30=Výsledky!$JV$3),60,0)))</f>
        <v/>
      </c>
      <c r="JR36" s="65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5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5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6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9" t="str">
        <f>IF(ISBLANK($JV$3),"",IF(ISBLANK(Tipy!ID30),"-",SUM(JQ36:JU36)))</f>
        <v/>
      </c>
      <c r="JW36" s="68"/>
      <c r="JX36" s="65" t="str">
        <f>IF(ISBLANK($KQ$3),"",IF(ISBLANK(Tipy!IJ30),0,IF(AND(Tipy!IJ30=Výsledky!$KO$3,Tipy!IL30=Výsledky!$KQ$3),60,0)))</f>
        <v/>
      </c>
      <c r="JY36" s="65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5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5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6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9" t="str">
        <f>IF(ISBLANK($KQ$3),"",IF(ISBLANK(Tipy!IJ30),"-",SUM(JX36:KB36)))</f>
        <v/>
      </c>
      <c r="KD36" s="68"/>
      <c r="KE36" s="65" t="str">
        <f>IF(ISBLANK($KX$3),"",IF(ISBLANK(Tipy!IP30),0,IF(AND(Tipy!IP30=Výsledky!$KV$3,Tipy!IR30=Výsledky!$KX$3),60,0)))</f>
        <v/>
      </c>
      <c r="KF36" s="65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5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5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6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9" t="str">
        <f>IF(ISBLANK($KX$3),"",IF(ISBLANK(Tipy!IP30),"-",SUM(KE36:KI36)))</f>
        <v/>
      </c>
      <c r="KK36" s="68"/>
      <c r="KL36" s="65" t="str">
        <f>IF(ISBLANK($KJ$3),"",IF(ISBLANK(Tipy!IV30),0,IF(AND(Tipy!IV30=Výsledky!$KH$3,Tipy!IX30=Výsledky!$KJ$3),60,0)))</f>
        <v/>
      </c>
      <c r="KM36" s="65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5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5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6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9" t="str">
        <f>IF(ISBLANK($KJ$3),"",IF(ISBLANK(Tipy!IV30),"-",SUM(KL36:KP36)))</f>
        <v/>
      </c>
      <c r="KR36" s="68"/>
      <c r="KS36" s="65" t="str">
        <f>IF(ISBLANK($KC$3),"",IF(ISBLANK(Tipy!JB30),0,IF(AND(Tipy!JB30=Výsledky!$KA$3,Tipy!JD30=Výsledky!$KC$3),60,0)))</f>
        <v/>
      </c>
      <c r="KT36" s="65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5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5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6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9" t="str">
        <f>IF(ISBLANK($KC$3),"",IF(ISBLANK(Tipy!JB30),"-",SUM(KS36:KW36)))</f>
        <v/>
      </c>
      <c r="KY36" s="68"/>
      <c r="KZ36" s="65" t="str">
        <f>IF(ISBLANK($LE$3),"",IF(ISBLANK(Tipy!JH30),0,IF(AND(Tipy!JH30=Výsledky!$LC$3,Tipy!JJ30=Výsledky!$LE$3),60,0)))</f>
        <v/>
      </c>
      <c r="LA36" s="65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5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5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6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9" t="str">
        <f>IF(ISBLANK($LE$3),"",IF(ISBLANK(Tipy!JH30),"-",SUM(KZ36:LD36)))</f>
        <v/>
      </c>
      <c r="LF36" s="68"/>
      <c r="LG36" s="65" t="str">
        <f>IF(ISBLANK($JH$3),"",IF(ISBLANK(Tipy!JU30),0,IF(AND(Tipy!JU30=Výsledky!$JF$3,Tipy!JW30=Výsledky!$JH$3),60,0)))</f>
        <v/>
      </c>
      <c r="LH36" s="65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5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5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6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9" t="str">
        <f>IF(ISBLANK($JH$3),"",IF(ISBLANK(Tipy!JU30),"-",SUM(LG36:LK36)))</f>
        <v/>
      </c>
      <c r="LM36" s="68"/>
      <c r="LN36" s="65" t="str">
        <f>IF(ISBLANK($LS$3),"",IF(ISBLANK(Tipy!JN30),0,IF(AND(Tipy!JN30=Výsledky!$LQ$3,Tipy!JP30=Výsledky!$LS$3),60,0)))</f>
        <v/>
      </c>
      <c r="LO36" s="65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5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5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6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9" t="str">
        <f>IF(ISBLANK($LS$3),"",IF(ISBLANK(Tipy!JN30),"-",SUM(LN36:LR36)))</f>
        <v/>
      </c>
      <c r="LT36" s="68"/>
      <c r="LU36" s="65" t="str">
        <f>IF(ISBLANK($JH$3),"",IF(ISBLANK(Tipy!KI30),0,IF(AND(Tipy!KI30=Výsledky!$JF$3,Tipy!KK30=Výsledky!$JH$3),60,0)))</f>
        <v/>
      </c>
      <c r="LV36" s="65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5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5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6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9" t="str">
        <f>IF(ISBLANK($JH$3),"",IF(ISBLANK(Tipy!KI30),"-",SUM(LU36:LY36)))</f>
        <v/>
      </c>
      <c r="MA36" s="68"/>
      <c r="MB36" s="65" t="str">
        <f>IF(ISBLANK($MG$3),"",IF(ISBLANK(Tipy!JZ30),0,IF(AND(Tipy!JZ30=Výsledky!$ME$3,Tipy!KB30=Výsledky!$MG$3),60,0)))</f>
        <v/>
      </c>
      <c r="MC36" s="65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5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5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6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9" t="str">
        <f>IF(ISBLANK($MG$3),"",IF(ISBLANK(Tipy!JZ30),"-",SUM(MB36:MF36)))</f>
        <v/>
      </c>
      <c r="MH36" s="68"/>
      <c r="MI36" s="65" t="str">
        <f>IF(ISBLANK($MN$3),"",IF(ISBLANK(Tipy!KL30),0,IF(AND(Tipy!KL30=Výsledky!$ML$3,Tipy!KN30=Výsledky!$MN$3),60,0)))</f>
        <v/>
      </c>
      <c r="MJ36" s="6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5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5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9" t="str">
        <f>IF(ISBLANK($MN$3),"",IF(ISBLANK(Tipy!KL30),"-",SUM(MI36:MM36)))</f>
        <v/>
      </c>
      <c r="MO36" s="68"/>
      <c r="MP36" s="65" t="str">
        <f>IF(ISBLANK($MU$3),"",IF(ISBLANK(Tipy!KR30),0,IF(AND(Tipy!KR30=Výsledky!$MS$3,Tipy!KT30=Výsledky!$MU$3),60,0)))</f>
        <v/>
      </c>
      <c r="MQ36" s="6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5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5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9" t="str">
        <f>IF(ISBLANK($MU$3),"",IF(ISBLANK(Tipy!KR30),"-",SUM(MP36:MT36)))</f>
        <v/>
      </c>
      <c r="MV36" s="68"/>
      <c r="MW36" s="65" t="str">
        <f>IF(ISBLANK($NP$3),"",IF(ISBLANK(Tipy!KX30),0,IF(AND(Tipy!KX30=Výsledky!$NN$3,Tipy!KZ30=Výsledky!$NP$3),60,0)))</f>
        <v/>
      </c>
      <c r="MX36" s="65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5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5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6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9" t="str">
        <f>IF(ISBLANK($NP$3),"",IF(ISBLANK(Tipy!KX30),"-",SUM(MW36:NA36)))</f>
        <v/>
      </c>
      <c r="NC36" s="68"/>
      <c r="ND36" s="65" t="str">
        <f>IF(ISBLANK($NB$3),"",IF(ISBLANK(Tipy!LD30),0,IF(AND(Tipy!LD30=Výsledky!$MZ$3,Tipy!LF30=Výsledky!$NB$3),60,0)))</f>
        <v/>
      </c>
      <c r="NE36" s="65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5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5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6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9" t="str">
        <f>IF(ISBLANK($NB$3),"",IF(ISBLANK(Tipy!LD30),"-",SUM(ND36:NH36)))</f>
        <v/>
      </c>
      <c r="NJ36" s="68"/>
      <c r="NK36" s="65" t="str">
        <f>IF(ISBLANK($OD$3),"",IF(ISBLANK(Tipy!LJ30),0,IF(AND(Tipy!LJ30=Výsledky!$OB$3,Tipy!LL30=Výsledky!$OD$3),60,0)))</f>
        <v/>
      </c>
      <c r="NL36" s="65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5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5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6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9" t="str">
        <f>IF(ISBLANK($OD$3),"",IF(ISBLANK(Tipy!LJ30),"-",SUM(NK36:NO36)))</f>
        <v/>
      </c>
      <c r="NQ36" s="68"/>
      <c r="NR36" s="65" t="str">
        <f>IF(ISBLANK($NI$3),"",IF(ISBLANK(Tipy!LP30),0,IF(AND(Tipy!LP30=Výsledky!$NG$3,Tipy!LR30=Výsledky!$NI$3),60,0)))</f>
        <v/>
      </c>
      <c r="NS36" s="65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5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5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6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9" t="str">
        <f>IF(ISBLANK($NI$3),"",IF(ISBLANK(Tipy!LP30),"-",SUM(NR36:NV36)))</f>
        <v/>
      </c>
      <c r="NX36" s="68"/>
      <c r="NY36" s="65" t="str">
        <f>IF(ISBLANK($OK$3),"",IF(ISBLANK(Tipy!LV30),0,IF(AND(Tipy!LV30=Výsledky!$OI$3,Tipy!LX30=Výsledky!$OK$3),60,0)))</f>
        <v/>
      </c>
      <c r="NZ36" s="65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5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5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6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9" t="str">
        <f>IF(ISBLANK($OK$3),"",IF(ISBLANK(Tipy!LV30),"-",SUM(NY36:OC36)))</f>
        <v/>
      </c>
      <c r="OE36" s="68"/>
      <c r="OF36" s="65" t="str">
        <f>IF(ISBLANK($NW$3),"",IF(ISBLANK(Tipy!MB30),0,IF(AND(Tipy!MB30=Výsledky!$NU$3,Tipy!MD30=Výsledky!$NW$3),60,0)))</f>
        <v/>
      </c>
      <c r="OG36" s="65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5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5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6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9" t="str">
        <f>IF(ISBLANK($NW$3),"",IF(ISBLANK(Tipy!MB30),"-",SUM(OF36:OJ36)))</f>
        <v/>
      </c>
      <c r="OL36" s="68"/>
      <c r="OM36" s="65" t="str">
        <f>IF(ISBLANK($OR$3),"",IF(ISBLANK(Tipy!MH30),0,IF(AND(Tipy!MH30=Výsledky!$OP$3,Tipy!MJ30=Výsledky!$OR$3),60,0)))</f>
        <v/>
      </c>
      <c r="ON36" s="6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5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5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9" t="str">
        <f>IF(ISBLANK($OR$3),"",IF(ISBLANK(Tipy!MH30),"-",SUM(OM36:OQ36)))</f>
        <v/>
      </c>
      <c r="OS36" s="68"/>
      <c r="OT36" s="65" t="str">
        <f>IF(ISBLANK($OY$3),"",IF(ISBLANK(Tipy!MN30),0,IF(AND(Tipy!MN30=Výsledky!$OW$3,Tipy!MP30=Výsledky!$OY$3),60,0)))</f>
        <v/>
      </c>
      <c r="OU36" s="6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5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5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9" t="str">
        <f>IF(ISBLANK($OY$3),"",IF(ISBLANK(Tipy!MN30),"-",SUM(OT36:OX36)))</f>
        <v/>
      </c>
      <c r="OZ36" s="68"/>
      <c r="PA36" s="65" t="str">
        <f>IF(ISBLANK($PF$3),"",IF(ISBLANK(Tipy!MT30),0,IF(AND(Tipy!MT30=Výsledky!$PD$3,Tipy!MV30=Výsledky!$PF$3),60,0)))</f>
        <v/>
      </c>
      <c r="PB36" s="6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5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5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9" t="str">
        <f>IF(ISBLANK($PF$3),"",IF(ISBLANK(Tipy!MT30),"-",SUM(PA36:PE36)))</f>
        <v/>
      </c>
      <c r="PG36" s="68"/>
      <c r="PH36" s="65" t="str">
        <f>IF(ISBLANK($PM$3),"",IF(ISBLANK(Tipy!MZ30),0,IF(AND(Tipy!MZ30=Výsledky!$PK$3,Tipy!NB30=Výsledky!$PM$3),60,0)))</f>
        <v/>
      </c>
      <c r="PI36" s="6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5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5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9" t="str">
        <f>IF(ISBLANK($PM$3),"",IF(ISBLANK(Tipy!MZ30),"-",SUM(PH36:PL36)))</f>
        <v/>
      </c>
      <c r="PN36" s="68"/>
      <c r="PO36" s="65" t="str">
        <f>IF(ISBLANK($PT$3),"",IF(ISBLANK(Tipy!NF30),0,IF(AND(Tipy!NF30=Výsledky!$PR$3,Tipy!NH30=Výsledky!$PT$3),60,0)))</f>
        <v/>
      </c>
      <c r="PP36" s="6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5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5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9" t="str">
        <f>IF(ISBLANK($PT$3),"",IF(ISBLANK(Tipy!NF30),"-",SUM(PO36:PS36)))</f>
        <v/>
      </c>
      <c r="PU36" s="68"/>
      <c r="PV36" s="65" t="str">
        <f>IF(ISBLANK($QA$3),"",IF(ISBLANK(Tipy!NL30),0,IF(AND(Tipy!NL30=Výsledky!$PY$3,Tipy!NN30=Výsledky!$QA$3),60,0)))</f>
        <v/>
      </c>
      <c r="PW36" s="6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5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5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9" t="str">
        <f>IF(ISBLANK($QA$3),"",IF(ISBLANK(Tipy!NL30),"-",SUM(PV36:PZ36)))</f>
        <v/>
      </c>
      <c r="QB36" s="68"/>
      <c r="QC36" s="65" t="str">
        <f>IF(ISBLANK($QH$3),"",IF(ISBLANK(Tipy!NR30),0,IF(AND(Tipy!NR30=Výsledky!$QF$3,Tipy!NT30=Výsledky!$QH$3),60,0)))</f>
        <v/>
      </c>
      <c r="QD36" s="6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5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5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9" t="str">
        <f>IF(ISBLANK($QH$3),"",IF(ISBLANK(Tipy!NR30),"-",SUM(QC36:QG36)))</f>
        <v/>
      </c>
      <c r="QI36" s="65"/>
      <c r="QJ36" s="65" t="str">
        <f>IF(ISBLANK($QV$3),"",IF(ISBLANK(Tipy!NX30),0,IF(AND(Tipy!NX30=Výsledky!$QT$3,Tipy!NZ30=Výsledky!$QV$3),60,0)))</f>
        <v/>
      </c>
      <c r="QK36" s="65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5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5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6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9" t="str">
        <f>IF(ISBLANK($QV$3),"",IF(ISBLANK(Tipy!NX30),"-",SUM(QJ36:QN36)))</f>
        <v/>
      </c>
      <c r="QP36" s="65"/>
      <c r="QQ36" s="65" t="str">
        <f>IF(ISBLANK($QO$3),"",IF(ISBLANK(Tipy!#REF!),0,IF(AND(Tipy!#REF!=Výsledky!$QM$3,Tipy!#REF!=Výsledky!$QO$3),60,0)))</f>
        <v/>
      </c>
      <c r="QR3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9" t="str">
        <f>IF(ISBLANK($QO$3),"",IF(ISBLANK(Tipy!#REF!),"-",SUM(QQ36:QU36)))</f>
        <v/>
      </c>
    </row>
    <row r="37" spans="1:464" s="336" customFormat="1" ht="15">
      <c r="A37" s="316">
        <f>Tipy!A31</f>
        <v>51</v>
      </c>
      <c r="B37" s="333" t="s">
        <v>4</v>
      </c>
      <c r="C37" s="334">
        <v>51</v>
      </c>
      <c r="D37" s="65">
        <f>IF(ISBLANK($I$3),"",IF(ISBLANK(Tipy!D31),0,IF(AND(Tipy!D31=Výsledky!$G$3,Tipy!F31=Výsledky!$I$3),60,0)))</f>
        <v>0</v>
      </c>
      <c r="E37" s="6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5" t="e">
        <f>IF(ISBLANK($I$3),"",IF(OR(Tipy!G31=Výsledky!$D$6,Tipy!G31=Výsledky!$D$7,Tipy!G31=Výsledky!$D$8,Tipy!G31=Výsledky!$D$9),IF(VLOOKUP(Tipy!G31,'Kategórie hráčov'!$A$2:$B$46,2,FALSE)=30,30,20),0))</f>
        <v>#N/A</v>
      </c>
      <c r="G37" s="65" t="e">
        <f>IF(ISBLANK($I$3),"",IF(OR(Tipy!H31=Výsledky!$G$6,Tipy!H31=Výsledky!$G$7,Tipy!H31=Výsledky!$G$8,Tipy!H31=Výsledky!$G$9),IF(VLOOKUP(Tipy!H31,'Kategórie hráčov'!$A$2:$B$46,2,FALSE)=30,30,20),0))</f>
        <v>#N/A</v>
      </c>
      <c r="H37" s="6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7" t="str">
        <f>IF(ISBLANK($I$3),"",IF(ISBLANK(Tipy!D31),"-",SUM(D37:H37)))</f>
        <v>-</v>
      </c>
      <c r="J37" s="335"/>
      <c r="K37" s="106">
        <f>IF(ISBLANK($P$3),"",IF(ISBLANK(Tipy!J31),0,IF(AND(Tipy!J31=Výsledky!$N$3,Tipy!L31=Výsledky!$P$3),60,0)))</f>
        <v>0</v>
      </c>
      <c r="L37" s="10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5">
        <f>IF(ISBLANK($P$3),"",IF(OR(Tipy!M31=Výsledky!$K$6,Tipy!M31=Výsledky!$K$7,Tipy!M31=Výsledky!$K$8,Tipy!M31=Výsledky!$K$9),IF(VLOOKUP(Tipy!M31,'Kategórie hráčov'!$A$2:$B$46,2,FALSE)=30,30,20),0))</f>
        <v>0</v>
      </c>
      <c r="N37" s="105">
        <f>IF(ISBLANK($P$3),"",IF(OR(Tipy!N31=Výsledky!$N$6,Tipy!N31=Výsledky!$N$7,Tipy!N31=Výsledky!$N$8,Tipy!N31=Výsledky!$N$9),IF(VLOOKUP(Tipy!N31,'Kategórie hráčov'!$A$2:$B$46,2,FALSE)=30,30,20),0))</f>
        <v>20</v>
      </c>
      <c r="O37" s="6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7">
        <f>IF(ISBLANK($P$3),"",IF(ISBLANK(Tipy!J31),"-",SUM(K37:O37)))</f>
        <v>40</v>
      </c>
      <c r="Q37" s="330"/>
      <c r="R37" s="106">
        <f>IF(ISBLANK($W$3),"",IF(ISBLANK(Tipy!P31),0,IF(AND(Tipy!P31=Výsledky!$U$3,Tipy!R31=Výsledky!$W$3),60,0)))</f>
        <v>0</v>
      </c>
      <c r="S37" s="10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5">
        <f>IF(ISBLANK($W$3),"",IF(OR(Tipy!S31=Výsledky!$R$6,Tipy!S31=Výsledky!$R$7,Tipy!S31=Výsledky!$R$8,Tipy!S31=Výsledky!$R$9),VLOOKUP(Tipy!S31,'Kategórie hráčov'!$A$2:$B$47,2,FALSE),0))</f>
        <v>0</v>
      </c>
      <c r="U37" s="105">
        <f>IF(ISBLANK($W$3),"",IF(OR(Tipy!T31=Výsledky!$U$6,Tipy!T31=Výsledky!$U$7,Tipy!T31=Výsledky!$U$8,Tipy!T31=Výsledky!$U$9),VLOOKUP(Tipy!T31,'Kategórie hráčov'!$A$25:$B$70,2,FALSE),0))</f>
        <v>0</v>
      </c>
      <c r="V37" s="6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9">
        <f>IF(ISBLANK($W$3),"",IF(ISBLANK(Tipy!P31),"-",SUM(R37:V37)))</f>
        <v>20</v>
      </c>
      <c r="X37" s="330"/>
      <c r="Y37" s="106">
        <f>IF(ISBLANK($AD$3),"",IF(ISBLANK(Tipy!V31),0,IF(AND(Tipy!V31=Výsledky!$AB$3,Tipy!X31=Výsledky!$AD$3),60,0)))</f>
        <v>0</v>
      </c>
      <c r="Z37" s="10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5">
        <f>IF(ISBLANK($AD$3),"",IF(OR(Tipy!Y31=Výsledky!$Y$6,Tipy!Y31=Výsledky!$Y$7,Tipy!Y31=Výsledky!$Y$8,Tipy!Y31=Výsledky!$Y$9),VLOOKUP(Tipy!Y31,'Kategórie hráčov'!$A$2:$B$47,2,FALSE),0))</f>
        <v>0</v>
      </c>
      <c r="AB37" s="105">
        <f>IF(ISBLANK($AD$3),"",IF(OR(Tipy!Z31=Výsledky!$AB$6,Tipy!Z31=Výsledky!$AB$7,Tipy!Z31=Výsledky!$AB$8,Tipy!Z31=Výsledky!$AB$9),VLOOKUP(Tipy!Z31,'Kategórie hráčov'!$A$25:$B$70,2,FALSE),0))</f>
        <v>0</v>
      </c>
      <c r="AC37" s="6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9" t="str">
        <f>IF(ISBLANK($AD$3),"",IF(ISBLANK(Tipy!V31),"-",SUM(Y37:AC37)))</f>
        <v>-</v>
      </c>
      <c r="AE37" s="68"/>
      <c r="AF37" s="65" t="str">
        <f>IF(ISBLANK($AK$3),"",IF(ISBLANK(Tipy!AB31),0,IF(AND(Tipy!AB31=Výsledky!$AI$3,Tipy!AD31=Výsledky!$AK$3),60,0)))</f>
        <v/>
      </c>
      <c r="AG37" s="65" t="str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/>
      </c>
      <c r="AH37" s="65" t="str">
        <f>IF(ISBLANK($AK$3),"",IF(OR(Tipy!AE31=Výsledky!$AF$6,Tipy!AE31=Výsledky!$AF$7,Tipy!AE31=Výsledky!$AF$8,Tipy!AE31=Výsledky!$AF$9),IF(VLOOKUP(Tipy!AE31,'Kategórie hráčov'!$A$2:$B$46,2,FALSE)=30,30,20),0))</f>
        <v/>
      </c>
      <c r="AI37" s="65" t="str">
        <f>IF(ISBLANK($AK$3),"",IF(OR(Tipy!AF31=Výsledky!$AI$6,Tipy!AF31=Výsledky!$AI$7,Tipy!AF31=Výsledky!$AI$8,Tipy!AF31=Výsledky!$AI$9),IF(VLOOKUP(Tipy!AF31,'Kategórie hráčov'!$A$2:$B$46,2,FALSE)=30,30,20),0))</f>
        <v/>
      </c>
      <c r="AJ37" s="66" t="str">
        <f>IF(ISBLANK($AK$3),"",IF(ISBLANK(Tipy!AB31),0,IF(OR(AND(Tipy!AB31=Výsledky!$AI$3,OR(Tipy!AD31=Výsledky!$AK$3+1,Tipy!AD31=Výsledky!$AK$3-1)),AND(Tipy!AD31=Výsledky!$AK$3,OR(Tipy!AB31=Výsledky!$AI$3+1,Tipy!AB31=Výsledky!$AI$3-1))),10,0)))</f>
        <v/>
      </c>
      <c r="AK37" s="69" t="str">
        <f>IF(ISBLANK($AK$3),"",IF(ISBLANK(Tipy!AB31),"-",SUM(AF37:AJ37)))</f>
        <v/>
      </c>
      <c r="AL37" s="68"/>
      <c r="AM37" s="65" t="str">
        <f>IF(ISBLANK($AR$3),"",IF(ISBLANK(Tipy!AH31),0,IF(AND(Tipy!AH31=Výsledky!$AP$3,Tipy!AJ31=Výsledky!$AR$3),60,0)))</f>
        <v/>
      </c>
      <c r="AN37" s="65" t="str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/>
      </c>
      <c r="AO37" s="65" t="str">
        <f>IF(ISBLANK($AR$3),"",IF(OR(Tipy!AK31=Výsledky!$AM$6,Tipy!AK31=Výsledky!$AM$7,Tipy!AK31=Výsledky!$AM$8,Tipy!AK31=Výsledky!$AM$9),IF(VLOOKUP(Tipy!AK31,'Kategórie hráčov'!$A$2:$B$46,2,FALSE)=30,30,20),0))</f>
        <v/>
      </c>
      <c r="AP37" s="65" t="str">
        <f>IF(ISBLANK($AR$3),"",IF(OR(Tipy!AL31=Výsledky!$AP$6,Tipy!AL31=Výsledky!$AP$7,Tipy!AL31=Výsledky!$AP$8,Tipy!AL31=Výsledky!$AP$9),IF(VLOOKUP(Tipy!AL31,'Kategórie hráčov'!$A$2:$B$46,2,FALSE)=30,30,20),0))</f>
        <v/>
      </c>
      <c r="AQ37" s="66" t="str">
        <f>IF(ISBLANK($AR$3),"",IF(ISBLANK(Tipy!AH31),0,IF(OR(AND(Tipy!AH31=Výsledky!$AP$3,OR(Tipy!AJ31=Výsledky!$AR$3+1,Tipy!AJ31=Výsledky!$AR$3-1)),AND(Tipy!AJ31=Výsledky!$AR$3,OR(Tipy!AH31=Výsledky!$AP$3+1,Tipy!AH31=Výsledky!$AP$3-1))),10,0)))</f>
        <v/>
      </c>
      <c r="AR37" s="69" t="str">
        <f>IF(ISBLANK($AR$3),"",IF(ISBLANK(Tipy!AH31),"-",SUM(AM37:AQ37)))</f>
        <v/>
      </c>
      <c r="AS37" s="68"/>
      <c r="AT37" s="65" t="str">
        <f>IF(ISBLANK($BF$3),"",IF(ISBLANK(Tipy!AN31),0,IF(AND(Tipy!AN31=Výsledky!$BD$3,Tipy!AP31=Výsledky!$BF$3),60,0)))</f>
        <v/>
      </c>
      <c r="AU37" s="65" t="str">
        <f>IF(ISBLANK($BF$3),"",IF(ISBLANK(Tipy!AN31),0,IF(AND(Tipy!AN31=Výsledky!$BD$3,Tipy!AP31=Výsledky!$BF$3),0,IF(AND(Tipy!AN31-Tipy!AP31&gt;0,Výsledky!$BD$3-Výsledky!$BF$3&gt;0),20,IF(AND(Tipy!AN31-Tipy!AP31=0,Výsledky!$BD$3-Výsledky!$BF$3=0),20,IF(AND(Tipy!AN31-Tipy!AP31&lt;0,Výsledky!$BD$3-Výsledky!$BF$3&lt;0),20,0))))))</f>
        <v/>
      </c>
      <c r="AV37" s="65" t="str">
        <f>IF(ISBLANK($BF$3),"",IF(OR(Tipy!AQ31=Výsledky!#REF!,Tipy!AQ31=Výsledky!#REF!,Tipy!AQ31=Výsledky!#REF!,Tipy!AQ31=Výsledky!$AT$9),IF(VLOOKUP(Tipy!AQ31,'Kategórie hráčov'!$A$2:$B$46,2,FALSE)=30,30,20),0))</f>
        <v/>
      </c>
      <c r="AW37" s="65" t="str">
        <f>IF(ISBLANK($BF$3),"",IF(OR(Tipy!AR31=Výsledky!#REF!,Tipy!AR31=Výsledky!#REF!,Tipy!AR31=Výsledky!#REF!,Tipy!AR31=Výsledky!$AW$9),IF(VLOOKUP(Tipy!AR31,'Kategórie hráčov'!$A$2:$B$46,2,FALSE)=30,30,20),0))</f>
        <v/>
      </c>
      <c r="AX37" s="66" t="str">
        <f>IF(ISBLANK($BF$3),"",IF(ISBLANK(Tipy!AN31),0,IF(OR(AND(Tipy!AN31=Výsledky!$BD$3,OR(Tipy!AP31=Výsledky!$BF$3+1,Tipy!AP31=Výsledky!$BF$3-1)),AND(Tipy!AP31=Výsledky!$BF$3,OR(Tipy!AN31=Výsledky!$BD$3+1,Tipy!AN31=Výsledky!$BD$3-1))),10,0)))</f>
        <v/>
      </c>
      <c r="AY37" s="69" t="str">
        <f>IF(ISBLANK($BF$3),"",IF(ISBLANK(Tipy!AN31),"-",SUM(AT37:AX37)))</f>
        <v/>
      </c>
      <c r="AZ37" s="68"/>
      <c r="BA37" s="65" t="str">
        <f>IF(ISBLANK($AY$3),"",IF(ISBLANK(Tipy!AT31),0,IF(AND(Tipy!AT31=Výsledky!$AW$3,Tipy!AV31=Výsledky!$AY$3),60,0)))</f>
        <v/>
      </c>
      <c r="BB37" s="65" t="str">
        <f>IF(ISBLANK($AY$3),"",IF(ISBLANK(Tipy!AT31),0,IF(AND(Tipy!AT31=Výsledky!$AW$3,Tipy!AV31=Výsledky!$AY$3),0,IF(AND(Tipy!AT31-Tipy!AV31&gt;0,Výsledky!$AW$3-Výsledky!$AY$3&gt;0),20,IF(AND(Tipy!AT31-Tipy!AV31=0,Výsledky!$AW$3-Výsledky!$AY$3=0),20,IF(AND(Tipy!AT31-Tipy!AV31&lt;0,Výsledky!$AW$3-Výsledky!$AY$3&lt;0),20,0))))))</f>
        <v/>
      </c>
      <c r="BC37" s="65" t="str">
        <f>IF(ISBLANK($AY$3),"",IF(OR(Tipy!AW31=Výsledky!$BA$6,Tipy!AW31=Výsledky!$BA$7,Tipy!AW31=Výsledky!$BA$8,Tipy!AW31=Výsledky!$BA$9),IF(VLOOKUP(Tipy!AW31,'Kategórie hráčov'!$A$2:$B$46,2,FALSE)=30,30,20),0))</f>
        <v/>
      </c>
      <c r="BD37" s="65" t="str">
        <f>IF(ISBLANK($AY$3),"",IF(OR(Tipy!AX31=Výsledky!$BD$6,Tipy!AX31=Výsledky!$BD$7,Tipy!AX31=Výsledky!$BD$8,Tipy!AX31=Výsledky!$BD$9),IF(VLOOKUP(Tipy!AX31,'Kategórie hráčov'!$A$2:$B$46,2,FALSE)=30,30,20),0))</f>
        <v/>
      </c>
      <c r="BE37" s="66" t="str">
        <f>IF(ISBLANK($AY$3),"",IF(ISBLANK(Tipy!AT31),0,IF(OR(AND(Tipy!AT31=Výsledky!$AW$3,OR(Tipy!AV31=Výsledky!$AY$3+1,Tipy!AV31=Výsledky!$AY$3-1)),AND(Tipy!AV31=Výsledky!$AY$3,OR(Tipy!AT31=Výsledky!$AW$3+1,Tipy!AT31=Výsledky!$AW$3-1))),10,0)))</f>
        <v/>
      </c>
      <c r="BF37" s="69" t="str">
        <f>IF(ISBLANK($AY$3),"",IF(ISBLANK(Tipy!AT31),"-",SUM(BA37:BE37)))</f>
        <v/>
      </c>
      <c r="BG37" s="68"/>
      <c r="BH37" s="65" t="str">
        <f>IF(ISBLANK($BT$3),"",IF(ISBLANK(Tipy!AZ31),0,IF(AND(Tipy!AZ31=Výsledky!$BR$3,Tipy!BB31=Výsledky!$BT$3),60,0)))</f>
        <v/>
      </c>
      <c r="BI37" s="65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5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5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6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69" t="str">
        <f>IF(ISBLANK($BT$3),"",IF(ISBLANK(Tipy!AZ31),"-",SUM(BH37:BL37)))</f>
        <v/>
      </c>
      <c r="BN37" s="68"/>
      <c r="BO37" s="65" t="str">
        <f>IF(ISBLANK($CA$3),"",IF(ISBLANK(Tipy!BF31),0,IF(AND(Tipy!BF31=Výsledky!$BY$3,Tipy!BH31=Výsledky!$CA$3),60,0)))</f>
        <v/>
      </c>
      <c r="BP37" s="65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5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5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6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9" t="str">
        <f>IF(ISBLANK($CA$3),"",IF(ISBLANK(Tipy!BF31),"-",SUM(BO37:BS37)))</f>
        <v/>
      </c>
      <c r="BU37" s="68"/>
      <c r="BV37" s="65" t="str">
        <f>IF(ISBLANK($CH$3),"",IF(ISBLANK(Tipy!BL31),0,IF(AND(Tipy!BL31=Výsledky!$CF$3,Tipy!BN31=Výsledky!$CH$3),60,0)))</f>
        <v/>
      </c>
      <c r="BW37" s="65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5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5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6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9" t="str">
        <f>IF(ISBLANK($CH$3),"",IF(ISBLANK(Tipy!BL31),"-",SUM(BV37:BZ37)))</f>
        <v/>
      </c>
      <c r="CB37" s="68"/>
      <c r="CC37" s="65" t="str">
        <f>IF(ISBLANK($CO$3),"",IF(ISBLANK(Tipy!BR31),0,IF(AND(Tipy!BR31=Výsledky!$CM$3,Tipy!BT31=Výsledky!$CO$3),60,0)))</f>
        <v/>
      </c>
      <c r="CD37" s="65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5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5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6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9" t="str">
        <f>IF(ISBLANK($CO$3),"",IF(ISBLANK(Tipy!BR31),"-",SUM(CC37:CG37)))</f>
        <v/>
      </c>
      <c r="CI37" s="68"/>
      <c r="CJ37" s="65" t="str">
        <f>IF(ISBLANK($CV$3),"",IF(ISBLANK(Tipy!BX31),0,IF(AND(Tipy!BX31=Výsledky!$CT$3,Tipy!BZ31=Výsledky!$CV$3),60,0)))</f>
        <v/>
      </c>
      <c r="CK37" s="65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5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5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6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9" t="str">
        <f>IF(ISBLANK($CV$3),"",IF(ISBLANK(Tipy!BX31),"-",SUM(CJ37:CN37)))</f>
        <v/>
      </c>
      <c r="CP37" s="68"/>
      <c r="CQ37" s="65" t="str">
        <f>IF(ISBLANK($DC$3),"",IF(ISBLANK(Tipy!CD31),0,IF(AND(Tipy!CD31=Výsledky!$DA$3,Tipy!CF31=Výsledky!$DC$3),60,0)))</f>
        <v/>
      </c>
      <c r="CR37" s="65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5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5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6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9" t="str">
        <f>IF(ISBLANK($DC$3),"",IF(ISBLANK(Tipy!CD31),"-",SUM(CQ37:CU37)))</f>
        <v/>
      </c>
      <c r="CW37" s="68"/>
      <c r="CX37" s="65" t="str">
        <f>IF(ISBLANK($DX$3),"",IF(ISBLANK(Tipy!CJ31),0,IF(AND(Tipy!CJ31=Výsledky!$DV$3,Tipy!CL31=Výsledky!$DX$3),60,0)))</f>
        <v/>
      </c>
      <c r="CY37" s="65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5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5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6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9" t="str">
        <f>IF(ISBLANK($DX$3),"",IF(ISBLANK(Tipy!CJ31),"-",SUM(CX37:DB37)))</f>
        <v/>
      </c>
      <c r="DD37" s="68"/>
      <c r="DE37" s="65" t="str">
        <f>IF(ISBLANK($DQ$3),"",IF(ISBLANK(Tipy!CP31),0,IF(AND(Tipy!CP31=Výsledky!$DO$3,Tipy!CR31=Výsledky!$DQ$3),60,0)))</f>
        <v/>
      </c>
      <c r="DF37" s="65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5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5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6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9" t="str">
        <f>IF(ISBLANK($DQ$3),"",IF(ISBLANK(Tipy!CP31),"-",SUM(DE37:DI37)))</f>
        <v/>
      </c>
      <c r="DK37" s="68"/>
      <c r="DL37" s="65" t="str">
        <f>IF(ISBLANK($EE$3),"",IF(ISBLANK(Tipy!CV31),0,IF(AND(Tipy!CV31=Výsledky!$EC$3,Tipy!CX31=Výsledky!$EE$3),60,0)))</f>
        <v/>
      </c>
      <c r="DM37" s="65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5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5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6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9" t="str">
        <f>IF(ISBLANK($EE$3),"",IF(ISBLANK(Tipy!CV31),"-",SUM(DL37:DP37)))</f>
        <v/>
      </c>
      <c r="DR37" s="68"/>
      <c r="DS37" s="65" t="str">
        <f>IF(ISBLANK($EL$3),"",IF(ISBLANK(Tipy!DB31),0,IF(AND(Tipy!DB31=Výsledky!$EJ$3,Tipy!DD31=Výsledky!$EL$3),60,0)))</f>
        <v/>
      </c>
      <c r="DT37" s="65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5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5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6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9" t="str">
        <f>IF(ISBLANK($EL$3),"",IF(ISBLANK(Tipy!DB31),"-",SUM(DS37:DW37)))</f>
        <v/>
      </c>
      <c r="DY37" s="68"/>
      <c r="DZ37" s="65" t="str">
        <f>IF(ISBLANK($ES$3),"",IF(ISBLANK(Tipy!DH31),0,IF(AND(Tipy!DH31=Výsledky!$EQ$3,Tipy!DJ31=Výsledky!$ES$3),60,0)))</f>
        <v/>
      </c>
      <c r="EA37" s="65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5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5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6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9" t="str">
        <f>IF(ISBLANK($ES$3),"",IF(ISBLANK(Tipy!DH31),"-",SUM(DZ37:ED37)))</f>
        <v/>
      </c>
      <c r="EF37" s="68"/>
      <c r="EG37" s="65" t="str">
        <f>IF(ISBLANK($EZ$3),"",IF(ISBLANK(Tipy!DN31),0,IF(AND(Tipy!DN31=Výsledky!$EX$3,Tipy!DP31=Výsledky!$EZ$3),60,0)))</f>
        <v/>
      </c>
      <c r="EH37" s="65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5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5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6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9" t="str">
        <f>IF(ISBLANK($EZ$3),"",IF(ISBLANK(Tipy!DN31),"-",SUM(EG37:EK37)))</f>
        <v/>
      </c>
      <c r="EM37" s="68"/>
      <c r="EN37" s="65" t="str">
        <f>IF(ISBLANK($FU$3),"",IF(ISBLANK(Tipy!DT31),0,IF(AND(Tipy!DT31=Výsledky!$FS$3,Tipy!DV31=Výsledky!$FU$3),60,0)))</f>
        <v/>
      </c>
      <c r="EO37" s="65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5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5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6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9" t="str">
        <f>IF(ISBLANK($FU$3),"",IF(ISBLANK(Tipy!DT31),"-",SUM(EN37:ER37)))</f>
        <v/>
      </c>
      <c r="ET37" s="68"/>
      <c r="EU37" s="65" t="str">
        <f>IF(ISBLANK($FG$3),"",IF(ISBLANK(Tipy!DZ31),0,IF(AND(Tipy!DZ31=Výsledky!$FE$3,Tipy!EB31=Výsledky!$FG$3),60,0)))</f>
        <v/>
      </c>
      <c r="EV37" s="65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5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5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6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9" t="str">
        <f>IF(ISBLANK($FG$3),"",IF(ISBLANK(Tipy!DZ31),"-",SUM(EU37:EY37)))</f>
        <v/>
      </c>
      <c r="FA37" s="68"/>
      <c r="FB37" s="65" t="str">
        <f>IF(ISBLANK($BM$3),"",IF(ISBLANK(Tipy!EF31),0,IF(AND(Tipy!EF31=Výsledky!$BK$3,Tipy!EH31=Výsledky!$BM$3),60,0)))</f>
        <v/>
      </c>
      <c r="FC37" s="65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5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5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6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69" t="str">
        <f>IF(ISBLANK($BM$3),"",IF(ISBLANK(Tipy!EF31),"-",SUM(FB37:FF37)))</f>
        <v/>
      </c>
      <c r="FH37" s="68"/>
      <c r="FI37" s="65" t="str">
        <f>IF(ISBLANK($FN$3),"",IF(ISBLANK(Tipy!EL31),0,IF(AND(Tipy!EL31=Výsledky!$FL$3,Tipy!EN31=Výsledky!$FN$3),60,0)))</f>
        <v/>
      </c>
      <c r="FJ37" s="65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5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5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6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9" t="str">
        <f>IF(ISBLANK($FN$3),"",IF(ISBLANK(Tipy!EL31),"-",SUM(FI37:FM37)))</f>
        <v/>
      </c>
      <c r="FO37" s="68"/>
      <c r="FP37" s="65" t="str">
        <f>IF(ISBLANK($DJ$3),"",IF(ISBLANK(Tipy!ER31),0,IF(AND(Tipy!ER31=Výsledky!$DH$3,Tipy!ET31=Výsledky!$DJ$3),60,0)))</f>
        <v/>
      </c>
      <c r="FQ37" s="65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5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5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6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9" t="str">
        <f>IF(ISBLANK($DJ$3),"",IF(ISBLANK(Tipy!ER31),"-",SUM(FP37:FT37)))</f>
        <v/>
      </c>
      <c r="FV37" s="68"/>
      <c r="FW37" s="65" t="str">
        <f>IF(ISBLANK($GB$3),"",IF(ISBLANK(Tipy!EX31),0,IF(AND(Tipy!EX31=Výsledky!$FZ$3,Tipy!EZ31=Výsledky!$GB$3),60,0)))</f>
        <v/>
      </c>
      <c r="FX37" s="65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5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5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6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9" t="str">
        <f>IF(ISBLANK($GB$3),"",IF(ISBLANK(Tipy!EX31),"-",SUM(FW37:GA37)))</f>
        <v/>
      </c>
      <c r="GC37" s="68"/>
      <c r="GD37" s="65" t="str">
        <f>IF(ISBLANK($GP$3),"",IF(ISBLANK(Tipy!FD31),0,IF(AND(Tipy!FD31=Výsledky!$GN$3,Tipy!FF31=Výsledky!$GP$3),60,0)))</f>
        <v/>
      </c>
      <c r="GE37" s="65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5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5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6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9" t="str">
        <f>IF(ISBLANK($GP$3),"",IF(ISBLANK(Tipy!FD31),"-",SUM(GD37:GH37)))</f>
        <v/>
      </c>
      <c r="GJ37" s="68"/>
      <c r="GK37" s="65" t="str">
        <f>IF(ISBLANK($GW$3),"",IF(ISBLANK(Tipy!FJ31),0,IF(AND(Tipy!FJ31=Výsledky!$GU$3,Tipy!FL31=Výsledky!$GW$3),60,0)))</f>
        <v/>
      </c>
      <c r="GL37" s="65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5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5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6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9" t="str">
        <f>IF(ISBLANK($GW$3),"",IF(ISBLANK(Tipy!FJ31),"-",SUM(GK37:GO37)))</f>
        <v/>
      </c>
      <c r="GQ37" s="68"/>
      <c r="GR37" s="65" t="str">
        <f>IF(ISBLANK($GI$3),"",IF(ISBLANK(Tipy!FP31),0,IF(AND(Tipy!FP31=Výsledky!$GG$3,Tipy!FR31=Výsledky!$GI$3),60,0)))</f>
        <v/>
      </c>
      <c r="GS37" s="65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5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5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6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9" t="str">
        <f>IF(ISBLANK($GI$3),"",IF(ISBLANK(Tipy!FP31),"-",SUM(GR37:GV37)))</f>
        <v/>
      </c>
      <c r="GX37" s="68"/>
      <c r="GY37" s="65" t="str">
        <f>IF(ISBLANK($HK$3),"",IF(ISBLANK(Tipy!FV31),0,IF(AND(Tipy!FV31=Výsledky!$HI$3,Tipy!FX31=Výsledky!$HK$3),60,0)))</f>
        <v/>
      </c>
      <c r="GZ37" s="65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5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5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6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9" t="str">
        <f>IF(ISBLANK($HK$3),"",IF(ISBLANK(Tipy!FV31),"-",SUM(GY37:HC37)))</f>
        <v/>
      </c>
      <c r="HE37" s="68"/>
      <c r="HF37" s="65" t="str">
        <f>IF(ISBLANK($HD$3),"",IF(ISBLANK(Tipy!GB31),0,IF(AND(Tipy!GB31=Výsledky!$HB$3,Tipy!GD31=Výsledky!$HD$3),60,0)))</f>
        <v/>
      </c>
      <c r="HG37" s="65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5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5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6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9" t="str">
        <f>IF(ISBLANK($HD$3),"",IF(ISBLANK(Tipy!GB31),"-",SUM(HF37:HJ37)))</f>
        <v/>
      </c>
      <c r="HL37" s="68"/>
      <c r="HM37" s="65" t="str">
        <f>IF(ISBLANK($HY$3),"",IF(ISBLANK(Tipy!GH31),0,IF(AND(Tipy!GH31=Výsledky!$HW$3,Tipy!GJ31=Výsledky!$HY$3),60,0)))</f>
        <v/>
      </c>
      <c r="HN37" s="65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5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5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6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9" t="str">
        <f>IF(ISBLANK($HY$3),"",IF(ISBLANK(Tipy!GH31),"-",SUM(HM37:HQ37)))</f>
        <v/>
      </c>
      <c r="HS37" s="68"/>
      <c r="HT37" s="65" t="str">
        <f>IF(ISBLANK($HR$3),"",IF(ISBLANK(Tipy!GN31),0,IF(AND(Tipy!GN31=Výsledky!$HP$3,Tipy!GP31=Výsledky!$HR$3),60,0)))</f>
        <v/>
      </c>
      <c r="HU37" s="65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5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5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6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9" t="str">
        <f>IF(ISBLANK($HR$3),"",IF(ISBLANK(Tipy!GN31),"-",SUM(HT37:HX37)))</f>
        <v/>
      </c>
      <c r="HZ37" s="68"/>
      <c r="IA37" s="65" t="str">
        <f>IF(ISBLANK($IM$3),"",IF(ISBLANK(Tipy!GT31),0,IF(AND(Tipy!GT31=Výsledky!$IK$3,Tipy!GV31=Výsledky!$IM$3),60,0)))</f>
        <v/>
      </c>
      <c r="IB37" s="65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5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5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6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9" t="str">
        <f>IF(ISBLANK($IM$3),"",IF(ISBLANK(Tipy!GT31),"-",SUM(IA37:IE37)))</f>
        <v/>
      </c>
      <c r="IG37" s="68"/>
      <c r="IH37" s="65" t="str">
        <f>IF(ISBLANK($IF$3),"",IF(ISBLANK(Tipy!GZ31),0,IF(AND(Tipy!GZ31=Výsledky!$ID$3,Tipy!HB31=Výsledky!$IF$3),60,0)))</f>
        <v/>
      </c>
      <c r="II37" s="65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5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5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6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9" t="str">
        <f>IF(ISBLANK($IF$3),"",IF(ISBLANK(Tipy!GZ31),"-",SUM(IH37:IL37)))</f>
        <v/>
      </c>
      <c r="IN37" s="68"/>
      <c r="IO37" s="65" t="str">
        <f>IF(ISBLANK($IT$3),"",IF(ISBLANK(Tipy!HF31),0,IF(AND(Tipy!HF31=Výsledky!$IR$3,Tipy!HH31=Výsledky!$IT$3),60,0)))</f>
        <v/>
      </c>
      <c r="IP37" s="65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5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5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6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9" t="str">
        <f>IF(ISBLANK($IT$3),"",IF(ISBLANK(Tipy!HF31),"-",SUM(IO37:IS37)))</f>
        <v/>
      </c>
      <c r="IU37" s="68"/>
      <c r="IV37" s="65" t="str">
        <f>IF(ISBLANK($JA$3),"",IF(ISBLANK(Tipy!HL31),0,IF(AND(Tipy!HL31=Výsledky!$IY$3,Tipy!HN31=Výsledky!$JA$3),60,0)))</f>
        <v/>
      </c>
      <c r="IW37" s="65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5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5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6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9" t="str">
        <f>IF(ISBLANK($JA$3),"",IF(ISBLANK(Tipy!HL31),"-",SUM(IV37:IZ37)))</f>
        <v/>
      </c>
      <c r="JB37" s="68"/>
      <c r="JC37" s="65" t="str">
        <f>IF(ISBLANK($JO$3),"",IF(ISBLANK(Tipy!HR31),0,IF(AND(Tipy!HR31=Výsledky!$JM$3,Tipy!HT31=Výsledky!$JO$3),60,0)))</f>
        <v/>
      </c>
      <c r="JD37" s="65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5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5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6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9" t="str">
        <f>IF(ISBLANK($JO$3),"",IF(ISBLANK(Tipy!HR31),"-",SUM(JC37:JG37)))</f>
        <v/>
      </c>
      <c r="JI37" s="68"/>
      <c r="JJ37" s="65" t="str">
        <f>IF(ISBLANK($JH$3),"",IF(ISBLANK(Tipy!HX31),0,IF(AND(Tipy!HX31=Výsledky!$JF$3,Tipy!HZ31=Výsledky!$JH$3),60,0)))</f>
        <v/>
      </c>
      <c r="JK37" s="65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5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5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6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9" t="str">
        <f>IF(ISBLANK($JH$3),"",IF(ISBLANK(Tipy!HX31),"-",SUM(JJ37:JN37)))</f>
        <v/>
      </c>
      <c r="JP37" s="68"/>
      <c r="JQ37" s="65" t="str">
        <f>IF(ISBLANK($JV$3),"",IF(ISBLANK(Tipy!ID31),0,IF(AND(Tipy!ID31=Výsledky!$JT$3,Tipy!IF31=Výsledky!$JV$3),60,0)))</f>
        <v/>
      </c>
      <c r="JR37" s="65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5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5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6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9" t="str">
        <f>IF(ISBLANK($JV$3),"",IF(ISBLANK(Tipy!ID31),"-",SUM(JQ37:JU37)))</f>
        <v/>
      </c>
      <c r="JW37" s="68"/>
      <c r="JX37" s="65" t="str">
        <f>IF(ISBLANK($KQ$3),"",IF(ISBLANK(Tipy!IJ31),0,IF(AND(Tipy!IJ31=Výsledky!$KO$3,Tipy!IL31=Výsledky!$KQ$3),60,0)))</f>
        <v/>
      </c>
      <c r="JY37" s="65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5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5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6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9" t="str">
        <f>IF(ISBLANK($KQ$3),"",IF(ISBLANK(Tipy!IJ31),"-",SUM(JX37:KB37)))</f>
        <v/>
      </c>
      <c r="KD37" s="68"/>
      <c r="KE37" s="65" t="str">
        <f>IF(ISBLANK($KX$3),"",IF(ISBLANK(Tipy!IP31),0,IF(AND(Tipy!IP31=Výsledky!$KV$3,Tipy!IR31=Výsledky!$KX$3),60,0)))</f>
        <v/>
      </c>
      <c r="KF37" s="65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5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5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6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9" t="str">
        <f>IF(ISBLANK($KX$3),"",IF(ISBLANK(Tipy!IP31),"-",SUM(KE37:KI37)))</f>
        <v/>
      </c>
      <c r="KK37" s="68"/>
      <c r="KL37" s="65" t="str">
        <f>IF(ISBLANK($KJ$3),"",IF(ISBLANK(Tipy!IV31),0,IF(AND(Tipy!IV31=Výsledky!$KH$3,Tipy!IX31=Výsledky!$KJ$3),60,0)))</f>
        <v/>
      </c>
      <c r="KM37" s="65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5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5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6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9" t="str">
        <f>IF(ISBLANK($KJ$3),"",IF(ISBLANK(Tipy!IV31),"-",SUM(KL37:KP37)))</f>
        <v/>
      </c>
      <c r="KR37" s="68"/>
      <c r="KS37" s="65" t="str">
        <f>IF(ISBLANK($KC$3),"",IF(ISBLANK(Tipy!JB31),0,IF(AND(Tipy!JB31=Výsledky!$KA$3,Tipy!JD31=Výsledky!$KC$3),60,0)))</f>
        <v/>
      </c>
      <c r="KT37" s="65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5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5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6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9" t="str">
        <f>IF(ISBLANK($KC$3),"",IF(ISBLANK(Tipy!JB31),"-",SUM(KS37:KW37)))</f>
        <v/>
      </c>
      <c r="KY37" s="68"/>
      <c r="KZ37" s="65" t="str">
        <f>IF(ISBLANK($LE$3),"",IF(ISBLANK(Tipy!JH31),0,IF(AND(Tipy!JH31=Výsledky!$LC$3,Tipy!JJ31=Výsledky!$LE$3),60,0)))</f>
        <v/>
      </c>
      <c r="LA37" s="65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5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5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6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9" t="str">
        <f>IF(ISBLANK($LE$3),"",IF(ISBLANK(Tipy!JH31),"-",SUM(KZ37:LD37)))</f>
        <v/>
      </c>
      <c r="LF37" s="68"/>
      <c r="LG37" s="65" t="str">
        <f>IF(ISBLANK($JH$3),"",IF(ISBLANK(Tipy!JU31),0,IF(AND(Tipy!JU31=Výsledky!$JF$3,Tipy!JW31=Výsledky!$JH$3),60,0)))</f>
        <v/>
      </c>
      <c r="LH37" s="65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5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5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6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9" t="str">
        <f>IF(ISBLANK($JH$3),"",IF(ISBLANK(Tipy!JU31),"-",SUM(LG37:LK37)))</f>
        <v/>
      </c>
      <c r="LM37" s="68"/>
      <c r="LN37" s="65" t="str">
        <f>IF(ISBLANK($LS$3),"",IF(ISBLANK(Tipy!JN31),0,IF(AND(Tipy!JN31=Výsledky!$LQ$3,Tipy!JP31=Výsledky!$LS$3),60,0)))</f>
        <v/>
      </c>
      <c r="LO37" s="65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5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5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6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9" t="str">
        <f>IF(ISBLANK($LS$3),"",IF(ISBLANK(Tipy!JN31),"-",SUM(LN37:LR37)))</f>
        <v/>
      </c>
      <c r="LT37" s="68"/>
      <c r="LU37" s="65" t="str">
        <f>IF(ISBLANK($JH$3),"",IF(ISBLANK(Tipy!KI31),0,IF(AND(Tipy!KI31=Výsledky!$JF$3,Tipy!KK31=Výsledky!$JH$3),60,0)))</f>
        <v/>
      </c>
      <c r="LV37" s="65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5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5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6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9" t="str">
        <f>IF(ISBLANK($JH$3),"",IF(ISBLANK(Tipy!KI31),"-",SUM(LU37:LY37)))</f>
        <v/>
      </c>
      <c r="MA37" s="68"/>
      <c r="MB37" s="65" t="str">
        <f>IF(ISBLANK($MG$3),"",IF(ISBLANK(Tipy!JZ31),0,IF(AND(Tipy!JZ31=Výsledky!$ME$3,Tipy!KB31=Výsledky!$MG$3),60,0)))</f>
        <v/>
      </c>
      <c r="MC37" s="65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5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5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6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9" t="str">
        <f>IF(ISBLANK($MG$3),"",IF(ISBLANK(Tipy!JZ31),"-",SUM(MB37:MF37)))</f>
        <v/>
      </c>
      <c r="MH37" s="68"/>
      <c r="MI37" s="65" t="str">
        <f>IF(ISBLANK($MN$3),"",IF(ISBLANK(Tipy!KL31),0,IF(AND(Tipy!KL31=Výsledky!$ML$3,Tipy!KN31=Výsledky!$MN$3),60,0)))</f>
        <v/>
      </c>
      <c r="MJ37" s="6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5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5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9" t="str">
        <f>IF(ISBLANK($MN$3),"",IF(ISBLANK(Tipy!KL31),"-",SUM(MI37:MM37)))</f>
        <v/>
      </c>
      <c r="MO37" s="68"/>
      <c r="MP37" s="65" t="str">
        <f>IF(ISBLANK($MU$3),"",IF(ISBLANK(Tipy!KR31),0,IF(AND(Tipy!KR31=Výsledky!$MS$3,Tipy!KT31=Výsledky!$MU$3),60,0)))</f>
        <v/>
      </c>
      <c r="MQ37" s="6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5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5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9" t="str">
        <f>IF(ISBLANK($MU$3),"",IF(ISBLANK(Tipy!KR31),"-",SUM(MP37:MT37)))</f>
        <v/>
      </c>
      <c r="MV37" s="68"/>
      <c r="MW37" s="65" t="str">
        <f>IF(ISBLANK($NP$3),"",IF(ISBLANK(Tipy!KX31),0,IF(AND(Tipy!KX31=Výsledky!$NN$3,Tipy!KZ31=Výsledky!$NP$3),60,0)))</f>
        <v/>
      </c>
      <c r="MX37" s="65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5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5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6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9" t="str">
        <f>IF(ISBLANK($NP$3),"",IF(ISBLANK(Tipy!KX31),"-",SUM(MW37:NA37)))</f>
        <v/>
      </c>
      <c r="NC37" s="68"/>
      <c r="ND37" s="65" t="str">
        <f>IF(ISBLANK($NB$3),"",IF(ISBLANK(Tipy!LD31),0,IF(AND(Tipy!LD31=Výsledky!$MZ$3,Tipy!LF31=Výsledky!$NB$3),60,0)))</f>
        <v/>
      </c>
      <c r="NE37" s="65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5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5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6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9" t="str">
        <f>IF(ISBLANK($NB$3),"",IF(ISBLANK(Tipy!LD31),"-",SUM(ND37:NH37)))</f>
        <v/>
      </c>
      <c r="NJ37" s="68"/>
      <c r="NK37" s="65" t="str">
        <f>IF(ISBLANK($OD$3),"",IF(ISBLANK(Tipy!LJ31),0,IF(AND(Tipy!LJ31=Výsledky!$OB$3,Tipy!LL31=Výsledky!$OD$3),60,0)))</f>
        <v/>
      </c>
      <c r="NL37" s="65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5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5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6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9" t="str">
        <f>IF(ISBLANK($OD$3),"",IF(ISBLANK(Tipy!LJ31),"-",SUM(NK37:NO37)))</f>
        <v/>
      </c>
      <c r="NQ37" s="68"/>
      <c r="NR37" s="65" t="str">
        <f>IF(ISBLANK($NI$3),"",IF(ISBLANK(Tipy!LP31),0,IF(AND(Tipy!LP31=Výsledky!$NG$3,Tipy!LR31=Výsledky!$NI$3),60,0)))</f>
        <v/>
      </c>
      <c r="NS37" s="65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5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5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6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9" t="str">
        <f>IF(ISBLANK($NI$3),"",IF(ISBLANK(Tipy!LP31),"-",SUM(NR37:NV37)))</f>
        <v/>
      </c>
      <c r="NX37" s="68"/>
      <c r="NY37" s="65" t="str">
        <f>IF(ISBLANK($OK$3),"",IF(ISBLANK(Tipy!LV31),0,IF(AND(Tipy!LV31=Výsledky!$OI$3,Tipy!LX31=Výsledky!$OK$3),60,0)))</f>
        <v/>
      </c>
      <c r="NZ37" s="65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5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5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6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9" t="str">
        <f>IF(ISBLANK($OK$3),"",IF(ISBLANK(Tipy!LV31),"-",SUM(NY37:OC37)))</f>
        <v/>
      </c>
      <c r="OE37" s="68"/>
      <c r="OF37" s="65" t="str">
        <f>IF(ISBLANK($NW$3),"",IF(ISBLANK(Tipy!MB31),0,IF(AND(Tipy!MB31=Výsledky!$NU$3,Tipy!MD31=Výsledky!$NW$3),60,0)))</f>
        <v/>
      </c>
      <c r="OG37" s="65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5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5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6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9" t="str">
        <f>IF(ISBLANK($NW$3),"",IF(ISBLANK(Tipy!MB31),"-",SUM(OF37:OJ37)))</f>
        <v/>
      </c>
      <c r="OL37" s="68"/>
      <c r="OM37" s="65" t="str">
        <f>IF(ISBLANK($OR$3),"",IF(ISBLANK(Tipy!MH31),0,IF(AND(Tipy!MH31=Výsledky!$OP$3,Tipy!MJ31=Výsledky!$OR$3),60,0)))</f>
        <v/>
      </c>
      <c r="ON37" s="6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5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5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9" t="str">
        <f>IF(ISBLANK($OR$3),"",IF(ISBLANK(Tipy!MH31),"-",SUM(OM37:OQ37)))</f>
        <v/>
      </c>
      <c r="OS37" s="68"/>
      <c r="OT37" s="65" t="str">
        <f>IF(ISBLANK($OY$3),"",IF(ISBLANK(Tipy!MN31),0,IF(AND(Tipy!MN31=Výsledky!$OW$3,Tipy!MP31=Výsledky!$OY$3),60,0)))</f>
        <v/>
      </c>
      <c r="OU37" s="6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5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5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9" t="str">
        <f>IF(ISBLANK($OY$3),"",IF(ISBLANK(Tipy!MN31),"-",SUM(OT37:OX37)))</f>
        <v/>
      </c>
      <c r="OZ37" s="68"/>
      <c r="PA37" s="65" t="str">
        <f>IF(ISBLANK($PF$3),"",IF(ISBLANK(Tipy!MT31),0,IF(AND(Tipy!MT31=Výsledky!$PD$3,Tipy!MV31=Výsledky!$PF$3),60,0)))</f>
        <v/>
      </c>
      <c r="PB37" s="6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5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5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9" t="str">
        <f>IF(ISBLANK($PF$3),"",IF(ISBLANK(Tipy!MT31),"-",SUM(PA37:PE37)))</f>
        <v/>
      </c>
      <c r="PG37" s="68"/>
      <c r="PH37" s="65" t="str">
        <f>IF(ISBLANK($PM$3),"",IF(ISBLANK(Tipy!MZ31),0,IF(AND(Tipy!MZ31=Výsledky!$PK$3,Tipy!NB31=Výsledky!$PM$3),60,0)))</f>
        <v/>
      </c>
      <c r="PI37" s="6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5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5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9" t="str">
        <f>IF(ISBLANK($PM$3),"",IF(ISBLANK(Tipy!MZ31),"-",SUM(PH37:PL37)))</f>
        <v/>
      </c>
      <c r="PN37" s="68"/>
      <c r="PO37" s="65" t="str">
        <f>IF(ISBLANK($PT$3),"",IF(ISBLANK(Tipy!NF31),0,IF(AND(Tipy!NF31=Výsledky!$PR$3,Tipy!NH31=Výsledky!$PT$3),60,0)))</f>
        <v/>
      </c>
      <c r="PP37" s="6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5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5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9" t="str">
        <f>IF(ISBLANK($PT$3),"",IF(ISBLANK(Tipy!NF31),"-",SUM(PO37:PS37)))</f>
        <v/>
      </c>
      <c r="PU37" s="68"/>
      <c r="PV37" s="65" t="str">
        <f>IF(ISBLANK($QA$3),"",IF(ISBLANK(Tipy!NL31),0,IF(AND(Tipy!NL31=Výsledky!$PY$3,Tipy!NN31=Výsledky!$QA$3),60,0)))</f>
        <v/>
      </c>
      <c r="PW37" s="6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5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5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9" t="str">
        <f>IF(ISBLANK($QA$3),"",IF(ISBLANK(Tipy!NL31),"-",SUM(PV37:PZ37)))</f>
        <v/>
      </c>
      <c r="QB37" s="68"/>
      <c r="QC37" s="65" t="str">
        <f>IF(ISBLANK($QH$3),"",IF(ISBLANK(Tipy!NR31),0,IF(AND(Tipy!NR31=Výsledky!$QF$3,Tipy!NT31=Výsledky!$QH$3),60,0)))</f>
        <v/>
      </c>
      <c r="QD37" s="6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5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5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9" t="str">
        <f>IF(ISBLANK($QH$3),"",IF(ISBLANK(Tipy!NR31),"-",SUM(QC37:QG37)))</f>
        <v/>
      </c>
      <c r="QI37" s="65"/>
      <c r="QJ37" s="65" t="str">
        <f>IF(ISBLANK($QV$3),"",IF(ISBLANK(Tipy!NX31),0,IF(AND(Tipy!NX31=Výsledky!$QT$3,Tipy!NZ31=Výsledky!$QV$3),60,0)))</f>
        <v/>
      </c>
      <c r="QK37" s="65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5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5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6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9" t="str">
        <f>IF(ISBLANK($QV$3),"",IF(ISBLANK(Tipy!NX31),"-",SUM(QJ37:QN37)))</f>
        <v/>
      </c>
      <c r="QP37" s="65"/>
      <c r="QQ37" s="65" t="str">
        <f>IF(ISBLANK($QO$3),"",IF(ISBLANK(Tipy!#REF!),0,IF(AND(Tipy!#REF!=Výsledky!$QM$3,Tipy!#REF!=Výsledky!$QO$3),60,0)))</f>
        <v/>
      </c>
      <c r="QR3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9" t="str">
        <f>IF(ISBLANK($QO$3),"",IF(ISBLANK(Tipy!#REF!),"-",SUM(QQ37:QU37)))</f>
        <v/>
      </c>
    </row>
    <row r="38" spans="1:464" s="336" customFormat="1" ht="15">
      <c r="A38" s="316">
        <f>Tipy!A32</f>
        <v>57</v>
      </c>
      <c r="B38" s="333" t="s">
        <v>329</v>
      </c>
      <c r="C38" s="334">
        <v>57</v>
      </c>
      <c r="D38" s="65">
        <f>IF(ISBLANK($I$3),"",IF(ISBLANK(Tipy!D32),0,IF(AND(Tipy!D32=Výsledky!$G$3,Tipy!F32=Výsledky!$I$3),60,0)))</f>
        <v>0</v>
      </c>
      <c r="E38" s="6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5" t="e">
        <f>IF(ISBLANK($I$3),"",IF(OR(Tipy!G32=Výsledky!$D$6,Tipy!G32=Výsledky!$D$7,Tipy!G32=Výsledky!$D$8,Tipy!G32=Výsledky!$D$9),IF(VLOOKUP(Tipy!G32,'Kategórie hráčov'!$A$2:$B$46,2,FALSE)=30,30,20),0))</f>
        <v>#N/A</v>
      </c>
      <c r="G38" s="65" t="e">
        <f>IF(ISBLANK($I$3),"",IF(OR(Tipy!H32=Výsledky!$G$6,Tipy!H32=Výsledky!$G$7,Tipy!H32=Výsledky!$G$8,Tipy!H32=Výsledky!$G$9),IF(VLOOKUP(Tipy!H32,'Kategórie hráčov'!$A$2:$B$46,2,FALSE)=30,30,20),0))</f>
        <v>#N/A</v>
      </c>
      <c r="H38" s="6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7" t="str">
        <f>IF(ISBLANK($I$3),"",IF(ISBLANK(Tipy!D32),"-",SUM(D38:H38)))</f>
        <v>-</v>
      </c>
      <c r="J38" s="335"/>
      <c r="K38" s="106">
        <f>IF(ISBLANK($P$3),"",IF(ISBLANK(Tipy!J32),0,IF(AND(Tipy!J32=Výsledky!$N$3,Tipy!L32=Výsledky!$P$3),60,0)))</f>
        <v>60</v>
      </c>
      <c r="L38" s="10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5">
        <f>IF(ISBLANK($P$3),"",IF(OR(Tipy!M32=Výsledky!$K$6,Tipy!M32=Výsledky!$K$7,Tipy!M32=Výsledky!$K$8,Tipy!M32=Výsledky!$K$9),IF(VLOOKUP(Tipy!M32,'Kategórie hráčov'!$A$2:$B$46,2,FALSE)=30,30,20),0))</f>
        <v>20</v>
      </c>
      <c r="N38" s="105">
        <f>IF(ISBLANK($P$3),"",IF(OR(Tipy!N32=Výsledky!$N$6,Tipy!N32=Výsledky!$N$7,Tipy!N32=Výsledky!$N$8,Tipy!N32=Výsledky!$N$9),IF(VLOOKUP(Tipy!N32,'Kategórie hráčov'!$A$2:$B$46,2,FALSE)=30,30,20),0))</f>
        <v>20</v>
      </c>
      <c r="O38" s="6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7">
        <f>IF(ISBLANK($P$3),"",IF(ISBLANK(Tipy!J32),"-",SUM(K38:O38)))</f>
        <v>100</v>
      </c>
      <c r="Q38" s="330"/>
      <c r="R38" s="106">
        <f>IF(ISBLANK($W$3),"",IF(ISBLANK(Tipy!P32),0,IF(AND(Tipy!P32=Výsledky!$U$3,Tipy!R32=Výsledky!$W$3),60,0)))</f>
        <v>0</v>
      </c>
      <c r="S38" s="10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5">
        <f>IF(ISBLANK($W$3),"",IF(OR(Tipy!S32=Výsledky!$R$6,Tipy!S32=Výsledky!$R$7,Tipy!S32=Výsledky!$R$8,Tipy!S32=Výsledky!$R$9),VLOOKUP(Tipy!S32,'Kategórie hráčov'!$A$2:$B$47,2,FALSE),0))</f>
        <v>20</v>
      </c>
      <c r="U38" s="105">
        <f>IF(ISBLANK($W$3),"",IF(OR(Tipy!T32=Výsledky!$U$6,Tipy!T32=Výsledky!$U$7,Tipy!T32=Výsledky!$U$8,Tipy!T32=Výsledky!$U$9),VLOOKUP(Tipy!T32,'Kategórie hráčov'!$A$25:$B$70,2,FALSE),0))</f>
        <v>0</v>
      </c>
      <c r="V38" s="66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9">
        <f>IF(ISBLANK($W$3),"",IF(ISBLANK(Tipy!P32),"-",SUM(R38:V38)))</f>
        <v>50</v>
      </c>
      <c r="X38" s="330"/>
      <c r="Y38" s="106">
        <f>IF(ISBLANK($AD$3),"",IF(ISBLANK(Tipy!V32),0,IF(AND(Tipy!V32=Výsledky!$AB$3,Tipy!X32=Výsledky!$AD$3),60,0)))</f>
        <v>0</v>
      </c>
      <c r="Z38" s="10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5">
        <f>IF(ISBLANK($AD$3),"",IF(OR(Tipy!Y32=Výsledky!$Y$6,Tipy!Y32=Výsledky!$Y$7,Tipy!Y32=Výsledky!$Y$8,Tipy!Y32=Výsledky!$Y$9),VLOOKUP(Tipy!Y32,'Kategórie hráčov'!$A$2:$B$47,2,FALSE),0))</f>
        <v>0</v>
      </c>
      <c r="AB38" s="105">
        <f>IF(ISBLANK($AD$3),"",IF(OR(Tipy!Z32=Výsledky!$AB$6,Tipy!Z32=Výsledky!$AB$7,Tipy!Z32=Výsledky!$AB$8,Tipy!Z32=Výsledky!$AB$9),VLOOKUP(Tipy!Z32,'Kategórie hráčov'!$A$25:$B$70,2,FALSE),0))</f>
        <v>0</v>
      </c>
      <c r="AC38" s="66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9">
        <f>IF(ISBLANK($AD$3),"",IF(ISBLANK(Tipy!V32),"-",SUM(Y38:AC38)))</f>
        <v>30</v>
      </c>
      <c r="AE38" s="68"/>
      <c r="AF38" s="65" t="str">
        <f>IF(ISBLANK($AK$3),"",IF(ISBLANK(Tipy!AB32),0,IF(AND(Tipy!AB32=Výsledky!$AI$3,Tipy!AD32=Výsledky!$AK$3),60,0)))</f>
        <v/>
      </c>
      <c r="AG38" s="65" t="str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/>
      </c>
      <c r="AH38" s="65" t="str">
        <f>IF(ISBLANK($AK$3),"",IF(OR(Tipy!AE32=Výsledky!$AF$6,Tipy!AE32=Výsledky!$AF$7,Tipy!AE32=Výsledky!$AF$8,Tipy!AE32=Výsledky!$AF$9),IF(VLOOKUP(Tipy!AE32,'Kategórie hráčov'!$A$2:$B$46,2,FALSE)=30,30,20),0))</f>
        <v/>
      </c>
      <c r="AI38" s="65" t="str">
        <f>IF(ISBLANK($AK$3),"",IF(OR(Tipy!AF32=Výsledky!$AI$6,Tipy!AF32=Výsledky!$AI$7,Tipy!AF32=Výsledky!$AI$8,Tipy!AF32=Výsledky!$AI$9),IF(VLOOKUP(Tipy!AF32,'Kategórie hráčov'!$A$2:$B$46,2,FALSE)=30,30,20),0))</f>
        <v/>
      </c>
      <c r="AJ38" s="66" t="str">
        <f>IF(ISBLANK($AK$3),"",IF(ISBLANK(Tipy!AB32),0,IF(OR(AND(Tipy!AB32=Výsledky!$AI$3,OR(Tipy!AD32=Výsledky!$AK$3+1,Tipy!AD32=Výsledky!$AK$3-1)),AND(Tipy!AD32=Výsledky!$AK$3,OR(Tipy!AB32=Výsledky!$AI$3+1,Tipy!AB32=Výsledky!$AI$3-1))),10,0)))</f>
        <v/>
      </c>
      <c r="AK38" s="69" t="str">
        <f>IF(ISBLANK($AK$3),"",IF(ISBLANK(Tipy!AB32),"-",SUM(AF38:AJ38)))</f>
        <v/>
      </c>
      <c r="AL38" s="68"/>
      <c r="AM38" s="65" t="str">
        <f>IF(ISBLANK($AR$3),"",IF(ISBLANK(Tipy!AH32),0,IF(AND(Tipy!AH32=Výsledky!$AP$3,Tipy!AJ32=Výsledky!$AR$3),60,0)))</f>
        <v/>
      </c>
      <c r="AN38" s="65" t="str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/>
      </c>
      <c r="AO38" s="65" t="str">
        <f>IF(ISBLANK($AR$3),"",IF(OR(Tipy!AK32=Výsledky!$AM$6,Tipy!AK32=Výsledky!$AM$7,Tipy!AK32=Výsledky!$AM$8,Tipy!AK32=Výsledky!$AM$9),IF(VLOOKUP(Tipy!AK32,'Kategórie hráčov'!$A$2:$B$46,2,FALSE)=30,30,20),0))</f>
        <v/>
      </c>
      <c r="AP38" s="65" t="str">
        <f>IF(ISBLANK($AR$3),"",IF(OR(Tipy!AL32=Výsledky!$AP$6,Tipy!AL32=Výsledky!$AP$7,Tipy!AL32=Výsledky!$AP$8,Tipy!AL32=Výsledky!$AP$9),IF(VLOOKUP(Tipy!AL32,'Kategórie hráčov'!$A$2:$B$46,2,FALSE)=30,30,20),0))</f>
        <v/>
      </c>
      <c r="AQ38" s="66" t="str">
        <f>IF(ISBLANK($AR$3),"",IF(ISBLANK(Tipy!AH32),0,IF(OR(AND(Tipy!AH32=Výsledky!$AP$3,OR(Tipy!AJ32=Výsledky!$AR$3+1,Tipy!AJ32=Výsledky!$AR$3-1)),AND(Tipy!AJ32=Výsledky!$AR$3,OR(Tipy!AH32=Výsledky!$AP$3+1,Tipy!AH32=Výsledky!$AP$3-1))),10,0)))</f>
        <v/>
      </c>
      <c r="AR38" s="69" t="str">
        <f>IF(ISBLANK($AR$3),"",IF(ISBLANK(Tipy!AH32),"-",SUM(AM38:AQ38)))</f>
        <v/>
      </c>
      <c r="AS38" s="68"/>
      <c r="AT38" s="65" t="str">
        <f>IF(ISBLANK($BF$3),"",IF(ISBLANK(Tipy!AN32),0,IF(AND(Tipy!AN32=Výsledky!$BD$3,Tipy!AP32=Výsledky!$BF$3),60,0)))</f>
        <v/>
      </c>
      <c r="AU38" s="65" t="str">
        <f>IF(ISBLANK($BF$3),"",IF(ISBLANK(Tipy!AN32),0,IF(AND(Tipy!AN32=Výsledky!$BD$3,Tipy!AP32=Výsledky!$BF$3),0,IF(AND(Tipy!AN32-Tipy!AP32&gt;0,Výsledky!$BD$3-Výsledky!$BF$3&gt;0),20,IF(AND(Tipy!AN32-Tipy!AP32=0,Výsledky!$BD$3-Výsledky!$BF$3=0),20,IF(AND(Tipy!AN32-Tipy!AP32&lt;0,Výsledky!$BD$3-Výsledky!$BF$3&lt;0),20,0))))))</f>
        <v/>
      </c>
      <c r="AV38" s="65" t="str">
        <f>IF(ISBLANK($BF$3),"",IF(OR(Tipy!AQ32=Výsledky!#REF!,Tipy!AQ32=Výsledky!#REF!,Tipy!AQ32=Výsledky!#REF!,Tipy!AQ32=Výsledky!$AT$9),IF(VLOOKUP(Tipy!AQ32,'Kategórie hráčov'!$A$2:$B$46,2,FALSE)=30,30,20),0))</f>
        <v/>
      </c>
      <c r="AW38" s="65" t="str">
        <f>IF(ISBLANK($BF$3),"",IF(OR(Tipy!AR32=Výsledky!#REF!,Tipy!AR32=Výsledky!#REF!,Tipy!AR32=Výsledky!#REF!,Tipy!AR32=Výsledky!$AW$9),IF(VLOOKUP(Tipy!AR32,'Kategórie hráčov'!$A$2:$B$46,2,FALSE)=30,30,20),0))</f>
        <v/>
      </c>
      <c r="AX38" s="66" t="str">
        <f>IF(ISBLANK($BF$3),"",IF(ISBLANK(Tipy!AN32),0,IF(OR(AND(Tipy!AN32=Výsledky!$BD$3,OR(Tipy!AP32=Výsledky!$BF$3+1,Tipy!AP32=Výsledky!$BF$3-1)),AND(Tipy!AP32=Výsledky!$BF$3,OR(Tipy!AN32=Výsledky!$BD$3+1,Tipy!AN32=Výsledky!$BD$3-1))),10,0)))</f>
        <v/>
      </c>
      <c r="AY38" s="69" t="str">
        <f>IF(ISBLANK($BF$3),"",IF(ISBLANK(Tipy!AN32),"-",SUM(AT38:AX38)))</f>
        <v/>
      </c>
      <c r="AZ38" s="68"/>
      <c r="BA38" s="65" t="str">
        <f>IF(ISBLANK($AY$3),"",IF(ISBLANK(Tipy!AT32),0,IF(AND(Tipy!AT32=Výsledky!$AW$3,Tipy!AV32=Výsledky!$AY$3),60,0)))</f>
        <v/>
      </c>
      <c r="BB38" s="65" t="str">
        <f>IF(ISBLANK($AY$3),"",IF(ISBLANK(Tipy!AT32),0,IF(AND(Tipy!AT32=Výsledky!$AW$3,Tipy!AV32=Výsledky!$AY$3),0,IF(AND(Tipy!AT32-Tipy!AV32&gt;0,Výsledky!$AW$3-Výsledky!$AY$3&gt;0),20,IF(AND(Tipy!AT32-Tipy!AV32=0,Výsledky!$AW$3-Výsledky!$AY$3=0),20,IF(AND(Tipy!AT32-Tipy!AV32&lt;0,Výsledky!$AW$3-Výsledky!$AY$3&lt;0),20,0))))))</f>
        <v/>
      </c>
      <c r="BC38" s="65" t="str">
        <f>IF(ISBLANK($AY$3),"",IF(OR(Tipy!AW32=Výsledky!$BA$6,Tipy!AW32=Výsledky!$BA$7,Tipy!AW32=Výsledky!$BA$8,Tipy!AW32=Výsledky!$BA$9),IF(VLOOKUP(Tipy!AW32,'Kategórie hráčov'!$A$2:$B$46,2,FALSE)=30,30,20),0))</f>
        <v/>
      </c>
      <c r="BD38" s="65" t="str">
        <f>IF(ISBLANK($AY$3),"",IF(OR(Tipy!AX32=Výsledky!$BD$6,Tipy!AX32=Výsledky!$BD$7,Tipy!AX32=Výsledky!$BD$8,Tipy!AX32=Výsledky!$BD$9),IF(VLOOKUP(Tipy!AX32,'Kategórie hráčov'!$A$2:$B$46,2,FALSE)=30,30,20),0))</f>
        <v/>
      </c>
      <c r="BE38" s="66" t="str">
        <f>IF(ISBLANK($AY$3),"",IF(ISBLANK(Tipy!AT32),0,IF(OR(AND(Tipy!AT32=Výsledky!$AW$3,OR(Tipy!AV32=Výsledky!$AY$3+1,Tipy!AV32=Výsledky!$AY$3-1)),AND(Tipy!AV32=Výsledky!$AY$3,OR(Tipy!AT32=Výsledky!$AW$3+1,Tipy!AT32=Výsledky!$AW$3-1))),10,0)))</f>
        <v/>
      </c>
      <c r="BF38" s="69" t="str">
        <f>IF(ISBLANK($AY$3),"",IF(ISBLANK(Tipy!AT32),"-",SUM(BA38:BE38)))</f>
        <v/>
      </c>
      <c r="BG38" s="68"/>
      <c r="BH38" s="65" t="str">
        <f>IF(ISBLANK($BT$3),"",IF(ISBLANK(Tipy!AZ32),0,IF(AND(Tipy!AZ32=Výsledky!$BR$3,Tipy!BB32=Výsledky!$BT$3),60,0)))</f>
        <v/>
      </c>
      <c r="BI38" s="65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5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5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6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69" t="str">
        <f>IF(ISBLANK($BT$3),"",IF(ISBLANK(Tipy!AZ32),"-",SUM(BH38:BL38)))</f>
        <v/>
      </c>
      <c r="BN38" s="68"/>
      <c r="BO38" s="65" t="str">
        <f>IF(ISBLANK($CA$3),"",IF(ISBLANK(Tipy!BF32),0,IF(AND(Tipy!BF32=Výsledky!$BY$3,Tipy!BH32=Výsledky!$CA$3),60,0)))</f>
        <v/>
      </c>
      <c r="BP38" s="65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5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5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6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9" t="str">
        <f>IF(ISBLANK($CA$3),"",IF(ISBLANK(Tipy!BF32),"-",SUM(BO38:BS38)))</f>
        <v/>
      </c>
      <c r="BU38" s="68"/>
      <c r="BV38" s="65" t="str">
        <f>IF(ISBLANK($CH$3),"",IF(ISBLANK(Tipy!BL32),0,IF(AND(Tipy!BL32=Výsledky!$CF$3,Tipy!BN32=Výsledky!$CH$3),60,0)))</f>
        <v/>
      </c>
      <c r="BW38" s="65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5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5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6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9" t="str">
        <f>IF(ISBLANK($CH$3),"",IF(ISBLANK(Tipy!BL32),"-",SUM(BV38:BZ38)))</f>
        <v/>
      </c>
      <c r="CB38" s="68"/>
      <c r="CC38" s="65" t="str">
        <f>IF(ISBLANK($CO$3),"",IF(ISBLANK(Tipy!BR32),0,IF(AND(Tipy!BR32=Výsledky!$CM$3,Tipy!BT32=Výsledky!$CO$3),60,0)))</f>
        <v/>
      </c>
      <c r="CD38" s="65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5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5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6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9" t="str">
        <f>IF(ISBLANK($CO$3),"",IF(ISBLANK(Tipy!BR32),"-",SUM(CC38:CG38)))</f>
        <v/>
      </c>
      <c r="CI38" s="68"/>
      <c r="CJ38" s="65" t="str">
        <f>IF(ISBLANK($CV$3),"",IF(ISBLANK(Tipy!BX32),0,IF(AND(Tipy!BX32=Výsledky!$CT$3,Tipy!BZ32=Výsledky!$CV$3),60,0)))</f>
        <v/>
      </c>
      <c r="CK38" s="65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5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5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6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9" t="str">
        <f>IF(ISBLANK($CV$3),"",IF(ISBLANK(Tipy!BX32),"-",SUM(CJ38:CN38)))</f>
        <v/>
      </c>
      <c r="CP38" s="68"/>
      <c r="CQ38" s="65" t="str">
        <f>IF(ISBLANK($DC$3),"",IF(ISBLANK(Tipy!CD32),0,IF(AND(Tipy!CD32=Výsledky!$DA$3,Tipy!CF32=Výsledky!$DC$3),60,0)))</f>
        <v/>
      </c>
      <c r="CR38" s="65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5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5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6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9" t="str">
        <f>IF(ISBLANK($DC$3),"",IF(ISBLANK(Tipy!CD32),"-",SUM(CQ38:CU38)))</f>
        <v/>
      </c>
      <c r="CW38" s="68"/>
      <c r="CX38" s="65" t="str">
        <f>IF(ISBLANK($DX$3),"",IF(ISBLANK(Tipy!CJ32),0,IF(AND(Tipy!CJ32=Výsledky!$DV$3,Tipy!CL32=Výsledky!$DX$3),60,0)))</f>
        <v/>
      </c>
      <c r="CY38" s="65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5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5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6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9" t="str">
        <f>IF(ISBLANK($DX$3),"",IF(ISBLANK(Tipy!CJ32),"-",SUM(CX38:DB38)))</f>
        <v/>
      </c>
      <c r="DD38" s="68"/>
      <c r="DE38" s="65" t="str">
        <f>IF(ISBLANK($DQ$3),"",IF(ISBLANK(Tipy!CP32),0,IF(AND(Tipy!CP32=Výsledky!$DO$3,Tipy!CR32=Výsledky!$DQ$3),60,0)))</f>
        <v/>
      </c>
      <c r="DF38" s="65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5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5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6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9" t="str">
        <f>IF(ISBLANK($DQ$3),"",IF(ISBLANK(Tipy!CP32),"-",SUM(DE38:DI38)))</f>
        <v/>
      </c>
      <c r="DK38" s="68"/>
      <c r="DL38" s="65" t="str">
        <f>IF(ISBLANK($EE$3),"",IF(ISBLANK(Tipy!CV32),0,IF(AND(Tipy!CV32=Výsledky!$EC$3,Tipy!CX32=Výsledky!$EE$3),60,0)))</f>
        <v/>
      </c>
      <c r="DM38" s="65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5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5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6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9" t="str">
        <f>IF(ISBLANK($EE$3),"",IF(ISBLANK(Tipy!CV32),"-",SUM(DL38:DP38)))</f>
        <v/>
      </c>
      <c r="DR38" s="68"/>
      <c r="DS38" s="65" t="str">
        <f>IF(ISBLANK($EL$3),"",IF(ISBLANK(Tipy!DB32),0,IF(AND(Tipy!DB32=Výsledky!$EJ$3,Tipy!DD32=Výsledky!$EL$3),60,0)))</f>
        <v/>
      </c>
      <c r="DT38" s="65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5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5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6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9" t="str">
        <f>IF(ISBLANK($EL$3),"",IF(ISBLANK(Tipy!DB32),"-",SUM(DS38:DW38)))</f>
        <v/>
      </c>
      <c r="DY38" s="68"/>
      <c r="DZ38" s="65" t="str">
        <f>IF(ISBLANK($ES$3),"",IF(ISBLANK(Tipy!DH32),0,IF(AND(Tipy!DH32=Výsledky!$EQ$3,Tipy!DJ32=Výsledky!$ES$3),60,0)))</f>
        <v/>
      </c>
      <c r="EA38" s="65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5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5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6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9" t="str">
        <f>IF(ISBLANK($ES$3),"",IF(ISBLANK(Tipy!DH32),"-",SUM(DZ38:ED38)))</f>
        <v/>
      </c>
      <c r="EF38" s="68"/>
      <c r="EG38" s="65" t="str">
        <f>IF(ISBLANK($EZ$3),"",IF(ISBLANK(Tipy!DN32),0,IF(AND(Tipy!DN32=Výsledky!$EX$3,Tipy!DP32=Výsledky!$EZ$3),60,0)))</f>
        <v/>
      </c>
      <c r="EH38" s="65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5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5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6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9" t="str">
        <f>IF(ISBLANK($EZ$3),"",IF(ISBLANK(Tipy!DN32),"-",SUM(EG38:EK38)))</f>
        <v/>
      </c>
      <c r="EM38" s="68"/>
      <c r="EN38" s="65" t="str">
        <f>IF(ISBLANK($FU$3),"",IF(ISBLANK(Tipy!DT32),0,IF(AND(Tipy!DT32=Výsledky!$FS$3,Tipy!DV32=Výsledky!$FU$3),60,0)))</f>
        <v/>
      </c>
      <c r="EO38" s="65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5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5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6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9" t="str">
        <f>IF(ISBLANK($FU$3),"",IF(ISBLANK(Tipy!DT32),"-",SUM(EN38:ER38)))</f>
        <v/>
      </c>
      <c r="ET38" s="68"/>
      <c r="EU38" s="65" t="str">
        <f>IF(ISBLANK($FG$3),"",IF(ISBLANK(Tipy!DZ32),0,IF(AND(Tipy!DZ32=Výsledky!$FE$3,Tipy!EB32=Výsledky!$FG$3),60,0)))</f>
        <v/>
      </c>
      <c r="EV38" s="65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5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5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6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9" t="str">
        <f>IF(ISBLANK($FG$3),"",IF(ISBLANK(Tipy!DZ32),"-",SUM(EU38:EY38)))</f>
        <v/>
      </c>
      <c r="FA38" s="68"/>
      <c r="FB38" s="65" t="str">
        <f>IF(ISBLANK($BM$3),"",IF(ISBLANK(Tipy!EF32),0,IF(AND(Tipy!EF32=Výsledky!$BK$3,Tipy!EH32=Výsledky!$BM$3),60,0)))</f>
        <v/>
      </c>
      <c r="FC38" s="65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5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5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6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69" t="str">
        <f>IF(ISBLANK($BM$3),"",IF(ISBLANK(Tipy!EF32),"-",SUM(FB38:FF38)))</f>
        <v/>
      </c>
      <c r="FH38" s="68"/>
      <c r="FI38" s="65" t="str">
        <f>IF(ISBLANK($FN$3),"",IF(ISBLANK(Tipy!EL32),0,IF(AND(Tipy!EL32=Výsledky!$FL$3,Tipy!EN32=Výsledky!$FN$3),60,0)))</f>
        <v/>
      </c>
      <c r="FJ38" s="65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5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5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6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9" t="str">
        <f>IF(ISBLANK($FN$3),"",IF(ISBLANK(Tipy!EL32),"-",SUM(FI38:FM38)))</f>
        <v/>
      </c>
      <c r="FO38" s="68"/>
      <c r="FP38" s="65" t="str">
        <f>IF(ISBLANK($DJ$3),"",IF(ISBLANK(Tipy!ER32),0,IF(AND(Tipy!ER32=Výsledky!$DH$3,Tipy!ET32=Výsledky!$DJ$3),60,0)))</f>
        <v/>
      </c>
      <c r="FQ38" s="65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5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5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6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9" t="str">
        <f>IF(ISBLANK($DJ$3),"",IF(ISBLANK(Tipy!ER32),"-",SUM(FP38:FT38)))</f>
        <v/>
      </c>
      <c r="FV38" s="68"/>
      <c r="FW38" s="65" t="str">
        <f>IF(ISBLANK($GB$3),"",IF(ISBLANK(Tipy!EX32),0,IF(AND(Tipy!EX32=Výsledky!$FZ$3,Tipy!EZ32=Výsledky!$GB$3),60,0)))</f>
        <v/>
      </c>
      <c r="FX38" s="65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5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5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6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9" t="str">
        <f>IF(ISBLANK($GB$3),"",IF(ISBLANK(Tipy!EX32),"-",SUM(FW38:GA38)))</f>
        <v/>
      </c>
      <c r="GC38" s="68"/>
      <c r="GD38" s="65" t="str">
        <f>IF(ISBLANK($GP$3),"",IF(ISBLANK(Tipy!FD32),0,IF(AND(Tipy!FD32=Výsledky!$GN$3,Tipy!FF32=Výsledky!$GP$3),60,0)))</f>
        <v/>
      </c>
      <c r="GE38" s="65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5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5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6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9" t="str">
        <f>IF(ISBLANK($GP$3),"",IF(ISBLANK(Tipy!FD32),"-",SUM(GD38:GH38)))</f>
        <v/>
      </c>
      <c r="GJ38" s="68"/>
      <c r="GK38" s="65" t="str">
        <f>IF(ISBLANK($GW$3),"",IF(ISBLANK(Tipy!FJ32),0,IF(AND(Tipy!FJ32=Výsledky!$GU$3,Tipy!FL32=Výsledky!$GW$3),60,0)))</f>
        <v/>
      </c>
      <c r="GL38" s="65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5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5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6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9" t="str">
        <f>IF(ISBLANK($GW$3),"",IF(ISBLANK(Tipy!FJ32),"-",SUM(GK38:GO38)))</f>
        <v/>
      </c>
      <c r="GQ38" s="68"/>
      <c r="GR38" s="65" t="str">
        <f>IF(ISBLANK($GI$3),"",IF(ISBLANK(Tipy!FP32),0,IF(AND(Tipy!FP32=Výsledky!$GG$3,Tipy!FR32=Výsledky!$GI$3),60,0)))</f>
        <v/>
      </c>
      <c r="GS38" s="65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5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5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6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9" t="str">
        <f>IF(ISBLANK($GI$3),"",IF(ISBLANK(Tipy!FP32),"-",SUM(GR38:GV38)))</f>
        <v/>
      </c>
      <c r="GX38" s="68"/>
      <c r="GY38" s="65" t="str">
        <f>IF(ISBLANK($HK$3),"",IF(ISBLANK(Tipy!FV32),0,IF(AND(Tipy!FV32=Výsledky!$HI$3,Tipy!FX32=Výsledky!$HK$3),60,0)))</f>
        <v/>
      </c>
      <c r="GZ38" s="65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5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5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6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9" t="str">
        <f>IF(ISBLANK($HK$3),"",IF(ISBLANK(Tipy!FV32),"-",SUM(GY38:HC38)))</f>
        <v/>
      </c>
      <c r="HE38" s="68"/>
      <c r="HF38" s="65" t="str">
        <f>IF(ISBLANK($HD$3),"",IF(ISBLANK(Tipy!GB32),0,IF(AND(Tipy!GB32=Výsledky!$HB$3,Tipy!GD32=Výsledky!$HD$3),60,0)))</f>
        <v/>
      </c>
      <c r="HG38" s="65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5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5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6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9" t="str">
        <f>IF(ISBLANK($HD$3),"",IF(ISBLANK(Tipy!GB32),"-",SUM(HF38:HJ38)))</f>
        <v/>
      </c>
      <c r="HL38" s="68"/>
      <c r="HM38" s="65" t="str">
        <f>IF(ISBLANK($HY$3),"",IF(ISBLANK(Tipy!GH32),0,IF(AND(Tipy!GH32=Výsledky!$HW$3,Tipy!GJ32=Výsledky!$HY$3),60,0)))</f>
        <v/>
      </c>
      <c r="HN38" s="65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5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5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6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9" t="str">
        <f>IF(ISBLANK($HY$3),"",IF(ISBLANK(Tipy!GH32),"-",SUM(HM38:HQ38)))</f>
        <v/>
      </c>
      <c r="HS38" s="68"/>
      <c r="HT38" s="65" t="str">
        <f>IF(ISBLANK($HR$3),"",IF(ISBLANK(Tipy!GN32),0,IF(AND(Tipy!GN32=Výsledky!$HP$3,Tipy!GP32=Výsledky!$HR$3),60,0)))</f>
        <v/>
      </c>
      <c r="HU38" s="65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5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5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6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9" t="str">
        <f>IF(ISBLANK($HR$3),"",IF(ISBLANK(Tipy!GN32),"-",SUM(HT38:HX38)))</f>
        <v/>
      </c>
      <c r="HZ38" s="68"/>
      <c r="IA38" s="65" t="str">
        <f>IF(ISBLANK($IM$3),"",IF(ISBLANK(Tipy!GT32),0,IF(AND(Tipy!GT32=Výsledky!$IK$3,Tipy!GV32=Výsledky!$IM$3),60,0)))</f>
        <v/>
      </c>
      <c r="IB38" s="65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5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5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6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9" t="str">
        <f>IF(ISBLANK($IM$3),"",IF(ISBLANK(Tipy!GT32),"-",SUM(IA38:IE38)))</f>
        <v/>
      </c>
      <c r="IG38" s="68"/>
      <c r="IH38" s="65" t="str">
        <f>IF(ISBLANK($IF$3),"",IF(ISBLANK(Tipy!GZ32),0,IF(AND(Tipy!GZ32=Výsledky!$ID$3,Tipy!HB32=Výsledky!$IF$3),60,0)))</f>
        <v/>
      </c>
      <c r="II38" s="65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5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5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6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9" t="str">
        <f>IF(ISBLANK($IF$3),"",IF(ISBLANK(Tipy!GZ32),"-",SUM(IH38:IL38)))</f>
        <v/>
      </c>
      <c r="IN38" s="68"/>
      <c r="IO38" s="65" t="str">
        <f>IF(ISBLANK($IT$3),"",IF(ISBLANK(Tipy!HF32),0,IF(AND(Tipy!HF32=Výsledky!$IR$3,Tipy!HH32=Výsledky!$IT$3),60,0)))</f>
        <v/>
      </c>
      <c r="IP38" s="65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5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5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6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9" t="str">
        <f>IF(ISBLANK($IT$3),"",IF(ISBLANK(Tipy!HF32),"-",SUM(IO38:IS38)))</f>
        <v/>
      </c>
      <c r="IU38" s="68"/>
      <c r="IV38" s="65" t="str">
        <f>IF(ISBLANK($JA$3),"",IF(ISBLANK(Tipy!HL32),0,IF(AND(Tipy!HL32=Výsledky!$IY$3,Tipy!HN32=Výsledky!$JA$3),60,0)))</f>
        <v/>
      </c>
      <c r="IW38" s="65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5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5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6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9" t="str">
        <f>IF(ISBLANK($JA$3),"",IF(ISBLANK(Tipy!HL32),"-",SUM(IV38:IZ38)))</f>
        <v/>
      </c>
      <c r="JB38" s="68"/>
      <c r="JC38" s="65" t="str">
        <f>IF(ISBLANK($JO$3),"",IF(ISBLANK(Tipy!HR32),0,IF(AND(Tipy!HR32=Výsledky!$JM$3,Tipy!HT32=Výsledky!$JO$3),60,0)))</f>
        <v/>
      </c>
      <c r="JD38" s="65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5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5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6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9" t="str">
        <f>IF(ISBLANK($JO$3),"",IF(ISBLANK(Tipy!HR32),"-",SUM(JC38:JG38)))</f>
        <v/>
      </c>
      <c r="JI38" s="68"/>
      <c r="JJ38" s="65" t="str">
        <f>IF(ISBLANK($JH$3),"",IF(ISBLANK(Tipy!HX32),0,IF(AND(Tipy!HX32=Výsledky!$JF$3,Tipy!HZ32=Výsledky!$JH$3),60,0)))</f>
        <v/>
      </c>
      <c r="JK38" s="65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5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5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6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9" t="str">
        <f>IF(ISBLANK($JH$3),"",IF(ISBLANK(Tipy!HX32),"-",SUM(JJ38:JN38)))</f>
        <v/>
      </c>
      <c r="JP38" s="68"/>
      <c r="JQ38" s="65" t="str">
        <f>IF(ISBLANK($JV$3),"",IF(ISBLANK(Tipy!ID32),0,IF(AND(Tipy!ID32=Výsledky!$JT$3,Tipy!IF32=Výsledky!$JV$3),60,0)))</f>
        <v/>
      </c>
      <c r="JR38" s="65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5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5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6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9" t="str">
        <f>IF(ISBLANK($JV$3),"",IF(ISBLANK(Tipy!ID32),"-",SUM(JQ38:JU38)))</f>
        <v/>
      </c>
      <c r="JW38" s="68"/>
      <c r="JX38" s="65" t="str">
        <f>IF(ISBLANK($KQ$3),"",IF(ISBLANK(Tipy!IJ32),0,IF(AND(Tipy!IJ32=Výsledky!$KO$3,Tipy!IL32=Výsledky!$KQ$3),60,0)))</f>
        <v/>
      </c>
      <c r="JY38" s="65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5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5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6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9" t="str">
        <f>IF(ISBLANK($KQ$3),"",IF(ISBLANK(Tipy!IJ32),"-",SUM(JX38:KB38)))</f>
        <v/>
      </c>
      <c r="KD38" s="68"/>
      <c r="KE38" s="65" t="str">
        <f>IF(ISBLANK($KX$3),"",IF(ISBLANK(Tipy!IP32),0,IF(AND(Tipy!IP32=Výsledky!$KV$3,Tipy!IR32=Výsledky!$KX$3),60,0)))</f>
        <v/>
      </c>
      <c r="KF38" s="65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5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5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6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9" t="str">
        <f>IF(ISBLANK($KX$3),"",IF(ISBLANK(Tipy!IP32),"-",SUM(KE38:KI38)))</f>
        <v/>
      </c>
      <c r="KK38" s="68"/>
      <c r="KL38" s="65" t="str">
        <f>IF(ISBLANK($KJ$3),"",IF(ISBLANK(Tipy!IV32),0,IF(AND(Tipy!IV32=Výsledky!$KH$3,Tipy!IX32=Výsledky!$KJ$3),60,0)))</f>
        <v/>
      </c>
      <c r="KM38" s="65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5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5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6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9" t="str">
        <f>IF(ISBLANK($KJ$3),"",IF(ISBLANK(Tipy!IV32),"-",SUM(KL38:KP38)))</f>
        <v/>
      </c>
      <c r="KR38" s="68"/>
      <c r="KS38" s="65" t="str">
        <f>IF(ISBLANK($KC$3),"",IF(ISBLANK(Tipy!JB32),0,IF(AND(Tipy!JB32=Výsledky!$KA$3,Tipy!JD32=Výsledky!$KC$3),60,0)))</f>
        <v/>
      </c>
      <c r="KT38" s="65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5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5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6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9" t="str">
        <f>IF(ISBLANK($KC$3),"",IF(ISBLANK(Tipy!JB32),"-",SUM(KS38:KW38)))</f>
        <v/>
      </c>
      <c r="KY38" s="68"/>
      <c r="KZ38" s="65" t="str">
        <f>IF(ISBLANK($LE$3),"",IF(ISBLANK(Tipy!JH32),0,IF(AND(Tipy!JH32=Výsledky!$LC$3,Tipy!JJ32=Výsledky!$LE$3),60,0)))</f>
        <v/>
      </c>
      <c r="LA38" s="65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5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5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6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9" t="str">
        <f>IF(ISBLANK($LE$3),"",IF(ISBLANK(Tipy!JH32),"-",SUM(KZ38:LD38)))</f>
        <v/>
      </c>
      <c r="LF38" s="68"/>
      <c r="LG38" s="65" t="str">
        <f>IF(ISBLANK($JH$3),"",IF(ISBLANK(Tipy!JU32),0,IF(AND(Tipy!JU32=Výsledky!$JF$3,Tipy!JW32=Výsledky!$JH$3),60,0)))</f>
        <v/>
      </c>
      <c r="LH38" s="65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5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5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6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9" t="str">
        <f>IF(ISBLANK($JH$3),"",IF(ISBLANK(Tipy!JU32),"-",SUM(LG38:LK38)))</f>
        <v/>
      </c>
      <c r="LM38" s="68"/>
      <c r="LN38" s="65" t="str">
        <f>IF(ISBLANK($LS$3),"",IF(ISBLANK(Tipy!JN32),0,IF(AND(Tipy!JN32=Výsledky!$LQ$3,Tipy!JP32=Výsledky!$LS$3),60,0)))</f>
        <v/>
      </c>
      <c r="LO38" s="65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5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5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6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9" t="str">
        <f>IF(ISBLANK($LS$3),"",IF(ISBLANK(Tipy!JN32),"-",SUM(LN38:LR38)))</f>
        <v/>
      </c>
      <c r="LT38" s="68"/>
      <c r="LU38" s="65" t="str">
        <f>IF(ISBLANK($JH$3),"",IF(ISBLANK(Tipy!KI32),0,IF(AND(Tipy!KI32=Výsledky!$JF$3,Tipy!KK32=Výsledky!$JH$3),60,0)))</f>
        <v/>
      </c>
      <c r="LV38" s="65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5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5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6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9" t="str">
        <f>IF(ISBLANK($JH$3),"",IF(ISBLANK(Tipy!KI32),"-",SUM(LU38:LY38)))</f>
        <v/>
      </c>
      <c r="MA38" s="68"/>
      <c r="MB38" s="65" t="str">
        <f>IF(ISBLANK($MG$3),"",IF(ISBLANK(Tipy!JZ32),0,IF(AND(Tipy!JZ32=Výsledky!$ME$3,Tipy!KB32=Výsledky!$MG$3),60,0)))</f>
        <v/>
      </c>
      <c r="MC38" s="65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5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5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6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9" t="str">
        <f>IF(ISBLANK($MG$3),"",IF(ISBLANK(Tipy!JZ32),"-",SUM(MB38:MF38)))</f>
        <v/>
      </c>
      <c r="MH38" s="68"/>
      <c r="MI38" s="65" t="str">
        <f>IF(ISBLANK($MN$3),"",IF(ISBLANK(Tipy!KL32),0,IF(AND(Tipy!KL32=Výsledky!$ML$3,Tipy!KN32=Výsledky!$MN$3),60,0)))</f>
        <v/>
      </c>
      <c r="MJ38" s="6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5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5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9" t="str">
        <f>IF(ISBLANK($MN$3),"",IF(ISBLANK(Tipy!KL32),"-",SUM(MI38:MM38)))</f>
        <v/>
      </c>
      <c r="MO38" s="68"/>
      <c r="MP38" s="65" t="str">
        <f>IF(ISBLANK($MU$3),"",IF(ISBLANK(Tipy!KR32),0,IF(AND(Tipy!KR32=Výsledky!$MS$3,Tipy!KT32=Výsledky!$MU$3),60,0)))</f>
        <v/>
      </c>
      <c r="MQ38" s="6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5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5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9" t="str">
        <f>IF(ISBLANK($MU$3),"",IF(ISBLANK(Tipy!KR32),"-",SUM(MP38:MT38)))</f>
        <v/>
      </c>
      <c r="MV38" s="68"/>
      <c r="MW38" s="65" t="str">
        <f>IF(ISBLANK($NP$3),"",IF(ISBLANK(Tipy!KX32),0,IF(AND(Tipy!KX32=Výsledky!$NN$3,Tipy!KZ32=Výsledky!$NP$3),60,0)))</f>
        <v/>
      </c>
      <c r="MX38" s="65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5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5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6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9" t="str">
        <f>IF(ISBLANK($NP$3),"",IF(ISBLANK(Tipy!KX32),"-",SUM(MW38:NA38)))</f>
        <v/>
      </c>
      <c r="NC38" s="68"/>
      <c r="ND38" s="65" t="str">
        <f>IF(ISBLANK($NB$3),"",IF(ISBLANK(Tipy!LD32),0,IF(AND(Tipy!LD32=Výsledky!$MZ$3,Tipy!LF32=Výsledky!$NB$3),60,0)))</f>
        <v/>
      </c>
      <c r="NE38" s="65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5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5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6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9" t="str">
        <f>IF(ISBLANK($NB$3),"",IF(ISBLANK(Tipy!LD32),"-",SUM(ND38:NH38)))</f>
        <v/>
      </c>
      <c r="NJ38" s="68"/>
      <c r="NK38" s="65" t="str">
        <f>IF(ISBLANK($OD$3),"",IF(ISBLANK(Tipy!LJ32),0,IF(AND(Tipy!LJ32=Výsledky!$OB$3,Tipy!LL32=Výsledky!$OD$3),60,0)))</f>
        <v/>
      </c>
      <c r="NL38" s="65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5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5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6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9" t="str">
        <f>IF(ISBLANK($OD$3),"",IF(ISBLANK(Tipy!LJ32),"-",SUM(NK38:NO38)))</f>
        <v/>
      </c>
      <c r="NQ38" s="68"/>
      <c r="NR38" s="65" t="str">
        <f>IF(ISBLANK($NI$3),"",IF(ISBLANK(Tipy!LP32),0,IF(AND(Tipy!LP32=Výsledky!$NG$3,Tipy!LR32=Výsledky!$NI$3),60,0)))</f>
        <v/>
      </c>
      <c r="NS38" s="65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5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5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6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9" t="str">
        <f>IF(ISBLANK($NI$3),"",IF(ISBLANK(Tipy!LP32),"-",SUM(NR38:NV38)))</f>
        <v/>
      </c>
      <c r="NX38" s="68"/>
      <c r="NY38" s="65" t="str">
        <f>IF(ISBLANK($OK$3),"",IF(ISBLANK(Tipy!LV32),0,IF(AND(Tipy!LV32=Výsledky!$OI$3,Tipy!LX32=Výsledky!$OK$3),60,0)))</f>
        <v/>
      </c>
      <c r="NZ38" s="65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5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5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6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9" t="str">
        <f>IF(ISBLANK($OK$3),"",IF(ISBLANK(Tipy!LV32),"-",SUM(NY38:OC38)))</f>
        <v/>
      </c>
      <c r="OE38" s="68"/>
      <c r="OF38" s="65" t="str">
        <f>IF(ISBLANK($NW$3),"",IF(ISBLANK(Tipy!MB32),0,IF(AND(Tipy!MB32=Výsledky!$NU$3,Tipy!MD32=Výsledky!$NW$3),60,0)))</f>
        <v/>
      </c>
      <c r="OG38" s="65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5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5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6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9" t="str">
        <f>IF(ISBLANK($NW$3),"",IF(ISBLANK(Tipy!MB32),"-",SUM(OF38:OJ38)))</f>
        <v/>
      </c>
      <c r="OL38" s="68"/>
      <c r="OM38" s="65" t="str">
        <f>IF(ISBLANK($OR$3),"",IF(ISBLANK(Tipy!MH32),0,IF(AND(Tipy!MH32=Výsledky!$OP$3,Tipy!MJ32=Výsledky!$OR$3),60,0)))</f>
        <v/>
      </c>
      <c r="ON38" s="6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5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5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9" t="str">
        <f>IF(ISBLANK($OR$3),"",IF(ISBLANK(Tipy!MH32),"-",SUM(OM38:OQ38)))</f>
        <v/>
      </c>
      <c r="OS38" s="68"/>
      <c r="OT38" s="65" t="str">
        <f>IF(ISBLANK($OY$3),"",IF(ISBLANK(Tipy!MN32),0,IF(AND(Tipy!MN32=Výsledky!$OW$3,Tipy!MP32=Výsledky!$OY$3),60,0)))</f>
        <v/>
      </c>
      <c r="OU38" s="6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5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5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9" t="str">
        <f>IF(ISBLANK($OY$3),"",IF(ISBLANK(Tipy!MN32),"-",SUM(OT38:OX38)))</f>
        <v/>
      </c>
      <c r="OZ38" s="68"/>
      <c r="PA38" s="65" t="str">
        <f>IF(ISBLANK($PF$3),"",IF(ISBLANK(Tipy!MT32),0,IF(AND(Tipy!MT32=Výsledky!$PD$3,Tipy!MV32=Výsledky!$PF$3),60,0)))</f>
        <v/>
      </c>
      <c r="PB38" s="6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5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5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9" t="str">
        <f>IF(ISBLANK($PF$3),"",IF(ISBLANK(Tipy!MT32),"-",SUM(PA38:PE38)))</f>
        <v/>
      </c>
      <c r="PG38" s="68"/>
      <c r="PH38" s="65" t="str">
        <f>IF(ISBLANK($PM$3),"",IF(ISBLANK(Tipy!MZ32),0,IF(AND(Tipy!MZ32=Výsledky!$PK$3,Tipy!NB32=Výsledky!$PM$3),60,0)))</f>
        <v/>
      </c>
      <c r="PI38" s="6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5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5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9" t="str">
        <f>IF(ISBLANK($PM$3),"",IF(ISBLANK(Tipy!MZ32),"-",SUM(PH38:PL38)))</f>
        <v/>
      </c>
      <c r="PN38" s="68"/>
      <c r="PO38" s="65" t="str">
        <f>IF(ISBLANK($PT$3),"",IF(ISBLANK(Tipy!NF32),0,IF(AND(Tipy!NF32=Výsledky!$PR$3,Tipy!NH32=Výsledky!$PT$3),60,0)))</f>
        <v/>
      </c>
      <c r="PP38" s="6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5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5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9" t="str">
        <f>IF(ISBLANK($PT$3),"",IF(ISBLANK(Tipy!NF32),"-",SUM(PO38:PS38)))</f>
        <v/>
      </c>
      <c r="PU38" s="68"/>
      <c r="PV38" s="65" t="str">
        <f>IF(ISBLANK($QA$3),"",IF(ISBLANK(Tipy!NL32),0,IF(AND(Tipy!NL32=Výsledky!$PY$3,Tipy!NN32=Výsledky!$QA$3),60,0)))</f>
        <v/>
      </c>
      <c r="PW38" s="6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5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5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9" t="str">
        <f>IF(ISBLANK($QA$3),"",IF(ISBLANK(Tipy!NL32),"-",SUM(PV38:PZ38)))</f>
        <v/>
      </c>
      <c r="QB38" s="68"/>
      <c r="QC38" s="65" t="str">
        <f>IF(ISBLANK($QH$3),"",IF(ISBLANK(Tipy!NR32),0,IF(AND(Tipy!NR32=Výsledky!$QF$3,Tipy!NT32=Výsledky!$QH$3),60,0)))</f>
        <v/>
      </c>
      <c r="QD38" s="6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5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5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9" t="str">
        <f>IF(ISBLANK($QH$3),"",IF(ISBLANK(Tipy!NR32),"-",SUM(QC38:QG38)))</f>
        <v/>
      </c>
      <c r="QI38" s="65"/>
      <c r="QJ38" s="65" t="str">
        <f>IF(ISBLANK($QV$3),"",IF(ISBLANK(Tipy!NX32),0,IF(AND(Tipy!NX32=Výsledky!$QT$3,Tipy!NZ32=Výsledky!$QV$3),60,0)))</f>
        <v/>
      </c>
      <c r="QK38" s="65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5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5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6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9" t="str">
        <f>IF(ISBLANK($QV$3),"",IF(ISBLANK(Tipy!NX32),"-",SUM(QJ38:QN38)))</f>
        <v/>
      </c>
      <c r="QP38" s="65"/>
      <c r="QQ38" s="65" t="str">
        <f>IF(ISBLANK($QO$3),"",IF(ISBLANK(Tipy!#REF!),0,IF(AND(Tipy!#REF!=Výsledky!$QM$3,Tipy!#REF!=Výsledky!$QO$3),60,0)))</f>
        <v/>
      </c>
      <c r="QR3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9" t="str">
        <f>IF(ISBLANK($QO$3),"",IF(ISBLANK(Tipy!#REF!),"-",SUM(QQ38:QU38)))</f>
        <v/>
      </c>
    </row>
    <row r="39" spans="1:464" s="336" customFormat="1" ht="15">
      <c r="A39" s="65">
        <f>Tipy!A33</f>
        <v>71</v>
      </c>
      <c r="B39" s="333" t="s">
        <v>350</v>
      </c>
      <c r="C39" s="337"/>
      <c r="D39" s="65">
        <f>IF(ISBLANK($I$3),"",IF(ISBLANK(Tipy!D33),0,IF(AND(Tipy!D33=Výsledky!$G$3,Tipy!F33=Výsledky!$I$3),60,0)))</f>
        <v>0</v>
      </c>
      <c r="E39" s="6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5" t="e">
        <f>IF(ISBLANK($I$3),"",IF(OR(Tipy!G33=Výsledky!$D$6,Tipy!G33=Výsledky!$D$7,Tipy!G33=Výsledky!$D$8,Tipy!G33=Výsledky!$D$9),IF(VLOOKUP(Tipy!G33,'Kategórie hráčov'!$A$2:$B$46,2,FALSE)=30,30,20),0))</f>
        <v>#N/A</v>
      </c>
      <c r="G39" s="65" t="e">
        <f>IF(ISBLANK($I$3),"",IF(OR(Tipy!H33=Výsledky!$G$6,Tipy!H33=Výsledky!$G$7,Tipy!H33=Výsledky!$G$8,Tipy!H33=Výsledky!$G$9),IF(VLOOKUP(Tipy!H33,'Kategórie hráčov'!$A$2:$B$46,2,FALSE)=30,30,20),0))</f>
        <v>#N/A</v>
      </c>
      <c r="H39" s="6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7" t="str">
        <f>IF(ISBLANK($I$3),"",IF(ISBLANK(Tipy!D33),"-",SUM(D39:H39)))</f>
        <v>-</v>
      </c>
      <c r="J39" s="337"/>
      <c r="K39" s="106">
        <f>IF(ISBLANK($P$3),"",IF(ISBLANK(Tipy!J33),0,IF(AND(Tipy!J33=Výsledky!$N$3,Tipy!L33=Výsledky!$P$3),60,0)))</f>
        <v>0</v>
      </c>
      <c r="L39" s="10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5">
        <f>IF(ISBLANK($P$3),"",IF(OR(Tipy!M33=Výsledky!$K$6,Tipy!M33=Výsledky!$K$7,Tipy!M33=Výsledky!$K$8,Tipy!M33=Výsledky!$K$9),IF(VLOOKUP(Tipy!M33,'Kategórie hráčov'!$A$2:$B$46,2,FALSE)=30,30,20),0))</f>
        <v>0</v>
      </c>
      <c r="N39" s="105">
        <f>IF(ISBLANK($P$3),"",IF(OR(Tipy!N33=Výsledky!$N$6,Tipy!N33=Výsledky!$N$7,Tipy!N33=Výsledky!$N$8,Tipy!N33=Výsledky!$N$9),IF(VLOOKUP(Tipy!N33,'Kategórie hráčov'!$A$2:$B$46,2,FALSE)=30,30,20),0))</f>
        <v>0</v>
      </c>
      <c r="O39" s="6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7" t="str">
        <f>IF(ISBLANK($P$3),"",IF(ISBLANK(Tipy!J33),"-",SUM(K39:O39)))</f>
        <v>-</v>
      </c>
      <c r="Q39" s="338"/>
      <c r="R39" s="106">
        <f>IF(ISBLANK($W$3),"",IF(ISBLANK(Tipy!P33),0,IF(AND(Tipy!P33=Výsledky!$U$3,Tipy!R33=Výsledky!$W$3),60,0)))</f>
        <v>0</v>
      </c>
      <c r="S39" s="10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5">
        <f>IF(ISBLANK($W$3),"",IF(OR(Tipy!S33=Výsledky!$R$6,Tipy!S33=Výsledky!$R$7,Tipy!S33=Výsledky!$R$8,Tipy!S33=Výsledky!$R$9),VLOOKUP(Tipy!S33,'Kategórie hráčov'!$A$2:$B$47,2,FALSE),0))</f>
        <v>20</v>
      </c>
      <c r="U39" s="105">
        <f>IF(ISBLANK($W$3),"",IF(OR(Tipy!T33=Výsledky!$U$6,Tipy!T33=Výsledky!$U$7,Tipy!T33=Výsledky!$U$8,Tipy!T33=Výsledky!$U$9),VLOOKUP(Tipy!T33,'Kategórie hráčov'!$A$25:$B$70,2,FALSE),0))</f>
        <v>0</v>
      </c>
      <c r="V39" s="6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9">
        <f>IF(ISBLANK($W$3),"",IF(ISBLANK(Tipy!P33),"-",SUM(R39:V39)))</f>
        <v>40</v>
      </c>
      <c r="X39" s="65"/>
      <c r="Y39" s="106">
        <f>IF(ISBLANK($AD$3),"",IF(ISBLANK(Tipy!V33),0,IF(AND(Tipy!V33=Výsledky!$AB$3,Tipy!X33=Výsledky!$AD$3),60,0)))</f>
        <v>0</v>
      </c>
      <c r="Z39" s="10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5">
        <f>IF(ISBLANK($AD$3),"",IF(OR(Tipy!Y33=Výsledky!$Y$6,Tipy!Y33=Výsledky!$Y$7,Tipy!Y33=Výsledky!$Y$8,Tipy!Y33=Výsledky!$Y$9),VLOOKUP(Tipy!Y33,'Kategórie hráčov'!$A$2:$B$47,2,FALSE),0))</f>
        <v>0</v>
      </c>
      <c r="AB39" s="105">
        <f>IF(ISBLANK($AD$3),"",IF(OR(Tipy!Z33=Výsledky!$AB$6,Tipy!Z33=Výsledky!$AB$7,Tipy!Z33=Výsledky!$AB$8,Tipy!Z33=Výsledky!$AB$9),VLOOKUP(Tipy!Z33,'Kategórie hráčov'!$A$25:$B$70,2,FALSE),0))</f>
        <v>0</v>
      </c>
      <c r="AC39" s="66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34">
        <f>IF(ISBLANK($AD$3),"",IF(ISBLANK(Tipy!V33),"-",SUM(Y39:AC39)))</f>
        <v>10</v>
      </c>
      <c r="AE39" s="68"/>
      <c r="AF39" s="65" t="str">
        <f>IF(ISBLANK($AK$3),"",IF(ISBLANK(Tipy!AB33),0,IF(AND(Tipy!AB33=Výsledky!$AI$3,Tipy!AD33=Výsledky!$AK$3),60,0)))</f>
        <v/>
      </c>
      <c r="AG39" s="65" t="str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/>
      </c>
      <c r="AH39" s="65" t="str">
        <f>IF(ISBLANK($AK$3),"",IF(OR(Tipy!AE33=Výsledky!$AF$6,Tipy!AE33=Výsledky!$AF$7,Tipy!AE33=Výsledky!$AF$8,Tipy!AE33=Výsledky!$AF$9),IF(VLOOKUP(Tipy!AE33,'Kategórie hráčov'!$A$2:$B$46,2,FALSE)=30,30,20),0))</f>
        <v/>
      </c>
      <c r="AI39" s="65" t="str">
        <f>IF(ISBLANK($AK$3),"",IF(OR(Tipy!AF33=Výsledky!$AI$6,Tipy!AF33=Výsledky!$AI$7,Tipy!AF33=Výsledky!$AI$8,Tipy!AF33=Výsledky!$AI$9),IF(VLOOKUP(Tipy!AF33,'Kategórie hráčov'!$A$2:$B$46,2,FALSE)=30,30,20),0))</f>
        <v/>
      </c>
      <c r="AJ39" s="66" t="str">
        <f>IF(ISBLANK($AK$3),"",IF(ISBLANK(Tipy!AB33),0,IF(OR(AND(Tipy!AB33=Výsledky!$AI$3,OR(Tipy!AD33=Výsledky!$AK$3+1,Tipy!AD33=Výsledky!$AK$3-1)),AND(Tipy!AD33=Výsledky!$AK$3,OR(Tipy!AB33=Výsledky!$AI$3+1,Tipy!AB33=Výsledky!$AI$3-1))),10,0)))</f>
        <v/>
      </c>
      <c r="AK39" s="69" t="str">
        <f>IF(ISBLANK($AK$3),"",IF(ISBLANK(Tipy!AB33),"-",SUM(AF39:AJ39)))</f>
        <v/>
      </c>
      <c r="AL39" s="68"/>
      <c r="AM39" s="65" t="str">
        <f>IF(ISBLANK($AR$3),"",IF(ISBLANK(Tipy!AH33),0,IF(AND(Tipy!AH33=Výsledky!$AP$3,Tipy!AJ33=Výsledky!$AR$3),60,0)))</f>
        <v/>
      </c>
      <c r="AN39" s="65" t="str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/>
      </c>
      <c r="AO39" s="65" t="str">
        <f>IF(ISBLANK($AR$3),"",IF(OR(Tipy!AK33=Výsledky!$AM$6,Tipy!AK33=Výsledky!$AM$7,Tipy!AK33=Výsledky!$AM$8,Tipy!AK33=Výsledky!$AM$9),IF(VLOOKUP(Tipy!AK33,'Kategórie hráčov'!$A$2:$B$46,2,FALSE)=30,30,20),0))</f>
        <v/>
      </c>
      <c r="AP39" s="65" t="str">
        <f>IF(ISBLANK($AR$3),"",IF(OR(Tipy!AL33=Výsledky!$AP$6,Tipy!AL33=Výsledky!$AP$7,Tipy!AL33=Výsledky!$AP$8,Tipy!AL33=Výsledky!$AP$9),IF(VLOOKUP(Tipy!AL33,'Kategórie hráčov'!$A$2:$B$46,2,FALSE)=30,30,20),0))</f>
        <v/>
      </c>
      <c r="AQ39" s="66" t="str">
        <f>IF(ISBLANK($AR$3),"",IF(ISBLANK(Tipy!AH33),0,IF(OR(AND(Tipy!AH33=Výsledky!$AP$3,OR(Tipy!AJ33=Výsledky!$AR$3+1,Tipy!AJ33=Výsledky!$AR$3-1)),AND(Tipy!AJ33=Výsledky!$AR$3,OR(Tipy!AH33=Výsledky!$AP$3+1,Tipy!AH33=Výsledky!$AP$3-1))),10,0)))</f>
        <v/>
      </c>
      <c r="AR39" s="69" t="str">
        <f>IF(ISBLANK($AR$3),"",IF(ISBLANK(Tipy!AH33),"-",SUM(AM39:AQ39)))</f>
        <v/>
      </c>
      <c r="AS39" s="68"/>
      <c r="AT39" s="65" t="str">
        <f>IF(ISBLANK($BF$3),"",IF(ISBLANK(Tipy!AN33),0,IF(AND(Tipy!AN33=Výsledky!$BD$3,Tipy!AP33=Výsledky!$BF$3),60,0)))</f>
        <v/>
      </c>
      <c r="AU39" s="65" t="str">
        <f>IF(ISBLANK($BF$3),"",IF(ISBLANK(Tipy!AN33),0,IF(AND(Tipy!AN33=Výsledky!$BD$3,Tipy!AP33=Výsledky!$BF$3),0,IF(AND(Tipy!AN33-Tipy!AP33&gt;0,Výsledky!$BD$3-Výsledky!$BF$3&gt;0),20,IF(AND(Tipy!AN33-Tipy!AP33=0,Výsledky!$BD$3-Výsledky!$BF$3=0),20,IF(AND(Tipy!AN33-Tipy!AP33&lt;0,Výsledky!$BD$3-Výsledky!$BF$3&lt;0),20,0))))))</f>
        <v/>
      </c>
      <c r="AV39" s="65" t="str">
        <f>IF(ISBLANK($BF$3),"",IF(OR(Tipy!AQ33=Výsledky!#REF!,Tipy!AQ33=Výsledky!#REF!,Tipy!AQ33=Výsledky!#REF!,Tipy!AQ33=Výsledky!$AT$9),IF(VLOOKUP(Tipy!AQ33,'Kategórie hráčov'!$A$2:$B$46,2,FALSE)=30,30,20),0))</f>
        <v/>
      </c>
      <c r="AW39" s="65" t="str">
        <f>IF(ISBLANK($BF$3),"",IF(OR(Tipy!AR33=Výsledky!#REF!,Tipy!AR33=Výsledky!#REF!,Tipy!AR33=Výsledky!#REF!,Tipy!AR33=Výsledky!$AW$9),IF(VLOOKUP(Tipy!AR33,'Kategórie hráčov'!$A$2:$B$46,2,FALSE)=30,30,20),0))</f>
        <v/>
      </c>
      <c r="AX39" s="66" t="str">
        <f>IF(ISBLANK($BF$3),"",IF(ISBLANK(Tipy!AN33),0,IF(OR(AND(Tipy!AN33=Výsledky!$BD$3,OR(Tipy!AP33=Výsledky!$BF$3+1,Tipy!AP33=Výsledky!$BF$3-1)),AND(Tipy!AP33=Výsledky!$BF$3,OR(Tipy!AN33=Výsledky!$BD$3+1,Tipy!AN33=Výsledky!$BD$3-1))),10,0)))</f>
        <v/>
      </c>
      <c r="AY39" s="69" t="str">
        <f>IF(ISBLANK($BF$3),"",IF(ISBLANK(Tipy!AN33),"-",SUM(AT39:AX39)))</f>
        <v/>
      </c>
      <c r="AZ39" s="68"/>
      <c r="BA39" s="65" t="str">
        <f>IF(ISBLANK($AY$3),"",IF(ISBLANK(Tipy!AT33),0,IF(AND(Tipy!AT33=Výsledky!$AW$3,Tipy!AV33=Výsledky!$AY$3),60,0)))</f>
        <v/>
      </c>
      <c r="BB39" s="65" t="str">
        <f>IF(ISBLANK($AY$3),"",IF(ISBLANK(Tipy!AT33),0,IF(AND(Tipy!AT33=Výsledky!$AW$3,Tipy!AV33=Výsledky!$AY$3),0,IF(AND(Tipy!AT33-Tipy!AV33&gt;0,Výsledky!$AW$3-Výsledky!$AY$3&gt;0),20,IF(AND(Tipy!AT33-Tipy!AV33=0,Výsledky!$AW$3-Výsledky!$AY$3=0),20,IF(AND(Tipy!AT33-Tipy!AV33&lt;0,Výsledky!$AW$3-Výsledky!$AY$3&lt;0),20,0))))))</f>
        <v/>
      </c>
      <c r="BC39" s="65" t="str">
        <f>IF(ISBLANK($AY$3),"",IF(OR(Tipy!AW33=Výsledky!$BA$6,Tipy!AW33=Výsledky!$BA$7,Tipy!AW33=Výsledky!$BA$8,Tipy!AW33=Výsledky!$BA$9),IF(VLOOKUP(Tipy!AW33,'Kategórie hráčov'!$A$2:$B$46,2,FALSE)=30,30,20),0))</f>
        <v/>
      </c>
      <c r="BD39" s="65" t="str">
        <f>IF(ISBLANK($AY$3),"",IF(OR(Tipy!AX33=Výsledky!$BD$6,Tipy!AX33=Výsledky!$BD$7,Tipy!AX33=Výsledky!$BD$8,Tipy!AX33=Výsledky!$BD$9),IF(VLOOKUP(Tipy!AX33,'Kategórie hráčov'!$A$2:$B$46,2,FALSE)=30,30,20),0))</f>
        <v/>
      </c>
      <c r="BE39" s="66" t="str">
        <f>IF(ISBLANK($AY$3),"",IF(ISBLANK(Tipy!AT33),0,IF(OR(AND(Tipy!AT33=Výsledky!$AW$3,OR(Tipy!AV33=Výsledky!$AY$3+1,Tipy!AV33=Výsledky!$AY$3-1)),AND(Tipy!AV33=Výsledky!$AY$3,OR(Tipy!AT33=Výsledky!$AW$3+1,Tipy!AT33=Výsledky!$AW$3-1))),10,0)))</f>
        <v/>
      </c>
      <c r="BF39" s="69" t="str">
        <f>IF(ISBLANK($AY$3),"",IF(ISBLANK(Tipy!AT33),"-",SUM(BA39:BE39)))</f>
        <v/>
      </c>
      <c r="BG39" s="68"/>
      <c r="BH39" s="65" t="str">
        <f>IF(ISBLANK($BT$3),"",IF(ISBLANK(Tipy!AZ33),0,IF(AND(Tipy!AZ33=Výsledky!$BR$3,Tipy!BB33=Výsledky!$BT$3),60,0)))</f>
        <v/>
      </c>
      <c r="BI39" s="65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5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5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6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69" t="str">
        <f>IF(ISBLANK($BT$3),"",IF(ISBLANK(Tipy!AZ33),"-",SUM(BH39:BL39)))</f>
        <v/>
      </c>
      <c r="BN39" s="68"/>
      <c r="BO39" s="65" t="str">
        <f>IF(ISBLANK($CA$3),"",IF(ISBLANK(Tipy!BF33),0,IF(AND(Tipy!BF33=Výsledky!$BY$3,Tipy!BH33=Výsledky!$CA$3),60,0)))</f>
        <v/>
      </c>
      <c r="BP39" s="65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5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5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6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9" t="str">
        <f>IF(ISBLANK($CA$3),"",IF(ISBLANK(Tipy!BF33),"-",SUM(BO39:BS39)))</f>
        <v/>
      </c>
      <c r="BU39" s="68"/>
      <c r="BV39" s="65" t="str">
        <f>IF(ISBLANK($CH$3),"",IF(ISBLANK(Tipy!BL33),0,IF(AND(Tipy!BL33=Výsledky!$CF$3,Tipy!BN33=Výsledky!$CH$3),60,0)))</f>
        <v/>
      </c>
      <c r="BW39" s="65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5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5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6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9" t="str">
        <f>IF(ISBLANK($CH$3),"",IF(ISBLANK(Tipy!BL33),"-",SUM(BV39:BZ39)))</f>
        <v/>
      </c>
      <c r="CB39" s="68"/>
      <c r="CC39" s="65" t="str">
        <f>IF(ISBLANK($CO$3),"",IF(ISBLANK(Tipy!BR33),0,IF(AND(Tipy!BR33=Výsledky!$CM$3,Tipy!BT33=Výsledky!$CO$3),60,0)))</f>
        <v/>
      </c>
      <c r="CD39" s="65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5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5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6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9" t="str">
        <f>IF(ISBLANK($CO$3),"",IF(ISBLANK(Tipy!BR33),"-",SUM(CC39:CG39)))</f>
        <v/>
      </c>
      <c r="CI39" s="68"/>
      <c r="CJ39" s="65" t="str">
        <f>IF(ISBLANK($CV$3),"",IF(ISBLANK(Tipy!BX33),0,IF(AND(Tipy!BX33=Výsledky!$CT$3,Tipy!BZ33=Výsledky!$CV$3),60,0)))</f>
        <v/>
      </c>
      <c r="CK39" s="65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5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5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6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9" t="str">
        <f>IF(ISBLANK($CV$3),"",IF(ISBLANK(Tipy!BX33),"-",SUM(CJ39:CN39)))</f>
        <v/>
      </c>
      <c r="CP39" s="68"/>
      <c r="CQ39" s="65" t="str">
        <f>IF(ISBLANK($DC$3),"",IF(ISBLANK(Tipy!CD33),0,IF(AND(Tipy!CD33=Výsledky!$DA$3,Tipy!CF33=Výsledky!$DC$3),60,0)))</f>
        <v/>
      </c>
      <c r="CR39" s="65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5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5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6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9" t="str">
        <f>IF(ISBLANK($DC$3),"",IF(ISBLANK(Tipy!CD33),"-",SUM(CQ39:CU39)))</f>
        <v/>
      </c>
      <c r="CW39" s="68"/>
      <c r="CX39" s="65" t="str">
        <f>IF(ISBLANK($DX$3),"",IF(ISBLANK(Tipy!CJ33),0,IF(AND(Tipy!CJ33=Výsledky!$DV$3,Tipy!CL33=Výsledky!$DX$3),60,0)))</f>
        <v/>
      </c>
      <c r="CY39" s="65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5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5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6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9" t="str">
        <f>IF(ISBLANK($DX$3),"",IF(ISBLANK(Tipy!CJ33),"-",SUM(CX39:DB39)))</f>
        <v/>
      </c>
      <c r="DD39" s="68"/>
      <c r="DE39" s="65" t="str">
        <f>IF(ISBLANK($DQ$3),"",IF(ISBLANK(Tipy!CP33),0,IF(AND(Tipy!CP33=Výsledky!$DO$3,Tipy!CR33=Výsledky!$DQ$3),60,0)))</f>
        <v/>
      </c>
      <c r="DF39" s="65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5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5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6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9" t="str">
        <f>IF(ISBLANK($DQ$3),"",IF(ISBLANK(Tipy!CP33),"-",SUM(DE39:DI39)))</f>
        <v/>
      </c>
      <c r="DK39" s="68"/>
      <c r="DL39" s="65" t="str">
        <f>IF(ISBLANK($EE$3),"",IF(ISBLANK(Tipy!CV33),0,IF(AND(Tipy!CV33=Výsledky!$EC$3,Tipy!CX33=Výsledky!$EE$3),60,0)))</f>
        <v/>
      </c>
      <c r="DM39" s="65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5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5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6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9" t="str">
        <f>IF(ISBLANK($EE$3),"",IF(ISBLANK(Tipy!CV33),"-",SUM(DL39:DP39)))</f>
        <v/>
      </c>
      <c r="DR39" s="68"/>
      <c r="DS39" s="65" t="str">
        <f>IF(ISBLANK($EL$3),"",IF(ISBLANK(Tipy!DB33),0,IF(AND(Tipy!DB33=Výsledky!$EJ$3,Tipy!DD33=Výsledky!$EL$3),60,0)))</f>
        <v/>
      </c>
      <c r="DT39" s="65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5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5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6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9" t="str">
        <f>IF(ISBLANK($EL$3),"",IF(ISBLANK(Tipy!DB33),"-",SUM(DS39:DW39)))</f>
        <v/>
      </c>
      <c r="DY39" s="68"/>
      <c r="DZ39" s="65" t="str">
        <f>IF(ISBLANK($ES$3),"",IF(ISBLANK(Tipy!DH33),0,IF(AND(Tipy!DH33=Výsledky!$EQ$3,Tipy!DJ33=Výsledky!$ES$3),60,0)))</f>
        <v/>
      </c>
      <c r="EA39" s="65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5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5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6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9" t="str">
        <f>IF(ISBLANK($ES$3),"",IF(ISBLANK(Tipy!DH33),"-",SUM(DZ39:ED39)))</f>
        <v/>
      </c>
      <c r="EF39" s="68"/>
      <c r="EG39" s="65" t="str">
        <f>IF(ISBLANK($EZ$3),"",IF(ISBLANK(Tipy!DN33),0,IF(AND(Tipy!DN33=Výsledky!$EX$3,Tipy!DP33=Výsledky!$EZ$3),60,0)))</f>
        <v/>
      </c>
      <c r="EH39" s="65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5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5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6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9" t="str">
        <f>IF(ISBLANK($EZ$3),"",IF(ISBLANK(Tipy!DN33),"-",SUM(EG39:EK39)))</f>
        <v/>
      </c>
      <c r="EM39" s="68"/>
      <c r="EN39" s="65" t="str">
        <f>IF(ISBLANK($FU$3),"",IF(ISBLANK(Tipy!DT33),0,IF(AND(Tipy!DT33=Výsledky!$FS$3,Tipy!DV33=Výsledky!$FU$3),60,0)))</f>
        <v/>
      </c>
      <c r="EO39" s="65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5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5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6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9" t="str">
        <f>IF(ISBLANK($FU$3),"",IF(ISBLANK(Tipy!DT33),"-",SUM(EN39:ER39)))</f>
        <v/>
      </c>
      <c r="ET39" s="68"/>
      <c r="EU39" s="65" t="str">
        <f>IF(ISBLANK($FG$3),"",IF(ISBLANK(Tipy!DZ33),0,IF(AND(Tipy!DZ33=Výsledky!$FE$3,Tipy!EB33=Výsledky!$FG$3),60,0)))</f>
        <v/>
      </c>
      <c r="EV39" s="65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5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5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6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9" t="str">
        <f>IF(ISBLANK($FG$3),"",IF(ISBLANK(Tipy!DZ33),"-",SUM(EU39:EY39)))</f>
        <v/>
      </c>
      <c r="FA39" s="68"/>
      <c r="FB39" s="65" t="str">
        <f>IF(ISBLANK($BM$3),"",IF(ISBLANK(Tipy!EF33),0,IF(AND(Tipy!EF33=Výsledky!$BK$3,Tipy!EH33=Výsledky!$BM$3),60,0)))</f>
        <v/>
      </c>
      <c r="FC39" s="65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5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5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6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69" t="str">
        <f>IF(ISBLANK($BM$3),"",IF(ISBLANK(Tipy!EF33),"-",SUM(FB39:FF39)))</f>
        <v/>
      </c>
      <c r="FH39" s="68"/>
      <c r="FI39" s="65" t="str">
        <f>IF(ISBLANK($FN$3),"",IF(ISBLANK(Tipy!EL33),0,IF(AND(Tipy!EL33=Výsledky!$FL$3,Tipy!EN33=Výsledky!$FN$3),60,0)))</f>
        <v/>
      </c>
      <c r="FJ39" s="65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5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5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6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9" t="str">
        <f>IF(ISBLANK($FN$3),"",IF(ISBLANK(Tipy!EL33),"-",SUM(FI39:FM39)))</f>
        <v/>
      </c>
      <c r="FO39" s="68"/>
      <c r="FP39" s="65" t="str">
        <f>IF(ISBLANK($DJ$3),"",IF(ISBLANK(Tipy!ER33),0,IF(AND(Tipy!ER33=Výsledky!$DH$3,Tipy!ET33=Výsledky!$DJ$3),60,0)))</f>
        <v/>
      </c>
      <c r="FQ39" s="65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5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5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6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9" t="str">
        <f>IF(ISBLANK($DJ$3),"",IF(ISBLANK(Tipy!ER33),"-",SUM(FP39:FT39)))</f>
        <v/>
      </c>
      <c r="FV39" s="68"/>
      <c r="FW39" s="65" t="str">
        <f>IF(ISBLANK($GB$3),"",IF(ISBLANK(Tipy!EX33),0,IF(AND(Tipy!EX33=Výsledky!$FZ$3,Tipy!EZ33=Výsledky!$GB$3),60,0)))</f>
        <v/>
      </c>
      <c r="FX39" s="65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5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5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6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9" t="str">
        <f>IF(ISBLANK($GB$3),"",IF(ISBLANK(Tipy!EX33),"-",SUM(FW39:GA39)))</f>
        <v/>
      </c>
      <c r="GC39" s="68"/>
      <c r="GD39" s="65" t="str">
        <f>IF(ISBLANK($GP$3),"",IF(ISBLANK(Tipy!FD33),0,IF(AND(Tipy!FD33=Výsledky!$GN$3,Tipy!FF33=Výsledky!$GP$3),60,0)))</f>
        <v/>
      </c>
      <c r="GE39" s="65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5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5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6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9" t="str">
        <f>IF(ISBLANK($GP$3),"",IF(ISBLANK(Tipy!FD33),"-",SUM(GD39:GH39)))</f>
        <v/>
      </c>
      <c r="GJ39" s="68"/>
      <c r="GK39" s="65" t="str">
        <f>IF(ISBLANK($GW$3),"",IF(ISBLANK(Tipy!FJ33),0,IF(AND(Tipy!FJ33=Výsledky!$GU$3,Tipy!FL33=Výsledky!$GW$3),60,0)))</f>
        <v/>
      </c>
      <c r="GL39" s="65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5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5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6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9" t="str">
        <f>IF(ISBLANK($GW$3),"",IF(ISBLANK(Tipy!FJ33),"-",SUM(GK39:GO39)))</f>
        <v/>
      </c>
      <c r="GQ39" s="68"/>
      <c r="GR39" s="65" t="str">
        <f>IF(ISBLANK($GI$3),"",IF(ISBLANK(Tipy!FP33),0,IF(AND(Tipy!FP33=Výsledky!$GG$3,Tipy!FR33=Výsledky!$GI$3),60,0)))</f>
        <v/>
      </c>
      <c r="GS39" s="65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5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5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6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9" t="str">
        <f>IF(ISBLANK($GI$3),"",IF(ISBLANK(Tipy!FP33),"-",SUM(GR39:GV39)))</f>
        <v/>
      </c>
      <c r="GX39" s="68"/>
      <c r="GY39" s="65" t="str">
        <f>IF(ISBLANK($HK$3),"",IF(ISBLANK(Tipy!FV33),0,IF(AND(Tipy!FV33=Výsledky!$HI$3,Tipy!FX33=Výsledky!$HK$3),60,0)))</f>
        <v/>
      </c>
      <c r="GZ39" s="65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5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5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6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9" t="str">
        <f>IF(ISBLANK($HK$3),"",IF(ISBLANK(Tipy!FV33),"-",SUM(GY39:HC39)))</f>
        <v/>
      </c>
      <c r="HE39" s="68"/>
      <c r="HF39" s="65" t="str">
        <f>IF(ISBLANK($HD$3),"",IF(ISBLANK(Tipy!GB33),0,IF(AND(Tipy!GB33=Výsledky!$HB$3,Tipy!GD33=Výsledky!$HD$3),60,0)))</f>
        <v/>
      </c>
      <c r="HG39" s="65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5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5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6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9" t="str">
        <f>IF(ISBLANK($HD$3),"",IF(ISBLANK(Tipy!GB33),"-",SUM(HF39:HJ39)))</f>
        <v/>
      </c>
      <c r="HL39" s="68"/>
      <c r="HM39" s="65" t="str">
        <f>IF(ISBLANK($HY$3),"",IF(ISBLANK(Tipy!GH33),0,IF(AND(Tipy!GH33=Výsledky!$HW$3,Tipy!GJ33=Výsledky!$HY$3),60,0)))</f>
        <v/>
      </c>
      <c r="HN39" s="65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5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5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6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9" t="str">
        <f>IF(ISBLANK($HY$3),"",IF(ISBLANK(Tipy!GH33),"-",SUM(HM39:HQ39)))</f>
        <v/>
      </c>
      <c r="HS39" s="68"/>
      <c r="HT39" s="65" t="str">
        <f>IF(ISBLANK($HR$3),"",IF(ISBLANK(Tipy!GN33),0,IF(AND(Tipy!GN33=Výsledky!$HP$3,Tipy!GP33=Výsledky!$HR$3),60,0)))</f>
        <v/>
      </c>
      <c r="HU39" s="65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5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5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6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9" t="str">
        <f>IF(ISBLANK($HR$3),"",IF(ISBLANK(Tipy!GN33),"-",SUM(HT39:HX39)))</f>
        <v/>
      </c>
      <c r="HZ39" s="68"/>
      <c r="IA39" s="65" t="str">
        <f>IF(ISBLANK($IM$3),"",IF(ISBLANK(Tipy!GT33),0,IF(AND(Tipy!GT33=Výsledky!$IK$3,Tipy!GV33=Výsledky!$IM$3),60,0)))</f>
        <v/>
      </c>
      <c r="IB39" s="65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5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5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6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9" t="str">
        <f>IF(ISBLANK($IM$3),"",IF(ISBLANK(Tipy!GT33),"-",SUM(IA39:IE39)))</f>
        <v/>
      </c>
      <c r="IG39" s="68"/>
      <c r="IH39" s="65" t="str">
        <f>IF(ISBLANK($IF$3),"",IF(ISBLANK(Tipy!GZ33),0,IF(AND(Tipy!GZ33=Výsledky!$ID$3,Tipy!HB33=Výsledky!$IF$3),60,0)))</f>
        <v/>
      </c>
      <c r="II39" s="65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5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5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6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9" t="str">
        <f>IF(ISBLANK($IF$3),"",IF(ISBLANK(Tipy!GZ33),"-",SUM(IH39:IL39)))</f>
        <v/>
      </c>
      <c r="IN39" s="68"/>
      <c r="IO39" s="65" t="str">
        <f>IF(ISBLANK($IT$3),"",IF(ISBLANK(Tipy!HF33),0,IF(AND(Tipy!HF33=Výsledky!$IR$3,Tipy!HH33=Výsledky!$IT$3),60,0)))</f>
        <v/>
      </c>
      <c r="IP39" s="65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5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5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6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9" t="str">
        <f>IF(ISBLANK($IT$3),"",IF(ISBLANK(Tipy!HF33),"-",SUM(IO39:IS39)))</f>
        <v/>
      </c>
      <c r="IU39" s="68"/>
      <c r="IV39" s="65" t="str">
        <f>IF(ISBLANK($JA$3),"",IF(ISBLANK(Tipy!HL33),0,IF(AND(Tipy!HL33=Výsledky!$IY$3,Tipy!HN33=Výsledky!$JA$3),60,0)))</f>
        <v/>
      </c>
      <c r="IW39" s="65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5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5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6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9" t="str">
        <f>IF(ISBLANK($JA$3),"",IF(ISBLANK(Tipy!HL33),"-",SUM(IV39:IZ39)))</f>
        <v/>
      </c>
      <c r="JB39" s="68"/>
      <c r="JC39" s="65" t="str">
        <f>IF(ISBLANK($JO$3),"",IF(ISBLANK(Tipy!HR33),0,IF(AND(Tipy!HR33=Výsledky!$JM$3,Tipy!HT33=Výsledky!$JO$3),60,0)))</f>
        <v/>
      </c>
      <c r="JD39" s="65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5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5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6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9" t="str">
        <f>IF(ISBLANK($JO$3),"",IF(ISBLANK(Tipy!HR33),"-",SUM(JC39:JG39)))</f>
        <v/>
      </c>
      <c r="JI39" s="68"/>
      <c r="JJ39" s="65" t="str">
        <f>IF(ISBLANK($JH$3),"",IF(ISBLANK(Tipy!HX33),0,IF(AND(Tipy!HX33=Výsledky!$JF$3,Tipy!HZ33=Výsledky!$JH$3),60,0)))</f>
        <v/>
      </c>
      <c r="JK39" s="65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5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5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6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9" t="str">
        <f>IF(ISBLANK($JH$3),"",IF(ISBLANK(Tipy!HX33),"-",SUM(JJ39:JN39)))</f>
        <v/>
      </c>
      <c r="JP39" s="68"/>
      <c r="JQ39" s="65" t="str">
        <f>IF(ISBLANK($JV$3),"",IF(ISBLANK(Tipy!ID33),0,IF(AND(Tipy!ID33=Výsledky!$JT$3,Tipy!IF33=Výsledky!$JV$3),60,0)))</f>
        <v/>
      </c>
      <c r="JR39" s="65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5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5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6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9" t="str">
        <f>IF(ISBLANK($JV$3),"",IF(ISBLANK(Tipy!ID33),"-",SUM(JQ39:JU39)))</f>
        <v/>
      </c>
      <c r="JW39" s="68"/>
      <c r="JX39" s="65" t="str">
        <f>IF(ISBLANK($KQ$3),"",IF(ISBLANK(Tipy!IJ33),0,IF(AND(Tipy!IJ33=Výsledky!$KO$3,Tipy!IL33=Výsledky!$KQ$3),60,0)))</f>
        <v/>
      </c>
      <c r="JY39" s="65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5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5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6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9" t="str">
        <f>IF(ISBLANK($KQ$3),"",IF(ISBLANK(Tipy!IJ33),"-",SUM(JX39:KB39)))</f>
        <v/>
      </c>
      <c r="KD39" s="68"/>
      <c r="KE39" s="65" t="str">
        <f>IF(ISBLANK($KX$3),"",IF(ISBLANK(Tipy!IP33),0,IF(AND(Tipy!IP33=Výsledky!$KV$3,Tipy!IR33=Výsledky!$KX$3),60,0)))</f>
        <v/>
      </c>
      <c r="KF39" s="65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5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5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6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9" t="str">
        <f>IF(ISBLANK($KX$3),"",IF(ISBLANK(Tipy!IP33),"-",SUM(KE39:KI39)))</f>
        <v/>
      </c>
      <c r="KK39" s="68"/>
      <c r="KL39" s="65" t="str">
        <f>IF(ISBLANK($KJ$3),"",IF(ISBLANK(Tipy!IV33),0,IF(AND(Tipy!IV33=Výsledky!$KH$3,Tipy!IX33=Výsledky!$KJ$3),60,0)))</f>
        <v/>
      </c>
      <c r="KM39" s="65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5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5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6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9" t="str">
        <f>IF(ISBLANK($KJ$3),"",IF(ISBLANK(Tipy!IV33),"-",SUM(KL39:KP39)))</f>
        <v/>
      </c>
      <c r="KR39" s="68"/>
      <c r="KS39" s="65" t="str">
        <f>IF(ISBLANK($KC$3),"",IF(ISBLANK(Tipy!JB33),0,IF(AND(Tipy!JB33=Výsledky!$KA$3,Tipy!JD33=Výsledky!$KC$3),60,0)))</f>
        <v/>
      </c>
      <c r="KT39" s="65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5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5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6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9" t="str">
        <f>IF(ISBLANK($KC$3),"",IF(ISBLANK(Tipy!JB33),"-",SUM(KS39:KW39)))</f>
        <v/>
      </c>
      <c r="KY39" s="68"/>
      <c r="KZ39" s="65" t="str">
        <f>IF(ISBLANK($LE$3),"",IF(ISBLANK(Tipy!JH33),0,IF(AND(Tipy!JH33=Výsledky!$LC$3,Tipy!JJ33=Výsledky!$LE$3),60,0)))</f>
        <v/>
      </c>
      <c r="LA39" s="65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5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5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6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9" t="str">
        <f>IF(ISBLANK($LE$3),"",IF(ISBLANK(Tipy!JH33),"-",SUM(KZ39:LD39)))</f>
        <v/>
      </c>
      <c r="LF39" s="68"/>
      <c r="LG39" s="65" t="str">
        <f>IF(ISBLANK($JH$3),"",IF(ISBLANK(Tipy!JU33),0,IF(AND(Tipy!JU33=Výsledky!$JF$3,Tipy!JW33=Výsledky!$JH$3),60,0)))</f>
        <v/>
      </c>
      <c r="LH39" s="65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5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5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6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9" t="str">
        <f>IF(ISBLANK($JH$3),"",IF(ISBLANK(Tipy!JU33),"-",SUM(LG39:LK39)))</f>
        <v/>
      </c>
      <c r="LM39" s="68"/>
      <c r="LN39" s="65" t="str">
        <f>IF(ISBLANK($LS$3),"",IF(ISBLANK(Tipy!JN33),0,IF(AND(Tipy!JN33=Výsledky!$LQ$3,Tipy!JP33=Výsledky!$LS$3),60,0)))</f>
        <v/>
      </c>
      <c r="LO39" s="65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5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5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6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9" t="str">
        <f>IF(ISBLANK($LS$3),"",IF(ISBLANK(Tipy!JN33),"-",SUM(LN39:LR39)))</f>
        <v/>
      </c>
      <c r="LT39" s="68"/>
      <c r="LU39" s="65" t="str">
        <f>IF(ISBLANK($JH$3),"",IF(ISBLANK(Tipy!KI33),0,IF(AND(Tipy!KI33=Výsledky!$JF$3,Tipy!KK33=Výsledky!$JH$3),60,0)))</f>
        <v/>
      </c>
      <c r="LV39" s="65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5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5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6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9" t="str">
        <f>IF(ISBLANK($JH$3),"",IF(ISBLANK(Tipy!KI33),"-",SUM(LU39:LY39)))</f>
        <v/>
      </c>
      <c r="MA39" s="68"/>
      <c r="MB39" s="65" t="str">
        <f>IF(ISBLANK($MG$3),"",IF(ISBLANK(Tipy!JZ33),0,IF(AND(Tipy!JZ33=Výsledky!$ME$3,Tipy!KB33=Výsledky!$MG$3),60,0)))</f>
        <v/>
      </c>
      <c r="MC39" s="65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5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5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6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9" t="str">
        <f>IF(ISBLANK($MG$3),"",IF(ISBLANK(Tipy!JZ33),"-",SUM(MB39:MF39)))</f>
        <v/>
      </c>
      <c r="MH39" s="68"/>
      <c r="MI39" s="65" t="str">
        <f>IF(ISBLANK($MN$3),"",IF(ISBLANK(Tipy!KL33),0,IF(AND(Tipy!KL33=Výsledky!$ML$3,Tipy!KN33=Výsledky!$MN$3),60,0)))</f>
        <v/>
      </c>
      <c r="MJ39" s="6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5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5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9" t="str">
        <f>IF(ISBLANK($MN$3),"",IF(ISBLANK(Tipy!KL33),"-",SUM(MI39:MM39)))</f>
        <v/>
      </c>
      <c r="MO39" s="68"/>
      <c r="MP39" s="65" t="str">
        <f>IF(ISBLANK($MU$3),"",IF(ISBLANK(Tipy!KR33),0,IF(AND(Tipy!KR33=Výsledky!$MS$3,Tipy!KT33=Výsledky!$MU$3),60,0)))</f>
        <v/>
      </c>
      <c r="MQ39" s="6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5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5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9" t="str">
        <f>IF(ISBLANK($MU$3),"",IF(ISBLANK(Tipy!KR33),"-",SUM(MP39:MT39)))</f>
        <v/>
      </c>
      <c r="MV39" s="68"/>
      <c r="MW39" s="65" t="str">
        <f>IF(ISBLANK($NP$3),"",IF(ISBLANK(Tipy!KX33),0,IF(AND(Tipy!KX33=Výsledky!$NN$3,Tipy!KZ33=Výsledky!$NP$3),60,0)))</f>
        <v/>
      </c>
      <c r="MX39" s="65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5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5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6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9" t="str">
        <f>IF(ISBLANK($NP$3),"",IF(ISBLANK(Tipy!KX33),"-",SUM(MW39:NA39)))</f>
        <v/>
      </c>
      <c r="NC39" s="68"/>
      <c r="ND39" s="65" t="str">
        <f>IF(ISBLANK($NB$3),"",IF(ISBLANK(Tipy!LD33),0,IF(AND(Tipy!LD33=Výsledky!$MZ$3,Tipy!LF33=Výsledky!$NB$3),60,0)))</f>
        <v/>
      </c>
      <c r="NE39" s="65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5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5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6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9" t="str">
        <f>IF(ISBLANK($NB$3),"",IF(ISBLANK(Tipy!LD33),"-",SUM(ND39:NH39)))</f>
        <v/>
      </c>
      <c r="NJ39" s="68"/>
      <c r="NK39" s="65" t="str">
        <f>IF(ISBLANK($OD$3),"",IF(ISBLANK(Tipy!LJ33),0,IF(AND(Tipy!LJ33=Výsledky!$OB$3,Tipy!LL33=Výsledky!$OD$3),60,0)))</f>
        <v/>
      </c>
      <c r="NL39" s="65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5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5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6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9" t="str">
        <f>IF(ISBLANK($OD$3),"",IF(ISBLANK(Tipy!LJ33),"-",SUM(NK39:NO39)))</f>
        <v/>
      </c>
      <c r="NQ39" s="68"/>
      <c r="NR39" s="65" t="str">
        <f>IF(ISBLANK($NI$3),"",IF(ISBLANK(Tipy!LP33),0,IF(AND(Tipy!LP33=Výsledky!$NG$3,Tipy!LR33=Výsledky!$NI$3),60,0)))</f>
        <v/>
      </c>
      <c r="NS39" s="65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5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5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6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9" t="str">
        <f>IF(ISBLANK($NI$3),"",IF(ISBLANK(Tipy!LP33),"-",SUM(NR39:NV39)))</f>
        <v/>
      </c>
      <c r="NX39" s="68"/>
      <c r="NY39" s="65" t="str">
        <f>IF(ISBLANK($OK$3),"",IF(ISBLANK(Tipy!LV33),0,IF(AND(Tipy!LV33=Výsledky!$OI$3,Tipy!LX33=Výsledky!$OK$3),60,0)))</f>
        <v/>
      </c>
      <c r="NZ39" s="65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5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5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6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9" t="str">
        <f>IF(ISBLANK($OK$3),"",IF(ISBLANK(Tipy!LV33),"-",SUM(NY39:OC39)))</f>
        <v/>
      </c>
      <c r="OE39" s="68"/>
      <c r="OF39" s="65" t="str">
        <f>IF(ISBLANK($NW$3),"",IF(ISBLANK(Tipy!MB33),0,IF(AND(Tipy!MB33=Výsledky!$NU$3,Tipy!MD33=Výsledky!$NW$3),60,0)))</f>
        <v/>
      </c>
      <c r="OG39" s="65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5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5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6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9" t="str">
        <f>IF(ISBLANK($NW$3),"",IF(ISBLANK(Tipy!MB33),"-",SUM(OF39:OJ39)))</f>
        <v/>
      </c>
      <c r="OL39" s="68"/>
      <c r="OM39" s="65" t="str">
        <f>IF(ISBLANK($OR$3),"",IF(ISBLANK(Tipy!MH33),0,IF(AND(Tipy!MH33=Výsledky!$OP$3,Tipy!MJ33=Výsledky!$OR$3),60,0)))</f>
        <v/>
      </c>
      <c r="ON39" s="6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5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5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9" t="str">
        <f>IF(ISBLANK($OR$3),"",IF(ISBLANK(Tipy!MH33),"-",SUM(OM39:OQ39)))</f>
        <v/>
      </c>
      <c r="OS39" s="68"/>
      <c r="OT39" s="65" t="str">
        <f>IF(ISBLANK($OY$3),"",IF(ISBLANK(Tipy!MN33),0,IF(AND(Tipy!MN33=Výsledky!$OW$3,Tipy!MP33=Výsledky!$OY$3),60,0)))</f>
        <v/>
      </c>
      <c r="OU39" s="6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5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5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9" t="str">
        <f>IF(ISBLANK($OY$3),"",IF(ISBLANK(Tipy!MN33),"-",SUM(OT39:OX39)))</f>
        <v/>
      </c>
      <c r="OZ39" s="68"/>
      <c r="PA39" s="65" t="str">
        <f>IF(ISBLANK($PF$3),"",IF(ISBLANK(Tipy!MT33),0,IF(AND(Tipy!MT33=Výsledky!$PD$3,Tipy!MV33=Výsledky!$PF$3),60,0)))</f>
        <v/>
      </c>
      <c r="PB39" s="6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5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5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9" t="str">
        <f>IF(ISBLANK($PF$3),"",IF(ISBLANK(Tipy!MT33),"-",SUM(PA39:PE39)))</f>
        <v/>
      </c>
      <c r="PG39" s="68"/>
      <c r="PH39" s="65" t="str">
        <f>IF(ISBLANK($PM$3),"",IF(ISBLANK(Tipy!MZ33),0,IF(AND(Tipy!MZ33=Výsledky!$PK$3,Tipy!NB33=Výsledky!$PM$3),60,0)))</f>
        <v/>
      </c>
      <c r="PI39" s="6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5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5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9" t="str">
        <f>IF(ISBLANK($PM$3),"",IF(ISBLANK(Tipy!MZ33),"-",SUM(PH39:PL39)))</f>
        <v/>
      </c>
      <c r="PN39" s="68"/>
      <c r="PO39" s="65" t="str">
        <f>IF(ISBLANK($PT$3),"",IF(ISBLANK(Tipy!NF33),0,IF(AND(Tipy!NF33=Výsledky!$PR$3,Tipy!NH33=Výsledky!$PT$3),60,0)))</f>
        <v/>
      </c>
      <c r="PP39" s="6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5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5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9" t="str">
        <f>IF(ISBLANK($PT$3),"",IF(ISBLANK(Tipy!NF33),"-",SUM(PO39:PS39)))</f>
        <v/>
      </c>
      <c r="PU39" s="68"/>
      <c r="PV39" s="65" t="str">
        <f>IF(ISBLANK($QA$3),"",IF(ISBLANK(Tipy!NL33),0,IF(AND(Tipy!NL33=Výsledky!$PY$3,Tipy!NN33=Výsledky!$QA$3),60,0)))</f>
        <v/>
      </c>
      <c r="PW39" s="6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5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5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9" t="str">
        <f>IF(ISBLANK($QA$3),"",IF(ISBLANK(Tipy!NL33),"-",SUM(PV39:PZ39)))</f>
        <v/>
      </c>
      <c r="QB39" s="68"/>
      <c r="QC39" s="65" t="str">
        <f>IF(ISBLANK($QH$3),"",IF(ISBLANK(Tipy!NR33),0,IF(AND(Tipy!NR33=Výsledky!$QF$3,Tipy!NT33=Výsledky!$QH$3),60,0)))</f>
        <v/>
      </c>
      <c r="QD39" s="6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5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5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9" t="str">
        <f>IF(ISBLANK($QH$3),"",IF(ISBLANK(Tipy!NR33),"-",SUM(QC39:QG39)))</f>
        <v/>
      </c>
      <c r="QI39" s="65"/>
      <c r="QJ39" s="65" t="str">
        <f>IF(ISBLANK($QV$3),"",IF(ISBLANK(Tipy!NX33),0,IF(AND(Tipy!NX33=Výsledky!$QT$3,Tipy!NZ33=Výsledky!$QV$3),60,0)))</f>
        <v/>
      </c>
      <c r="QK39" s="65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5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5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6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9" t="str">
        <f>IF(ISBLANK($QV$3),"",IF(ISBLANK(Tipy!NX33),"-",SUM(QJ39:QN39)))</f>
        <v/>
      </c>
      <c r="QP39" s="65"/>
      <c r="QQ39" s="65" t="str">
        <f>IF(ISBLANK($QO$3),"",IF(ISBLANK(Tipy!#REF!),0,IF(AND(Tipy!#REF!=Výsledky!$QM$3,Tipy!#REF!=Výsledky!$QO$3),60,0)))</f>
        <v/>
      </c>
      <c r="QR3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9" t="str">
        <f>IF(ISBLANK($QO$3),"",IF(ISBLANK(Tipy!#REF!),"-",SUM(QQ39:QU39)))</f>
        <v/>
      </c>
    </row>
    <row r="40" spans="1:464" s="336" customFormat="1" ht="15">
      <c r="A40" s="316">
        <f>Tipy!A34</f>
        <v>28</v>
      </c>
      <c r="B40" s="333" t="s">
        <v>197</v>
      </c>
      <c r="C40" s="334">
        <v>28</v>
      </c>
      <c r="D40" s="65">
        <f>IF(ISBLANK($I$3),"",IF(ISBLANK(Tipy!D34),0,IF(AND(Tipy!D34=Výsledky!$G$3,Tipy!F34=Výsledky!$I$3),60,0)))</f>
        <v>0</v>
      </c>
      <c r="E40" s="6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5" t="e">
        <f>IF(ISBLANK($I$3),"",IF(OR(Tipy!G34=Výsledky!$D$6,Tipy!G34=Výsledky!$D$7,Tipy!G34=Výsledky!$D$8,Tipy!G34=Výsledky!$D$9),IF(VLOOKUP(Tipy!G34,'Kategórie hráčov'!$A$2:$B$46,2,FALSE)=30,30,20),0))</f>
        <v>#N/A</v>
      </c>
      <c r="G40" s="65" t="e">
        <f>IF(ISBLANK($I$3),"",IF(OR(Tipy!H34=Výsledky!$G$6,Tipy!H34=Výsledky!$G$7,Tipy!H34=Výsledky!$G$8,Tipy!H34=Výsledky!$G$9),IF(VLOOKUP(Tipy!H34,'Kategórie hráčov'!$A$2:$B$46,2,FALSE)=30,30,20),0))</f>
        <v>#N/A</v>
      </c>
      <c r="H40" s="6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7" t="str">
        <f>IF(ISBLANK($I$3),"",IF(ISBLANK(Tipy!D34),"-",SUM(D40:H40)))</f>
        <v>-</v>
      </c>
      <c r="J40" s="335"/>
      <c r="K40" s="106">
        <f>IF(ISBLANK($P$3),"",IF(ISBLANK(Tipy!J34),0,IF(AND(Tipy!J34=Výsledky!$N$3,Tipy!L34=Výsledky!$P$3),60,0)))</f>
        <v>0</v>
      </c>
      <c r="L40" s="10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5">
        <f>IF(ISBLANK($P$3),"",IF(OR(Tipy!M34=Výsledky!$K$6,Tipy!M34=Výsledky!$K$7,Tipy!M34=Výsledky!$K$8,Tipy!M34=Výsledky!$K$9),IF(VLOOKUP(Tipy!M34,'Kategórie hráčov'!$A$2:$B$46,2,FALSE)=30,30,20),0))</f>
        <v>0</v>
      </c>
      <c r="N40" s="105">
        <f>IF(ISBLANK($P$3),"",IF(OR(Tipy!N34=Výsledky!$N$6,Tipy!N34=Výsledky!$N$7,Tipy!N34=Výsledky!$N$8,Tipy!N34=Výsledky!$N$9),IF(VLOOKUP(Tipy!N34,'Kategórie hráčov'!$A$2:$B$46,2,FALSE)=30,30,20),0))</f>
        <v>20</v>
      </c>
      <c r="O40" s="6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7">
        <f>IF(ISBLANK($P$3),"",IF(ISBLANK(Tipy!J34),"-",SUM(K40:O40)))</f>
        <v>20</v>
      </c>
      <c r="Q40" s="330"/>
      <c r="R40" s="106">
        <f>IF(ISBLANK($W$3),"",IF(ISBLANK(Tipy!P34),0,IF(AND(Tipy!P34=Výsledky!$U$3,Tipy!R34=Výsledky!$W$3),60,0)))</f>
        <v>60</v>
      </c>
      <c r="S40" s="10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5">
        <f>IF(ISBLANK($W$3),"",IF(OR(Tipy!S34=Výsledky!$R$6,Tipy!S34=Výsledky!$R$7,Tipy!S34=Výsledky!$R$8,Tipy!S34=Výsledky!$R$9),VLOOKUP(Tipy!S34,'Kategórie hráčov'!$A$2:$B$47,2,FALSE),0))</f>
        <v>20</v>
      </c>
      <c r="U40" s="105">
        <f>IF(ISBLANK($W$3),"",IF(OR(Tipy!T34=Výsledky!$U$6,Tipy!T34=Výsledky!$U$7,Tipy!T34=Výsledky!$U$8,Tipy!T34=Výsledky!$U$9),VLOOKUP(Tipy!T34,'Kategórie hráčov'!$A$25:$B$70,2,FALSE),0))</f>
        <v>0</v>
      </c>
      <c r="V40" s="6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9">
        <f>IF(ISBLANK($W$3),"",IF(ISBLANK(Tipy!P34),"-",SUM(R40:V40)))</f>
        <v>80</v>
      </c>
      <c r="X40" s="330"/>
      <c r="Y40" s="106">
        <f>IF(ISBLANK($AD$3),"",IF(ISBLANK(Tipy!V34),0,IF(AND(Tipy!V34=Výsledky!$AB$3,Tipy!X34=Výsledky!$AD$3),60,0)))</f>
        <v>0</v>
      </c>
      <c r="Z40" s="10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5">
        <f>IF(ISBLANK($AD$3),"",IF(OR(Tipy!Y34=Výsledky!$Y$6,Tipy!Y34=Výsledky!$Y$7,Tipy!Y34=Výsledky!$Y$8,Tipy!Y34=Výsledky!$Y$9),VLOOKUP(Tipy!Y34,'Kategórie hráčov'!$A$2:$B$47,2,FALSE),0))</f>
        <v>0</v>
      </c>
      <c r="AB40" s="105">
        <f>IF(ISBLANK($AD$3),"",IF(OR(Tipy!Z34=Výsledky!$AB$6,Tipy!Z34=Výsledky!$AB$7,Tipy!Z34=Výsledky!$AB$8,Tipy!Z34=Výsledky!$AB$9),VLOOKUP(Tipy!Z34,'Kategórie hráčov'!$A$25:$B$70,2,FALSE),0))</f>
        <v>0</v>
      </c>
      <c r="AC40" s="66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9">
        <f>IF(ISBLANK($AD$3),"",IF(ISBLANK(Tipy!V34),"-",SUM(Y40:AC40)))</f>
        <v>10</v>
      </c>
      <c r="AE40" s="68"/>
      <c r="AF40" s="65" t="str">
        <f>IF(ISBLANK($AK$3),"",IF(ISBLANK(Tipy!AB34),0,IF(AND(Tipy!AB34=Výsledky!$AI$3,Tipy!AD34=Výsledky!$AK$3),60,0)))</f>
        <v/>
      </c>
      <c r="AG40" s="65" t="str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/>
      </c>
      <c r="AH40" s="65" t="str">
        <f>IF(ISBLANK($AK$3),"",IF(OR(Tipy!AE34=Výsledky!$AF$6,Tipy!AE34=Výsledky!$AF$7,Tipy!AE34=Výsledky!$AF$8,Tipy!AE34=Výsledky!$AF$9),IF(VLOOKUP(Tipy!AE34,'Kategórie hráčov'!$A$2:$B$46,2,FALSE)=30,30,20),0))</f>
        <v/>
      </c>
      <c r="AI40" s="65" t="str">
        <f>IF(ISBLANK($AK$3),"",IF(OR(Tipy!AF34=Výsledky!$AI$6,Tipy!AF34=Výsledky!$AI$7,Tipy!AF34=Výsledky!$AI$8,Tipy!AF34=Výsledky!$AI$9),IF(VLOOKUP(Tipy!AF34,'Kategórie hráčov'!$A$2:$B$46,2,FALSE)=30,30,20),0))</f>
        <v/>
      </c>
      <c r="AJ40" s="66" t="str">
        <f>IF(ISBLANK($AK$3),"",IF(ISBLANK(Tipy!AB34),0,IF(OR(AND(Tipy!AB34=Výsledky!$AI$3,OR(Tipy!AD34=Výsledky!$AK$3+1,Tipy!AD34=Výsledky!$AK$3-1)),AND(Tipy!AD34=Výsledky!$AK$3,OR(Tipy!AB34=Výsledky!$AI$3+1,Tipy!AB34=Výsledky!$AI$3-1))),10,0)))</f>
        <v/>
      </c>
      <c r="AK40" s="69" t="str">
        <f>IF(ISBLANK($AK$3),"",IF(ISBLANK(Tipy!AB34),"-",SUM(AF40:AJ40)))</f>
        <v/>
      </c>
      <c r="AL40" s="68"/>
      <c r="AM40" s="65" t="str">
        <f>IF(ISBLANK($AR$3),"",IF(ISBLANK(Tipy!AH34),0,IF(AND(Tipy!AH34=Výsledky!$AP$3,Tipy!AJ34=Výsledky!$AR$3),60,0)))</f>
        <v/>
      </c>
      <c r="AN40" s="65" t="str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/>
      </c>
      <c r="AO40" s="65" t="str">
        <f>IF(ISBLANK($AR$3),"",IF(OR(Tipy!AK34=Výsledky!$AM$6,Tipy!AK34=Výsledky!$AM$7,Tipy!AK34=Výsledky!$AM$8,Tipy!AK34=Výsledky!$AM$9),IF(VLOOKUP(Tipy!AK34,'Kategórie hráčov'!$A$2:$B$46,2,FALSE)=30,30,20),0))</f>
        <v/>
      </c>
      <c r="AP40" s="65" t="str">
        <f>IF(ISBLANK($AR$3),"",IF(OR(Tipy!AL34=Výsledky!$AP$6,Tipy!AL34=Výsledky!$AP$7,Tipy!AL34=Výsledky!$AP$8,Tipy!AL34=Výsledky!$AP$9),IF(VLOOKUP(Tipy!AL34,'Kategórie hráčov'!$A$2:$B$46,2,FALSE)=30,30,20),0))</f>
        <v/>
      </c>
      <c r="AQ40" s="66" t="str">
        <f>IF(ISBLANK($AR$3),"",IF(ISBLANK(Tipy!AH34),0,IF(OR(AND(Tipy!AH34=Výsledky!$AP$3,OR(Tipy!AJ34=Výsledky!$AR$3+1,Tipy!AJ34=Výsledky!$AR$3-1)),AND(Tipy!AJ34=Výsledky!$AR$3,OR(Tipy!AH34=Výsledky!$AP$3+1,Tipy!AH34=Výsledky!$AP$3-1))),10,0)))</f>
        <v/>
      </c>
      <c r="AR40" s="69" t="str">
        <f>IF(ISBLANK($AR$3),"",IF(ISBLANK(Tipy!AH34),"-",SUM(AM40:AQ40)))</f>
        <v/>
      </c>
      <c r="AS40" s="68"/>
      <c r="AT40" s="65" t="str">
        <f>IF(ISBLANK($BF$3),"",IF(ISBLANK(Tipy!AN34),0,IF(AND(Tipy!AN34=Výsledky!$BD$3,Tipy!AP34=Výsledky!$BF$3),60,0)))</f>
        <v/>
      </c>
      <c r="AU40" s="65" t="str">
        <f>IF(ISBLANK($BF$3),"",IF(ISBLANK(Tipy!AN34),0,IF(AND(Tipy!AN34=Výsledky!$BD$3,Tipy!AP34=Výsledky!$BF$3),0,IF(AND(Tipy!AN34-Tipy!AP34&gt;0,Výsledky!$BD$3-Výsledky!$BF$3&gt;0),20,IF(AND(Tipy!AN34-Tipy!AP34=0,Výsledky!$BD$3-Výsledky!$BF$3=0),20,IF(AND(Tipy!AN34-Tipy!AP34&lt;0,Výsledky!$BD$3-Výsledky!$BF$3&lt;0),20,0))))))</f>
        <v/>
      </c>
      <c r="AV40" s="65" t="str">
        <f>IF(ISBLANK($BF$3),"",IF(OR(Tipy!AQ34=Výsledky!#REF!,Tipy!AQ34=Výsledky!#REF!,Tipy!AQ34=Výsledky!#REF!,Tipy!AQ34=Výsledky!$AT$9),IF(VLOOKUP(Tipy!AQ34,'Kategórie hráčov'!$A$2:$B$46,2,FALSE)=30,30,20),0))</f>
        <v/>
      </c>
      <c r="AW40" s="65" t="str">
        <f>IF(ISBLANK($BF$3),"",IF(OR(Tipy!AR34=Výsledky!#REF!,Tipy!AR34=Výsledky!#REF!,Tipy!AR34=Výsledky!#REF!,Tipy!AR34=Výsledky!$AW$9),IF(VLOOKUP(Tipy!AR34,'Kategórie hráčov'!$A$2:$B$46,2,FALSE)=30,30,20),0))</f>
        <v/>
      </c>
      <c r="AX40" s="66" t="str">
        <f>IF(ISBLANK($BF$3),"",IF(ISBLANK(Tipy!AN34),0,IF(OR(AND(Tipy!AN34=Výsledky!$BD$3,OR(Tipy!AP34=Výsledky!$BF$3+1,Tipy!AP34=Výsledky!$BF$3-1)),AND(Tipy!AP34=Výsledky!$BF$3,OR(Tipy!AN34=Výsledky!$BD$3+1,Tipy!AN34=Výsledky!$BD$3-1))),10,0)))</f>
        <v/>
      </c>
      <c r="AY40" s="69" t="str">
        <f>IF(ISBLANK($BF$3),"",IF(ISBLANK(Tipy!AN34),"-",SUM(AT40:AX40)))</f>
        <v/>
      </c>
      <c r="AZ40" s="68"/>
      <c r="BA40" s="65" t="str">
        <f>IF(ISBLANK($AY$3),"",IF(ISBLANK(Tipy!AT34),0,IF(AND(Tipy!AT34=Výsledky!$AW$3,Tipy!AV34=Výsledky!$AY$3),60,0)))</f>
        <v/>
      </c>
      <c r="BB40" s="65" t="str">
        <f>IF(ISBLANK($AY$3),"",IF(ISBLANK(Tipy!AT34),0,IF(AND(Tipy!AT34=Výsledky!$AW$3,Tipy!AV34=Výsledky!$AY$3),0,IF(AND(Tipy!AT34-Tipy!AV34&gt;0,Výsledky!$AW$3-Výsledky!$AY$3&gt;0),20,IF(AND(Tipy!AT34-Tipy!AV34=0,Výsledky!$AW$3-Výsledky!$AY$3=0),20,IF(AND(Tipy!AT34-Tipy!AV34&lt;0,Výsledky!$AW$3-Výsledky!$AY$3&lt;0),20,0))))))</f>
        <v/>
      </c>
      <c r="BC40" s="65" t="str">
        <f>IF(ISBLANK($AY$3),"",IF(OR(Tipy!AW34=Výsledky!$BA$6,Tipy!AW34=Výsledky!$BA$7,Tipy!AW34=Výsledky!$BA$8,Tipy!AW34=Výsledky!$BA$9),IF(VLOOKUP(Tipy!AW34,'Kategórie hráčov'!$A$2:$B$46,2,FALSE)=30,30,20),0))</f>
        <v/>
      </c>
      <c r="BD40" s="65" t="str">
        <f>IF(ISBLANK($AY$3),"",IF(OR(Tipy!AX34=Výsledky!$BD$6,Tipy!AX34=Výsledky!$BD$7,Tipy!AX34=Výsledky!$BD$8,Tipy!AX34=Výsledky!$BD$9),IF(VLOOKUP(Tipy!AX34,'Kategórie hráčov'!$A$2:$B$46,2,FALSE)=30,30,20),0))</f>
        <v/>
      </c>
      <c r="BE40" s="66" t="str">
        <f>IF(ISBLANK($AY$3),"",IF(ISBLANK(Tipy!AT34),0,IF(OR(AND(Tipy!AT34=Výsledky!$AW$3,OR(Tipy!AV34=Výsledky!$AY$3+1,Tipy!AV34=Výsledky!$AY$3-1)),AND(Tipy!AV34=Výsledky!$AY$3,OR(Tipy!AT34=Výsledky!$AW$3+1,Tipy!AT34=Výsledky!$AW$3-1))),10,0)))</f>
        <v/>
      </c>
      <c r="BF40" s="69" t="str">
        <f>IF(ISBLANK($AY$3),"",IF(ISBLANK(Tipy!AT34),"-",SUM(BA40:BE40)))</f>
        <v/>
      </c>
      <c r="BG40" s="68"/>
      <c r="BH40" s="65" t="str">
        <f>IF(ISBLANK($BT$3),"",IF(ISBLANK(Tipy!AZ34),0,IF(AND(Tipy!AZ34=Výsledky!$BR$3,Tipy!BB34=Výsledky!$BT$3),60,0)))</f>
        <v/>
      </c>
      <c r="BI40" s="65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5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5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6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69" t="str">
        <f>IF(ISBLANK($BT$3),"",IF(ISBLANK(Tipy!AZ34),"-",SUM(BH40:BL40)))</f>
        <v/>
      </c>
      <c r="BN40" s="68"/>
      <c r="BO40" s="65" t="str">
        <f>IF(ISBLANK($CA$3),"",IF(ISBLANK(Tipy!BF34),0,IF(AND(Tipy!BF34=Výsledky!$BY$3,Tipy!BH34=Výsledky!$CA$3),60,0)))</f>
        <v/>
      </c>
      <c r="BP40" s="65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5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5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6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9" t="str">
        <f>IF(ISBLANK($CA$3),"",IF(ISBLANK(Tipy!BF34),"-",SUM(BO40:BS40)))</f>
        <v/>
      </c>
      <c r="BU40" s="68"/>
      <c r="BV40" s="65" t="str">
        <f>IF(ISBLANK($CH$3),"",IF(ISBLANK(Tipy!BL34),0,IF(AND(Tipy!BL34=Výsledky!$CF$3,Tipy!BN34=Výsledky!$CH$3),60,0)))</f>
        <v/>
      </c>
      <c r="BW40" s="65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5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5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6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9" t="str">
        <f>IF(ISBLANK($CH$3),"",IF(ISBLANK(Tipy!BL34),"-",SUM(BV40:BZ40)))</f>
        <v/>
      </c>
      <c r="CB40" s="68"/>
      <c r="CC40" s="65" t="str">
        <f>IF(ISBLANK($CO$3),"",IF(ISBLANK(Tipy!BR34),0,IF(AND(Tipy!BR34=Výsledky!$CM$3,Tipy!BT34=Výsledky!$CO$3),60,0)))</f>
        <v/>
      </c>
      <c r="CD40" s="65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5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5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6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9" t="str">
        <f>IF(ISBLANK($CO$3),"",IF(ISBLANK(Tipy!BR34),"-",SUM(CC40:CG40)))</f>
        <v/>
      </c>
      <c r="CI40" s="68"/>
      <c r="CJ40" s="65" t="str">
        <f>IF(ISBLANK($CV$3),"",IF(ISBLANK(Tipy!BX34),0,IF(AND(Tipy!BX34=Výsledky!$CT$3,Tipy!BZ34=Výsledky!$CV$3),60,0)))</f>
        <v/>
      </c>
      <c r="CK40" s="65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5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5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6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9" t="str">
        <f>IF(ISBLANK($CV$3),"",IF(ISBLANK(Tipy!BX34),"-",SUM(CJ40:CN40)))</f>
        <v/>
      </c>
      <c r="CP40" s="68"/>
      <c r="CQ40" s="65" t="str">
        <f>IF(ISBLANK($DC$3),"",IF(ISBLANK(Tipy!CD34),0,IF(AND(Tipy!CD34=Výsledky!$DA$3,Tipy!CF34=Výsledky!$DC$3),60,0)))</f>
        <v/>
      </c>
      <c r="CR40" s="65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5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5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6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9" t="str">
        <f>IF(ISBLANK($DC$3),"",IF(ISBLANK(Tipy!CD34),"-",SUM(CQ40:CU40)))</f>
        <v/>
      </c>
      <c r="CW40" s="68"/>
      <c r="CX40" s="65" t="str">
        <f>IF(ISBLANK($DX$3),"",IF(ISBLANK(Tipy!CJ34),0,IF(AND(Tipy!CJ34=Výsledky!$DV$3,Tipy!CL34=Výsledky!$DX$3),60,0)))</f>
        <v/>
      </c>
      <c r="CY40" s="65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5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5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6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9" t="str">
        <f>IF(ISBLANK($DX$3),"",IF(ISBLANK(Tipy!CJ34),"-",SUM(CX40:DB40)))</f>
        <v/>
      </c>
      <c r="DD40" s="68"/>
      <c r="DE40" s="65" t="str">
        <f>IF(ISBLANK($DQ$3),"",IF(ISBLANK(Tipy!CP34),0,IF(AND(Tipy!CP34=Výsledky!$DO$3,Tipy!CR34=Výsledky!$DQ$3),60,0)))</f>
        <v/>
      </c>
      <c r="DF40" s="65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5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5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6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9" t="str">
        <f>IF(ISBLANK($DQ$3),"",IF(ISBLANK(Tipy!CP34),"-",SUM(DE40:DI40)))</f>
        <v/>
      </c>
      <c r="DK40" s="68"/>
      <c r="DL40" s="65" t="str">
        <f>IF(ISBLANK($EE$3),"",IF(ISBLANK(Tipy!CV34),0,IF(AND(Tipy!CV34=Výsledky!$EC$3,Tipy!CX34=Výsledky!$EE$3),60,0)))</f>
        <v/>
      </c>
      <c r="DM40" s="65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5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5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6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9" t="str">
        <f>IF(ISBLANK($EE$3),"",IF(ISBLANK(Tipy!CV34),"-",SUM(DL40:DP40)))</f>
        <v/>
      </c>
      <c r="DR40" s="68"/>
      <c r="DS40" s="65" t="str">
        <f>IF(ISBLANK($EL$3),"",IF(ISBLANK(Tipy!DB34),0,IF(AND(Tipy!DB34=Výsledky!$EJ$3,Tipy!DD34=Výsledky!$EL$3),60,0)))</f>
        <v/>
      </c>
      <c r="DT40" s="65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5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5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6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9" t="str">
        <f>IF(ISBLANK($EL$3),"",IF(ISBLANK(Tipy!DB34),"-",SUM(DS40:DW40)))</f>
        <v/>
      </c>
      <c r="DY40" s="68"/>
      <c r="DZ40" s="65" t="str">
        <f>IF(ISBLANK($ES$3),"",IF(ISBLANK(Tipy!DH34),0,IF(AND(Tipy!DH34=Výsledky!$EQ$3,Tipy!DJ34=Výsledky!$ES$3),60,0)))</f>
        <v/>
      </c>
      <c r="EA40" s="65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5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5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6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9" t="str">
        <f>IF(ISBLANK($ES$3),"",IF(ISBLANK(Tipy!DH34),"-",SUM(DZ40:ED40)))</f>
        <v/>
      </c>
      <c r="EF40" s="68"/>
      <c r="EG40" s="65" t="str">
        <f>IF(ISBLANK($EZ$3),"",IF(ISBLANK(Tipy!DN34),0,IF(AND(Tipy!DN34=Výsledky!$EX$3,Tipy!DP34=Výsledky!$EZ$3),60,0)))</f>
        <v/>
      </c>
      <c r="EH40" s="65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5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5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6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9" t="str">
        <f>IF(ISBLANK($EZ$3),"",IF(ISBLANK(Tipy!DN34),"-",SUM(EG40:EK40)))</f>
        <v/>
      </c>
      <c r="EM40" s="68"/>
      <c r="EN40" s="65" t="str">
        <f>IF(ISBLANK($FU$3),"",IF(ISBLANK(Tipy!DT34),0,IF(AND(Tipy!DT34=Výsledky!$FS$3,Tipy!DV34=Výsledky!$FU$3),60,0)))</f>
        <v/>
      </c>
      <c r="EO40" s="65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5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5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6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9" t="str">
        <f>IF(ISBLANK($FU$3),"",IF(ISBLANK(Tipy!DT34),"-",SUM(EN40:ER40)))</f>
        <v/>
      </c>
      <c r="ET40" s="68"/>
      <c r="EU40" s="65" t="str">
        <f>IF(ISBLANK($FG$3),"",IF(ISBLANK(Tipy!DZ34),0,IF(AND(Tipy!DZ34=Výsledky!$FE$3,Tipy!EB34=Výsledky!$FG$3),60,0)))</f>
        <v/>
      </c>
      <c r="EV40" s="65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5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5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6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9" t="str">
        <f>IF(ISBLANK($FG$3),"",IF(ISBLANK(Tipy!DZ34),"-",SUM(EU40:EY40)))</f>
        <v/>
      </c>
      <c r="FA40" s="68"/>
      <c r="FB40" s="65" t="str">
        <f>IF(ISBLANK($BM$3),"",IF(ISBLANK(Tipy!EF34),0,IF(AND(Tipy!EF34=Výsledky!$BK$3,Tipy!EH34=Výsledky!$BM$3),60,0)))</f>
        <v/>
      </c>
      <c r="FC40" s="65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5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5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6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69" t="str">
        <f>IF(ISBLANK($BM$3),"",IF(ISBLANK(Tipy!EF34),"-",SUM(FB40:FF40)))</f>
        <v/>
      </c>
      <c r="FH40" s="68"/>
      <c r="FI40" s="65" t="str">
        <f>IF(ISBLANK($FN$3),"",IF(ISBLANK(Tipy!EL34),0,IF(AND(Tipy!EL34=Výsledky!$FL$3,Tipy!EN34=Výsledky!$FN$3),60,0)))</f>
        <v/>
      </c>
      <c r="FJ40" s="65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5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5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6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9" t="str">
        <f>IF(ISBLANK($FN$3),"",IF(ISBLANK(Tipy!EL34),"-",SUM(FI40:FM40)))</f>
        <v/>
      </c>
      <c r="FO40" s="68"/>
      <c r="FP40" s="65" t="str">
        <f>IF(ISBLANK($DJ$3),"",IF(ISBLANK(Tipy!ER34),0,IF(AND(Tipy!ER34=Výsledky!$DH$3,Tipy!ET34=Výsledky!$DJ$3),60,0)))</f>
        <v/>
      </c>
      <c r="FQ40" s="65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5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5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6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9" t="str">
        <f>IF(ISBLANK($DJ$3),"",IF(ISBLANK(Tipy!ER34),"-",SUM(FP40:FT40)))</f>
        <v/>
      </c>
      <c r="FV40" s="68"/>
      <c r="FW40" s="65" t="str">
        <f>IF(ISBLANK($GB$3),"",IF(ISBLANK(Tipy!EX34),0,IF(AND(Tipy!EX34=Výsledky!$FZ$3,Tipy!EZ34=Výsledky!$GB$3),60,0)))</f>
        <v/>
      </c>
      <c r="FX40" s="65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5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5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6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9" t="str">
        <f>IF(ISBLANK($GB$3),"",IF(ISBLANK(Tipy!EX34),"-",SUM(FW40:GA40)))</f>
        <v/>
      </c>
      <c r="GC40" s="68"/>
      <c r="GD40" s="65" t="str">
        <f>IF(ISBLANK($GP$3),"",IF(ISBLANK(Tipy!FD34),0,IF(AND(Tipy!FD34=Výsledky!$GN$3,Tipy!FF34=Výsledky!$GP$3),60,0)))</f>
        <v/>
      </c>
      <c r="GE40" s="65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5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5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6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9" t="str">
        <f>IF(ISBLANK($GP$3),"",IF(ISBLANK(Tipy!FD34),"-",SUM(GD40:GH40)))</f>
        <v/>
      </c>
      <c r="GJ40" s="68"/>
      <c r="GK40" s="65" t="str">
        <f>IF(ISBLANK($GW$3),"",IF(ISBLANK(Tipy!FJ34),0,IF(AND(Tipy!FJ34=Výsledky!$GU$3,Tipy!FL34=Výsledky!$GW$3),60,0)))</f>
        <v/>
      </c>
      <c r="GL40" s="65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5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5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6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9" t="str">
        <f>IF(ISBLANK($GW$3),"",IF(ISBLANK(Tipy!FJ34),"-",SUM(GK40:GO40)))</f>
        <v/>
      </c>
      <c r="GQ40" s="68"/>
      <c r="GR40" s="65" t="str">
        <f>IF(ISBLANK($GI$3),"",IF(ISBLANK(Tipy!FP34),0,IF(AND(Tipy!FP34=Výsledky!$GG$3,Tipy!FR34=Výsledky!$GI$3),60,0)))</f>
        <v/>
      </c>
      <c r="GS40" s="65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5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5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6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9" t="str">
        <f>IF(ISBLANK($GI$3),"",IF(ISBLANK(Tipy!FP34),"-",SUM(GR40:GV40)))</f>
        <v/>
      </c>
      <c r="GX40" s="68"/>
      <c r="GY40" s="65" t="str">
        <f>IF(ISBLANK($HK$3),"",IF(ISBLANK(Tipy!FV34),0,IF(AND(Tipy!FV34=Výsledky!$HI$3,Tipy!FX34=Výsledky!$HK$3),60,0)))</f>
        <v/>
      </c>
      <c r="GZ40" s="65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5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5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6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9" t="str">
        <f>IF(ISBLANK($HK$3),"",IF(ISBLANK(Tipy!FV34),"-",SUM(GY40:HC40)))</f>
        <v/>
      </c>
      <c r="HE40" s="68"/>
      <c r="HF40" s="65" t="str">
        <f>IF(ISBLANK($HD$3),"",IF(ISBLANK(Tipy!GB34),0,IF(AND(Tipy!GB34=Výsledky!$HB$3,Tipy!GD34=Výsledky!$HD$3),60,0)))</f>
        <v/>
      </c>
      <c r="HG40" s="65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5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5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6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9" t="str">
        <f>IF(ISBLANK($HD$3),"",IF(ISBLANK(Tipy!GB34),"-",SUM(HF40:HJ40)))</f>
        <v/>
      </c>
      <c r="HL40" s="68"/>
      <c r="HM40" s="65" t="str">
        <f>IF(ISBLANK($HY$3),"",IF(ISBLANK(Tipy!GH34),0,IF(AND(Tipy!GH34=Výsledky!$HW$3,Tipy!GJ34=Výsledky!$HY$3),60,0)))</f>
        <v/>
      </c>
      <c r="HN40" s="65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5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5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6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9" t="str">
        <f>IF(ISBLANK($HY$3),"",IF(ISBLANK(Tipy!GH34),"-",SUM(HM40:HQ40)))</f>
        <v/>
      </c>
      <c r="HS40" s="68"/>
      <c r="HT40" s="65" t="str">
        <f>IF(ISBLANK($HR$3),"",IF(ISBLANK(Tipy!GN34),0,IF(AND(Tipy!GN34=Výsledky!$HP$3,Tipy!GP34=Výsledky!$HR$3),60,0)))</f>
        <v/>
      </c>
      <c r="HU40" s="65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5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5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6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9" t="str">
        <f>IF(ISBLANK($HR$3),"",IF(ISBLANK(Tipy!GN34),"-",SUM(HT40:HX40)))</f>
        <v/>
      </c>
      <c r="HZ40" s="68"/>
      <c r="IA40" s="65" t="str">
        <f>IF(ISBLANK($IM$3),"",IF(ISBLANK(Tipy!GT34),0,IF(AND(Tipy!GT34=Výsledky!$IK$3,Tipy!GV34=Výsledky!$IM$3),60,0)))</f>
        <v/>
      </c>
      <c r="IB40" s="65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5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5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6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9" t="str">
        <f>IF(ISBLANK($IM$3),"",IF(ISBLANK(Tipy!GT34),"-",SUM(IA40:IE40)))</f>
        <v/>
      </c>
      <c r="IG40" s="68"/>
      <c r="IH40" s="65" t="str">
        <f>IF(ISBLANK($IF$3),"",IF(ISBLANK(Tipy!GZ34),0,IF(AND(Tipy!GZ34=Výsledky!$ID$3,Tipy!HB34=Výsledky!$IF$3),60,0)))</f>
        <v/>
      </c>
      <c r="II40" s="65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5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5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6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9" t="str">
        <f>IF(ISBLANK($IF$3),"",IF(ISBLANK(Tipy!GZ34),"-",SUM(IH40:IL40)))</f>
        <v/>
      </c>
      <c r="IN40" s="68"/>
      <c r="IO40" s="65" t="str">
        <f>IF(ISBLANK($IT$3),"",IF(ISBLANK(Tipy!HF34),0,IF(AND(Tipy!HF34=Výsledky!$IR$3,Tipy!HH34=Výsledky!$IT$3),60,0)))</f>
        <v/>
      </c>
      <c r="IP40" s="65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5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5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6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9" t="str">
        <f>IF(ISBLANK($IT$3),"",IF(ISBLANK(Tipy!HF34),"-",SUM(IO40:IS40)))</f>
        <v/>
      </c>
      <c r="IU40" s="68"/>
      <c r="IV40" s="65" t="str">
        <f>IF(ISBLANK($JA$3),"",IF(ISBLANK(Tipy!HL34),0,IF(AND(Tipy!HL34=Výsledky!$IY$3,Tipy!HN34=Výsledky!$JA$3),60,0)))</f>
        <v/>
      </c>
      <c r="IW40" s="65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5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5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6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9" t="str">
        <f>IF(ISBLANK($JA$3),"",IF(ISBLANK(Tipy!HL34),"-",SUM(IV40:IZ40)))</f>
        <v/>
      </c>
      <c r="JB40" s="68"/>
      <c r="JC40" s="65" t="str">
        <f>IF(ISBLANK($JO$3),"",IF(ISBLANK(Tipy!HR34),0,IF(AND(Tipy!HR34=Výsledky!$JM$3,Tipy!HT34=Výsledky!$JO$3),60,0)))</f>
        <v/>
      </c>
      <c r="JD40" s="65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5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5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6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9" t="str">
        <f>IF(ISBLANK($JO$3),"",IF(ISBLANK(Tipy!HR34),"-",SUM(JC40:JG40)))</f>
        <v/>
      </c>
      <c r="JI40" s="68"/>
      <c r="JJ40" s="65" t="str">
        <f>IF(ISBLANK($JH$3),"",IF(ISBLANK(Tipy!HX34),0,IF(AND(Tipy!HX34=Výsledky!$JF$3,Tipy!HZ34=Výsledky!$JH$3),60,0)))</f>
        <v/>
      </c>
      <c r="JK40" s="65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5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5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6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9" t="str">
        <f>IF(ISBLANK($JH$3),"",IF(ISBLANK(Tipy!HX34),"-",SUM(JJ40:JN40)))</f>
        <v/>
      </c>
      <c r="JP40" s="68"/>
      <c r="JQ40" s="65" t="str">
        <f>IF(ISBLANK($JV$3),"",IF(ISBLANK(Tipy!ID34),0,IF(AND(Tipy!ID34=Výsledky!$JT$3,Tipy!IF34=Výsledky!$JV$3),60,0)))</f>
        <v/>
      </c>
      <c r="JR40" s="65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5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5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6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9" t="str">
        <f>IF(ISBLANK($JV$3),"",IF(ISBLANK(Tipy!ID34),"-",SUM(JQ40:JU40)))</f>
        <v/>
      </c>
      <c r="JW40" s="68"/>
      <c r="JX40" s="65" t="str">
        <f>IF(ISBLANK($KQ$3),"",IF(ISBLANK(Tipy!IJ34),0,IF(AND(Tipy!IJ34=Výsledky!$KO$3,Tipy!IL34=Výsledky!$KQ$3),60,0)))</f>
        <v/>
      </c>
      <c r="JY40" s="65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5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5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6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9" t="str">
        <f>IF(ISBLANK($KQ$3),"",IF(ISBLANK(Tipy!IJ34),"-",SUM(JX40:KB40)))</f>
        <v/>
      </c>
      <c r="KD40" s="68"/>
      <c r="KE40" s="65" t="str">
        <f>IF(ISBLANK($KX$3),"",IF(ISBLANK(Tipy!IP34),0,IF(AND(Tipy!IP34=Výsledky!$KV$3,Tipy!IR34=Výsledky!$KX$3),60,0)))</f>
        <v/>
      </c>
      <c r="KF40" s="65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5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5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6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9" t="str">
        <f>IF(ISBLANK($KX$3),"",IF(ISBLANK(Tipy!IP34),"-",SUM(KE40:KI40)))</f>
        <v/>
      </c>
      <c r="KK40" s="68"/>
      <c r="KL40" s="65" t="str">
        <f>IF(ISBLANK($KJ$3),"",IF(ISBLANK(Tipy!IV34),0,IF(AND(Tipy!IV34=Výsledky!$KH$3,Tipy!IX34=Výsledky!$KJ$3),60,0)))</f>
        <v/>
      </c>
      <c r="KM40" s="65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5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5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6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9" t="str">
        <f>IF(ISBLANK($KJ$3),"",IF(ISBLANK(Tipy!IV34),"-",SUM(KL40:KP40)))</f>
        <v/>
      </c>
      <c r="KR40" s="68"/>
      <c r="KS40" s="65" t="str">
        <f>IF(ISBLANK($KC$3),"",IF(ISBLANK(Tipy!JB34),0,IF(AND(Tipy!JB34=Výsledky!$KA$3,Tipy!JD34=Výsledky!$KC$3),60,0)))</f>
        <v/>
      </c>
      <c r="KT40" s="65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5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5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6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9" t="str">
        <f>IF(ISBLANK($KC$3),"",IF(ISBLANK(Tipy!JB34),"-",SUM(KS40:KW40)))</f>
        <v/>
      </c>
      <c r="KY40" s="68"/>
      <c r="KZ40" s="65" t="str">
        <f>IF(ISBLANK($LE$3),"",IF(ISBLANK(Tipy!JH34),0,IF(AND(Tipy!JH34=Výsledky!$LC$3,Tipy!JJ34=Výsledky!$LE$3),60,0)))</f>
        <v/>
      </c>
      <c r="LA40" s="65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5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5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6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9" t="str">
        <f>IF(ISBLANK($LE$3),"",IF(ISBLANK(Tipy!JH34),"-",SUM(KZ40:LD40)))</f>
        <v/>
      </c>
      <c r="LF40" s="68"/>
      <c r="LG40" s="65" t="str">
        <f>IF(ISBLANK($JH$3),"",IF(ISBLANK(Tipy!JU34),0,IF(AND(Tipy!JU34=Výsledky!$JF$3,Tipy!JW34=Výsledky!$JH$3),60,0)))</f>
        <v/>
      </c>
      <c r="LH40" s="65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5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5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6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9" t="str">
        <f>IF(ISBLANK($JH$3),"",IF(ISBLANK(Tipy!JU34),"-",SUM(LG40:LK40)))</f>
        <v/>
      </c>
      <c r="LM40" s="68"/>
      <c r="LN40" s="65" t="str">
        <f>IF(ISBLANK($LS$3),"",IF(ISBLANK(Tipy!JN34),0,IF(AND(Tipy!JN34=Výsledky!$LQ$3,Tipy!JP34=Výsledky!$LS$3),60,0)))</f>
        <v/>
      </c>
      <c r="LO40" s="65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5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5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6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9" t="str">
        <f>IF(ISBLANK($LS$3),"",IF(ISBLANK(Tipy!JN34),"-",SUM(LN40:LR40)))</f>
        <v/>
      </c>
      <c r="LT40" s="68"/>
      <c r="LU40" s="65" t="str">
        <f>IF(ISBLANK($JH$3),"",IF(ISBLANK(Tipy!KI34),0,IF(AND(Tipy!KI34=Výsledky!$JF$3,Tipy!KK34=Výsledky!$JH$3),60,0)))</f>
        <v/>
      </c>
      <c r="LV40" s="65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5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5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6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9" t="str">
        <f>IF(ISBLANK($JH$3),"",IF(ISBLANK(Tipy!KI34),"-",SUM(LU40:LY40)))</f>
        <v/>
      </c>
      <c r="MA40" s="68"/>
      <c r="MB40" s="65" t="str">
        <f>IF(ISBLANK($MG$3),"",IF(ISBLANK(Tipy!JZ34),0,IF(AND(Tipy!JZ34=Výsledky!$ME$3,Tipy!KB34=Výsledky!$MG$3),60,0)))</f>
        <v/>
      </c>
      <c r="MC40" s="65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5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5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6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9" t="str">
        <f>IF(ISBLANK($MG$3),"",IF(ISBLANK(Tipy!JZ34),"-",SUM(MB40:MF40)))</f>
        <v/>
      </c>
      <c r="MH40" s="68"/>
      <c r="MI40" s="65" t="str">
        <f>IF(ISBLANK($MN$3),"",IF(ISBLANK(Tipy!KL34),0,IF(AND(Tipy!KL34=Výsledky!$ML$3,Tipy!KN34=Výsledky!$MN$3),60,0)))</f>
        <v/>
      </c>
      <c r="MJ40" s="6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5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5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9" t="str">
        <f>IF(ISBLANK($MN$3),"",IF(ISBLANK(Tipy!KL34),"-",SUM(MI40:MM40)))</f>
        <v/>
      </c>
      <c r="MO40" s="68"/>
      <c r="MP40" s="65" t="str">
        <f>IF(ISBLANK($MU$3),"",IF(ISBLANK(Tipy!KR34),0,IF(AND(Tipy!KR34=Výsledky!$MS$3,Tipy!KT34=Výsledky!$MU$3),60,0)))</f>
        <v/>
      </c>
      <c r="MQ40" s="6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5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5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9" t="str">
        <f>IF(ISBLANK($MU$3),"",IF(ISBLANK(Tipy!KR34),"-",SUM(MP40:MT40)))</f>
        <v/>
      </c>
      <c r="MV40" s="68"/>
      <c r="MW40" s="65" t="str">
        <f>IF(ISBLANK($NP$3),"",IF(ISBLANK(Tipy!KX34),0,IF(AND(Tipy!KX34=Výsledky!$NN$3,Tipy!KZ34=Výsledky!$NP$3),60,0)))</f>
        <v/>
      </c>
      <c r="MX40" s="65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5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5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6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9" t="str">
        <f>IF(ISBLANK($NP$3),"",IF(ISBLANK(Tipy!KX34),"-",SUM(MW40:NA40)))</f>
        <v/>
      </c>
      <c r="NC40" s="68"/>
      <c r="ND40" s="65" t="str">
        <f>IF(ISBLANK($NB$3),"",IF(ISBLANK(Tipy!LD34),0,IF(AND(Tipy!LD34=Výsledky!$MZ$3,Tipy!LF34=Výsledky!$NB$3),60,0)))</f>
        <v/>
      </c>
      <c r="NE40" s="65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5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5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6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9" t="str">
        <f>IF(ISBLANK($NB$3),"",IF(ISBLANK(Tipy!LD34),"-",SUM(ND40:NH40)))</f>
        <v/>
      </c>
      <c r="NJ40" s="68"/>
      <c r="NK40" s="65" t="str">
        <f>IF(ISBLANK($OD$3),"",IF(ISBLANK(Tipy!LJ34),0,IF(AND(Tipy!LJ34=Výsledky!$OB$3,Tipy!LL34=Výsledky!$OD$3),60,0)))</f>
        <v/>
      </c>
      <c r="NL40" s="65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5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5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6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9" t="str">
        <f>IF(ISBLANK($OD$3),"",IF(ISBLANK(Tipy!LJ34),"-",SUM(NK40:NO40)))</f>
        <v/>
      </c>
      <c r="NQ40" s="68"/>
      <c r="NR40" s="65" t="str">
        <f>IF(ISBLANK($NI$3),"",IF(ISBLANK(Tipy!LP34),0,IF(AND(Tipy!LP34=Výsledky!$NG$3,Tipy!LR34=Výsledky!$NI$3),60,0)))</f>
        <v/>
      </c>
      <c r="NS40" s="65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5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5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6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9" t="str">
        <f>IF(ISBLANK($NI$3),"",IF(ISBLANK(Tipy!LP34),"-",SUM(NR40:NV40)))</f>
        <v/>
      </c>
      <c r="NX40" s="68"/>
      <c r="NY40" s="65" t="str">
        <f>IF(ISBLANK($OK$3),"",IF(ISBLANK(Tipy!LV34),0,IF(AND(Tipy!LV34=Výsledky!$OI$3,Tipy!LX34=Výsledky!$OK$3),60,0)))</f>
        <v/>
      </c>
      <c r="NZ40" s="65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5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5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6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9" t="str">
        <f>IF(ISBLANK($OK$3),"",IF(ISBLANK(Tipy!LV34),"-",SUM(NY40:OC40)))</f>
        <v/>
      </c>
      <c r="OE40" s="68"/>
      <c r="OF40" s="65" t="str">
        <f>IF(ISBLANK($NW$3),"",IF(ISBLANK(Tipy!MB34),0,IF(AND(Tipy!MB34=Výsledky!$NU$3,Tipy!MD34=Výsledky!$NW$3),60,0)))</f>
        <v/>
      </c>
      <c r="OG40" s="65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5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5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6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9" t="str">
        <f>IF(ISBLANK($NW$3),"",IF(ISBLANK(Tipy!MB34),"-",SUM(OF40:OJ40)))</f>
        <v/>
      </c>
      <c r="OL40" s="68"/>
      <c r="OM40" s="65" t="str">
        <f>IF(ISBLANK($OR$3),"",IF(ISBLANK(Tipy!MH34),0,IF(AND(Tipy!MH34=Výsledky!$OP$3,Tipy!MJ34=Výsledky!$OR$3),60,0)))</f>
        <v/>
      </c>
      <c r="ON40" s="6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5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5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9" t="str">
        <f>IF(ISBLANK($OR$3),"",IF(ISBLANK(Tipy!MH34),"-",SUM(OM40:OQ40)))</f>
        <v/>
      </c>
      <c r="OS40" s="68"/>
      <c r="OT40" s="65" t="str">
        <f>IF(ISBLANK($OY$3),"",IF(ISBLANK(Tipy!MN34),0,IF(AND(Tipy!MN34=Výsledky!$OW$3,Tipy!MP34=Výsledky!$OY$3),60,0)))</f>
        <v/>
      </c>
      <c r="OU40" s="6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5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5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9" t="str">
        <f>IF(ISBLANK($OY$3),"",IF(ISBLANK(Tipy!MN34),"-",SUM(OT40:OX40)))</f>
        <v/>
      </c>
      <c r="OZ40" s="68"/>
      <c r="PA40" s="65" t="str">
        <f>IF(ISBLANK($PF$3),"",IF(ISBLANK(Tipy!MT34),0,IF(AND(Tipy!MT34=Výsledky!$PD$3,Tipy!MV34=Výsledky!$PF$3),60,0)))</f>
        <v/>
      </c>
      <c r="PB40" s="6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5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5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9" t="str">
        <f>IF(ISBLANK($PF$3),"",IF(ISBLANK(Tipy!MT34),"-",SUM(PA40:PE40)))</f>
        <v/>
      </c>
      <c r="PG40" s="68"/>
      <c r="PH40" s="65" t="str">
        <f>IF(ISBLANK($PM$3),"",IF(ISBLANK(Tipy!MZ34),0,IF(AND(Tipy!MZ34=Výsledky!$PK$3,Tipy!NB34=Výsledky!$PM$3),60,0)))</f>
        <v/>
      </c>
      <c r="PI40" s="6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5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5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9" t="str">
        <f>IF(ISBLANK($PM$3),"",IF(ISBLANK(Tipy!MZ34),"-",SUM(PH40:PL40)))</f>
        <v/>
      </c>
      <c r="PN40" s="68"/>
      <c r="PO40" s="65" t="str">
        <f>IF(ISBLANK($PT$3),"",IF(ISBLANK(Tipy!NF34),0,IF(AND(Tipy!NF34=Výsledky!$PR$3,Tipy!NH34=Výsledky!$PT$3),60,0)))</f>
        <v/>
      </c>
      <c r="PP40" s="6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5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5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9" t="str">
        <f>IF(ISBLANK($PT$3),"",IF(ISBLANK(Tipy!NF34),"-",SUM(PO40:PS40)))</f>
        <v/>
      </c>
      <c r="PU40" s="68"/>
      <c r="PV40" s="65" t="str">
        <f>IF(ISBLANK($QA$3),"",IF(ISBLANK(Tipy!NL34),0,IF(AND(Tipy!NL34=Výsledky!$PY$3,Tipy!NN34=Výsledky!$QA$3),60,0)))</f>
        <v/>
      </c>
      <c r="PW40" s="6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5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5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9" t="str">
        <f>IF(ISBLANK($QA$3),"",IF(ISBLANK(Tipy!NL34),"-",SUM(PV40:PZ40)))</f>
        <v/>
      </c>
      <c r="QB40" s="68"/>
      <c r="QC40" s="65" t="str">
        <f>IF(ISBLANK($QH$3),"",IF(ISBLANK(Tipy!NR34),0,IF(AND(Tipy!NR34=Výsledky!$QF$3,Tipy!NT34=Výsledky!$QH$3),60,0)))</f>
        <v/>
      </c>
      <c r="QD40" s="6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5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5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9" t="str">
        <f>IF(ISBLANK($QH$3),"",IF(ISBLANK(Tipy!NR34),"-",SUM(QC40:QG40)))</f>
        <v/>
      </c>
      <c r="QI40" s="65"/>
      <c r="QJ40" s="65" t="str">
        <f>IF(ISBLANK($QV$3),"",IF(ISBLANK(Tipy!NX34),0,IF(AND(Tipy!NX34=Výsledky!$QT$3,Tipy!NZ34=Výsledky!$QV$3),60,0)))</f>
        <v/>
      </c>
      <c r="QK40" s="65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5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5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6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9" t="str">
        <f>IF(ISBLANK($QV$3),"",IF(ISBLANK(Tipy!NX34),"-",SUM(QJ40:QN40)))</f>
        <v/>
      </c>
      <c r="QP40" s="65"/>
      <c r="QQ40" s="65" t="str">
        <f>IF(ISBLANK($QO$3),"",IF(ISBLANK(Tipy!#REF!),0,IF(AND(Tipy!#REF!=Výsledky!$QM$3,Tipy!#REF!=Výsledky!$QO$3),60,0)))</f>
        <v/>
      </c>
      <c r="QR4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9" t="str">
        <f>IF(ISBLANK($QO$3),"",IF(ISBLANK(Tipy!#REF!),"-",SUM(QQ40:QU40)))</f>
        <v/>
      </c>
    </row>
    <row r="41" spans="1:464" s="336" customFormat="1" ht="15">
      <c r="A41" s="316">
        <f>Tipy!A35</f>
        <v>58</v>
      </c>
      <c r="B41" s="333" t="s">
        <v>330</v>
      </c>
      <c r="C41" s="334">
        <v>58</v>
      </c>
      <c r="D41" s="65">
        <f>IF(ISBLANK($I$3),"",IF(ISBLANK(Tipy!D35),0,IF(AND(Tipy!D35=Výsledky!$G$3,Tipy!F35=Výsledky!$I$3),60,0)))</f>
        <v>0</v>
      </c>
      <c r="E41" s="6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5" t="e">
        <f>IF(ISBLANK($I$3),"",IF(OR(Tipy!G35=Výsledky!$D$6,Tipy!G35=Výsledky!$D$7,Tipy!G35=Výsledky!$D$8,Tipy!G35=Výsledky!$D$9),IF(VLOOKUP(Tipy!G35,'Kategórie hráčov'!$A$2:$B$46,2,FALSE)=30,30,20),0))</f>
        <v>#N/A</v>
      </c>
      <c r="G41" s="65" t="e">
        <f>IF(ISBLANK($I$3),"",IF(OR(Tipy!H35=Výsledky!$G$6,Tipy!H35=Výsledky!$G$7,Tipy!H35=Výsledky!$G$8,Tipy!H35=Výsledky!$G$9),IF(VLOOKUP(Tipy!H35,'Kategórie hráčov'!$A$2:$B$46,2,FALSE)=30,30,20),0))</f>
        <v>#N/A</v>
      </c>
      <c r="H41" s="6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7" t="str">
        <f>IF(ISBLANK($I$3),"",IF(ISBLANK(Tipy!D35),"-",SUM(D41:H41)))</f>
        <v>-</v>
      </c>
      <c r="J41" s="335"/>
      <c r="K41" s="106">
        <f>IF(ISBLANK($P$3),"",IF(ISBLANK(Tipy!J35),0,IF(AND(Tipy!J35=Výsledky!$N$3,Tipy!L35=Výsledky!$P$3),60,0)))</f>
        <v>0</v>
      </c>
      <c r="L41" s="10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5">
        <f>IF(ISBLANK($P$3),"",IF(OR(Tipy!M35=Výsledky!$K$6,Tipy!M35=Výsledky!$K$7,Tipy!M35=Výsledky!$K$8,Tipy!M35=Výsledky!$K$9),IF(VLOOKUP(Tipy!M35,'Kategórie hráčov'!$A$2:$B$46,2,FALSE)=30,30,20),0))</f>
        <v>0</v>
      </c>
      <c r="N41" s="105">
        <f>IF(ISBLANK($P$3),"",IF(OR(Tipy!N35=Výsledky!$N$6,Tipy!N35=Výsledky!$N$7,Tipy!N35=Výsledky!$N$8,Tipy!N35=Výsledky!$N$9),IF(VLOOKUP(Tipy!N35,'Kategórie hráčov'!$A$2:$B$46,2,FALSE)=30,30,20),0))</f>
        <v>0</v>
      </c>
      <c r="O41" s="66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7">
        <f>IF(ISBLANK($P$3),"",IF(ISBLANK(Tipy!J35),"-",SUM(K41:O41)))</f>
        <v>10</v>
      </c>
      <c r="Q41" s="330"/>
      <c r="R41" s="106">
        <f>IF(ISBLANK($W$3),"",IF(ISBLANK(Tipy!P35),0,IF(AND(Tipy!P35=Výsledky!$U$3,Tipy!R35=Výsledky!$W$3),60,0)))</f>
        <v>0</v>
      </c>
      <c r="S41" s="10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5">
        <f>IF(ISBLANK($W$3),"",IF(OR(Tipy!S35=Výsledky!$R$6,Tipy!S35=Výsledky!$R$7,Tipy!S35=Výsledky!$R$8,Tipy!S35=Výsledky!$R$9),VLOOKUP(Tipy!S35,'Kategórie hráčov'!$A$2:$B$47,2,FALSE),0))</f>
        <v>0</v>
      </c>
      <c r="U41" s="105">
        <f>IF(ISBLANK($W$3),"",IF(OR(Tipy!T35=Výsledky!$U$6,Tipy!T35=Výsledky!$U$7,Tipy!T35=Výsledky!$U$8,Tipy!T35=Výsledky!$U$9),VLOOKUP(Tipy!T35,'Kategórie hráčov'!$A$25:$B$70,2,FALSE),0))</f>
        <v>0</v>
      </c>
      <c r="V41" s="6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9" t="str">
        <f>IF(ISBLANK($W$3),"",IF(ISBLANK(Tipy!P35),"-",SUM(R41:V41)))</f>
        <v>-</v>
      </c>
      <c r="X41" s="330"/>
      <c r="Y41" s="106">
        <f>IF(ISBLANK($AD$3),"",IF(ISBLANK(Tipy!V35),0,IF(AND(Tipy!V35=Výsledky!$AB$3,Tipy!X35=Výsledky!$AD$3),60,0)))</f>
        <v>0</v>
      </c>
      <c r="Z41" s="10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5">
        <f>IF(ISBLANK($AD$3),"",IF(OR(Tipy!Y35=Výsledky!$Y$6,Tipy!Y35=Výsledky!$Y$7,Tipy!Y35=Výsledky!$Y$8,Tipy!Y35=Výsledky!$Y$9),VLOOKUP(Tipy!Y35,'Kategórie hráčov'!$A$2:$B$47,2,FALSE),0))</f>
        <v>0</v>
      </c>
      <c r="AB41" s="105">
        <f>IF(ISBLANK($AD$3),"",IF(OR(Tipy!Z35=Výsledky!$AB$6,Tipy!Z35=Výsledky!$AB$7,Tipy!Z35=Výsledky!$AB$8,Tipy!Z35=Výsledky!$AB$9),VLOOKUP(Tipy!Z35,'Kategórie hráčov'!$A$25:$B$70,2,FALSE),0))</f>
        <v>0</v>
      </c>
      <c r="AC41" s="6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9" t="str">
        <f>IF(ISBLANK($AD$3),"",IF(ISBLANK(Tipy!V35),"-",SUM(Y41:AC41)))</f>
        <v>-</v>
      </c>
      <c r="AE41" s="68"/>
      <c r="AF41" s="65" t="str">
        <f>IF(ISBLANK($AK$3),"",IF(ISBLANK(Tipy!AB35),0,IF(AND(Tipy!AB35=Výsledky!$AI$3,Tipy!AD35=Výsledky!$AK$3),60,0)))</f>
        <v/>
      </c>
      <c r="AG41" s="65" t="str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/>
      </c>
      <c r="AH41" s="65" t="str">
        <f>IF(ISBLANK($AK$3),"",IF(OR(Tipy!AE35=Výsledky!$AF$6,Tipy!AE35=Výsledky!$AF$7,Tipy!AE35=Výsledky!$AF$8,Tipy!AE35=Výsledky!$AF$9),IF(VLOOKUP(Tipy!AE35,'Kategórie hráčov'!$A$2:$B$46,2,FALSE)=30,30,20),0))</f>
        <v/>
      </c>
      <c r="AI41" s="65" t="str">
        <f>IF(ISBLANK($AK$3),"",IF(OR(Tipy!AF35=Výsledky!$AI$6,Tipy!AF35=Výsledky!$AI$7,Tipy!AF35=Výsledky!$AI$8,Tipy!AF35=Výsledky!$AI$9),IF(VLOOKUP(Tipy!AF35,'Kategórie hráčov'!$A$2:$B$46,2,FALSE)=30,30,20),0))</f>
        <v/>
      </c>
      <c r="AJ41" s="66" t="str">
        <f>IF(ISBLANK($AK$3),"",IF(ISBLANK(Tipy!AB35),0,IF(OR(AND(Tipy!AB35=Výsledky!$AI$3,OR(Tipy!AD35=Výsledky!$AK$3+1,Tipy!AD35=Výsledky!$AK$3-1)),AND(Tipy!AD35=Výsledky!$AK$3,OR(Tipy!AB35=Výsledky!$AI$3+1,Tipy!AB35=Výsledky!$AI$3-1))),10,0)))</f>
        <v/>
      </c>
      <c r="AK41" s="69" t="str">
        <f>IF(ISBLANK($AK$3),"",IF(ISBLANK(Tipy!AB35),"-",SUM(AF41:AJ41)))</f>
        <v/>
      </c>
      <c r="AL41" s="68"/>
      <c r="AM41" s="65" t="str">
        <f>IF(ISBLANK($AR$3),"",IF(ISBLANK(Tipy!AH35),0,IF(AND(Tipy!AH35=Výsledky!$AP$3,Tipy!AJ35=Výsledky!$AR$3),60,0)))</f>
        <v/>
      </c>
      <c r="AN41" s="65" t="str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/>
      </c>
      <c r="AO41" s="65" t="str">
        <f>IF(ISBLANK($AR$3),"",IF(OR(Tipy!AK35=Výsledky!$AM$6,Tipy!AK35=Výsledky!$AM$7,Tipy!AK35=Výsledky!$AM$8,Tipy!AK35=Výsledky!$AM$9),IF(VLOOKUP(Tipy!AK35,'Kategórie hráčov'!$A$2:$B$46,2,FALSE)=30,30,20),0))</f>
        <v/>
      </c>
      <c r="AP41" s="65" t="str">
        <f>IF(ISBLANK($AR$3),"",IF(OR(Tipy!AL35=Výsledky!$AP$6,Tipy!AL35=Výsledky!$AP$7,Tipy!AL35=Výsledky!$AP$8,Tipy!AL35=Výsledky!$AP$9),IF(VLOOKUP(Tipy!AL35,'Kategórie hráčov'!$A$2:$B$46,2,FALSE)=30,30,20),0))</f>
        <v/>
      </c>
      <c r="AQ41" s="66" t="str">
        <f>IF(ISBLANK($AR$3),"",IF(ISBLANK(Tipy!AH35),0,IF(OR(AND(Tipy!AH35=Výsledky!$AP$3,OR(Tipy!AJ35=Výsledky!$AR$3+1,Tipy!AJ35=Výsledky!$AR$3-1)),AND(Tipy!AJ35=Výsledky!$AR$3,OR(Tipy!AH35=Výsledky!$AP$3+1,Tipy!AH35=Výsledky!$AP$3-1))),10,0)))</f>
        <v/>
      </c>
      <c r="AR41" s="69" t="str">
        <f>IF(ISBLANK($AR$3),"",IF(ISBLANK(Tipy!AH35),"-",SUM(AM41:AQ41)))</f>
        <v/>
      </c>
      <c r="AS41" s="68"/>
      <c r="AT41" s="65" t="str">
        <f>IF(ISBLANK($BF$3),"",IF(ISBLANK(Tipy!AN35),0,IF(AND(Tipy!AN35=Výsledky!$BD$3,Tipy!AP35=Výsledky!$BF$3),60,0)))</f>
        <v/>
      </c>
      <c r="AU41" s="65" t="str">
        <f>IF(ISBLANK($BF$3),"",IF(ISBLANK(Tipy!AN35),0,IF(AND(Tipy!AN35=Výsledky!$BD$3,Tipy!AP35=Výsledky!$BF$3),0,IF(AND(Tipy!AN35-Tipy!AP35&gt;0,Výsledky!$BD$3-Výsledky!$BF$3&gt;0),20,IF(AND(Tipy!AN35-Tipy!AP35=0,Výsledky!$BD$3-Výsledky!$BF$3=0),20,IF(AND(Tipy!AN35-Tipy!AP35&lt;0,Výsledky!$BD$3-Výsledky!$BF$3&lt;0),20,0))))))</f>
        <v/>
      </c>
      <c r="AV41" s="65" t="str">
        <f>IF(ISBLANK($BF$3),"",IF(OR(Tipy!AQ35=Výsledky!#REF!,Tipy!AQ35=Výsledky!#REF!,Tipy!AQ35=Výsledky!#REF!,Tipy!AQ35=Výsledky!$AT$9),IF(VLOOKUP(Tipy!AQ35,'Kategórie hráčov'!$A$2:$B$46,2,FALSE)=30,30,20),0))</f>
        <v/>
      </c>
      <c r="AW41" s="65" t="str">
        <f>IF(ISBLANK($BF$3),"",IF(OR(Tipy!AR35=Výsledky!#REF!,Tipy!AR35=Výsledky!#REF!,Tipy!AR35=Výsledky!#REF!,Tipy!AR35=Výsledky!$AW$9),IF(VLOOKUP(Tipy!AR35,'Kategórie hráčov'!$A$2:$B$46,2,FALSE)=30,30,20),0))</f>
        <v/>
      </c>
      <c r="AX41" s="66" t="str">
        <f>IF(ISBLANK($BF$3),"",IF(ISBLANK(Tipy!AN35),0,IF(OR(AND(Tipy!AN35=Výsledky!$BD$3,OR(Tipy!AP35=Výsledky!$BF$3+1,Tipy!AP35=Výsledky!$BF$3-1)),AND(Tipy!AP35=Výsledky!$BF$3,OR(Tipy!AN35=Výsledky!$BD$3+1,Tipy!AN35=Výsledky!$BD$3-1))),10,0)))</f>
        <v/>
      </c>
      <c r="AY41" s="69" t="str">
        <f>IF(ISBLANK($BF$3),"",IF(ISBLANK(Tipy!AN35),"-",SUM(AT41:AX41)))</f>
        <v/>
      </c>
      <c r="AZ41" s="68"/>
      <c r="BA41" s="65" t="str">
        <f>IF(ISBLANK($AY$3),"",IF(ISBLANK(Tipy!AT35),0,IF(AND(Tipy!AT35=Výsledky!$AW$3,Tipy!AV35=Výsledky!$AY$3),60,0)))</f>
        <v/>
      </c>
      <c r="BB41" s="65" t="str">
        <f>IF(ISBLANK($AY$3),"",IF(ISBLANK(Tipy!AT35),0,IF(AND(Tipy!AT35=Výsledky!$AW$3,Tipy!AV35=Výsledky!$AY$3),0,IF(AND(Tipy!AT35-Tipy!AV35&gt;0,Výsledky!$AW$3-Výsledky!$AY$3&gt;0),20,IF(AND(Tipy!AT35-Tipy!AV35=0,Výsledky!$AW$3-Výsledky!$AY$3=0),20,IF(AND(Tipy!AT35-Tipy!AV35&lt;0,Výsledky!$AW$3-Výsledky!$AY$3&lt;0),20,0))))))</f>
        <v/>
      </c>
      <c r="BC41" s="65" t="str">
        <f>IF(ISBLANK($AY$3),"",IF(OR(Tipy!AW35=Výsledky!$BA$6,Tipy!AW35=Výsledky!$BA$7,Tipy!AW35=Výsledky!$BA$8,Tipy!AW35=Výsledky!$BA$9),IF(VLOOKUP(Tipy!AW35,'Kategórie hráčov'!$A$2:$B$46,2,FALSE)=30,30,20),0))</f>
        <v/>
      </c>
      <c r="BD41" s="65" t="str">
        <f>IF(ISBLANK($AY$3),"",IF(OR(Tipy!AX35=Výsledky!$BD$6,Tipy!AX35=Výsledky!$BD$7,Tipy!AX35=Výsledky!$BD$8,Tipy!AX35=Výsledky!$BD$9),IF(VLOOKUP(Tipy!AX35,'Kategórie hráčov'!$A$2:$B$46,2,FALSE)=30,30,20),0))</f>
        <v/>
      </c>
      <c r="BE41" s="66" t="str">
        <f>IF(ISBLANK($AY$3),"",IF(ISBLANK(Tipy!AT35),0,IF(OR(AND(Tipy!AT35=Výsledky!$AW$3,OR(Tipy!AV35=Výsledky!$AY$3+1,Tipy!AV35=Výsledky!$AY$3-1)),AND(Tipy!AV35=Výsledky!$AY$3,OR(Tipy!AT35=Výsledky!$AW$3+1,Tipy!AT35=Výsledky!$AW$3-1))),10,0)))</f>
        <v/>
      </c>
      <c r="BF41" s="69" t="str">
        <f>IF(ISBLANK($AY$3),"",IF(ISBLANK(Tipy!AT35),"-",SUM(BA41:BE41)))</f>
        <v/>
      </c>
      <c r="BG41" s="68"/>
      <c r="BH41" s="65" t="str">
        <f>IF(ISBLANK($BT$3),"",IF(ISBLANK(Tipy!AZ35),0,IF(AND(Tipy!AZ35=Výsledky!$BR$3,Tipy!BB35=Výsledky!$BT$3),60,0)))</f>
        <v/>
      </c>
      <c r="BI41" s="65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5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5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6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69" t="str">
        <f>IF(ISBLANK($BT$3),"",IF(ISBLANK(Tipy!AZ35),"-",SUM(BH41:BL41)))</f>
        <v/>
      </c>
      <c r="BN41" s="68"/>
      <c r="BO41" s="65" t="str">
        <f>IF(ISBLANK($CA$3),"",IF(ISBLANK(Tipy!BF35),0,IF(AND(Tipy!BF35=Výsledky!$BY$3,Tipy!BH35=Výsledky!$CA$3),60,0)))</f>
        <v/>
      </c>
      <c r="BP41" s="65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5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5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6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9" t="str">
        <f>IF(ISBLANK($CA$3),"",IF(ISBLANK(Tipy!BF35),"-",SUM(BO41:BS41)))</f>
        <v/>
      </c>
      <c r="BU41" s="68"/>
      <c r="BV41" s="65" t="str">
        <f>IF(ISBLANK($CH$3),"",IF(ISBLANK(Tipy!BL35),0,IF(AND(Tipy!BL35=Výsledky!$CF$3,Tipy!BN35=Výsledky!$CH$3),60,0)))</f>
        <v/>
      </c>
      <c r="BW41" s="65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5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5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6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9" t="str">
        <f>IF(ISBLANK($CH$3),"",IF(ISBLANK(Tipy!BL35),"-",SUM(BV41:BZ41)))</f>
        <v/>
      </c>
      <c r="CB41" s="68"/>
      <c r="CC41" s="65" t="str">
        <f>IF(ISBLANK($CO$3),"",IF(ISBLANK(Tipy!BR35),0,IF(AND(Tipy!BR35=Výsledky!$CM$3,Tipy!BT35=Výsledky!$CO$3),60,0)))</f>
        <v/>
      </c>
      <c r="CD41" s="65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5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5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6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9" t="str">
        <f>IF(ISBLANK($CO$3),"",IF(ISBLANK(Tipy!BR35),"-",SUM(CC41:CG41)))</f>
        <v/>
      </c>
      <c r="CI41" s="68"/>
      <c r="CJ41" s="65" t="str">
        <f>IF(ISBLANK($CV$3),"",IF(ISBLANK(Tipy!BX35),0,IF(AND(Tipy!BX35=Výsledky!$CT$3,Tipy!BZ35=Výsledky!$CV$3),60,0)))</f>
        <v/>
      </c>
      <c r="CK41" s="65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5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5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6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9" t="str">
        <f>IF(ISBLANK($CV$3),"",IF(ISBLANK(Tipy!BX35),"-",SUM(CJ41:CN41)))</f>
        <v/>
      </c>
      <c r="CP41" s="68"/>
      <c r="CQ41" s="65" t="str">
        <f>IF(ISBLANK($DC$3),"",IF(ISBLANK(Tipy!CD35),0,IF(AND(Tipy!CD35=Výsledky!$DA$3,Tipy!CF35=Výsledky!$DC$3),60,0)))</f>
        <v/>
      </c>
      <c r="CR41" s="65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5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5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6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9" t="str">
        <f>IF(ISBLANK($DC$3),"",IF(ISBLANK(Tipy!CD35),"-",SUM(CQ41:CU41)))</f>
        <v/>
      </c>
      <c r="CW41" s="68"/>
      <c r="CX41" s="65" t="str">
        <f>IF(ISBLANK($DX$3),"",IF(ISBLANK(Tipy!CJ35),0,IF(AND(Tipy!CJ35=Výsledky!$DV$3,Tipy!CL35=Výsledky!$DX$3),60,0)))</f>
        <v/>
      </c>
      <c r="CY41" s="65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5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5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6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9" t="str">
        <f>IF(ISBLANK($DX$3),"",IF(ISBLANK(Tipy!CJ35),"-",SUM(CX41:DB41)))</f>
        <v/>
      </c>
      <c r="DD41" s="68"/>
      <c r="DE41" s="65" t="str">
        <f>IF(ISBLANK($DQ$3),"",IF(ISBLANK(Tipy!CP35),0,IF(AND(Tipy!CP35=Výsledky!$DO$3,Tipy!CR35=Výsledky!$DQ$3),60,0)))</f>
        <v/>
      </c>
      <c r="DF41" s="65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5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5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6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9" t="str">
        <f>IF(ISBLANK($DQ$3),"",IF(ISBLANK(Tipy!CP35),"-",SUM(DE41:DI41)))</f>
        <v/>
      </c>
      <c r="DK41" s="68"/>
      <c r="DL41" s="65" t="str">
        <f>IF(ISBLANK($EE$3),"",IF(ISBLANK(Tipy!CV35),0,IF(AND(Tipy!CV35=Výsledky!$EC$3,Tipy!CX35=Výsledky!$EE$3),60,0)))</f>
        <v/>
      </c>
      <c r="DM41" s="65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5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5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6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9" t="str">
        <f>IF(ISBLANK($EE$3),"",IF(ISBLANK(Tipy!CV35),"-",SUM(DL41:DP41)))</f>
        <v/>
      </c>
      <c r="DR41" s="68"/>
      <c r="DS41" s="65" t="str">
        <f>IF(ISBLANK($EL$3),"",IF(ISBLANK(Tipy!DB35),0,IF(AND(Tipy!DB35=Výsledky!$EJ$3,Tipy!DD35=Výsledky!$EL$3),60,0)))</f>
        <v/>
      </c>
      <c r="DT41" s="65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5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5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6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9" t="str">
        <f>IF(ISBLANK($EL$3),"",IF(ISBLANK(Tipy!DB35),"-",SUM(DS41:DW41)))</f>
        <v/>
      </c>
      <c r="DY41" s="68"/>
      <c r="DZ41" s="65" t="str">
        <f>IF(ISBLANK($ES$3),"",IF(ISBLANK(Tipy!DH35),0,IF(AND(Tipy!DH35=Výsledky!$EQ$3,Tipy!DJ35=Výsledky!$ES$3),60,0)))</f>
        <v/>
      </c>
      <c r="EA41" s="65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5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5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6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9" t="str">
        <f>IF(ISBLANK($ES$3),"",IF(ISBLANK(Tipy!DH35),"-",SUM(DZ41:ED41)))</f>
        <v/>
      </c>
      <c r="EF41" s="68"/>
      <c r="EG41" s="65" t="str">
        <f>IF(ISBLANK($EZ$3),"",IF(ISBLANK(Tipy!DN35),0,IF(AND(Tipy!DN35=Výsledky!$EX$3,Tipy!DP35=Výsledky!$EZ$3),60,0)))</f>
        <v/>
      </c>
      <c r="EH41" s="65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5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5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6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9" t="str">
        <f>IF(ISBLANK($EZ$3),"",IF(ISBLANK(Tipy!DN35),"-",SUM(EG41:EK41)))</f>
        <v/>
      </c>
      <c r="EM41" s="68"/>
      <c r="EN41" s="65" t="str">
        <f>IF(ISBLANK($FU$3),"",IF(ISBLANK(Tipy!DT35),0,IF(AND(Tipy!DT35=Výsledky!$FS$3,Tipy!DV35=Výsledky!$FU$3),60,0)))</f>
        <v/>
      </c>
      <c r="EO41" s="65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5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5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6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9" t="str">
        <f>IF(ISBLANK($FU$3),"",IF(ISBLANK(Tipy!DT35),"-",SUM(EN41:ER41)))</f>
        <v/>
      </c>
      <c r="ET41" s="68"/>
      <c r="EU41" s="65" t="str">
        <f>IF(ISBLANK($FG$3),"",IF(ISBLANK(Tipy!DZ35),0,IF(AND(Tipy!DZ35=Výsledky!$FE$3,Tipy!EB35=Výsledky!$FG$3),60,0)))</f>
        <v/>
      </c>
      <c r="EV41" s="65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5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5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6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9" t="str">
        <f>IF(ISBLANK($FG$3),"",IF(ISBLANK(Tipy!DZ35),"-",SUM(EU41:EY41)))</f>
        <v/>
      </c>
      <c r="FA41" s="68"/>
      <c r="FB41" s="65" t="str">
        <f>IF(ISBLANK($BM$3),"",IF(ISBLANK(Tipy!EF35),0,IF(AND(Tipy!EF35=Výsledky!$BK$3,Tipy!EH35=Výsledky!$BM$3),60,0)))</f>
        <v/>
      </c>
      <c r="FC41" s="65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5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5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6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69" t="str">
        <f>IF(ISBLANK($BM$3),"",IF(ISBLANK(Tipy!EF35),"-",SUM(FB41:FF41)))</f>
        <v/>
      </c>
      <c r="FH41" s="68"/>
      <c r="FI41" s="65" t="str">
        <f>IF(ISBLANK($FN$3),"",IF(ISBLANK(Tipy!EL35),0,IF(AND(Tipy!EL35=Výsledky!$FL$3,Tipy!EN35=Výsledky!$FN$3),60,0)))</f>
        <v/>
      </c>
      <c r="FJ41" s="65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5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5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6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9" t="str">
        <f>IF(ISBLANK($FN$3),"",IF(ISBLANK(Tipy!EL35),"-",SUM(FI41:FM41)))</f>
        <v/>
      </c>
      <c r="FO41" s="68"/>
      <c r="FP41" s="65" t="str">
        <f>IF(ISBLANK($DJ$3),"",IF(ISBLANK(Tipy!ER35),0,IF(AND(Tipy!ER35=Výsledky!$DH$3,Tipy!ET35=Výsledky!$DJ$3),60,0)))</f>
        <v/>
      </c>
      <c r="FQ41" s="65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5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5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6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9" t="str">
        <f>IF(ISBLANK($DJ$3),"",IF(ISBLANK(Tipy!ER35),"-",SUM(FP41:FT41)))</f>
        <v/>
      </c>
      <c r="FV41" s="68"/>
      <c r="FW41" s="65" t="str">
        <f>IF(ISBLANK($GB$3),"",IF(ISBLANK(Tipy!EX35),0,IF(AND(Tipy!EX35=Výsledky!$FZ$3,Tipy!EZ35=Výsledky!$GB$3),60,0)))</f>
        <v/>
      </c>
      <c r="FX41" s="65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5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5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6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9" t="str">
        <f>IF(ISBLANK($GB$3),"",IF(ISBLANK(Tipy!EX35),"-",SUM(FW41:GA41)))</f>
        <v/>
      </c>
      <c r="GC41" s="68"/>
      <c r="GD41" s="65" t="str">
        <f>IF(ISBLANK($GP$3),"",IF(ISBLANK(Tipy!FD35),0,IF(AND(Tipy!FD35=Výsledky!$GN$3,Tipy!FF35=Výsledky!$GP$3),60,0)))</f>
        <v/>
      </c>
      <c r="GE41" s="65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5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5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6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9" t="str">
        <f>IF(ISBLANK($GP$3),"",IF(ISBLANK(Tipy!FD35),"-",SUM(GD41:GH41)))</f>
        <v/>
      </c>
      <c r="GJ41" s="68"/>
      <c r="GK41" s="65" t="str">
        <f>IF(ISBLANK($GW$3),"",IF(ISBLANK(Tipy!FJ35),0,IF(AND(Tipy!FJ35=Výsledky!$GU$3,Tipy!FL35=Výsledky!$GW$3),60,0)))</f>
        <v/>
      </c>
      <c r="GL41" s="65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5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5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6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9" t="str">
        <f>IF(ISBLANK($GW$3),"",IF(ISBLANK(Tipy!FJ35),"-",SUM(GK41:GO41)))</f>
        <v/>
      </c>
      <c r="GQ41" s="68"/>
      <c r="GR41" s="65" t="str">
        <f>IF(ISBLANK($GI$3),"",IF(ISBLANK(Tipy!FP35),0,IF(AND(Tipy!FP35=Výsledky!$GG$3,Tipy!FR35=Výsledky!$GI$3),60,0)))</f>
        <v/>
      </c>
      <c r="GS41" s="65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5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5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6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9" t="str">
        <f>IF(ISBLANK($GI$3),"",IF(ISBLANK(Tipy!FP35),"-",SUM(GR41:GV41)))</f>
        <v/>
      </c>
      <c r="GX41" s="68"/>
      <c r="GY41" s="65" t="str">
        <f>IF(ISBLANK($HK$3),"",IF(ISBLANK(Tipy!FV35),0,IF(AND(Tipy!FV35=Výsledky!$HI$3,Tipy!FX35=Výsledky!$HK$3),60,0)))</f>
        <v/>
      </c>
      <c r="GZ41" s="65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5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5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6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9" t="str">
        <f>IF(ISBLANK($HK$3),"",IF(ISBLANK(Tipy!FV35),"-",SUM(GY41:HC41)))</f>
        <v/>
      </c>
      <c r="HE41" s="68"/>
      <c r="HF41" s="65" t="str">
        <f>IF(ISBLANK($HD$3),"",IF(ISBLANK(Tipy!GB35),0,IF(AND(Tipy!GB35=Výsledky!$HB$3,Tipy!GD35=Výsledky!$HD$3),60,0)))</f>
        <v/>
      </c>
      <c r="HG41" s="65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5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5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6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9" t="str">
        <f>IF(ISBLANK($HD$3),"",IF(ISBLANK(Tipy!GB35),"-",SUM(HF41:HJ41)))</f>
        <v/>
      </c>
      <c r="HL41" s="68"/>
      <c r="HM41" s="65" t="str">
        <f>IF(ISBLANK($HY$3),"",IF(ISBLANK(Tipy!GH35),0,IF(AND(Tipy!GH35=Výsledky!$HW$3,Tipy!GJ35=Výsledky!$HY$3),60,0)))</f>
        <v/>
      </c>
      <c r="HN41" s="65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5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5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6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9" t="str">
        <f>IF(ISBLANK($HY$3),"",IF(ISBLANK(Tipy!GH35),"-",SUM(HM41:HQ41)))</f>
        <v/>
      </c>
      <c r="HS41" s="68"/>
      <c r="HT41" s="65" t="str">
        <f>IF(ISBLANK($HR$3),"",IF(ISBLANK(Tipy!GN35),0,IF(AND(Tipy!GN35=Výsledky!$HP$3,Tipy!GP35=Výsledky!$HR$3),60,0)))</f>
        <v/>
      </c>
      <c r="HU41" s="65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5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5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6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9" t="str">
        <f>IF(ISBLANK($HR$3),"",IF(ISBLANK(Tipy!GN35),"-",SUM(HT41:HX41)))</f>
        <v/>
      </c>
      <c r="HZ41" s="68"/>
      <c r="IA41" s="65" t="str">
        <f>IF(ISBLANK($IM$3),"",IF(ISBLANK(Tipy!GT35),0,IF(AND(Tipy!GT35=Výsledky!$IK$3,Tipy!GV35=Výsledky!$IM$3),60,0)))</f>
        <v/>
      </c>
      <c r="IB41" s="65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5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5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6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9" t="str">
        <f>IF(ISBLANK($IM$3),"",IF(ISBLANK(Tipy!GT35),"-",SUM(IA41:IE41)))</f>
        <v/>
      </c>
      <c r="IG41" s="68"/>
      <c r="IH41" s="65" t="str">
        <f>IF(ISBLANK($IF$3),"",IF(ISBLANK(Tipy!GZ35),0,IF(AND(Tipy!GZ35=Výsledky!$ID$3,Tipy!HB35=Výsledky!$IF$3),60,0)))</f>
        <v/>
      </c>
      <c r="II41" s="65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5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5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6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9" t="str">
        <f>IF(ISBLANK($IF$3),"",IF(ISBLANK(Tipy!GZ35),"-",SUM(IH41:IL41)))</f>
        <v/>
      </c>
      <c r="IN41" s="68"/>
      <c r="IO41" s="65" t="str">
        <f>IF(ISBLANK($IT$3),"",IF(ISBLANK(Tipy!HF35),0,IF(AND(Tipy!HF35=Výsledky!$IR$3,Tipy!HH35=Výsledky!$IT$3),60,0)))</f>
        <v/>
      </c>
      <c r="IP41" s="65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5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5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6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9" t="str">
        <f>IF(ISBLANK($IT$3),"",IF(ISBLANK(Tipy!HF35),"-",SUM(IO41:IS41)))</f>
        <v/>
      </c>
      <c r="IU41" s="68"/>
      <c r="IV41" s="65" t="str">
        <f>IF(ISBLANK($JA$3),"",IF(ISBLANK(Tipy!HL35),0,IF(AND(Tipy!HL35=Výsledky!$IY$3,Tipy!HN35=Výsledky!$JA$3),60,0)))</f>
        <v/>
      </c>
      <c r="IW41" s="65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5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5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6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9" t="str">
        <f>IF(ISBLANK($JA$3),"",IF(ISBLANK(Tipy!HL35),"-",SUM(IV41:IZ41)))</f>
        <v/>
      </c>
      <c r="JB41" s="68"/>
      <c r="JC41" s="65" t="str">
        <f>IF(ISBLANK($JO$3),"",IF(ISBLANK(Tipy!HR35),0,IF(AND(Tipy!HR35=Výsledky!$JM$3,Tipy!HT35=Výsledky!$JO$3),60,0)))</f>
        <v/>
      </c>
      <c r="JD41" s="65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5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5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6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9" t="str">
        <f>IF(ISBLANK($JO$3),"",IF(ISBLANK(Tipy!HR35),"-",SUM(JC41:JG41)))</f>
        <v/>
      </c>
      <c r="JI41" s="68"/>
      <c r="JJ41" s="65" t="str">
        <f>IF(ISBLANK($JH$3),"",IF(ISBLANK(Tipy!HX35),0,IF(AND(Tipy!HX35=Výsledky!$JF$3,Tipy!HZ35=Výsledky!$JH$3),60,0)))</f>
        <v/>
      </c>
      <c r="JK41" s="65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5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5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6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9" t="str">
        <f>IF(ISBLANK($JH$3),"",IF(ISBLANK(Tipy!HX35),"-",SUM(JJ41:JN41)))</f>
        <v/>
      </c>
      <c r="JP41" s="68"/>
      <c r="JQ41" s="65" t="str">
        <f>IF(ISBLANK($JV$3),"",IF(ISBLANK(Tipy!ID35),0,IF(AND(Tipy!ID35=Výsledky!$JT$3,Tipy!IF35=Výsledky!$JV$3),60,0)))</f>
        <v/>
      </c>
      <c r="JR41" s="65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5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5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6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9" t="str">
        <f>IF(ISBLANK($JV$3),"",IF(ISBLANK(Tipy!ID35),"-",SUM(JQ41:JU41)))</f>
        <v/>
      </c>
      <c r="JW41" s="68"/>
      <c r="JX41" s="65" t="str">
        <f>IF(ISBLANK($KQ$3),"",IF(ISBLANK(Tipy!IJ35),0,IF(AND(Tipy!IJ35=Výsledky!$KO$3,Tipy!IL35=Výsledky!$KQ$3),60,0)))</f>
        <v/>
      </c>
      <c r="JY41" s="65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5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5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6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9" t="str">
        <f>IF(ISBLANK($KQ$3),"",IF(ISBLANK(Tipy!IJ35),"-",SUM(JX41:KB41)))</f>
        <v/>
      </c>
      <c r="KD41" s="68"/>
      <c r="KE41" s="65" t="str">
        <f>IF(ISBLANK($KX$3),"",IF(ISBLANK(Tipy!IP35),0,IF(AND(Tipy!IP35=Výsledky!$KV$3,Tipy!IR35=Výsledky!$KX$3),60,0)))</f>
        <v/>
      </c>
      <c r="KF41" s="65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5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5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6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9" t="str">
        <f>IF(ISBLANK($KX$3),"",IF(ISBLANK(Tipy!IP35),"-",SUM(KE41:KI41)))</f>
        <v/>
      </c>
      <c r="KK41" s="68"/>
      <c r="KL41" s="65" t="str">
        <f>IF(ISBLANK($KJ$3),"",IF(ISBLANK(Tipy!IV35),0,IF(AND(Tipy!IV35=Výsledky!$KH$3,Tipy!IX35=Výsledky!$KJ$3),60,0)))</f>
        <v/>
      </c>
      <c r="KM41" s="65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5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5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6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9" t="str">
        <f>IF(ISBLANK($KJ$3),"",IF(ISBLANK(Tipy!IV35),"-",SUM(KL41:KP41)))</f>
        <v/>
      </c>
      <c r="KR41" s="68"/>
      <c r="KS41" s="65" t="str">
        <f>IF(ISBLANK($KC$3),"",IF(ISBLANK(Tipy!JB35),0,IF(AND(Tipy!JB35=Výsledky!$KA$3,Tipy!JD35=Výsledky!$KC$3),60,0)))</f>
        <v/>
      </c>
      <c r="KT41" s="65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5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5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6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9" t="str">
        <f>IF(ISBLANK($KC$3),"",IF(ISBLANK(Tipy!JB35),"-",SUM(KS41:KW41)))</f>
        <v/>
      </c>
      <c r="KY41" s="68"/>
      <c r="KZ41" s="65" t="str">
        <f>IF(ISBLANK($LE$3),"",IF(ISBLANK(Tipy!JH35),0,IF(AND(Tipy!JH35=Výsledky!$LC$3,Tipy!JJ35=Výsledky!$LE$3),60,0)))</f>
        <v/>
      </c>
      <c r="LA41" s="65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5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5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6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9" t="str">
        <f>IF(ISBLANK($LE$3),"",IF(ISBLANK(Tipy!JH35),"-",SUM(KZ41:LD41)))</f>
        <v/>
      </c>
      <c r="LF41" s="68"/>
      <c r="LG41" s="65" t="str">
        <f>IF(ISBLANK($JH$3),"",IF(ISBLANK(Tipy!JU35),0,IF(AND(Tipy!JU35=Výsledky!$JF$3,Tipy!JW35=Výsledky!$JH$3),60,0)))</f>
        <v/>
      </c>
      <c r="LH41" s="65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5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5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6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9" t="str">
        <f>IF(ISBLANK($JH$3),"",IF(ISBLANK(Tipy!JU35),"-",SUM(LG41:LK41)))</f>
        <v/>
      </c>
      <c r="LM41" s="68"/>
      <c r="LN41" s="65" t="str">
        <f>IF(ISBLANK($LS$3),"",IF(ISBLANK(Tipy!JN35),0,IF(AND(Tipy!JN35=Výsledky!$LQ$3,Tipy!JP35=Výsledky!$LS$3),60,0)))</f>
        <v/>
      </c>
      <c r="LO41" s="65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5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5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6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9" t="str">
        <f>IF(ISBLANK($LS$3),"",IF(ISBLANK(Tipy!JN35),"-",SUM(LN41:LR41)))</f>
        <v/>
      </c>
      <c r="LT41" s="68"/>
      <c r="LU41" s="65" t="str">
        <f>IF(ISBLANK($JH$3),"",IF(ISBLANK(Tipy!KI35),0,IF(AND(Tipy!KI35=Výsledky!$JF$3,Tipy!KK35=Výsledky!$JH$3),60,0)))</f>
        <v/>
      </c>
      <c r="LV41" s="65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5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5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6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9" t="str">
        <f>IF(ISBLANK($JH$3),"",IF(ISBLANK(Tipy!KI35),"-",SUM(LU41:LY41)))</f>
        <v/>
      </c>
      <c r="MA41" s="68"/>
      <c r="MB41" s="65" t="str">
        <f>IF(ISBLANK($MG$3),"",IF(ISBLANK(Tipy!JZ35),0,IF(AND(Tipy!JZ35=Výsledky!$ME$3,Tipy!KB35=Výsledky!$MG$3),60,0)))</f>
        <v/>
      </c>
      <c r="MC41" s="65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5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5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6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9" t="str">
        <f>IF(ISBLANK($MG$3),"",IF(ISBLANK(Tipy!JZ35),"-",SUM(MB41:MF41)))</f>
        <v/>
      </c>
      <c r="MH41" s="68"/>
      <c r="MI41" s="65" t="str">
        <f>IF(ISBLANK($MN$3),"",IF(ISBLANK(Tipy!KL35),0,IF(AND(Tipy!KL35=Výsledky!$ML$3,Tipy!KN35=Výsledky!$MN$3),60,0)))</f>
        <v/>
      </c>
      <c r="MJ41" s="6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5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5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9" t="str">
        <f>IF(ISBLANK($MN$3),"",IF(ISBLANK(Tipy!KL35),"-",SUM(MI41:MM41)))</f>
        <v/>
      </c>
      <c r="MO41" s="68"/>
      <c r="MP41" s="65" t="str">
        <f>IF(ISBLANK($MU$3),"",IF(ISBLANK(Tipy!KR35),0,IF(AND(Tipy!KR35=Výsledky!$MS$3,Tipy!KT35=Výsledky!$MU$3),60,0)))</f>
        <v/>
      </c>
      <c r="MQ41" s="6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5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5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9" t="str">
        <f>IF(ISBLANK($MU$3),"",IF(ISBLANK(Tipy!KR35),"-",SUM(MP41:MT41)))</f>
        <v/>
      </c>
      <c r="MV41" s="68"/>
      <c r="MW41" s="65" t="str">
        <f>IF(ISBLANK($NP$3),"",IF(ISBLANK(Tipy!KX35),0,IF(AND(Tipy!KX35=Výsledky!$NN$3,Tipy!KZ35=Výsledky!$NP$3),60,0)))</f>
        <v/>
      </c>
      <c r="MX41" s="65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5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5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6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9" t="str">
        <f>IF(ISBLANK($NP$3),"",IF(ISBLANK(Tipy!KX35),"-",SUM(MW41:NA41)))</f>
        <v/>
      </c>
      <c r="NC41" s="68"/>
      <c r="ND41" s="65" t="str">
        <f>IF(ISBLANK($NB$3),"",IF(ISBLANK(Tipy!LD35),0,IF(AND(Tipy!LD35=Výsledky!$MZ$3,Tipy!LF35=Výsledky!$NB$3),60,0)))</f>
        <v/>
      </c>
      <c r="NE41" s="65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5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5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6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9" t="str">
        <f>IF(ISBLANK($NB$3),"",IF(ISBLANK(Tipy!LD35),"-",SUM(ND41:NH41)))</f>
        <v/>
      </c>
      <c r="NJ41" s="68"/>
      <c r="NK41" s="65" t="str">
        <f>IF(ISBLANK($OD$3),"",IF(ISBLANK(Tipy!LJ35),0,IF(AND(Tipy!LJ35=Výsledky!$OB$3,Tipy!LL35=Výsledky!$OD$3),60,0)))</f>
        <v/>
      </c>
      <c r="NL41" s="65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5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5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6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9" t="str">
        <f>IF(ISBLANK($OD$3),"",IF(ISBLANK(Tipy!LJ35),"-",SUM(NK41:NO41)))</f>
        <v/>
      </c>
      <c r="NQ41" s="68"/>
      <c r="NR41" s="65" t="str">
        <f>IF(ISBLANK($NI$3),"",IF(ISBLANK(Tipy!LP35),0,IF(AND(Tipy!LP35=Výsledky!$NG$3,Tipy!LR35=Výsledky!$NI$3),60,0)))</f>
        <v/>
      </c>
      <c r="NS41" s="65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5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5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6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9" t="str">
        <f>IF(ISBLANK($NI$3),"",IF(ISBLANK(Tipy!LP35),"-",SUM(NR41:NV41)))</f>
        <v/>
      </c>
      <c r="NX41" s="68"/>
      <c r="NY41" s="65" t="str">
        <f>IF(ISBLANK($OK$3),"",IF(ISBLANK(Tipy!LV35),0,IF(AND(Tipy!LV35=Výsledky!$OI$3,Tipy!LX35=Výsledky!$OK$3),60,0)))</f>
        <v/>
      </c>
      <c r="NZ41" s="65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5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5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6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9" t="str">
        <f>IF(ISBLANK($OK$3),"",IF(ISBLANK(Tipy!LV35),"-",SUM(NY41:OC41)))</f>
        <v/>
      </c>
      <c r="OE41" s="68"/>
      <c r="OF41" s="65" t="str">
        <f>IF(ISBLANK($NW$3),"",IF(ISBLANK(Tipy!MB35),0,IF(AND(Tipy!MB35=Výsledky!$NU$3,Tipy!MD35=Výsledky!$NW$3),60,0)))</f>
        <v/>
      </c>
      <c r="OG41" s="65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5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5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6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9" t="str">
        <f>IF(ISBLANK($NW$3),"",IF(ISBLANK(Tipy!MB35),"-",SUM(OF41:OJ41)))</f>
        <v/>
      </c>
      <c r="OL41" s="68"/>
      <c r="OM41" s="65" t="str">
        <f>IF(ISBLANK($OR$3),"",IF(ISBLANK(Tipy!MH35),0,IF(AND(Tipy!MH35=Výsledky!$OP$3,Tipy!MJ35=Výsledky!$OR$3),60,0)))</f>
        <v/>
      </c>
      <c r="ON41" s="6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5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5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9" t="str">
        <f>IF(ISBLANK($OR$3),"",IF(ISBLANK(Tipy!MH35),"-",SUM(OM41:OQ41)))</f>
        <v/>
      </c>
      <c r="OS41" s="68"/>
      <c r="OT41" s="65" t="str">
        <f>IF(ISBLANK($OY$3),"",IF(ISBLANK(Tipy!MN35),0,IF(AND(Tipy!MN35=Výsledky!$OW$3,Tipy!MP35=Výsledky!$OY$3),60,0)))</f>
        <v/>
      </c>
      <c r="OU41" s="6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5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5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9" t="str">
        <f>IF(ISBLANK($OY$3),"",IF(ISBLANK(Tipy!MN35),"-",SUM(OT41:OX41)))</f>
        <v/>
      </c>
      <c r="OZ41" s="68"/>
      <c r="PA41" s="65" t="str">
        <f>IF(ISBLANK($PF$3),"",IF(ISBLANK(Tipy!MT35),0,IF(AND(Tipy!MT35=Výsledky!$PD$3,Tipy!MV35=Výsledky!$PF$3),60,0)))</f>
        <v/>
      </c>
      <c r="PB41" s="6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5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5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9" t="str">
        <f>IF(ISBLANK($PF$3),"",IF(ISBLANK(Tipy!MT35),"-",SUM(PA41:PE41)))</f>
        <v/>
      </c>
      <c r="PG41" s="68"/>
      <c r="PH41" s="65" t="str">
        <f>IF(ISBLANK($PM$3),"",IF(ISBLANK(Tipy!MZ35),0,IF(AND(Tipy!MZ35=Výsledky!$PK$3,Tipy!NB35=Výsledky!$PM$3),60,0)))</f>
        <v/>
      </c>
      <c r="PI41" s="6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5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5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9" t="str">
        <f>IF(ISBLANK($PM$3),"",IF(ISBLANK(Tipy!MZ35),"-",SUM(PH41:PL41)))</f>
        <v/>
      </c>
      <c r="PN41" s="68"/>
      <c r="PO41" s="65" t="str">
        <f>IF(ISBLANK($PT$3),"",IF(ISBLANK(Tipy!NF35),0,IF(AND(Tipy!NF35=Výsledky!$PR$3,Tipy!NH35=Výsledky!$PT$3),60,0)))</f>
        <v/>
      </c>
      <c r="PP41" s="6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5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5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9" t="str">
        <f>IF(ISBLANK($PT$3),"",IF(ISBLANK(Tipy!NF35),"-",SUM(PO41:PS41)))</f>
        <v/>
      </c>
      <c r="PU41" s="68"/>
      <c r="PV41" s="65" t="str">
        <f>IF(ISBLANK($QA$3),"",IF(ISBLANK(Tipy!NL35),0,IF(AND(Tipy!NL35=Výsledky!$PY$3,Tipy!NN35=Výsledky!$QA$3),60,0)))</f>
        <v/>
      </c>
      <c r="PW41" s="6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5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5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9" t="str">
        <f>IF(ISBLANK($QA$3),"",IF(ISBLANK(Tipy!NL35),"-",SUM(PV41:PZ41)))</f>
        <v/>
      </c>
      <c r="QB41" s="68"/>
      <c r="QC41" s="65" t="str">
        <f>IF(ISBLANK($QH$3),"",IF(ISBLANK(Tipy!NR35),0,IF(AND(Tipy!NR35=Výsledky!$QF$3,Tipy!NT35=Výsledky!$QH$3),60,0)))</f>
        <v/>
      </c>
      <c r="QD41" s="6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5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5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9" t="str">
        <f>IF(ISBLANK($QH$3),"",IF(ISBLANK(Tipy!NR35),"-",SUM(QC41:QG41)))</f>
        <v/>
      </c>
      <c r="QI41" s="65"/>
      <c r="QJ41" s="65" t="str">
        <f>IF(ISBLANK($QV$3),"",IF(ISBLANK(Tipy!NX35),0,IF(AND(Tipy!NX35=Výsledky!$QT$3,Tipy!NZ35=Výsledky!$QV$3),60,0)))</f>
        <v/>
      </c>
      <c r="QK41" s="65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5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5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6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9" t="str">
        <f>IF(ISBLANK($QV$3),"",IF(ISBLANK(Tipy!NX35),"-",SUM(QJ41:QN41)))</f>
        <v/>
      </c>
      <c r="QP41" s="65"/>
      <c r="QQ41" s="65" t="str">
        <f>IF(ISBLANK($QO$3),"",IF(ISBLANK(Tipy!#REF!),0,IF(AND(Tipy!#REF!=Výsledky!$QM$3,Tipy!#REF!=Výsledky!$QO$3),60,0)))</f>
        <v/>
      </c>
      <c r="QR4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9" t="str">
        <f>IF(ISBLANK($QO$3),"",IF(ISBLANK(Tipy!#REF!),"-",SUM(QQ41:QU41)))</f>
        <v/>
      </c>
    </row>
    <row r="42" spans="1:464" s="336" customFormat="1" ht="15">
      <c r="A42" s="316">
        <f>Tipy!A36</f>
        <v>61</v>
      </c>
      <c r="B42" s="333" t="s">
        <v>193</v>
      </c>
      <c r="C42" s="334">
        <v>61</v>
      </c>
      <c r="D42" s="65">
        <f>IF(ISBLANK($I$3),"",IF(ISBLANK(Tipy!D36),0,IF(AND(Tipy!D36=Výsledky!$G$3,Tipy!F36=Výsledky!$I$3),60,0)))</f>
        <v>0</v>
      </c>
      <c r="E42" s="6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5" t="e">
        <f>IF(ISBLANK($I$3),"",IF(OR(Tipy!G36=Výsledky!$D$6,Tipy!G36=Výsledky!$D$7,Tipy!G36=Výsledky!$D$8,Tipy!G36=Výsledky!$D$9),IF(VLOOKUP(Tipy!G36,'Kategórie hráčov'!$A$2:$B$46,2,FALSE)=30,30,20),0))</f>
        <v>#N/A</v>
      </c>
      <c r="G42" s="65" t="e">
        <f>IF(ISBLANK($I$3),"",IF(OR(Tipy!H36=Výsledky!$G$6,Tipy!H36=Výsledky!$G$7,Tipy!H36=Výsledky!$G$8,Tipy!H36=Výsledky!$G$9),IF(VLOOKUP(Tipy!H36,'Kategórie hráčov'!$A$2:$B$46,2,FALSE)=30,30,20),0))</f>
        <v>#N/A</v>
      </c>
      <c r="H42" s="6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7" t="str">
        <f>IF(ISBLANK($I$3),"",IF(ISBLANK(Tipy!D36),"-",SUM(D42:H42)))</f>
        <v>-</v>
      </c>
      <c r="J42" s="335"/>
      <c r="K42" s="106">
        <f>IF(ISBLANK($P$3),"",IF(ISBLANK(Tipy!J36),0,IF(AND(Tipy!J36=Výsledky!$N$3,Tipy!L36=Výsledky!$P$3),60,0)))</f>
        <v>0</v>
      </c>
      <c r="L42" s="10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5">
        <f>IF(ISBLANK($P$3),"",IF(OR(Tipy!M36=Výsledky!$K$6,Tipy!M36=Výsledky!$K$7,Tipy!M36=Výsledky!$K$8,Tipy!M36=Výsledky!$K$9),IF(VLOOKUP(Tipy!M36,'Kategórie hráčov'!$A$2:$B$46,2,FALSE)=30,30,20),0))</f>
        <v>0</v>
      </c>
      <c r="N42" s="105">
        <f>IF(ISBLANK($P$3),"",IF(OR(Tipy!N36=Výsledky!$N$6,Tipy!N36=Výsledky!$N$7,Tipy!N36=Výsledky!$N$8,Tipy!N36=Výsledky!$N$9),IF(VLOOKUP(Tipy!N36,'Kategórie hráčov'!$A$2:$B$46,2,FALSE)=30,30,20),0))</f>
        <v>0</v>
      </c>
      <c r="O42" s="66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7">
        <f>IF(ISBLANK($P$3),"",IF(ISBLANK(Tipy!J36),"-",SUM(K42:O42)))</f>
        <v>10</v>
      </c>
      <c r="Q42" s="330"/>
      <c r="R42" s="106">
        <f>IF(ISBLANK($W$3),"",IF(ISBLANK(Tipy!P36),0,IF(AND(Tipy!P36=Výsledky!$U$3,Tipy!R36=Výsledky!$W$3),60,0)))</f>
        <v>0</v>
      </c>
      <c r="S42" s="10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5">
        <f>IF(ISBLANK($W$3),"",IF(OR(Tipy!S36=Výsledky!$R$6,Tipy!S36=Výsledky!$R$7,Tipy!S36=Výsledky!$R$8,Tipy!S36=Výsledky!$R$9),VLOOKUP(Tipy!S36,'Kategórie hráčov'!$A$2:$B$47,2,FALSE),0))</f>
        <v>20</v>
      </c>
      <c r="U42" s="105">
        <f>IF(ISBLANK($W$3),"",IF(OR(Tipy!T36=Výsledky!$U$6,Tipy!T36=Výsledky!$U$7,Tipy!T36=Výsledky!$U$8,Tipy!T36=Výsledky!$U$9),VLOOKUP(Tipy!T36,'Kategórie hráčov'!$A$25:$B$70,2,FALSE),0))</f>
        <v>0</v>
      </c>
      <c r="V42" s="66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9">
        <f>IF(ISBLANK($W$3),"",IF(ISBLANK(Tipy!P36),"-",SUM(R42:V42)))</f>
        <v>50</v>
      </c>
      <c r="X42" s="330"/>
      <c r="Y42" s="106">
        <f>IF(ISBLANK($AD$3),"",IF(ISBLANK(Tipy!V36),0,IF(AND(Tipy!V36=Výsledky!$AB$3,Tipy!X36=Výsledky!$AD$3),60,0)))</f>
        <v>60</v>
      </c>
      <c r="Z42" s="10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5">
        <f>IF(ISBLANK($AD$3),"",IF(OR(Tipy!Y36=Výsledky!$Y$6,Tipy!Y36=Výsledky!$Y$7,Tipy!Y36=Výsledky!$Y$8,Tipy!Y36=Výsledky!$Y$9),VLOOKUP(Tipy!Y36,'Kategórie hráčov'!$A$2:$B$47,2,FALSE),0))</f>
        <v>0</v>
      </c>
      <c r="AB42" s="105">
        <f>IF(ISBLANK($AD$3),"",IF(OR(Tipy!Z36=Výsledky!$AB$6,Tipy!Z36=Výsledky!$AB$7,Tipy!Z36=Výsledky!$AB$8,Tipy!Z36=Výsledky!$AB$9),VLOOKUP(Tipy!Z36,'Kategórie hráčov'!$A$25:$B$70,2,FALSE),0))</f>
        <v>0</v>
      </c>
      <c r="AC42" s="66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9">
        <f>IF(ISBLANK($AD$3),"",IF(ISBLANK(Tipy!V36),"-",SUM(Y42:AC42)))</f>
        <v>60</v>
      </c>
      <c r="AE42" s="68"/>
      <c r="AF42" s="65" t="str">
        <f>IF(ISBLANK($AK$3),"",IF(ISBLANK(Tipy!AB36),0,IF(AND(Tipy!AB36=Výsledky!$AI$3,Tipy!AD36=Výsledky!$AK$3),60,0)))</f>
        <v/>
      </c>
      <c r="AG42" s="65" t="str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/>
      </c>
      <c r="AH42" s="65" t="str">
        <f>IF(ISBLANK($AK$3),"",IF(OR(Tipy!AE36=Výsledky!$AF$6,Tipy!AE36=Výsledky!$AF$7,Tipy!AE36=Výsledky!$AF$8,Tipy!AE36=Výsledky!$AF$9),IF(VLOOKUP(Tipy!AE36,'Kategórie hráčov'!$A$2:$B$46,2,FALSE)=30,30,20),0))</f>
        <v/>
      </c>
      <c r="AI42" s="65" t="str">
        <f>IF(ISBLANK($AK$3),"",IF(OR(Tipy!AF36=Výsledky!$AI$6,Tipy!AF36=Výsledky!$AI$7,Tipy!AF36=Výsledky!$AI$8,Tipy!AF36=Výsledky!$AI$9),IF(VLOOKUP(Tipy!AF36,'Kategórie hráčov'!$A$2:$B$46,2,FALSE)=30,30,20),0))</f>
        <v/>
      </c>
      <c r="AJ42" s="66" t="str">
        <f>IF(ISBLANK($AK$3),"",IF(ISBLANK(Tipy!AB36),0,IF(OR(AND(Tipy!AB36=Výsledky!$AI$3,OR(Tipy!AD36=Výsledky!$AK$3+1,Tipy!AD36=Výsledky!$AK$3-1)),AND(Tipy!AD36=Výsledky!$AK$3,OR(Tipy!AB36=Výsledky!$AI$3+1,Tipy!AB36=Výsledky!$AI$3-1))),10,0)))</f>
        <v/>
      </c>
      <c r="AK42" s="69" t="str">
        <f>IF(ISBLANK($AK$3),"",IF(ISBLANK(Tipy!AB36),"-",SUM(AF42:AJ42)))</f>
        <v/>
      </c>
      <c r="AL42" s="68"/>
      <c r="AM42" s="65" t="str">
        <f>IF(ISBLANK($AR$3),"",IF(ISBLANK(Tipy!AH36),0,IF(AND(Tipy!AH36=Výsledky!$AP$3,Tipy!AJ36=Výsledky!$AR$3),60,0)))</f>
        <v/>
      </c>
      <c r="AN42" s="65" t="str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/>
      </c>
      <c r="AO42" s="65" t="str">
        <f>IF(ISBLANK($AR$3),"",IF(OR(Tipy!AK36=Výsledky!$AM$6,Tipy!AK36=Výsledky!$AM$7,Tipy!AK36=Výsledky!$AM$8,Tipy!AK36=Výsledky!$AM$9),IF(VLOOKUP(Tipy!AK36,'Kategórie hráčov'!$A$2:$B$46,2,FALSE)=30,30,20),0))</f>
        <v/>
      </c>
      <c r="AP42" s="65" t="str">
        <f>IF(ISBLANK($AR$3),"",IF(OR(Tipy!AL36=Výsledky!$AP$6,Tipy!AL36=Výsledky!$AP$7,Tipy!AL36=Výsledky!$AP$8,Tipy!AL36=Výsledky!$AP$9),IF(VLOOKUP(Tipy!AL36,'Kategórie hráčov'!$A$2:$B$46,2,FALSE)=30,30,20),0))</f>
        <v/>
      </c>
      <c r="AQ42" s="66" t="str">
        <f>IF(ISBLANK($AR$3),"",IF(ISBLANK(Tipy!AH36),0,IF(OR(AND(Tipy!AH36=Výsledky!$AP$3,OR(Tipy!AJ36=Výsledky!$AR$3+1,Tipy!AJ36=Výsledky!$AR$3-1)),AND(Tipy!AJ36=Výsledky!$AR$3,OR(Tipy!AH36=Výsledky!$AP$3+1,Tipy!AH36=Výsledky!$AP$3-1))),10,0)))</f>
        <v/>
      </c>
      <c r="AR42" s="69" t="str">
        <f>IF(ISBLANK($AR$3),"",IF(ISBLANK(Tipy!AH36),"-",SUM(AM42:AQ42)))</f>
        <v/>
      </c>
      <c r="AS42" s="68"/>
      <c r="AT42" s="65" t="str">
        <f>IF(ISBLANK($BF$3),"",IF(ISBLANK(Tipy!AN36),0,IF(AND(Tipy!AN36=Výsledky!$BD$3,Tipy!AP36=Výsledky!$BF$3),60,0)))</f>
        <v/>
      </c>
      <c r="AU42" s="65" t="str">
        <f>IF(ISBLANK($BF$3),"",IF(ISBLANK(Tipy!AN36),0,IF(AND(Tipy!AN36=Výsledky!$BD$3,Tipy!AP36=Výsledky!$BF$3),0,IF(AND(Tipy!AN36-Tipy!AP36&gt;0,Výsledky!$BD$3-Výsledky!$BF$3&gt;0),20,IF(AND(Tipy!AN36-Tipy!AP36=0,Výsledky!$BD$3-Výsledky!$BF$3=0),20,IF(AND(Tipy!AN36-Tipy!AP36&lt;0,Výsledky!$BD$3-Výsledky!$BF$3&lt;0),20,0))))))</f>
        <v/>
      </c>
      <c r="AV42" s="65" t="str">
        <f>IF(ISBLANK($BF$3),"",IF(OR(Tipy!AQ36=Výsledky!#REF!,Tipy!AQ36=Výsledky!#REF!,Tipy!AQ36=Výsledky!#REF!,Tipy!AQ36=Výsledky!$AT$9),IF(VLOOKUP(Tipy!AQ36,'Kategórie hráčov'!$A$2:$B$46,2,FALSE)=30,30,20),0))</f>
        <v/>
      </c>
      <c r="AW42" s="65" t="str">
        <f>IF(ISBLANK($BF$3),"",IF(OR(Tipy!AR36=Výsledky!#REF!,Tipy!AR36=Výsledky!#REF!,Tipy!AR36=Výsledky!#REF!,Tipy!AR36=Výsledky!$AW$9),IF(VLOOKUP(Tipy!AR36,'Kategórie hráčov'!$A$2:$B$46,2,FALSE)=30,30,20),0))</f>
        <v/>
      </c>
      <c r="AX42" s="66" t="str">
        <f>IF(ISBLANK($BF$3),"",IF(ISBLANK(Tipy!AN36),0,IF(OR(AND(Tipy!AN36=Výsledky!$BD$3,OR(Tipy!AP36=Výsledky!$BF$3+1,Tipy!AP36=Výsledky!$BF$3-1)),AND(Tipy!AP36=Výsledky!$BF$3,OR(Tipy!AN36=Výsledky!$BD$3+1,Tipy!AN36=Výsledky!$BD$3-1))),10,0)))</f>
        <v/>
      </c>
      <c r="AY42" s="69" t="str">
        <f>IF(ISBLANK($BF$3),"",IF(ISBLANK(Tipy!AN36),"-",SUM(AT42:AX42)))</f>
        <v/>
      </c>
      <c r="AZ42" s="68"/>
      <c r="BA42" s="65" t="str">
        <f>IF(ISBLANK($AY$3),"",IF(ISBLANK(Tipy!AT36),0,IF(AND(Tipy!AT36=Výsledky!$AW$3,Tipy!AV36=Výsledky!$AY$3),60,0)))</f>
        <v/>
      </c>
      <c r="BB42" s="65" t="str">
        <f>IF(ISBLANK($AY$3),"",IF(ISBLANK(Tipy!AT36),0,IF(AND(Tipy!AT36=Výsledky!$AW$3,Tipy!AV36=Výsledky!$AY$3),0,IF(AND(Tipy!AT36-Tipy!AV36&gt;0,Výsledky!$AW$3-Výsledky!$AY$3&gt;0),20,IF(AND(Tipy!AT36-Tipy!AV36=0,Výsledky!$AW$3-Výsledky!$AY$3=0),20,IF(AND(Tipy!AT36-Tipy!AV36&lt;0,Výsledky!$AW$3-Výsledky!$AY$3&lt;0),20,0))))))</f>
        <v/>
      </c>
      <c r="BC42" s="65" t="str">
        <f>IF(ISBLANK($AY$3),"",IF(OR(Tipy!AW36=Výsledky!$BA$6,Tipy!AW36=Výsledky!$BA$7,Tipy!AW36=Výsledky!$BA$8,Tipy!AW36=Výsledky!$BA$9),IF(VLOOKUP(Tipy!AW36,'Kategórie hráčov'!$A$2:$B$46,2,FALSE)=30,30,20),0))</f>
        <v/>
      </c>
      <c r="BD42" s="65" t="str">
        <f>IF(ISBLANK($AY$3),"",IF(OR(Tipy!AX36=Výsledky!$BD$6,Tipy!AX36=Výsledky!$BD$7,Tipy!AX36=Výsledky!$BD$8,Tipy!AX36=Výsledky!$BD$9),IF(VLOOKUP(Tipy!AX36,'Kategórie hráčov'!$A$2:$B$46,2,FALSE)=30,30,20),0))</f>
        <v/>
      </c>
      <c r="BE42" s="66" t="str">
        <f>IF(ISBLANK($AY$3),"",IF(ISBLANK(Tipy!AT36),0,IF(OR(AND(Tipy!AT36=Výsledky!$AW$3,OR(Tipy!AV36=Výsledky!$AY$3+1,Tipy!AV36=Výsledky!$AY$3-1)),AND(Tipy!AV36=Výsledky!$AY$3,OR(Tipy!AT36=Výsledky!$AW$3+1,Tipy!AT36=Výsledky!$AW$3-1))),10,0)))</f>
        <v/>
      </c>
      <c r="BF42" s="69" t="str">
        <f>IF(ISBLANK($AY$3),"",IF(ISBLANK(Tipy!AT36),"-",SUM(BA42:BE42)))</f>
        <v/>
      </c>
      <c r="BG42" s="68"/>
      <c r="BH42" s="65" t="str">
        <f>IF(ISBLANK($BT$3),"",IF(ISBLANK(Tipy!AZ36),0,IF(AND(Tipy!AZ36=Výsledky!$BR$3,Tipy!BB36=Výsledky!$BT$3),60,0)))</f>
        <v/>
      </c>
      <c r="BI42" s="65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5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5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6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69" t="str">
        <f>IF(ISBLANK($BT$3),"",IF(ISBLANK(Tipy!AZ36),"-",SUM(BH42:BL42)))</f>
        <v/>
      </c>
      <c r="BN42" s="68"/>
      <c r="BO42" s="65" t="str">
        <f>IF(ISBLANK($CA$3),"",IF(ISBLANK(Tipy!BF36),0,IF(AND(Tipy!BF36=Výsledky!$BY$3,Tipy!BH36=Výsledky!$CA$3),60,0)))</f>
        <v/>
      </c>
      <c r="BP42" s="65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5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5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6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9" t="str">
        <f>IF(ISBLANK($CA$3),"",IF(ISBLANK(Tipy!BF36),"-",SUM(BO42:BS42)))</f>
        <v/>
      </c>
      <c r="BU42" s="68"/>
      <c r="BV42" s="65" t="str">
        <f>IF(ISBLANK($CH$3),"",IF(ISBLANK(Tipy!BL36),0,IF(AND(Tipy!BL36=Výsledky!$CF$3,Tipy!BN36=Výsledky!$CH$3),60,0)))</f>
        <v/>
      </c>
      <c r="BW42" s="65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5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5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6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9" t="str">
        <f>IF(ISBLANK($CH$3),"",IF(ISBLANK(Tipy!BL36),"-",SUM(BV42:BZ42)))</f>
        <v/>
      </c>
      <c r="CB42" s="68"/>
      <c r="CC42" s="65" t="str">
        <f>IF(ISBLANK($CO$3),"",IF(ISBLANK(Tipy!BR36),0,IF(AND(Tipy!BR36=Výsledky!$CM$3,Tipy!BT36=Výsledky!$CO$3),60,0)))</f>
        <v/>
      </c>
      <c r="CD42" s="65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5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5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6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9" t="str">
        <f>IF(ISBLANK($CO$3),"",IF(ISBLANK(Tipy!BR36),"-",SUM(CC42:CG42)))</f>
        <v/>
      </c>
      <c r="CI42" s="68"/>
      <c r="CJ42" s="65" t="str">
        <f>IF(ISBLANK($CV$3),"",IF(ISBLANK(Tipy!BX36),0,IF(AND(Tipy!BX36=Výsledky!$CT$3,Tipy!BZ36=Výsledky!$CV$3),60,0)))</f>
        <v/>
      </c>
      <c r="CK42" s="65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5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5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6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9" t="str">
        <f>IF(ISBLANK($CV$3),"",IF(ISBLANK(Tipy!BX36),"-",SUM(CJ42:CN42)))</f>
        <v/>
      </c>
      <c r="CP42" s="68"/>
      <c r="CQ42" s="65" t="str">
        <f>IF(ISBLANK($DC$3),"",IF(ISBLANK(Tipy!CD36),0,IF(AND(Tipy!CD36=Výsledky!$DA$3,Tipy!CF36=Výsledky!$DC$3),60,0)))</f>
        <v/>
      </c>
      <c r="CR42" s="65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5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5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6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9" t="str">
        <f>IF(ISBLANK($DC$3),"",IF(ISBLANK(Tipy!CD36),"-",SUM(CQ42:CU42)))</f>
        <v/>
      </c>
      <c r="CW42" s="68"/>
      <c r="CX42" s="65" t="str">
        <f>IF(ISBLANK($DX$3),"",IF(ISBLANK(Tipy!CJ36),0,IF(AND(Tipy!CJ36=Výsledky!$DV$3,Tipy!CL36=Výsledky!$DX$3),60,0)))</f>
        <v/>
      </c>
      <c r="CY42" s="65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5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5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6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9" t="str">
        <f>IF(ISBLANK($DX$3),"",IF(ISBLANK(Tipy!CJ36),"-",SUM(CX42:DB42)))</f>
        <v/>
      </c>
      <c r="DD42" s="68"/>
      <c r="DE42" s="65" t="str">
        <f>IF(ISBLANK($DQ$3),"",IF(ISBLANK(Tipy!CP36),0,IF(AND(Tipy!CP36=Výsledky!$DO$3,Tipy!CR36=Výsledky!$DQ$3),60,0)))</f>
        <v/>
      </c>
      <c r="DF42" s="65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5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5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6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9" t="str">
        <f>IF(ISBLANK($DQ$3),"",IF(ISBLANK(Tipy!CP36),"-",SUM(DE42:DI42)))</f>
        <v/>
      </c>
      <c r="DK42" s="68"/>
      <c r="DL42" s="65" t="str">
        <f>IF(ISBLANK($EE$3),"",IF(ISBLANK(Tipy!CV36),0,IF(AND(Tipy!CV36=Výsledky!$EC$3,Tipy!CX36=Výsledky!$EE$3),60,0)))</f>
        <v/>
      </c>
      <c r="DM42" s="65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5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5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6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9" t="str">
        <f>IF(ISBLANK($EE$3),"",IF(ISBLANK(Tipy!CV36),"-",SUM(DL42:DP42)))</f>
        <v/>
      </c>
      <c r="DR42" s="68"/>
      <c r="DS42" s="65" t="str">
        <f>IF(ISBLANK($EL$3),"",IF(ISBLANK(Tipy!DB36),0,IF(AND(Tipy!DB36=Výsledky!$EJ$3,Tipy!DD36=Výsledky!$EL$3),60,0)))</f>
        <v/>
      </c>
      <c r="DT42" s="65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5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5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6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9" t="str">
        <f>IF(ISBLANK($EL$3),"",IF(ISBLANK(Tipy!DB36),"-",SUM(DS42:DW42)))</f>
        <v/>
      </c>
      <c r="DY42" s="68"/>
      <c r="DZ42" s="65" t="str">
        <f>IF(ISBLANK($ES$3),"",IF(ISBLANK(Tipy!DH36),0,IF(AND(Tipy!DH36=Výsledky!$EQ$3,Tipy!DJ36=Výsledky!$ES$3),60,0)))</f>
        <v/>
      </c>
      <c r="EA42" s="65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5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5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6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9" t="str">
        <f>IF(ISBLANK($ES$3),"",IF(ISBLANK(Tipy!DH36),"-",SUM(DZ42:ED42)))</f>
        <v/>
      </c>
      <c r="EF42" s="68"/>
      <c r="EG42" s="65" t="str">
        <f>IF(ISBLANK($EZ$3),"",IF(ISBLANK(Tipy!DN36),0,IF(AND(Tipy!DN36=Výsledky!$EX$3,Tipy!DP36=Výsledky!$EZ$3),60,0)))</f>
        <v/>
      </c>
      <c r="EH42" s="65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5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5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6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9" t="str">
        <f>IF(ISBLANK($EZ$3),"",IF(ISBLANK(Tipy!DN36),"-",SUM(EG42:EK42)))</f>
        <v/>
      </c>
      <c r="EM42" s="68"/>
      <c r="EN42" s="65" t="str">
        <f>IF(ISBLANK($FU$3),"",IF(ISBLANK(Tipy!DT36),0,IF(AND(Tipy!DT36=Výsledky!$FS$3,Tipy!DV36=Výsledky!$FU$3),60,0)))</f>
        <v/>
      </c>
      <c r="EO42" s="65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5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5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6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9" t="str">
        <f>IF(ISBLANK($FU$3),"",IF(ISBLANK(Tipy!DT36),"-",SUM(EN42:ER42)))</f>
        <v/>
      </c>
      <c r="ET42" s="68"/>
      <c r="EU42" s="65" t="str">
        <f>IF(ISBLANK($FG$3),"",IF(ISBLANK(Tipy!DZ36),0,IF(AND(Tipy!DZ36=Výsledky!$FE$3,Tipy!EB36=Výsledky!$FG$3),60,0)))</f>
        <v/>
      </c>
      <c r="EV42" s="65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5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5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6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9" t="str">
        <f>IF(ISBLANK($FG$3),"",IF(ISBLANK(Tipy!DZ36),"-",SUM(EU42:EY42)))</f>
        <v/>
      </c>
      <c r="FA42" s="68"/>
      <c r="FB42" s="65" t="str">
        <f>IF(ISBLANK($BM$3),"",IF(ISBLANK(Tipy!EF36),0,IF(AND(Tipy!EF36=Výsledky!$BK$3,Tipy!EH36=Výsledky!$BM$3),60,0)))</f>
        <v/>
      </c>
      <c r="FC42" s="65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5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5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6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69" t="str">
        <f>IF(ISBLANK($BM$3),"",IF(ISBLANK(Tipy!EF36),"-",SUM(FB42:FF42)))</f>
        <v/>
      </c>
      <c r="FH42" s="68"/>
      <c r="FI42" s="65" t="str">
        <f>IF(ISBLANK($FN$3),"",IF(ISBLANK(Tipy!EL36),0,IF(AND(Tipy!EL36=Výsledky!$FL$3,Tipy!EN36=Výsledky!$FN$3),60,0)))</f>
        <v/>
      </c>
      <c r="FJ42" s="65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5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5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6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9" t="str">
        <f>IF(ISBLANK($FN$3),"",IF(ISBLANK(Tipy!EL36),"-",SUM(FI42:FM42)))</f>
        <v/>
      </c>
      <c r="FO42" s="68"/>
      <c r="FP42" s="65" t="str">
        <f>IF(ISBLANK($DJ$3),"",IF(ISBLANK(Tipy!ER36),0,IF(AND(Tipy!ER36=Výsledky!$DH$3,Tipy!ET36=Výsledky!$DJ$3),60,0)))</f>
        <v/>
      </c>
      <c r="FQ42" s="65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5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5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6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9" t="str">
        <f>IF(ISBLANK($DJ$3),"",IF(ISBLANK(Tipy!ER36),"-",SUM(FP42:FT42)))</f>
        <v/>
      </c>
      <c r="FV42" s="68"/>
      <c r="FW42" s="65" t="str">
        <f>IF(ISBLANK($GB$3),"",IF(ISBLANK(Tipy!EX36),0,IF(AND(Tipy!EX36=Výsledky!$FZ$3,Tipy!EZ36=Výsledky!$GB$3),60,0)))</f>
        <v/>
      </c>
      <c r="FX42" s="65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5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5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6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9" t="str">
        <f>IF(ISBLANK($GB$3),"",IF(ISBLANK(Tipy!EX36),"-",SUM(FW42:GA42)))</f>
        <v/>
      </c>
      <c r="GC42" s="68"/>
      <c r="GD42" s="65" t="str">
        <f>IF(ISBLANK($GP$3),"",IF(ISBLANK(Tipy!FD36),0,IF(AND(Tipy!FD36=Výsledky!$GN$3,Tipy!FF36=Výsledky!$GP$3),60,0)))</f>
        <v/>
      </c>
      <c r="GE42" s="65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5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5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6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9" t="str">
        <f>IF(ISBLANK($GP$3),"",IF(ISBLANK(Tipy!FD36),"-",SUM(GD42:GH42)))</f>
        <v/>
      </c>
      <c r="GJ42" s="68"/>
      <c r="GK42" s="65" t="str">
        <f>IF(ISBLANK($GW$3),"",IF(ISBLANK(Tipy!FJ36),0,IF(AND(Tipy!FJ36=Výsledky!$GU$3,Tipy!FL36=Výsledky!$GW$3),60,0)))</f>
        <v/>
      </c>
      <c r="GL42" s="65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5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5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6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9" t="str">
        <f>IF(ISBLANK($GW$3),"",IF(ISBLANK(Tipy!FJ36),"-",SUM(GK42:GO42)))</f>
        <v/>
      </c>
      <c r="GQ42" s="68"/>
      <c r="GR42" s="65" t="str">
        <f>IF(ISBLANK($GI$3),"",IF(ISBLANK(Tipy!FP36),0,IF(AND(Tipy!FP36=Výsledky!$GG$3,Tipy!FR36=Výsledky!$GI$3),60,0)))</f>
        <v/>
      </c>
      <c r="GS42" s="65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5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5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6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9" t="str">
        <f>IF(ISBLANK($GI$3),"",IF(ISBLANK(Tipy!FP36),"-",SUM(GR42:GV42)))</f>
        <v/>
      </c>
      <c r="GX42" s="68"/>
      <c r="GY42" s="65" t="str">
        <f>IF(ISBLANK($HK$3),"",IF(ISBLANK(Tipy!FV36),0,IF(AND(Tipy!FV36=Výsledky!$HI$3,Tipy!FX36=Výsledky!$HK$3),60,0)))</f>
        <v/>
      </c>
      <c r="GZ42" s="65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5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5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6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9" t="str">
        <f>IF(ISBLANK($HK$3),"",IF(ISBLANK(Tipy!FV36),"-",SUM(GY42:HC42)))</f>
        <v/>
      </c>
      <c r="HE42" s="68"/>
      <c r="HF42" s="65" t="str">
        <f>IF(ISBLANK($HD$3),"",IF(ISBLANK(Tipy!GB36),0,IF(AND(Tipy!GB36=Výsledky!$HB$3,Tipy!GD36=Výsledky!$HD$3),60,0)))</f>
        <v/>
      </c>
      <c r="HG42" s="65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5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5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6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9" t="str">
        <f>IF(ISBLANK($HD$3),"",IF(ISBLANK(Tipy!GB36),"-",SUM(HF42:HJ42)))</f>
        <v/>
      </c>
      <c r="HL42" s="68"/>
      <c r="HM42" s="65" t="str">
        <f>IF(ISBLANK($HY$3),"",IF(ISBLANK(Tipy!GH36),0,IF(AND(Tipy!GH36=Výsledky!$HW$3,Tipy!GJ36=Výsledky!$HY$3),60,0)))</f>
        <v/>
      </c>
      <c r="HN42" s="65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5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5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6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9" t="str">
        <f>IF(ISBLANK($HY$3),"",IF(ISBLANK(Tipy!GH36),"-",SUM(HM42:HQ42)))</f>
        <v/>
      </c>
      <c r="HS42" s="68"/>
      <c r="HT42" s="65" t="str">
        <f>IF(ISBLANK($HR$3),"",IF(ISBLANK(Tipy!GN36),0,IF(AND(Tipy!GN36=Výsledky!$HP$3,Tipy!GP36=Výsledky!$HR$3),60,0)))</f>
        <v/>
      </c>
      <c r="HU42" s="65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5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5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6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9" t="str">
        <f>IF(ISBLANK($HR$3),"",IF(ISBLANK(Tipy!GN36),"-",SUM(HT42:HX42)))</f>
        <v/>
      </c>
      <c r="HZ42" s="68"/>
      <c r="IA42" s="65" t="str">
        <f>IF(ISBLANK($IM$3),"",IF(ISBLANK(Tipy!GT36),0,IF(AND(Tipy!GT36=Výsledky!$IK$3,Tipy!GV36=Výsledky!$IM$3),60,0)))</f>
        <v/>
      </c>
      <c r="IB42" s="65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5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5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6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9" t="str">
        <f>IF(ISBLANK($IM$3),"",IF(ISBLANK(Tipy!GT36),"-",SUM(IA42:IE42)))</f>
        <v/>
      </c>
      <c r="IG42" s="68"/>
      <c r="IH42" s="65" t="str">
        <f>IF(ISBLANK($IF$3),"",IF(ISBLANK(Tipy!GZ36),0,IF(AND(Tipy!GZ36=Výsledky!$ID$3,Tipy!HB36=Výsledky!$IF$3),60,0)))</f>
        <v/>
      </c>
      <c r="II42" s="65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5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5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6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9" t="str">
        <f>IF(ISBLANK($IF$3),"",IF(ISBLANK(Tipy!GZ36),"-",SUM(IH42:IL42)))</f>
        <v/>
      </c>
      <c r="IN42" s="68"/>
      <c r="IO42" s="65" t="str">
        <f>IF(ISBLANK($IT$3),"",IF(ISBLANK(Tipy!HF36),0,IF(AND(Tipy!HF36=Výsledky!$IR$3,Tipy!HH36=Výsledky!$IT$3),60,0)))</f>
        <v/>
      </c>
      <c r="IP42" s="65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5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5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6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9" t="str">
        <f>IF(ISBLANK($IT$3),"",IF(ISBLANK(Tipy!HF36),"-",SUM(IO42:IS42)))</f>
        <v/>
      </c>
      <c r="IU42" s="68"/>
      <c r="IV42" s="65" t="str">
        <f>IF(ISBLANK($JA$3),"",IF(ISBLANK(Tipy!HL36),0,IF(AND(Tipy!HL36=Výsledky!$IY$3,Tipy!HN36=Výsledky!$JA$3),60,0)))</f>
        <v/>
      </c>
      <c r="IW42" s="65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5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5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6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9" t="str">
        <f>IF(ISBLANK($JA$3),"",IF(ISBLANK(Tipy!HL36),"-",SUM(IV42:IZ42)))</f>
        <v/>
      </c>
      <c r="JB42" s="68"/>
      <c r="JC42" s="65" t="str">
        <f>IF(ISBLANK($JO$3),"",IF(ISBLANK(Tipy!HR36),0,IF(AND(Tipy!HR36=Výsledky!$JM$3,Tipy!HT36=Výsledky!$JO$3),60,0)))</f>
        <v/>
      </c>
      <c r="JD42" s="65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5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5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6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9" t="str">
        <f>IF(ISBLANK($JO$3),"",IF(ISBLANK(Tipy!HR36),"-",SUM(JC42:JG42)))</f>
        <v/>
      </c>
      <c r="JI42" s="68"/>
      <c r="JJ42" s="65" t="str">
        <f>IF(ISBLANK($JH$3),"",IF(ISBLANK(Tipy!HX36),0,IF(AND(Tipy!HX36=Výsledky!$JF$3,Tipy!HZ36=Výsledky!$JH$3),60,0)))</f>
        <v/>
      </c>
      <c r="JK42" s="65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5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5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6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9" t="str">
        <f>IF(ISBLANK($JH$3),"",IF(ISBLANK(Tipy!HX36),"-",SUM(JJ42:JN42)))</f>
        <v/>
      </c>
      <c r="JP42" s="68"/>
      <c r="JQ42" s="65" t="str">
        <f>IF(ISBLANK($JV$3),"",IF(ISBLANK(Tipy!ID36),0,IF(AND(Tipy!ID36=Výsledky!$JT$3,Tipy!IF36=Výsledky!$JV$3),60,0)))</f>
        <v/>
      </c>
      <c r="JR42" s="65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5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5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6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9" t="str">
        <f>IF(ISBLANK($JV$3),"",IF(ISBLANK(Tipy!ID36),"-",SUM(JQ42:JU42)))</f>
        <v/>
      </c>
      <c r="JW42" s="68"/>
      <c r="JX42" s="65" t="str">
        <f>IF(ISBLANK($KQ$3),"",IF(ISBLANK(Tipy!IJ36),0,IF(AND(Tipy!IJ36=Výsledky!$KO$3,Tipy!IL36=Výsledky!$KQ$3),60,0)))</f>
        <v/>
      </c>
      <c r="JY42" s="65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5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5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6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9" t="str">
        <f>IF(ISBLANK($KQ$3),"",IF(ISBLANK(Tipy!IJ36),"-",SUM(JX42:KB42)))</f>
        <v/>
      </c>
      <c r="KD42" s="68"/>
      <c r="KE42" s="65" t="str">
        <f>IF(ISBLANK($KX$3),"",IF(ISBLANK(Tipy!IP36),0,IF(AND(Tipy!IP36=Výsledky!$KV$3,Tipy!IR36=Výsledky!$KX$3),60,0)))</f>
        <v/>
      </c>
      <c r="KF42" s="65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5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5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6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9" t="str">
        <f>IF(ISBLANK($KX$3),"",IF(ISBLANK(Tipy!IP36),"-",SUM(KE42:KI42)))</f>
        <v/>
      </c>
      <c r="KK42" s="68"/>
      <c r="KL42" s="65" t="str">
        <f>IF(ISBLANK($KJ$3),"",IF(ISBLANK(Tipy!IV36),0,IF(AND(Tipy!IV36=Výsledky!$KH$3,Tipy!IX36=Výsledky!$KJ$3),60,0)))</f>
        <v/>
      </c>
      <c r="KM42" s="65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5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5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6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9" t="str">
        <f>IF(ISBLANK($KJ$3),"",IF(ISBLANK(Tipy!IV36),"-",SUM(KL42:KP42)))</f>
        <v/>
      </c>
      <c r="KR42" s="68"/>
      <c r="KS42" s="65" t="str">
        <f>IF(ISBLANK($KC$3),"",IF(ISBLANK(Tipy!JB36),0,IF(AND(Tipy!JB36=Výsledky!$KA$3,Tipy!JD36=Výsledky!$KC$3),60,0)))</f>
        <v/>
      </c>
      <c r="KT42" s="65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5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5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6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9" t="str">
        <f>IF(ISBLANK($KC$3),"",IF(ISBLANK(Tipy!JB36),"-",SUM(KS42:KW42)))</f>
        <v/>
      </c>
      <c r="KY42" s="68"/>
      <c r="KZ42" s="65" t="str">
        <f>IF(ISBLANK($LE$3),"",IF(ISBLANK(Tipy!JH36),0,IF(AND(Tipy!JH36=Výsledky!$LC$3,Tipy!JJ36=Výsledky!$LE$3),60,0)))</f>
        <v/>
      </c>
      <c r="LA42" s="65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5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5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6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9" t="str">
        <f>IF(ISBLANK($LE$3),"",IF(ISBLANK(Tipy!JH36),"-",SUM(KZ42:LD42)))</f>
        <v/>
      </c>
      <c r="LF42" s="68"/>
      <c r="LG42" s="65" t="str">
        <f>IF(ISBLANK($JH$3),"",IF(ISBLANK(Tipy!JU36),0,IF(AND(Tipy!JU36=Výsledky!$JF$3,Tipy!JW36=Výsledky!$JH$3),60,0)))</f>
        <v/>
      </c>
      <c r="LH42" s="65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5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5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6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9" t="str">
        <f>IF(ISBLANK($JH$3),"",IF(ISBLANK(Tipy!JU36),"-",SUM(LG42:LK42)))</f>
        <v/>
      </c>
      <c r="LM42" s="68"/>
      <c r="LN42" s="65" t="str">
        <f>IF(ISBLANK($LS$3),"",IF(ISBLANK(Tipy!JN36),0,IF(AND(Tipy!JN36=Výsledky!$LQ$3,Tipy!JP36=Výsledky!$LS$3),60,0)))</f>
        <v/>
      </c>
      <c r="LO42" s="65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5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5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6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9" t="str">
        <f>IF(ISBLANK($LS$3),"",IF(ISBLANK(Tipy!JN36),"-",SUM(LN42:LR42)))</f>
        <v/>
      </c>
      <c r="LT42" s="68"/>
      <c r="LU42" s="65" t="str">
        <f>IF(ISBLANK($JH$3),"",IF(ISBLANK(Tipy!KI36),0,IF(AND(Tipy!KI36=Výsledky!$JF$3,Tipy!KK36=Výsledky!$JH$3),60,0)))</f>
        <v/>
      </c>
      <c r="LV42" s="65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5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5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6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9" t="str">
        <f>IF(ISBLANK($JH$3),"",IF(ISBLANK(Tipy!KI36),"-",SUM(LU42:LY42)))</f>
        <v/>
      </c>
      <c r="MA42" s="68"/>
      <c r="MB42" s="65" t="str">
        <f>IF(ISBLANK($MG$3),"",IF(ISBLANK(Tipy!JZ36),0,IF(AND(Tipy!JZ36=Výsledky!$ME$3,Tipy!KB36=Výsledky!$MG$3),60,0)))</f>
        <v/>
      </c>
      <c r="MC42" s="65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5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5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6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9" t="str">
        <f>IF(ISBLANK($MG$3),"",IF(ISBLANK(Tipy!JZ36),"-",SUM(MB42:MF42)))</f>
        <v/>
      </c>
      <c r="MH42" s="68"/>
      <c r="MI42" s="65" t="str">
        <f>IF(ISBLANK($MN$3),"",IF(ISBLANK(Tipy!KL36),0,IF(AND(Tipy!KL36=Výsledky!$ML$3,Tipy!KN36=Výsledky!$MN$3),60,0)))</f>
        <v/>
      </c>
      <c r="MJ42" s="6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5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5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9" t="str">
        <f>IF(ISBLANK($MN$3),"",IF(ISBLANK(Tipy!KL36),"-",SUM(MI42:MM42)))</f>
        <v/>
      </c>
      <c r="MO42" s="68"/>
      <c r="MP42" s="65" t="str">
        <f>IF(ISBLANK($MU$3),"",IF(ISBLANK(Tipy!KR36),0,IF(AND(Tipy!KR36=Výsledky!$MS$3,Tipy!KT36=Výsledky!$MU$3),60,0)))</f>
        <v/>
      </c>
      <c r="MQ42" s="6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5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5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9" t="str">
        <f>IF(ISBLANK($MU$3),"",IF(ISBLANK(Tipy!KR36),"-",SUM(MP42:MT42)))</f>
        <v/>
      </c>
      <c r="MV42" s="68"/>
      <c r="MW42" s="65" t="str">
        <f>IF(ISBLANK($NP$3),"",IF(ISBLANK(Tipy!KX36),0,IF(AND(Tipy!KX36=Výsledky!$NN$3,Tipy!KZ36=Výsledky!$NP$3),60,0)))</f>
        <v/>
      </c>
      <c r="MX42" s="65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5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5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6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9" t="str">
        <f>IF(ISBLANK($NP$3),"",IF(ISBLANK(Tipy!KX36),"-",SUM(MW42:NA42)))</f>
        <v/>
      </c>
      <c r="NC42" s="68"/>
      <c r="ND42" s="65" t="str">
        <f>IF(ISBLANK($NB$3),"",IF(ISBLANK(Tipy!LD36),0,IF(AND(Tipy!LD36=Výsledky!$MZ$3,Tipy!LF36=Výsledky!$NB$3),60,0)))</f>
        <v/>
      </c>
      <c r="NE42" s="65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5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5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6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9" t="str">
        <f>IF(ISBLANK($NB$3),"",IF(ISBLANK(Tipy!LD36),"-",SUM(ND42:NH42)))</f>
        <v/>
      </c>
      <c r="NJ42" s="68"/>
      <c r="NK42" s="65" t="str">
        <f>IF(ISBLANK($OD$3),"",IF(ISBLANK(Tipy!LJ36),0,IF(AND(Tipy!LJ36=Výsledky!$OB$3,Tipy!LL36=Výsledky!$OD$3),60,0)))</f>
        <v/>
      </c>
      <c r="NL42" s="65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5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5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6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9" t="str">
        <f>IF(ISBLANK($OD$3),"",IF(ISBLANK(Tipy!LJ36),"-",SUM(NK42:NO42)))</f>
        <v/>
      </c>
      <c r="NQ42" s="68"/>
      <c r="NR42" s="65" t="str">
        <f>IF(ISBLANK($NI$3),"",IF(ISBLANK(Tipy!LP36),0,IF(AND(Tipy!LP36=Výsledky!$NG$3,Tipy!LR36=Výsledky!$NI$3),60,0)))</f>
        <v/>
      </c>
      <c r="NS42" s="65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5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5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6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9" t="str">
        <f>IF(ISBLANK($NI$3),"",IF(ISBLANK(Tipy!LP36),"-",SUM(NR42:NV42)))</f>
        <v/>
      </c>
      <c r="NX42" s="68"/>
      <c r="NY42" s="65" t="str">
        <f>IF(ISBLANK($OK$3),"",IF(ISBLANK(Tipy!LV36),0,IF(AND(Tipy!LV36=Výsledky!$OI$3,Tipy!LX36=Výsledky!$OK$3),60,0)))</f>
        <v/>
      </c>
      <c r="NZ42" s="65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5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5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6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9" t="str">
        <f>IF(ISBLANK($OK$3),"",IF(ISBLANK(Tipy!LV36),"-",SUM(NY42:OC42)))</f>
        <v/>
      </c>
      <c r="OE42" s="68"/>
      <c r="OF42" s="65" t="str">
        <f>IF(ISBLANK($NW$3),"",IF(ISBLANK(Tipy!MB36),0,IF(AND(Tipy!MB36=Výsledky!$NU$3,Tipy!MD36=Výsledky!$NW$3),60,0)))</f>
        <v/>
      </c>
      <c r="OG42" s="65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5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5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6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9" t="str">
        <f>IF(ISBLANK($NW$3),"",IF(ISBLANK(Tipy!MB36),"-",SUM(OF42:OJ42)))</f>
        <v/>
      </c>
      <c r="OL42" s="68"/>
      <c r="OM42" s="65" t="str">
        <f>IF(ISBLANK($OR$3),"",IF(ISBLANK(Tipy!MH36),0,IF(AND(Tipy!MH36=Výsledky!$OP$3,Tipy!MJ36=Výsledky!$OR$3),60,0)))</f>
        <v/>
      </c>
      <c r="ON42" s="6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5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5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9" t="str">
        <f>IF(ISBLANK($OR$3),"",IF(ISBLANK(Tipy!MH36),"-",SUM(OM42:OQ42)))</f>
        <v/>
      </c>
      <c r="OS42" s="68"/>
      <c r="OT42" s="65" t="str">
        <f>IF(ISBLANK($OY$3),"",IF(ISBLANK(Tipy!MN36),0,IF(AND(Tipy!MN36=Výsledky!$OW$3,Tipy!MP36=Výsledky!$OY$3),60,0)))</f>
        <v/>
      </c>
      <c r="OU42" s="6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5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5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9" t="str">
        <f>IF(ISBLANK($OY$3),"",IF(ISBLANK(Tipy!MN36),"-",SUM(OT42:OX42)))</f>
        <v/>
      </c>
      <c r="OZ42" s="68"/>
      <c r="PA42" s="65" t="str">
        <f>IF(ISBLANK($PF$3),"",IF(ISBLANK(Tipy!MT36),0,IF(AND(Tipy!MT36=Výsledky!$PD$3,Tipy!MV36=Výsledky!$PF$3),60,0)))</f>
        <v/>
      </c>
      <c r="PB42" s="6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5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5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9" t="str">
        <f>IF(ISBLANK($PF$3),"",IF(ISBLANK(Tipy!MT36),"-",SUM(PA42:PE42)))</f>
        <v/>
      </c>
      <c r="PG42" s="68"/>
      <c r="PH42" s="65" t="str">
        <f>IF(ISBLANK($PM$3),"",IF(ISBLANK(Tipy!MZ36),0,IF(AND(Tipy!MZ36=Výsledky!$PK$3,Tipy!NB36=Výsledky!$PM$3),60,0)))</f>
        <v/>
      </c>
      <c r="PI42" s="6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5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5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9" t="str">
        <f>IF(ISBLANK($PM$3),"",IF(ISBLANK(Tipy!MZ36),"-",SUM(PH42:PL42)))</f>
        <v/>
      </c>
      <c r="PN42" s="68"/>
      <c r="PO42" s="65" t="str">
        <f>IF(ISBLANK($PT$3),"",IF(ISBLANK(Tipy!NF36),0,IF(AND(Tipy!NF36=Výsledky!$PR$3,Tipy!NH36=Výsledky!$PT$3),60,0)))</f>
        <v/>
      </c>
      <c r="PP42" s="6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5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5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9" t="str">
        <f>IF(ISBLANK($PT$3),"",IF(ISBLANK(Tipy!NF36),"-",SUM(PO42:PS42)))</f>
        <v/>
      </c>
      <c r="PU42" s="68"/>
      <c r="PV42" s="65" t="str">
        <f>IF(ISBLANK($QA$3),"",IF(ISBLANK(Tipy!NL36),0,IF(AND(Tipy!NL36=Výsledky!$PY$3,Tipy!NN36=Výsledky!$QA$3),60,0)))</f>
        <v/>
      </c>
      <c r="PW42" s="6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5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5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9" t="str">
        <f>IF(ISBLANK($QA$3),"",IF(ISBLANK(Tipy!NL36),"-",SUM(PV42:PZ42)))</f>
        <v/>
      </c>
      <c r="QB42" s="68"/>
      <c r="QC42" s="65" t="str">
        <f>IF(ISBLANK($QH$3),"",IF(ISBLANK(Tipy!NR36),0,IF(AND(Tipy!NR36=Výsledky!$QF$3,Tipy!NT36=Výsledky!$QH$3),60,0)))</f>
        <v/>
      </c>
      <c r="QD42" s="6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5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5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9" t="str">
        <f>IF(ISBLANK($QH$3),"",IF(ISBLANK(Tipy!NR36),"-",SUM(QC42:QG42)))</f>
        <v/>
      </c>
      <c r="QI42" s="65"/>
      <c r="QJ42" s="65" t="str">
        <f>IF(ISBLANK($QV$3),"",IF(ISBLANK(Tipy!NX36),0,IF(AND(Tipy!NX36=Výsledky!$QT$3,Tipy!NZ36=Výsledky!$QV$3),60,0)))</f>
        <v/>
      </c>
      <c r="QK42" s="65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5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5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6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9" t="str">
        <f>IF(ISBLANK($QV$3),"",IF(ISBLANK(Tipy!NX36),"-",SUM(QJ42:QN42)))</f>
        <v/>
      </c>
      <c r="QP42" s="65"/>
      <c r="QQ42" s="65" t="str">
        <f>IF(ISBLANK($QO$3),"",IF(ISBLANK(Tipy!#REF!),0,IF(AND(Tipy!#REF!=Výsledky!$QM$3,Tipy!#REF!=Výsledky!$QO$3),60,0)))</f>
        <v/>
      </c>
      <c r="QR4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9" t="str">
        <f>IF(ISBLANK($QO$3),"",IF(ISBLANK(Tipy!#REF!),"-",SUM(QQ42:QU42)))</f>
        <v/>
      </c>
    </row>
    <row r="43" spans="1:464" s="336" customFormat="1" ht="15">
      <c r="A43" s="316">
        <f>Tipy!A37</f>
        <v>44</v>
      </c>
      <c r="B43" s="333" t="s">
        <v>40</v>
      </c>
      <c r="C43" s="334">
        <v>44</v>
      </c>
      <c r="D43" s="65">
        <f>IF(ISBLANK($I$3),"",IF(ISBLANK(Tipy!D37),0,IF(AND(Tipy!D37=Výsledky!$G$3,Tipy!F37=Výsledky!$I$3),60,0)))</f>
        <v>0</v>
      </c>
      <c r="E43" s="6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5" t="e">
        <f>IF(ISBLANK($I$3),"",IF(OR(Tipy!G37=Výsledky!$D$6,Tipy!G37=Výsledky!$D$7,Tipy!G37=Výsledky!$D$8,Tipy!G37=Výsledky!$D$9),IF(VLOOKUP(Tipy!G37,'Kategórie hráčov'!$A$2:$B$46,2,FALSE)=30,30,20),0))</f>
        <v>#N/A</v>
      </c>
      <c r="G43" s="65" t="e">
        <f>IF(ISBLANK($I$3),"",IF(OR(Tipy!H37=Výsledky!$G$6,Tipy!H37=Výsledky!$G$7,Tipy!H37=Výsledky!$G$8,Tipy!H37=Výsledky!$G$9),IF(VLOOKUP(Tipy!H37,'Kategórie hráčov'!$A$2:$B$46,2,FALSE)=30,30,20),0))</f>
        <v>#N/A</v>
      </c>
      <c r="H43" s="6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7" t="str">
        <f>IF(ISBLANK($I$3),"",IF(ISBLANK(Tipy!D37),"-",SUM(D43:H43)))</f>
        <v>-</v>
      </c>
      <c r="J43" s="335"/>
      <c r="K43" s="106">
        <f>IF(ISBLANK($P$3),"",IF(ISBLANK(Tipy!J37),0,IF(AND(Tipy!J37=Výsledky!$N$3,Tipy!L37=Výsledky!$P$3),60,0)))</f>
        <v>0</v>
      </c>
      <c r="L43" s="10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5">
        <f>IF(ISBLANK($P$3),"",IF(OR(Tipy!M37=Výsledky!$K$6,Tipy!M37=Výsledky!$K$7,Tipy!M37=Výsledky!$K$8,Tipy!M37=Výsledky!$K$9),IF(VLOOKUP(Tipy!M37,'Kategórie hráčov'!$A$2:$B$46,2,FALSE)=30,30,20),0))</f>
        <v>0</v>
      </c>
      <c r="N43" s="105">
        <f>IF(ISBLANK($P$3),"",IF(OR(Tipy!N37=Výsledky!$N$6,Tipy!N37=Výsledky!$N$7,Tipy!N37=Výsledky!$N$8,Tipy!N37=Výsledky!$N$9),IF(VLOOKUP(Tipy!N37,'Kategórie hráčov'!$A$2:$B$46,2,FALSE)=30,30,20),0))</f>
        <v>20</v>
      </c>
      <c r="O43" s="6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7">
        <f>IF(ISBLANK($P$3),"",IF(ISBLANK(Tipy!J37),"-",SUM(K43:O43)))</f>
        <v>40</v>
      </c>
      <c r="Q43" s="330"/>
      <c r="R43" s="106">
        <f>IF(ISBLANK($W$3),"",IF(ISBLANK(Tipy!P37),0,IF(AND(Tipy!P37=Výsledky!$U$3,Tipy!R37=Výsledky!$W$3),60,0)))</f>
        <v>60</v>
      </c>
      <c r="S43" s="10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5">
        <f>IF(ISBLANK($W$3),"",IF(OR(Tipy!S37=Výsledky!$R$6,Tipy!S37=Výsledky!$R$7,Tipy!S37=Výsledky!$R$8,Tipy!S37=Výsledky!$R$9),VLOOKUP(Tipy!S37,'Kategórie hráčov'!$A$2:$B$47,2,FALSE),0))</f>
        <v>0</v>
      </c>
      <c r="U43" s="105">
        <f>IF(ISBLANK($W$3),"",IF(OR(Tipy!T37=Výsledky!$U$6,Tipy!T37=Výsledky!$U$7,Tipy!T37=Výsledky!$U$8,Tipy!T37=Výsledky!$U$9),VLOOKUP(Tipy!T37,'Kategórie hráčov'!$A$25:$B$70,2,FALSE),0))</f>
        <v>0</v>
      </c>
      <c r="V43" s="6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9">
        <f>IF(ISBLANK($W$3),"",IF(ISBLANK(Tipy!P37),"-",SUM(R43:V43)))</f>
        <v>60</v>
      </c>
      <c r="X43" s="330"/>
      <c r="Y43" s="106">
        <f>IF(ISBLANK($AD$3),"",IF(ISBLANK(Tipy!V37),0,IF(AND(Tipy!V37=Výsledky!$AB$3,Tipy!X37=Výsledky!$AD$3),60,0)))</f>
        <v>0</v>
      </c>
      <c r="Z43" s="10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5">
        <f>IF(ISBLANK($AD$3),"",IF(OR(Tipy!Y37=Výsledky!$Y$6,Tipy!Y37=Výsledky!$Y$7,Tipy!Y37=Výsledky!$Y$8,Tipy!Y37=Výsledky!$Y$9),VLOOKUP(Tipy!Y37,'Kategórie hráčov'!$A$2:$B$47,2,FALSE),0))</f>
        <v>0</v>
      </c>
      <c r="AB43" s="105">
        <f>IF(ISBLANK($AD$3),"",IF(OR(Tipy!Z37=Výsledky!$AB$6,Tipy!Z37=Výsledky!$AB$7,Tipy!Z37=Výsledky!$AB$8,Tipy!Z37=Výsledky!$AB$9),VLOOKUP(Tipy!Z37,'Kategórie hráčov'!$A$25:$B$70,2,FALSE),0))</f>
        <v>0</v>
      </c>
      <c r="AC43" s="66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9">
        <f>IF(ISBLANK($AD$3),"",IF(ISBLANK(Tipy!V37),"-",SUM(Y43:AC43)))</f>
        <v>10</v>
      </c>
      <c r="AE43" s="68"/>
      <c r="AF43" s="65" t="str">
        <f>IF(ISBLANK($AK$3),"",IF(ISBLANK(Tipy!AB37),0,IF(AND(Tipy!AB37=Výsledky!$AI$3,Tipy!AD37=Výsledky!$AK$3),60,0)))</f>
        <v/>
      </c>
      <c r="AG43" s="65" t="str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/>
      </c>
      <c r="AH43" s="65" t="str">
        <f>IF(ISBLANK($AK$3),"",IF(OR(Tipy!AE37=Výsledky!$AF$6,Tipy!AE37=Výsledky!$AF$7,Tipy!AE37=Výsledky!$AF$8,Tipy!AE37=Výsledky!$AF$9),IF(VLOOKUP(Tipy!AE37,'Kategórie hráčov'!$A$2:$B$46,2,FALSE)=30,30,20),0))</f>
        <v/>
      </c>
      <c r="AI43" s="65" t="str">
        <f>IF(ISBLANK($AK$3),"",IF(OR(Tipy!AF37=Výsledky!$AI$6,Tipy!AF37=Výsledky!$AI$7,Tipy!AF37=Výsledky!$AI$8,Tipy!AF37=Výsledky!$AI$9),IF(VLOOKUP(Tipy!AF37,'Kategórie hráčov'!$A$2:$B$46,2,FALSE)=30,30,20),0))</f>
        <v/>
      </c>
      <c r="AJ43" s="66" t="str">
        <f>IF(ISBLANK($AK$3),"",IF(ISBLANK(Tipy!AB37),0,IF(OR(AND(Tipy!AB37=Výsledky!$AI$3,OR(Tipy!AD37=Výsledky!$AK$3+1,Tipy!AD37=Výsledky!$AK$3-1)),AND(Tipy!AD37=Výsledky!$AK$3,OR(Tipy!AB37=Výsledky!$AI$3+1,Tipy!AB37=Výsledky!$AI$3-1))),10,0)))</f>
        <v/>
      </c>
      <c r="AK43" s="69" t="str">
        <f>IF(ISBLANK($AK$3),"",IF(ISBLANK(Tipy!AB37),"-",SUM(AF43:AJ43)))</f>
        <v/>
      </c>
      <c r="AL43" s="68"/>
      <c r="AM43" s="65" t="str">
        <f>IF(ISBLANK($AR$3),"",IF(ISBLANK(Tipy!AH37),0,IF(AND(Tipy!AH37=Výsledky!$AP$3,Tipy!AJ37=Výsledky!$AR$3),60,0)))</f>
        <v/>
      </c>
      <c r="AN43" s="65" t="str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/>
      </c>
      <c r="AO43" s="65" t="str">
        <f>IF(ISBLANK($AR$3),"",IF(OR(Tipy!AK37=Výsledky!$AM$6,Tipy!AK37=Výsledky!$AM$7,Tipy!AK37=Výsledky!$AM$8,Tipy!AK37=Výsledky!$AM$9),IF(VLOOKUP(Tipy!AK37,'Kategórie hráčov'!$A$2:$B$46,2,FALSE)=30,30,20),0))</f>
        <v/>
      </c>
      <c r="AP43" s="65" t="str">
        <f>IF(ISBLANK($AR$3),"",IF(OR(Tipy!AL37=Výsledky!$AP$6,Tipy!AL37=Výsledky!$AP$7,Tipy!AL37=Výsledky!$AP$8,Tipy!AL37=Výsledky!$AP$9),IF(VLOOKUP(Tipy!AL37,'Kategórie hráčov'!$A$2:$B$46,2,FALSE)=30,30,20),0))</f>
        <v/>
      </c>
      <c r="AQ43" s="66" t="str">
        <f>IF(ISBLANK($AR$3),"",IF(ISBLANK(Tipy!AH37),0,IF(OR(AND(Tipy!AH37=Výsledky!$AP$3,OR(Tipy!AJ37=Výsledky!$AR$3+1,Tipy!AJ37=Výsledky!$AR$3-1)),AND(Tipy!AJ37=Výsledky!$AR$3,OR(Tipy!AH37=Výsledky!$AP$3+1,Tipy!AH37=Výsledky!$AP$3-1))),10,0)))</f>
        <v/>
      </c>
      <c r="AR43" s="69" t="str">
        <f>IF(ISBLANK($AR$3),"",IF(ISBLANK(Tipy!AH37),"-",SUM(AM43:AQ43)))</f>
        <v/>
      </c>
      <c r="AS43" s="68"/>
      <c r="AT43" s="65" t="str">
        <f>IF(ISBLANK($BF$3),"",IF(ISBLANK(Tipy!AN37),0,IF(AND(Tipy!AN37=Výsledky!$BD$3,Tipy!AP37=Výsledky!$BF$3),60,0)))</f>
        <v/>
      </c>
      <c r="AU43" s="65" t="str">
        <f>IF(ISBLANK($BF$3),"",IF(ISBLANK(Tipy!AN37),0,IF(AND(Tipy!AN37=Výsledky!$BD$3,Tipy!AP37=Výsledky!$BF$3),0,IF(AND(Tipy!AN37-Tipy!AP37&gt;0,Výsledky!$BD$3-Výsledky!$BF$3&gt;0),20,IF(AND(Tipy!AN37-Tipy!AP37=0,Výsledky!$BD$3-Výsledky!$BF$3=0),20,IF(AND(Tipy!AN37-Tipy!AP37&lt;0,Výsledky!$BD$3-Výsledky!$BF$3&lt;0),20,0))))))</f>
        <v/>
      </c>
      <c r="AV43" s="65" t="str">
        <f>IF(ISBLANK($BF$3),"",IF(OR(Tipy!AQ37=Výsledky!#REF!,Tipy!AQ37=Výsledky!#REF!,Tipy!AQ37=Výsledky!#REF!,Tipy!AQ37=Výsledky!$AT$9),IF(VLOOKUP(Tipy!AQ37,'Kategórie hráčov'!$A$2:$B$46,2,FALSE)=30,30,20),0))</f>
        <v/>
      </c>
      <c r="AW43" s="65" t="str">
        <f>IF(ISBLANK($BF$3),"",IF(OR(Tipy!AR37=Výsledky!#REF!,Tipy!AR37=Výsledky!#REF!,Tipy!AR37=Výsledky!#REF!,Tipy!AR37=Výsledky!$AW$9),IF(VLOOKUP(Tipy!AR37,'Kategórie hráčov'!$A$2:$B$46,2,FALSE)=30,30,20),0))</f>
        <v/>
      </c>
      <c r="AX43" s="66" t="str">
        <f>IF(ISBLANK($BF$3),"",IF(ISBLANK(Tipy!AN37),0,IF(OR(AND(Tipy!AN37=Výsledky!$BD$3,OR(Tipy!AP37=Výsledky!$BF$3+1,Tipy!AP37=Výsledky!$BF$3-1)),AND(Tipy!AP37=Výsledky!$BF$3,OR(Tipy!AN37=Výsledky!$BD$3+1,Tipy!AN37=Výsledky!$BD$3-1))),10,0)))</f>
        <v/>
      </c>
      <c r="AY43" s="69" t="str">
        <f>IF(ISBLANK($BF$3),"",IF(ISBLANK(Tipy!AN37),"-",SUM(AT43:AX43)))</f>
        <v/>
      </c>
      <c r="AZ43" s="68"/>
      <c r="BA43" s="65" t="str">
        <f>IF(ISBLANK($AY$3),"",IF(ISBLANK(Tipy!AT37),0,IF(AND(Tipy!AT37=Výsledky!$AW$3,Tipy!AV37=Výsledky!$AY$3),60,0)))</f>
        <v/>
      </c>
      <c r="BB43" s="65" t="str">
        <f>IF(ISBLANK($AY$3),"",IF(ISBLANK(Tipy!AT37),0,IF(AND(Tipy!AT37=Výsledky!$AW$3,Tipy!AV37=Výsledky!$AY$3),0,IF(AND(Tipy!AT37-Tipy!AV37&gt;0,Výsledky!$AW$3-Výsledky!$AY$3&gt;0),20,IF(AND(Tipy!AT37-Tipy!AV37=0,Výsledky!$AW$3-Výsledky!$AY$3=0),20,IF(AND(Tipy!AT37-Tipy!AV37&lt;0,Výsledky!$AW$3-Výsledky!$AY$3&lt;0),20,0))))))</f>
        <v/>
      </c>
      <c r="BC43" s="65" t="str">
        <f>IF(ISBLANK($AY$3),"",IF(OR(Tipy!AW37=Výsledky!$BA$6,Tipy!AW37=Výsledky!$BA$7,Tipy!AW37=Výsledky!$BA$8,Tipy!AW37=Výsledky!$BA$9),IF(VLOOKUP(Tipy!AW37,'Kategórie hráčov'!$A$2:$B$46,2,FALSE)=30,30,20),0))</f>
        <v/>
      </c>
      <c r="BD43" s="65" t="str">
        <f>IF(ISBLANK($AY$3),"",IF(OR(Tipy!AX37=Výsledky!$BD$6,Tipy!AX37=Výsledky!$BD$7,Tipy!AX37=Výsledky!$BD$8,Tipy!AX37=Výsledky!$BD$9),IF(VLOOKUP(Tipy!AX37,'Kategórie hráčov'!$A$2:$B$46,2,FALSE)=30,30,20),0))</f>
        <v/>
      </c>
      <c r="BE43" s="66" t="str">
        <f>IF(ISBLANK($AY$3),"",IF(ISBLANK(Tipy!AT37),0,IF(OR(AND(Tipy!AT37=Výsledky!$AW$3,OR(Tipy!AV37=Výsledky!$AY$3+1,Tipy!AV37=Výsledky!$AY$3-1)),AND(Tipy!AV37=Výsledky!$AY$3,OR(Tipy!AT37=Výsledky!$AW$3+1,Tipy!AT37=Výsledky!$AW$3-1))),10,0)))</f>
        <v/>
      </c>
      <c r="BF43" s="69" t="str">
        <f>IF(ISBLANK($AY$3),"",IF(ISBLANK(Tipy!AT37),"-",SUM(BA43:BE43)))</f>
        <v/>
      </c>
      <c r="BG43" s="68"/>
      <c r="BH43" s="65" t="str">
        <f>IF(ISBLANK($BT$3),"",IF(ISBLANK(Tipy!AZ37),0,IF(AND(Tipy!AZ37=Výsledky!$BR$3,Tipy!BB37=Výsledky!$BT$3),60,0)))</f>
        <v/>
      </c>
      <c r="BI43" s="65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5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5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6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69" t="str">
        <f>IF(ISBLANK($BT$3),"",IF(ISBLANK(Tipy!AZ37),"-",SUM(BH43:BL43)))</f>
        <v/>
      </c>
      <c r="BN43" s="68"/>
      <c r="BO43" s="65" t="str">
        <f>IF(ISBLANK($CA$3),"",IF(ISBLANK(Tipy!BF37),0,IF(AND(Tipy!BF37=Výsledky!$BY$3,Tipy!BH37=Výsledky!$CA$3),60,0)))</f>
        <v/>
      </c>
      <c r="BP43" s="65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5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5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6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9" t="str">
        <f>IF(ISBLANK($CA$3),"",IF(ISBLANK(Tipy!BF37),"-",SUM(BO43:BS43)))</f>
        <v/>
      </c>
      <c r="BU43" s="68"/>
      <c r="BV43" s="65" t="str">
        <f>IF(ISBLANK($CH$3),"",IF(ISBLANK(Tipy!BL37),0,IF(AND(Tipy!BL37=Výsledky!$CF$3,Tipy!BN37=Výsledky!$CH$3),60,0)))</f>
        <v/>
      </c>
      <c r="BW43" s="65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5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5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6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9" t="str">
        <f>IF(ISBLANK($CH$3),"",IF(ISBLANK(Tipy!BL37),"-",SUM(BV43:BZ43)))</f>
        <v/>
      </c>
      <c r="CB43" s="68"/>
      <c r="CC43" s="65" t="str">
        <f>IF(ISBLANK($CO$3),"",IF(ISBLANK(Tipy!BR37),0,IF(AND(Tipy!BR37=Výsledky!$CM$3,Tipy!BT37=Výsledky!$CO$3),60,0)))</f>
        <v/>
      </c>
      <c r="CD43" s="65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5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5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6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9" t="str">
        <f>IF(ISBLANK($CO$3),"",IF(ISBLANK(Tipy!BR37),"-",SUM(CC43:CG43)))</f>
        <v/>
      </c>
      <c r="CI43" s="68"/>
      <c r="CJ43" s="65" t="str">
        <f>IF(ISBLANK($CV$3),"",IF(ISBLANK(Tipy!BX37),0,IF(AND(Tipy!BX37=Výsledky!$CT$3,Tipy!BZ37=Výsledky!$CV$3),60,0)))</f>
        <v/>
      </c>
      <c r="CK43" s="65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5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5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6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9" t="str">
        <f>IF(ISBLANK($CV$3),"",IF(ISBLANK(Tipy!BX37),"-",SUM(CJ43:CN43)))</f>
        <v/>
      </c>
      <c r="CP43" s="68"/>
      <c r="CQ43" s="65" t="str">
        <f>IF(ISBLANK($DC$3),"",IF(ISBLANK(Tipy!CD37),0,IF(AND(Tipy!CD37=Výsledky!$DA$3,Tipy!CF37=Výsledky!$DC$3),60,0)))</f>
        <v/>
      </c>
      <c r="CR43" s="65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5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5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6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9" t="str">
        <f>IF(ISBLANK($DC$3),"",IF(ISBLANK(Tipy!CD37),"-",SUM(CQ43:CU43)))</f>
        <v/>
      </c>
      <c r="CW43" s="68"/>
      <c r="CX43" s="65" t="str">
        <f>IF(ISBLANK($DX$3),"",IF(ISBLANK(Tipy!CJ37),0,IF(AND(Tipy!CJ37=Výsledky!$DV$3,Tipy!CL37=Výsledky!$DX$3),60,0)))</f>
        <v/>
      </c>
      <c r="CY43" s="65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5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5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6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9" t="str">
        <f>IF(ISBLANK($DX$3),"",IF(ISBLANK(Tipy!CJ37),"-",SUM(CX43:DB43)))</f>
        <v/>
      </c>
      <c r="DD43" s="68"/>
      <c r="DE43" s="65" t="str">
        <f>IF(ISBLANK($DQ$3),"",IF(ISBLANK(Tipy!CP37),0,IF(AND(Tipy!CP37=Výsledky!$DO$3,Tipy!CR37=Výsledky!$DQ$3),60,0)))</f>
        <v/>
      </c>
      <c r="DF43" s="65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5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5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6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9" t="str">
        <f>IF(ISBLANK($DQ$3),"",IF(ISBLANK(Tipy!CP37),"-",SUM(DE43:DI43)))</f>
        <v/>
      </c>
      <c r="DK43" s="68"/>
      <c r="DL43" s="65" t="str">
        <f>IF(ISBLANK($EE$3),"",IF(ISBLANK(Tipy!CV37),0,IF(AND(Tipy!CV37=Výsledky!$EC$3,Tipy!CX37=Výsledky!$EE$3),60,0)))</f>
        <v/>
      </c>
      <c r="DM43" s="65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5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5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6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9" t="str">
        <f>IF(ISBLANK($EE$3),"",IF(ISBLANK(Tipy!CV37),"-",SUM(DL43:DP43)))</f>
        <v/>
      </c>
      <c r="DR43" s="68"/>
      <c r="DS43" s="65" t="str">
        <f>IF(ISBLANK($EL$3),"",IF(ISBLANK(Tipy!DB37),0,IF(AND(Tipy!DB37=Výsledky!$EJ$3,Tipy!DD37=Výsledky!$EL$3),60,0)))</f>
        <v/>
      </c>
      <c r="DT43" s="65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5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5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6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9" t="str">
        <f>IF(ISBLANK($EL$3),"",IF(ISBLANK(Tipy!DB37),"-",SUM(DS43:DW43)))</f>
        <v/>
      </c>
      <c r="DY43" s="68"/>
      <c r="DZ43" s="65" t="str">
        <f>IF(ISBLANK($ES$3),"",IF(ISBLANK(Tipy!DH37),0,IF(AND(Tipy!DH37=Výsledky!$EQ$3,Tipy!DJ37=Výsledky!$ES$3),60,0)))</f>
        <v/>
      </c>
      <c r="EA43" s="65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5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5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6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9" t="str">
        <f>IF(ISBLANK($ES$3),"",IF(ISBLANK(Tipy!DH37),"-",SUM(DZ43:ED43)))</f>
        <v/>
      </c>
      <c r="EF43" s="68"/>
      <c r="EG43" s="65" t="str">
        <f>IF(ISBLANK($EZ$3),"",IF(ISBLANK(Tipy!DN37),0,IF(AND(Tipy!DN37=Výsledky!$EX$3,Tipy!DP37=Výsledky!$EZ$3),60,0)))</f>
        <v/>
      </c>
      <c r="EH43" s="65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5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5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6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9" t="str">
        <f>IF(ISBLANK($EZ$3),"",IF(ISBLANK(Tipy!DN37),"-",SUM(EG43:EK43)))</f>
        <v/>
      </c>
      <c r="EM43" s="68"/>
      <c r="EN43" s="65" t="str">
        <f>IF(ISBLANK($FU$3),"",IF(ISBLANK(Tipy!DT37),0,IF(AND(Tipy!DT37=Výsledky!$FS$3,Tipy!DV37=Výsledky!$FU$3),60,0)))</f>
        <v/>
      </c>
      <c r="EO43" s="65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5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5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6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9" t="str">
        <f>IF(ISBLANK($FU$3),"",IF(ISBLANK(Tipy!DT37),"-",SUM(EN43:ER43)))</f>
        <v/>
      </c>
      <c r="ET43" s="68"/>
      <c r="EU43" s="65" t="str">
        <f>IF(ISBLANK($FG$3),"",IF(ISBLANK(Tipy!DZ37),0,IF(AND(Tipy!DZ37=Výsledky!$FE$3,Tipy!EB37=Výsledky!$FG$3),60,0)))</f>
        <v/>
      </c>
      <c r="EV43" s="65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5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5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6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9" t="str">
        <f>IF(ISBLANK($FG$3),"",IF(ISBLANK(Tipy!DZ37),"-",SUM(EU43:EY43)))</f>
        <v/>
      </c>
      <c r="FA43" s="68"/>
      <c r="FB43" s="65" t="str">
        <f>IF(ISBLANK($BM$3),"",IF(ISBLANK(Tipy!EF37),0,IF(AND(Tipy!EF37=Výsledky!$BK$3,Tipy!EH37=Výsledky!$BM$3),60,0)))</f>
        <v/>
      </c>
      <c r="FC43" s="65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5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5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6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69" t="str">
        <f>IF(ISBLANK($BM$3),"",IF(ISBLANK(Tipy!EF37),"-",SUM(FB43:FF43)))</f>
        <v/>
      </c>
      <c r="FH43" s="68"/>
      <c r="FI43" s="65" t="str">
        <f>IF(ISBLANK($FN$3),"",IF(ISBLANK(Tipy!EL37),0,IF(AND(Tipy!EL37=Výsledky!$FL$3,Tipy!EN37=Výsledky!$FN$3),60,0)))</f>
        <v/>
      </c>
      <c r="FJ43" s="65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5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5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6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9" t="str">
        <f>IF(ISBLANK($FN$3),"",IF(ISBLANK(Tipy!EL37),"-",SUM(FI43:FM43)))</f>
        <v/>
      </c>
      <c r="FO43" s="68"/>
      <c r="FP43" s="65" t="str">
        <f>IF(ISBLANK($DJ$3),"",IF(ISBLANK(Tipy!ER37),0,IF(AND(Tipy!ER37=Výsledky!$DH$3,Tipy!ET37=Výsledky!$DJ$3),60,0)))</f>
        <v/>
      </c>
      <c r="FQ43" s="65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5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5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6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9" t="str">
        <f>IF(ISBLANK($DJ$3),"",IF(ISBLANK(Tipy!ER37),"-",SUM(FP43:FT43)))</f>
        <v/>
      </c>
      <c r="FV43" s="68"/>
      <c r="FW43" s="65" t="str">
        <f>IF(ISBLANK($GB$3),"",IF(ISBLANK(Tipy!EX37),0,IF(AND(Tipy!EX37=Výsledky!$FZ$3,Tipy!EZ37=Výsledky!$GB$3),60,0)))</f>
        <v/>
      </c>
      <c r="FX43" s="65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5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5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6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9" t="str">
        <f>IF(ISBLANK($GB$3),"",IF(ISBLANK(Tipy!EX37),"-",SUM(FW43:GA43)))</f>
        <v/>
      </c>
      <c r="GC43" s="68"/>
      <c r="GD43" s="65" t="str">
        <f>IF(ISBLANK($GP$3),"",IF(ISBLANK(Tipy!FD37),0,IF(AND(Tipy!FD37=Výsledky!$GN$3,Tipy!FF37=Výsledky!$GP$3),60,0)))</f>
        <v/>
      </c>
      <c r="GE43" s="65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5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5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6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9" t="str">
        <f>IF(ISBLANK($GP$3),"",IF(ISBLANK(Tipy!FD37),"-",SUM(GD43:GH43)))</f>
        <v/>
      </c>
      <c r="GJ43" s="68"/>
      <c r="GK43" s="65" t="str">
        <f>IF(ISBLANK($GW$3),"",IF(ISBLANK(Tipy!FJ37),0,IF(AND(Tipy!FJ37=Výsledky!$GU$3,Tipy!FL37=Výsledky!$GW$3),60,0)))</f>
        <v/>
      </c>
      <c r="GL43" s="65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5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5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6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9" t="str">
        <f>IF(ISBLANK($GW$3),"",IF(ISBLANK(Tipy!FJ37),"-",SUM(GK43:GO43)))</f>
        <v/>
      </c>
      <c r="GQ43" s="68"/>
      <c r="GR43" s="65" t="str">
        <f>IF(ISBLANK($GI$3),"",IF(ISBLANK(Tipy!FP37),0,IF(AND(Tipy!FP37=Výsledky!$GG$3,Tipy!FR37=Výsledky!$GI$3),60,0)))</f>
        <v/>
      </c>
      <c r="GS43" s="65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5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5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6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9" t="str">
        <f>IF(ISBLANK($GI$3),"",IF(ISBLANK(Tipy!FP37),"-",SUM(GR43:GV43)))</f>
        <v/>
      </c>
      <c r="GX43" s="68"/>
      <c r="GY43" s="65" t="str">
        <f>IF(ISBLANK($HK$3),"",IF(ISBLANK(Tipy!FV37),0,IF(AND(Tipy!FV37=Výsledky!$HI$3,Tipy!FX37=Výsledky!$HK$3),60,0)))</f>
        <v/>
      </c>
      <c r="GZ43" s="65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5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5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6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9" t="str">
        <f>IF(ISBLANK($HK$3),"",IF(ISBLANK(Tipy!FV37),"-",SUM(GY43:HC43)))</f>
        <v/>
      </c>
      <c r="HE43" s="68"/>
      <c r="HF43" s="65" t="str">
        <f>IF(ISBLANK($HD$3),"",IF(ISBLANK(Tipy!GB37),0,IF(AND(Tipy!GB37=Výsledky!$HB$3,Tipy!GD37=Výsledky!$HD$3),60,0)))</f>
        <v/>
      </c>
      <c r="HG43" s="65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5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5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6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9" t="str">
        <f>IF(ISBLANK($HD$3),"",IF(ISBLANK(Tipy!GB37),"-",SUM(HF43:HJ43)))</f>
        <v/>
      </c>
      <c r="HL43" s="68"/>
      <c r="HM43" s="65" t="str">
        <f>IF(ISBLANK($HY$3),"",IF(ISBLANK(Tipy!GH37),0,IF(AND(Tipy!GH37=Výsledky!$HW$3,Tipy!GJ37=Výsledky!$HY$3),60,0)))</f>
        <v/>
      </c>
      <c r="HN43" s="65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5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5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6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9" t="str">
        <f>IF(ISBLANK($HY$3),"",IF(ISBLANK(Tipy!GH37),"-",SUM(HM43:HQ43)))</f>
        <v/>
      </c>
      <c r="HS43" s="68"/>
      <c r="HT43" s="65" t="str">
        <f>IF(ISBLANK($HR$3),"",IF(ISBLANK(Tipy!GN37),0,IF(AND(Tipy!GN37=Výsledky!$HP$3,Tipy!GP37=Výsledky!$HR$3),60,0)))</f>
        <v/>
      </c>
      <c r="HU43" s="65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5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5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6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9" t="str">
        <f>IF(ISBLANK($HR$3),"",IF(ISBLANK(Tipy!GN37),"-",SUM(HT43:HX43)))</f>
        <v/>
      </c>
      <c r="HZ43" s="68"/>
      <c r="IA43" s="65" t="str">
        <f>IF(ISBLANK($IM$3),"",IF(ISBLANK(Tipy!GT37),0,IF(AND(Tipy!GT37=Výsledky!$IK$3,Tipy!GV37=Výsledky!$IM$3),60,0)))</f>
        <v/>
      </c>
      <c r="IB43" s="65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5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5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6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9" t="str">
        <f>IF(ISBLANK($IM$3),"",IF(ISBLANK(Tipy!GT37),"-",SUM(IA43:IE43)))</f>
        <v/>
      </c>
      <c r="IG43" s="68"/>
      <c r="IH43" s="65" t="str">
        <f>IF(ISBLANK($IF$3),"",IF(ISBLANK(Tipy!GZ37),0,IF(AND(Tipy!GZ37=Výsledky!$ID$3,Tipy!HB37=Výsledky!$IF$3),60,0)))</f>
        <v/>
      </c>
      <c r="II43" s="65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5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5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6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9" t="str">
        <f>IF(ISBLANK($IF$3),"",IF(ISBLANK(Tipy!GZ37),"-",SUM(IH43:IL43)))</f>
        <v/>
      </c>
      <c r="IN43" s="68"/>
      <c r="IO43" s="65" t="str">
        <f>IF(ISBLANK($IT$3),"",IF(ISBLANK(Tipy!HF37),0,IF(AND(Tipy!HF37=Výsledky!$IR$3,Tipy!HH37=Výsledky!$IT$3),60,0)))</f>
        <v/>
      </c>
      <c r="IP43" s="65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5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5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6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9" t="str">
        <f>IF(ISBLANK($IT$3),"",IF(ISBLANK(Tipy!HF37),"-",SUM(IO43:IS43)))</f>
        <v/>
      </c>
      <c r="IU43" s="68"/>
      <c r="IV43" s="65" t="str">
        <f>IF(ISBLANK($JA$3),"",IF(ISBLANK(Tipy!HL37),0,IF(AND(Tipy!HL37=Výsledky!$IY$3,Tipy!HN37=Výsledky!$JA$3),60,0)))</f>
        <v/>
      </c>
      <c r="IW43" s="65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5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5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6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9" t="str">
        <f>IF(ISBLANK($JA$3),"",IF(ISBLANK(Tipy!HL37),"-",SUM(IV43:IZ43)))</f>
        <v/>
      </c>
      <c r="JB43" s="68"/>
      <c r="JC43" s="65" t="str">
        <f>IF(ISBLANK($JO$3),"",IF(ISBLANK(Tipy!HR37),0,IF(AND(Tipy!HR37=Výsledky!$JM$3,Tipy!HT37=Výsledky!$JO$3),60,0)))</f>
        <v/>
      </c>
      <c r="JD43" s="65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5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5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6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9" t="str">
        <f>IF(ISBLANK($JO$3),"",IF(ISBLANK(Tipy!HR37),"-",SUM(JC43:JG43)))</f>
        <v/>
      </c>
      <c r="JI43" s="68"/>
      <c r="JJ43" s="65" t="str">
        <f>IF(ISBLANK($JH$3),"",IF(ISBLANK(Tipy!HX37),0,IF(AND(Tipy!HX37=Výsledky!$JF$3,Tipy!HZ37=Výsledky!$JH$3),60,0)))</f>
        <v/>
      </c>
      <c r="JK43" s="65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5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5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6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9" t="str">
        <f>IF(ISBLANK($JH$3),"",IF(ISBLANK(Tipy!HX37),"-",SUM(JJ43:JN43)))</f>
        <v/>
      </c>
      <c r="JP43" s="68"/>
      <c r="JQ43" s="65" t="str">
        <f>IF(ISBLANK($JV$3),"",IF(ISBLANK(Tipy!ID37),0,IF(AND(Tipy!ID37=Výsledky!$JT$3,Tipy!IF37=Výsledky!$JV$3),60,0)))</f>
        <v/>
      </c>
      <c r="JR43" s="65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5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5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6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9" t="str">
        <f>IF(ISBLANK($JV$3),"",IF(ISBLANK(Tipy!ID37),"-",SUM(JQ43:JU43)))</f>
        <v/>
      </c>
      <c r="JW43" s="68"/>
      <c r="JX43" s="65" t="str">
        <f>IF(ISBLANK($KQ$3),"",IF(ISBLANK(Tipy!IJ37),0,IF(AND(Tipy!IJ37=Výsledky!$KO$3,Tipy!IL37=Výsledky!$KQ$3),60,0)))</f>
        <v/>
      </c>
      <c r="JY43" s="65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5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5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6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9" t="str">
        <f>IF(ISBLANK($KQ$3),"",IF(ISBLANK(Tipy!IJ37),"-",SUM(JX43:KB43)))</f>
        <v/>
      </c>
      <c r="KD43" s="68"/>
      <c r="KE43" s="65" t="str">
        <f>IF(ISBLANK($KX$3),"",IF(ISBLANK(Tipy!IP37),0,IF(AND(Tipy!IP37=Výsledky!$KV$3,Tipy!IR37=Výsledky!$KX$3),60,0)))</f>
        <v/>
      </c>
      <c r="KF43" s="65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5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5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6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9" t="str">
        <f>IF(ISBLANK($KX$3),"",IF(ISBLANK(Tipy!IP37),"-",SUM(KE43:KI43)))</f>
        <v/>
      </c>
      <c r="KK43" s="68"/>
      <c r="KL43" s="65" t="str">
        <f>IF(ISBLANK($KJ$3),"",IF(ISBLANK(Tipy!IV37),0,IF(AND(Tipy!IV37=Výsledky!$KH$3,Tipy!IX37=Výsledky!$KJ$3),60,0)))</f>
        <v/>
      </c>
      <c r="KM43" s="65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5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5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6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9" t="str">
        <f>IF(ISBLANK($KJ$3),"",IF(ISBLANK(Tipy!IV37),"-",SUM(KL43:KP43)))</f>
        <v/>
      </c>
      <c r="KR43" s="68"/>
      <c r="KS43" s="65" t="str">
        <f>IF(ISBLANK($KC$3),"",IF(ISBLANK(Tipy!JB37),0,IF(AND(Tipy!JB37=Výsledky!$KA$3,Tipy!JD37=Výsledky!$KC$3),60,0)))</f>
        <v/>
      </c>
      <c r="KT43" s="65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5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5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6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9" t="str">
        <f>IF(ISBLANK($KC$3),"",IF(ISBLANK(Tipy!JB37),"-",SUM(KS43:KW43)))</f>
        <v/>
      </c>
      <c r="KY43" s="68"/>
      <c r="KZ43" s="65" t="str">
        <f>IF(ISBLANK($LE$3),"",IF(ISBLANK(Tipy!JH37),0,IF(AND(Tipy!JH37=Výsledky!$LC$3,Tipy!JJ37=Výsledky!$LE$3),60,0)))</f>
        <v/>
      </c>
      <c r="LA43" s="65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5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5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6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9" t="str">
        <f>IF(ISBLANK($LE$3),"",IF(ISBLANK(Tipy!JH37),"-",SUM(KZ43:LD43)))</f>
        <v/>
      </c>
      <c r="LF43" s="68"/>
      <c r="LG43" s="65" t="str">
        <f>IF(ISBLANK($JH$3),"",IF(ISBLANK(Tipy!JU37),0,IF(AND(Tipy!JU37=Výsledky!$JF$3,Tipy!JW37=Výsledky!$JH$3),60,0)))</f>
        <v/>
      </c>
      <c r="LH43" s="65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5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5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6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9" t="str">
        <f>IF(ISBLANK($JH$3),"",IF(ISBLANK(Tipy!JU37),"-",SUM(LG43:LK43)))</f>
        <v/>
      </c>
      <c r="LM43" s="68"/>
      <c r="LN43" s="65" t="str">
        <f>IF(ISBLANK($LS$3),"",IF(ISBLANK(Tipy!JN37),0,IF(AND(Tipy!JN37=Výsledky!$LQ$3,Tipy!JP37=Výsledky!$LS$3),60,0)))</f>
        <v/>
      </c>
      <c r="LO43" s="65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5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5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6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9" t="str">
        <f>IF(ISBLANK($LS$3),"",IF(ISBLANK(Tipy!JN37),"-",SUM(LN43:LR43)))</f>
        <v/>
      </c>
      <c r="LT43" s="68"/>
      <c r="LU43" s="65" t="str">
        <f>IF(ISBLANK($JH$3),"",IF(ISBLANK(Tipy!KI37),0,IF(AND(Tipy!KI37=Výsledky!$JF$3,Tipy!KK37=Výsledky!$JH$3),60,0)))</f>
        <v/>
      </c>
      <c r="LV43" s="65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5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5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6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9" t="str">
        <f>IF(ISBLANK($JH$3),"",IF(ISBLANK(Tipy!KI37),"-",SUM(LU43:LY43)))</f>
        <v/>
      </c>
      <c r="MA43" s="68"/>
      <c r="MB43" s="65" t="str">
        <f>IF(ISBLANK($MG$3),"",IF(ISBLANK(Tipy!JZ37),0,IF(AND(Tipy!JZ37=Výsledky!$ME$3,Tipy!KB37=Výsledky!$MG$3),60,0)))</f>
        <v/>
      </c>
      <c r="MC43" s="65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5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5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6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9" t="str">
        <f>IF(ISBLANK($MG$3),"",IF(ISBLANK(Tipy!JZ37),"-",SUM(MB43:MF43)))</f>
        <v/>
      </c>
      <c r="MH43" s="68"/>
      <c r="MI43" s="65" t="str">
        <f>IF(ISBLANK($MN$3),"",IF(ISBLANK(Tipy!KL37),0,IF(AND(Tipy!KL37=Výsledky!$ML$3,Tipy!KN37=Výsledky!$MN$3),60,0)))</f>
        <v/>
      </c>
      <c r="MJ43" s="6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5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5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9" t="str">
        <f>IF(ISBLANK($MN$3),"",IF(ISBLANK(Tipy!KL37),"-",SUM(MI43:MM43)))</f>
        <v/>
      </c>
      <c r="MO43" s="68"/>
      <c r="MP43" s="65" t="str">
        <f>IF(ISBLANK($MU$3),"",IF(ISBLANK(Tipy!KR37),0,IF(AND(Tipy!KR37=Výsledky!$MS$3,Tipy!KT37=Výsledky!$MU$3),60,0)))</f>
        <v/>
      </c>
      <c r="MQ43" s="6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5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5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9" t="str">
        <f>IF(ISBLANK($MU$3),"",IF(ISBLANK(Tipy!KR37),"-",SUM(MP43:MT43)))</f>
        <v/>
      </c>
      <c r="MV43" s="68"/>
      <c r="MW43" s="65" t="str">
        <f>IF(ISBLANK($NP$3),"",IF(ISBLANK(Tipy!KX37),0,IF(AND(Tipy!KX37=Výsledky!$NN$3,Tipy!KZ37=Výsledky!$NP$3),60,0)))</f>
        <v/>
      </c>
      <c r="MX43" s="65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5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5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6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9" t="str">
        <f>IF(ISBLANK($NP$3),"",IF(ISBLANK(Tipy!KX37),"-",SUM(MW43:NA43)))</f>
        <v/>
      </c>
      <c r="NC43" s="68"/>
      <c r="ND43" s="65" t="str">
        <f>IF(ISBLANK($NB$3),"",IF(ISBLANK(Tipy!LD37),0,IF(AND(Tipy!LD37=Výsledky!$MZ$3,Tipy!LF37=Výsledky!$NB$3),60,0)))</f>
        <v/>
      </c>
      <c r="NE43" s="65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5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5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6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9" t="str">
        <f>IF(ISBLANK($NB$3),"",IF(ISBLANK(Tipy!LD37),"-",SUM(ND43:NH43)))</f>
        <v/>
      </c>
      <c r="NJ43" s="68"/>
      <c r="NK43" s="65" t="str">
        <f>IF(ISBLANK($OD$3),"",IF(ISBLANK(Tipy!LJ37),0,IF(AND(Tipy!LJ37=Výsledky!$OB$3,Tipy!LL37=Výsledky!$OD$3),60,0)))</f>
        <v/>
      </c>
      <c r="NL43" s="65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5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5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6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9" t="str">
        <f>IF(ISBLANK($OD$3),"",IF(ISBLANK(Tipy!LJ37),"-",SUM(NK43:NO43)))</f>
        <v/>
      </c>
      <c r="NQ43" s="68"/>
      <c r="NR43" s="65" t="str">
        <f>IF(ISBLANK($NI$3),"",IF(ISBLANK(Tipy!LP37),0,IF(AND(Tipy!LP37=Výsledky!$NG$3,Tipy!LR37=Výsledky!$NI$3),60,0)))</f>
        <v/>
      </c>
      <c r="NS43" s="65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5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5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6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9" t="str">
        <f>IF(ISBLANK($NI$3),"",IF(ISBLANK(Tipy!LP37),"-",SUM(NR43:NV43)))</f>
        <v/>
      </c>
      <c r="NX43" s="68"/>
      <c r="NY43" s="65" t="str">
        <f>IF(ISBLANK($OK$3),"",IF(ISBLANK(Tipy!LV37),0,IF(AND(Tipy!LV37=Výsledky!$OI$3,Tipy!LX37=Výsledky!$OK$3),60,0)))</f>
        <v/>
      </c>
      <c r="NZ43" s="65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5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5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6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9" t="str">
        <f>IF(ISBLANK($OK$3),"",IF(ISBLANK(Tipy!LV37),"-",SUM(NY43:OC43)))</f>
        <v/>
      </c>
      <c r="OE43" s="68"/>
      <c r="OF43" s="65" t="str">
        <f>IF(ISBLANK($NW$3),"",IF(ISBLANK(Tipy!MB37),0,IF(AND(Tipy!MB37=Výsledky!$NU$3,Tipy!MD37=Výsledky!$NW$3),60,0)))</f>
        <v/>
      </c>
      <c r="OG43" s="65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5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5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6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9" t="str">
        <f>IF(ISBLANK($NW$3),"",IF(ISBLANK(Tipy!MB37),"-",SUM(OF43:OJ43)))</f>
        <v/>
      </c>
      <c r="OL43" s="68"/>
      <c r="OM43" s="65" t="str">
        <f>IF(ISBLANK($OR$3),"",IF(ISBLANK(Tipy!MH37),0,IF(AND(Tipy!MH37=Výsledky!$OP$3,Tipy!MJ37=Výsledky!$OR$3),60,0)))</f>
        <v/>
      </c>
      <c r="ON43" s="6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5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5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9" t="str">
        <f>IF(ISBLANK($OR$3),"",IF(ISBLANK(Tipy!MH37),"-",SUM(OM43:OQ43)))</f>
        <v/>
      </c>
      <c r="OS43" s="68"/>
      <c r="OT43" s="65" t="str">
        <f>IF(ISBLANK($OY$3),"",IF(ISBLANK(Tipy!MN37),0,IF(AND(Tipy!MN37=Výsledky!$OW$3,Tipy!MP37=Výsledky!$OY$3),60,0)))</f>
        <v/>
      </c>
      <c r="OU43" s="6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5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5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9" t="str">
        <f>IF(ISBLANK($OY$3),"",IF(ISBLANK(Tipy!MN37),"-",SUM(OT43:OX43)))</f>
        <v/>
      </c>
      <c r="OZ43" s="68"/>
      <c r="PA43" s="65" t="str">
        <f>IF(ISBLANK($PF$3),"",IF(ISBLANK(Tipy!MT37),0,IF(AND(Tipy!MT37=Výsledky!$PD$3,Tipy!MV37=Výsledky!$PF$3),60,0)))</f>
        <v/>
      </c>
      <c r="PB43" s="6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5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5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9" t="str">
        <f>IF(ISBLANK($PF$3),"",IF(ISBLANK(Tipy!MT37),"-",SUM(PA43:PE43)))</f>
        <v/>
      </c>
      <c r="PG43" s="68"/>
      <c r="PH43" s="65" t="str">
        <f>IF(ISBLANK($PM$3),"",IF(ISBLANK(Tipy!MZ37),0,IF(AND(Tipy!MZ37=Výsledky!$PK$3,Tipy!NB37=Výsledky!$PM$3),60,0)))</f>
        <v/>
      </c>
      <c r="PI43" s="6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5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5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9" t="str">
        <f>IF(ISBLANK($PM$3),"",IF(ISBLANK(Tipy!MZ37),"-",SUM(PH43:PL43)))</f>
        <v/>
      </c>
      <c r="PN43" s="68"/>
      <c r="PO43" s="65" t="str">
        <f>IF(ISBLANK($PT$3),"",IF(ISBLANK(Tipy!NF37),0,IF(AND(Tipy!NF37=Výsledky!$PR$3,Tipy!NH37=Výsledky!$PT$3),60,0)))</f>
        <v/>
      </c>
      <c r="PP43" s="6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5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5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9" t="str">
        <f>IF(ISBLANK($PT$3),"",IF(ISBLANK(Tipy!NF37),"-",SUM(PO43:PS43)))</f>
        <v/>
      </c>
      <c r="PU43" s="68"/>
      <c r="PV43" s="65" t="str">
        <f>IF(ISBLANK($QA$3),"",IF(ISBLANK(Tipy!NL37),0,IF(AND(Tipy!NL37=Výsledky!$PY$3,Tipy!NN37=Výsledky!$QA$3),60,0)))</f>
        <v/>
      </c>
      <c r="PW43" s="6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5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5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9" t="str">
        <f>IF(ISBLANK($QA$3),"",IF(ISBLANK(Tipy!NL37),"-",SUM(PV43:PZ43)))</f>
        <v/>
      </c>
      <c r="QB43" s="68"/>
      <c r="QC43" s="65" t="str">
        <f>IF(ISBLANK($QH$3),"",IF(ISBLANK(Tipy!NR37),0,IF(AND(Tipy!NR37=Výsledky!$QF$3,Tipy!NT37=Výsledky!$QH$3),60,0)))</f>
        <v/>
      </c>
      <c r="QD43" s="6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5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5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9" t="str">
        <f>IF(ISBLANK($QH$3),"",IF(ISBLANK(Tipy!NR37),"-",SUM(QC43:QG43)))</f>
        <v/>
      </c>
      <c r="QI43" s="65"/>
      <c r="QJ43" s="65" t="str">
        <f>IF(ISBLANK($QV$3),"",IF(ISBLANK(Tipy!NX37),0,IF(AND(Tipy!NX37=Výsledky!$QT$3,Tipy!NZ37=Výsledky!$QV$3),60,0)))</f>
        <v/>
      </c>
      <c r="QK43" s="65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5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5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6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9" t="str">
        <f>IF(ISBLANK($QV$3),"",IF(ISBLANK(Tipy!NX37),"-",SUM(QJ43:QN43)))</f>
        <v/>
      </c>
      <c r="QP43" s="65"/>
      <c r="QQ43" s="65" t="str">
        <f>IF(ISBLANK($QO$3),"",IF(ISBLANK(Tipy!#REF!),0,IF(AND(Tipy!#REF!=Výsledky!$QM$3,Tipy!#REF!=Výsledky!$QO$3),60,0)))</f>
        <v/>
      </c>
      <c r="QR4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9" t="str">
        <f>IF(ISBLANK($QO$3),"",IF(ISBLANK(Tipy!#REF!),"-",SUM(QQ43:QU43)))</f>
        <v/>
      </c>
    </row>
    <row r="44" spans="1:464" s="336" customFormat="1" ht="15">
      <c r="A44" s="316">
        <f>Tipy!A38</f>
        <v>12</v>
      </c>
      <c r="B44" s="333" t="s">
        <v>52</v>
      </c>
      <c r="C44" s="334">
        <v>12</v>
      </c>
      <c r="D44" s="65">
        <f>IF(ISBLANK($I$3),"",IF(ISBLANK(Tipy!D38),0,IF(AND(Tipy!D38=Výsledky!$G$3,Tipy!F38=Výsledky!$I$3),60,0)))</f>
        <v>0</v>
      </c>
      <c r="E44" s="6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5" t="e">
        <f>IF(ISBLANK($I$3),"",IF(OR(Tipy!G38=Výsledky!$D$6,Tipy!G38=Výsledky!$D$7,Tipy!G38=Výsledky!$D$8,Tipy!G38=Výsledky!$D$9),IF(VLOOKUP(Tipy!G38,'Kategórie hráčov'!$A$2:$B$46,2,FALSE)=30,30,20),0))</f>
        <v>#N/A</v>
      </c>
      <c r="G44" s="65" t="e">
        <f>IF(ISBLANK($I$3),"",IF(OR(Tipy!H38=Výsledky!$G$6,Tipy!H38=Výsledky!$G$7,Tipy!H38=Výsledky!$G$8,Tipy!H38=Výsledky!$G$9),IF(VLOOKUP(Tipy!H38,'Kategórie hráčov'!$A$2:$B$46,2,FALSE)=30,30,20),0))</f>
        <v>#N/A</v>
      </c>
      <c r="H44" s="6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7" t="str">
        <f>IF(ISBLANK($I$3),"",IF(ISBLANK(Tipy!D38),"-",SUM(D44:H44)))</f>
        <v>-</v>
      </c>
      <c r="J44" s="335"/>
      <c r="K44" s="106">
        <f>IF(ISBLANK($P$3),"",IF(ISBLANK(Tipy!J38),0,IF(AND(Tipy!J38=Výsledky!$N$3,Tipy!L38=Výsledky!$P$3),60,0)))</f>
        <v>60</v>
      </c>
      <c r="L44" s="10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5">
        <f>IF(ISBLANK($P$3),"",IF(OR(Tipy!M38=Výsledky!$K$6,Tipy!M38=Výsledky!$K$7,Tipy!M38=Výsledky!$K$8,Tipy!M38=Výsledky!$K$9),IF(VLOOKUP(Tipy!M38,'Kategórie hráčov'!$A$2:$B$46,2,FALSE)=30,30,20),0))</f>
        <v>0</v>
      </c>
      <c r="N44" s="105">
        <f>IF(ISBLANK($P$3),"",IF(OR(Tipy!N38=Výsledky!$N$6,Tipy!N38=Výsledky!$N$7,Tipy!N38=Výsledky!$N$8,Tipy!N38=Výsledky!$N$9),IF(VLOOKUP(Tipy!N38,'Kategórie hráčov'!$A$2:$B$46,2,FALSE)=30,30,20),0))</f>
        <v>20</v>
      </c>
      <c r="O44" s="6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7">
        <f>IF(ISBLANK($P$3),"",IF(ISBLANK(Tipy!J38),"-",SUM(K44:O44)))</f>
        <v>80</v>
      </c>
      <c r="Q44" s="330"/>
      <c r="R44" s="106">
        <f>IF(ISBLANK($W$3),"",IF(ISBLANK(Tipy!P38),0,IF(AND(Tipy!P38=Výsledky!$U$3,Tipy!R38=Výsledky!$W$3),60,0)))</f>
        <v>0</v>
      </c>
      <c r="S44" s="10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5">
        <f>IF(ISBLANK($W$3),"",IF(OR(Tipy!S38=Výsledky!$R$6,Tipy!S38=Výsledky!$R$7,Tipy!S38=Výsledky!$R$8,Tipy!S38=Výsledky!$R$9),VLOOKUP(Tipy!S38,'Kategórie hráčov'!$A$2:$B$47,2,FALSE),0))</f>
        <v>0</v>
      </c>
      <c r="U44" s="105">
        <f>IF(ISBLANK($W$3),"",IF(OR(Tipy!T38=Výsledky!$U$6,Tipy!T38=Výsledky!$U$7,Tipy!T38=Výsledky!$U$8,Tipy!T38=Výsledky!$U$9),VLOOKUP(Tipy!T38,'Kategórie hráčov'!$A$25:$B$70,2,FALSE),0))</f>
        <v>0</v>
      </c>
      <c r="V44" s="6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9" t="str">
        <f>IF(ISBLANK($W$3),"",IF(ISBLANK(Tipy!P38),"-",SUM(R44:V44)))</f>
        <v>-</v>
      </c>
      <c r="X44" s="330"/>
      <c r="Y44" s="106">
        <f>IF(ISBLANK($AD$3),"",IF(ISBLANK(Tipy!V38),0,IF(AND(Tipy!V38=Výsledky!$AB$3,Tipy!X38=Výsledky!$AD$3),60,0)))</f>
        <v>0</v>
      </c>
      <c r="Z44" s="10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5">
        <f>IF(ISBLANK($AD$3),"",IF(OR(Tipy!Y38=Výsledky!$Y$6,Tipy!Y38=Výsledky!$Y$7,Tipy!Y38=Výsledky!$Y$8,Tipy!Y38=Výsledky!$Y$9),VLOOKUP(Tipy!Y38,'Kategórie hráčov'!$A$2:$B$47,2,FALSE),0))</f>
        <v>0</v>
      </c>
      <c r="AB44" s="105">
        <f>IF(ISBLANK($AD$3),"",IF(OR(Tipy!Z38=Výsledky!$AB$6,Tipy!Z38=Výsledky!$AB$7,Tipy!Z38=Výsledky!$AB$8,Tipy!Z38=Výsledky!$AB$9),VLOOKUP(Tipy!Z38,'Kategórie hráčov'!$A$25:$B$70,2,FALSE),0))</f>
        <v>0</v>
      </c>
      <c r="AC44" s="6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9" t="str">
        <f>IF(ISBLANK($AD$3),"",IF(ISBLANK(Tipy!V38),"-",SUM(Y44:AC44)))</f>
        <v>-</v>
      </c>
      <c r="AE44" s="68"/>
      <c r="AF44" s="65" t="str">
        <f>IF(ISBLANK($AK$3),"",IF(ISBLANK(Tipy!AB38),0,IF(AND(Tipy!AB38=Výsledky!$AI$3,Tipy!AD38=Výsledky!$AK$3),60,0)))</f>
        <v/>
      </c>
      <c r="AG44" s="65" t="str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/>
      </c>
      <c r="AH44" s="65" t="str">
        <f>IF(ISBLANK($AK$3),"",IF(OR(Tipy!AE38=Výsledky!$AF$6,Tipy!AE38=Výsledky!$AF$7,Tipy!AE38=Výsledky!$AF$8,Tipy!AE38=Výsledky!$AF$9),IF(VLOOKUP(Tipy!AE38,'Kategórie hráčov'!$A$2:$B$46,2,FALSE)=30,30,20),0))</f>
        <v/>
      </c>
      <c r="AI44" s="65" t="str">
        <f>IF(ISBLANK($AK$3),"",IF(OR(Tipy!AF38=Výsledky!$AI$6,Tipy!AF38=Výsledky!$AI$7,Tipy!AF38=Výsledky!$AI$8,Tipy!AF38=Výsledky!$AI$9),IF(VLOOKUP(Tipy!AF38,'Kategórie hráčov'!$A$2:$B$46,2,FALSE)=30,30,20),0))</f>
        <v/>
      </c>
      <c r="AJ44" s="66" t="str">
        <f>IF(ISBLANK($AK$3),"",IF(ISBLANK(Tipy!AB38),0,IF(OR(AND(Tipy!AB38=Výsledky!$AI$3,OR(Tipy!AD38=Výsledky!$AK$3+1,Tipy!AD38=Výsledky!$AK$3-1)),AND(Tipy!AD38=Výsledky!$AK$3,OR(Tipy!AB38=Výsledky!$AI$3+1,Tipy!AB38=Výsledky!$AI$3-1))),10,0)))</f>
        <v/>
      </c>
      <c r="AK44" s="69" t="str">
        <f>IF(ISBLANK($AK$3),"",IF(ISBLANK(Tipy!AB38),"-",SUM(AF44:AJ44)))</f>
        <v/>
      </c>
      <c r="AL44" s="68"/>
      <c r="AM44" s="65" t="str">
        <f>IF(ISBLANK($AR$3),"",IF(ISBLANK(Tipy!AH38),0,IF(AND(Tipy!AH38=Výsledky!$AP$3,Tipy!AJ38=Výsledky!$AR$3),60,0)))</f>
        <v/>
      </c>
      <c r="AN44" s="65" t="str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/>
      </c>
      <c r="AO44" s="65" t="str">
        <f>IF(ISBLANK($AR$3),"",IF(OR(Tipy!AK38=Výsledky!$AM$6,Tipy!AK38=Výsledky!$AM$7,Tipy!AK38=Výsledky!$AM$8,Tipy!AK38=Výsledky!$AM$9),IF(VLOOKUP(Tipy!AK38,'Kategórie hráčov'!$A$2:$B$46,2,FALSE)=30,30,20),0))</f>
        <v/>
      </c>
      <c r="AP44" s="65" t="str">
        <f>IF(ISBLANK($AR$3),"",IF(OR(Tipy!AL38=Výsledky!$AP$6,Tipy!AL38=Výsledky!$AP$7,Tipy!AL38=Výsledky!$AP$8,Tipy!AL38=Výsledky!$AP$9),IF(VLOOKUP(Tipy!AL38,'Kategórie hráčov'!$A$2:$B$46,2,FALSE)=30,30,20),0))</f>
        <v/>
      </c>
      <c r="AQ44" s="66" t="str">
        <f>IF(ISBLANK($AR$3),"",IF(ISBLANK(Tipy!AH38),0,IF(OR(AND(Tipy!AH38=Výsledky!$AP$3,OR(Tipy!AJ38=Výsledky!$AR$3+1,Tipy!AJ38=Výsledky!$AR$3-1)),AND(Tipy!AJ38=Výsledky!$AR$3,OR(Tipy!AH38=Výsledky!$AP$3+1,Tipy!AH38=Výsledky!$AP$3-1))),10,0)))</f>
        <v/>
      </c>
      <c r="AR44" s="69" t="str">
        <f>IF(ISBLANK($AR$3),"",IF(ISBLANK(Tipy!AH38),"-",SUM(AM44:AQ44)))</f>
        <v/>
      </c>
      <c r="AS44" s="68"/>
      <c r="AT44" s="65" t="str">
        <f>IF(ISBLANK($BF$3),"",IF(ISBLANK(Tipy!AN38),0,IF(AND(Tipy!AN38=Výsledky!$BD$3,Tipy!AP38=Výsledky!$BF$3),60,0)))</f>
        <v/>
      </c>
      <c r="AU44" s="65" t="str">
        <f>IF(ISBLANK($BF$3),"",IF(ISBLANK(Tipy!AN38),0,IF(AND(Tipy!AN38=Výsledky!$BD$3,Tipy!AP38=Výsledky!$BF$3),0,IF(AND(Tipy!AN38-Tipy!AP38&gt;0,Výsledky!$BD$3-Výsledky!$BF$3&gt;0),20,IF(AND(Tipy!AN38-Tipy!AP38=0,Výsledky!$BD$3-Výsledky!$BF$3=0),20,IF(AND(Tipy!AN38-Tipy!AP38&lt;0,Výsledky!$BD$3-Výsledky!$BF$3&lt;0),20,0))))))</f>
        <v/>
      </c>
      <c r="AV44" s="65" t="str">
        <f>IF(ISBLANK($BF$3),"",IF(OR(Tipy!AQ38=Výsledky!#REF!,Tipy!AQ38=Výsledky!#REF!,Tipy!AQ38=Výsledky!#REF!,Tipy!AQ38=Výsledky!$AT$9),IF(VLOOKUP(Tipy!AQ38,'Kategórie hráčov'!$A$2:$B$46,2,FALSE)=30,30,20),0))</f>
        <v/>
      </c>
      <c r="AW44" s="65" t="str">
        <f>IF(ISBLANK($BF$3),"",IF(OR(Tipy!AR38=Výsledky!#REF!,Tipy!AR38=Výsledky!#REF!,Tipy!AR38=Výsledky!#REF!,Tipy!AR38=Výsledky!$AW$9),IF(VLOOKUP(Tipy!AR38,'Kategórie hráčov'!$A$2:$B$46,2,FALSE)=30,30,20),0))</f>
        <v/>
      </c>
      <c r="AX44" s="66" t="str">
        <f>IF(ISBLANK($BF$3),"",IF(ISBLANK(Tipy!AN38),0,IF(OR(AND(Tipy!AN38=Výsledky!$BD$3,OR(Tipy!AP38=Výsledky!$BF$3+1,Tipy!AP38=Výsledky!$BF$3-1)),AND(Tipy!AP38=Výsledky!$BF$3,OR(Tipy!AN38=Výsledky!$BD$3+1,Tipy!AN38=Výsledky!$BD$3-1))),10,0)))</f>
        <v/>
      </c>
      <c r="AY44" s="69" t="str">
        <f>IF(ISBLANK($BF$3),"",IF(ISBLANK(Tipy!AN38),"-",SUM(AT44:AX44)))</f>
        <v/>
      </c>
      <c r="AZ44" s="68"/>
      <c r="BA44" s="65" t="str">
        <f>IF(ISBLANK($AY$3),"",IF(ISBLANK(Tipy!AT38),0,IF(AND(Tipy!AT38=Výsledky!$AW$3,Tipy!AV38=Výsledky!$AY$3),60,0)))</f>
        <v/>
      </c>
      <c r="BB44" s="65" t="str">
        <f>IF(ISBLANK($AY$3),"",IF(ISBLANK(Tipy!AT38),0,IF(AND(Tipy!AT38=Výsledky!$AW$3,Tipy!AV38=Výsledky!$AY$3),0,IF(AND(Tipy!AT38-Tipy!AV38&gt;0,Výsledky!$AW$3-Výsledky!$AY$3&gt;0),20,IF(AND(Tipy!AT38-Tipy!AV38=0,Výsledky!$AW$3-Výsledky!$AY$3=0),20,IF(AND(Tipy!AT38-Tipy!AV38&lt;0,Výsledky!$AW$3-Výsledky!$AY$3&lt;0),20,0))))))</f>
        <v/>
      </c>
      <c r="BC44" s="65" t="str">
        <f>IF(ISBLANK($AY$3),"",IF(OR(Tipy!AW38=Výsledky!$BA$6,Tipy!AW38=Výsledky!$BA$7,Tipy!AW38=Výsledky!$BA$8,Tipy!AW38=Výsledky!$BA$9),IF(VLOOKUP(Tipy!AW38,'Kategórie hráčov'!$A$2:$B$46,2,FALSE)=30,30,20),0))</f>
        <v/>
      </c>
      <c r="BD44" s="65" t="str">
        <f>IF(ISBLANK($AY$3),"",IF(OR(Tipy!AX38=Výsledky!$BD$6,Tipy!AX38=Výsledky!$BD$7,Tipy!AX38=Výsledky!$BD$8,Tipy!AX38=Výsledky!$BD$9),IF(VLOOKUP(Tipy!AX38,'Kategórie hráčov'!$A$2:$B$46,2,FALSE)=30,30,20),0))</f>
        <v/>
      </c>
      <c r="BE44" s="66" t="str">
        <f>IF(ISBLANK($AY$3),"",IF(ISBLANK(Tipy!AT38),0,IF(OR(AND(Tipy!AT38=Výsledky!$AW$3,OR(Tipy!AV38=Výsledky!$AY$3+1,Tipy!AV38=Výsledky!$AY$3-1)),AND(Tipy!AV38=Výsledky!$AY$3,OR(Tipy!AT38=Výsledky!$AW$3+1,Tipy!AT38=Výsledky!$AW$3-1))),10,0)))</f>
        <v/>
      </c>
      <c r="BF44" s="69" t="str">
        <f>IF(ISBLANK($AY$3),"",IF(ISBLANK(Tipy!AT38),"-",SUM(BA44:BE44)))</f>
        <v/>
      </c>
      <c r="BG44" s="68"/>
      <c r="BH44" s="65" t="str">
        <f>IF(ISBLANK($BT$3),"",IF(ISBLANK(Tipy!AZ38),0,IF(AND(Tipy!AZ38=Výsledky!$BR$3,Tipy!BB38=Výsledky!$BT$3),60,0)))</f>
        <v/>
      </c>
      <c r="BI44" s="65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5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5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6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69" t="str">
        <f>IF(ISBLANK($BT$3),"",IF(ISBLANK(Tipy!AZ38),"-",SUM(BH44:BL44)))</f>
        <v/>
      </c>
      <c r="BN44" s="68"/>
      <c r="BO44" s="65" t="str">
        <f>IF(ISBLANK($CA$3),"",IF(ISBLANK(Tipy!BF38),0,IF(AND(Tipy!BF38=Výsledky!$BY$3,Tipy!BH38=Výsledky!$CA$3),60,0)))</f>
        <v/>
      </c>
      <c r="BP44" s="65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5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5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6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9" t="str">
        <f>IF(ISBLANK($CA$3),"",IF(ISBLANK(Tipy!BF38),"-",SUM(BO44:BS44)))</f>
        <v/>
      </c>
      <c r="BU44" s="68"/>
      <c r="BV44" s="65" t="str">
        <f>IF(ISBLANK($CH$3),"",IF(ISBLANK(Tipy!BL38),0,IF(AND(Tipy!BL38=Výsledky!$CF$3,Tipy!BN38=Výsledky!$CH$3),60,0)))</f>
        <v/>
      </c>
      <c r="BW44" s="65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5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5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6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9" t="str">
        <f>IF(ISBLANK($CH$3),"",IF(ISBLANK(Tipy!BL38),"-",SUM(BV44:BZ44)))</f>
        <v/>
      </c>
      <c r="CB44" s="68"/>
      <c r="CC44" s="65" t="str">
        <f>IF(ISBLANK($CO$3),"",IF(ISBLANK(Tipy!BR38),0,IF(AND(Tipy!BR38=Výsledky!$CM$3,Tipy!BT38=Výsledky!$CO$3),60,0)))</f>
        <v/>
      </c>
      <c r="CD44" s="65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5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5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6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9" t="str">
        <f>IF(ISBLANK($CO$3),"",IF(ISBLANK(Tipy!BR38),"-",SUM(CC44:CG44)))</f>
        <v/>
      </c>
      <c r="CI44" s="68"/>
      <c r="CJ44" s="65" t="str">
        <f>IF(ISBLANK($CV$3),"",IF(ISBLANK(Tipy!BX38),0,IF(AND(Tipy!BX38=Výsledky!$CT$3,Tipy!BZ38=Výsledky!$CV$3),60,0)))</f>
        <v/>
      </c>
      <c r="CK44" s="65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5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5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6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9" t="str">
        <f>IF(ISBLANK($CV$3),"",IF(ISBLANK(Tipy!BX38),"-",SUM(CJ44:CN44)))</f>
        <v/>
      </c>
      <c r="CP44" s="68"/>
      <c r="CQ44" s="65" t="str">
        <f>IF(ISBLANK($DC$3),"",IF(ISBLANK(Tipy!CD38),0,IF(AND(Tipy!CD38=Výsledky!$DA$3,Tipy!CF38=Výsledky!$DC$3),60,0)))</f>
        <v/>
      </c>
      <c r="CR44" s="65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5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5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6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9" t="str">
        <f>IF(ISBLANK($DC$3),"",IF(ISBLANK(Tipy!CD38),"-",SUM(CQ44:CU44)))</f>
        <v/>
      </c>
      <c r="CW44" s="68"/>
      <c r="CX44" s="65" t="str">
        <f>IF(ISBLANK($DX$3),"",IF(ISBLANK(Tipy!CJ38),0,IF(AND(Tipy!CJ38=Výsledky!$DV$3,Tipy!CL38=Výsledky!$DX$3),60,0)))</f>
        <v/>
      </c>
      <c r="CY44" s="65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5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5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6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9" t="str">
        <f>IF(ISBLANK($DX$3),"",IF(ISBLANK(Tipy!CJ38),"-",SUM(CX44:DB44)))</f>
        <v/>
      </c>
      <c r="DD44" s="68"/>
      <c r="DE44" s="65" t="str">
        <f>IF(ISBLANK($DQ$3),"",IF(ISBLANK(Tipy!CP38),0,IF(AND(Tipy!CP38=Výsledky!$DO$3,Tipy!CR38=Výsledky!$DQ$3),60,0)))</f>
        <v/>
      </c>
      <c r="DF44" s="65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5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5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6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9" t="str">
        <f>IF(ISBLANK($DQ$3),"",IF(ISBLANK(Tipy!CP38),"-",SUM(DE44:DI44)))</f>
        <v/>
      </c>
      <c r="DK44" s="68"/>
      <c r="DL44" s="65" t="str">
        <f>IF(ISBLANK($EE$3),"",IF(ISBLANK(Tipy!CV38),0,IF(AND(Tipy!CV38=Výsledky!$EC$3,Tipy!CX38=Výsledky!$EE$3),60,0)))</f>
        <v/>
      </c>
      <c r="DM44" s="65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5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5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6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9" t="str">
        <f>IF(ISBLANK($EE$3),"",IF(ISBLANK(Tipy!CV38),"-",SUM(DL44:DP44)))</f>
        <v/>
      </c>
      <c r="DR44" s="68"/>
      <c r="DS44" s="65" t="str">
        <f>IF(ISBLANK($EL$3),"",IF(ISBLANK(Tipy!DB38),0,IF(AND(Tipy!DB38=Výsledky!$EJ$3,Tipy!DD38=Výsledky!$EL$3),60,0)))</f>
        <v/>
      </c>
      <c r="DT44" s="65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5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5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6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9" t="str">
        <f>IF(ISBLANK($EL$3),"",IF(ISBLANK(Tipy!DB38),"-",SUM(DS44:DW44)))</f>
        <v/>
      </c>
      <c r="DY44" s="68"/>
      <c r="DZ44" s="65" t="str">
        <f>IF(ISBLANK($ES$3),"",IF(ISBLANK(Tipy!DH38),0,IF(AND(Tipy!DH38=Výsledky!$EQ$3,Tipy!DJ38=Výsledky!$ES$3),60,0)))</f>
        <v/>
      </c>
      <c r="EA44" s="65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5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5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6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9" t="str">
        <f>IF(ISBLANK($ES$3),"",IF(ISBLANK(Tipy!DH38),"-",SUM(DZ44:ED44)))</f>
        <v/>
      </c>
      <c r="EF44" s="68"/>
      <c r="EG44" s="65" t="str">
        <f>IF(ISBLANK($EZ$3),"",IF(ISBLANK(Tipy!DN38),0,IF(AND(Tipy!DN38=Výsledky!$EX$3,Tipy!DP38=Výsledky!$EZ$3),60,0)))</f>
        <v/>
      </c>
      <c r="EH44" s="65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5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5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6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9" t="str">
        <f>IF(ISBLANK($EZ$3),"",IF(ISBLANK(Tipy!DN38),"-",SUM(EG44:EK44)))</f>
        <v/>
      </c>
      <c r="EM44" s="68"/>
      <c r="EN44" s="65" t="str">
        <f>IF(ISBLANK($FU$3),"",IF(ISBLANK(Tipy!DT38),0,IF(AND(Tipy!DT38=Výsledky!$FS$3,Tipy!DV38=Výsledky!$FU$3),60,0)))</f>
        <v/>
      </c>
      <c r="EO44" s="65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5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5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6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9" t="str">
        <f>IF(ISBLANK($FU$3),"",IF(ISBLANK(Tipy!DT38),"-",SUM(EN44:ER44)))</f>
        <v/>
      </c>
      <c r="ET44" s="68"/>
      <c r="EU44" s="65" t="str">
        <f>IF(ISBLANK($FG$3),"",IF(ISBLANK(Tipy!DZ38),0,IF(AND(Tipy!DZ38=Výsledky!$FE$3,Tipy!EB38=Výsledky!$FG$3),60,0)))</f>
        <v/>
      </c>
      <c r="EV44" s="65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5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5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6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9" t="str">
        <f>IF(ISBLANK($FG$3),"",IF(ISBLANK(Tipy!DZ38),"-",SUM(EU44:EY44)))</f>
        <v/>
      </c>
      <c r="FA44" s="68"/>
      <c r="FB44" s="65" t="str">
        <f>IF(ISBLANK($BM$3),"",IF(ISBLANK(Tipy!EF38),0,IF(AND(Tipy!EF38=Výsledky!$BK$3,Tipy!EH38=Výsledky!$BM$3),60,0)))</f>
        <v/>
      </c>
      <c r="FC44" s="65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5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5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6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69" t="str">
        <f>IF(ISBLANK($BM$3),"",IF(ISBLANK(Tipy!EF38),"-",SUM(FB44:FF44)))</f>
        <v/>
      </c>
      <c r="FH44" s="68"/>
      <c r="FI44" s="65" t="str">
        <f>IF(ISBLANK($FN$3),"",IF(ISBLANK(Tipy!EL38),0,IF(AND(Tipy!EL38=Výsledky!$FL$3,Tipy!EN38=Výsledky!$FN$3),60,0)))</f>
        <v/>
      </c>
      <c r="FJ44" s="65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5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5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6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9" t="str">
        <f>IF(ISBLANK($FN$3),"",IF(ISBLANK(Tipy!EL38),"-",SUM(FI44:FM44)))</f>
        <v/>
      </c>
      <c r="FO44" s="68"/>
      <c r="FP44" s="65" t="str">
        <f>IF(ISBLANK($DJ$3),"",IF(ISBLANK(Tipy!ER38),0,IF(AND(Tipy!ER38=Výsledky!$DH$3,Tipy!ET38=Výsledky!$DJ$3),60,0)))</f>
        <v/>
      </c>
      <c r="FQ44" s="65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5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5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6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9" t="str">
        <f>IF(ISBLANK($DJ$3),"",IF(ISBLANK(Tipy!ER38),"-",SUM(FP44:FT44)))</f>
        <v/>
      </c>
      <c r="FV44" s="68"/>
      <c r="FW44" s="65" t="str">
        <f>IF(ISBLANK($GB$3),"",IF(ISBLANK(Tipy!EX38),0,IF(AND(Tipy!EX38=Výsledky!$FZ$3,Tipy!EZ38=Výsledky!$GB$3),60,0)))</f>
        <v/>
      </c>
      <c r="FX44" s="65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5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5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6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9" t="str">
        <f>IF(ISBLANK($GB$3),"",IF(ISBLANK(Tipy!EX38),"-",SUM(FW44:GA44)))</f>
        <v/>
      </c>
      <c r="GC44" s="68"/>
      <c r="GD44" s="65" t="str">
        <f>IF(ISBLANK($GP$3),"",IF(ISBLANK(Tipy!FD38),0,IF(AND(Tipy!FD38=Výsledky!$GN$3,Tipy!FF38=Výsledky!$GP$3),60,0)))</f>
        <v/>
      </c>
      <c r="GE44" s="65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5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5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6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9" t="str">
        <f>IF(ISBLANK($GP$3),"",IF(ISBLANK(Tipy!FD38),"-",SUM(GD44:GH44)))</f>
        <v/>
      </c>
      <c r="GJ44" s="68"/>
      <c r="GK44" s="65" t="str">
        <f>IF(ISBLANK($GW$3),"",IF(ISBLANK(Tipy!FJ38),0,IF(AND(Tipy!FJ38=Výsledky!$GU$3,Tipy!FL38=Výsledky!$GW$3),60,0)))</f>
        <v/>
      </c>
      <c r="GL44" s="65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5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5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6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9" t="str">
        <f>IF(ISBLANK($GW$3),"",IF(ISBLANK(Tipy!FJ38),"-",SUM(GK44:GO44)))</f>
        <v/>
      </c>
      <c r="GQ44" s="68"/>
      <c r="GR44" s="65" t="str">
        <f>IF(ISBLANK($GI$3),"",IF(ISBLANK(Tipy!FP38),0,IF(AND(Tipy!FP38=Výsledky!$GG$3,Tipy!FR38=Výsledky!$GI$3),60,0)))</f>
        <v/>
      </c>
      <c r="GS44" s="65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5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5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6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9" t="str">
        <f>IF(ISBLANK($GI$3),"",IF(ISBLANK(Tipy!FP38),"-",SUM(GR44:GV44)))</f>
        <v/>
      </c>
      <c r="GX44" s="68"/>
      <c r="GY44" s="65" t="str">
        <f>IF(ISBLANK($HK$3),"",IF(ISBLANK(Tipy!FV38),0,IF(AND(Tipy!FV38=Výsledky!$HI$3,Tipy!FX38=Výsledky!$HK$3),60,0)))</f>
        <v/>
      </c>
      <c r="GZ44" s="65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5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5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6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9" t="str">
        <f>IF(ISBLANK($HK$3),"",IF(ISBLANK(Tipy!FV38),"-",SUM(GY44:HC44)))</f>
        <v/>
      </c>
      <c r="HE44" s="68"/>
      <c r="HF44" s="65" t="str">
        <f>IF(ISBLANK($HD$3),"",IF(ISBLANK(Tipy!GB38),0,IF(AND(Tipy!GB38=Výsledky!$HB$3,Tipy!GD38=Výsledky!$HD$3),60,0)))</f>
        <v/>
      </c>
      <c r="HG44" s="65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5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5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6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9" t="str">
        <f>IF(ISBLANK($HD$3),"",IF(ISBLANK(Tipy!GB38),"-",SUM(HF44:HJ44)))</f>
        <v/>
      </c>
      <c r="HL44" s="68"/>
      <c r="HM44" s="65" t="str">
        <f>IF(ISBLANK($HY$3),"",IF(ISBLANK(Tipy!GH38),0,IF(AND(Tipy!GH38=Výsledky!$HW$3,Tipy!GJ38=Výsledky!$HY$3),60,0)))</f>
        <v/>
      </c>
      <c r="HN44" s="65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5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5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6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9" t="str">
        <f>IF(ISBLANK($HY$3),"",IF(ISBLANK(Tipy!GH38),"-",SUM(HM44:HQ44)))</f>
        <v/>
      </c>
      <c r="HS44" s="68"/>
      <c r="HT44" s="65" t="str">
        <f>IF(ISBLANK($HR$3),"",IF(ISBLANK(Tipy!GN38),0,IF(AND(Tipy!GN38=Výsledky!$HP$3,Tipy!GP38=Výsledky!$HR$3),60,0)))</f>
        <v/>
      </c>
      <c r="HU44" s="65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5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5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6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9" t="str">
        <f>IF(ISBLANK($HR$3),"",IF(ISBLANK(Tipy!GN38),"-",SUM(HT44:HX44)))</f>
        <v/>
      </c>
      <c r="HZ44" s="68"/>
      <c r="IA44" s="65" t="str">
        <f>IF(ISBLANK($IM$3),"",IF(ISBLANK(Tipy!GT38),0,IF(AND(Tipy!GT38=Výsledky!$IK$3,Tipy!GV38=Výsledky!$IM$3),60,0)))</f>
        <v/>
      </c>
      <c r="IB44" s="65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5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5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6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9" t="str">
        <f>IF(ISBLANK($IM$3),"",IF(ISBLANK(Tipy!GT38),"-",SUM(IA44:IE44)))</f>
        <v/>
      </c>
      <c r="IG44" s="68"/>
      <c r="IH44" s="65" t="str">
        <f>IF(ISBLANK($IF$3),"",IF(ISBLANK(Tipy!GZ38),0,IF(AND(Tipy!GZ38=Výsledky!$ID$3,Tipy!HB38=Výsledky!$IF$3),60,0)))</f>
        <v/>
      </c>
      <c r="II44" s="65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5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5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6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9" t="str">
        <f>IF(ISBLANK($IF$3),"",IF(ISBLANK(Tipy!GZ38),"-",SUM(IH44:IL44)))</f>
        <v/>
      </c>
      <c r="IN44" s="68"/>
      <c r="IO44" s="65" t="str">
        <f>IF(ISBLANK($IT$3),"",IF(ISBLANK(Tipy!HF38),0,IF(AND(Tipy!HF38=Výsledky!$IR$3,Tipy!HH38=Výsledky!$IT$3),60,0)))</f>
        <v/>
      </c>
      <c r="IP44" s="65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5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5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6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9" t="str">
        <f>IF(ISBLANK($IT$3),"",IF(ISBLANK(Tipy!HF38),"-",SUM(IO44:IS44)))</f>
        <v/>
      </c>
      <c r="IU44" s="68"/>
      <c r="IV44" s="65" t="str">
        <f>IF(ISBLANK($JA$3),"",IF(ISBLANK(Tipy!HL38),0,IF(AND(Tipy!HL38=Výsledky!$IY$3,Tipy!HN38=Výsledky!$JA$3),60,0)))</f>
        <v/>
      </c>
      <c r="IW44" s="65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5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5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6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9" t="str">
        <f>IF(ISBLANK($JA$3),"",IF(ISBLANK(Tipy!HL38),"-",SUM(IV44:IZ44)))</f>
        <v/>
      </c>
      <c r="JB44" s="68"/>
      <c r="JC44" s="65" t="str">
        <f>IF(ISBLANK($JO$3),"",IF(ISBLANK(Tipy!HR38),0,IF(AND(Tipy!HR38=Výsledky!$JM$3,Tipy!HT38=Výsledky!$JO$3),60,0)))</f>
        <v/>
      </c>
      <c r="JD44" s="65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5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5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6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9" t="str">
        <f>IF(ISBLANK($JO$3),"",IF(ISBLANK(Tipy!HR38),"-",SUM(JC44:JG44)))</f>
        <v/>
      </c>
      <c r="JI44" s="68"/>
      <c r="JJ44" s="65" t="str">
        <f>IF(ISBLANK($JH$3),"",IF(ISBLANK(Tipy!HX38),0,IF(AND(Tipy!HX38=Výsledky!$JF$3,Tipy!HZ38=Výsledky!$JH$3),60,0)))</f>
        <v/>
      </c>
      <c r="JK44" s="65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5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5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6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9" t="str">
        <f>IF(ISBLANK($JH$3),"",IF(ISBLANK(Tipy!HX38),"-",SUM(JJ44:JN44)))</f>
        <v/>
      </c>
      <c r="JP44" s="68"/>
      <c r="JQ44" s="65" t="str">
        <f>IF(ISBLANK($JV$3),"",IF(ISBLANK(Tipy!ID38),0,IF(AND(Tipy!ID38=Výsledky!$JT$3,Tipy!IF38=Výsledky!$JV$3),60,0)))</f>
        <v/>
      </c>
      <c r="JR44" s="65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5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5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6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9" t="str">
        <f>IF(ISBLANK($JV$3),"",IF(ISBLANK(Tipy!ID38),"-",SUM(JQ44:JU44)))</f>
        <v/>
      </c>
      <c r="JW44" s="68"/>
      <c r="JX44" s="65" t="str">
        <f>IF(ISBLANK($KQ$3),"",IF(ISBLANK(Tipy!IJ38),0,IF(AND(Tipy!IJ38=Výsledky!$KO$3,Tipy!IL38=Výsledky!$KQ$3),60,0)))</f>
        <v/>
      </c>
      <c r="JY44" s="65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5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5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6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9" t="str">
        <f>IF(ISBLANK($KQ$3),"",IF(ISBLANK(Tipy!IJ38),"-",SUM(JX44:KB44)))</f>
        <v/>
      </c>
      <c r="KD44" s="68"/>
      <c r="KE44" s="65" t="str">
        <f>IF(ISBLANK($KX$3),"",IF(ISBLANK(Tipy!IP38),0,IF(AND(Tipy!IP38=Výsledky!$KV$3,Tipy!IR38=Výsledky!$KX$3),60,0)))</f>
        <v/>
      </c>
      <c r="KF44" s="65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5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5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6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9" t="str">
        <f>IF(ISBLANK($KX$3),"",IF(ISBLANK(Tipy!IP38),"-",SUM(KE44:KI44)))</f>
        <v/>
      </c>
      <c r="KK44" s="68"/>
      <c r="KL44" s="65" t="str">
        <f>IF(ISBLANK($KJ$3),"",IF(ISBLANK(Tipy!IV38),0,IF(AND(Tipy!IV38=Výsledky!$KH$3,Tipy!IX38=Výsledky!$KJ$3),60,0)))</f>
        <v/>
      </c>
      <c r="KM44" s="65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5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5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6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9" t="str">
        <f>IF(ISBLANK($KJ$3),"",IF(ISBLANK(Tipy!IV38),"-",SUM(KL44:KP44)))</f>
        <v/>
      </c>
      <c r="KR44" s="68"/>
      <c r="KS44" s="65" t="str">
        <f>IF(ISBLANK($KC$3),"",IF(ISBLANK(Tipy!JB38),0,IF(AND(Tipy!JB38=Výsledky!$KA$3,Tipy!JD38=Výsledky!$KC$3),60,0)))</f>
        <v/>
      </c>
      <c r="KT44" s="65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5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5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6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9" t="str">
        <f>IF(ISBLANK($KC$3),"",IF(ISBLANK(Tipy!JB38),"-",SUM(KS44:KW44)))</f>
        <v/>
      </c>
      <c r="KY44" s="68"/>
      <c r="KZ44" s="65" t="str">
        <f>IF(ISBLANK($LE$3),"",IF(ISBLANK(Tipy!JH38),0,IF(AND(Tipy!JH38=Výsledky!$LC$3,Tipy!JJ38=Výsledky!$LE$3),60,0)))</f>
        <v/>
      </c>
      <c r="LA44" s="65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5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5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6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9" t="str">
        <f>IF(ISBLANK($LE$3),"",IF(ISBLANK(Tipy!JH38),"-",SUM(KZ44:LD44)))</f>
        <v/>
      </c>
      <c r="LF44" s="68"/>
      <c r="LG44" s="65" t="str">
        <f>IF(ISBLANK($JH$3),"",IF(ISBLANK(Tipy!JU38),0,IF(AND(Tipy!JU38=Výsledky!$JF$3,Tipy!JW38=Výsledky!$JH$3),60,0)))</f>
        <v/>
      </c>
      <c r="LH44" s="65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5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5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6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9" t="str">
        <f>IF(ISBLANK($JH$3),"",IF(ISBLANK(Tipy!JU38),"-",SUM(LG44:LK44)))</f>
        <v/>
      </c>
      <c r="LM44" s="68"/>
      <c r="LN44" s="65" t="str">
        <f>IF(ISBLANK($LS$3),"",IF(ISBLANK(Tipy!JN38),0,IF(AND(Tipy!JN38=Výsledky!$LQ$3,Tipy!JP38=Výsledky!$LS$3),60,0)))</f>
        <v/>
      </c>
      <c r="LO44" s="65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5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5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6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9" t="str">
        <f>IF(ISBLANK($LS$3),"",IF(ISBLANK(Tipy!JN38),"-",SUM(LN44:LR44)))</f>
        <v/>
      </c>
      <c r="LT44" s="68"/>
      <c r="LU44" s="65" t="str">
        <f>IF(ISBLANK($JH$3),"",IF(ISBLANK(Tipy!KI38),0,IF(AND(Tipy!KI38=Výsledky!$JF$3,Tipy!KK38=Výsledky!$JH$3),60,0)))</f>
        <v/>
      </c>
      <c r="LV44" s="65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5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5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6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9" t="str">
        <f>IF(ISBLANK($JH$3),"",IF(ISBLANK(Tipy!KI38),"-",SUM(LU44:LY44)))</f>
        <v/>
      </c>
      <c r="MA44" s="68"/>
      <c r="MB44" s="65" t="str">
        <f>IF(ISBLANK($MG$3),"",IF(ISBLANK(Tipy!JZ38),0,IF(AND(Tipy!JZ38=Výsledky!$ME$3,Tipy!KB38=Výsledky!$MG$3),60,0)))</f>
        <v/>
      </c>
      <c r="MC44" s="65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5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5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6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9" t="str">
        <f>IF(ISBLANK($MG$3),"",IF(ISBLANK(Tipy!JZ38),"-",SUM(MB44:MF44)))</f>
        <v/>
      </c>
      <c r="MH44" s="68"/>
      <c r="MI44" s="65" t="str">
        <f>IF(ISBLANK($MN$3),"",IF(ISBLANK(Tipy!KL38),0,IF(AND(Tipy!KL38=Výsledky!$ML$3,Tipy!KN38=Výsledky!$MN$3),60,0)))</f>
        <v/>
      </c>
      <c r="MJ44" s="6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5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5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9" t="str">
        <f>IF(ISBLANK($MN$3),"",IF(ISBLANK(Tipy!KL38),"-",SUM(MI44:MM44)))</f>
        <v/>
      </c>
      <c r="MO44" s="68"/>
      <c r="MP44" s="65" t="str">
        <f>IF(ISBLANK($MU$3),"",IF(ISBLANK(Tipy!KR38),0,IF(AND(Tipy!KR38=Výsledky!$MS$3,Tipy!KT38=Výsledky!$MU$3),60,0)))</f>
        <v/>
      </c>
      <c r="MQ44" s="6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5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5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9" t="str">
        <f>IF(ISBLANK($MU$3),"",IF(ISBLANK(Tipy!KR38),"-",SUM(MP44:MT44)))</f>
        <v/>
      </c>
      <c r="MV44" s="68"/>
      <c r="MW44" s="65" t="str">
        <f>IF(ISBLANK($NP$3),"",IF(ISBLANK(Tipy!KX38),0,IF(AND(Tipy!KX38=Výsledky!$NN$3,Tipy!KZ38=Výsledky!$NP$3),60,0)))</f>
        <v/>
      </c>
      <c r="MX44" s="65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5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5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6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9" t="str">
        <f>IF(ISBLANK($NP$3),"",IF(ISBLANK(Tipy!KX38),"-",SUM(MW44:NA44)))</f>
        <v/>
      </c>
      <c r="NC44" s="68"/>
      <c r="ND44" s="65" t="str">
        <f>IF(ISBLANK($NB$3),"",IF(ISBLANK(Tipy!LD38),0,IF(AND(Tipy!LD38=Výsledky!$MZ$3,Tipy!LF38=Výsledky!$NB$3),60,0)))</f>
        <v/>
      </c>
      <c r="NE44" s="65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5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5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6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9" t="str">
        <f>IF(ISBLANK($NB$3),"",IF(ISBLANK(Tipy!LD38),"-",SUM(ND44:NH44)))</f>
        <v/>
      </c>
      <c r="NJ44" s="68"/>
      <c r="NK44" s="65" t="str">
        <f>IF(ISBLANK($OD$3),"",IF(ISBLANK(Tipy!LJ38),0,IF(AND(Tipy!LJ38=Výsledky!$OB$3,Tipy!LL38=Výsledky!$OD$3),60,0)))</f>
        <v/>
      </c>
      <c r="NL44" s="65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5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5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6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9" t="str">
        <f>IF(ISBLANK($OD$3),"",IF(ISBLANK(Tipy!LJ38),"-",SUM(NK44:NO44)))</f>
        <v/>
      </c>
      <c r="NQ44" s="68"/>
      <c r="NR44" s="65" t="str">
        <f>IF(ISBLANK($NI$3),"",IF(ISBLANK(Tipy!LP38),0,IF(AND(Tipy!LP38=Výsledky!$NG$3,Tipy!LR38=Výsledky!$NI$3),60,0)))</f>
        <v/>
      </c>
      <c r="NS44" s="65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5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5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6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9" t="str">
        <f>IF(ISBLANK($NI$3),"",IF(ISBLANK(Tipy!LP38),"-",SUM(NR44:NV44)))</f>
        <v/>
      </c>
      <c r="NX44" s="68"/>
      <c r="NY44" s="65" t="str">
        <f>IF(ISBLANK($OK$3),"",IF(ISBLANK(Tipy!LV38),0,IF(AND(Tipy!LV38=Výsledky!$OI$3,Tipy!LX38=Výsledky!$OK$3),60,0)))</f>
        <v/>
      </c>
      <c r="NZ44" s="65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5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5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6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9" t="str">
        <f>IF(ISBLANK($OK$3),"",IF(ISBLANK(Tipy!LV38),"-",SUM(NY44:OC44)))</f>
        <v/>
      </c>
      <c r="OE44" s="68"/>
      <c r="OF44" s="65" t="str">
        <f>IF(ISBLANK($NW$3),"",IF(ISBLANK(Tipy!MB38),0,IF(AND(Tipy!MB38=Výsledky!$NU$3,Tipy!MD38=Výsledky!$NW$3),60,0)))</f>
        <v/>
      </c>
      <c r="OG44" s="65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5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5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6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9" t="str">
        <f>IF(ISBLANK($NW$3),"",IF(ISBLANK(Tipy!MB38),"-",SUM(OF44:OJ44)))</f>
        <v/>
      </c>
      <c r="OL44" s="68"/>
      <c r="OM44" s="65" t="str">
        <f>IF(ISBLANK($OR$3),"",IF(ISBLANK(Tipy!MH38),0,IF(AND(Tipy!MH38=Výsledky!$OP$3,Tipy!MJ38=Výsledky!$OR$3),60,0)))</f>
        <v/>
      </c>
      <c r="ON44" s="6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5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5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9" t="str">
        <f>IF(ISBLANK($OR$3),"",IF(ISBLANK(Tipy!MH38),"-",SUM(OM44:OQ44)))</f>
        <v/>
      </c>
      <c r="OS44" s="68"/>
      <c r="OT44" s="65" t="str">
        <f>IF(ISBLANK($OY$3),"",IF(ISBLANK(Tipy!MN38),0,IF(AND(Tipy!MN38=Výsledky!$OW$3,Tipy!MP38=Výsledky!$OY$3),60,0)))</f>
        <v/>
      </c>
      <c r="OU44" s="6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5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5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9" t="str">
        <f>IF(ISBLANK($OY$3),"",IF(ISBLANK(Tipy!MN38),"-",SUM(OT44:OX44)))</f>
        <v/>
      </c>
      <c r="OZ44" s="68"/>
      <c r="PA44" s="65" t="str">
        <f>IF(ISBLANK($PF$3),"",IF(ISBLANK(Tipy!MT38),0,IF(AND(Tipy!MT38=Výsledky!$PD$3,Tipy!MV38=Výsledky!$PF$3),60,0)))</f>
        <v/>
      </c>
      <c r="PB44" s="6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5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5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9" t="str">
        <f>IF(ISBLANK($PF$3),"",IF(ISBLANK(Tipy!MT38),"-",SUM(PA44:PE44)))</f>
        <v/>
      </c>
      <c r="PG44" s="68"/>
      <c r="PH44" s="65" t="str">
        <f>IF(ISBLANK($PM$3),"",IF(ISBLANK(Tipy!MZ38),0,IF(AND(Tipy!MZ38=Výsledky!$PK$3,Tipy!NB38=Výsledky!$PM$3),60,0)))</f>
        <v/>
      </c>
      <c r="PI44" s="6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5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5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9" t="str">
        <f>IF(ISBLANK($PM$3),"",IF(ISBLANK(Tipy!MZ38),"-",SUM(PH44:PL44)))</f>
        <v/>
      </c>
      <c r="PN44" s="68"/>
      <c r="PO44" s="65" t="str">
        <f>IF(ISBLANK($PT$3),"",IF(ISBLANK(Tipy!NF38),0,IF(AND(Tipy!NF38=Výsledky!$PR$3,Tipy!NH38=Výsledky!$PT$3),60,0)))</f>
        <v/>
      </c>
      <c r="PP44" s="6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5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5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9" t="str">
        <f>IF(ISBLANK($PT$3),"",IF(ISBLANK(Tipy!NF38),"-",SUM(PO44:PS44)))</f>
        <v/>
      </c>
      <c r="PU44" s="68"/>
      <c r="PV44" s="65" t="str">
        <f>IF(ISBLANK($QA$3),"",IF(ISBLANK(Tipy!NL38),0,IF(AND(Tipy!NL38=Výsledky!$PY$3,Tipy!NN38=Výsledky!$QA$3),60,0)))</f>
        <v/>
      </c>
      <c r="PW44" s="6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5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5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9" t="str">
        <f>IF(ISBLANK($QA$3),"",IF(ISBLANK(Tipy!NL38),"-",SUM(PV44:PZ44)))</f>
        <v/>
      </c>
      <c r="QB44" s="68"/>
      <c r="QC44" s="65" t="str">
        <f>IF(ISBLANK($QH$3),"",IF(ISBLANK(Tipy!NR38),0,IF(AND(Tipy!NR38=Výsledky!$QF$3,Tipy!NT38=Výsledky!$QH$3),60,0)))</f>
        <v/>
      </c>
      <c r="QD44" s="6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5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5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9" t="str">
        <f>IF(ISBLANK($QH$3),"",IF(ISBLANK(Tipy!NR38),"-",SUM(QC44:QG44)))</f>
        <v/>
      </c>
      <c r="QI44" s="65"/>
      <c r="QJ44" s="65" t="str">
        <f>IF(ISBLANK($QV$3),"",IF(ISBLANK(Tipy!NX38),0,IF(AND(Tipy!NX38=Výsledky!$QT$3,Tipy!NZ38=Výsledky!$QV$3),60,0)))</f>
        <v/>
      </c>
      <c r="QK44" s="65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5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5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6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9" t="str">
        <f>IF(ISBLANK($QV$3),"",IF(ISBLANK(Tipy!NX38),"-",SUM(QJ44:QN44)))</f>
        <v/>
      </c>
      <c r="QP44" s="65"/>
      <c r="QQ44" s="65" t="str">
        <f>IF(ISBLANK($QO$3),"",IF(ISBLANK(Tipy!#REF!),0,IF(AND(Tipy!#REF!=Výsledky!$QM$3,Tipy!#REF!=Výsledky!$QO$3),60,0)))</f>
        <v/>
      </c>
      <c r="QR4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9" t="str">
        <f>IF(ISBLANK($QO$3),"",IF(ISBLANK(Tipy!#REF!),"-",SUM(QQ44:QU44)))</f>
        <v/>
      </c>
    </row>
    <row r="45" spans="1:464" s="336" customFormat="1" ht="15">
      <c r="A45" s="316">
        <f>Tipy!A39</f>
        <v>40</v>
      </c>
      <c r="B45" s="333" t="s">
        <v>189</v>
      </c>
      <c r="C45" s="334">
        <v>40</v>
      </c>
      <c r="D45" s="65">
        <f>IF(ISBLANK($I$3),"",IF(ISBLANK(Tipy!D39),0,IF(AND(Tipy!D39=Výsledky!$G$3,Tipy!F39=Výsledky!$I$3),60,0)))</f>
        <v>0</v>
      </c>
      <c r="E45" s="6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5" t="e">
        <f>IF(ISBLANK($I$3),"",IF(OR(Tipy!G39=Výsledky!$D$6,Tipy!G39=Výsledky!$D$7,Tipy!G39=Výsledky!$D$8,Tipy!G39=Výsledky!$D$9),IF(VLOOKUP(Tipy!G39,'Kategórie hráčov'!$A$2:$B$46,2,FALSE)=30,30,20),0))</f>
        <v>#N/A</v>
      </c>
      <c r="G45" s="65" t="e">
        <f>IF(ISBLANK($I$3),"",IF(OR(Tipy!H39=Výsledky!$G$6,Tipy!H39=Výsledky!$G$7,Tipy!H39=Výsledky!$G$8,Tipy!H39=Výsledky!$G$9),IF(VLOOKUP(Tipy!H39,'Kategórie hráčov'!$A$2:$B$46,2,FALSE)=30,30,20),0))</f>
        <v>#N/A</v>
      </c>
      <c r="H45" s="66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7" t="str">
        <f>IF(ISBLANK($I$3),"",IF(ISBLANK(Tipy!D39),"-",SUM(D45:H45)))</f>
        <v>-</v>
      </c>
      <c r="J45" s="335"/>
      <c r="K45" s="106">
        <f>IF(ISBLANK($P$3),"",IF(ISBLANK(Tipy!J39),0,IF(AND(Tipy!J39=Výsledky!$N$3,Tipy!L39=Výsledky!$P$3),60,0)))</f>
        <v>0</v>
      </c>
      <c r="L45" s="10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5">
        <f>IF(ISBLANK($P$3),"",IF(OR(Tipy!M39=Výsledky!$K$6,Tipy!M39=Výsledky!$K$7,Tipy!M39=Výsledky!$K$8,Tipy!M39=Výsledky!$K$9),IF(VLOOKUP(Tipy!M39,'Kategórie hráčov'!$A$2:$B$46,2,FALSE)=30,30,20),0))</f>
        <v>0</v>
      </c>
      <c r="N45" s="105">
        <f>IF(ISBLANK($P$3),"",IF(OR(Tipy!N39=Výsledky!$N$6,Tipy!N39=Výsledky!$N$7,Tipy!N39=Výsledky!$N$8,Tipy!N39=Výsledky!$N$9),IF(VLOOKUP(Tipy!N39,'Kategórie hráčov'!$A$2:$B$46,2,FALSE)=30,30,20),0))</f>
        <v>0</v>
      </c>
      <c r="O45" s="66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7">
        <f>IF(ISBLANK($P$3),"",IF(ISBLANK(Tipy!J39),"-",SUM(K45:O45)))</f>
        <v>10</v>
      </c>
      <c r="Q45" s="330"/>
      <c r="R45" s="106">
        <f>IF(ISBLANK($W$3),"",IF(ISBLANK(Tipy!P39),0,IF(AND(Tipy!P39=Výsledky!$U$3,Tipy!R39=Výsledky!$W$3),60,0)))</f>
        <v>0</v>
      </c>
      <c r="S45" s="10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5">
        <f>IF(ISBLANK($W$3),"",IF(OR(Tipy!S39=Výsledky!$R$6,Tipy!S39=Výsledky!$R$7,Tipy!S39=Výsledky!$R$8,Tipy!S39=Výsledky!$R$9),VLOOKUP(Tipy!S39,'Kategórie hráčov'!$A$2:$B$47,2,FALSE),0))</f>
        <v>0</v>
      </c>
      <c r="U45" s="105">
        <f>IF(ISBLANK($W$3),"",IF(OR(Tipy!T39=Výsledky!$U$6,Tipy!T39=Výsledky!$U$7,Tipy!T39=Výsledky!$U$8,Tipy!T39=Výsledky!$U$9),VLOOKUP(Tipy!T39,'Kategórie hráčov'!$A$25:$B$70,2,FALSE),0))</f>
        <v>0</v>
      </c>
      <c r="V45" s="6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9" t="str">
        <f>IF(ISBLANK($W$3),"",IF(ISBLANK(Tipy!P39),"-",SUM(R45:V45)))</f>
        <v>-</v>
      </c>
      <c r="X45" s="330"/>
      <c r="Y45" s="106">
        <f>IF(ISBLANK($AD$3),"",IF(ISBLANK(Tipy!V39),0,IF(AND(Tipy!V39=Výsledky!$AB$3,Tipy!X39=Výsledky!$AD$3),60,0)))</f>
        <v>0</v>
      </c>
      <c r="Z45" s="10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5">
        <f>IF(ISBLANK($AD$3),"",IF(OR(Tipy!Y39=Výsledky!$Y$6,Tipy!Y39=Výsledky!$Y$7,Tipy!Y39=Výsledky!$Y$8,Tipy!Y39=Výsledky!$Y$9),VLOOKUP(Tipy!Y39,'Kategórie hráčov'!$A$2:$B$47,2,FALSE),0))</f>
        <v>0</v>
      </c>
      <c r="AB45" s="105">
        <f>IF(ISBLANK($AD$3),"",IF(OR(Tipy!Z39=Výsledky!$AB$6,Tipy!Z39=Výsledky!$AB$7,Tipy!Z39=Výsledky!$AB$8,Tipy!Z39=Výsledky!$AB$9),VLOOKUP(Tipy!Z39,'Kategórie hráčov'!$A$25:$B$70,2,FALSE),0))</f>
        <v>0</v>
      </c>
      <c r="AC45" s="6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9" t="str">
        <f>IF(ISBLANK($AD$3),"",IF(ISBLANK(Tipy!V39),"-",SUM(Y45:AC45)))</f>
        <v>-</v>
      </c>
      <c r="AE45" s="68"/>
      <c r="AF45" s="65" t="str">
        <f>IF(ISBLANK($AK$3),"",IF(ISBLANK(Tipy!AB39),0,IF(AND(Tipy!AB39=Výsledky!$AI$3,Tipy!AD39=Výsledky!$AK$3),60,0)))</f>
        <v/>
      </c>
      <c r="AG45" s="65" t="str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/>
      </c>
      <c r="AH45" s="65" t="str">
        <f>IF(ISBLANK($AK$3),"",IF(OR(Tipy!AE39=Výsledky!$AF$6,Tipy!AE39=Výsledky!$AF$7,Tipy!AE39=Výsledky!$AF$8,Tipy!AE39=Výsledky!$AF$9),IF(VLOOKUP(Tipy!AE39,'Kategórie hráčov'!$A$2:$B$46,2,FALSE)=30,30,20),0))</f>
        <v/>
      </c>
      <c r="AI45" s="65" t="str">
        <f>IF(ISBLANK($AK$3),"",IF(OR(Tipy!AF39=Výsledky!$AI$6,Tipy!AF39=Výsledky!$AI$7,Tipy!AF39=Výsledky!$AI$8,Tipy!AF39=Výsledky!$AI$9),IF(VLOOKUP(Tipy!AF39,'Kategórie hráčov'!$A$2:$B$46,2,FALSE)=30,30,20),0))</f>
        <v/>
      </c>
      <c r="AJ45" s="66" t="str">
        <f>IF(ISBLANK($AK$3),"",IF(ISBLANK(Tipy!AB39),0,IF(OR(AND(Tipy!AB39=Výsledky!$AI$3,OR(Tipy!AD39=Výsledky!$AK$3+1,Tipy!AD39=Výsledky!$AK$3-1)),AND(Tipy!AD39=Výsledky!$AK$3,OR(Tipy!AB39=Výsledky!$AI$3+1,Tipy!AB39=Výsledky!$AI$3-1))),10,0)))</f>
        <v/>
      </c>
      <c r="AK45" s="69" t="str">
        <f>IF(ISBLANK($AK$3),"",IF(ISBLANK(Tipy!AB39),"-",SUM(AF45:AJ45)))</f>
        <v/>
      </c>
      <c r="AL45" s="68"/>
      <c r="AM45" s="65" t="str">
        <f>IF(ISBLANK($AR$3),"",IF(ISBLANK(Tipy!AH39),0,IF(AND(Tipy!AH39=Výsledky!$AP$3,Tipy!AJ39=Výsledky!$AR$3),60,0)))</f>
        <v/>
      </c>
      <c r="AN45" s="65" t="str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/>
      </c>
      <c r="AO45" s="65" t="str">
        <f>IF(ISBLANK($AR$3),"",IF(OR(Tipy!AK39=Výsledky!$AM$6,Tipy!AK39=Výsledky!$AM$7,Tipy!AK39=Výsledky!$AM$8,Tipy!AK39=Výsledky!$AM$9),IF(VLOOKUP(Tipy!AK39,'Kategórie hráčov'!$A$2:$B$46,2,FALSE)=30,30,20),0))</f>
        <v/>
      </c>
      <c r="AP45" s="65" t="str">
        <f>IF(ISBLANK($AR$3),"",IF(OR(Tipy!AL39=Výsledky!$AP$6,Tipy!AL39=Výsledky!$AP$7,Tipy!AL39=Výsledky!$AP$8,Tipy!AL39=Výsledky!$AP$9),IF(VLOOKUP(Tipy!AL39,'Kategórie hráčov'!$A$2:$B$46,2,FALSE)=30,30,20),0))</f>
        <v/>
      </c>
      <c r="AQ45" s="66" t="str">
        <f>IF(ISBLANK($AR$3),"",IF(ISBLANK(Tipy!AH39),0,IF(OR(AND(Tipy!AH39=Výsledky!$AP$3,OR(Tipy!AJ39=Výsledky!$AR$3+1,Tipy!AJ39=Výsledky!$AR$3-1)),AND(Tipy!AJ39=Výsledky!$AR$3,OR(Tipy!AH39=Výsledky!$AP$3+1,Tipy!AH39=Výsledky!$AP$3-1))),10,0)))</f>
        <v/>
      </c>
      <c r="AR45" s="69" t="str">
        <f>IF(ISBLANK($AR$3),"",IF(ISBLANK(Tipy!AH39),"-",SUM(AM45:AQ45)))</f>
        <v/>
      </c>
      <c r="AS45" s="68"/>
      <c r="AT45" s="65" t="str">
        <f>IF(ISBLANK($BF$3),"",IF(ISBLANK(Tipy!AN39),0,IF(AND(Tipy!AN39=Výsledky!$BD$3,Tipy!AP39=Výsledky!$BF$3),60,0)))</f>
        <v/>
      </c>
      <c r="AU45" s="65" t="str">
        <f>IF(ISBLANK($BF$3),"",IF(ISBLANK(Tipy!AN39),0,IF(AND(Tipy!AN39=Výsledky!$BD$3,Tipy!AP39=Výsledky!$BF$3),0,IF(AND(Tipy!AN39-Tipy!AP39&gt;0,Výsledky!$BD$3-Výsledky!$BF$3&gt;0),20,IF(AND(Tipy!AN39-Tipy!AP39=0,Výsledky!$BD$3-Výsledky!$BF$3=0),20,IF(AND(Tipy!AN39-Tipy!AP39&lt;0,Výsledky!$BD$3-Výsledky!$BF$3&lt;0),20,0))))))</f>
        <v/>
      </c>
      <c r="AV45" s="65" t="str">
        <f>IF(ISBLANK($BF$3),"",IF(OR(Tipy!AQ39=Výsledky!#REF!,Tipy!AQ39=Výsledky!#REF!,Tipy!AQ39=Výsledky!#REF!,Tipy!AQ39=Výsledky!$AT$9),IF(VLOOKUP(Tipy!AQ39,'Kategórie hráčov'!$A$2:$B$46,2,FALSE)=30,30,20),0))</f>
        <v/>
      </c>
      <c r="AW45" s="65" t="str">
        <f>IF(ISBLANK($BF$3),"",IF(OR(Tipy!AR39=Výsledky!#REF!,Tipy!AR39=Výsledky!#REF!,Tipy!AR39=Výsledky!#REF!,Tipy!AR39=Výsledky!$AW$9),IF(VLOOKUP(Tipy!AR39,'Kategórie hráčov'!$A$2:$B$46,2,FALSE)=30,30,20),0))</f>
        <v/>
      </c>
      <c r="AX45" s="66" t="str">
        <f>IF(ISBLANK($BF$3),"",IF(ISBLANK(Tipy!AN39),0,IF(OR(AND(Tipy!AN39=Výsledky!$BD$3,OR(Tipy!AP39=Výsledky!$BF$3+1,Tipy!AP39=Výsledky!$BF$3-1)),AND(Tipy!AP39=Výsledky!$BF$3,OR(Tipy!AN39=Výsledky!$BD$3+1,Tipy!AN39=Výsledky!$BD$3-1))),10,0)))</f>
        <v/>
      </c>
      <c r="AY45" s="69" t="str">
        <f>IF(ISBLANK($BF$3),"",IF(ISBLANK(Tipy!AN39),"-",SUM(AT45:AX45)))</f>
        <v/>
      </c>
      <c r="AZ45" s="68"/>
      <c r="BA45" s="65" t="str">
        <f>IF(ISBLANK($AY$3),"",IF(ISBLANK(Tipy!AT39),0,IF(AND(Tipy!AT39=Výsledky!$AW$3,Tipy!AV39=Výsledky!$AY$3),60,0)))</f>
        <v/>
      </c>
      <c r="BB45" s="65" t="str">
        <f>IF(ISBLANK($AY$3),"",IF(ISBLANK(Tipy!AT39),0,IF(AND(Tipy!AT39=Výsledky!$AW$3,Tipy!AV39=Výsledky!$AY$3),0,IF(AND(Tipy!AT39-Tipy!AV39&gt;0,Výsledky!$AW$3-Výsledky!$AY$3&gt;0),20,IF(AND(Tipy!AT39-Tipy!AV39=0,Výsledky!$AW$3-Výsledky!$AY$3=0),20,IF(AND(Tipy!AT39-Tipy!AV39&lt;0,Výsledky!$AW$3-Výsledky!$AY$3&lt;0),20,0))))))</f>
        <v/>
      </c>
      <c r="BC45" s="65" t="str">
        <f>IF(ISBLANK($AY$3),"",IF(OR(Tipy!AW39=Výsledky!$BA$6,Tipy!AW39=Výsledky!$BA$7,Tipy!AW39=Výsledky!$BA$8,Tipy!AW39=Výsledky!$BA$9),IF(VLOOKUP(Tipy!AW39,'Kategórie hráčov'!$A$2:$B$46,2,FALSE)=30,30,20),0))</f>
        <v/>
      </c>
      <c r="BD45" s="65" t="str">
        <f>IF(ISBLANK($AY$3),"",IF(OR(Tipy!AX39=Výsledky!$BD$6,Tipy!AX39=Výsledky!$BD$7,Tipy!AX39=Výsledky!$BD$8,Tipy!AX39=Výsledky!$BD$9),IF(VLOOKUP(Tipy!AX39,'Kategórie hráčov'!$A$2:$B$46,2,FALSE)=30,30,20),0))</f>
        <v/>
      </c>
      <c r="BE45" s="66" t="str">
        <f>IF(ISBLANK($AY$3),"",IF(ISBLANK(Tipy!AT39),0,IF(OR(AND(Tipy!AT39=Výsledky!$AW$3,OR(Tipy!AV39=Výsledky!$AY$3+1,Tipy!AV39=Výsledky!$AY$3-1)),AND(Tipy!AV39=Výsledky!$AY$3,OR(Tipy!AT39=Výsledky!$AW$3+1,Tipy!AT39=Výsledky!$AW$3-1))),10,0)))</f>
        <v/>
      </c>
      <c r="BF45" s="69" t="str">
        <f>IF(ISBLANK($AY$3),"",IF(ISBLANK(Tipy!AT39),"-",SUM(BA45:BE45)))</f>
        <v/>
      </c>
      <c r="BG45" s="68"/>
      <c r="BH45" s="65" t="str">
        <f>IF(ISBLANK($BT$3),"",IF(ISBLANK(Tipy!AZ39),0,IF(AND(Tipy!AZ39=Výsledky!$BR$3,Tipy!BB39=Výsledky!$BT$3),60,0)))</f>
        <v/>
      </c>
      <c r="BI45" s="65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5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5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6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69" t="str">
        <f>IF(ISBLANK($BT$3),"",IF(ISBLANK(Tipy!AZ39),"-",SUM(BH45:BL45)))</f>
        <v/>
      </c>
      <c r="BN45" s="68"/>
      <c r="BO45" s="65" t="str">
        <f>IF(ISBLANK($CA$3),"",IF(ISBLANK(Tipy!BF39),0,IF(AND(Tipy!BF39=Výsledky!$BY$3,Tipy!BH39=Výsledky!$CA$3),60,0)))</f>
        <v/>
      </c>
      <c r="BP45" s="65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5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5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6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9" t="str">
        <f>IF(ISBLANK($CA$3),"",IF(ISBLANK(Tipy!BF39),"-",SUM(BO45:BS45)))</f>
        <v/>
      </c>
      <c r="BU45" s="68"/>
      <c r="BV45" s="65" t="str">
        <f>IF(ISBLANK($CH$3),"",IF(ISBLANK(Tipy!BL39),0,IF(AND(Tipy!BL39=Výsledky!$CF$3,Tipy!BN39=Výsledky!$CH$3),60,0)))</f>
        <v/>
      </c>
      <c r="BW45" s="65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5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5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6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9" t="str">
        <f>IF(ISBLANK($CH$3),"",IF(ISBLANK(Tipy!BL39),"-",SUM(BV45:BZ45)))</f>
        <v/>
      </c>
      <c r="CB45" s="68"/>
      <c r="CC45" s="65" t="str">
        <f>IF(ISBLANK($CO$3),"",IF(ISBLANK(Tipy!BR39),0,IF(AND(Tipy!BR39=Výsledky!$CM$3,Tipy!BT39=Výsledky!$CO$3),60,0)))</f>
        <v/>
      </c>
      <c r="CD45" s="65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5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5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6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9" t="str">
        <f>IF(ISBLANK($CO$3),"",IF(ISBLANK(Tipy!BR39),"-",SUM(CC45:CG45)))</f>
        <v/>
      </c>
      <c r="CI45" s="68"/>
      <c r="CJ45" s="65" t="str">
        <f>IF(ISBLANK($CV$3),"",IF(ISBLANK(Tipy!BX39),0,IF(AND(Tipy!BX39=Výsledky!$CT$3,Tipy!BZ39=Výsledky!$CV$3),60,0)))</f>
        <v/>
      </c>
      <c r="CK45" s="65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5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5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6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9" t="str">
        <f>IF(ISBLANK($CV$3),"",IF(ISBLANK(Tipy!BX39),"-",SUM(CJ45:CN45)))</f>
        <v/>
      </c>
      <c r="CP45" s="68"/>
      <c r="CQ45" s="65" t="str">
        <f>IF(ISBLANK($DC$3),"",IF(ISBLANK(Tipy!CD39),0,IF(AND(Tipy!CD39=Výsledky!$DA$3,Tipy!CF39=Výsledky!$DC$3),60,0)))</f>
        <v/>
      </c>
      <c r="CR45" s="65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5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5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6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9" t="str">
        <f>IF(ISBLANK($DC$3),"",IF(ISBLANK(Tipy!CD39),"-",SUM(CQ45:CU45)))</f>
        <v/>
      </c>
      <c r="CW45" s="68"/>
      <c r="CX45" s="65" t="str">
        <f>IF(ISBLANK($DX$3),"",IF(ISBLANK(Tipy!CJ39),0,IF(AND(Tipy!CJ39=Výsledky!$DV$3,Tipy!CL39=Výsledky!$DX$3),60,0)))</f>
        <v/>
      </c>
      <c r="CY45" s="65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5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5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6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9" t="str">
        <f>IF(ISBLANK($DX$3),"",IF(ISBLANK(Tipy!CJ39),"-",SUM(CX45:DB45)))</f>
        <v/>
      </c>
      <c r="DD45" s="68"/>
      <c r="DE45" s="65" t="str">
        <f>IF(ISBLANK($DQ$3),"",IF(ISBLANK(Tipy!CP39),0,IF(AND(Tipy!CP39=Výsledky!$DO$3,Tipy!CR39=Výsledky!$DQ$3),60,0)))</f>
        <v/>
      </c>
      <c r="DF45" s="65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5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5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6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9" t="str">
        <f>IF(ISBLANK($DQ$3),"",IF(ISBLANK(Tipy!CP39),"-",SUM(DE45:DI45)))</f>
        <v/>
      </c>
      <c r="DK45" s="68"/>
      <c r="DL45" s="65" t="str">
        <f>IF(ISBLANK($EE$3),"",IF(ISBLANK(Tipy!CV39),0,IF(AND(Tipy!CV39=Výsledky!$EC$3,Tipy!CX39=Výsledky!$EE$3),60,0)))</f>
        <v/>
      </c>
      <c r="DM45" s="65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5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5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6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9" t="str">
        <f>IF(ISBLANK($EE$3),"",IF(ISBLANK(Tipy!CV39),"-",SUM(DL45:DP45)))</f>
        <v/>
      </c>
      <c r="DR45" s="68"/>
      <c r="DS45" s="65" t="str">
        <f>IF(ISBLANK($EL$3),"",IF(ISBLANK(Tipy!DB39),0,IF(AND(Tipy!DB39=Výsledky!$EJ$3,Tipy!DD39=Výsledky!$EL$3),60,0)))</f>
        <v/>
      </c>
      <c r="DT45" s="65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5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5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6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9" t="str">
        <f>IF(ISBLANK($EL$3),"",IF(ISBLANK(Tipy!DB39),"-",SUM(DS45:DW45)))</f>
        <v/>
      </c>
      <c r="DY45" s="68"/>
      <c r="DZ45" s="65" t="str">
        <f>IF(ISBLANK($ES$3),"",IF(ISBLANK(Tipy!DH39),0,IF(AND(Tipy!DH39=Výsledky!$EQ$3,Tipy!DJ39=Výsledky!$ES$3),60,0)))</f>
        <v/>
      </c>
      <c r="EA45" s="65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5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5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6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9" t="str">
        <f>IF(ISBLANK($ES$3),"",IF(ISBLANK(Tipy!DH39),"-",SUM(DZ45:ED45)))</f>
        <v/>
      </c>
      <c r="EF45" s="68"/>
      <c r="EG45" s="65" t="str">
        <f>IF(ISBLANK($EZ$3),"",IF(ISBLANK(Tipy!DN39),0,IF(AND(Tipy!DN39=Výsledky!$EX$3,Tipy!DP39=Výsledky!$EZ$3),60,0)))</f>
        <v/>
      </c>
      <c r="EH45" s="65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5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5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6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9" t="str">
        <f>IF(ISBLANK($EZ$3),"",IF(ISBLANK(Tipy!DN39),"-",SUM(EG45:EK45)))</f>
        <v/>
      </c>
      <c r="EM45" s="68"/>
      <c r="EN45" s="65" t="str">
        <f>IF(ISBLANK($FU$3),"",IF(ISBLANK(Tipy!DT39),0,IF(AND(Tipy!DT39=Výsledky!$FS$3,Tipy!DV39=Výsledky!$FU$3),60,0)))</f>
        <v/>
      </c>
      <c r="EO45" s="65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5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5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6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9" t="str">
        <f>IF(ISBLANK($FU$3),"",IF(ISBLANK(Tipy!DT39),"-",SUM(EN45:ER45)))</f>
        <v/>
      </c>
      <c r="ET45" s="68"/>
      <c r="EU45" s="65" t="str">
        <f>IF(ISBLANK($FG$3),"",IF(ISBLANK(Tipy!DZ39),0,IF(AND(Tipy!DZ39=Výsledky!$FE$3,Tipy!EB39=Výsledky!$FG$3),60,0)))</f>
        <v/>
      </c>
      <c r="EV45" s="65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5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5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6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9" t="str">
        <f>IF(ISBLANK($FG$3),"",IF(ISBLANK(Tipy!DZ39),"-",SUM(EU45:EY45)))</f>
        <v/>
      </c>
      <c r="FA45" s="68"/>
      <c r="FB45" s="65" t="str">
        <f>IF(ISBLANK($BM$3),"",IF(ISBLANK(Tipy!EF39),0,IF(AND(Tipy!EF39=Výsledky!$BK$3,Tipy!EH39=Výsledky!$BM$3),60,0)))</f>
        <v/>
      </c>
      <c r="FC45" s="65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5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5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6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69" t="str">
        <f>IF(ISBLANK($BM$3),"",IF(ISBLANK(Tipy!EF39),"-",SUM(FB45:FF45)))</f>
        <v/>
      </c>
      <c r="FH45" s="68"/>
      <c r="FI45" s="65" t="str">
        <f>IF(ISBLANK($FN$3),"",IF(ISBLANK(Tipy!EL39),0,IF(AND(Tipy!EL39=Výsledky!$FL$3,Tipy!EN39=Výsledky!$FN$3),60,0)))</f>
        <v/>
      </c>
      <c r="FJ45" s="65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5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5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6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9" t="str">
        <f>IF(ISBLANK($FN$3),"",IF(ISBLANK(Tipy!EL39),"-",SUM(FI45:FM45)))</f>
        <v/>
      </c>
      <c r="FO45" s="68"/>
      <c r="FP45" s="65" t="str">
        <f>IF(ISBLANK($DJ$3),"",IF(ISBLANK(Tipy!ER39),0,IF(AND(Tipy!ER39=Výsledky!$DH$3,Tipy!ET39=Výsledky!$DJ$3),60,0)))</f>
        <v/>
      </c>
      <c r="FQ45" s="65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5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5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6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9" t="str">
        <f>IF(ISBLANK($DJ$3),"",IF(ISBLANK(Tipy!ER39),"-",SUM(FP45:FT45)))</f>
        <v/>
      </c>
      <c r="FV45" s="68"/>
      <c r="FW45" s="65" t="str">
        <f>IF(ISBLANK($GB$3),"",IF(ISBLANK(Tipy!EX39),0,IF(AND(Tipy!EX39=Výsledky!$FZ$3,Tipy!EZ39=Výsledky!$GB$3),60,0)))</f>
        <v/>
      </c>
      <c r="FX45" s="65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5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5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6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9" t="str">
        <f>IF(ISBLANK($GB$3),"",IF(ISBLANK(Tipy!EX39),"-",SUM(FW45:GA45)))</f>
        <v/>
      </c>
      <c r="GC45" s="68"/>
      <c r="GD45" s="65" t="str">
        <f>IF(ISBLANK($GP$3),"",IF(ISBLANK(Tipy!FD39),0,IF(AND(Tipy!FD39=Výsledky!$GN$3,Tipy!FF39=Výsledky!$GP$3),60,0)))</f>
        <v/>
      </c>
      <c r="GE45" s="65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5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5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6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9" t="str">
        <f>IF(ISBLANK($GP$3),"",IF(ISBLANK(Tipy!FD39),"-",SUM(GD45:GH45)))</f>
        <v/>
      </c>
      <c r="GJ45" s="68"/>
      <c r="GK45" s="65" t="str">
        <f>IF(ISBLANK($GW$3),"",IF(ISBLANK(Tipy!FJ39),0,IF(AND(Tipy!FJ39=Výsledky!$GU$3,Tipy!FL39=Výsledky!$GW$3),60,0)))</f>
        <v/>
      </c>
      <c r="GL45" s="65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5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5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6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9" t="str">
        <f>IF(ISBLANK($GW$3),"",IF(ISBLANK(Tipy!FJ39),"-",SUM(GK45:GO45)))</f>
        <v/>
      </c>
      <c r="GQ45" s="68"/>
      <c r="GR45" s="65" t="str">
        <f>IF(ISBLANK($GI$3),"",IF(ISBLANK(Tipy!FP39),0,IF(AND(Tipy!FP39=Výsledky!$GG$3,Tipy!FR39=Výsledky!$GI$3),60,0)))</f>
        <v/>
      </c>
      <c r="GS45" s="65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5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5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6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9" t="str">
        <f>IF(ISBLANK($GI$3),"",IF(ISBLANK(Tipy!FP39),"-",SUM(GR45:GV45)))</f>
        <v/>
      </c>
      <c r="GX45" s="68"/>
      <c r="GY45" s="65" t="str">
        <f>IF(ISBLANK($HK$3),"",IF(ISBLANK(Tipy!FV39),0,IF(AND(Tipy!FV39=Výsledky!$HI$3,Tipy!FX39=Výsledky!$HK$3),60,0)))</f>
        <v/>
      </c>
      <c r="GZ45" s="65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5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5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6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9" t="str">
        <f>IF(ISBLANK($HK$3),"",IF(ISBLANK(Tipy!FV39),"-",SUM(GY45:HC45)))</f>
        <v/>
      </c>
      <c r="HE45" s="68"/>
      <c r="HF45" s="65" t="str">
        <f>IF(ISBLANK($HD$3),"",IF(ISBLANK(Tipy!GB39),0,IF(AND(Tipy!GB39=Výsledky!$HB$3,Tipy!GD39=Výsledky!$HD$3),60,0)))</f>
        <v/>
      </c>
      <c r="HG45" s="65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5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5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6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9" t="str">
        <f>IF(ISBLANK($HD$3),"",IF(ISBLANK(Tipy!GB39),"-",SUM(HF45:HJ45)))</f>
        <v/>
      </c>
      <c r="HL45" s="68"/>
      <c r="HM45" s="65" t="str">
        <f>IF(ISBLANK($HY$3),"",IF(ISBLANK(Tipy!GH39),0,IF(AND(Tipy!GH39=Výsledky!$HW$3,Tipy!GJ39=Výsledky!$HY$3),60,0)))</f>
        <v/>
      </c>
      <c r="HN45" s="65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5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5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6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9" t="str">
        <f>IF(ISBLANK($HY$3),"",IF(ISBLANK(Tipy!GH39),"-",SUM(HM45:HQ45)))</f>
        <v/>
      </c>
      <c r="HS45" s="68"/>
      <c r="HT45" s="65" t="str">
        <f>IF(ISBLANK($HR$3),"",IF(ISBLANK(Tipy!GN39),0,IF(AND(Tipy!GN39=Výsledky!$HP$3,Tipy!GP39=Výsledky!$HR$3),60,0)))</f>
        <v/>
      </c>
      <c r="HU45" s="65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5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5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6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9" t="str">
        <f>IF(ISBLANK($HR$3),"",IF(ISBLANK(Tipy!GN39),"-",SUM(HT45:HX45)))</f>
        <v/>
      </c>
      <c r="HZ45" s="68"/>
      <c r="IA45" s="65" t="str">
        <f>IF(ISBLANK($IM$3),"",IF(ISBLANK(Tipy!GT39),0,IF(AND(Tipy!GT39=Výsledky!$IK$3,Tipy!GV39=Výsledky!$IM$3),60,0)))</f>
        <v/>
      </c>
      <c r="IB45" s="65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5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5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6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9" t="str">
        <f>IF(ISBLANK($IM$3),"",IF(ISBLANK(Tipy!GT39),"-",SUM(IA45:IE45)))</f>
        <v/>
      </c>
      <c r="IG45" s="68"/>
      <c r="IH45" s="65" t="str">
        <f>IF(ISBLANK($IF$3),"",IF(ISBLANK(Tipy!GZ39),0,IF(AND(Tipy!GZ39=Výsledky!$ID$3,Tipy!HB39=Výsledky!$IF$3),60,0)))</f>
        <v/>
      </c>
      <c r="II45" s="65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5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5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6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9" t="str">
        <f>IF(ISBLANK($IF$3),"",IF(ISBLANK(Tipy!GZ39),"-",SUM(IH45:IL45)))</f>
        <v/>
      </c>
      <c r="IN45" s="68"/>
      <c r="IO45" s="65" t="str">
        <f>IF(ISBLANK($IT$3),"",IF(ISBLANK(Tipy!HF39),0,IF(AND(Tipy!HF39=Výsledky!$IR$3,Tipy!HH39=Výsledky!$IT$3),60,0)))</f>
        <v/>
      </c>
      <c r="IP45" s="65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5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5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6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9" t="str">
        <f>IF(ISBLANK($IT$3),"",IF(ISBLANK(Tipy!HF39),"-",SUM(IO45:IS45)))</f>
        <v/>
      </c>
      <c r="IU45" s="68"/>
      <c r="IV45" s="65" t="str">
        <f>IF(ISBLANK($JA$3),"",IF(ISBLANK(Tipy!HL39),0,IF(AND(Tipy!HL39=Výsledky!$IY$3,Tipy!HN39=Výsledky!$JA$3),60,0)))</f>
        <v/>
      </c>
      <c r="IW45" s="65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5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5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6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9" t="str">
        <f>IF(ISBLANK($JA$3),"",IF(ISBLANK(Tipy!HL39),"-",SUM(IV45:IZ45)))</f>
        <v/>
      </c>
      <c r="JB45" s="68"/>
      <c r="JC45" s="65" t="str">
        <f>IF(ISBLANK($JO$3),"",IF(ISBLANK(Tipy!HR39),0,IF(AND(Tipy!HR39=Výsledky!$JM$3,Tipy!HT39=Výsledky!$JO$3),60,0)))</f>
        <v/>
      </c>
      <c r="JD45" s="65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5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5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6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9" t="str">
        <f>IF(ISBLANK($JO$3),"",IF(ISBLANK(Tipy!HR39),"-",SUM(JC45:JG45)))</f>
        <v/>
      </c>
      <c r="JI45" s="68"/>
      <c r="JJ45" s="65" t="str">
        <f>IF(ISBLANK($JH$3),"",IF(ISBLANK(Tipy!HX39),0,IF(AND(Tipy!HX39=Výsledky!$JF$3,Tipy!HZ39=Výsledky!$JH$3),60,0)))</f>
        <v/>
      </c>
      <c r="JK45" s="65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5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5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6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9" t="str">
        <f>IF(ISBLANK($JH$3),"",IF(ISBLANK(Tipy!HX39),"-",SUM(JJ45:JN45)))</f>
        <v/>
      </c>
      <c r="JP45" s="68"/>
      <c r="JQ45" s="65" t="str">
        <f>IF(ISBLANK($JV$3),"",IF(ISBLANK(Tipy!ID39),0,IF(AND(Tipy!ID39=Výsledky!$JT$3,Tipy!IF39=Výsledky!$JV$3),60,0)))</f>
        <v/>
      </c>
      <c r="JR45" s="65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5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5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6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9" t="str">
        <f>IF(ISBLANK($JV$3),"",IF(ISBLANK(Tipy!ID39),"-",SUM(JQ45:JU45)))</f>
        <v/>
      </c>
      <c r="JW45" s="68"/>
      <c r="JX45" s="65" t="str">
        <f>IF(ISBLANK($KQ$3),"",IF(ISBLANK(Tipy!IJ39),0,IF(AND(Tipy!IJ39=Výsledky!$KO$3,Tipy!IL39=Výsledky!$KQ$3),60,0)))</f>
        <v/>
      </c>
      <c r="JY45" s="65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5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5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6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9" t="str">
        <f>IF(ISBLANK($KQ$3),"",IF(ISBLANK(Tipy!IJ39),"-",SUM(JX45:KB45)))</f>
        <v/>
      </c>
      <c r="KD45" s="68"/>
      <c r="KE45" s="65" t="str">
        <f>IF(ISBLANK($KX$3),"",IF(ISBLANK(Tipy!IP39),0,IF(AND(Tipy!IP39=Výsledky!$KV$3,Tipy!IR39=Výsledky!$KX$3),60,0)))</f>
        <v/>
      </c>
      <c r="KF45" s="65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5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5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6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9" t="str">
        <f>IF(ISBLANK($KX$3),"",IF(ISBLANK(Tipy!IP39),"-",SUM(KE45:KI45)))</f>
        <v/>
      </c>
      <c r="KK45" s="68"/>
      <c r="KL45" s="65" t="str">
        <f>IF(ISBLANK($KJ$3),"",IF(ISBLANK(Tipy!IV39),0,IF(AND(Tipy!IV39=Výsledky!$KH$3,Tipy!IX39=Výsledky!$KJ$3),60,0)))</f>
        <v/>
      </c>
      <c r="KM45" s="65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5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5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6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9" t="str">
        <f>IF(ISBLANK($KJ$3),"",IF(ISBLANK(Tipy!IV39),"-",SUM(KL45:KP45)))</f>
        <v/>
      </c>
      <c r="KR45" s="68"/>
      <c r="KS45" s="65" t="str">
        <f>IF(ISBLANK($KC$3),"",IF(ISBLANK(Tipy!JB39),0,IF(AND(Tipy!JB39=Výsledky!$KA$3,Tipy!JD39=Výsledky!$KC$3),60,0)))</f>
        <v/>
      </c>
      <c r="KT45" s="65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5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5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6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9" t="str">
        <f>IF(ISBLANK($KC$3),"",IF(ISBLANK(Tipy!JB39),"-",SUM(KS45:KW45)))</f>
        <v/>
      </c>
      <c r="KY45" s="68"/>
      <c r="KZ45" s="65" t="str">
        <f>IF(ISBLANK($LE$3),"",IF(ISBLANK(Tipy!JH39),0,IF(AND(Tipy!JH39=Výsledky!$LC$3,Tipy!JJ39=Výsledky!$LE$3),60,0)))</f>
        <v/>
      </c>
      <c r="LA45" s="65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5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5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6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9" t="str">
        <f>IF(ISBLANK($LE$3),"",IF(ISBLANK(Tipy!JH39),"-",SUM(KZ45:LD45)))</f>
        <v/>
      </c>
      <c r="LF45" s="68"/>
      <c r="LG45" s="65" t="str">
        <f>IF(ISBLANK($JH$3),"",IF(ISBLANK(Tipy!JU39),0,IF(AND(Tipy!JU39=Výsledky!$JF$3,Tipy!JW39=Výsledky!$JH$3),60,0)))</f>
        <v/>
      </c>
      <c r="LH45" s="65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5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5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6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9" t="str">
        <f>IF(ISBLANK($JH$3),"",IF(ISBLANK(Tipy!JU39),"-",SUM(LG45:LK45)))</f>
        <v/>
      </c>
      <c r="LM45" s="68"/>
      <c r="LN45" s="65" t="str">
        <f>IF(ISBLANK($LS$3),"",IF(ISBLANK(Tipy!JN39),0,IF(AND(Tipy!JN39=Výsledky!$LQ$3,Tipy!JP39=Výsledky!$LS$3),60,0)))</f>
        <v/>
      </c>
      <c r="LO45" s="65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5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5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6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9" t="str">
        <f>IF(ISBLANK($LS$3),"",IF(ISBLANK(Tipy!JN39),"-",SUM(LN45:LR45)))</f>
        <v/>
      </c>
      <c r="LT45" s="68"/>
      <c r="LU45" s="65" t="str">
        <f>IF(ISBLANK($JH$3),"",IF(ISBLANK(Tipy!KI39),0,IF(AND(Tipy!KI39=Výsledky!$JF$3,Tipy!KK39=Výsledky!$JH$3),60,0)))</f>
        <v/>
      </c>
      <c r="LV45" s="65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5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5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6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9" t="str">
        <f>IF(ISBLANK($JH$3),"",IF(ISBLANK(Tipy!KI39),"-",SUM(LU45:LY45)))</f>
        <v/>
      </c>
      <c r="MA45" s="68"/>
      <c r="MB45" s="65" t="str">
        <f>IF(ISBLANK($MG$3),"",IF(ISBLANK(Tipy!JZ39),0,IF(AND(Tipy!JZ39=Výsledky!$ME$3,Tipy!KB39=Výsledky!$MG$3),60,0)))</f>
        <v/>
      </c>
      <c r="MC45" s="65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5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5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6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9" t="str">
        <f>IF(ISBLANK($MG$3),"",IF(ISBLANK(Tipy!JZ39),"-",SUM(MB45:MF45)))</f>
        <v/>
      </c>
      <c r="MH45" s="68"/>
      <c r="MI45" s="65" t="str">
        <f>IF(ISBLANK($MN$3),"",IF(ISBLANK(Tipy!KL39),0,IF(AND(Tipy!KL39=Výsledky!$ML$3,Tipy!KN39=Výsledky!$MN$3),60,0)))</f>
        <v/>
      </c>
      <c r="MJ45" s="6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5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5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9" t="str">
        <f>IF(ISBLANK($MN$3),"",IF(ISBLANK(Tipy!KL39),"-",SUM(MI45:MM45)))</f>
        <v/>
      </c>
      <c r="MO45" s="68"/>
      <c r="MP45" s="65" t="str">
        <f>IF(ISBLANK($MU$3),"",IF(ISBLANK(Tipy!KR39),0,IF(AND(Tipy!KR39=Výsledky!$MS$3,Tipy!KT39=Výsledky!$MU$3),60,0)))</f>
        <v/>
      </c>
      <c r="MQ45" s="6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5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5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9" t="str">
        <f>IF(ISBLANK($MU$3),"",IF(ISBLANK(Tipy!KR39),"-",SUM(MP45:MT45)))</f>
        <v/>
      </c>
      <c r="MV45" s="68"/>
      <c r="MW45" s="65" t="str">
        <f>IF(ISBLANK($NP$3),"",IF(ISBLANK(Tipy!KX39),0,IF(AND(Tipy!KX39=Výsledky!$NN$3,Tipy!KZ39=Výsledky!$NP$3),60,0)))</f>
        <v/>
      </c>
      <c r="MX45" s="65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5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5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6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9" t="str">
        <f>IF(ISBLANK($NP$3),"",IF(ISBLANK(Tipy!KX39),"-",SUM(MW45:NA45)))</f>
        <v/>
      </c>
      <c r="NC45" s="68"/>
      <c r="ND45" s="65" t="str">
        <f>IF(ISBLANK($NB$3),"",IF(ISBLANK(Tipy!LD39),0,IF(AND(Tipy!LD39=Výsledky!$MZ$3,Tipy!LF39=Výsledky!$NB$3),60,0)))</f>
        <v/>
      </c>
      <c r="NE45" s="65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5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5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6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9" t="str">
        <f>IF(ISBLANK($NB$3),"",IF(ISBLANK(Tipy!LD39),"-",SUM(ND45:NH45)))</f>
        <v/>
      </c>
      <c r="NJ45" s="68"/>
      <c r="NK45" s="65" t="str">
        <f>IF(ISBLANK($OD$3),"",IF(ISBLANK(Tipy!LJ39),0,IF(AND(Tipy!LJ39=Výsledky!$OB$3,Tipy!LL39=Výsledky!$OD$3),60,0)))</f>
        <v/>
      </c>
      <c r="NL45" s="65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5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5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6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9" t="str">
        <f>IF(ISBLANK($OD$3),"",IF(ISBLANK(Tipy!LJ39),"-",SUM(NK45:NO45)))</f>
        <v/>
      </c>
      <c r="NQ45" s="68"/>
      <c r="NR45" s="65" t="str">
        <f>IF(ISBLANK($NI$3),"",IF(ISBLANK(Tipy!LP39),0,IF(AND(Tipy!LP39=Výsledky!$NG$3,Tipy!LR39=Výsledky!$NI$3),60,0)))</f>
        <v/>
      </c>
      <c r="NS45" s="65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5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5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6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9" t="str">
        <f>IF(ISBLANK($NI$3),"",IF(ISBLANK(Tipy!LP39),"-",SUM(NR45:NV45)))</f>
        <v/>
      </c>
      <c r="NX45" s="68"/>
      <c r="NY45" s="65" t="str">
        <f>IF(ISBLANK($OK$3),"",IF(ISBLANK(Tipy!LV39),0,IF(AND(Tipy!LV39=Výsledky!$OI$3,Tipy!LX39=Výsledky!$OK$3),60,0)))</f>
        <v/>
      </c>
      <c r="NZ45" s="65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5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5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6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9" t="str">
        <f>IF(ISBLANK($OK$3),"",IF(ISBLANK(Tipy!LV39),"-",SUM(NY45:OC45)))</f>
        <v/>
      </c>
      <c r="OE45" s="68"/>
      <c r="OF45" s="65" t="str">
        <f>IF(ISBLANK($NW$3),"",IF(ISBLANK(Tipy!MB39),0,IF(AND(Tipy!MB39=Výsledky!$NU$3,Tipy!MD39=Výsledky!$NW$3),60,0)))</f>
        <v/>
      </c>
      <c r="OG45" s="65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5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5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6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9" t="str">
        <f>IF(ISBLANK($NW$3),"",IF(ISBLANK(Tipy!MB39),"-",SUM(OF45:OJ45)))</f>
        <v/>
      </c>
      <c r="OL45" s="68"/>
      <c r="OM45" s="65" t="str">
        <f>IF(ISBLANK($OR$3),"",IF(ISBLANK(Tipy!MH39),0,IF(AND(Tipy!MH39=Výsledky!$OP$3,Tipy!MJ39=Výsledky!$OR$3),60,0)))</f>
        <v/>
      </c>
      <c r="ON45" s="6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5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5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9" t="str">
        <f>IF(ISBLANK($OR$3),"",IF(ISBLANK(Tipy!MH39),"-",SUM(OM45:OQ45)))</f>
        <v/>
      </c>
      <c r="OS45" s="68"/>
      <c r="OT45" s="65" t="str">
        <f>IF(ISBLANK($OY$3),"",IF(ISBLANK(Tipy!MN39),0,IF(AND(Tipy!MN39=Výsledky!$OW$3,Tipy!MP39=Výsledky!$OY$3),60,0)))</f>
        <v/>
      </c>
      <c r="OU45" s="6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5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5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9" t="str">
        <f>IF(ISBLANK($OY$3),"",IF(ISBLANK(Tipy!MN39),"-",SUM(OT45:OX45)))</f>
        <v/>
      </c>
      <c r="OZ45" s="68"/>
      <c r="PA45" s="65" t="str">
        <f>IF(ISBLANK($PF$3),"",IF(ISBLANK(Tipy!MT39),0,IF(AND(Tipy!MT39=Výsledky!$PD$3,Tipy!MV39=Výsledky!$PF$3),60,0)))</f>
        <v/>
      </c>
      <c r="PB45" s="6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5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5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9" t="str">
        <f>IF(ISBLANK($PF$3),"",IF(ISBLANK(Tipy!MT39),"-",SUM(PA45:PE45)))</f>
        <v/>
      </c>
      <c r="PG45" s="68"/>
      <c r="PH45" s="65" t="str">
        <f>IF(ISBLANK($PM$3),"",IF(ISBLANK(Tipy!MZ39),0,IF(AND(Tipy!MZ39=Výsledky!$PK$3,Tipy!NB39=Výsledky!$PM$3),60,0)))</f>
        <v/>
      </c>
      <c r="PI45" s="6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5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5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9" t="str">
        <f>IF(ISBLANK($PM$3),"",IF(ISBLANK(Tipy!MZ39),"-",SUM(PH45:PL45)))</f>
        <v/>
      </c>
      <c r="PN45" s="68"/>
      <c r="PO45" s="65" t="str">
        <f>IF(ISBLANK($PT$3),"",IF(ISBLANK(Tipy!NF39),0,IF(AND(Tipy!NF39=Výsledky!$PR$3,Tipy!NH39=Výsledky!$PT$3),60,0)))</f>
        <v/>
      </c>
      <c r="PP45" s="6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5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5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9" t="str">
        <f>IF(ISBLANK($PT$3),"",IF(ISBLANK(Tipy!NF39),"-",SUM(PO45:PS45)))</f>
        <v/>
      </c>
      <c r="PU45" s="68"/>
      <c r="PV45" s="65" t="str">
        <f>IF(ISBLANK($QA$3),"",IF(ISBLANK(Tipy!NL39),0,IF(AND(Tipy!NL39=Výsledky!$PY$3,Tipy!NN39=Výsledky!$QA$3),60,0)))</f>
        <v/>
      </c>
      <c r="PW45" s="6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5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5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9" t="str">
        <f>IF(ISBLANK($QA$3),"",IF(ISBLANK(Tipy!NL39),"-",SUM(PV45:PZ45)))</f>
        <v/>
      </c>
      <c r="QB45" s="68"/>
      <c r="QC45" s="65" t="str">
        <f>IF(ISBLANK($QH$3),"",IF(ISBLANK(Tipy!NR39),0,IF(AND(Tipy!NR39=Výsledky!$QF$3,Tipy!NT39=Výsledky!$QH$3),60,0)))</f>
        <v/>
      </c>
      <c r="QD45" s="6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5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5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9" t="str">
        <f>IF(ISBLANK($QH$3),"",IF(ISBLANK(Tipy!NR39),"-",SUM(QC45:QG45)))</f>
        <v/>
      </c>
      <c r="QI45" s="65"/>
      <c r="QJ45" s="65" t="str">
        <f>IF(ISBLANK($QV$3),"",IF(ISBLANK(Tipy!NX39),0,IF(AND(Tipy!NX39=Výsledky!$QT$3,Tipy!NZ39=Výsledky!$QV$3),60,0)))</f>
        <v/>
      </c>
      <c r="QK45" s="65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5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5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6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9" t="str">
        <f>IF(ISBLANK($QV$3),"",IF(ISBLANK(Tipy!NX39),"-",SUM(QJ45:QN45)))</f>
        <v/>
      </c>
      <c r="QP45" s="65"/>
      <c r="QQ45" s="65" t="str">
        <f>IF(ISBLANK($QO$3),"",IF(ISBLANK(Tipy!#REF!),0,IF(AND(Tipy!#REF!=Výsledky!$QM$3,Tipy!#REF!=Výsledky!$QO$3),60,0)))</f>
        <v/>
      </c>
      <c r="QR4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9" t="str">
        <f>IF(ISBLANK($QO$3),"",IF(ISBLANK(Tipy!#REF!),"-",SUM(QQ45:QU45)))</f>
        <v/>
      </c>
    </row>
    <row r="46" spans="1:464" s="336" customFormat="1" ht="15">
      <c r="A46" s="316">
        <f>Tipy!A40</f>
        <v>55</v>
      </c>
      <c r="B46" s="333" t="s">
        <v>322</v>
      </c>
      <c r="C46" s="334">
        <v>55</v>
      </c>
      <c r="D46" s="65">
        <f>IF(ISBLANK($I$3),"",IF(ISBLANK(Tipy!D40),0,IF(AND(Tipy!D40=Výsledky!$G$3,Tipy!F40=Výsledky!$I$3),60,0)))</f>
        <v>0</v>
      </c>
      <c r="E46" s="6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5" t="e">
        <f>IF(ISBLANK($I$3),"",IF(OR(Tipy!G40=Výsledky!$D$6,Tipy!G40=Výsledky!$D$7,Tipy!G40=Výsledky!$D$8,Tipy!G40=Výsledky!$D$9),IF(VLOOKUP(Tipy!G40,'Kategórie hráčov'!$A$2:$B$46,2,FALSE)=30,30,20),0))</f>
        <v>#N/A</v>
      </c>
      <c r="G46" s="65" t="e">
        <f>IF(ISBLANK($I$3),"",IF(OR(Tipy!H40=Výsledky!$G$6,Tipy!H40=Výsledky!$G$7,Tipy!H40=Výsledky!$G$8,Tipy!H40=Výsledky!$G$9),IF(VLOOKUP(Tipy!H40,'Kategórie hráčov'!$A$2:$B$46,2,FALSE)=30,30,20),0))</f>
        <v>#N/A</v>
      </c>
      <c r="H46" s="6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7" t="str">
        <f>IF(ISBLANK($I$3),"",IF(ISBLANK(Tipy!D40),"-",SUM(D46:H46)))</f>
        <v>-</v>
      </c>
      <c r="J46" s="335"/>
      <c r="K46" s="106">
        <f>IF(ISBLANK($P$3),"",IF(ISBLANK(Tipy!J40),0,IF(AND(Tipy!J40=Výsledky!$N$3,Tipy!L40=Výsledky!$P$3),60,0)))</f>
        <v>0</v>
      </c>
      <c r="L46" s="10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5">
        <f>IF(ISBLANK($P$3),"",IF(OR(Tipy!M40=Výsledky!$K$6,Tipy!M40=Výsledky!$K$7,Tipy!M40=Výsledky!$K$8,Tipy!M40=Výsledky!$K$9),IF(VLOOKUP(Tipy!M40,'Kategórie hráčov'!$A$2:$B$46,2,FALSE)=30,30,20),0))</f>
        <v>0</v>
      </c>
      <c r="N46" s="105">
        <f>IF(ISBLANK($P$3),"",IF(OR(Tipy!N40=Výsledky!$N$6,Tipy!N40=Výsledky!$N$7,Tipy!N40=Výsledky!$N$8,Tipy!N40=Výsledky!$N$9),IF(VLOOKUP(Tipy!N40,'Kategórie hráčov'!$A$2:$B$46,2,FALSE)=30,30,20),0))</f>
        <v>0</v>
      </c>
      <c r="O46" s="66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7">
        <f>IF(ISBLANK($P$3),"",IF(ISBLANK(Tipy!J40),"-",SUM(K46:O46)))</f>
        <v>0</v>
      </c>
      <c r="Q46" s="330"/>
      <c r="R46" s="106">
        <f>IF(ISBLANK($W$3),"",IF(ISBLANK(Tipy!P40),0,IF(AND(Tipy!P40=Výsledky!$U$3,Tipy!R40=Výsledky!$W$3),60,0)))</f>
        <v>60</v>
      </c>
      <c r="S46" s="10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5">
        <f>IF(ISBLANK($W$3),"",IF(OR(Tipy!S40=Výsledky!$R$6,Tipy!S40=Výsledky!$R$7,Tipy!S40=Výsledky!$R$8,Tipy!S40=Výsledky!$R$9),VLOOKUP(Tipy!S40,'Kategórie hráčov'!$A$2:$B$47,2,FALSE),0))</f>
        <v>20</v>
      </c>
      <c r="U46" s="105">
        <f>IF(ISBLANK($W$3),"",IF(OR(Tipy!T40=Výsledky!$U$6,Tipy!T40=Výsledky!$U$7,Tipy!T40=Výsledky!$U$8,Tipy!T40=Výsledky!$U$9),VLOOKUP(Tipy!T40,'Kategórie hráčov'!$A$25:$B$70,2,FALSE),0))</f>
        <v>0</v>
      </c>
      <c r="V46" s="6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9">
        <f>IF(ISBLANK($W$3),"",IF(ISBLANK(Tipy!P40),"-",SUM(R46:V46)))</f>
        <v>80</v>
      </c>
      <c r="X46" s="330"/>
      <c r="Y46" s="106">
        <f>IF(ISBLANK($AD$3),"",IF(ISBLANK(Tipy!V40),0,IF(AND(Tipy!V40=Výsledky!$AB$3,Tipy!X40=Výsledky!$AD$3),60,0)))</f>
        <v>60</v>
      </c>
      <c r="Z46" s="10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5">
        <f>IF(ISBLANK($AD$3),"",IF(OR(Tipy!Y40=Výsledky!$Y$6,Tipy!Y40=Výsledky!$Y$7,Tipy!Y40=Výsledky!$Y$8,Tipy!Y40=Výsledky!$Y$9),VLOOKUP(Tipy!Y40,'Kategórie hráčov'!$A$2:$B$47,2,FALSE),0))</f>
        <v>0</v>
      </c>
      <c r="AB46" s="105">
        <f>IF(ISBLANK($AD$3),"",IF(OR(Tipy!Z40=Výsledky!$AB$6,Tipy!Z40=Výsledky!$AB$7,Tipy!Z40=Výsledky!$AB$8,Tipy!Z40=Výsledky!$AB$9),VLOOKUP(Tipy!Z40,'Kategórie hráčov'!$A$25:$B$70,2,FALSE),0))</f>
        <v>20</v>
      </c>
      <c r="AC46" s="6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9">
        <f>IF(ISBLANK($AD$3),"",IF(ISBLANK(Tipy!V40),"-",SUM(Y46:AC46)))</f>
        <v>80</v>
      </c>
      <c r="AE46" s="68"/>
      <c r="AF46" s="65" t="str">
        <f>IF(ISBLANK($AK$3),"",IF(ISBLANK(Tipy!AB40),0,IF(AND(Tipy!AB40=Výsledky!$AI$3,Tipy!AD40=Výsledky!$AK$3),60,0)))</f>
        <v/>
      </c>
      <c r="AG46" s="65" t="str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/>
      </c>
      <c r="AH46" s="65" t="str">
        <f>IF(ISBLANK($AK$3),"",IF(OR(Tipy!AE40=Výsledky!$AF$6,Tipy!AE40=Výsledky!$AF$7,Tipy!AE40=Výsledky!$AF$8,Tipy!AE40=Výsledky!$AF$9),IF(VLOOKUP(Tipy!AE40,'Kategórie hráčov'!$A$2:$B$46,2,FALSE)=30,30,20),0))</f>
        <v/>
      </c>
      <c r="AI46" s="65" t="str">
        <f>IF(ISBLANK($AK$3),"",IF(OR(Tipy!AF40=Výsledky!$AI$6,Tipy!AF40=Výsledky!$AI$7,Tipy!AF40=Výsledky!$AI$8,Tipy!AF40=Výsledky!$AI$9),IF(VLOOKUP(Tipy!AF40,'Kategórie hráčov'!$A$2:$B$46,2,FALSE)=30,30,20),0))</f>
        <v/>
      </c>
      <c r="AJ46" s="66" t="str">
        <f>IF(ISBLANK($AK$3),"",IF(ISBLANK(Tipy!AB40),0,IF(OR(AND(Tipy!AB40=Výsledky!$AI$3,OR(Tipy!AD40=Výsledky!$AK$3+1,Tipy!AD40=Výsledky!$AK$3-1)),AND(Tipy!AD40=Výsledky!$AK$3,OR(Tipy!AB40=Výsledky!$AI$3+1,Tipy!AB40=Výsledky!$AI$3-1))),10,0)))</f>
        <v/>
      </c>
      <c r="AK46" s="69" t="str">
        <f>IF(ISBLANK($AK$3),"",IF(ISBLANK(Tipy!AB40),"-",SUM(AF46:AJ46)))</f>
        <v/>
      </c>
      <c r="AL46" s="68"/>
      <c r="AM46" s="65" t="str">
        <f>IF(ISBLANK($AR$3),"",IF(ISBLANK(Tipy!AH40),0,IF(AND(Tipy!AH40=Výsledky!$AP$3,Tipy!AJ40=Výsledky!$AR$3),60,0)))</f>
        <v/>
      </c>
      <c r="AN46" s="65" t="str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/>
      </c>
      <c r="AO46" s="65" t="str">
        <f>IF(ISBLANK($AR$3),"",IF(OR(Tipy!AK40=Výsledky!$AM$6,Tipy!AK40=Výsledky!$AM$7,Tipy!AK40=Výsledky!$AM$8,Tipy!AK40=Výsledky!$AM$9),IF(VLOOKUP(Tipy!AK40,'Kategórie hráčov'!$A$2:$B$46,2,FALSE)=30,30,20),0))</f>
        <v/>
      </c>
      <c r="AP46" s="65" t="str">
        <f>IF(ISBLANK($AR$3),"",IF(OR(Tipy!AL40=Výsledky!$AP$6,Tipy!AL40=Výsledky!$AP$7,Tipy!AL40=Výsledky!$AP$8,Tipy!AL40=Výsledky!$AP$9),IF(VLOOKUP(Tipy!AL40,'Kategórie hráčov'!$A$2:$B$46,2,FALSE)=30,30,20),0))</f>
        <v/>
      </c>
      <c r="AQ46" s="66" t="str">
        <f>IF(ISBLANK($AR$3),"",IF(ISBLANK(Tipy!AH40),0,IF(OR(AND(Tipy!AH40=Výsledky!$AP$3,OR(Tipy!AJ40=Výsledky!$AR$3+1,Tipy!AJ40=Výsledky!$AR$3-1)),AND(Tipy!AJ40=Výsledky!$AR$3,OR(Tipy!AH40=Výsledky!$AP$3+1,Tipy!AH40=Výsledky!$AP$3-1))),10,0)))</f>
        <v/>
      </c>
      <c r="AR46" s="69" t="str">
        <f>IF(ISBLANK($AR$3),"",IF(ISBLANK(Tipy!AH40),"-",SUM(AM46:AQ46)))</f>
        <v/>
      </c>
      <c r="AS46" s="68"/>
      <c r="AT46" s="65" t="str">
        <f>IF(ISBLANK($BF$3),"",IF(ISBLANK(Tipy!AN40),0,IF(AND(Tipy!AN40=Výsledky!$BD$3,Tipy!AP40=Výsledky!$BF$3),60,0)))</f>
        <v/>
      </c>
      <c r="AU46" s="65" t="str">
        <f>IF(ISBLANK($BF$3),"",IF(ISBLANK(Tipy!AN40),0,IF(AND(Tipy!AN40=Výsledky!$BD$3,Tipy!AP40=Výsledky!$BF$3),0,IF(AND(Tipy!AN40-Tipy!AP40&gt;0,Výsledky!$BD$3-Výsledky!$BF$3&gt;0),20,IF(AND(Tipy!AN40-Tipy!AP40=0,Výsledky!$BD$3-Výsledky!$BF$3=0),20,IF(AND(Tipy!AN40-Tipy!AP40&lt;0,Výsledky!$BD$3-Výsledky!$BF$3&lt;0),20,0))))))</f>
        <v/>
      </c>
      <c r="AV46" s="65" t="str">
        <f>IF(ISBLANK($BF$3),"",IF(OR(Tipy!AQ40=Výsledky!#REF!,Tipy!AQ40=Výsledky!#REF!,Tipy!AQ40=Výsledky!#REF!,Tipy!AQ40=Výsledky!$AT$9),IF(VLOOKUP(Tipy!AQ40,'Kategórie hráčov'!$A$2:$B$46,2,FALSE)=30,30,20),0))</f>
        <v/>
      </c>
      <c r="AW46" s="65" t="str">
        <f>IF(ISBLANK($BF$3),"",IF(OR(Tipy!AR40=Výsledky!#REF!,Tipy!AR40=Výsledky!#REF!,Tipy!AR40=Výsledky!#REF!,Tipy!AR40=Výsledky!$AW$9),IF(VLOOKUP(Tipy!AR40,'Kategórie hráčov'!$A$2:$B$46,2,FALSE)=30,30,20),0))</f>
        <v/>
      </c>
      <c r="AX46" s="66" t="str">
        <f>IF(ISBLANK($BF$3),"",IF(ISBLANK(Tipy!AN40),0,IF(OR(AND(Tipy!AN40=Výsledky!$BD$3,OR(Tipy!AP40=Výsledky!$BF$3+1,Tipy!AP40=Výsledky!$BF$3-1)),AND(Tipy!AP40=Výsledky!$BF$3,OR(Tipy!AN40=Výsledky!$BD$3+1,Tipy!AN40=Výsledky!$BD$3-1))),10,0)))</f>
        <v/>
      </c>
      <c r="AY46" s="69" t="str">
        <f>IF(ISBLANK($BF$3),"",IF(ISBLANK(Tipy!AN40),"-",SUM(AT46:AX46)))</f>
        <v/>
      </c>
      <c r="AZ46" s="68"/>
      <c r="BA46" s="65" t="str">
        <f>IF(ISBLANK($AY$3),"",IF(ISBLANK(Tipy!AT40),0,IF(AND(Tipy!AT40=Výsledky!$AW$3,Tipy!AV40=Výsledky!$AY$3),60,0)))</f>
        <v/>
      </c>
      <c r="BB46" s="65" t="str">
        <f>IF(ISBLANK($AY$3),"",IF(ISBLANK(Tipy!AT40),0,IF(AND(Tipy!AT40=Výsledky!$AW$3,Tipy!AV40=Výsledky!$AY$3),0,IF(AND(Tipy!AT40-Tipy!AV40&gt;0,Výsledky!$AW$3-Výsledky!$AY$3&gt;0),20,IF(AND(Tipy!AT40-Tipy!AV40=0,Výsledky!$AW$3-Výsledky!$AY$3=0),20,IF(AND(Tipy!AT40-Tipy!AV40&lt;0,Výsledky!$AW$3-Výsledky!$AY$3&lt;0),20,0))))))</f>
        <v/>
      </c>
      <c r="BC46" s="65" t="str">
        <f>IF(ISBLANK($AY$3),"",IF(OR(Tipy!AW40=Výsledky!$BA$6,Tipy!AW40=Výsledky!$BA$7,Tipy!AW40=Výsledky!$BA$8,Tipy!AW40=Výsledky!$BA$9),IF(VLOOKUP(Tipy!AW40,'Kategórie hráčov'!$A$2:$B$46,2,FALSE)=30,30,20),0))</f>
        <v/>
      </c>
      <c r="BD46" s="65" t="str">
        <f>IF(ISBLANK($AY$3),"",IF(OR(Tipy!AX40=Výsledky!$BD$6,Tipy!AX40=Výsledky!$BD$7,Tipy!AX40=Výsledky!$BD$8,Tipy!AX40=Výsledky!$BD$9),IF(VLOOKUP(Tipy!AX40,'Kategórie hráčov'!$A$2:$B$46,2,FALSE)=30,30,20),0))</f>
        <v/>
      </c>
      <c r="BE46" s="66" t="str">
        <f>IF(ISBLANK($AY$3),"",IF(ISBLANK(Tipy!AT40),0,IF(OR(AND(Tipy!AT40=Výsledky!$AW$3,OR(Tipy!AV40=Výsledky!$AY$3+1,Tipy!AV40=Výsledky!$AY$3-1)),AND(Tipy!AV40=Výsledky!$AY$3,OR(Tipy!AT40=Výsledky!$AW$3+1,Tipy!AT40=Výsledky!$AW$3-1))),10,0)))</f>
        <v/>
      </c>
      <c r="BF46" s="69" t="str">
        <f>IF(ISBLANK($AY$3),"",IF(ISBLANK(Tipy!AT40),"-",SUM(BA46:BE46)))</f>
        <v/>
      </c>
      <c r="BG46" s="68"/>
      <c r="BH46" s="65" t="str">
        <f>IF(ISBLANK($BT$3),"",IF(ISBLANK(Tipy!AZ40),0,IF(AND(Tipy!AZ40=Výsledky!$BR$3,Tipy!BB40=Výsledky!$BT$3),60,0)))</f>
        <v/>
      </c>
      <c r="BI46" s="65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5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5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6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69" t="str">
        <f>IF(ISBLANK($BT$3),"",IF(ISBLANK(Tipy!AZ40),"-",SUM(BH46:BL46)))</f>
        <v/>
      </c>
      <c r="BN46" s="68"/>
      <c r="BO46" s="65" t="str">
        <f>IF(ISBLANK($CA$3),"",IF(ISBLANK(Tipy!BF40),0,IF(AND(Tipy!BF40=Výsledky!$BY$3,Tipy!BH40=Výsledky!$CA$3),60,0)))</f>
        <v/>
      </c>
      <c r="BP46" s="65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5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5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6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9" t="str">
        <f>IF(ISBLANK($CA$3),"",IF(ISBLANK(Tipy!BF40),"-",SUM(BO46:BS46)))</f>
        <v/>
      </c>
      <c r="BU46" s="68"/>
      <c r="BV46" s="65" t="str">
        <f>IF(ISBLANK($CH$3),"",IF(ISBLANK(Tipy!BL40),0,IF(AND(Tipy!BL40=Výsledky!$CF$3,Tipy!BN40=Výsledky!$CH$3),60,0)))</f>
        <v/>
      </c>
      <c r="BW46" s="65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5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5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6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9" t="str">
        <f>IF(ISBLANK($CH$3),"",IF(ISBLANK(Tipy!BL40),"-",SUM(BV46:BZ46)))</f>
        <v/>
      </c>
      <c r="CB46" s="68"/>
      <c r="CC46" s="65" t="str">
        <f>IF(ISBLANK($CO$3),"",IF(ISBLANK(Tipy!BR40),0,IF(AND(Tipy!BR40=Výsledky!$CM$3,Tipy!BT40=Výsledky!$CO$3),60,0)))</f>
        <v/>
      </c>
      <c r="CD46" s="65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5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5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6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9" t="str">
        <f>IF(ISBLANK($CO$3),"",IF(ISBLANK(Tipy!BR40),"-",SUM(CC46:CG46)))</f>
        <v/>
      </c>
      <c r="CI46" s="68"/>
      <c r="CJ46" s="65" t="str">
        <f>IF(ISBLANK($CV$3),"",IF(ISBLANK(Tipy!BX40),0,IF(AND(Tipy!BX40=Výsledky!$CT$3,Tipy!BZ40=Výsledky!$CV$3),60,0)))</f>
        <v/>
      </c>
      <c r="CK46" s="65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5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5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6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9" t="str">
        <f>IF(ISBLANK($CV$3),"",IF(ISBLANK(Tipy!BX40),"-",SUM(CJ46:CN46)))</f>
        <v/>
      </c>
      <c r="CP46" s="68"/>
      <c r="CQ46" s="65" t="str">
        <f>IF(ISBLANK($DC$3),"",IF(ISBLANK(Tipy!CD40),0,IF(AND(Tipy!CD40=Výsledky!$DA$3,Tipy!CF40=Výsledky!$DC$3),60,0)))</f>
        <v/>
      </c>
      <c r="CR46" s="65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5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5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6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9" t="str">
        <f>IF(ISBLANK($DC$3),"",IF(ISBLANK(Tipy!CD40),"-",SUM(CQ46:CU46)))</f>
        <v/>
      </c>
      <c r="CW46" s="68"/>
      <c r="CX46" s="65" t="str">
        <f>IF(ISBLANK($DX$3),"",IF(ISBLANK(Tipy!CJ40),0,IF(AND(Tipy!CJ40=Výsledky!$DV$3,Tipy!CL40=Výsledky!$DX$3),60,0)))</f>
        <v/>
      </c>
      <c r="CY46" s="65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5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5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6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9" t="str">
        <f>IF(ISBLANK($DX$3),"",IF(ISBLANK(Tipy!CJ40),"-",SUM(CX46:DB46)))</f>
        <v/>
      </c>
      <c r="DD46" s="68"/>
      <c r="DE46" s="65" t="str">
        <f>IF(ISBLANK($DQ$3),"",IF(ISBLANK(Tipy!CP40),0,IF(AND(Tipy!CP40=Výsledky!$DO$3,Tipy!CR40=Výsledky!$DQ$3),60,0)))</f>
        <v/>
      </c>
      <c r="DF46" s="65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5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5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6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9" t="str">
        <f>IF(ISBLANK($DQ$3),"",IF(ISBLANK(Tipy!CP40),"-",SUM(DE46:DI46)))</f>
        <v/>
      </c>
      <c r="DK46" s="68"/>
      <c r="DL46" s="65" t="str">
        <f>IF(ISBLANK($EE$3),"",IF(ISBLANK(Tipy!CV40),0,IF(AND(Tipy!CV40=Výsledky!$EC$3,Tipy!CX40=Výsledky!$EE$3),60,0)))</f>
        <v/>
      </c>
      <c r="DM46" s="65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5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5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6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9" t="str">
        <f>IF(ISBLANK($EE$3),"",IF(ISBLANK(Tipy!CV40),"-",SUM(DL46:DP46)))</f>
        <v/>
      </c>
      <c r="DR46" s="68"/>
      <c r="DS46" s="65" t="str">
        <f>IF(ISBLANK($EL$3),"",IF(ISBLANK(Tipy!DB40),0,IF(AND(Tipy!DB40=Výsledky!$EJ$3,Tipy!DD40=Výsledky!$EL$3),60,0)))</f>
        <v/>
      </c>
      <c r="DT46" s="65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5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5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6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9" t="str">
        <f>IF(ISBLANK($EL$3),"",IF(ISBLANK(Tipy!DB40),"-",SUM(DS46:DW46)))</f>
        <v/>
      </c>
      <c r="DY46" s="68"/>
      <c r="DZ46" s="65" t="str">
        <f>IF(ISBLANK($ES$3),"",IF(ISBLANK(Tipy!DH40),0,IF(AND(Tipy!DH40=Výsledky!$EQ$3,Tipy!DJ40=Výsledky!$ES$3),60,0)))</f>
        <v/>
      </c>
      <c r="EA46" s="65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5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5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6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9" t="str">
        <f>IF(ISBLANK($ES$3),"",IF(ISBLANK(Tipy!DH40),"-",SUM(DZ46:ED46)))</f>
        <v/>
      </c>
      <c r="EF46" s="68"/>
      <c r="EG46" s="65" t="str">
        <f>IF(ISBLANK($EZ$3),"",IF(ISBLANK(Tipy!DN40),0,IF(AND(Tipy!DN40=Výsledky!$EX$3,Tipy!DP40=Výsledky!$EZ$3),60,0)))</f>
        <v/>
      </c>
      <c r="EH46" s="65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5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5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6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9" t="str">
        <f>IF(ISBLANK($EZ$3),"",IF(ISBLANK(Tipy!DN40),"-",SUM(EG46:EK46)))</f>
        <v/>
      </c>
      <c r="EM46" s="68"/>
      <c r="EN46" s="65" t="str">
        <f>IF(ISBLANK($FU$3),"",IF(ISBLANK(Tipy!DT40),0,IF(AND(Tipy!DT40=Výsledky!$FS$3,Tipy!DV40=Výsledky!$FU$3),60,0)))</f>
        <v/>
      </c>
      <c r="EO46" s="65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5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5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6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9" t="str">
        <f>IF(ISBLANK($FU$3),"",IF(ISBLANK(Tipy!DT40),"-",SUM(EN46:ER46)))</f>
        <v/>
      </c>
      <c r="ET46" s="68"/>
      <c r="EU46" s="65" t="str">
        <f>IF(ISBLANK($FG$3),"",IF(ISBLANK(Tipy!DZ40),0,IF(AND(Tipy!DZ40=Výsledky!$FE$3,Tipy!EB40=Výsledky!$FG$3),60,0)))</f>
        <v/>
      </c>
      <c r="EV46" s="65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5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5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6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9" t="str">
        <f>IF(ISBLANK($FG$3),"",IF(ISBLANK(Tipy!DZ40),"-",SUM(EU46:EY46)))</f>
        <v/>
      </c>
      <c r="FA46" s="68"/>
      <c r="FB46" s="65" t="str">
        <f>IF(ISBLANK($BM$3),"",IF(ISBLANK(Tipy!EF40),0,IF(AND(Tipy!EF40=Výsledky!$BK$3,Tipy!EH40=Výsledky!$BM$3),60,0)))</f>
        <v/>
      </c>
      <c r="FC46" s="65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5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5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6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69" t="str">
        <f>IF(ISBLANK($BM$3),"",IF(ISBLANK(Tipy!EF40),"-",SUM(FB46:FF46)))</f>
        <v/>
      </c>
      <c r="FH46" s="68"/>
      <c r="FI46" s="65" t="str">
        <f>IF(ISBLANK($FN$3),"",IF(ISBLANK(Tipy!EL40),0,IF(AND(Tipy!EL40=Výsledky!$FL$3,Tipy!EN40=Výsledky!$FN$3),60,0)))</f>
        <v/>
      </c>
      <c r="FJ46" s="65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5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5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6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9" t="str">
        <f>IF(ISBLANK($FN$3),"",IF(ISBLANK(Tipy!EL40),"-",SUM(FI46:FM46)))</f>
        <v/>
      </c>
      <c r="FO46" s="68"/>
      <c r="FP46" s="65" t="str">
        <f>IF(ISBLANK($DJ$3),"",IF(ISBLANK(Tipy!ER40),0,IF(AND(Tipy!ER40=Výsledky!$DH$3,Tipy!ET40=Výsledky!$DJ$3),60,0)))</f>
        <v/>
      </c>
      <c r="FQ46" s="65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5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5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6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9" t="str">
        <f>IF(ISBLANK($DJ$3),"",IF(ISBLANK(Tipy!ER40),"-",SUM(FP46:FT46)))</f>
        <v/>
      </c>
      <c r="FV46" s="68"/>
      <c r="FW46" s="65" t="str">
        <f>IF(ISBLANK($GB$3),"",IF(ISBLANK(Tipy!EX40),0,IF(AND(Tipy!EX40=Výsledky!$FZ$3,Tipy!EZ40=Výsledky!$GB$3),60,0)))</f>
        <v/>
      </c>
      <c r="FX46" s="65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5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5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6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9" t="str">
        <f>IF(ISBLANK($GB$3),"",IF(ISBLANK(Tipy!EX40),"-",SUM(FW46:GA46)))</f>
        <v/>
      </c>
      <c r="GC46" s="68"/>
      <c r="GD46" s="65" t="str">
        <f>IF(ISBLANK($GP$3),"",IF(ISBLANK(Tipy!FD40),0,IF(AND(Tipy!FD40=Výsledky!$GN$3,Tipy!FF40=Výsledky!$GP$3),60,0)))</f>
        <v/>
      </c>
      <c r="GE46" s="65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5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5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6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9" t="str">
        <f>IF(ISBLANK($GP$3),"",IF(ISBLANK(Tipy!FD40),"-",SUM(GD46:GH46)))</f>
        <v/>
      </c>
      <c r="GJ46" s="68"/>
      <c r="GK46" s="65" t="str">
        <f>IF(ISBLANK($GW$3),"",IF(ISBLANK(Tipy!FJ40),0,IF(AND(Tipy!FJ40=Výsledky!$GU$3,Tipy!FL40=Výsledky!$GW$3),60,0)))</f>
        <v/>
      </c>
      <c r="GL46" s="65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5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5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6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9" t="str">
        <f>IF(ISBLANK($GW$3),"",IF(ISBLANK(Tipy!FJ40),"-",SUM(GK46:GO46)))</f>
        <v/>
      </c>
      <c r="GQ46" s="68"/>
      <c r="GR46" s="65" t="str">
        <f>IF(ISBLANK($GI$3),"",IF(ISBLANK(Tipy!FP40),0,IF(AND(Tipy!FP40=Výsledky!$GG$3,Tipy!FR40=Výsledky!$GI$3),60,0)))</f>
        <v/>
      </c>
      <c r="GS46" s="65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5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5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6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9" t="str">
        <f>IF(ISBLANK($GI$3),"",IF(ISBLANK(Tipy!FP40),"-",SUM(GR46:GV46)))</f>
        <v/>
      </c>
      <c r="GX46" s="68"/>
      <c r="GY46" s="65" t="str">
        <f>IF(ISBLANK($HK$3),"",IF(ISBLANK(Tipy!FV40),0,IF(AND(Tipy!FV40=Výsledky!$HI$3,Tipy!FX40=Výsledky!$HK$3),60,0)))</f>
        <v/>
      </c>
      <c r="GZ46" s="65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5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5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6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9" t="str">
        <f>IF(ISBLANK($HK$3),"",IF(ISBLANK(Tipy!FV40),"-",SUM(GY46:HC46)))</f>
        <v/>
      </c>
      <c r="HE46" s="68"/>
      <c r="HF46" s="65" t="str">
        <f>IF(ISBLANK($HD$3),"",IF(ISBLANK(Tipy!GB40),0,IF(AND(Tipy!GB40=Výsledky!$HB$3,Tipy!GD40=Výsledky!$HD$3),60,0)))</f>
        <v/>
      </c>
      <c r="HG46" s="65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5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5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6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9" t="str">
        <f>IF(ISBLANK($HD$3),"",IF(ISBLANK(Tipy!GB40),"-",SUM(HF46:HJ46)))</f>
        <v/>
      </c>
      <c r="HL46" s="68"/>
      <c r="HM46" s="65" t="str">
        <f>IF(ISBLANK($HY$3),"",IF(ISBLANK(Tipy!GH40),0,IF(AND(Tipy!GH40=Výsledky!$HW$3,Tipy!GJ40=Výsledky!$HY$3),60,0)))</f>
        <v/>
      </c>
      <c r="HN46" s="65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5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5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6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9" t="str">
        <f>IF(ISBLANK($HY$3),"",IF(ISBLANK(Tipy!GH40),"-",SUM(HM46:HQ46)))</f>
        <v/>
      </c>
      <c r="HS46" s="68"/>
      <c r="HT46" s="65" t="str">
        <f>IF(ISBLANK($HR$3),"",IF(ISBLANK(Tipy!GN40),0,IF(AND(Tipy!GN40=Výsledky!$HP$3,Tipy!GP40=Výsledky!$HR$3),60,0)))</f>
        <v/>
      </c>
      <c r="HU46" s="65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5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5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6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9" t="str">
        <f>IF(ISBLANK($HR$3),"",IF(ISBLANK(Tipy!GN40),"-",SUM(HT46:HX46)))</f>
        <v/>
      </c>
      <c r="HZ46" s="68"/>
      <c r="IA46" s="65" t="str">
        <f>IF(ISBLANK($IM$3),"",IF(ISBLANK(Tipy!GT40),0,IF(AND(Tipy!GT40=Výsledky!$IK$3,Tipy!GV40=Výsledky!$IM$3),60,0)))</f>
        <v/>
      </c>
      <c r="IB46" s="65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5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5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6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9" t="str">
        <f>IF(ISBLANK($IM$3),"",IF(ISBLANK(Tipy!GT40),"-",SUM(IA46:IE46)))</f>
        <v/>
      </c>
      <c r="IG46" s="68"/>
      <c r="IH46" s="65" t="str">
        <f>IF(ISBLANK($IF$3),"",IF(ISBLANK(Tipy!GZ40),0,IF(AND(Tipy!GZ40=Výsledky!$ID$3,Tipy!HB40=Výsledky!$IF$3),60,0)))</f>
        <v/>
      </c>
      <c r="II46" s="65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5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5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6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9" t="str">
        <f>IF(ISBLANK($IF$3),"",IF(ISBLANK(Tipy!GZ40),"-",SUM(IH46:IL46)))</f>
        <v/>
      </c>
      <c r="IN46" s="68"/>
      <c r="IO46" s="65" t="str">
        <f>IF(ISBLANK($IT$3),"",IF(ISBLANK(Tipy!HF40),0,IF(AND(Tipy!HF40=Výsledky!$IR$3,Tipy!HH40=Výsledky!$IT$3),60,0)))</f>
        <v/>
      </c>
      <c r="IP46" s="65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5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5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6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9" t="str">
        <f>IF(ISBLANK($IT$3),"",IF(ISBLANK(Tipy!HF40),"-",SUM(IO46:IS46)))</f>
        <v/>
      </c>
      <c r="IU46" s="68"/>
      <c r="IV46" s="65" t="str">
        <f>IF(ISBLANK($JA$3),"",IF(ISBLANK(Tipy!HL40),0,IF(AND(Tipy!HL40=Výsledky!$IY$3,Tipy!HN40=Výsledky!$JA$3),60,0)))</f>
        <v/>
      </c>
      <c r="IW46" s="65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5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5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6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9" t="str">
        <f>IF(ISBLANK($JA$3),"",IF(ISBLANK(Tipy!HL40),"-",SUM(IV46:IZ46)))</f>
        <v/>
      </c>
      <c r="JB46" s="68"/>
      <c r="JC46" s="65" t="str">
        <f>IF(ISBLANK($JO$3),"",IF(ISBLANK(Tipy!HR40),0,IF(AND(Tipy!HR40=Výsledky!$JM$3,Tipy!HT40=Výsledky!$JO$3),60,0)))</f>
        <v/>
      </c>
      <c r="JD46" s="65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5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5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6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9" t="str">
        <f>IF(ISBLANK($JO$3),"",IF(ISBLANK(Tipy!HR40),"-",SUM(JC46:JG46)))</f>
        <v/>
      </c>
      <c r="JI46" s="68"/>
      <c r="JJ46" s="65" t="str">
        <f>IF(ISBLANK($JH$3),"",IF(ISBLANK(Tipy!HX40),0,IF(AND(Tipy!HX40=Výsledky!$JF$3,Tipy!HZ40=Výsledky!$JH$3),60,0)))</f>
        <v/>
      </c>
      <c r="JK46" s="65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5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5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6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9" t="str">
        <f>IF(ISBLANK($JH$3),"",IF(ISBLANK(Tipy!HX40),"-",SUM(JJ46:JN46)))</f>
        <v/>
      </c>
      <c r="JP46" s="68"/>
      <c r="JQ46" s="65" t="str">
        <f>IF(ISBLANK($JV$3),"",IF(ISBLANK(Tipy!ID40),0,IF(AND(Tipy!ID40=Výsledky!$JT$3,Tipy!IF40=Výsledky!$JV$3),60,0)))</f>
        <v/>
      </c>
      <c r="JR46" s="65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5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5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6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9" t="str">
        <f>IF(ISBLANK($JV$3),"",IF(ISBLANK(Tipy!ID40),"-",SUM(JQ46:JU46)))</f>
        <v/>
      </c>
      <c r="JW46" s="68"/>
      <c r="JX46" s="65" t="str">
        <f>IF(ISBLANK($KQ$3),"",IF(ISBLANK(Tipy!IJ40),0,IF(AND(Tipy!IJ40=Výsledky!$KO$3,Tipy!IL40=Výsledky!$KQ$3),60,0)))</f>
        <v/>
      </c>
      <c r="JY46" s="65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5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5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6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9" t="str">
        <f>IF(ISBLANK($KQ$3),"",IF(ISBLANK(Tipy!IJ40),"-",SUM(JX46:KB46)))</f>
        <v/>
      </c>
      <c r="KD46" s="68"/>
      <c r="KE46" s="65" t="str">
        <f>IF(ISBLANK($KX$3),"",IF(ISBLANK(Tipy!IP40),0,IF(AND(Tipy!IP40=Výsledky!$KV$3,Tipy!IR40=Výsledky!$KX$3),60,0)))</f>
        <v/>
      </c>
      <c r="KF46" s="65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5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5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6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9" t="str">
        <f>IF(ISBLANK($KX$3),"",IF(ISBLANK(Tipy!IP40),"-",SUM(KE46:KI46)))</f>
        <v/>
      </c>
      <c r="KK46" s="68"/>
      <c r="KL46" s="65" t="str">
        <f>IF(ISBLANK($KJ$3),"",IF(ISBLANK(Tipy!IV40),0,IF(AND(Tipy!IV40=Výsledky!$KH$3,Tipy!IX40=Výsledky!$KJ$3),60,0)))</f>
        <v/>
      </c>
      <c r="KM46" s="65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5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5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6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9" t="str">
        <f>IF(ISBLANK($KJ$3),"",IF(ISBLANK(Tipy!IV40),"-",SUM(KL46:KP46)))</f>
        <v/>
      </c>
      <c r="KR46" s="68"/>
      <c r="KS46" s="65" t="str">
        <f>IF(ISBLANK($KC$3),"",IF(ISBLANK(Tipy!JB40),0,IF(AND(Tipy!JB40=Výsledky!$KA$3,Tipy!JD40=Výsledky!$KC$3),60,0)))</f>
        <v/>
      </c>
      <c r="KT46" s="65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5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5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6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9" t="str">
        <f>IF(ISBLANK($KC$3),"",IF(ISBLANK(Tipy!JB40),"-",SUM(KS46:KW46)))</f>
        <v/>
      </c>
      <c r="KY46" s="68"/>
      <c r="KZ46" s="65" t="str">
        <f>IF(ISBLANK($LE$3),"",IF(ISBLANK(Tipy!JH40),0,IF(AND(Tipy!JH40=Výsledky!$LC$3,Tipy!JJ40=Výsledky!$LE$3),60,0)))</f>
        <v/>
      </c>
      <c r="LA46" s="65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5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5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6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9" t="str">
        <f>IF(ISBLANK($LE$3),"",IF(ISBLANK(Tipy!JH40),"-",SUM(KZ46:LD46)))</f>
        <v/>
      </c>
      <c r="LF46" s="68"/>
      <c r="LG46" s="65" t="str">
        <f>IF(ISBLANK($JH$3),"",IF(ISBLANK(Tipy!JU40),0,IF(AND(Tipy!JU40=Výsledky!$JF$3,Tipy!JW40=Výsledky!$JH$3),60,0)))</f>
        <v/>
      </c>
      <c r="LH46" s="65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5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5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6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9" t="str">
        <f>IF(ISBLANK($JH$3),"",IF(ISBLANK(Tipy!JU40),"-",SUM(LG46:LK46)))</f>
        <v/>
      </c>
      <c r="LM46" s="68"/>
      <c r="LN46" s="65" t="str">
        <f>IF(ISBLANK($LS$3),"",IF(ISBLANK(Tipy!JN40),0,IF(AND(Tipy!JN40=Výsledky!$LQ$3,Tipy!JP40=Výsledky!$LS$3),60,0)))</f>
        <v/>
      </c>
      <c r="LO46" s="65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5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5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6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9" t="str">
        <f>IF(ISBLANK($LS$3),"",IF(ISBLANK(Tipy!JN40),"-",SUM(LN46:LR46)))</f>
        <v/>
      </c>
      <c r="LT46" s="68"/>
      <c r="LU46" s="65" t="str">
        <f>IF(ISBLANK($JH$3),"",IF(ISBLANK(Tipy!KI40),0,IF(AND(Tipy!KI40=Výsledky!$JF$3,Tipy!KK40=Výsledky!$JH$3),60,0)))</f>
        <v/>
      </c>
      <c r="LV46" s="65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5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5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6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9" t="str">
        <f>IF(ISBLANK($JH$3),"",IF(ISBLANK(Tipy!KI40),"-",SUM(LU46:LY46)))</f>
        <v/>
      </c>
      <c r="MA46" s="68"/>
      <c r="MB46" s="65" t="str">
        <f>IF(ISBLANK($MG$3),"",IF(ISBLANK(Tipy!JZ40),0,IF(AND(Tipy!JZ40=Výsledky!$ME$3,Tipy!KB40=Výsledky!$MG$3),60,0)))</f>
        <v/>
      </c>
      <c r="MC46" s="65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5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5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6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9" t="str">
        <f>IF(ISBLANK($MG$3),"",IF(ISBLANK(Tipy!JZ40),"-",SUM(MB46:MF46)))</f>
        <v/>
      </c>
      <c r="MH46" s="68"/>
      <c r="MI46" s="65" t="str">
        <f>IF(ISBLANK($MN$3),"",IF(ISBLANK(Tipy!KL40),0,IF(AND(Tipy!KL40=Výsledky!$ML$3,Tipy!KN40=Výsledky!$MN$3),60,0)))</f>
        <v/>
      </c>
      <c r="MJ46" s="6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5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5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9" t="str">
        <f>IF(ISBLANK($MN$3),"",IF(ISBLANK(Tipy!KL40),"-",SUM(MI46:MM46)))</f>
        <v/>
      </c>
      <c r="MO46" s="68"/>
      <c r="MP46" s="65" t="str">
        <f>IF(ISBLANK($MU$3),"",IF(ISBLANK(Tipy!KR40),0,IF(AND(Tipy!KR40=Výsledky!$MS$3,Tipy!KT40=Výsledky!$MU$3),60,0)))</f>
        <v/>
      </c>
      <c r="MQ46" s="6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5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5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9" t="str">
        <f>IF(ISBLANK($MU$3),"",IF(ISBLANK(Tipy!KR40),"-",SUM(MP46:MT46)))</f>
        <v/>
      </c>
      <c r="MV46" s="68"/>
      <c r="MW46" s="65" t="str">
        <f>IF(ISBLANK($NP$3),"",IF(ISBLANK(Tipy!KX40),0,IF(AND(Tipy!KX40=Výsledky!$NN$3,Tipy!KZ40=Výsledky!$NP$3),60,0)))</f>
        <v/>
      </c>
      <c r="MX46" s="65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5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5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6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9" t="str">
        <f>IF(ISBLANK($NP$3),"",IF(ISBLANK(Tipy!KX40),"-",SUM(MW46:NA46)))</f>
        <v/>
      </c>
      <c r="NC46" s="68"/>
      <c r="ND46" s="65" t="str">
        <f>IF(ISBLANK($NB$3),"",IF(ISBLANK(Tipy!LD40),0,IF(AND(Tipy!LD40=Výsledky!$MZ$3,Tipy!LF40=Výsledky!$NB$3),60,0)))</f>
        <v/>
      </c>
      <c r="NE46" s="65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5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5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6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9" t="str">
        <f>IF(ISBLANK($NB$3),"",IF(ISBLANK(Tipy!LD40),"-",SUM(ND46:NH46)))</f>
        <v/>
      </c>
      <c r="NJ46" s="68"/>
      <c r="NK46" s="65" t="str">
        <f>IF(ISBLANK($OD$3),"",IF(ISBLANK(Tipy!LJ40),0,IF(AND(Tipy!LJ40=Výsledky!$OB$3,Tipy!LL40=Výsledky!$OD$3),60,0)))</f>
        <v/>
      </c>
      <c r="NL46" s="65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5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5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6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9" t="str">
        <f>IF(ISBLANK($OD$3),"",IF(ISBLANK(Tipy!LJ40),"-",SUM(NK46:NO46)))</f>
        <v/>
      </c>
      <c r="NQ46" s="68"/>
      <c r="NR46" s="65" t="str">
        <f>IF(ISBLANK($NI$3),"",IF(ISBLANK(Tipy!LP40),0,IF(AND(Tipy!LP40=Výsledky!$NG$3,Tipy!LR40=Výsledky!$NI$3),60,0)))</f>
        <v/>
      </c>
      <c r="NS46" s="65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5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5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6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9" t="str">
        <f>IF(ISBLANK($NI$3),"",IF(ISBLANK(Tipy!LP40),"-",SUM(NR46:NV46)))</f>
        <v/>
      </c>
      <c r="NX46" s="68"/>
      <c r="NY46" s="65" t="str">
        <f>IF(ISBLANK($OK$3),"",IF(ISBLANK(Tipy!LV40),0,IF(AND(Tipy!LV40=Výsledky!$OI$3,Tipy!LX40=Výsledky!$OK$3),60,0)))</f>
        <v/>
      </c>
      <c r="NZ46" s="65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5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5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6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9" t="str">
        <f>IF(ISBLANK($OK$3),"",IF(ISBLANK(Tipy!LV40),"-",SUM(NY46:OC46)))</f>
        <v/>
      </c>
      <c r="OE46" s="68"/>
      <c r="OF46" s="65" t="str">
        <f>IF(ISBLANK($NW$3),"",IF(ISBLANK(Tipy!MB40),0,IF(AND(Tipy!MB40=Výsledky!$NU$3,Tipy!MD40=Výsledky!$NW$3),60,0)))</f>
        <v/>
      </c>
      <c r="OG46" s="65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5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5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6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9" t="str">
        <f>IF(ISBLANK($NW$3),"",IF(ISBLANK(Tipy!MB40),"-",SUM(OF46:OJ46)))</f>
        <v/>
      </c>
      <c r="OL46" s="68"/>
      <c r="OM46" s="65" t="str">
        <f>IF(ISBLANK($OR$3),"",IF(ISBLANK(Tipy!MH40),0,IF(AND(Tipy!MH40=Výsledky!$OP$3,Tipy!MJ40=Výsledky!$OR$3),60,0)))</f>
        <v/>
      </c>
      <c r="ON46" s="6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5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5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9" t="str">
        <f>IF(ISBLANK($OR$3),"",IF(ISBLANK(Tipy!MH40),"-",SUM(OM46:OQ46)))</f>
        <v/>
      </c>
      <c r="OS46" s="68"/>
      <c r="OT46" s="65" t="str">
        <f>IF(ISBLANK($OY$3),"",IF(ISBLANK(Tipy!MN40),0,IF(AND(Tipy!MN40=Výsledky!$OW$3,Tipy!MP40=Výsledky!$OY$3),60,0)))</f>
        <v/>
      </c>
      <c r="OU46" s="6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5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5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9" t="str">
        <f>IF(ISBLANK($OY$3),"",IF(ISBLANK(Tipy!MN40),"-",SUM(OT46:OX46)))</f>
        <v/>
      </c>
      <c r="OZ46" s="68"/>
      <c r="PA46" s="65" t="str">
        <f>IF(ISBLANK($PF$3),"",IF(ISBLANK(Tipy!MT40),0,IF(AND(Tipy!MT40=Výsledky!$PD$3,Tipy!MV40=Výsledky!$PF$3),60,0)))</f>
        <v/>
      </c>
      <c r="PB46" s="6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5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5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9" t="str">
        <f>IF(ISBLANK($PF$3),"",IF(ISBLANK(Tipy!MT40),"-",SUM(PA46:PE46)))</f>
        <v/>
      </c>
      <c r="PG46" s="68"/>
      <c r="PH46" s="65" t="str">
        <f>IF(ISBLANK($PM$3),"",IF(ISBLANK(Tipy!MZ40),0,IF(AND(Tipy!MZ40=Výsledky!$PK$3,Tipy!NB40=Výsledky!$PM$3),60,0)))</f>
        <v/>
      </c>
      <c r="PI46" s="6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5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5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9" t="str">
        <f>IF(ISBLANK($PM$3),"",IF(ISBLANK(Tipy!MZ40),"-",SUM(PH46:PL46)))</f>
        <v/>
      </c>
      <c r="PN46" s="68"/>
      <c r="PO46" s="65" t="str">
        <f>IF(ISBLANK($PT$3),"",IF(ISBLANK(Tipy!NF40),0,IF(AND(Tipy!NF40=Výsledky!$PR$3,Tipy!NH40=Výsledky!$PT$3),60,0)))</f>
        <v/>
      </c>
      <c r="PP46" s="6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5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5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9" t="str">
        <f>IF(ISBLANK($PT$3),"",IF(ISBLANK(Tipy!NF40),"-",SUM(PO46:PS46)))</f>
        <v/>
      </c>
      <c r="PU46" s="68"/>
      <c r="PV46" s="65" t="str">
        <f>IF(ISBLANK($QA$3),"",IF(ISBLANK(Tipy!NL40),0,IF(AND(Tipy!NL40=Výsledky!$PY$3,Tipy!NN40=Výsledky!$QA$3),60,0)))</f>
        <v/>
      </c>
      <c r="PW46" s="6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5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5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9" t="str">
        <f>IF(ISBLANK($QA$3),"",IF(ISBLANK(Tipy!NL40),"-",SUM(PV46:PZ46)))</f>
        <v/>
      </c>
      <c r="QB46" s="68"/>
      <c r="QC46" s="65" t="str">
        <f>IF(ISBLANK($QH$3),"",IF(ISBLANK(Tipy!NR40),0,IF(AND(Tipy!NR40=Výsledky!$QF$3,Tipy!NT40=Výsledky!$QH$3),60,0)))</f>
        <v/>
      </c>
      <c r="QD46" s="6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5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5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9" t="str">
        <f>IF(ISBLANK($QH$3),"",IF(ISBLANK(Tipy!NR40),"-",SUM(QC46:QG46)))</f>
        <v/>
      </c>
      <c r="QI46" s="65"/>
      <c r="QJ46" s="65" t="str">
        <f>IF(ISBLANK($QV$3),"",IF(ISBLANK(Tipy!NX40),0,IF(AND(Tipy!NX40=Výsledky!$QT$3,Tipy!NZ40=Výsledky!$QV$3),60,0)))</f>
        <v/>
      </c>
      <c r="QK46" s="65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5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5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6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9" t="str">
        <f>IF(ISBLANK($QV$3),"",IF(ISBLANK(Tipy!NX40),"-",SUM(QJ46:QN46)))</f>
        <v/>
      </c>
      <c r="QP46" s="65"/>
      <c r="QQ46" s="65" t="str">
        <f>IF(ISBLANK($QO$3),"",IF(ISBLANK(Tipy!#REF!),0,IF(AND(Tipy!#REF!=Výsledky!$QM$3,Tipy!#REF!=Výsledky!$QO$3),60,0)))</f>
        <v/>
      </c>
      <c r="QR4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9" t="str">
        <f>IF(ISBLANK($QO$3),"",IF(ISBLANK(Tipy!#REF!),"-",SUM(QQ46:QU46)))</f>
        <v/>
      </c>
    </row>
    <row r="47" spans="1:464" s="336" customFormat="1" ht="15">
      <c r="A47" s="316">
        <f>Tipy!A41</f>
        <v>43</v>
      </c>
      <c r="B47" s="333" t="s">
        <v>254</v>
      </c>
      <c r="C47" s="334">
        <v>43</v>
      </c>
      <c r="D47" s="65">
        <f>IF(ISBLANK($I$3),"",IF(ISBLANK(Tipy!D41),0,IF(AND(Tipy!D41=Výsledky!$G$3,Tipy!F41=Výsledky!$I$3),60,0)))</f>
        <v>0</v>
      </c>
      <c r="E47" s="6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5" t="e">
        <f>IF(ISBLANK($I$3),"",IF(OR(Tipy!G41=Výsledky!$D$6,Tipy!G41=Výsledky!$D$7,Tipy!G41=Výsledky!$D$8,Tipy!G41=Výsledky!$D$9),IF(VLOOKUP(Tipy!G41,'Kategórie hráčov'!$A$2:$B$46,2,FALSE)=30,30,20),0))</f>
        <v>#N/A</v>
      </c>
      <c r="G47" s="65" t="e">
        <f>IF(ISBLANK($I$3),"",IF(OR(Tipy!H41=Výsledky!$G$6,Tipy!H41=Výsledky!$G$7,Tipy!H41=Výsledky!$G$8,Tipy!H41=Výsledky!$G$9),IF(VLOOKUP(Tipy!H41,'Kategórie hráčov'!$A$2:$B$46,2,FALSE)=30,30,20),0))</f>
        <v>#N/A</v>
      </c>
      <c r="H47" s="6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7" t="str">
        <f>IF(ISBLANK($I$3),"",IF(ISBLANK(Tipy!D41),"-",SUM(D47:H47)))</f>
        <v>-</v>
      </c>
      <c r="J47" s="335"/>
      <c r="K47" s="106">
        <f>IF(ISBLANK($P$3),"",IF(ISBLANK(Tipy!J41),0,IF(AND(Tipy!J41=Výsledky!$N$3,Tipy!L41=Výsledky!$P$3),60,0)))</f>
        <v>0</v>
      </c>
      <c r="L47" s="10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5">
        <f>IF(ISBLANK($P$3),"",IF(OR(Tipy!M41=Výsledky!$K$6,Tipy!M41=Výsledky!$K$7,Tipy!M41=Výsledky!$K$8,Tipy!M41=Výsledky!$K$9),IF(VLOOKUP(Tipy!M41,'Kategórie hráčov'!$A$2:$B$46,2,FALSE)=30,30,20),0))</f>
        <v>0</v>
      </c>
      <c r="N47" s="105">
        <f>IF(ISBLANK($P$3),"",IF(OR(Tipy!N41=Výsledky!$N$6,Tipy!N41=Výsledky!$N$7,Tipy!N41=Výsledky!$N$8,Tipy!N41=Výsledky!$N$9),IF(VLOOKUP(Tipy!N41,'Kategórie hráčov'!$A$2:$B$46,2,FALSE)=30,30,20),0))</f>
        <v>0</v>
      </c>
      <c r="O47" s="6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7">
        <f>IF(ISBLANK($P$3),"",IF(ISBLANK(Tipy!J41),"-",SUM(K47:O47)))</f>
        <v>0</v>
      </c>
      <c r="Q47" s="330"/>
      <c r="R47" s="106">
        <f>IF(ISBLANK($W$3),"",IF(ISBLANK(Tipy!P41),0,IF(AND(Tipy!P41=Výsledky!$U$3,Tipy!R41=Výsledky!$W$3),60,0)))</f>
        <v>0</v>
      </c>
      <c r="S47" s="10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5">
        <f>IF(ISBLANK($W$3),"",IF(OR(Tipy!S41=Výsledky!$R$6,Tipy!S41=Výsledky!$R$7,Tipy!S41=Výsledky!$R$8,Tipy!S41=Výsledky!$R$9),VLOOKUP(Tipy!S41,'Kategórie hráčov'!$A$2:$B$47,2,FALSE),0))</f>
        <v>0</v>
      </c>
      <c r="U47" s="105">
        <f>IF(ISBLANK($W$3),"",IF(OR(Tipy!T41=Výsledky!$U$6,Tipy!T41=Výsledky!$U$7,Tipy!T41=Výsledky!$U$8,Tipy!T41=Výsledky!$U$9),VLOOKUP(Tipy!T41,'Kategórie hráčov'!$A$25:$B$70,2,FALSE),0))</f>
        <v>0</v>
      </c>
      <c r="V47" s="6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9">
        <f>IF(ISBLANK($W$3),"",IF(ISBLANK(Tipy!P41),"-",SUM(R47:V47)))</f>
        <v>20</v>
      </c>
      <c r="X47" s="330"/>
      <c r="Y47" s="106">
        <f>IF(ISBLANK($AD$3),"",IF(ISBLANK(Tipy!V41),0,IF(AND(Tipy!V41=Výsledky!$AB$3,Tipy!X41=Výsledky!$AD$3),60,0)))</f>
        <v>0</v>
      </c>
      <c r="Z47" s="10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5">
        <f>IF(ISBLANK($AD$3),"",IF(OR(Tipy!Y41=Výsledky!$Y$6,Tipy!Y41=Výsledky!$Y$7,Tipy!Y41=Výsledky!$Y$8,Tipy!Y41=Výsledky!$Y$9),VLOOKUP(Tipy!Y41,'Kategórie hráčov'!$A$2:$B$47,2,FALSE),0))</f>
        <v>0</v>
      </c>
      <c r="AB47" s="105">
        <f>IF(ISBLANK($AD$3),"",IF(OR(Tipy!Z41=Výsledky!$AB$6,Tipy!Z41=Výsledky!$AB$7,Tipy!Z41=Výsledky!$AB$8,Tipy!Z41=Výsledky!$AB$9),VLOOKUP(Tipy!Z41,'Kategórie hráčov'!$A$25:$B$70,2,FALSE),0))</f>
        <v>20</v>
      </c>
      <c r="AC47" s="6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9">
        <f>IF(ISBLANK($AD$3),"",IF(ISBLANK(Tipy!V41),"-",SUM(Y47:AC47)))</f>
        <v>50</v>
      </c>
      <c r="AE47" s="68"/>
      <c r="AF47" s="65" t="str">
        <f>IF(ISBLANK($AK$3),"",IF(ISBLANK(Tipy!AB41),0,IF(AND(Tipy!AB41=Výsledky!$AI$3,Tipy!AD41=Výsledky!$AK$3),60,0)))</f>
        <v/>
      </c>
      <c r="AG47" s="65" t="str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/>
      </c>
      <c r="AH47" s="65" t="str">
        <f>IF(ISBLANK($AK$3),"",IF(OR(Tipy!AE41=Výsledky!$AF$6,Tipy!AE41=Výsledky!$AF$7,Tipy!AE41=Výsledky!$AF$8,Tipy!AE41=Výsledky!$AF$9),IF(VLOOKUP(Tipy!AE41,'Kategórie hráčov'!$A$2:$B$46,2,FALSE)=30,30,20),0))</f>
        <v/>
      </c>
      <c r="AI47" s="65" t="str">
        <f>IF(ISBLANK($AK$3),"",IF(OR(Tipy!AF41=Výsledky!$AI$6,Tipy!AF41=Výsledky!$AI$7,Tipy!AF41=Výsledky!$AI$8,Tipy!AF41=Výsledky!$AI$9),IF(VLOOKUP(Tipy!AF41,'Kategórie hráčov'!$A$2:$B$46,2,FALSE)=30,30,20),0))</f>
        <v/>
      </c>
      <c r="AJ47" s="66" t="str">
        <f>IF(ISBLANK($AK$3),"",IF(ISBLANK(Tipy!AB41),0,IF(OR(AND(Tipy!AB41=Výsledky!$AI$3,OR(Tipy!AD41=Výsledky!$AK$3+1,Tipy!AD41=Výsledky!$AK$3-1)),AND(Tipy!AD41=Výsledky!$AK$3,OR(Tipy!AB41=Výsledky!$AI$3+1,Tipy!AB41=Výsledky!$AI$3-1))),10,0)))</f>
        <v/>
      </c>
      <c r="AK47" s="69" t="str">
        <f>IF(ISBLANK($AK$3),"",IF(ISBLANK(Tipy!AB41),"-",SUM(AF47:AJ47)))</f>
        <v/>
      </c>
      <c r="AL47" s="68"/>
      <c r="AM47" s="65" t="str">
        <f>IF(ISBLANK($AR$3),"",IF(ISBLANK(Tipy!AH41),0,IF(AND(Tipy!AH41=Výsledky!$AP$3,Tipy!AJ41=Výsledky!$AR$3),60,0)))</f>
        <v/>
      </c>
      <c r="AN47" s="65" t="str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/>
      </c>
      <c r="AO47" s="65" t="str">
        <f>IF(ISBLANK($AR$3),"",IF(OR(Tipy!AK41=Výsledky!$AM$6,Tipy!AK41=Výsledky!$AM$7,Tipy!AK41=Výsledky!$AM$8,Tipy!AK41=Výsledky!$AM$9),IF(VLOOKUP(Tipy!AK41,'Kategórie hráčov'!$A$2:$B$46,2,FALSE)=30,30,20),0))</f>
        <v/>
      </c>
      <c r="AP47" s="65" t="str">
        <f>IF(ISBLANK($AR$3),"",IF(OR(Tipy!AL41=Výsledky!$AP$6,Tipy!AL41=Výsledky!$AP$7,Tipy!AL41=Výsledky!$AP$8,Tipy!AL41=Výsledky!$AP$9),IF(VLOOKUP(Tipy!AL41,'Kategórie hráčov'!$A$2:$B$46,2,FALSE)=30,30,20),0))</f>
        <v/>
      </c>
      <c r="AQ47" s="66" t="str">
        <f>IF(ISBLANK($AR$3),"",IF(ISBLANK(Tipy!AH41),0,IF(OR(AND(Tipy!AH41=Výsledky!$AP$3,OR(Tipy!AJ41=Výsledky!$AR$3+1,Tipy!AJ41=Výsledky!$AR$3-1)),AND(Tipy!AJ41=Výsledky!$AR$3,OR(Tipy!AH41=Výsledky!$AP$3+1,Tipy!AH41=Výsledky!$AP$3-1))),10,0)))</f>
        <v/>
      </c>
      <c r="AR47" s="69" t="str">
        <f>IF(ISBLANK($AR$3),"",IF(ISBLANK(Tipy!AH41),"-",SUM(AM47:AQ47)))</f>
        <v/>
      </c>
      <c r="AS47" s="68"/>
      <c r="AT47" s="65" t="str">
        <f>IF(ISBLANK($BF$3),"",IF(ISBLANK(Tipy!AN41),0,IF(AND(Tipy!AN41=Výsledky!$BD$3,Tipy!AP41=Výsledky!$BF$3),60,0)))</f>
        <v/>
      </c>
      <c r="AU47" s="65" t="str">
        <f>IF(ISBLANK($BF$3),"",IF(ISBLANK(Tipy!AN41),0,IF(AND(Tipy!AN41=Výsledky!$BD$3,Tipy!AP41=Výsledky!$BF$3),0,IF(AND(Tipy!AN41-Tipy!AP41&gt;0,Výsledky!$BD$3-Výsledky!$BF$3&gt;0),20,IF(AND(Tipy!AN41-Tipy!AP41=0,Výsledky!$BD$3-Výsledky!$BF$3=0),20,IF(AND(Tipy!AN41-Tipy!AP41&lt;0,Výsledky!$BD$3-Výsledky!$BF$3&lt;0),20,0))))))</f>
        <v/>
      </c>
      <c r="AV47" s="65" t="str">
        <f>IF(ISBLANK($BF$3),"",IF(OR(Tipy!AQ41=Výsledky!#REF!,Tipy!AQ41=Výsledky!#REF!,Tipy!AQ41=Výsledky!#REF!,Tipy!AQ41=Výsledky!$AT$9),IF(VLOOKUP(Tipy!AQ41,'Kategórie hráčov'!$A$2:$B$46,2,FALSE)=30,30,20),0))</f>
        <v/>
      </c>
      <c r="AW47" s="65" t="str">
        <f>IF(ISBLANK($BF$3),"",IF(OR(Tipy!AR41=Výsledky!#REF!,Tipy!AR41=Výsledky!#REF!,Tipy!AR41=Výsledky!#REF!,Tipy!AR41=Výsledky!$AW$9),IF(VLOOKUP(Tipy!AR41,'Kategórie hráčov'!$A$2:$B$46,2,FALSE)=30,30,20),0))</f>
        <v/>
      </c>
      <c r="AX47" s="66" t="str">
        <f>IF(ISBLANK($BF$3),"",IF(ISBLANK(Tipy!AN41),0,IF(OR(AND(Tipy!AN41=Výsledky!$BD$3,OR(Tipy!AP41=Výsledky!$BF$3+1,Tipy!AP41=Výsledky!$BF$3-1)),AND(Tipy!AP41=Výsledky!$BF$3,OR(Tipy!AN41=Výsledky!$BD$3+1,Tipy!AN41=Výsledky!$BD$3-1))),10,0)))</f>
        <v/>
      </c>
      <c r="AY47" s="69" t="str">
        <f>IF(ISBLANK($BF$3),"",IF(ISBLANK(Tipy!AN41),"-",SUM(AT47:AX47)))</f>
        <v/>
      </c>
      <c r="AZ47" s="68"/>
      <c r="BA47" s="65" t="str">
        <f>IF(ISBLANK($AY$3),"",IF(ISBLANK(Tipy!AT41),0,IF(AND(Tipy!AT41=Výsledky!$AW$3,Tipy!AV41=Výsledky!$AY$3),60,0)))</f>
        <v/>
      </c>
      <c r="BB47" s="65" t="str">
        <f>IF(ISBLANK($AY$3),"",IF(ISBLANK(Tipy!AT41),0,IF(AND(Tipy!AT41=Výsledky!$AW$3,Tipy!AV41=Výsledky!$AY$3),0,IF(AND(Tipy!AT41-Tipy!AV41&gt;0,Výsledky!$AW$3-Výsledky!$AY$3&gt;0),20,IF(AND(Tipy!AT41-Tipy!AV41=0,Výsledky!$AW$3-Výsledky!$AY$3=0),20,IF(AND(Tipy!AT41-Tipy!AV41&lt;0,Výsledky!$AW$3-Výsledky!$AY$3&lt;0),20,0))))))</f>
        <v/>
      </c>
      <c r="BC47" s="65" t="str">
        <f>IF(ISBLANK($AY$3),"",IF(OR(Tipy!AW41=Výsledky!$BA$6,Tipy!AW41=Výsledky!$BA$7,Tipy!AW41=Výsledky!$BA$8,Tipy!AW41=Výsledky!$BA$9),IF(VLOOKUP(Tipy!AW41,'Kategórie hráčov'!$A$2:$B$46,2,FALSE)=30,30,20),0))</f>
        <v/>
      </c>
      <c r="BD47" s="65" t="str">
        <f>IF(ISBLANK($AY$3),"",IF(OR(Tipy!AX41=Výsledky!$BD$6,Tipy!AX41=Výsledky!$BD$7,Tipy!AX41=Výsledky!$BD$8,Tipy!AX41=Výsledky!$BD$9),IF(VLOOKUP(Tipy!AX41,'Kategórie hráčov'!$A$2:$B$46,2,FALSE)=30,30,20),0))</f>
        <v/>
      </c>
      <c r="BE47" s="66" t="str">
        <f>IF(ISBLANK($AY$3),"",IF(ISBLANK(Tipy!AT41),0,IF(OR(AND(Tipy!AT41=Výsledky!$AW$3,OR(Tipy!AV41=Výsledky!$AY$3+1,Tipy!AV41=Výsledky!$AY$3-1)),AND(Tipy!AV41=Výsledky!$AY$3,OR(Tipy!AT41=Výsledky!$AW$3+1,Tipy!AT41=Výsledky!$AW$3-1))),10,0)))</f>
        <v/>
      </c>
      <c r="BF47" s="69" t="str">
        <f>IF(ISBLANK($AY$3),"",IF(ISBLANK(Tipy!AT41),"-",SUM(BA47:BE47)))</f>
        <v/>
      </c>
      <c r="BG47" s="68"/>
      <c r="BH47" s="65" t="str">
        <f>IF(ISBLANK($BT$3),"",IF(ISBLANK(Tipy!AZ41),0,IF(AND(Tipy!AZ41=Výsledky!$BR$3,Tipy!BB41=Výsledky!$BT$3),60,0)))</f>
        <v/>
      </c>
      <c r="BI47" s="65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5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5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6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69" t="str">
        <f>IF(ISBLANK($BT$3),"",IF(ISBLANK(Tipy!AZ41),"-",SUM(BH47:BL47)))</f>
        <v/>
      </c>
      <c r="BN47" s="68"/>
      <c r="BO47" s="65" t="str">
        <f>IF(ISBLANK($CA$3),"",IF(ISBLANK(Tipy!BF41),0,IF(AND(Tipy!BF41=Výsledky!$BY$3,Tipy!BH41=Výsledky!$CA$3),60,0)))</f>
        <v/>
      </c>
      <c r="BP47" s="65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5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5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6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9" t="str">
        <f>IF(ISBLANK($CA$3),"",IF(ISBLANK(Tipy!BF41),"-",SUM(BO47:BS47)))</f>
        <v/>
      </c>
      <c r="BU47" s="68"/>
      <c r="BV47" s="65" t="str">
        <f>IF(ISBLANK($CH$3),"",IF(ISBLANK(Tipy!BL41),0,IF(AND(Tipy!BL41=Výsledky!$CF$3,Tipy!BN41=Výsledky!$CH$3),60,0)))</f>
        <v/>
      </c>
      <c r="BW47" s="65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5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5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6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9" t="str">
        <f>IF(ISBLANK($CH$3),"",IF(ISBLANK(Tipy!BL41),"-",SUM(BV47:BZ47)))</f>
        <v/>
      </c>
      <c r="CB47" s="68"/>
      <c r="CC47" s="65" t="str">
        <f>IF(ISBLANK($CO$3),"",IF(ISBLANK(Tipy!BR41),0,IF(AND(Tipy!BR41=Výsledky!$CM$3,Tipy!BT41=Výsledky!$CO$3),60,0)))</f>
        <v/>
      </c>
      <c r="CD47" s="65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5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5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6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9" t="str">
        <f>IF(ISBLANK($CO$3),"",IF(ISBLANK(Tipy!BR41),"-",SUM(CC47:CG47)))</f>
        <v/>
      </c>
      <c r="CI47" s="68"/>
      <c r="CJ47" s="65" t="str">
        <f>IF(ISBLANK($CV$3),"",IF(ISBLANK(Tipy!BX41),0,IF(AND(Tipy!BX41=Výsledky!$CT$3,Tipy!BZ41=Výsledky!$CV$3),60,0)))</f>
        <v/>
      </c>
      <c r="CK47" s="65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5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5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6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9" t="str">
        <f>IF(ISBLANK($CV$3),"",IF(ISBLANK(Tipy!BX41),"-",SUM(CJ47:CN47)))</f>
        <v/>
      </c>
      <c r="CP47" s="68"/>
      <c r="CQ47" s="65" t="str">
        <f>IF(ISBLANK($DC$3),"",IF(ISBLANK(Tipy!CD41),0,IF(AND(Tipy!CD41=Výsledky!$DA$3,Tipy!CF41=Výsledky!$DC$3),60,0)))</f>
        <v/>
      </c>
      <c r="CR47" s="65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5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5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6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9" t="str">
        <f>IF(ISBLANK($DC$3),"",IF(ISBLANK(Tipy!CD41),"-",SUM(CQ47:CU47)))</f>
        <v/>
      </c>
      <c r="CW47" s="68"/>
      <c r="CX47" s="65" t="str">
        <f>IF(ISBLANK($DX$3),"",IF(ISBLANK(Tipy!CJ41),0,IF(AND(Tipy!CJ41=Výsledky!$DV$3,Tipy!CL41=Výsledky!$DX$3),60,0)))</f>
        <v/>
      </c>
      <c r="CY47" s="65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5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5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6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9" t="str">
        <f>IF(ISBLANK($DX$3),"",IF(ISBLANK(Tipy!CJ41),"-",SUM(CX47:DB47)))</f>
        <v/>
      </c>
      <c r="DD47" s="68"/>
      <c r="DE47" s="65" t="str">
        <f>IF(ISBLANK($DQ$3),"",IF(ISBLANK(Tipy!CP41),0,IF(AND(Tipy!CP41=Výsledky!$DO$3,Tipy!CR41=Výsledky!$DQ$3),60,0)))</f>
        <v/>
      </c>
      <c r="DF47" s="65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5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5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6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9" t="str">
        <f>IF(ISBLANK($DQ$3),"",IF(ISBLANK(Tipy!CP41),"-",SUM(DE47:DI47)))</f>
        <v/>
      </c>
      <c r="DK47" s="68"/>
      <c r="DL47" s="65" t="str">
        <f>IF(ISBLANK($EE$3),"",IF(ISBLANK(Tipy!CV41),0,IF(AND(Tipy!CV41=Výsledky!$EC$3,Tipy!CX41=Výsledky!$EE$3),60,0)))</f>
        <v/>
      </c>
      <c r="DM47" s="65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5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5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6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9" t="str">
        <f>IF(ISBLANK($EE$3),"",IF(ISBLANK(Tipy!CV41),"-",SUM(DL47:DP47)))</f>
        <v/>
      </c>
      <c r="DR47" s="68"/>
      <c r="DS47" s="65" t="str">
        <f>IF(ISBLANK($EL$3),"",IF(ISBLANK(Tipy!DB41),0,IF(AND(Tipy!DB41=Výsledky!$EJ$3,Tipy!DD41=Výsledky!$EL$3),60,0)))</f>
        <v/>
      </c>
      <c r="DT47" s="65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5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5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6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9" t="str">
        <f>IF(ISBLANK($EL$3),"",IF(ISBLANK(Tipy!DB41),"-",SUM(DS47:DW47)))</f>
        <v/>
      </c>
      <c r="DY47" s="68"/>
      <c r="DZ47" s="65" t="str">
        <f>IF(ISBLANK($ES$3),"",IF(ISBLANK(Tipy!DH41),0,IF(AND(Tipy!DH41=Výsledky!$EQ$3,Tipy!DJ41=Výsledky!$ES$3),60,0)))</f>
        <v/>
      </c>
      <c r="EA47" s="65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5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5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6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9" t="str">
        <f>IF(ISBLANK($ES$3),"",IF(ISBLANK(Tipy!DH41),"-",SUM(DZ47:ED47)))</f>
        <v/>
      </c>
      <c r="EF47" s="68"/>
      <c r="EG47" s="65" t="str">
        <f>IF(ISBLANK($EZ$3),"",IF(ISBLANK(Tipy!DN41),0,IF(AND(Tipy!DN41=Výsledky!$EX$3,Tipy!DP41=Výsledky!$EZ$3),60,0)))</f>
        <v/>
      </c>
      <c r="EH47" s="65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5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5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6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9" t="str">
        <f>IF(ISBLANK($EZ$3),"",IF(ISBLANK(Tipy!DN41),"-",SUM(EG47:EK47)))</f>
        <v/>
      </c>
      <c r="EM47" s="68"/>
      <c r="EN47" s="65" t="str">
        <f>IF(ISBLANK($FU$3),"",IF(ISBLANK(Tipy!DT41),0,IF(AND(Tipy!DT41=Výsledky!$FS$3,Tipy!DV41=Výsledky!$FU$3),60,0)))</f>
        <v/>
      </c>
      <c r="EO47" s="65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5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5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6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9" t="str">
        <f>IF(ISBLANK($FU$3),"",IF(ISBLANK(Tipy!DT41),"-",SUM(EN47:ER47)))</f>
        <v/>
      </c>
      <c r="ET47" s="68"/>
      <c r="EU47" s="65" t="str">
        <f>IF(ISBLANK($FG$3),"",IF(ISBLANK(Tipy!DZ41),0,IF(AND(Tipy!DZ41=Výsledky!$FE$3,Tipy!EB41=Výsledky!$FG$3),60,0)))</f>
        <v/>
      </c>
      <c r="EV47" s="65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5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5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6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9" t="str">
        <f>IF(ISBLANK($FG$3),"",IF(ISBLANK(Tipy!DZ41),"-",SUM(EU47:EY47)))</f>
        <v/>
      </c>
      <c r="FA47" s="68"/>
      <c r="FB47" s="65" t="str">
        <f>IF(ISBLANK($BM$3),"",IF(ISBLANK(Tipy!EF41),0,IF(AND(Tipy!EF41=Výsledky!$BK$3,Tipy!EH41=Výsledky!$BM$3),60,0)))</f>
        <v/>
      </c>
      <c r="FC47" s="65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5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5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6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69" t="str">
        <f>IF(ISBLANK($BM$3),"",IF(ISBLANK(Tipy!EF41),"-",SUM(FB47:FF47)))</f>
        <v/>
      </c>
      <c r="FH47" s="68"/>
      <c r="FI47" s="65" t="str">
        <f>IF(ISBLANK($FN$3),"",IF(ISBLANK(Tipy!EL41),0,IF(AND(Tipy!EL41=Výsledky!$FL$3,Tipy!EN41=Výsledky!$FN$3),60,0)))</f>
        <v/>
      </c>
      <c r="FJ47" s="65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5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5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6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9" t="str">
        <f>IF(ISBLANK($FN$3),"",IF(ISBLANK(Tipy!EL41),"-",SUM(FI47:FM47)))</f>
        <v/>
      </c>
      <c r="FO47" s="68"/>
      <c r="FP47" s="65" t="str">
        <f>IF(ISBLANK($DJ$3),"",IF(ISBLANK(Tipy!ER41),0,IF(AND(Tipy!ER41=Výsledky!$DH$3,Tipy!ET41=Výsledky!$DJ$3),60,0)))</f>
        <v/>
      </c>
      <c r="FQ47" s="65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5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5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6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9" t="str">
        <f>IF(ISBLANK($DJ$3),"",IF(ISBLANK(Tipy!ER41),"-",SUM(FP47:FT47)))</f>
        <v/>
      </c>
      <c r="FV47" s="68"/>
      <c r="FW47" s="65" t="str">
        <f>IF(ISBLANK($GB$3),"",IF(ISBLANK(Tipy!EX41),0,IF(AND(Tipy!EX41=Výsledky!$FZ$3,Tipy!EZ41=Výsledky!$GB$3),60,0)))</f>
        <v/>
      </c>
      <c r="FX47" s="65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5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5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6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9" t="str">
        <f>IF(ISBLANK($GB$3),"",IF(ISBLANK(Tipy!EX41),"-",SUM(FW47:GA47)))</f>
        <v/>
      </c>
      <c r="GC47" s="68"/>
      <c r="GD47" s="65" t="str">
        <f>IF(ISBLANK($GP$3),"",IF(ISBLANK(Tipy!FD41),0,IF(AND(Tipy!FD41=Výsledky!$GN$3,Tipy!FF41=Výsledky!$GP$3),60,0)))</f>
        <v/>
      </c>
      <c r="GE47" s="65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5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5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6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9" t="str">
        <f>IF(ISBLANK($GP$3),"",IF(ISBLANK(Tipy!FD41),"-",SUM(GD47:GH47)))</f>
        <v/>
      </c>
      <c r="GJ47" s="68"/>
      <c r="GK47" s="65" t="str">
        <f>IF(ISBLANK($GW$3),"",IF(ISBLANK(Tipy!FJ41),0,IF(AND(Tipy!FJ41=Výsledky!$GU$3,Tipy!FL41=Výsledky!$GW$3),60,0)))</f>
        <v/>
      </c>
      <c r="GL47" s="65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5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5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6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9" t="str">
        <f>IF(ISBLANK($GW$3),"",IF(ISBLANK(Tipy!FJ41),"-",SUM(GK47:GO47)))</f>
        <v/>
      </c>
      <c r="GQ47" s="68"/>
      <c r="GR47" s="65" t="str">
        <f>IF(ISBLANK($GI$3),"",IF(ISBLANK(Tipy!FP41),0,IF(AND(Tipy!FP41=Výsledky!$GG$3,Tipy!FR41=Výsledky!$GI$3),60,0)))</f>
        <v/>
      </c>
      <c r="GS47" s="65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5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5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6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9" t="str">
        <f>IF(ISBLANK($GI$3),"",IF(ISBLANK(Tipy!FP41),"-",SUM(GR47:GV47)))</f>
        <v/>
      </c>
      <c r="GX47" s="68"/>
      <c r="GY47" s="65" t="str">
        <f>IF(ISBLANK($HK$3),"",IF(ISBLANK(Tipy!FV41),0,IF(AND(Tipy!FV41=Výsledky!$HI$3,Tipy!FX41=Výsledky!$HK$3),60,0)))</f>
        <v/>
      </c>
      <c r="GZ47" s="65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5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5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6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9" t="str">
        <f>IF(ISBLANK($HK$3),"",IF(ISBLANK(Tipy!FV41),"-",SUM(GY47:HC47)))</f>
        <v/>
      </c>
      <c r="HE47" s="68"/>
      <c r="HF47" s="65" t="str">
        <f>IF(ISBLANK($HD$3),"",IF(ISBLANK(Tipy!GB41),0,IF(AND(Tipy!GB41=Výsledky!$HB$3,Tipy!GD41=Výsledky!$HD$3),60,0)))</f>
        <v/>
      </c>
      <c r="HG47" s="65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5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5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6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9" t="str">
        <f>IF(ISBLANK($HD$3),"",IF(ISBLANK(Tipy!GB41),"-",SUM(HF47:HJ47)))</f>
        <v/>
      </c>
      <c r="HL47" s="68"/>
      <c r="HM47" s="65" t="str">
        <f>IF(ISBLANK($HY$3),"",IF(ISBLANK(Tipy!GH41),0,IF(AND(Tipy!GH41=Výsledky!$HW$3,Tipy!GJ41=Výsledky!$HY$3),60,0)))</f>
        <v/>
      </c>
      <c r="HN47" s="65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5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5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6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9" t="str">
        <f>IF(ISBLANK($HY$3),"",IF(ISBLANK(Tipy!GH41),"-",SUM(HM47:HQ47)))</f>
        <v/>
      </c>
      <c r="HS47" s="68"/>
      <c r="HT47" s="65" t="str">
        <f>IF(ISBLANK($HR$3),"",IF(ISBLANK(Tipy!GN41),0,IF(AND(Tipy!GN41=Výsledky!$HP$3,Tipy!GP41=Výsledky!$HR$3),60,0)))</f>
        <v/>
      </c>
      <c r="HU47" s="65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5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5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6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9" t="str">
        <f>IF(ISBLANK($HR$3),"",IF(ISBLANK(Tipy!GN41),"-",SUM(HT47:HX47)))</f>
        <v/>
      </c>
      <c r="HZ47" s="68"/>
      <c r="IA47" s="65" t="str">
        <f>IF(ISBLANK($IM$3),"",IF(ISBLANK(Tipy!GT41),0,IF(AND(Tipy!GT41=Výsledky!$IK$3,Tipy!GV41=Výsledky!$IM$3),60,0)))</f>
        <v/>
      </c>
      <c r="IB47" s="65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5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5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6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9" t="str">
        <f>IF(ISBLANK($IM$3),"",IF(ISBLANK(Tipy!GT41),"-",SUM(IA47:IE47)))</f>
        <v/>
      </c>
      <c r="IG47" s="68"/>
      <c r="IH47" s="65" t="str">
        <f>IF(ISBLANK($IF$3),"",IF(ISBLANK(Tipy!GZ41),0,IF(AND(Tipy!GZ41=Výsledky!$ID$3,Tipy!HB41=Výsledky!$IF$3),60,0)))</f>
        <v/>
      </c>
      <c r="II47" s="65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5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5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6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9" t="str">
        <f>IF(ISBLANK($IF$3),"",IF(ISBLANK(Tipy!GZ41),"-",SUM(IH47:IL47)))</f>
        <v/>
      </c>
      <c r="IN47" s="68"/>
      <c r="IO47" s="65" t="str">
        <f>IF(ISBLANK($IT$3),"",IF(ISBLANK(Tipy!HF41),0,IF(AND(Tipy!HF41=Výsledky!$IR$3,Tipy!HH41=Výsledky!$IT$3),60,0)))</f>
        <v/>
      </c>
      <c r="IP47" s="65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5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5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6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9" t="str">
        <f>IF(ISBLANK($IT$3),"",IF(ISBLANK(Tipy!HF41),"-",SUM(IO47:IS47)))</f>
        <v/>
      </c>
      <c r="IU47" s="68"/>
      <c r="IV47" s="65" t="str">
        <f>IF(ISBLANK($JA$3),"",IF(ISBLANK(Tipy!HL41),0,IF(AND(Tipy!HL41=Výsledky!$IY$3,Tipy!HN41=Výsledky!$JA$3),60,0)))</f>
        <v/>
      </c>
      <c r="IW47" s="65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5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5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6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9" t="str">
        <f>IF(ISBLANK($JA$3),"",IF(ISBLANK(Tipy!HL41),"-",SUM(IV47:IZ47)))</f>
        <v/>
      </c>
      <c r="JB47" s="68"/>
      <c r="JC47" s="65" t="str">
        <f>IF(ISBLANK($JO$3),"",IF(ISBLANK(Tipy!HR41),0,IF(AND(Tipy!HR41=Výsledky!$JM$3,Tipy!HT41=Výsledky!$JO$3),60,0)))</f>
        <v/>
      </c>
      <c r="JD47" s="65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5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5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6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9" t="str">
        <f>IF(ISBLANK($JO$3),"",IF(ISBLANK(Tipy!HR41),"-",SUM(JC47:JG47)))</f>
        <v/>
      </c>
      <c r="JI47" s="68"/>
      <c r="JJ47" s="65" t="str">
        <f>IF(ISBLANK($JH$3),"",IF(ISBLANK(Tipy!HX41),0,IF(AND(Tipy!HX41=Výsledky!$JF$3,Tipy!HZ41=Výsledky!$JH$3),60,0)))</f>
        <v/>
      </c>
      <c r="JK47" s="65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5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5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6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9" t="str">
        <f>IF(ISBLANK($JH$3),"",IF(ISBLANK(Tipy!HX41),"-",SUM(JJ47:JN47)))</f>
        <v/>
      </c>
      <c r="JP47" s="68"/>
      <c r="JQ47" s="65" t="str">
        <f>IF(ISBLANK($JV$3),"",IF(ISBLANK(Tipy!ID41),0,IF(AND(Tipy!ID41=Výsledky!$JT$3,Tipy!IF41=Výsledky!$JV$3),60,0)))</f>
        <v/>
      </c>
      <c r="JR47" s="65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5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5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6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9" t="str">
        <f>IF(ISBLANK($JV$3),"",IF(ISBLANK(Tipy!ID41),"-",SUM(JQ47:JU47)))</f>
        <v/>
      </c>
      <c r="JW47" s="68"/>
      <c r="JX47" s="65" t="str">
        <f>IF(ISBLANK($KQ$3),"",IF(ISBLANK(Tipy!IJ41),0,IF(AND(Tipy!IJ41=Výsledky!$KO$3,Tipy!IL41=Výsledky!$KQ$3),60,0)))</f>
        <v/>
      </c>
      <c r="JY47" s="65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5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5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6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9" t="str">
        <f>IF(ISBLANK($KQ$3),"",IF(ISBLANK(Tipy!IJ41),"-",SUM(JX47:KB47)))</f>
        <v/>
      </c>
      <c r="KD47" s="68"/>
      <c r="KE47" s="65" t="str">
        <f>IF(ISBLANK($KX$3),"",IF(ISBLANK(Tipy!IP41),0,IF(AND(Tipy!IP41=Výsledky!$KV$3,Tipy!IR41=Výsledky!$KX$3),60,0)))</f>
        <v/>
      </c>
      <c r="KF47" s="65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5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5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6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9" t="str">
        <f>IF(ISBLANK($KX$3),"",IF(ISBLANK(Tipy!IP41),"-",SUM(KE47:KI47)))</f>
        <v/>
      </c>
      <c r="KK47" s="68"/>
      <c r="KL47" s="65" t="str">
        <f>IF(ISBLANK($KJ$3),"",IF(ISBLANK(Tipy!IV41),0,IF(AND(Tipy!IV41=Výsledky!$KH$3,Tipy!IX41=Výsledky!$KJ$3),60,0)))</f>
        <v/>
      </c>
      <c r="KM47" s="65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5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5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6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9" t="str">
        <f>IF(ISBLANK($KJ$3),"",IF(ISBLANK(Tipy!IV41),"-",SUM(KL47:KP47)))</f>
        <v/>
      </c>
      <c r="KR47" s="68"/>
      <c r="KS47" s="65" t="str">
        <f>IF(ISBLANK($KC$3),"",IF(ISBLANK(Tipy!JB41),0,IF(AND(Tipy!JB41=Výsledky!$KA$3,Tipy!JD41=Výsledky!$KC$3),60,0)))</f>
        <v/>
      </c>
      <c r="KT47" s="65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5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5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6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9" t="str">
        <f>IF(ISBLANK($KC$3),"",IF(ISBLANK(Tipy!JB41),"-",SUM(KS47:KW47)))</f>
        <v/>
      </c>
      <c r="KY47" s="68"/>
      <c r="KZ47" s="65" t="str">
        <f>IF(ISBLANK($LE$3),"",IF(ISBLANK(Tipy!JH41),0,IF(AND(Tipy!JH41=Výsledky!$LC$3,Tipy!JJ41=Výsledky!$LE$3),60,0)))</f>
        <v/>
      </c>
      <c r="LA47" s="65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5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5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6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9" t="str">
        <f>IF(ISBLANK($LE$3),"",IF(ISBLANK(Tipy!JH41),"-",SUM(KZ47:LD47)))</f>
        <v/>
      </c>
      <c r="LF47" s="68"/>
      <c r="LG47" s="65" t="str">
        <f>IF(ISBLANK($JH$3),"",IF(ISBLANK(Tipy!JU41),0,IF(AND(Tipy!JU41=Výsledky!$JF$3,Tipy!JW41=Výsledky!$JH$3),60,0)))</f>
        <v/>
      </c>
      <c r="LH47" s="65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5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5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6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9" t="str">
        <f>IF(ISBLANK($JH$3),"",IF(ISBLANK(Tipy!JU41),"-",SUM(LG47:LK47)))</f>
        <v/>
      </c>
      <c r="LM47" s="68"/>
      <c r="LN47" s="65" t="str">
        <f>IF(ISBLANK($LS$3),"",IF(ISBLANK(Tipy!JN41),0,IF(AND(Tipy!JN41=Výsledky!$LQ$3,Tipy!JP41=Výsledky!$LS$3),60,0)))</f>
        <v/>
      </c>
      <c r="LO47" s="65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5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5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6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9" t="str">
        <f>IF(ISBLANK($LS$3),"",IF(ISBLANK(Tipy!JN41),"-",SUM(LN47:LR47)))</f>
        <v/>
      </c>
      <c r="LT47" s="68"/>
      <c r="LU47" s="65" t="str">
        <f>IF(ISBLANK($JH$3),"",IF(ISBLANK(Tipy!KI41),0,IF(AND(Tipy!KI41=Výsledky!$JF$3,Tipy!KK41=Výsledky!$JH$3),60,0)))</f>
        <v/>
      </c>
      <c r="LV47" s="65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5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5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6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9" t="str">
        <f>IF(ISBLANK($JH$3),"",IF(ISBLANK(Tipy!KI41),"-",SUM(LU47:LY47)))</f>
        <v/>
      </c>
      <c r="MA47" s="68"/>
      <c r="MB47" s="65" t="str">
        <f>IF(ISBLANK($MG$3),"",IF(ISBLANK(Tipy!JZ41),0,IF(AND(Tipy!JZ41=Výsledky!$ME$3,Tipy!KB41=Výsledky!$MG$3),60,0)))</f>
        <v/>
      </c>
      <c r="MC47" s="65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5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5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6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9" t="str">
        <f>IF(ISBLANK($MG$3),"",IF(ISBLANK(Tipy!JZ41),"-",SUM(MB47:MF47)))</f>
        <v/>
      </c>
      <c r="MH47" s="68"/>
      <c r="MI47" s="65" t="str">
        <f>IF(ISBLANK($MN$3),"",IF(ISBLANK(Tipy!KL41),0,IF(AND(Tipy!KL41=Výsledky!$ML$3,Tipy!KN41=Výsledky!$MN$3),60,0)))</f>
        <v/>
      </c>
      <c r="MJ47" s="6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5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5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9" t="str">
        <f>IF(ISBLANK($MN$3),"",IF(ISBLANK(Tipy!KL41),"-",SUM(MI47:MM47)))</f>
        <v/>
      </c>
      <c r="MO47" s="68"/>
      <c r="MP47" s="65" t="str">
        <f>IF(ISBLANK($MU$3),"",IF(ISBLANK(Tipy!KR41),0,IF(AND(Tipy!KR41=Výsledky!$MS$3,Tipy!KT41=Výsledky!$MU$3),60,0)))</f>
        <v/>
      </c>
      <c r="MQ47" s="6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5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5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9" t="str">
        <f>IF(ISBLANK($MU$3),"",IF(ISBLANK(Tipy!KR41),"-",SUM(MP47:MT47)))</f>
        <v/>
      </c>
      <c r="MV47" s="68"/>
      <c r="MW47" s="65" t="str">
        <f>IF(ISBLANK($NP$3),"",IF(ISBLANK(Tipy!KX41),0,IF(AND(Tipy!KX41=Výsledky!$NN$3,Tipy!KZ41=Výsledky!$NP$3),60,0)))</f>
        <v/>
      </c>
      <c r="MX47" s="65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5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5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6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9" t="str">
        <f>IF(ISBLANK($NP$3),"",IF(ISBLANK(Tipy!KX41),"-",SUM(MW47:NA47)))</f>
        <v/>
      </c>
      <c r="NC47" s="68"/>
      <c r="ND47" s="65" t="str">
        <f>IF(ISBLANK($NB$3),"",IF(ISBLANK(Tipy!LD41),0,IF(AND(Tipy!LD41=Výsledky!$MZ$3,Tipy!LF41=Výsledky!$NB$3),60,0)))</f>
        <v/>
      </c>
      <c r="NE47" s="65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5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5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6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9" t="str">
        <f>IF(ISBLANK($NB$3),"",IF(ISBLANK(Tipy!LD41),"-",SUM(ND47:NH47)))</f>
        <v/>
      </c>
      <c r="NJ47" s="68"/>
      <c r="NK47" s="65" t="str">
        <f>IF(ISBLANK($OD$3),"",IF(ISBLANK(Tipy!LJ41),0,IF(AND(Tipy!LJ41=Výsledky!$OB$3,Tipy!LL41=Výsledky!$OD$3),60,0)))</f>
        <v/>
      </c>
      <c r="NL47" s="65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5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5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6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9" t="str">
        <f>IF(ISBLANK($OD$3),"",IF(ISBLANK(Tipy!LJ41),"-",SUM(NK47:NO47)))</f>
        <v/>
      </c>
      <c r="NQ47" s="68"/>
      <c r="NR47" s="65" t="str">
        <f>IF(ISBLANK($NI$3),"",IF(ISBLANK(Tipy!LP41),0,IF(AND(Tipy!LP41=Výsledky!$NG$3,Tipy!LR41=Výsledky!$NI$3),60,0)))</f>
        <v/>
      </c>
      <c r="NS47" s="65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5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5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6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9" t="str">
        <f>IF(ISBLANK($NI$3),"",IF(ISBLANK(Tipy!LP41),"-",SUM(NR47:NV47)))</f>
        <v/>
      </c>
      <c r="NX47" s="68"/>
      <c r="NY47" s="65" t="str">
        <f>IF(ISBLANK($OK$3),"",IF(ISBLANK(Tipy!LV41),0,IF(AND(Tipy!LV41=Výsledky!$OI$3,Tipy!LX41=Výsledky!$OK$3),60,0)))</f>
        <v/>
      </c>
      <c r="NZ47" s="65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5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5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6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9" t="str">
        <f>IF(ISBLANK($OK$3),"",IF(ISBLANK(Tipy!LV41),"-",SUM(NY47:OC47)))</f>
        <v/>
      </c>
      <c r="OE47" s="68"/>
      <c r="OF47" s="65" t="str">
        <f>IF(ISBLANK($NW$3),"",IF(ISBLANK(Tipy!MB41),0,IF(AND(Tipy!MB41=Výsledky!$NU$3,Tipy!MD41=Výsledky!$NW$3),60,0)))</f>
        <v/>
      </c>
      <c r="OG47" s="65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5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5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6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9" t="str">
        <f>IF(ISBLANK($NW$3),"",IF(ISBLANK(Tipy!MB41),"-",SUM(OF47:OJ47)))</f>
        <v/>
      </c>
      <c r="OL47" s="68"/>
      <c r="OM47" s="65" t="str">
        <f>IF(ISBLANK($OR$3),"",IF(ISBLANK(Tipy!MH41),0,IF(AND(Tipy!MH41=Výsledky!$OP$3,Tipy!MJ41=Výsledky!$OR$3),60,0)))</f>
        <v/>
      </c>
      <c r="ON47" s="6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5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5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9" t="str">
        <f>IF(ISBLANK($OR$3),"",IF(ISBLANK(Tipy!MH41),"-",SUM(OM47:OQ47)))</f>
        <v/>
      </c>
      <c r="OS47" s="68"/>
      <c r="OT47" s="65" t="str">
        <f>IF(ISBLANK($OY$3),"",IF(ISBLANK(Tipy!MN41),0,IF(AND(Tipy!MN41=Výsledky!$OW$3,Tipy!MP41=Výsledky!$OY$3),60,0)))</f>
        <v/>
      </c>
      <c r="OU47" s="6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5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5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9" t="str">
        <f>IF(ISBLANK($OY$3),"",IF(ISBLANK(Tipy!MN41),"-",SUM(OT47:OX47)))</f>
        <v/>
      </c>
      <c r="OZ47" s="68"/>
      <c r="PA47" s="65" t="str">
        <f>IF(ISBLANK($PF$3),"",IF(ISBLANK(Tipy!MT41),0,IF(AND(Tipy!MT41=Výsledky!$PD$3,Tipy!MV41=Výsledky!$PF$3),60,0)))</f>
        <v/>
      </c>
      <c r="PB47" s="6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5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5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9" t="str">
        <f>IF(ISBLANK($PF$3),"",IF(ISBLANK(Tipy!MT41),"-",SUM(PA47:PE47)))</f>
        <v/>
      </c>
      <c r="PG47" s="68"/>
      <c r="PH47" s="65" t="str">
        <f>IF(ISBLANK($PM$3),"",IF(ISBLANK(Tipy!MZ41),0,IF(AND(Tipy!MZ41=Výsledky!$PK$3,Tipy!NB41=Výsledky!$PM$3),60,0)))</f>
        <v/>
      </c>
      <c r="PI47" s="6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5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5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9" t="str">
        <f>IF(ISBLANK($PM$3),"",IF(ISBLANK(Tipy!MZ41),"-",SUM(PH47:PL47)))</f>
        <v/>
      </c>
      <c r="PN47" s="68"/>
      <c r="PO47" s="65" t="str">
        <f>IF(ISBLANK($PT$3),"",IF(ISBLANK(Tipy!NF41),0,IF(AND(Tipy!NF41=Výsledky!$PR$3,Tipy!NH41=Výsledky!$PT$3),60,0)))</f>
        <v/>
      </c>
      <c r="PP47" s="6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5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5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9" t="str">
        <f>IF(ISBLANK($PT$3),"",IF(ISBLANK(Tipy!NF41),"-",SUM(PO47:PS47)))</f>
        <v/>
      </c>
      <c r="PU47" s="68"/>
      <c r="PV47" s="65" t="str">
        <f>IF(ISBLANK($QA$3),"",IF(ISBLANK(Tipy!NL41),0,IF(AND(Tipy!NL41=Výsledky!$PY$3,Tipy!NN41=Výsledky!$QA$3),60,0)))</f>
        <v/>
      </c>
      <c r="PW47" s="6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5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5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9" t="str">
        <f>IF(ISBLANK($QA$3),"",IF(ISBLANK(Tipy!NL41),"-",SUM(PV47:PZ47)))</f>
        <v/>
      </c>
      <c r="QB47" s="68"/>
      <c r="QC47" s="65" t="str">
        <f>IF(ISBLANK($QH$3),"",IF(ISBLANK(Tipy!NR41),0,IF(AND(Tipy!NR41=Výsledky!$QF$3,Tipy!NT41=Výsledky!$QH$3),60,0)))</f>
        <v/>
      </c>
      <c r="QD47" s="6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5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5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9" t="str">
        <f>IF(ISBLANK($QH$3),"",IF(ISBLANK(Tipy!NR41),"-",SUM(QC47:QG47)))</f>
        <v/>
      </c>
      <c r="QI47" s="65"/>
      <c r="QJ47" s="65" t="str">
        <f>IF(ISBLANK($QV$3),"",IF(ISBLANK(Tipy!NX41),0,IF(AND(Tipy!NX41=Výsledky!$QT$3,Tipy!NZ41=Výsledky!$QV$3),60,0)))</f>
        <v/>
      </c>
      <c r="QK47" s="65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5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5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6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9" t="str">
        <f>IF(ISBLANK($QV$3),"",IF(ISBLANK(Tipy!NX41),"-",SUM(QJ47:QN47)))</f>
        <v/>
      </c>
      <c r="QP47" s="65"/>
      <c r="QQ47" s="65" t="str">
        <f>IF(ISBLANK($QO$3),"",IF(ISBLANK(Tipy!#REF!),0,IF(AND(Tipy!#REF!=Výsledky!$QM$3,Tipy!#REF!=Výsledky!$QO$3),60,0)))</f>
        <v/>
      </c>
      <c r="QR4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9" t="str">
        <f>IF(ISBLANK($QO$3),"",IF(ISBLANK(Tipy!#REF!),"-",SUM(QQ47:QU47)))</f>
        <v/>
      </c>
    </row>
    <row r="48" spans="1:464" s="336" customFormat="1" ht="15">
      <c r="A48" s="316">
        <f>Tipy!A42</f>
        <v>42</v>
      </c>
      <c r="B48" s="333" t="s">
        <v>250</v>
      </c>
      <c r="C48" s="334">
        <v>42</v>
      </c>
      <c r="D48" s="65">
        <f>IF(ISBLANK($I$3),"",IF(ISBLANK(Tipy!D42),0,IF(AND(Tipy!D42=Výsledky!$G$3,Tipy!F42=Výsledky!$I$3),60,0)))</f>
        <v>0</v>
      </c>
      <c r="E48" s="6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5" t="e">
        <f>IF(ISBLANK($I$3),"",IF(OR(Tipy!G42=Výsledky!$D$6,Tipy!G42=Výsledky!$D$7,Tipy!G42=Výsledky!$D$8,Tipy!G42=Výsledky!$D$9),IF(VLOOKUP(Tipy!G42,'Kategórie hráčov'!$A$2:$B$46,2,FALSE)=30,30,20),0))</f>
        <v>#N/A</v>
      </c>
      <c r="G48" s="65" t="e">
        <f>IF(ISBLANK($I$3),"",IF(OR(Tipy!H42=Výsledky!$G$6,Tipy!H42=Výsledky!$G$7,Tipy!H42=Výsledky!$G$8,Tipy!H42=Výsledky!$G$9),IF(VLOOKUP(Tipy!H42,'Kategórie hráčov'!$A$2:$B$46,2,FALSE)=30,30,20),0))</f>
        <v>#N/A</v>
      </c>
      <c r="H48" s="6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7" t="str">
        <f>IF(ISBLANK($I$3),"",IF(ISBLANK(Tipy!D42),"-",SUM(D48:H48)))</f>
        <v>-</v>
      </c>
      <c r="J48" s="335"/>
      <c r="K48" s="106">
        <f>IF(ISBLANK($P$3),"",IF(ISBLANK(Tipy!J42),0,IF(AND(Tipy!J42=Výsledky!$N$3,Tipy!L42=Výsledky!$P$3),60,0)))</f>
        <v>60</v>
      </c>
      <c r="L48" s="10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5">
        <f>IF(ISBLANK($P$3),"",IF(OR(Tipy!M42=Výsledky!$K$6,Tipy!M42=Výsledky!$K$7,Tipy!M42=Výsledky!$K$8,Tipy!M42=Výsledky!$K$9),IF(VLOOKUP(Tipy!M42,'Kategórie hráčov'!$A$2:$B$46,2,FALSE)=30,30,20),0))</f>
        <v>0</v>
      </c>
      <c r="N48" s="105">
        <f>IF(ISBLANK($P$3),"",IF(OR(Tipy!N42=Výsledky!$N$6,Tipy!N42=Výsledky!$N$7,Tipy!N42=Výsledky!$N$8,Tipy!N42=Výsledky!$N$9),IF(VLOOKUP(Tipy!N42,'Kategórie hráčov'!$A$2:$B$46,2,FALSE)=30,30,20),0))</f>
        <v>20</v>
      </c>
      <c r="O48" s="66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7">
        <f>IF(ISBLANK($P$3),"",IF(ISBLANK(Tipy!J42),"-",SUM(K48:O48)))</f>
        <v>80</v>
      </c>
      <c r="Q48" s="330"/>
      <c r="R48" s="106">
        <f>IF(ISBLANK($W$3),"",IF(ISBLANK(Tipy!P42),0,IF(AND(Tipy!P42=Výsledky!$U$3,Tipy!R42=Výsledky!$W$3),60,0)))</f>
        <v>0</v>
      </c>
      <c r="S48" s="10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5">
        <f>IF(ISBLANK($W$3),"",IF(OR(Tipy!S42=Výsledky!$R$6,Tipy!S42=Výsledky!$R$7,Tipy!S42=Výsledky!$R$8,Tipy!S42=Výsledky!$R$9),VLOOKUP(Tipy!S42,'Kategórie hráčov'!$A$2:$B$47,2,FALSE),0))</f>
        <v>0</v>
      </c>
      <c r="U48" s="105">
        <f>IF(ISBLANK($W$3),"",IF(OR(Tipy!T42=Výsledky!$U$6,Tipy!T42=Výsledky!$U$7,Tipy!T42=Výsledky!$U$8,Tipy!T42=Výsledky!$U$9),VLOOKUP(Tipy!T42,'Kategórie hráčov'!$A$25:$B$70,2,FALSE),0))</f>
        <v>20</v>
      </c>
      <c r="V48" s="6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9">
        <f>IF(ISBLANK($W$3),"",IF(ISBLANK(Tipy!P42),"-",SUM(R48:V48)))</f>
        <v>50</v>
      </c>
      <c r="X48" s="330"/>
      <c r="Y48" s="106">
        <f>IF(ISBLANK($AD$3),"",IF(ISBLANK(Tipy!V42),0,IF(AND(Tipy!V42=Výsledky!$AB$3,Tipy!X42=Výsledky!$AD$3),60,0)))</f>
        <v>60</v>
      </c>
      <c r="Z48" s="10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5">
        <f>IF(ISBLANK($AD$3),"",IF(OR(Tipy!Y42=Výsledky!$Y$6,Tipy!Y42=Výsledky!$Y$7,Tipy!Y42=Výsledky!$Y$8,Tipy!Y42=Výsledky!$Y$9),VLOOKUP(Tipy!Y42,'Kategórie hráčov'!$A$2:$B$47,2,FALSE),0))</f>
        <v>0</v>
      </c>
      <c r="AB48" s="105">
        <f>IF(ISBLANK($AD$3),"",IF(OR(Tipy!Z42=Výsledky!$AB$6,Tipy!Z42=Výsledky!$AB$7,Tipy!Z42=Výsledky!$AB$8,Tipy!Z42=Výsledky!$AB$9),VLOOKUP(Tipy!Z42,'Kategórie hráčov'!$A$25:$B$70,2,FALSE),0))</f>
        <v>20</v>
      </c>
      <c r="AC48" s="6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9">
        <f>IF(ISBLANK($AD$3),"",IF(ISBLANK(Tipy!V42),"-",SUM(Y48:AC48)))</f>
        <v>80</v>
      </c>
      <c r="AE48" s="68"/>
      <c r="AF48" s="65" t="str">
        <f>IF(ISBLANK($AK$3),"",IF(ISBLANK(Tipy!AB42),0,IF(AND(Tipy!AB42=Výsledky!$AI$3,Tipy!AD42=Výsledky!$AK$3),60,0)))</f>
        <v/>
      </c>
      <c r="AG48" s="65" t="str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/>
      </c>
      <c r="AH48" s="65" t="str">
        <f>IF(ISBLANK($AK$3),"",IF(OR(Tipy!AE42=Výsledky!$AF$6,Tipy!AE42=Výsledky!$AF$7,Tipy!AE42=Výsledky!$AF$8,Tipy!AE42=Výsledky!$AF$9),IF(VLOOKUP(Tipy!AE42,'Kategórie hráčov'!$A$2:$B$46,2,FALSE)=30,30,20),0))</f>
        <v/>
      </c>
      <c r="AI48" s="65" t="str">
        <f>IF(ISBLANK($AK$3),"",IF(OR(Tipy!AF42=Výsledky!$AI$6,Tipy!AF42=Výsledky!$AI$7,Tipy!AF42=Výsledky!$AI$8,Tipy!AF42=Výsledky!$AI$9),IF(VLOOKUP(Tipy!AF42,'Kategórie hráčov'!$A$2:$B$46,2,FALSE)=30,30,20),0))</f>
        <v/>
      </c>
      <c r="AJ48" s="66" t="str">
        <f>IF(ISBLANK($AK$3),"",IF(ISBLANK(Tipy!AB42),0,IF(OR(AND(Tipy!AB42=Výsledky!$AI$3,OR(Tipy!AD42=Výsledky!$AK$3+1,Tipy!AD42=Výsledky!$AK$3-1)),AND(Tipy!AD42=Výsledky!$AK$3,OR(Tipy!AB42=Výsledky!$AI$3+1,Tipy!AB42=Výsledky!$AI$3-1))),10,0)))</f>
        <v/>
      </c>
      <c r="AK48" s="69" t="str">
        <f>IF(ISBLANK($AK$3),"",IF(ISBLANK(Tipy!AB42),"-",SUM(AF48:AJ48)))</f>
        <v/>
      </c>
      <c r="AL48" s="68"/>
      <c r="AM48" s="65" t="str">
        <f>IF(ISBLANK($AR$3),"",IF(ISBLANK(Tipy!AH42),0,IF(AND(Tipy!AH42=Výsledky!$AP$3,Tipy!AJ42=Výsledky!$AR$3),60,0)))</f>
        <v/>
      </c>
      <c r="AN48" s="65" t="str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/>
      </c>
      <c r="AO48" s="65" t="str">
        <f>IF(ISBLANK($AR$3),"",IF(OR(Tipy!AK42=Výsledky!$AM$6,Tipy!AK42=Výsledky!$AM$7,Tipy!AK42=Výsledky!$AM$8,Tipy!AK42=Výsledky!$AM$9),IF(VLOOKUP(Tipy!AK42,'Kategórie hráčov'!$A$2:$B$46,2,FALSE)=30,30,20),0))</f>
        <v/>
      </c>
      <c r="AP48" s="65" t="str">
        <f>IF(ISBLANK($AR$3),"",IF(OR(Tipy!AL42=Výsledky!$AP$6,Tipy!AL42=Výsledky!$AP$7,Tipy!AL42=Výsledky!$AP$8,Tipy!AL42=Výsledky!$AP$9),IF(VLOOKUP(Tipy!AL42,'Kategórie hráčov'!$A$2:$B$46,2,FALSE)=30,30,20),0))</f>
        <v/>
      </c>
      <c r="AQ48" s="66" t="str">
        <f>IF(ISBLANK($AR$3),"",IF(ISBLANK(Tipy!AH42),0,IF(OR(AND(Tipy!AH42=Výsledky!$AP$3,OR(Tipy!AJ42=Výsledky!$AR$3+1,Tipy!AJ42=Výsledky!$AR$3-1)),AND(Tipy!AJ42=Výsledky!$AR$3,OR(Tipy!AH42=Výsledky!$AP$3+1,Tipy!AH42=Výsledky!$AP$3-1))),10,0)))</f>
        <v/>
      </c>
      <c r="AR48" s="69" t="str">
        <f>IF(ISBLANK($AR$3),"",IF(ISBLANK(Tipy!AH42),"-",SUM(AM48:AQ48)))</f>
        <v/>
      </c>
      <c r="AS48" s="68"/>
      <c r="AT48" s="65" t="str">
        <f>IF(ISBLANK($BF$3),"",IF(ISBLANK(Tipy!AN42),0,IF(AND(Tipy!AN42=Výsledky!$BD$3,Tipy!AP42=Výsledky!$BF$3),60,0)))</f>
        <v/>
      </c>
      <c r="AU48" s="65" t="str">
        <f>IF(ISBLANK($BF$3),"",IF(ISBLANK(Tipy!AN42),0,IF(AND(Tipy!AN42=Výsledky!$BD$3,Tipy!AP42=Výsledky!$BF$3),0,IF(AND(Tipy!AN42-Tipy!AP42&gt;0,Výsledky!$BD$3-Výsledky!$BF$3&gt;0),20,IF(AND(Tipy!AN42-Tipy!AP42=0,Výsledky!$BD$3-Výsledky!$BF$3=0),20,IF(AND(Tipy!AN42-Tipy!AP42&lt;0,Výsledky!$BD$3-Výsledky!$BF$3&lt;0),20,0))))))</f>
        <v/>
      </c>
      <c r="AV48" s="65" t="str">
        <f>IF(ISBLANK($BF$3),"",IF(OR(Tipy!AQ42=Výsledky!#REF!,Tipy!AQ42=Výsledky!#REF!,Tipy!AQ42=Výsledky!#REF!,Tipy!AQ42=Výsledky!$AT$9),IF(VLOOKUP(Tipy!AQ42,'Kategórie hráčov'!$A$2:$B$46,2,FALSE)=30,30,20),0))</f>
        <v/>
      </c>
      <c r="AW48" s="65" t="str">
        <f>IF(ISBLANK($BF$3),"",IF(OR(Tipy!AR42=Výsledky!#REF!,Tipy!AR42=Výsledky!#REF!,Tipy!AR42=Výsledky!#REF!,Tipy!AR42=Výsledky!$AW$9),IF(VLOOKUP(Tipy!AR42,'Kategórie hráčov'!$A$2:$B$46,2,FALSE)=30,30,20),0))</f>
        <v/>
      </c>
      <c r="AX48" s="66" t="str">
        <f>IF(ISBLANK($BF$3),"",IF(ISBLANK(Tipy!AN42),0,IF(OR(AND(Tipy!AN42=Výsledky!$BD$3,OR(Tipy!AP42=Výsledky!$BF$3+1,Tipy!AP42=Výsledky!$BF$3-1)),AND(Tipy!AP42=Výsledky!$BF$3,OR(Tipy!AN42=Výsledky!$BD$3+1,Tipy!AN42=Výsledky!$BD$3-1))),10,0)))</f>
        <v/>
      </c>
      <c r="AY48" s="69" t="str">
        <f>IF(ISBLANK($BF$3),"",IF(ISBLANK(Tipy!AN42),"-",SUM(AT48:AX48)))</f>
        <v/>
      </c>
      <c r="AZ48" s="68"/>
      <c r="BA48" s="65" t="str">
        <f>IF(ISBLANK($AY$3),"",IF(ISBLANK(Tipy!AT42),0,IF(AND(Tipy!AT42=Výsledky!$AW$3,Tipy!AV42=Výsledky!$AY$3),60,0)))</f>
        <v/>
      </c>
      <c r="BB48" s="65" t="str">
        <f>IF(ISBLANK($AY$3),"",IF(ISBLANK(Tipy!AT42),0,IF(AND(Tipy!AT42=Výsledky!$AW$3,Tipy!AV42=Výsledky!$AY$3),0,IF(AND(Tipy!AT42-Tipy!AV42&gt;0,Výsledky!$AW$3-Výsledky!$AY$3&gt;0),20,IF(AND(Tipy!AT42-Tipy!AV42=0,Výsledky!$AW$3-Výsledky!$AY$3=0),20,IF(AND(Tipy!AT42-Tipy!AV42&lt;0,Výsledky!$AW$3-Výsledky!$AY$3&lt;0),20,0))))))</f>
        <v/>
      </c>
      <c r="BC48" s="65" t="str">
        <f>IF(ISBLANK($AY$3),"",IF(OR(Tipy!AW42=Výsledky!$BA$6,Tipy!AW42=Výsledky!$BA$7,Tipy!AW42=Výsledky!$BA$8,Tipy!AW42=Výsledky!$BA$9),IF(VLOOKUP(Tipy!AW42,'Kategórie hráčov'!$A$2:$B$46,2,FALSE)=30,30,20),0))</f>
        <v/>
      </c>
      <c r="BD48" s="65" t="str">
        <f>IF(ISBLANK($AY$3),"",IF(OR(Tipy!AX42=Výsledky!$BD$6,Tipy!AX42=Výsledky!$BD$7,Tipy!AX42=Výsledky!$BD$8,Tipy!AX42=Výsledky!$BD$9),IF(VLOOKUP(Tipy!AX42,'Kategórie hráčov'!$A$2:$B$46,2,FALSE)=30,30,20),0))</f>
        <v/>
      </c>
      <c r="BE48" s="66" t="str">
        <f>IF(ISBLANK($AY$3),"",IF(ISBLANK(Tipy!AT42),0,IF(OR(AND(Tipy!AT42=Výsledky!$AW$3,OR(Tipy!AV42=Výsledky!$AY$3+1,Tipy!AV42=Výsledky!$AY$3-1)),AND(Tipy!AV42=Výsledky!$AY$3,OR(Tipy!AT42=Výsledky!$AW$3+1,Tipy!AT42=Výsledky!$AW$3-1))),10,0)))</f>
        <v/>
      </c>
      <c r="BF48" s="69" t="str">
        <f>IF(ISBLANK($AY$3),"",IF(ISBLANK(Tipy!AT42),"-",SUM(BA48:BE48)))</f>
        <v/>
      </c>
      <c r="BG48" s="68"/>
      <c r="BH48" s="65" t="str">
        <f>IF(ISBLANK($BT$3),"",IF(ISBLANK(Tipy!AZ42),0,IF(AND(Tipy!AZ42=Výsledky!$BR$3,Tipy!BB42=Výsledky!$BT$3),60,0)))</f>
        <v/>
      </c>
      <c r="BI48" s="65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5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5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6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69" t="str">
        <f>IF(ISBLANK($BT$3),"",IF(ISBLANK(Tipy!AZ42),"-",SUM(BH48:BL48)))</f>
        <v/>
      </c>
      <c r="BN48" s="68"/>
      <c r="BO48" s="65" t="str">
        <f>IF(ISBLANK($CA$3),"",IF(ISBLANK(Tipy!BF42),0,IF(AND(Tipy!BF42=Výsledky!$BY$3,Tipy!BH42=Výsledky!$CA$3),60,0)))</f>
        <v/>
      </c>
      <c r="BP48" s="65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5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5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6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9" t="str">
        <f>IF(ISBLANK($CA$3),"",IF(ISBLANK(Tipy!BF42),"-",SUM(BO48:BS48)))</f>
        <v/>
      </c>
      <c r="BU48" s="68"/>
      <c r="BV48" s="65" t="str">
        <f>IF(ISBLANK($CH$3),"",IF(ISBLANK(Tipy!BL42),0,IF(AND(Tipy!BL42=Výsledky!$CF$3,Tipy!BN42=Výsledky!$CH$3),60,0)))</f>
        <v/>
      </c>
      <c r="BW48" s="65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5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5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6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9" t="str">
        <f>IF(ISBLANK($CH$3),"",IF(ISBLANK(Tipy!BL42),"-",SUM(BV48:BZ48)))</f>
        <v/>
      </c>
      <c r="CB48" s="68"/>
      <c r="CC48" s="65" t="str">
        <f>IF(ISBLANK($CO$3),"",IF(ISBLANK(Tipy!BR42),0,IF(AND(Tipy!BR42=Výsledky!$CM$3,Tipy!BT42=Výsledky!$CO$3),60,0)))</f>
        <v/>
      </c>
      <c r="CD48" s="65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5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5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6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9" t="str">
        <f>IF(ISBLANK($CO$3),"",IF(ISBLANK(Tipy!BR42),"-",SUM(CC48:CG48)))</f>
        <v/>
      </c>
      <c r="CI48" s="68"/>
      <c r="CJ48" s="65" t="str">
        <f>IF(ISBLANK($CV$3),"",IF(ISBLANK(Tipy!BX42),0,IF(AND(Tipy!BX42=Výsledky!$CT$3,Tipy!BZ42=Výsledky!$CV$3),60,0)))</f>
        <v/>
      </c>
      <c r="CK48" s="65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5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5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6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9" t="str">
        <f>IF(ISBLANK($CV$3),"",IF(ISBLANK(Tipy!BX42),"-",SUM(CJ48:CN48)))</f>
        <v/>
      </c>
      <c r="CP48" s="68"/>
      <c r="CQ48" s="65" t="str">
        <f>IF(ISBLANK($DC$3),"",IF(ISBLANK(Tipy!CD42),0,IF(AND(Tipy!CD42=Výsledky!$DA$3,Tipy!CF42=Výsledky!$DC$3),60,0)))</f>
        <v/>
      </c>
      <c r="CR48" s="65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5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5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6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9" t="str">
        <f>IF(ISBLANK($DC$3),"",IF(ISBLANK(Tipy!CD42),"-",SUM(CQ48:CU48)))</f>
        <v/>
      </c>
      <c r="CW48" s="68"/>
      <c r="CX48" s="65" t="str">
        <f>IF(ISBLANK($DX$3),"",IF(ISBLANK(Tipy!CJ42),0,IF(AND(Tipy!CJ42=Výsledky!$DV$3,Tipy!CL42=Výsledky!$DX$3),60,0)))</f>
        <v/>
      </c>
      <c r="CY48" s="65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5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5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6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9" t="str">
        <f>IF(ISBLANK($DX$3),"",IF(ISBLANK(Tipy!CJ42),"-",SUM(CX48:DB48)))</f>
        <v/>
      </c>
      <c r="DD48" s="68"/>
      <c r="DE48" s="65" t="str">
        <f>IF(ISBLANK($DQ$3),"",IF(ISBLANK(Tipy!CP42),0,IF(AND(Tipy!CP42=Výsledky!$DO$3,Tipy!CR42=Výsledky!$DQ$3),60,0)))</f>
        <v/>
      </c>
      <c r="DF48" s="65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5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5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6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9" t="str">
        <f>IF(ISBLANK($DQ$3),"",IF(ISBLANK(Tipy!CP42),"-",SUM(DE48:DI48)))</f>
        <v/>
      </c>
      <c r="DK48" s="68"/>
      <c r="DL48" s="65" t="str">
        <f>IF(ISBLANK($EE$3),"",IF(ISBLANK(Tipy!CV42),0,IF(AND(Tipy!CV42=Výsledky!$EC$3,Tipy!CX42=Výsledky!$EE$3),60,0)))</f>
        <v/>
      </c>
      <c r="DM48" s="65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5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5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6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9" t="str">
        <f>IF(ISBLANK($EE$3),"",IF(ISBLANK(Tipy!CV42),"-",SUM(DL48:DP48)))</f>
        <v/>
      </c>
      <c r="DR48" s="68"/>
      <c r="DS48" s="65" t="str">
        <f>IF(ISBLANK($EL$3),"",IF(ISBLANK(Tipy!DB42),0,IF(AND(Tipy!DB42=Výsledky!$EJ$3,Tipy!DD42=Výsledky!$EL$3),60,0)))</f>
        <v/>
      </c>
      <c r="DT48" s="65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5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5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6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9" t="str">
        <f>IF(ISBLANK($EL$3),"",IF(ISBLANK(Tipy!DB42),"-",SUM(DS48:DW48)))</f>
        <v/>
      </c>
      <c r="DY48" s="68"/>
      <c r="DZ48" s="65" t="str">
        <f>IF(ISBLANK($ES$3),"",IF(ISBLANK(Tipy!DH42),0,IF(AND(Tipy!DH42=Výsledky!$EQ$3,Tipy!DJ42=Výsledky!$ES$3),60,0)))</f>
        <v/>
      </c>
      <c r="EA48" s="65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5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5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6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9" t="str">
        <f>IF(ISBLANK($ES$3),"",IF(ISBLANK(Tipy!DH42),"-",SUM(DZ48:ED48)))</f>
        <v/>
      </c>
      <c r="EF48" s="68"/>
      <c r="EG48" s="65" t="str">
        <f>IF(ISBLANK($EZ$3),"",IF(ISBLANK(Tipy!DN42),0,IF(AND(Tipy!DN42=Výsledky!$EX$3,Tipy!DP42=Výsledky!$EZ$3),60,0)))</f>
        <v/>
      </c>
      <c r="EH48" s="65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5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5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6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9" t="str">
        <f>IF(ISBLANK($EZ$3),"",IF(ISBLANK(Tipy!DN42),"-",SUM(EG48:EK48)))</f>
        <v/>
      </c>
      <c r="EM48" s="68"/>
      <c r="EN48" s="65" t="str">
        <f>IF(ISBLANK($FU$3),"",IF(ISBLANK(Tipy!DT42),0,IF(AND(Tipy!DT42=Výsledky!$FS$3,Tipy!DV42=Výsledky!$FU$3),60,0)))</f>
        <v/>
      </c>
      <c r="EO48" s="65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5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5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6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9" t="str">
        <f>IF(ISBLANK($FU$3),"",IF(ISBLANK(Tipy!DT42),"-",SUM(EN48:ER48)))</f>
        <v/>
      </c>
      <c r="ET48" s="68"/>
      <c r="EU48" s="65" t="str">
        <f>IF(ISBLANK($FG$3),"",IF(ISBLANK(Tipy!DZ42),0,IF(AND(Tipy!DZ42=Výsledky!$FE$3,Tipy!EB42=Výsledky!$FG$3),60,0)))</f>
        <v/>
      </c>
      <c r="EV48" s="65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5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5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6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9" t="str">
        <f>IF(ISBLANK($FG$3),"",IF(ISBLANK(Tipy!DZ42),"-",SUM(EU48:EY48)))</f>
        <v/>
      </c>
      <c r="FA48" s="68"/>
      <c r="FB48" s="65" t="str">
        <f>IF(ISBLANK($BM$3),"",IF(ISBLANK(Tipy!EF42),0,IF(AND(Tipy!EF42=Výsledky!$BK$3,Tipy!EH42=Výsledky!$BM$3),60,0)))</f>
        <v/>
      </c>
      <c r="FC48" s="65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5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5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6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69" t="str">
        <f>IF(ISBLANK($BM$3),"",IF(ISBLANK(Tipy!EF42),"-",SUM(FB48:FF48)))</f>
        <v/>
      </c>
      <c r="FH48" s="68"/>
      <c r="FI48" s="65" t="str">
        <f>IF(ISBLANK($FN$3),"",IF(ISBLANK(Tipy!EL42),0,IF(AND(Tipy!EL42=Výsledky!$FL$3,Tipy!EN42=Výsledky!$FN$3),60,0)))</f>
        <v/>
      </c>
      <c r="FJ48" s="65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5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5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6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9" t="str">
        <f>IF(ISBLANK($FN$3),"",IF(ISBLANK(Tipy!EL42),"-",SUM(FI48:FM48)))</f>
        <v/>
      </c>
      <c r="FO48" s="68"/>
      <c r="FP48" s="65" t="str">
        <f>IF(ISBLANK($DJ$3),"",IF(ISBLANK(Tipy!ER42),0,IF(AND(Tipy!ER42=Výsledky!$DH$3,Tipy!ET42=Výsledky!$DJ$3),60,0)))</f>
        <v/>
      </c>
      <c r="FQ48" s="65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5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5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6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9" t="str">
        <f>IF(ISBLANK($DJ$3),"",IF(ISBLANK(Tipy!ER42),"-",SUM(FP48:FT48)))</f>
        <v/>
      </c>
      <c r="FV48" s="68"/>
      <c r="FW48" s="65" t="str">
        <f>IF(ISBLANK($GB$3),"",IF(ISBLANK(Tipy!EX42),0,IF(AND(Tipy!EX42=Výsledky!$FZ$3,Tipy!EZ42=Výsledky!$GB$3),60,0)))</f>
        <v/>
      </c>
      <c r="FX48" s="65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5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5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6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9" t="str">
        <f>IF(ISBLANK($GB$3),"",IF(ISBLANK(Tipy!EX42),"-",SUM(FW48:GA48)))</f>
        <v/>
      </c>
      <c r="GC48" s="68"/>
      <c r="GD48" s="65" t="str">
        <f>IF(ISBLANK($GP$3),"",IF(ISBLANK(Tipy!FD42),0,IF(AND(Tipy!FD42=Výsledky!$GN$3,Tipy!FF42=Výsledky!$GP$3),60,0)))</f>
        <v/>
      </c>
      <c r="GE48" s="65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5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5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6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9" t="str">
        <f>IF(ISBLANK($GP$3),"",IF(ISBLANK(Tipy!FD42),"-",SUM(GD48:GH48)))</f>
        <v/>
      </c>
      <c r="GJ48" s="68"/>
      <c r="GK48" s="65" t="str">
        <f>IF(ISBLANK($GW$3),"",IF(ISBLANK(Tipy!FJ42),0,IF(AND(Tipy!FJ42=Výsledky!$GU$3,Tipy!FL42=Výsledky!$GW$3),60,0)))</f>
        <v/>
      </c>
      <c r="GL48" s="65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5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5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6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9" t="str">
        <f>IF(ISBLANK($GW$3),"",IF(ISBLANK(Tipy!FJ42),"-",SUM(GK48:GO48)))</f>
        <v/>
      </c>
      <c r="GQ48" s="68"/>
      <c r="GR48" s="65" t="str">
        <f>IF(ISBLANK($GI$3),"",IF(ISBLANK(Tipy!FP42),0,IF(AND(Tipy!FP42=Výsledky!$GG$3,Tipy!FR42=Výsledky!$GI$3),60,0)))</f>
        <v/>
      </c>
      <c r="GS48" s="65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5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5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6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9" t="str">
        <f>IF(ISBLANK($GI$3),"",IF(ISBLANK(Tipy!FP42),"-",SUM(GR48:GV48)))</f>
        <v/>
      </c>
      <c r="GX48" s="68"/>
      <c r="GY48" s="65" t="str">
        <f>IF(ISBLANK($HK$3),"",IF(ISBLANK(Tipy!FV42),0,IF(AND(Tipy!FV42=Výsledky!$HI$3,Tipy!FX42=Výsledky!$HK$3),60,0)))</f>
        <v/>
      </c>
      <c r="GZ48" s="65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5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5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6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9" t="str">
        <f>IF(ISBLANK($HK$3),"",IF(ISBLANK(Tipy!FV42),"-",SUM(GY48:HC48)))</f>
        <v/>
      </c>
      <c r="HE48" s="68"/>
      <c r="HF48" s="65" t="str">
        <f>IF(ISBLANK($HD$3),"",IF(ISBLANK(Tipy!GB42),0,IF(AND(Tipy!GB42=Výsledky!$HB$3,Tipy!GD42=Výsledky!$HD$3),60,0)))</f>
        <v/>
      </c>
      <c r="HG48" s="65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5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5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6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9" t="str">
        <f>IF(ISBLANK($HD$3),"",IF(ISBLANK(Tipy!GB42),"-",SUM(HF48:HJ48)))</f>
        <v/>
      </c>
      <c r="HL48" s="68"/>
      <c r="HM48" s="65" t="str">
        <f>IF(ISBLANK($HY$3),"",IF(ISBLANK(Tipy!GH42),0,IF(AND(Tipy!GH42=Výsledky!$HW$3,Tipy!GJ42=Výsledky!$HY$3),60,0)))</f>
        <v/>
      </c>
      <c r="HN48" s="65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5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5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6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9" t="str">
        <f>IF(ISBLANK($HY$3),"",IF(ISBLANK(Tipy!GH42),"-",SUM(HM48:HQ48)))</f>
        <v/>
      </c>
      <c r="HS48" s="68"/>
      <c r="HT48" s="65" t="str">
        <f>IF(ISBLANK($HR$3),"",IF(ISBLANK(Tipy!GN42),0,IF(AND(Tipy!GN42=Výsledky!$HP$3,Tipy!GP42=Výsledky!$HR$3),60,0)))</f>
        <v/>
      </c>
      <c r="HU48" s="65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5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5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6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9" t="str">
        <f>IF(ISBLANK($HR$3),"",IF(ISBLANK(Tipy!GN42),"-",SUM(HT48:HX48)))</f>
        <v/>
      </c>
      <c r="HZ48" s="68"/>
      <c r="IA48" s="65" t="str">
        <f>IF(ISBLANK($IM$3),"",IF(ISBLANK(Tipy!GT42),0,IF(AND(Tipy!GT42=Výsledky!$IK$3,Tipy!GV42=Výsledky!$IM$3),60,0)))</f>
        <v/>
      </c>
      <c r="IB48" s="65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5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5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6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9" t="str">
        <f>IF(ISBLANK($IM$3),"",IF(ISBLANK(Tipy!GT42),"-",SUM(IA48:IE48)))</f>
        <v/>
      </c>
      <c r="IG48" s="68"/>
      <c r="IH48" s="65" t="str">
        <f>IF(ISBLANK($IF$3),"",IF(ISBLANK(Tipy!GZ42),0,IF(AND(Tipy!GZ42=Výsledky!$ID$3,Tipy!HB42=Výsledky!$IF$3),60,0)))</f>
        <v/>
      </c>
      <c r="II48" s="65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5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5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6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9" t="str">
        <f>IF(ISBLANK($IF$3),"",IF(ISBLANK(Tipy!GZ42),"-",SUM(IH48:IL48)))</f>
        <v/>
      </c>
      <c r="IN48" s="68"/>
      <c r="IO48" s="65" t="str">
        <f>IF(ISBLANK($IT$3),"",IF(ISBLANK(Tipy!HF42),0,IF(AND(Tipy!HF42=Výsledky!$IR$3,Tipy!HH42=Výsledky!$IT$3),60,0)))</f>
        <v/>
      </c>
      <c r="IP48" s="65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5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5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6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9" t="str">
        <f>IF(ISBLANK($IT$3),"",IF(ISBLANK(Tipy!HF42),"-",SUM(IO48:IS48)))</f>
        <v/>
      </c>
      <c r="IU48" s="68"/>
      <c r="IV48" s="65" t="str">
        <f>IF(ISBLANK($JA$3),"",IF(ISBLANK(Tipy!HL42),0,IF(AND(Tipy!HL42=Výsledky!$IY$3,Tipy!HN42=Výsledky!$JA$3),60,0)))</f>
        <v/>
      </c>
      <c r="IW48" s="65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5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5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6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9" t="str">
        <f>IF(ISBLANK($JA$3),"",IF(ISBLANK(Tipy!HL42),"-",SUM(IV48:IZ48)))</f>
        <v/>
      </c>
      <c r="JB48" s="68"/>
      <c r="JC48" s="65" t="str">
        <f>IF(ISBLANK($JO$3),"",IF(ISBLANK(Tipy!HR42),0,IF(AND(Tipy!HR42=Výsledky!$JM$3,Tipy!HT42=Výsledky!$JO$3),60,0)))</f>
        <v/>
      </c>
      <c r="JD48" s="65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5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5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6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9" t="str">
        <f>IF(ISBLANK($JO$3),"",IF(ISBLANK(Tipy!HR42),"-",SUM(JC48:JG48)))</f>
        <v/>
      </c>
      <c r="JI48" s="68"/>
      <c r="JJ48" s="65" t="str">
        <f>IF(ISBLANK($JH$3),"",IF(ISBLANK(Tipy!HX42),0,IF(AND(Tipy!HX42=Výsledky!$JF$3,Tipy!HZ42=Výsledky!$JH$3),60,0)))</f>
        <v/>
      </c>
      <c r="JK48" s="65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5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5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6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9" t="str">
        <f>IF(ISBLANK($JH$3),"",IF(ISBLANK(Tipy!HX42),"-",SUM(JJ48:JN48)))</f>
        <v/>
      </c>
      <c r="JP48" s="68"/>
      <c r="JQ48" s="65" t="str">
        <f>IF(ISBLANK($JV$3),"",IF(ISBLANK(Tipy!ID42),0,IF(AND(Tipy!ID42=Výsledky!$JT$3,Tipy!IF42=Výsledky!$JV$3),60,0)))</f>
        <v/>
      </c>
      <c r="JR48" s="65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5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5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6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9" t="str">
        <f>IF(ISBLANK($JV$3),"",IF(ISBLANK(Tipy!ID42),"-",SUM(JQ48:JU48)))</f>
        <v/>
      </c>
      <c r="JW48" s="68"/>
      <c r="JX48" s="65" t="str">
        <f>IF(ISBLANK($KQ$3),"",IF(ISBLANK(Tipy!IJ42),0,IF(AND(Tipy!IJ42=Výsledky!$KO$3,Tipy!IL42=Výsledky!$KQ$3),60,0)))</f>
        <v/>
      </c>
      <c r="JY48" s="65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5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5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6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9" t="str">
        <f>IF(ISBLANK($KQ$3),"",IF(ISBLANK(Tipy!IJ42),"-",SUM(JX48:KB48)))</f>
        <v/>
      </c>
      <c r="KD48" s="68"/>
      <c r="KE48" s="65" t="str">
        <f>IF(ISBLANK($KX$3),"",IF(ISBLANK(Tipy!IP42),0,IF(AND(Tipy!IP42=Výsledky!$KV$3,Tipy!IR42=Výsledky!$KX$3),60,0)))</f>
        <v/>
      </c>
      <c r="KF48" s="65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5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5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6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9" t="str">
        <f>IF(ISBLANK($KX$3),"",IF(ISBLANK(Tipy!IP42),"-",SUM(KE48:KI48)))</f>
        <v/>
      </c>
      <c r="KK48" s="68"/>
      <c r="KL48" s="65" t="str">
        <f>IF(ISBLANK($KJ$3),"",IF(ISBLANK(Tipy!IV42),0,IF(AND(Tipy!IV42=Výsledky!$KH$3,Tipy!IX42=Výsledky!$KJ$3),60,0)))</f>
        <v/>
      </c>
      <c r="KM48" s="65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5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5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6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9" t="str">
        <f>IF(ISBLANK($KJ$3),"",IF(ISBLANK(Tipy!IV42),"-",SUM(KL48:KP48)))</f>
        <v/>
      </c>
      <c r="KR48" s="68"/>
      <c r="KS48" s="65" t="str">
        <f>IF(ISBLANK($KC$3),"",IF(ISBLANK(Tipy!JB42),0,IF(AND(Tipy!JB42=Výsledky!$KA$3,Tipy!JD42=Výsledky!$KC$3),60,0)))</f>
        <v/>
      </c>
      <c r="KT48" s="65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5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5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6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9" t="str">
        <f>IF(ISBLANK($KC$3),"",IF(ISBLANK(Tipy!JB42),"-",SUM(KS48:KW48)))</f>
        <v/>
      </c>
      <c r="KY48" s="68"/>
      <c r="KZ48" s="65" t="str">
        <f>IF(ISBLANK($LE$3),"",IF(ISBLANK(Tipy!JH42),0,IF(AND(Tipy!JH42=Výsledky!$LC$3,Tipy!JJ42=Výsledky!$LE$3),60,0)))</f>
        <v/>
      </c>
      <c r="LA48" s="65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5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5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6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9" t="str">
        <f>IF(ISBLANK($LE$3),"",IF(ISBLANK(Tipy!JH42),"-",SUM(KZ48:LD48)))</f>
        <v/>
      </c>
      <c r="LF48" s="68"/>
      <c r="LG48" s="65" t="str">
        <f>IF(ISBLANK($JH$3),"",IF(ISBLANK(Tipy!JU42),0,IF(AND(Tipy!JU42=Výsledky!$JF$3,Tipy!JW42=Výsledky!$JH$3),60,0)))</f>
        <v/>
      </c>
      <c r="LH48" s="65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5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5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6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9" t="str">
        <f>IF(ISBLANK($JH$3),"",IF(ISBLANK(Tipy!JU42),"-",SUM(LG48:LK48)))</f>
        <v/>
      </c>
      <c r="LM48" s="68"/>
      <c r="LN48" s="65" t="str">
        <f>IF(ISBLANK($LS$3),"",IF(ISBLANK(Tipy!JN42),0,IF(AND(Tipy!JN42=Výsledky!$LQ$3,Tipy!JP42=Výsledky!$LS$3),60,0)))</f>
        <v/>
      </c>
      <c r="LO48" s="65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5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5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6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9" t="str">
        <f>IF(ISBLANK($LS$3),"",IF(ISBLANK(Tipy!JN42),"-",SUM(LN48:LR48)))</f>
        <v/>
      </c>
      <c r="LT48" s="68"/>
      <c r="LU48" s="65" t="str">
        <f>IF(ISBLANK($JH$3),"",IF(ISBLANK(Tipy!KI42),0,IF(AND(Tipy!KI42=Výsledky!$JF$3,Tipy!KK42=Výsledky!$JH$3),60,0)))</f>
        <v/>
      </c>
      <c r="LV48" s="65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5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5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6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9" t="str">
        <f>IF(ISBLANK($JH$3),"",IF(ISBLANK(Tipy!KI42),"-",SUM(LU48:LY48)))</f>
        <v/>
      </c>
      <c r="MA48" s="68"/>
      <c r="MB48" s="65" t="str">
        <f>IF(ISBLANK($MG$3),"",IF(ISBLANK(Tipy!JZ42),0,IF(AND(Tipy!JZ42=Výsledky!$ME$3,Tipy!KB42=Výsledky!$MG$3),60,0)))</f>
        <v/>
      </c>
      <c r="MC48" s="65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5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5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6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9" t="str">
        <f>IF(ISBLANK($MG$3),"",IF(ISBLANK(Tipy!JZ42),"-",SUM(MB48:MF48)))</f>
        <v/>
      </c>
      <c r="MH48" s="68"/>
      <c r="MI48" s="65" t="str">
        <f>IF(ISBLANK($MN$3),"",IF(ISBLANK(Tipy!KL42),0,IF(AND(Tipy!KL42=Výsledky!$ML$3,Tipy!KN42=Výsledky!$MN$3),60,0)))</f>
        <v/>
      </c>
      <c r="MJ48" s="6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5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5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9" t="str">
        <f>IF(ISBLANK($MN$3),"",IF(ISBLANK(Tipy!KL42),"-",SUM(MI48:MM48)))</f>
        <v/>
      </c>
      <c r="MO48" s="68"/>
      <c r="MP48" s="65" t="str">
        <f>IF(ISBLANK($MU$3),"",IF(ISBLANK(Tipy!KR42),0,IF(AND(Tipy!KR42=Výsledky!$MS$3,Tipy!KT42=Výsledky!$MU$3),60,0)))</f>
        <v/>
      </c>
      <c r="MQ48" s="6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5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5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9" t="str">
        <f>IF(ISBLANK($MU$3),"",IF(ISBLANK(Tipy!KR42),"-",SUM(MP48:MT48)))</f>
        <v/>
      </c>
      <c r="MV48" s="68"/>
      <c r="MW48" s="65" t="str">
        <f>IF(ISBLANK($NP$3),"",IF(ISBLANK(Tipy!KX42),0,IF(AND(Tipy!KX42=Výsledky!$NN$3,Tipy!KZ42=Výsledky!$NP$3),60,0)))</f>
        <v/>
      </c>
      <c r="MX48" s="65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5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5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6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9" t="str">
        <f>IF(ISBLANK($NP$3),"",IF(ISBLANK(Tipy!KX42),"-",SUM(MW48:NA48)))</f>
        <v/>
      </c>
      <c r="NC48" s="68"/>
      <c r="ND48" s="65" t="str">
        <f>IF(ISBLANK($NB$3),"",IF(ISBLANK(Tipy!LD42),0,IF(AND(Tipy!LD42=Výsledky!$MZ$3,Tipy!LF42=Výsledky!$NB$3),60,0)))</f>
        <v/>
      </c>
      <c r="NE48" s="65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5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5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6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9" t="str">
        <f>IF(ISBLANK($NB$3),"",IF(ISBLANK(Tipy!LD42),"-",SUM(ND48:NH48)))</f>
        <v/>
      </c>
      <c r="NJ48" s="68"/>
      <c r="NK48" s="65" t="str">
        <f>IF(ISBLANK($OD$3),"",IF(ISBLANK(Tipy!LJ42),0,IF(AND(Tipy!LJ42=Výsledky!$OB$3,Tipy!LL42=Výsledky!$OD$3),60,0)))</f>
        <v/>
      </c>
      <c r="NL48" s="65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5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5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6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9" t="str">
        <f>IF(ISBLANK($OD$3),"",IF(ISBLANK(Tipy!LJ42),"-",SUM(NK48:NO48)))</f>
        <v/>
      </c>
      <c r="NQ48" s="68"/>
      <c r="NR48" s="65" t="str">
        <f>IF(ISBLANK($NI$3),"",IF(ISBLANK(Tipy!LP42),0,IF(AND(Tipy!LP42=Výsledky!$NG$3,Tipy!LR42=Výsledky!$NI$3),60,0)))</f>
        <v/>
      </c>
      <c r="NS48" s="65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5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5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6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9" t="str">
        <f>IF(ISBLANK($NI$3),"",IF(ISBLANK(Tipy!LP42),"-",SUM(NR48:NV48)))</f>
        <v/>
      </c>
      <c r="NX48" s="68"/>
      <c r="NY48" s="65" t="str">
        <f>IF(ISBLANK($OK$3),"",IF(ISBLANK(Tipy!LV42),0,IF(AND(Tipy!LV42=Výsledky!$OI$3,Tipy!LX42=Výsledky!$OK$3),60,0)))</f>
        <v/>
      </c>
      <c r="NZ48" s="65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5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5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6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9" t="str">
        <f>IF(ISBLANK($OK$3),"",IF(ISBLANK(Tipy!LV42),"-",SUM(NY48:OC48)))</f>
        <v/>
      </c>
      <c r="OE48" s="68"/>
      <c r="OF48" s="65" t="str">
        <f>IF(ISBLANK($NW$3),"",IF(ISBLANK(Tipy!MB42),0,IF(AND(Tipy!MB42=Výsledky!$NU$3,Tipy!MD42=Výsledky!$NW$3),60,0)))</f>
        <v/>
      </c>
      <c r="OG48" s="65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5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5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6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9" t="str">
        <f>IF(ISBLANK($NW$3),"",IF(ISBLANK(Tipy!MB42),"-",SUM(OF48:OJ48)))</f>
        <v/>
      </c>
      <c r="OL48" s="68"/>
      <c r="OM48" s="65" t="str">
        <f>IF(ISBLANK($OR$3),"",IF(ISBLANK(Tipy!MH42),0,IF(AND(Tipy!MH42=Výsledky!$OP$3,Tipy!MJ42=Výsledky!$OR$3),60,0)))</f>
        <v/>
      </c>
      <c r="ON48" s="6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5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5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9" t="str">
        <f>IF(ISBLANK($OR$3),"",IF(ISBLANK(Tipy!MH42),"-",SUM(OM48:OQ48)))</f>
        <v/>
      </c>
      <c r="OS48" s="68"/>
      <c r="OT48" s="65" t="str">
        <f>IF(ISBLANK($OY$3),"",IF(ISBLANK(Tipy!MN42),0,IF(AND(Tipy!MN42=Výsledky!$OW$3,Tipy!MP42=Výsledky!$OY$3),60,0)))</f>
        <v/>
      </c>
      <c r="OU48" s="6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5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5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9" t="str">
        <f>IF(ISBLANK($OY$3),"",IF(ISBLANK(Tipy!MN42),"-",SUM(OT48:OX48)))</f>
        <v/>
      </c>
      <c r="OZ48" s="68"/>
      <c r="PA48" s="65" t="str">
        <f>IF(ISBLANK($PF$3),"",IF(ISBLANK(Tipy!MT42),0,IF(AND(Tipy!MT42=Výsledky!$PD$3,Tipy!MV42=Výsledky!$PF$3),60,0)))</f>
        <v/>
      </c>
      <c r="PB48" s="6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5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5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9" t="str">
        <f>IF(ISBLANK($PF$3),"",IF(ISBLANK(Tipy!MT42),"-",SUM(PA48:PE48)))</f>
        <v/>
      </c>
      <c r="PG48" s="68"/>
      <c r="PH48" s="65" t="str">
        <f>IF(ISBLANK($PM$3),"",IF(ISBLANK(Tipy!MZ42),0,IF(AND(Tipy!MZ42=Výsledky!$PK$3,Tipy!NB42=Výsledky!$PM$3),60,0)))</f>
        <v/>
      </c>
      <c r="PI48" s="6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5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5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9" t="str">
        <f>IF(ISBLANK($PM$3),"",IF(ISBLANK(Tipy!MZ42),"-",SUM(PH48:PL48)))</f>
        <v/>
      </c>
      <c r="PN48" s="68"/>
      <c r="PO48" s="65" t="str">
        <f>IF(ISBLANK($PT$3),"",IF(ISBLANK(Tipy!NF42),0,IF(AND(Tipy!NF42=Výsledky!$PR$3,Tipy!NH42=Výsledky!$PT$3),60,0)))</f>
        <v/>
      </c>
      <c r="PP48" s="6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5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5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9" t="str">
        <f>IF(ISBLANK($PT$3),"",IF(ISBLANK(Tipy!NF42),"-",SUM(PO48:PS48)))</f>
        <v/>
      </c>
      <c r="PU48" s="68"/>
      <c r="PV48" s="65" t="str">
        <f>IF(ISBLANK($QA$3),"",IF(ISBLANK(Tipy!NL42),0,IF(AND(Tipy!NL42=Výsledky!$PY$3,Tipy!NN42=Výsledky!$QA$3),60,0)))</f>
        <v/>
      </c>
      <c r="PW48" s="6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5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5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9" t="str">
        <f>IF(ISBLANK($QA$3),"",IF(ISBLANK(Tipy!NL42),"-",SUM(PV48:PZ48)))</f>
        <v/>
      </c>
      <c r="QB48" s="68"/>
      <c r="QC48" s="65" t="str">
        <f>IF(ISBLANK($QH$3),"",IF(ISBLANK(Tipy!NR42),0,IF(AND(Tipy!NR42=Výsledky!$QF$3,Tipy!NT42=Výsledky!$QH$3),60,0)))</f>
        <v/>
      </c>
      <c r="QD48" s="6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5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5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9" t="str">
        <f>IF(ISBLANK($QH$3),"",IF(ISBLANK(Tipy!NR42),"-",SUM(QC48:QG48)))</f>
        <v/>
      </c>
      <c r="QI48" s="65"/>
      <c r="QJ48" s="65" t="str">
        <f>IF(ISBLANK($QV$3),"",IF(ISBLANK(Tipy!NX42),0,IF(AND(Tipy!NX42=Výsledky!$QT$3,Tipy!NZ42=Výsledky!$QV$3),60,0)))</f>
        <v/>
      </c>
      <c r="QK48" s="65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5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5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6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9" t="str">
        <f>IF(ISBLANK($QV$3),"",IF(ISBLANK(Tipy!NX42),"-",SUM(QJ48:QN48)))</f>
        <v/>
      </c>
      <c r="QP48" s="65"/>
      <c r="QQ48" s="65" t="str">
        <f>IF(ISBLANK($QO$3),"",IF(ISBLANK(Tipy!#REF!),0,IF(AND(Tipy!#REF!=Výsledky!$QM$3,Tipy!#REF!=Výsledky!$QO$3),60,0)))</f>
        <v/>
      </c>
      <c r="QR4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9" t="str">
        <f>IF(ISBLANK($QO$3),"",IF(ISBLANK(Tipy!#REF!),"-",SUM(QQ48:QU48)))</f>
        <v/>
      </c>
    </row>
    <row r="49" spans="1:464" s="336" customFormat="1" ht="15">
      <c r="A49" s="316">
        <f>Tipy!A43</f>
        <v>37</v>
      </c>
      <c r="B49" s="333" t="s">
        <v>253</v>
      </c>
      <c r="C49" s="334">
        <v>37</v>
      </c>
      <c r="D49" s="65">
        <f>IF(ISBLANK($I$3),"",IF(ISBLANK(Tipy!D43),0,IF(AND(Tipy!D43=Výsledky!$G$3,Tipy!F43=Výsledky!$I$3),60,0)))</f>
        <v>0</v>
      </c>
      <c r="E49" s="6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5" t="e">
        <f>IF(ISBLANK($I$3),"",IF(OR(Tipy!G43=Výsledky!$D$6,Tipy!G43=Výsledky!$D$7,Tipy!G43=Výsledky!$D$8,Tipy!G43=Výsledky!$D$9),IF(VLOOKUP(Tipy!G43,'Kategórie hráčov'!$A$2:$B$46,2,FALSE)=30,30,20),0))</f>
        <v>#N/A</v>
      </c>
      <c r="G49" s="65" t="e">
        <f>IF(ISBLANK($I$3),"",IF(OR(Tipy!H43=Výsledky!$G$6,Tipy!H43=Výsledky!$G$7,Tipy!H43=Výsledky!$G$8,Tipy!H43=Výsledky!$G$9),IF(VLOOKUP(Tipy!H43,'Kategórie hráčov'!$A$2:$B$46,2,FALSE)=30,30,20),0))</f>
        <v>#N/A</v>
      </c>
      <c r="H49" s="66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7" t="str">
        <f>IF(ISBLANK($I$3),"",IF(ISBLANK(Tipy!D43),"-",SUM(D49:H49)))</f>
        <v>-</v>
      </c>
      <c r="J49" s="335"/>
      <c r="K49" s="106">
        <f>IF(ISBLANK($P$3),"",IF(ISBLANK(Tipy!J43),0,IF(AND(Tipy!J43=Výsledky!$N$3,Tipy!L43=Výsledky!$P$3),60,0)))</f>
        <v>0</v>
      </c>
      <c r="L49" s="10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5">
        <f>IF(ISBLANK($P$3),"",IF(OR(Tipy!M43=Výsledky!$K$6,Tipy!M43=Výsledky!$K$7,Tipy!M43=Výsledky!$K$8,Tipy!M43=Výsledky!$K$9),IF(VLOOKUP(Tipy!M43,'Kategórie hráčov'!$A$2:$B$46,2,FALSE)=30,30,20),0))</f>
        <v>0</v>
      </c>
      <c r="N49" s="105">
        <f>IF(ISBLANK($P$3),"",IF(OR(Tipy!N43=Výsledky!$N$6,Tipy!N43=Výsledky!$N$7,Tipy!N43=Výsledky!$N$8,Tipy!N43=Výsledky!$N$9),IF(VLOOKUP(Tipy!N43,'Kategórie hráčov'!$A$2:$B$46,2,FALSE)=30,30,20),0))</f>
        <v>20</v>
      </c>
      <c r="O49" s="6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7">
        <f>IF(ISBLANK($P$3),"",IF(ISBLANK(Tipy!J43),"-",SUM(K49:O49)))</f>
        <v>30</v>
      </c>
      <c r="Q49" s="330"/>
      <c r="R49" s="106">
        <f>IF(ISBLANK($W$3),"",IF(ISBLANK(Tipy!P43),0,IF(AND(Tipy!P43=Výsledky!$U$3,Tipy!R43=Výsledky!$W$3),60,0)))</f>
        <v>0</v>
      </c>
      <c r="S49" s="10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5">
        <f>IF(ISBLANK($W$3),"",IF(OR(Tipy!S43=Výsledky!$R$6,Tipy!S43=Výsledky!$R$7,Tipy!S43=Výsledky!$R$8,Tipy!S43=Výsledky!$R$9),VLOOKUP(Tipy!S43,'Kategórie hráčov'!$A$2:$B$47,2,FALSE),0))</f>
        <v>0</v>
      </c>
      <c r="U49" s="105">
        <f>IF(ISBLANK($W$3),"",IF(OR(Tipy!T43=Výsledky!$U$6,Tipy!T43=Výsledky!$U$7,Tipy!T43=Výsledky!$U$8,Tipy!T43=Výsledky!$U$9),VLOOKUP(Tipy!T43,'Kategórie hráčov'!$A$25:$B$70,2,FALSE),0))</f>
        <v>0</v>
      </c>
      <c r="V49" s="6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9" t="str">
        <f>IF(ISBLANK($W$3),"",IF(ISBLANK(Tipy!P43),"-",SUM(R49:V49)))</f>
        <v>-</v>
      </c>
      <c r="X49" s="330"/>
      <c r="Y49" s="106">
        <f>IF(ISBLANK($AD$3),"",IF(ISBLANK(Tipy!V43),0,IF(AND(Tipy!V43=Výsledky!$AB$3,Tipy!X43=Výsledky!$AD$3),60,0)))</f>
        <v>0</v>
      </c>
      <c r="Z49" s="10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5">
        <f>IF(ISBLANK($AD$3),"",IF(OR(Tipy!Y43=Výsledky!$Y$6,Tipy!Y43=Výsledky!$Y$7,Tipy!Y43=Výsledky!$Y$8,Tipy!Y43=Výsledky!$Y$9),VLOOKUP(Tipy!Y43,'Kategórie hráčov'!$A$2:$B$47,2,FALSE),0))</f>
        <v>0</v>
      </c>
      <c r="AB49" s="105">
        <f>IF(ISBLANK($AD$3),"",IF(OR(Tipy!Z43=Výsledky!$AB$6,Tipy!Z43=Výsledky!$AB$7,Tipy!Z43=Výsledky!$AB$8,Tipy!Z43=Výsledky!$AB$9),VLOOKUP(Tipy!Z43,'Kategórie hráčov'!$A$25:$B$70,2,FALSE),0))</f>
        <v>0</v>
      </c>
      <c r="AC49" s="6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9">
        <f>IF(ISBLANK($AD$3),"",IF(ISBLANK(Tipy!V43),"-",SUM(Y49:AC49)))</f>
        <v>0</v>
      </c>
      <c r="AE49" s="68"/>
      <c r="AF49" s="65" t="str">
        <f>IF(ISBLANK($AK$3),"",IF(ISBLANK(Tipy!AB43),0,IF(AND(Tipy!AB43=Výsledky!$AI$3,Tipy!AD43=Výsledky!$AK$3),60,0)))</f>
        <v/>
      </c>
      <c r="AG49" s="65" t="str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/>
      </c>
      <c r="AH49" s="65" t="str">
        <f>IF(ISBLANK($AK$3),"",IF(OR(Tipy!AE43=Výsledky!$AF$6,Tipy!AE43=Výsledky!$AF$7,Tipy!AE43=Výsledky!$AF$8,Tipy!AE43=Výsledky!$AF$9),IF(VLOOKUP(Tipy!AE43,'Kategórie hráčov'!$A$2:$B$46,2,FALSE)=30,30,20),0))</f>
        <v/>
      </c>
      <c r="AI49" s="65" t="str">
        <f>IF(ISBLANK($AK$3),"",IF(OR(Tipy!AF43=Výsledky!$AI$6,Tipy!AF43=Výsledky!$AI$7,Tipy!AF43=Výsledky!$AI$8,Tipy!AF43=Výsledky!$AI$9),IF(VLOOKUP(Tipy!AF43,'Kategórie hráčov'!$A$2:$B$46,2,FALSE)=30,30,20),0))</f>
        <v/>
      </c>
      <c r="AJ49" s="66" t="str">
        <f>IF(ISBLANK($AK$3),"",IF(ISBLANK(Tipy!AB43),0,IF(OR(AND(Tipy!AB43=Výsledky!$AI$3,OR(Tipy!AD43=Výsledky!$AK$3+1,Tipy!AD43=Výsledky!$AK$3-1)),AND(Tipy!AD43=Výsledky!$AK$3,OR(Tipy!AB43=Výsledky!$AI$3+1,Tipy!AB43=Výsledky!$AI$3-1))),10,0)))</f>
        <v/>
      </c>
      <c r="AK49" s="69" t="str">
        <f>IF(ISBLANK($AK$3),"",IF(ISBLANK(Tipy!AB43),"-",SUM(AF49:AJ49)))</f>
        <v/>
      </c>
      <c r="AL49" s="68"/>
      <c r="AM49" s="65" t="str">
        <f>IF(ISBLANK($AR$3),"",IF(ISBLANK(Tipy!AH43),0,IF(AND(Tipy!AH43=Výsledky!$AP$3,Tipy!AJ43=Výsledky!$AR$3),60,0)))</f>
        <v/>
      </c>
      <c r="AN49" s="65" t="str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/>
      </c>
      <c r="AO49" s="65" t="str">
        <f>IF(ISBLANK($AR$3),"",IF(OR(Tipy!AK43=Výsledky!$AM$6,Tipy!AK43=Výsledky!$AM$7,Tipy!AK43=Výsledky!$AM$8,Tipy!AK43=Výsledky!$AM$9),IF(VLOOKUP(Tipy!AK43,'Kategórie hráčov'!$A$2:$B$46,2,FALSE)=30,30,20),0))</f>
        <v/>
      </c>
      <c r="AP49" s="65" t="str">
        <f>IF(ISBLANK($AR$3),"",IF(OR(Tipy!AL43=Výsledky!$AP$6,Tipy!AL43=Výsledky!$AP$7,Tipy!AL43=Výsledky!$AP$8,Tipy!AL43=Výsledky!$AP$9),IF(VLOOKUP(Tipy!AL43,'Kategórie hráčov'!$A$2:$B$46,2,FALSE)=30,30,20),0))</f>
        <v/>
      </c>
      <c r="AQ49" s="66" t="str">
        <f>IF(ISBLANK($AR$3),"",IF(ISBLANK(Tipy!AH43),0,IF(OR(AND(Tipy!AH43=Výsledky!$AP$3,OR(Tipy!AJ43=Výsledky!$AR$3+1,Tipy!AJ43=Výsledky!$AR$3-1)),AND(Tipy!AJ43=Výsledky!$AR$3,OR(Tipy!AH43=Výsledky!$AP$3+1,Tipy!AH43=Výsledky!$AP$3-1))),10,0)))</f>
        <v/>
      </c>
      <c r="AR49" s="69" t="str">
        <f>IF(ISBLANK($AR$3),"",IF(ISBLANK(Tipy!AH43),"-",SUM(AM49:AQ49)))</f>
        <v/>
      </c>
      <c r="AS49" s="68"/>
      <c r="AT49" s="65" t="str">
        <f>IF(ISBLANK($BF$3),"",IF(ISBLANK(Tipy!AN43),0,IF(AND(Tipy!AN43=Výsledky!$BD$3,Tipy!AP43=Výsledky!$BF$3),60,0)))</f>
        <v/>
      </c>
      <c r="AU49" s="65" t="str">
        <f>IF(ISBLANK($BF$3),"",IF(ISBLANK(Tipy!AN43),0,IF(AND(Tipy!AN43=Výsledky!$BD$3,Tipy!AP43=Výsledky!$BF$3),0,IF(AND(Tipy!AN43-Tipy!AP43&gt;0,Výsledky!$BD$3-Výsledky!$BF$3&gt;0),20,IF(AND(Tipy!AN43-Tipy!AP43=0,Výsledky!$BD$3-Výsledky!$BF$3=0),20,IF(AND(Tipy!AN43-Tipy!AP43&lt;0,Výsledky!$BD$3-Výsledky!$BF$3&lt;0),20,0))))))</f>
        <v/>
      </c>
      <c r="AV49" s="65" t="str">
        <f>IF(ISBLANK($BF$3),"",IF(OR(Tipy!AQ43=Výsledky!#REF!,Tipy!AQ43=Výsledky!#REF!,Tipy!AQ43=Výsledky!#REF!,Tipy!AQ43=Výsledky!$AT$9),IF(VLOOKUP(Tipy!AQ43,'Kategórie hráčov'!$A$2:$B$46,2,FALSE)=30,30,20),0))</f>
        <v/>
      </c>
      <c r="AW49" s="65" t="str">
        <f>IF(ISBLANK($BF$3),"",IF(OR(Tipy!AR43=Výsledky!#REF!,Tipy!AR43=Výsledky!#REF!,Tipy!AR43=Výsledky!#REF!,Tipy!AR43=Výsledky!$AW$9),IF(VLOOKUP(Tipy!AR43,'Kategórie hráčov'!$A$2:$B$46,2,FALSE)=30,30,20),0))</f>
        <v/>
      </c>
      <c r="AX49" s="66" t="str">
        <f>IF(ISBLANK($BF$3),"",IF(ISBLANK(Tipy!AN43),0,IF(OR(AND(Tipy!AN43=Výsledky!$BD$3,OR(Tipy!AP43=Výsledky!$BF$3+1,Tipy!AP43=Výsledky!$BF$3-1)),AND(Tipy!AP43=Výsledky!$BF$3,OR(Tipy!AN43=Výsledky!$BD$3+1,Tipy!AN43=Výsledky!$BD$3-1))),10,0)))</f>
        <v/>
      </c>
      <c r="AY49" s="69" t="str">
        <f>IF(ISBLANK($BF$3),"",IF(ISBLANK(Tipy!AN43),"-",SUM(AT49:AX49)))</f>
        <v/>
      </c>
      <c r="AZ49" s="68"/>
      <c r="BA49" s="65" t="str">
        <f>IF(ISBLANK($AY$3),"",IF(ISBLANK(Tipy!AT43),0,IF(AND(Tipy!AT43=Výsledky!$AW$3,Tipy!AV43=Výsledky!$AY$3),60,0)))</f>
        <v/>
      </c>
      <c r="BB49" s="65" t="str">
        <f>IF(ISBLANK($AY$3),"",IF(ISBLANK(Tipy!AT43),0,IF(AND(Tipy!AT43=Výsledky!$AW$3,Tipy!AV43=Výsledky!$AY$3),0,IF(AND(Tipy!AT43-Tipy!AV43&gt;0,Výsledky!$AW$3-Výsledky!$AY$3&gt;0),20,IF(AND(Tipy!AT43-Tipy!AV43=0,Výsledky!$AW$3-Výsledky!$AY$3=0),20,IF(AND(Tipy!AT43-Tipy!AV43&lt;0,Výsledky!$AW$3-Výsledky!$AY$3&lt;0),20,0))))))</f>
        <v/>
      </c>
      <c r="BC49" s="65" t="str">
        <f>IF(ISBLANK($AY$3),"",IF(OR(Tipy!AW43=Výsledky!$BA$6,Tipy!AW43=Výsledky!$BA$7,Tipy!AW43=Výsledky!$BA$8,Tipy!AW43=Výsledky!$BA$9),IF(VLOOKUP(Tipy!AW43,'Kategórie hráčov'!$A$2:$B$46,2,FALSE)=30,30,20),0))</f>
        <v/>
      </c>
      <c r="BD49" s="65" t="str">
        <f>IF(ISBLANK($AY$3),"",IF(OR(Tipy!AX43=Výsledky!$BD$6,Tipy!AX43=Výsledky!$BD$7,Tipy!AX43=Výsledky!$BD$8,Tipy!AX43=Výsledky!$BD$9),IF(VLOOKUP(Tipy!AX43,'Kategórie hráčov'!$A$2:$B$46,2,FALSE)=30,30,20),0))</f>
        <v/>
      </c>
      <c r="BE49" s="66" t="str">
        <f>IF(ISBLANK($AY$3),"",IF(ISBLANK(Tipy!AT43),0,IF(OR(AND(Tipy!AT43=Výsledky!$AW$3,OR(Tipy!AV43=Výsledky!$AY$3+1,Tipy!AV43=Výsledky!$AY$3-1)),AND(Tipy!AV43=Výsledky!$AY$3,OR(Tipy!AT43=Výsledky!$AW$3+1,Tipy!AT43=Výsledky!$AW$3-1))),10,0)))</f>
        <v/>
      </c>
      <c r="BF49" s="69" t="str">
        <f>IF(ISBLANK($AY$3),"",IF(ISBLANK(Tipy!AT43),"-",SUM(BA49:BE49)))</f>
        <v/>
      </c>
      <c r="BG49" s="68"/>
      <c r="BH49" s="65" t="str">
        <f>IF(ISBLANK($BT$3),"",IF(ISBLANK(Tipy!AZ43),0,IF(AND(Tipy!AZ43=Výsledky!$BR$3,Tipy!BB43=Výsledky!$BT$3),60,0)))</f>
        <v/>
      </c>
      <c r="BI49" s="65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5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5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6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69" t="str">
        <f>IF(ISBLANK($BT$3),"",IF(ISBLANK(Tipy!AZ43),"-",SUM(BH49:BL49)))</f>
        <v/>
      </c>
      <c r="BN49" s="68"/>
      <c r="BO49" s="65" t="str">
        <f>IF(ISBLANK($CA$3),"",IF(ISBLANK(Tipy!BF43),0,IF(AND(Tipy!BF43=Výsledky!$BY$3,Tipy!BH43=Výsledky!$CA$3),60,0)))</f>
        <v/>
      </c>
      <c r="BP49" s="65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5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5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6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9" t="str">
        <f>IF(ISBLANK($CA$3),"",IF(ISBLANK(Tipy!BF43),"-",SUM(BO49:BS49)))</f>
        <v/>
      </c>
      <c r="BU49" s="68"/>
      <c r="BV49" s="65" t="str">
        <f>IF(ISBLANK($CH$3),"",IF(ISBLANK(Tipy!BL43),0,IF(AND(Tipy!BL43=Výsledky!$CF$3,Tipy!BN43=Výsledky!$CH$3),60,0)))</f>
        <v/>
      </c>
      <c r="BW49" s="65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5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5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6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9" t="str">
        <f>IF(ISBLANK($CH$3),"",IF(ISBLANK(Tipy!BL43),"-",SUM(BV49:BZ49)))</f>
        <v/>
      </c>
      <c r="CB49" s="68"/>
      <c r="CC49" s="65" t="str">
        <f>IF(ISBLANK($CO$3),"",IF(ISBLANK(Tipy!BR43),0,IF(AND(Tipy!BR43=Výsledky!$CM$3,Tipy!BT43=Výsledky!$CO$3),60,0)))</f>
        <v/>
      </c>
      <c r="CD49" s="65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5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5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6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9" t="str">
        <f>IF(ISBLANK($CO$3),"",IF(ISBLANK(Tipy!BR43),"-",SUM(CC49:CG49)))</f>
        <v/>
      </c>
      <c r="CI49" s="68"/>
      <c r="CJ49" s="65" t="str">
        <f>IF(ISBLANK($CV$3),"",IF(ISBLANK(Tipy!BX43),0,IF(AND(Tipy!BX43=Výsledky!$CT$3,Tipy!BZ43=Výsledky!$CV$3),60,0)))</f>
        <v/>
      </c>
      <c r="CK49" s="65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5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5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6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9" t="str">
        <f>IF(ISBLANK($CV$3),"",IF(ISBLANK(Tipy!BX43),"-",SUM(CJ49:CN49)))</f>
        <v/>
      </c>
      <c r="CP49" s="68"/>
      <c r="CQ49" s="65" t="str">
        <f>IF(ISBLANK($DC$3),"",IF(ISBLANK(Tipy!CD43),0,IF(AND(Tipy!CD43=Výsledky!$DA$3,Tipy!CF43=Výsledky!$DC$3),60,0)))</f>
        <v/>
      </c>
      <c r="CR49" s="65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5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5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6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9" t="str">
        <f>IF(ISBLANK($DC$3),"",IF(ISBLANK(Tipy!CD43),"-",SUM(CQ49:CU49)))</f>
        <v/>
      </c>
      <c r="CW49" s="68"/>
      <c r="CX49" s="65" t="str">
        <f>IF(ISBLANK($DX$3),"",IF(ISBLANK(Tipy!CJ43),0,IF(AND(Tipy!CJ43=Výsledky!$DV$3,Tipy!CL43=Výsledky!$DX$3),60,0)))</f>
        <v/>
      </c>
      <c r="CY49" s="65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5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5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6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9" t="str">
        <f>IF(ISBLANK($DX$3),"",IF(ISBLANK(Tipy!CJ43),"-",SUM(CX49:DB49)))</f>
        <v/>
      </c>
      <c r="DD49" s="68"/>
      <c r="DE49" s="65" t="str">
        <f>IF(ISBLANK($DQ$3),"",IF(ISBLANK(Tipy!CP43),0,IF(AND(Tipy!CP43=Výsledky!$DO$3,Tipy!CR43=Výsledky!$DQ$3),60,0)))</f>
        <v/>
      </c>
      <c r="DF49" s="65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5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5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6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9" t="str">
        <f>IF(ISBLANK($DQ$3),"",IF(ISBLANK(Tipy!CP43),"-",SUM(DE49:DI49)))</f>
        <v/>
      </c>
      <c r="DK49" s="68"/>
      <c r="DL49" s="65" t="str">
        <f>IF(ISBLANK($EE$3),"",IF(ISBLANK(Tipy!CV43),0,IF(AND(Tipy!CV43=Výsledky!$EC$3,Tipy!CX43=Výsledky!$EE$3),60,0)))</f>
        <v/>
      </c>
      <c r="DM49" s="65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5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5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6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9" t="str">
        <f>IF(ISBLANK($EE$3),"",IF(ISBLANK(Tipy!CV43),"-",SUM(DL49:DP49)))</f>
        <v/>
      </c>
      <c r="DR49" s="68"/>
      <c r="DS49" s="65" t="str">
        <f>IF(ISBLANK($EL$3),"",IF(ISBLANK(Tipy!DB43),0,IF(AND(Tipy!DB43=Výsledky!$EJ$3,Tipy!DD43=Výsledky!$EL$3),60,0)))</f>
        <v/>
      </c>
      <c r="DT49" s="65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5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5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6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9" t="str">
        <f>IF(ISBLANK($EL$3),"",IF(ISBLANK(Tipy!DB43),"-",SUM(DS49:DW49)))</f>
        <v/>
      </c>
      <c r="DY49" s="68"/>
      <c r="DZ49" s="65" t="str">
        <f>IF(ISBLANK($ES$3),"",IF(ISBLANK(Tipy!DH43),0,IF(AND(Tipy!DH43=Výsledky!$EQ$3,Tipy!DJ43=Výsledky!$ES$3),60,0)))</f>
        <v/>
      </c>
      <c r="EA49" s="65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5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5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6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9" t="str">
        <f>IF(ISBLANK($ES$3),"",IF(ISBLANK(Tipy!DH43),"-",SUM(DZ49:ED49)))</f>
        <v/>
      </c>
      <c r="EF49" s="68"/>
      <c r="EG49" s="65" t="str">
        <f>IF(ISBLANK($EZ$3),"",IF(ISBLANK(Tipy!DN43),0,IF(AND(Tipy!DN43=Výsledky!$EX$3,Tipy!DP43=Výsledky!$EZ$3),60,0)))</f>
        <v/>
      </c>
      <c r="EH49" s="65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5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5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6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9" t="str">
        <f>IF(ISBLANK($EZ$3),"",IF(ISBLANK(Tipy!DN43),"-",SUM(EG49:EK49)))</f>
        <v/>
      </c>
      <c r="EM49" s="68"/>
      <c r="EN49" s="65" t="str">
        <f>IF(ISBLANK($FU$3),"",IF(ISBLANK(Tipy!DT43),0,IF(AND(Tipy!DT43=Výsledky!$FS$3,Tipy!DV43=Výsledky!$FU$3),60,0)))</f>
        <v/>
      </c>
      <c r="EO49" s="65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5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5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6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9" t="str">
        <f>IF(ISBLANK($FU$3),"",IF(ISBLANK(Tipy!DT43),"-",SUM(EN49:ER49)))</f>
        <v/>
      </c>
      <c r="ET49" s="68"/>
      <c r="EU49" s="65" t="str">
        <f>IF(ISBLANK($FG$3),"",IF(ISBLANK(Tipy!DZ43),0,IF(AND(Tipy!DZ43=Výsledky!$FE$3,Tipy!EB43=Výsledky!$FG$3),60,0)))</f>
        <v/>
      </c>
      <c r="EV49" s="65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5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5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6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9" t="str">
        <f>IF(ISBLANK($FG$3),"",IF(ISBLANK(Tipy!DZ43),"-",SUM(EU49:EY49)))</f>
        <v/>
      </c>
      <c r="FA49" s="68"/>
      <c r="FB49" s="65" t="str">
        <f>IF(ISBLANK($BM$3),"",IF(ISBLANK(Tipy!EF43),0,IF(AND(Tipy!EF43=Výsledky!$BK$3,Tipy!EH43=Výsledky!$BM$3),60,0)))</f>
        <v/>
      </c>
      <c r="FC49" s="65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5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5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6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69" t="str">
        <f>IF(ISBLANK($BM$3),"",IF(ISBLANK(Tipy!EF43),"-",SUM(FB49:FF49)))</f>
        <v/>
      </c>
      <c r="FH49" s="68"/>
      <c r="FI49" s="65" t="str">
        <f>IF(ISBLANK($FN$3),"",IF(ISBLANK(Tipy!EL43),0,IF(AND(Tipy!EL43=Výsledky!$FL$3,Tipy!EN43=Výsledky!$FN$3),60,0)))</f>
        <v/>
      </c>
      <c r="FJ49" s="65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5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5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6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9" t="str">
        <f>IF(ISBLANK($FN$3),"",IF(ISBLANK(Tipy!EL43),"-",SUM(FI49:FM49)))</f>
        <v/>
      </c>
      <c r="FO49" s="68"/>
      <c r="FP49" s="65" t="str">
        <f>IF(ISBLANK($DJ$3),"",IF(ISBLANK(Tipy!ER43),0,IF(AND(Tipy!ER43=Výsledky!$DH$3,Tipy!ET43=Výsledky!$DJ$3),60,0)))</f>
        <v/>
      </c>
      <c r="FQ49" s="65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5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5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6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9" t="str">
        <f>IF(ISBLANK($DJ$3),"",IF(ISBLANK(Tipy!ER43),"-",SUM(FP49:FT49)))</f>
        <v/>
      </c>
      <c r="FV49" s="68"/>
      <c r="FW49" s="65" t="str">
        <f>IF(ISBLANK($GB$3),"",IF(ISBLANK(Tipy!EX43),0,IF(AND(Tipy!EX43=Výsledky!$FZ$3,Tipy!EZ43=Výsledky!$GB$3),60,0)))</f>
        <v/>
      </c>
      <c r="FX49" s="65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5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5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6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9" t="str">
        <f>IF(ISBLANK($GB$3),"",IF(ISBLANK(Tipy!EX43),"-",SUM(FW49:GA49)))</f>
        <v/>
      </c>
      <c r="GC49" s="68"/>
      <c r="GD49" s="65" t="str">
        <f>IF(ISBLANK($GP$3),"",IF(ISBLANK(Tipy!FD43),0,IF(AND(Tipy!FD43=Výsledky!$GN$3,Tipy!FF43=Výsledky!$GP$3),60,0)))</f>
        <v/>
      </c>
      <c r="GE49" s="65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5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5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6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9" t="str">
        <f>IF(ISBLANK($GP$3),"",IF(ISBLANK(Tipy!FD43),"-",SUM(GD49:GH49)))</f>
        <v/>
      </c>
      <c r="GJ49" s="68"/>
      <c r="GK49" s="65" t="str">
        <f>IF(ISBLANK($GW$3),"",IF(ISBLANK(Tipy!FJ43),0,IF(AND(Tipy!FJ43=Výsledky!$GU$3,Tipy!FL43=Výsledky!$GW$3),60,0)))</f>
        <v/>
      </c>
      <c r="GL49" s="65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5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5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6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9" t="str">
        <f>IF(ISBLANK($GW$3),"",IF(ISBLANK(Tipy!FJ43),"-",SUM(GK49:GO49)))</f>
        <v/>
      </c>
      <c r="GQ49" s="68"/>
      <c r="GR49" s="65" t="str">
        <f>IF(ISBLANK($GI$3),"",IF(ISBLANK(Tipy!FP43),0,IF(AND(Tipy!FP43=Výsledky!$GG$3,Tipy!FR43=Výsledky!$GI$3),60,0)))</f>
        <v/>
      </c>
      <c r="GS49" s="65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5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5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6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9" t="str">
        <f>IF(ISBLANK($GI$3),"",IF(ISBLANK(Tipy!FP43),"-",SUM(GR49:GV49)))</f>
        <v/>
      </c>
      <c r="GX49" s="68"/>
      <c r="GY49" s="65" t="str">
        <f>IF(ISBLANK($HK$3),"",IF(ISBLANK(Tipy!FV43),0,IF(AND(Tipy!FV43=Výsledky!$HI$3,Tipy!FX43=Výsledky!$HK$3),60,0)))</f>
        <v/>
      </c>
      <c r="GZ49" s="65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5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5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6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9" t="str">
        <f>IF(ISBLANK($HK$3),"",IF(ISBLANK(Tipy!FV43),"-",SUM(GY49:HC49)))</f>
        <v/>
      </c>
      <c r="HE49" s="68"/>
      <c r="HF49" s="65" t="str">
        <f>IF(ISBLANK($HD$3),"",IF(ISBLANK(Tipy!GB43),0,IF(AND(Tipy!GB43=Výsledky!$HB$3,Tipy!GD43=Výsledky!$HD$3),60,0)))</f>
        <v/>
      </c>
      <c r="HG49" s="65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5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5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6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9" t="str">
        <f>IF(ISBLANK($HD$3),"",IF(ISBLANK(Tipy!GB43),"-",SUM(HF49:HJ49)))</f>
        <v/>
      </c>
      <c r="HL49" s="68"/>
      <c r="HM49" s="65" t="str">
        <f>IF(ISBLANK($HY$3),"",IF(ISBLANK(Tipy!GH43),0,IF(AND(Tipy!GH43=Výsledky!$HW$3,Tipy!GJ43=Výsledky!$HY$3),60,0)))</f>
        <v/>
      </c>
      <c r="HN49" s="65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5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5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6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9" t="str">
        <f>IF(ISBLANK($HY$3),"",IF(ISBLANK(Tipy!GH43),"-",SUM(HM49:HQ49)))</f>
        <v/>
      </c>
      <c r="HS49" s="68"/>
      <c r="HT49" s="65" t="str">
        <f>IF(ISBLANK($HR$3),"",IF(ISBLANK(Tipy!GN43),0,IF(AND(Tipy!GN43=Výsledky!$HP$3,Tipy!GP43=Výsledky!$HR$3),60,0)))</f>
        <v/>
      </c>
      <c r="HU49" s="65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5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5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6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9" t="str">
        <f>IF(ISBLANK($HR$3),"",IF(ISBLANK(Tipy!GN43),"-",SUM(HT49:HX49)))</f>
        <v/>
      </c>
      <c r="HZ49" s="68"/>
      <c r="IA49" s="65" t="str">
        <f>IF(ISBLANK($IM$3),"",IF(ISBLANK(Tipy!GT43),0,IF(AND(Tipy!GT43=Výsledky!$IK$3,Tipy!GV43=Výsledky!$IM$3),60,0)))</f>
        <v/>
      </c>
      <c r="IB49" s="65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5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5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6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9" t="str">
        <f>IF(ISBLANK($IM$3),"",IF(ISBLANK(Tipy!GT43),"-",SUM(IA49:IE49)))</f>
        <v/>
      </c>
      <c r="IG49" s="68"/>
      <c r="IH49" s="65" t="str">
        <f>IF(ISBLANK($IF$3),"",IF(ISBLANK(Tipy!GZ43),0,IF(AND(Tipy!GZ43=Výsledky!$ID$3,Tipy!HB43=Výsledky!$IF$3),60,0)))</f>
        <v/>
      </c>
      <c r="II49" s="65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5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5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6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9" t="str">
        <f>IF(ISBLANK($IF$3),"",IF(ISBLANK(Tipy!GZ43),"-",SUM(IH49:IL49)))</f>
        <v/>
      </c>
      <c r="IN49" s="68"/>
      <c r="IO49" s="65" t="str">
        <f>IF(ISBLANK($IT$3),"",IF(ISBLANK(Tipy!HF43),0,IF(AND(Tipy!HF43=Výsledky!$IR$3,Tipy!HH43=Výsledky!$IT$3),60,0)))</f>
        <v/>
      </c>
      <c r="IP49" s="65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5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5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6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9" t="str">
        <f>IF(ISBLANK($IT$3),"",IF(ISBLANK(Tipy!HF43),"-",SUM(IO49:IS49)))</f>
        <v/>
      </c>
      <c r="IU49" s="68"/>
      <c r="IV49" s="65" t="str">
        <f>IF(ISBLANK($JA$3),"",IF(ISBLANK(Tipy!HL43),0,IF(AND(Tipy!HL43=Výsledky!$IY$3,Tipy!HN43=Výsledky!$JA$3),60,0)))</f>
        <v/>
      </c>
      <c r="IW49" s="65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5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5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6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9" t="str">
        <f>IF(ISBLANK($JA$3),"",IF(ISBLANK(Tipy!HL43),"-",SUM(IV49:IZ49)))</f>
        <v/>
      </c>
      <c r="JB49" s="68"/>
      <c r="JC49" s="65" t="str">
        <f>IF(ISBLANK($JO$3),"",IF(ISBLANK(Tipy!HR43),0,IF(AND(Tipy!HR43=Výsledky!$JM$3,Tipy!HT43=Výsledky!$JO$3),60,0)))</f>
        <v/>
      </c>
      <c r="JD49" s="65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5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5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6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9" t="str">
        <f>IF(ISBLANK($JO$3),"",IF(ISBLANK(Tipy!HR43),"-",SUM(JC49:JG49)))</f>
        <v/>
      </c>
      <c r="JI49" s="68"/>
      <c r="JJ49" s="65" t="str">
        <f>IF(ISBLANK($JH$3),"",IF(ISBLANK(Tipy!HX43),0,IF(AND(Tipy!HX43=Výsledky!$JF$3,Tipy!HZ43=Výsledky!$JH$3),60,0)))</f>
        <v/>
      </c>
      <c r="JK49" s="65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5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5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6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9" t="str">
        <f>IF(ISBLANK($JH$3),"",IF(ISBLANK(Tipy!HX43),"-",SUM(JJ49:JN49)))</f>
        <v/>
      </c>
      <c r="JP49" s="68"/>
      <c r="JQ49" s="65" t="str">
        <f>IF(ISBLANK($JV$3),"",IF(ISBLANK(Tipy!ID43),0,IF(AND(Tipy!ID43=Výsledky!$JT$3,Tipy!IF43=Výsledky!$JV$3),60,0)))</f>
        <v/>
      </c>
      <c r="JR49" s="65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5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5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6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9" t="str">
        <f>IF(ISBLANK($JV$3),"",IF(ISBLANK(Tipy!ID43),"-",SUM(JQ49:JU49)))</f>
        <v/>
      </c>
      <c r="JW49" s="68"/>
      <c r="JX49" s="65" t="str">
        <f>IF(ISBLANK($KQ$3),"",IF(ISBLANK(Tipy!IJ43),0,IF(AND(Tipy!IJ43=Výsledky!$KO$3,Tipy!IL43=Výsledky!$KQ$3),60,0)))</f>
        <v/>
      </c>
      <c r="JY49" s="65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5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5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6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9" t="str">
        <f>IF(ISBLANK($KQ$3),"",IF(ISBLANK(Tipy!IJ43),"-",SUM(JX49:KB49)))</f>
        <v/>
      </c>
      <c r="KD49" s="68"/>
      <c r="KE49" s="65" t="str">
        <f>IF(ISBLANK($KX$3),"",IF(ISBLANK(Tipy!IP43),0,IF(AND(Tipy!IP43=Výsledky!$KV$3,Tipy!IR43=Výsledky!$KX$3),60,0)))</f>
        <v/>
      </c>
      <c r="KF49" s="65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5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5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6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9" t="str">
        <f>IF(ISBLANK($KX$3),"",IF(ISBLANK(Tipy!IP43),"-",SUM(KE49:KI49)))</f>
        <v/>
      </c>
      <c r="KK49" s="68"/>
      <c r="KL49" s="65" t="str">
        <f>IF(ISBLANK($KJ$3),"",IF(ISBLANK(Tipy!IV43),0,IF(AND(Tipy!IV43=Výsledky!$KH$3,Tipy!IX43=Výsledky!$KJ$3),60,0)))</f>
        <v/>
      </c>
      <c r="KM49" s="65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5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5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6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9" t="str">
        <f>IF(ISBLANK($KJ$3),"",IF(ISBLANK(Tipy!IV43),"-",SUM(KL49:KP49)))</f>
        <v/>
      </c>
      <c r="KR49" s="68"/>
      <c r="KS49" s="65" t="str">
        <f>IF(ISBLANK($KC$3),"",IF(ISBLANK(Tipy!JB43),0,IF(AND(Tipy!JB43=Výsledky!$KA$3,Tipy!JD43=Výsledky!$KC$3),60,0)))</f>
        <v/>
      </c>
      <c r="KT49" s="65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5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5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6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9" t="str">
        <f>IF(ISBLANK($KC$3),"",IF(ISBLANK(Tipy!JB43),"-",SUM(KS49:KW49)))</f>
        <v/>
      </c>
      <c r="KY49" s="68"/>
      <c r="KZ49" s="65" t="str">
        <f>IF(ISBLANK($LE$3),"",IF(ISBLANK(Tipy!JH43),0,IF(AND(Tipy!JH43=Výsledky!$LC$3,Tipy!JJ43=Výsledky!$LE$3),60,0)))</f>
        <v/>
      </c>
      <c r="LA49" s="65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5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5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6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9" t="str">
        <f>IF(ISBLANK($LE$3),"",IF(ISBLANK(Tipy!JH43),"-",SUM(KZ49:LD49)))</f>
        <v/>
      </c>
      <c r="LF49" s="68"/>
      <c r="LG49" s="65" t="str">
        <f>IF(ISBLANK($JH$3),"",IF(ISBLANK(Tipy!JU43),0,IF(AND(Tipy!JU43=Výsledky!$JF$3,Tipy!JW43=Výsledky!$JH$3),60,0)))</f>
        <v/>
      </c>
      <c r="LH49" s="65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5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5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6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9" t="str">
        <f>IF(ISBLANK($JH$3),"",IF(ISBLANK(Tipy!JU43),"-",SUM(LG49:LK49)))</f>
        <v/>
      </c>
      <c r="LM49" s="68"/>
      <c r="LN49" s="65" t="str">
        <f>IF(ISBLANK($LS$3),"",IF(ISBLANK(Tipy!JN43),0,IF(AND(Tipy!JN43=Výsledky!$LQ$3,Tipy!JP43=Výsledky!$LS$3),60,0)))</f>
        <v/>
      </c>
      <c r="LO49" s="65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5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5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6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9" t="str">
        <f>IF(ISBLANK($LS$3),"",IF(ISBLANK(Tipy!JN43),"-",SUM(LN49:LR49)))</f>
        <v/>
      </c>
      <c r="LT49" s="68"/>
      <c r="LU49" s="65" t="str">
        <f>IF(ISBLANK($JH$3),"",IF(ISBLANK(Tipy!KI43),0,IF(AND(Tipy!KI43=Výsledky!$JF$3,Tipy!KK43=Výsledky!$JH$3),60,0)))</f>
        <v/>
      </c>
      <c r="LV49" s="65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5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5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6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9" t="str">
        <f>IF(ISBLANK($JH$3),"",IF(ISBLANK(Tipy!KI43),"-",SUM(LU49:LY49)))</f>
        <v/>
      </c>
      <c r="MA49" s="68"/>
      <c r="MB49" s="65" t="str">
        <f>IF(ISBLANK($MG$3),"",IF(ISBLANK(Tipy!JZ43),0,IF(AND(Tipy!JZ43=Výsledky!$ME$3,Tipy!KB43=Výsledky!$MG$3),60,0)))</f>
        <v/>
      </c>
      <c r="MC49" s="65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5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5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6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9" t="str">
        <f>IF(ISBLANK($MG$3),"",IF(ISBLANK(Tipy!JZ43),"-",SUM(MB49:MF49)))</f>
        <v/>
      </c>
      <c r="MH49" s="68"/>
      <c r="MI49" s="65" t="str">
        <f>IF(ISBLANK($MN$3),"",IF(ISBLANK(Tipy!KL43),0,IF(AND(Tipy!KL43=Výsledky!$ML$3,Tipy!KN43=Výsledky!$MN$3),60,0)))</f>
        <v/>
      </c>
      <c r="MJ49" s="6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5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5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9" t="str">
        <f>IF(ISBLANK($MN$3),"",IF(ISBLANK(Tipy!KL43),"-",SUM(MI49:MM49)))</f>
        <v/>
      </c>
      <c r="MO49" s="68"/>
      <c r="MP49" s="65" t="str">
        <f>IF(ISBLANK($MU$3),"",IF(ISBLANK(Tipy!KR43),0,IF(AND(Tipy!KR43=Výsledky!$MS$3,Tipy!KT43=Výsledky!$MU$3),60,0)))</f>
        <v/>
      </c>
      <c r="MQ49" s="6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5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5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9" t="str">
        <f>IF(ISBLANK($MU$3),"",IF(ISBLANK(Tipy!KR43),"-",SUM(MP49:MT49)))</f>
        <v/>
      </c>
      <c r="MV49" s="68"/>
      <c r="MW49" s="65" t="str">
        <f>IF(ISBLANK($NP$3),"",IF(ISBLANK(Tipy!KX43),0,IF(AND(Tipy!KX43=Výsledky!$NN$3,Tipy!KZ43=Výsledky!$NP$3),60,0)))</f>
        <v/>
      </c>
      <c r="MX49" s="65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5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5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6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9" t="str">
        <f>IF(ISBLANK($NP$3),"",IF(ISBLANK(Tipy!KX43),"-",SUM(MW49:NA49)))</f>
        <v/>
      </c>
      <c r="NC49" s="68"/>
      <c r="ND49" s="65" t="str">
        <f>IF(ISBLANK($NB$3),"",IF(ISBLANK(Tipy!LD43),0,IF(AND(Tipy!LD43=Výsledky!$MZ$3,Tipy!LF43=Výsledky!$NB$3),60,0)))</f>
        <v/>
      </c>
      <c r="NE49" s="65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5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5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6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9" t="str">
        <f>IF(ISBLANK($NB$3),"",IF(ISBLANK(Tipy!LD43),"-",SUM(ND49:NH49)))</f>
        <v/>
      </c>
      <c r="NJ49" s="68"/>
      <c r="NK49" s="65" t="str">
        <f>IF(ISBLANK($OD$3),"",IF(ISBLANK(Tipy!LJ43),0,IF(AND(Tipy!LJ43=Výsledky!$OB$3,Tipy!LL43=Výsledky!$OD$3),60,0)))</f>
        <v/>
      </c>
      <c r="NL49" s="65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5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5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6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9" t="str">
        <f>IF(ISBLANK($OD$3),"",IF(ISBLANK(Tipy!LJ43),"-",SUM(NK49:NO49)))</f>
        <v/>
      </c>
      <c r="NQ49" s="68"/>
      <c r="NR49" s="65" t="str">
        <f>IF(ISBLANK($NI$3),"",IF(ISBLANK(Tipy!LP43),0,IF(AND(Tipy!LP43=Výsledky!$NG$3,Tipy!LR43=Výsledky!$NI$3),60,0)))</f>
        <v/>
      </c>
      <c r="NS49" s="65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5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5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6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9" t="str">
        <f>IF(ISBLANK($NI$3),"",IF(ISBLANK(Tipy!LP43),"-",SUM(NR49:NV49)))</f>
        <v/>
      </c>
      <c r="NX49" s="68"/>
      <c r="NY49" s="65" t="str">
        <f>IF(ISBLANK($OK$3),"",IF(ISBLANK(Tipy!LV43),0,IF(AND(Tipy!LV43=Výsledky!$OI$3,Tipy!LX43=Výsledky!$OK$3),60,0)))</f>
        <v/>
      </c>
      <c r="NZ49" s="65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5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5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6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9" t="str">
        <f>IF(ISBLANK($OK$3),"",IF(ISBLANK(Tipy!LV43),"-",SUM(NY49:OC49)))</f>
        <v/>
      </c>
      <c r="OE49" s="68"/>
      <c r="OF49" s="65" t="str">
        <f>IF(ISBLANK($NW$3),"",IF(ISBLANK(Tipy!MB43),0,IF(AND(Tipy!MB43=Výsledky!$NU$3,Tipy!MD43=Výsledky!$NW$3),60,0)))</f>
        <v/>
      </c>
      <c r="OG49" s="65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5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5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6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9" t="str">
        <f>IF(ISBLANK($NW$3),"",IF(ISBLANK(Tipy!MB43),"-",SUM(OF49:OJ49)))</f>
        <v/>
      </c>
      <c r="OL49" s="68"/>
      <c r="OM49" s="65" t="str">
        <f>IF(ISBLANK($OR$3),"",IF(ISBLANK(Tipy!MH43),0,IF(AND(Tipy!MH43=Výsledky!$OP$3,Tipy!MJ43=Výsledky!$OR$3),60,0)))</f>
        <v/>
      </c>
      <c r="ON49" s="6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5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5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9" t="str">
        <f>IF(ISBLANK($OR$3),"",IF(ISBLANK(Tipy!MH43),"-",SUM(OM49:OQ49)))</f>
        <v/>
      </c>
      <c r="OS49" s="68"/>
      <c r="OT49" s="65" t="str">
        <f>IF(ISBLANK($OY$3),"",IF(ISBLANK(Tipy!MN43),0,IF(AND(Tipy!MN43=Výsledky!$OW$3,Tipy!MP43=Výsledky!$OY$3),60,0)))</f>
        <v/>
      </c>
      <c r="OU49" s="6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5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5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9" t="str">
        <f>IF(ISBLANK($OY$3),"",IF(ISBLANK(Tipy!MN43),"-",SUM(OT49:OX49)))</f>
        <v/>
      </c>
      <c r="OZ49" s="68"/>
      <c r="PA49" s="65" t="str">
        <f>IF(ISBLANK($PF$3),"",IF(ISBLANK(Tipy!MT43),0,IF(AND(Tipy!MT43=Výsledky!$PD$3,Tipy!MV43=Výsledky!$PF$3),60,0)))</f>
        <v/>
      </c>
      <c r="PB49" s="6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5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5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9" t="str">
        <f>IF(ISBLANK($PF$3),"",IF(ISBLANK(Tipy!MT43),"-",SUM(PA49:PE49)))</f>
        <v/>
      </c>
      <c r="PG49" s="68"/>
      <c r="PH49" s="65" t="str">
        <f>IF(ISBLANK($PM$3),"",IF(ISBLANK(Tipy!MZ43),0,IF(AND(Tipy!MZ43=Výsledky!$PK$3,Tipy!NB43=Výsledky!$PM$3),60,0)))</f>
        <v/>
      </c>
      <c r="PI49" s="6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5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5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9" t="str">
        <f>IF(ISBLANK($PM$3),"",IF(ISBLANK(Tipy!MZ43),"-",SUM(PH49:PL49)))</f>
        <v/>
      </c>
      <c r="PN49" s="68"/>
      <c r="PO49" s="65" t="str">
        <f>IF(ISBLANK($PT$3),"",IF(ISBLANK(Tipy!NF43),0,IF(AND(Tipy!NF43=Výsledky!$PR$3,Tipy!NH43=Výsledky!$PT$3),60,0)))</f>
        <v/>
      </c>
      <c r="PP49" s="6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5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5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9" t="str">
        <f>IF(ISBLANK($PT$3),"",IF(ISBLANK(Tipy!NF43),"-",SUM(PO49:PS49)))</f>
        <v/>
      </c>
      <c r="PU49" s="68"/>
      <c r="PV49" s="65" t="str">
        <f>IF(ISBLANK($QA$3),"",IF(ISBLANK(Tipy!NL43),0,IF(AND(Tipy!NL43=Výsledky!$PY$3,Tipy!NN43=Výsledky!$QA$3),60,0)))</f>
        <v/>
      </c>
      <c r="PW49" s="6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5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5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9" t="str">
        <f>IF(ISBLANK($QA$3),"",IF(ISBLANK(Tipy!NL43),"-",SUM(PV49:PZ49)))</f>
        <v/>
      </c>
      <c r="QB49" s="68"/>
      <c r="QC49" s="65" t="str">
        <f>IF(ISBLANK($QH$3),"",IF(ISBLANK(Tipy!NR43),0,IF(AND(Tipy!NR43=Výsledky!$QF$3,Tipy!NT43=Výsledky!$QH$3),60,0)))</f>
        <v/>
      </c>
      <c r="QD49" s="6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5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5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9" t="str">
        <f>IF(ISBLANK($QH$3),"",IF(ISBLANK(Tipy!NR43),"-",SUM(QC49:QG49)))</f>
        <v/>
      </c>
      <c r="QI49" s="65"/>
      <c r="QJ49" s="65" t="str">
        <f>IF(ISBLANK($QV$3),"",IF(ISBLANK(Tipy!NX43),0,IF(AND(Tipy!NX43=Výsledky!$QT$3,Tipy!NZ43=Výsledky!$QV$3),60,0)))</f>
        <v/>
      </c>
      <c r="QK49" s="65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5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5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6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9" t="str">
        <f>IF(ISBLANK($QV$3),"",IF(ISBLANK(Tipy!NX43),"-",SUM(QJ49:QN49)))</f>
        <v/>
      </c>
      <c r="QP49" s="65"/>
      <c r="QQ49" s="65" t="str">
        <f>IF(ISBLANK($QO$3),"",IF(ISBLANK(Tipy!#REF!),0,IF(AND(Tipy!#REF!=Výsledky!$QM$3,Tipy!#REF!=Výsledky!$QO$3),60,0)))</f>
        <v/>
      </c>
      <c r="QR4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9" t="str">
        <f>IF(ISBLANK($QO$3),"",IF(ISBLANK(Tipy!#REF!),"-",SUM(QQ49:QU49)))</f>
        <v/>
      </c>
    </row>
    <row r="50" spans="1:464" s="336" customFormat="1" ht="15">
      <c r="A50" s="316">
        <f>Tipy!A44</f>
        <v>20</v>
      </c>
      <c r="B50" s="333" t="s">
        <v>36</v>
      </c>
      <c r="C50" s="334">
        <v>20</v>
      </c>
      <c r="D50" s="65">
        <f>IF(ISBLANK($I$3),"",IF(ISBLANK(Tipy!D44),0,IF(AND(Tipy!D44=Výsledky!$G$3,Tipy!F44=Výsledky!$I$3),60,0)))</f>
        <v>0</v>
      </c>
      <c r="E50" s="6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5" t="e">
        <f>IF(ISBLANK($I$3),"",IF(OR(Tipy!G44=Výsledky!$D$6,Tipy!G44=Výsledky!$D$7,Tipy!G44=Výsledky!$D$8,Tipy!G44=Výsledky!$D$9),IF(VLOOKUP(Tipy!G44,'Kategórie hráčov'!$A$2:$B$46,2,FALSE)=30,30,20),0))</f>
        <v>#N/A</v>
      </c>
      <c r="G50" s="65" t="e">
        <f>IF(ISBLANK($I$3),"",IF(OR(Tipy!H44=Výsledky!$G$6,Tipy!H44=Výsledky!$G$7,Tipy!H44=Výsledky!$G$8,Tipy!H44=Výsledky!$G$9),IF(VLOOKUP(Tipy!H44,'Kategórie hráčov'!$A$2:$B$46,2,FALSE)=30,30,20),0))</f>
        <v>#N/A</v>
      </c>
      <c r="H50" s="6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7" t="str">
        <f>IF(ISBLANK($I$3),"",IF(ISBLANK(Tipy!D44),"-",SUM(D50:H50)))</f>
        <v>-</v>
      </c>
      <c r="J50" s="335"/>
      <c r="K50" s="106">
        <f>IF(ISBLANK($P$3),"",IF(ISBLANK(Tipy!J44),0,IF(AND(Tipy!J44=Výsledky!$N$3,Tipy!L44=Výsledky!$P$3),60,0)))</f>
        <v>0</v>
      </c>
      <c r="L50" s="10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5">
        <f>IF(ISBLANK($P$3),"",IF(OR(Tipy!M44=Výsledky!$K$6,Tipy!M44=Výsledky!$K$7,Tipy!M44=Výsledky!$K$8,Tipy!M44=Výsledky!$K$9),IF(VLOOKUP(Tipy!M44,'Kategórie hráčov'!$A$2:$B$46,2,FALSE)=30,30,20),0))</f>
        <v>0</v>
      </c>
      <c r="N50" s="105">
        <f>IF(ISBLANK($P$3),"",IF(OR(Tipy!N44=Výsledky!$N$6,Tipy!N44=Výsledky!$N$7,Tipy!N44=Výsledky!$N$8,Tipy!N44=Výsledky!$N$9),IF(VLOOKUP(Tipy!N44,'Kategórie hráčov'!$A$2:$B$46,2,FALSE)=30,30,20),0))</f>
        <v>20</v>
      </c>
      <c r="O50" s="6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7">
        <f>IF(ISBLANK($P$3),"",IF(ISBLANK(Tipy!J44),"-",SUM(K50:O50)))</f>
        <v>40</v>
      </c>
      <c r="Q50" s="330"/>
      <c r="R50" s="106">
        <f>IF(ISBLANK($W$3),"",IF(ISBLANK(Tipy!P44),0,IF(AND(Tipy!P44=Výsledky!$U$3,Tipy!R44=Výsledky!$W$3),60,0)))</f>
        <v>0</v>
      </c>
      <c r="S50" s="10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5">
        <f>IF(ISBLANK($W$3),"",IF(OR(Tipy!S44=Výsledky!$R$6,Tipy!S44=Výsledky!$R$7,Tipy!S44=Výsledky!$R$8,Tipy!S44=Výsledky!$R$9),VLOOKUP(Tipy!S44,'Kategórie hráčov'!$A$2:$B$47,2,FALSE),0))</f>
        <v>20</v>
      </c>
      <c r="U50" s="105">
        <f>IF(ISBLANK($W$3),"",IF(OR(Tipy!T44=Výsledky!$U$6,Tipy!T44=Výsledky!$U$7,Tipy!T44=Výsledky!$U$8,Tipy!T44=Výsledky!$U$9),VLOOKUP(Tipy!T44,'Kategórie hráčov'!$A$25:$B$70,2,FALSE),0))</f>
        <v>0</v>
      </c>
      <c r="V50" s="66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9">
        <f>IF(ISBLANK($W$3),"",IF(ISBLANK(Tipy!P44),"-",SUM(R50:V50)))</f>
        <v>50</v>
      </c>
      <c r="X50" s="330"/>
      <c r="Y50" s="106">
        <f>IF(ISBLANK($AD$3),"",IF(ISBLANK(Tipy!V44),0,IF(AND(Tipy!V44=Výsledky!$AB$3,Tipy!X44=Výsledky!$AD$3),60,0)))</f>
        <v>60</v>
      </c>
      <c r="Z50" s="10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5">
        <f>IF(ISBLANK($AD$3),"",IF(OR(Tipy!Y44=Výsledky!$Y$6,Tipy!Y44=Výsledky!$Y$7,Tipy!Y44=Výsledky!$Y$8,Tipy!Y44=Výsledky!$Y$9),VLOOKUP(Tipy!Y44,'Kategórie hráčov'!$A$2:$B$47,2,FALSE),0))</f>
        <v>0</v>
      </c>
      <c r="AB50" s="105">
        <f>IF(ISBLANK($AD$3),"",IF(OR(Tipy!Z44=Výsledky!$AB$6,Tipy!Z44=Výsledky!$AB$7,Tipy!Z44=Výsledky!$AB$8,Tipy!Z44=Výsledky!$AB$9),VLOOKUP(Tipy!Z44,'Kategórie hráčov'!$A$25:$B$70,2,FALSE),0))</f>
        <v>0</v>
      </c>
      <c r="AC50" s="6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9">
        <f>IF(ISBLANK($AD$3),"",IF(ISBLANK(Tipy!V44),"-",SUM(Y50:AC50)))</f>
        <v>60</v>
      </c>
      <c r="AE50" s="68"/>
      <c r="AF50" s="65" t="str">
        <f>IF(ISBLANK($AK$3),"",IF(ISBLANK(Tipy!AB44),0,IF(AND(Tipy!AB44=Výsledky!$AI$3,Tipy!AD44=Výsledky!$AK$3),60,0)))</f>
        <v/>
      </c>
      <c r="AG50" s="65" t="str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/>
      </c>
      <c r="AH50" s="65" t="str">
        <f>IF(ISBLANK($AK$3),"",IF(OR(Tipy!AE44=Výsledky!$AF$6,Tipy!AE44=Výsledky!$AF$7,Tipy!AE44=Výsledky!$AF$8,Tipy!AE44=Výsledky!$AF$9),IF(VLOOKUP(Tipy!AE44,'Kategórie hráčov'!$A$2:$B$46,2,FALSE)=30,30,20),0))</f>
        <v/>
      </c>
      <c r="AI50" s="65" t="str">
        <f>IF(ISBLANK($AK$3),"",IF(OR(Tipy!AF44=Výsledky!$AI$6,Tipy!AF44=Výsledky!$AI$7,Tipy!AF44=Výsledky!$AI$8,Tipy!AF44=Výsledky!$AI$9),IF(VLOOKUP(Tipy!AF44,'Kategórie hráčov'!$A$2:$B$46,2,FALSE)=30,30,20),0))</f>
        <v/>
      </c>
      <c r="AJ50" s="66" t="str">
        <f>IF(ISBLANK($AK$3),"",IF(ISBLANK(Tipy!AB44),0,IF(OR(AND(Tipy!AB44=Výsledky!$AI$3,OR(Tipy!AD44=Výsledky!$AK$3+1,Tipy!AD44=Výsledky!$AK$3-1)),AND(Tipy!AD44=Výsledky!$AK$3,OR(Tipy!AB44=Výsledky!$AI$3+1,Tipy!AB44=Výsledky!$AI$3-1))),10,0)))</f>
        <v/>
      </c>
      <c r="AK50" s="69" t="str">
        <f>IF(ISBLANK($AK$3),"",IF(ISBLANK(Tipy!AB44),"-",SUM(AF50:AJ50)))</f>
        <v/>
      </c>
      <c r="AL50" s="68"/>
      <c r="AM50" s="65" t="str">
        <f>IF(ISBLANK($AR$3),"",IF(ISBLANK(Tipy!AH44),0,IF(AND(Tipy!AH44=Výsledky!$AP$3,Tipy!AJ44=Výsledky!$AR$3),60,0)))</f>
        <v/>
      </c>
      <c r="AN50" s="65" t="str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/>
      </c>
      <c r="AO50" s="65" t="str">
        <f>IF(ISBLANK($AR$3),"",IF(OR(Tipy!AK44=Výsledky!$AM$6,Tipy!AK44=Výsledky!$AM$7,Tipy!AK44=Výsledky!$AM$8,Tipy!AK44=Výsledky!$AM$9),IF(VLOOKUP(Tipy!AK44,'Kategórie hráčov'!$A$2:$B$46,2,FALSE)=30,30,20),0))</f>
        <v/>
      </c>
      <c r="AP50" s="65" t="str">
        <f>IF(ISBLANK($AR$3),"",IF(OR(Tipy!AL44=Výsledky!$AP$6,Tipy!AL44=Výsledky!$AP$7,Tipy!AL44=Výsledky!$AP$8,Tipy!AL44=Výsledky!$AP$9),IF(VLOOKUP(Tipy!AL44,'Kategórie hráčov'!$A$2:$B$46,2,FALSE)=30,30,20),0))</f>
        <v/>
      </c>
      <c r="AQ50" s="66" t="str">
        <f>IF(ISBLANK($AR$3),"",IF(ISBLANK(Tipy!AH44),0,IF(OR(AND(Tipy!AH44=Výsledky!$AP$3,OR(Tipy!AJ44=Výsledky!$AR$3+1,Tipy!AJ44=Výsledky!$AR$3-1)),AND(Tipy!AJ44=Výsledky!$AR$3,OR(Tipy!AH44=Výsledky!$AP$3+1,Tipy!AH44=Výsledky!$AP$3-1))),10,0)))</f>
        <v/>
      </c>
      <c r="AR50" s="69" t="str">
        <f>IF(ISBLANK($AR$3),"",IF(ISBLANK(Tipy!AH44),"-",SUM(AM50:AQ50)))</f>
        <v/>
      </c>
      <c r="AS50" s="68"/>
      <c r="AT50" s="65" t="str">
        <f>IF(ISBLANK($BF$3),"",IF(ISBLANK(Tipy!AN44),0,IF(AND(Tipy!AN44=Výsledky!$BD$3,Tipy!AP44=Výsledky!$BF$3),60,0)))</f>
        <v/>
      </c>
      <c r="AU50" s="65" t="str">
        <f>IF(ISBLANK($BF$3),"",IF(ISBLANK(Tipy!AN44),0,IF(AND(Tipy!AN44=Výsledky!$BD$3,Tipy!AP44=Výsledky!$BF$3),0,IF(AND(Tipy!AN44-Tipy!AP44&gt;0,Výsledky!$BD$3-Výsledky!$BF$3&gt;0),20,IF(AND(Tipy!AN44-Tipy!AP44=0,Výsledky!$BD$3-Výsledky!$BF$3=0),20,IF(AND(Tipy!AN44-Tipy!AP44&lt;0,Výsledky!$BD$3-Výsledky!$BF$3&lt;0),20,0))))))</f>
        <v/>
      </c>
      <c r="AV50" s="65" t="str">
        <f>IF(ISBLANK($BF$3),"",IF(OR(Tipy!AQ44=Výsledky!#REF!,Tipy!AQ44=Výsledky!#REF!,Tipy!AQ44=Výsledky!#REF!,Tipy!AQ44=Výsledky!$AT$9),IF(VLOOKUP(Tipy!AQ44,'Kategórie hráčov'!$A$2:$B$46,2,FALSE)=30,30,20),0))</f>
        <v/>
      </c>
      <c r="AW50" s="65" t="str">
        <f>IF(ISBLANK($BF$3),"",IF(OR(Tipy!AR44=Výsledky!#REF!,Tipy!AR44=Výsledky!#REF!,Tipy!AR44=Výsledky!#REF!,Tipy!AR44=Výsledky!$AW$9),IF(VLOOKUP(Tipy!AR44,'Kategórie hráčov'!$A$2:$B$46,2,FALSE)=30,30,20),0))</f>
        <v/>
      </c>
      <c r="AX50" s="66" t="str">
        <f>IF(ISBLANK($BF$3),"",IF(ISBLANK(Tipy!AN44),0,IF(OR(AND(Tipy!AN44=Výsledky!$BD$3,OR(Tipy!AP44=Výsledky!$BF$3+1,Tipy!AP44=Výsledky!$BF$3-1)),AND(Tipy!AP44=Výsledky!$BF$3,OR(Tipy!AN44=Výsledky!$BD$3+1,Tipy!AN44=Výsledky!$BD$3-1))),10,0)))</f>
        <v/>
      </c>
      <c r="AY50" s="69" t="str">
        <f>IF(ISBLANK($BF$3),"",IF(ISBLANK(Tipy!AN44),"-",SUM(AT50:AX50)))</f>
        <v/>
      </c>
      <c r="AZ50" s="68"/>
      <c r="BA50" s="65" t="str">
        <f>IF(ISBLANK($AY$3),"",IF(ISBLANK(Tipy!AT44),0,IF(AND(Tipy!AT44=Výsledky!$AW$3,Tipy!AV44=Výsledky!$AY$3),60,0)))</f>
        <v/>
      </c>
      <c r="BB50" s="65" t="str">
        <f>IF(ISBLANK($AY$3),"",IF(ISBLANK(Tipy!AT44),0,IF(AND(Tipy!AT44=Výsledky!$AW$3,Tipy!AV44=Výsledky!$AY$3),0,IF(AND(Tipy!AT44-Tipy!AV44&gt;0,Výsledky!$AW$3-Výsledky!$AY$3&gt;0),20,IF(AND(Tipy!AT44-Tipy!AV44=0,Výsledky!$AW$3-Výsledky!$AY$3=0),20,IF(AND(Tipy!AT44-Tipy!AV44&lt;0,Výsledky!$AW$3-Výsledky!$AY$3&lt;0),20,0))))))</f>
        <v/>
      </c>
      <c r="BC50" s="65" t="str">
        <f>IF(ISBLANK($AY$3),"",IF(OR(Tipy!AW44=Výsledky!$BA$6,Tipy!AW44=Výsledky!$BA$7,Tipy!AW44=Výsledky!$BA$8,Tipy!AW44=Výsledky!$BA$9),IF(VLOOKUP(Tipy!AW44,'Kategórie hráčov'!$A$2:$B$46,2,FALSE)=30,30,20),0))</f>
        <v/>
      </c>
      <c r="BD50" s="65" t="str">
        <f>IF(ISBLANK($AY$3),"",IF(OR(Tipy!AX44=Výsledky!$BD$6,Tipy!AX44=Výsledky!$BD$7,Tipy!AX44=Výsledky!$BD$8,Tipy!AX44=Výsledky!$BD$9),IF(VLOOKUP(Tipy!AX44,'Kategórie hráčov'!$A$2:$B$46,2,FALSE)=30,30,20),0))</f>
        <v/>
      </c>
      <c r="BE50" s="66" t="str">
        <f>IF(ISBLANK($AY$3),"",IF(ISBLANK(Tipy!AT44),0,IF(OR(AND(Tipy!AT44=Výsledky!$AW$3,OR(Tipy!AV44=Výsledky!$AY$3+1,Tipy!AV44=Výsledky!$AY$3-1)),AND(Tipy!AV44=Výsledky!$AY$3,OR(Tipy!AT44=Výsledky!$AW$3+1,Tipy!AT44=Výsledky!$AW$3-1))),10,0)))</f>
        <v/>
      </c>
      <c r="BF50" s="69" t="str">
        <f>IF(ISBLANK($AY$3),"",IF(ISBLANK(Tipy!AT44),"-",SUM(BA50:BE50)))</f>
        <v/>
      </c>
      <c r="BG50" s="68"/>
      <c r="BH50" s="65" t="str">
        <f>IF(ISBLANK($BT$3),"",IF(ISBLANK(Tipy!AZ44),0,IF(AND(Tipy!AZ44=Výsledky!$BR$3,Tipy!BB44=Výsledky!$BT$3),60,0)))</f>
        <v/>
      </c>
      <c r="BI50" s="65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5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5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6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69" t="str">
        <f>IF(ISBLANK($BT$3),"",IF(ISBLANK(Tipy!AZ44),"-",SUM(BH50:BL50)))</f>
        <v/>
      </c>
      <c r="BN50" s="68"/>
      <c r="BO50" s="65" t="str">
        <f>IF(ISBLANK($CA$3),"",IF(ISBLANK(Tipy!BF44),0,IF(AND(Tipy!BF44=Výsledky!$BY$3,Tipy!BH44=Výsledky!$CA$3),60,0)))</f>
        <v/>
      </c>
      <c r="BP50" s="65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5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5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6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9" t="str">
        <f>IF(ISBLANK($CA$3),"",IF(ISBLANK(Tipy!BF44),"-",SUM(BO50:BS50)))</f>
        <v/>
      </c>
      <c r="BU50" s="68"/>
      <c r="BV50" s="65" t="str">
        <f>IF(ISBLANK($CH$3),"",IF(ISBLANK(Tipy!BL44),0,IF(AND(Tipy!BL44=Výsledky!$CF$3,Tipy!BN44=Výsledky!$CH$3),60,0)))</f>
        <v/>
      </c>
      <c r="BW50" s="65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5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5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6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9" t="str">
        <f>IF(ISBLANK($CH$3),"",IF(ISBLANK(Tipy!BL44),"-",SUM(BV50:BZ50)))</f>
        <v/>
      </c>
      <c r="CB50" s="68"/>
      <c r="CC50" s="65" t="str">
        <f>IF(ISBLANK($CO$3),"",IF(ISBLANK(Tipy!BR44),0,IF(AND(Tipy!BR44=Výsledky!$CM$3,Tipy!BT44=Výsledky!$CO$3),60,0)))</f>
        <v/>
      </c>
      <c r="CD50" s="65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5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5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6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9" t="str">
        <f>IF(ISBLANK($CO$3),"",IF(ISBLANK(Tipy!BR44),"-",SUM(CC50:CG50)))</f>
        <v/>
      </c>
      <c r="CI50" s="68"/>
      <c r="CJ50" s="65" t="str">
        <f>IF(ISBLANK($CV$3),"",IF(ISBLANK(Tipy!BX44),0,IF(AND(Tipy!BX44=Výsledky!$CT$3,Tipy!BZ44=Výsledky!$CV$3),60,0)))</f>
        <v/>
      </c>
      <c r="CK50" s="65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5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5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6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9" t="str">
        <f>IF(ISBLANK($CV$3),"",IF(ISBLANK(Tipy!BX44),"-",SUM(CJ50:CN50)))</f>
        <v/>
      </c>
      <c r="CP50" s="68"/>
      <c r="CQ50" s="65" t="str">
        <f>IF(ISBLANK($DC$3),"",IF(ISBLANK(Tipy!CD44),0,IF(AND(Tipy!CD44=Výsledky!$DA$3,Tipy!CF44=Výsledky!$DC$3),60,0)))</f>
        <v/>
      </c>
      <c r="CR50" s="65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5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5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6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9" t="str">
        <f>IF(ISBLANK($DC$3),"",IF(ISBLANK(Tipy!CD44),"-",SUM(CQ50:CU50)))</f>
        <v/>
      </c>
      <c r="CW50" s="68"/>
      <c r="CX50" s="65" t="str">
        <f>IF(ISBLANK($DX$3),"",IF(ISBLANK(Tipy!CJ44),0,IF(AND(Tipy!CJ44=Výsledky!$DV$3,Tipy!CL44=Výsledky!$DX$3),60,0)))</f>
        <v/>
      </c>
      <c r="CY50" s="65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5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5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6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9" t="str">
        <f>IF(ISBLANK($DX$3),"",IF(ISBLANK(Tipy!CJ44),"-",SUM(CX50:DB50)))</f>
        <v/>
      </c>
      <c r="DD50" s="68"/>
      <c r="DE50" s="65" t="str">
        <f>IF(ISBLANK($DQ$3),"",IF(ISBLANK(Tipy!CP44),0,IF(AND(Tipy!CP44=Výsledky!$DO$3,Tipy!CR44=Výsledky!$DQ$3),60,0)))</f>
        <v/>
      </c>
      <c r="DF50" s="65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5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5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6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9" t="str">
        <f>IF(ISBLANK($DQ$3),"",IF(ISBLANK(Tipy!CP44),"-",SUM(DE50:DI50)))</f>
        <v/>
      </c>
      <c r="DK50" s="68"/>
      <c r="DL50" s="65" t="str">
        <f>IF(ISBLANK($EE$3),"",IF(ISBLANK(Tipy!CV44),0,IF(AND(Tipy!CV44=Výsledky!$EC$3,Tipy!CX44=Výsledky!$EE$3),60,0)))</f>
        <v/>
      </c>
      <c r="DM50" s="65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5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5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6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9" t="str">
        <f>IF(ISBLANK($EE$3),"",IF(ISBLANK(Tipy!CV44),"-",SUM(DL50:DP50)))</f>
        <v/>
      </c>
      <c r="DR50" s="68"/>
      <c r="DS50" s="65" t="str">
        <f>IF(ISBLANK($EL$3),"",IF(ISBLANK(Tipy!DB44),0,IF(AND(Tipy!DB44=Výsledky!$EJ$3,Tipy!DD44=Výsledky!$EL$3),60,0)))</f>
        <v/>
      </c>
      <c r="DT50" s="65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5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5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6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9" t="str">
        <f>IF(ISBLANK($EL$3),"",IF(ISBLANK(Tipy!DB44),"-",SUM(DS50:DW50)))</f>
        <v/>
      </c>
      <c r="DY50" s="68"/>
      <c r="DZ50" s="65" t="str">
        <f>IF(ISBLANK($ES$3),"",IF(ISBLANK(Tipy!DH44),0,IF(AND(Tipy!DH44=Výsledky!$EQ$3,Tipy!DJ44=Výsledky!$ES$3),60,0)))</f>
        <v/>
      </c>
      <c r="EA50" s="65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5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5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6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9" t="str">
        <f>IF(ISBLANK($ES$3),"",IF(ISBLANK(Tipy!DH44),"-",SUM(DZ50:ED50)))</f>
        <v/>
      </c>
      <c r="EF50" s="68"/>
      <c r="EG50" s="65" t="str">
        <f>IF(ISBLANK($EZ$3),"",IF(ISBLANK(Tipy!DN44),0,IF(AND(Tipy!DN44=Výsledky!$EX$3,Tipy!DP44=Výsledky!$EZ$3),60,0)))</f>
        <v/>
      </c>
      <c r="EH50" s="65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5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5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6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9" t="str">
        <f>IF(ISBLANK($EZ$3),"",IF(ISBLANK(Tipy!DN44),"-",SUM(EG50:EK50)))</f>
        <v/>
      </c>
      <c r="EM50" s="68"/>
      <c r="EN50" s="65" t="str">
        <f>IF(ISBLANK($FU$3),"",IF(ISBLANK(Tipy!DT44),0,IF(AND(Tipy!DT44=Výsledky!$FS$3,Tipy!DV44=Výsledky!$FU$3),60,0)))</f>
        <v/>
      </c>
      <c r="EO50" s="65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5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5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6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9" t="str">
        <f>IF(ISBLANK($FU$3),"",IF(ISBLANK(Tipy!DT44),"-",SUM(EN50:ER50)))</f>
        <v/>
      </c>
      <c r="ET50" s="68"/>
      <c r="EU50" s="65" t="str">
        <f>IF(ISBLANK($FG$3),"",IF(ISBLANK(Tipy!DZ44),0,IF(AND(Tipy!DZ44=Výsledky!$FE$3,Tipy!EB44=Výsledky!$FG$3),60,0)))</f>
        <v/>
      </c>
      <c r="EV50" s="65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5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5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6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9" t="str">
        <f>IF(ISBLANK($FG$3),"",IF(ISBLANK(Tipy!DZ44),"-",SUM(EU50:EY50)))</f>
        <v/>
      </c>
      <c r="FA50" s="68"/>
      <c r="FB50" s="65" t="str">
        <f>IF(ISBLANK($BM$3),"",IF(ISBLANK(Tipy!EF44),0,IF(AND(Tipy!EF44=Výsledky!$BK$3,Tipy!EH44=Výsledky!$BM$3),60,0)))</f>
        <v/>
      </c>
      <c r="FC50" s="65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5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5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6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69" t="str">
        <f>IF(ISBLANK($BM$3),"",IF(ISBLANK(Tipy!EF44),"-",SUM(FB50:FF50)))</f>
        <v/>
      </c>
      <c r="FH50" s="68"/>
      <c r="FI50" s="65" t="str">
        <f>IF(ISBLANK($FN$3),"",IF(ISBLANK(Tipy!EL44),0,IF(AND(Tipy!EL44=Výsledky!$FL$3,Tipy!EN44=Výsledky!$FN$3),60,0)))</f>
        <v/>
      </c>
      <c r="FJ50" s="65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5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5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6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9" t="str">
        <f>IF(ISBLANK($FN$3),"",IF(ISBLANK(Tipy!EL44),"-",SUM(FI50:FM50)))</f>
        <v/>
      </c>
      <c r="FO50" s="68"/>
      <c r="FP50" s="65" t="str">
        <f>IF(ISBLANK($DJ$3),"",IF(ISBLANK(Tipy!ER44),0,IF(AND(Tipy!ER44=Výsledky!$DH$3,Tipy!ET44=Výsledky!$DJ$3),60,0)))</f>
        <v/>
      </c>
      <c r="FQ50" s="65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5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5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6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9" t="str">
        <f>IF(ISBLANK($DJ$3),"",IF(ISBLANK(Tipy!ER44),"-",SUM(FP50:FT50)))</f>
        <v/>
      </c>
      <c r="FV50" s="68"/>
      <c r="FW50" s="65" t="str">
        <f>IF(ISBLANK($GB$3),"",IF(ISBLANK(Tipy!EX44),0,IF(AND(Tipy!EX44=Výsledky!$FZ$3,Tipy!EZ44=Výsledky!$GB$3),60,0)))</f>
        <v/>
      </c>
      <c r="FX50" s="65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5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5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6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9" t="str">
        <f>IF(ISBLANK($GB$3),"",IF(ISBLANK(Tipy!EX44),"-",SUM(FW50:GA50)))</f>
        <v/>
      </c>
      <c r="GC50" s="68"/>
      <c r="GD50" s="65" t="str">
        <f>IF(ISBLANK($GP$3),"",IF(ISBLANK(Tipy!FD44),0,IF(AND(Tipy!FD44=Výsledky!$GN$3,Tipy!FF44=Výsledky!$GP$3),60,0)))</f>
        <v/>
      </c>
      <c r="GE50" s="65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5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5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6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9" t="str">
        <f>IF(ISBLANK($GP$3),"",IF(ISBLANK(Tipy!FD44),"-",SUM(GD50:GH50)))</f>
        <v/>
      </c>
      <c r="GJ50" s="68"/>
      <c r="GK50" s="65" t="str">
        <f>IF(ISBLANK($GW$3),"",IF(ISBLANK(Tipy!FJ44),0,IF(AND(Tipy!FJ44=Výsledky!$GU$3,Tipy!FL44=Výsledky!$GW$3),60,0)))</f>
        <v/>
      </c>
      <c r="GL50" s="65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5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5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6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9" t="str">
        <f>IF(ISBLANK($GW$3),"",IF(ISBLANK(Tipy!FJ44),"-",SUM(GK50:GO50)))</f>
        <v/>
      </c>
      <c r="GQ50" s="68"/>
      <c r="GR50" s="65" t="str">
        <f>IF(ISBLANK($GI$3),"",IF(ISBLANK(Tipy!FP44),0,IF(AND(Tipy!FP44=Výsledky!$GG$3,Tipy!FR44=Výsledky!$GI$3),60,0)))</f>
        <v/>
      </c>
      <c r="GS50" s="65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5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5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6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9" t="str">
        <f>IF(ISBLANK($GI$3),"",IF(ISBLANK(Tipy!FP44),"-",SUM(GR50:GV50)))</f>
        <v/>
      </c>
      <c r="GX50" s="68"/>
      <c r="GY50" s="65" t="str">
        <f>IF(ISBLANK($HK$3),"",IF(ISBLANK(Tipy!FV44),0,IF(AND(Tipy!FV44=Výsledky!$HI$3,Tipy!FX44=Výsledky!$HK$3),60,0)))</f>
        <v/>
      </c>
      <c r="GZ50" s="65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5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5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6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9" t="str">
        <f>IF(ISBLANK($HK$3),"",IF(ISBLANK(Tipy!FV44),"-",SUM(GY50:HC50)))</f>
        <v/>
      </c>
      <c r="HE50" s="68"/>
      <c r="HF50" s="65" t="str">
        <f>IF(ISBLANK($HD$3),"",IF(ISBLANK(Tipy!GB44),0,IF(AND(Tipy!GB44=Výsledky!$HB$3,Tipy!GD44=Výsledky!$HD$3),60,0)))</f>
        <v/>
      </c>
      <c r="HG50" s="65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5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5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6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9" t="str">
        <f>IF(ISBLANK($HD$3),"",IF(ISBLANK(Tipy!GB44),"-",SUM(HF50:HJ50)))</f>
        <v/>
      </c>
      <c r="HL50" s="68"/>
      <c r="HM50" s="65" t="str">
        <f>IF(ISBLANK($HY$3),"",IF(ISBLANK(Tipy!GH44),0,IF(AND(Tipy!GH44=Výsledky!$HW$3,Tipy!GJ44=Výsledky!$HY$3),60,0)))</f>
        <v/>
      </c>
      <c r="HN50" s="65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5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5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6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9" t="str">
        <f>IF(ISBLANK($HY$3),"",IF(ISBLANK(Tipy!GH44),"-",SUM(HM50:HQ50)))</f>
        <v/>
      </c>
      <c r="HS50" s="68"/>
      <c r="HT50" s="65" t="str">
        <f>IF(ISBLANK($HR$3),"",IF(ISBLANK(Tipy!GN44),0,IF(AND(Tipy!GN44=Výsledky!$HP$3,Tipy!GP44=Výsledky!$HR$3),60,0)))</f>
        <v/>
      </c>
      <c r="HU50" s="65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5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5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6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9" t="str">
        <f>IF(ISBLANK($HR$3),"",IF(ISBLANK(Tipy!GN44),"-",SUM(HT50:HX50)))</f>
        <v/>
      </c>
      <c r="HZ50" s="68"/>
      <c r="IA50" s="65" t="str">
        <f>IF(ISBLANK($IM$3),"",IF(ISBLANK(Tipy!GT44),0,IF(AND(Tipy!GT44=Výsledky!$IK$3,Tipy!GV44=Výsledky!$IM$3),60,0)))</f>
        <v/>
      </c>
      <c r="IB50" s="65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5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5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6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9" t="str">
        <f>IF(ISBLANK($IM$3),"",IF(ISBLANK(Tipy!GT44),"-",SUM(IA50:IE50)))</f>
        <v/>
      </c>
      <c r="IG50" s="68"/>
      <c r="IH50" s="65" t="str">
        <f>IF(ISBLANK($IF$3),"",IF(ISBLANK(Tipy!GZ44),0,IF(AND(Tipy!GZ44=Výsledky!$ID$3,Tipy!HB44=Výsledky!$IF$3),60,0)))</f>
        <v/>
      </c>
      <c r="II50" s="65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5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5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6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9" t="str">
        <f>IF(ISBLANK($IF$3),"",IF(ISBLANK(Tipy!GZ44),"-",SUM(IH50:IL50)))</f>
        <v/>
      </c>
      <c r="IN50" s="68"/>
      <c r="IO50" s="65" t="str">
        <f>IF(ISBLANK($IT$3),"",IF(ISBLANK(Tipy!HF44),0,IF(AND(Tipy!HF44=Výsledky!$IR$3,Tipy!HH44=Výsledky!$IT$3),60,0)))</f>
        <v/>
      </c>
      <c r="IP50" s="65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5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5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6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9" t="str">
        <f>IF(ISBLANK($IT$3),"",IF(ISBLANK(Tipy!HF44),"-",SUM(IO50:IS50)))</f>
        <v/>
      </c>
      <c r="IU50" s="68"/>
      <c r="IV50" s="65" t="str">
        <f>IF(ISBLANK($JA$3),"",IF(ISBLANK(Tipy!HL44),0,IF(AND(Tipy!HL44=Výsledky!$IY$3,Tipy!HN44=Výsledky!$JA$3),60,0)))</f>
        <v/>
      </c>
      <c r="IW50" s="65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5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5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6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9" t="str">
        <f>IF(ISBLANK($JA$3),"",IF(ISBLANK(Tipy!HL44),"-",SUM(IV50:IZ50)))</f>
        <v/>
      </c>
      <c r="JB50" s="68"/>
      <c r="JC50" s="65" t="str">
        <f>IF(ISBLANK($JO$3),"",IF(ISBLANK(Tipy!HR44),0,IF(AND(Tipy!HR44=Výsledky!$JM$3,Tipy!HT44=Výsledky!$JO$3),60,0)))</f>
        <v/>
      </c>
      <c r="JD50" s="65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5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5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6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9" t="str">
        <f>IF(ISBLANK($JO$3),"",IF(ISBLANK(Tipy!HR44),"-",SUM(JC50:JG50)))</f>
        <v/>
      </c>
      <c r="JI50" s="68"/>
      <c r="JJ50" s="65" t="str">
        <f>IF(ISBLANK($JH$3),"",IF(ISBLANK(Tipy!HX44),0,IF(AND(Tipy!HX44=Výsledky!$JF$3,Tipy!HZ44=Výsledky!$JH$3),60,0)))</f>
        <v/>
      </c>
      <c r="JK50" s="65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5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5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6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9" t="str">
        <f>IF(ISBLANK($JH$3),"",IF(ISBLANK(Tipy!HX44),"-",SUM(JJ50:JN50)))</f>
        <v/>
      </c>
      <c r="JP50" s="68"/>
      <c r="JQ50" s="65" t="str">
        <f>IF(ISBLANK($JV$3),"",IF(ISBLANK(Tipy!ID44),0,IF(AND(Tipy!ID44=Výsledky!$JT$3,Tipy!IF44=Výsledky!$JV$3),60,0)))</f>
        <v/>
      </c>
      <c r="JR50" s="65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5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5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6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9" t="str">
        <f>IF(ISBLANK($JV$3),"",IF(ISBLANK(Tipy!ID44),"-",SUM(JQ50:JU50)))</f>
        <v/>
      </c>
      <c r="JW50" s="68"/>
      <c r="JX50" s="65" t="str">
        <f>IF(ISBLANK($KQ$3),"",IF(ISBLANK(Tipy!IJ44),0,IF(AND(Tipy!IJ44=Výsledky!$KO$3,Tipy!IL44=Výsledky!$KQ$3),60,0)))</f>
        <v/>
      </c>
      <c r="JY50" s="65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5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5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6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9" t="str">
        <f>IF(ISBLANK($KQ$3),"",IF(ISBLANK(Tipy!IJ44),"-",SUM(JX50:KB50)))</f>
        <v/>
      </c>
      <c r="KD50" s="68"/>
      <c r="KE50" s="65" t="str">
        <f>IF(ISBLANK($KX$3),"",IF(ISBLANK(Tipy!IP44),0,IF(AND(Tipy!IP44=Výsledky!$KV$3,Tipy!IR44=Výsledky!$KX$3),60,0)))</f>
        <v/>
      </c>
      <c r="KF50" s="65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5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5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6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9" t="str">
        <f>IF(ISBLANK($KX$3),"",IF(ISBLANK(Tipy!IP44),"-",SUM(KE50:KI50)))</f>
        <v/>
      </c>
      <c r="KK50" s="68"/>
      <c r="KL50" s="65" t="str">
        <f>IF(ISBLANK($KJ$3),"",IF(ISBLANK(Tipy!IV44),0,IF(AND(Tipy!IV44=Výsledky!$KH$3,Tipy!IX44=Výsledky!$KJ$3),60,0)))</f>
        <v/>
      </c>
      <c r="KM50" s="65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5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5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6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9" t="str">
        <f>IF(ISBLANK($KJ$3),"",IF(ISBLANK(Tipy!IV44),"-",SUM(KL50:KP50)))</f>
        <v/>
      </c>
      <c r="KR50" s="68"/>
      <c r="KS50" s="65" t="str">
        <f>IF(ISBLANK($KC$3),"",IF(ISBLANK(Tipy!JB44),0,IF(AND(Tipy!JB44=Výsledky!$KA$3,Tipy!JD44=Výsledky!$KC$3),60,0)))</f>
        <v/>
      </c>
      <c r="KT50" s="65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5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5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6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9" t="str">
        <f>IF(ISBLANK($KC$3),"",IF(ISBLANK(Tipy!JB44),"-",SUM(KS50:KW50)))</f>
        <v/>
      </c>
      <c r="KY50" s="68"/>
      <c r="KZ50" s="65" t="str">
        <f>IF(ISBLANK($LE$3),"",IF(ISBLANK(Tipy!JH44),0,IF(AND(Tipy!JH44=Výsledky!$LC$3,Tipy!JJ44=Výsledky!$LE$3),60,0)))</f>
        <v/>
      </c>
      <c r="LA50" s="65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5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5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6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9" t="str">
        <f>IF(ISBLANK($LE$3),"",IF(ISBLANK(Tipy!JH44),"-",SUM(KZ50:LD50)))</f>
        <v/>
      </c>
      <c r="LF50" s="68"/>
      <c r="LG50" s="65" t="str">
        <f>IF(ISBLANK($JH$3),"",IF(ISBLANK(Tipy!JU44),0,IF(AND(Tipy!JU44=Výsledky!$JF$3,Tipy!JW44=Výsledky!$JH$3),60,0)))</f>
        <v/>
      </c>
      <c r="LH50" s="65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5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5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6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9" t="str">
        <f>IF(ISBLANK($JH$3),"",IF(ISBLANK(Tipy!JU44),"-",SUM(LG50:LK50)))</f>
        <v/>
      </c>
      <c r="LM50" s="68"/>
      <c r="LN50" s="65" t="str">
        <f>IF(ISBLANK($LS$3),"",IF(ISBLANK(Tipy!JN44),0,IF(AND(Tipy!JN44=Výsledky!$LQ$3,Tipy!JP44=Výsledky!$LS$3),60,0)))</f>
        <v/>
      </c>
      <c r="LO50" s="65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5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5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6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9" t="str">
        <f>IF(ISBLANK($LS$3),"",IF(ISBLANK(Tipy!JN44),"-",SUM(LN50:LR50)))</f>
        <v/>
      </c>
      <c r="LT50" s="68"/>
      <c r="LU50" s="65" t="str">
        <f>IF(ISBLANK($JH$3),"",IF(ISBLANK(Tipy!KI44),0,IF(AND(Tipy!KI44=Výsledky!$JF$3,Tipy!KK44=Výsledky!$JH$3),60,0)))</f>
        <v/>
      </c>
      <c r="LV50" s="65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5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5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6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9" t="str">
        <f>IF(ISBLANK($JH$3),"",IF(ISBLANK(Tipy!KI44),"-",SUM(LU50:LY50)))</f>
        <v/>
      </c>
      <c r="MA50" s="68"/>
      <c r="MB50" s="65" t="str">
        <f>IF(ISBLANK($MG$3),"",IF(ISBLANK(Tipy!JZ44),0,IF(AND(Tipy!JZ44=Výsledky!$ME$3,Tipy!KB44=Výsledky!$MG$3),60,0)))</f>
        <v/>
      </c>
      <c r="MC50" s="65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5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5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6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9" t="str">
        <f>IF(ISBLANK($MG$3),"",IF(ISBLANK(Tipy!JZ44),"-",SUM(MB50:MF50)))</f>
        <v/>
      </c>
      <c r="MH50" s="68"/>
      <c r="MI50" s="65" t="str">
        <f>IF(ISBLANK($MN$3),"",IF(ISBLANK(Tipy!KL44),0,IF(AND(Tipy!KL44=Výsledky!$ML$3,Tipy!KN44=Výsledky!$MN$3),60,0)))</f>
        <v/>
      </c>
      <c r="MJ50" s="6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5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5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9" t="str">
        <f>IF(ISBLANK($MN$3),"",IF(ISBLANK(Tipy!KL44),"-",SUM(MI50:MM50)))</f>
        <v/>
      </c>
      <c r="MO50" s="68"/>
      <c r="MP50" s="65" t="str">
        <f>IF(ISBLANK($MU$3),"",IF(ISBLANK(Tipy!KR44),0,IF(AND(Tipy!KR44=Výsledky!$MS$3,Tipy!KT44=Výsledky!$MU$3),60,0)))</f>
        <v/>
      </c>
      <c r="MQ50" s="6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5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5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9" t="str">
        <f>IF(ISBLANK($MU$3),"",IF(ISBLANK(Tipy!KR44),"-",SUM(MP50:MT50)))</f>
        <v/>
      </c>
      <c r="MV50" s="68"/>
      <c r="MW50" s="65" t="str">
        <f>IF(ISBLANK($NP$3),"",IF(ISBLANK(Tipy!KX44),0,IF(AND(Tipy!KX44=Výsledky!$NN$3,Tipy!KZ44=Výsledky!$NP$3),60,0)))</f>
        <v/>
      </c>
      <c r="MX50" s="65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5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5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6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9" t="str">
        <f>IF(ISBLANK($NP$3),"",IF(ISBLANK(Tipy!KX44),"-",SUM(MW50:NA50)))</f>
        <v/>
      </c>
      <c r="NC50" s="68"/>
      <c r="ND50" s="65" t="str">
        <f>IF(ISBLANK($NB$3),"",IF(ISBLANK(Tipy!LD44),0,IF(AND(Tipy!LD44=Výsledky!$MZ$3,Tipy!LF44=Výsledky!$NB$3),60,0)))</f>
        <v/>
      </c>
      <c r="NE50" s="65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5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5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6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9" t="str">
        <f>IF(ISBLANK($NB$3),"",IF(ISBLANK(Tipy!LD44),"-",SUM(ND50:NH50)))</f>
        <v/>
      </c>
      <c r="NJ50" s="68"/>
      <c r="NK50" s="65" t="str">
        <f>IF(ISBLANK($OD$3),"",IF(ISBLANK(Tipy!LJ44),0,IF(AND(Tipy!LJ44=Výsledky!$OB$3,Tipy!LL44=Výsledky!$OD$3),60,0)))</f>
        <v/>
      </c>
      <c r="NL50" s="65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5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5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6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9" t="str">
        <f>IF(ISBLANK($OD$3),"",IF(ISBLANK(Tipy!LJ44),"-",SUM(NK50:NO50)))</f>
        <v/>
      </c>
      <c r="NQ50" s="68"/>
      <c r="NR50" s="65" t="str">
        <f>IF(ISBLANK($NI$3),"",IF(ISBLANK(Tipy!LP44),0,IF(AND(Tipy!LP44=Výsledky!$NG$3,Tipy!LR44=Výsledky!$NI$3),60,0)))</f>
        <v/>
      </c>
      <c r="NS50" s="65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5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5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6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9" t="str">
        <f>IF(ISBLANK($NI$3),"",IF(ISBLANK(Tipy!LP44),"-",SUM(NR50:NV50)))</f>
        <v/>
      </c>
      <c r="NX50" s="68"/>
      <c r="NY50" s="65" t="str">
        <f>IF(ISBLANK($OK$3),"",IF(ISBLANK(Tipy!LV44),0,IF(AND(Tipy!LV44=Výsledky!$OI$3,Tipy!LX44=Výsledky!$OK$3),60,0)))</f>
        <v/>
      </c>
      <c r="NZ50" s="65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5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5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6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9" t="str">
        <f>IF(ISBLANK($OK$3),"",IF(ISBLANK(Tipy!LV44),"-",SUM(NY50:OC50)))</f>
        <v/>
      </c>
      <c r="OE50" s="68"/>
      <c r="OF50" s="65" t="str">
        <f>IF(ISBLANK($NW$3),"",IF(ISBLANK(Tipy!MB44),0,IF(AND(Tipy!MB44=Výsledky!$NU$3,Tipy!MD44=Výsledky!$NW$3),60,0)))</f>
        <v/>
      </c>
      <c r="OG50" s="65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5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5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6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9" t="str">
        <f>IF(ISBLANK($NW$3),"",IF(ISBLANK(Tipy!MB44),"-",SUM(OF50:OJ50)))</f>
        <v/>
      </c>
      <c r="OL50" s="68"/>
      <c r="OM50" s="65" t="str">
        <f>IF(ISBLANK($OR$3),"",IF(ISBLANK(Tipy!MH44),0,IF(AND(Tipy!MH44=Výsledky!$OP$3,Tipy!MJ44=Výsledky!$OR$3),60,0)))</f>
        <v/>
      </c>
      <c r="ON50" s="6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5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5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9" t="str">
        <f>IF(ISBLANK($OR$3),"",IF(ISBLANK(Tipy!MH44),"-",SUM(OM50:OQ50)))</f>
        <v/>
      </c>
      <c r="OS50" s="68"/>
      <c r="OT50" s="65" t="str">
        <f>IF(ISBLANK($OY$3),"",IF(ISBLANK(Tipy!MN44),0,IF(AND(Tipy!MN44=Výsledky!$OW$3,Tipy!MP44=Výsledky!$OY$3),60,0)))</f>
        <v/>
      </c>
      <c r="OU50" s="6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5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5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9" t="str">
        <f>IF(ISBLANK($OY$3),"",IF(ISBLANK(Tipy!MN44),"-",SUM(OT50:OX50)))</f>
        <v/>
      </c>
      <c r="OZ50" s="68"/>
      <c r="PA50" s="65" t="str">
        <f>IF(ISBLANK($PF$3),"",IF(ISBLANK(Tipy!MT44),0,IF(AND(Tipy!MT44=Výsledky!$PD$3,Tipy!MV44=Výsledky!$PF$3),60,0)))</f>
        <v/>
      </c>
      <c r="PB50" s="6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5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5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9" t="str">
        <f>IF(ISBLANK($PF$3),"",IF(ISBLANK(Tipy!MT44),"-",SUM(PA50:PE50)))</f>
        <v/>
      </c>
      <c r="PG50" s="68"/>
      <c r="PH50" s="65" t="str">
        <f>IF(ISBLANK($PM$3),"",IF(ISBLANK(Tipy!MZ44),0,IF(AND(Tipy!MZ44=Výsledky!$PK$3,Tipy!NB44=Výsledky!$PM$3),60,0)))</f>
        <v/>
      </c>
      <c r="PI50" s="6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5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5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9" t="str">
        <f>IF(ISBLANK($PM$3),"",IF(ISBLANK(Tipy!MZ44),"-",SUM(PH50:PL50)))</f>
        <v/>
      </c>
      <c r="PN50" s="68"/>
      <c r="PO50" s="65" t="str">
        <f>IF(ISBLANK($PT$3),"",IF(ISBLANK(Tipy!NF44),0,IF(AND(Tipy!NF44=Výsledky!$PR$3,Tipy!NH44=Výsledky!$PT$3),60,0)))</f>
        <v/>
      </c>
      <c r="PP50" s="6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5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5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9" t="str">
        <f>IF(ISBLANK($PT$3),"",IF(ISBLANK(Tipy!NF44),"-",SUM(PO50:PS50)))</f>
        <v/>
      </c>
      <c r="PU50" s="68"/>
      <c r="PV50" s="65" t="str">
        <f>IF(ISBLANK($QA$3),"",IF(ISBLANK(Tipy!NL44),0,IF(AND(Tipy!NL44=Výsledky!$PY$3,Tipy!NN44=Výsledky!$QA$3),60,0)))</f>
        <v/>
      </c>
      <c r="PW50" s="6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5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5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9" t="str">
        <f>IF(ISBLANK($QA$3),"",IF(ISBLANK(Tipy!NL44),"-",SUM(PV50:PZ50)))</f>
        <v/>
      </c>
      <c r="QB50" s="68"/>
      <c r="QC50" s="65" t="str">
        <f>IF(ISBLANK($QH$3),"",IF(ISBLANK(Tipy!NR44),0,IF(AND(Tipy!NR44=Výsledky!$QF$3,Tipy!NT44=Výsledky!$QH$3),60,0)))</f>
        <v/>
      </c>
      <c r="QD50" s="6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5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5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9" t="str">
        <f>IF(ISBLANK($QH$3),"",IF(ISBLANK(Tipy!NR44),"-",SUM(QC50:QG50)))</f>
        <v/>
      </c>
      <c r="QI50" s="65"/>
      <c r="QJ50" s="65" t="str">
        <f>IF(ISBLANK($QV$3),"",IF(ISBLANK(Tipy!NX44),0,IF(AND(Tipy!NX44=Výsledky!$QT$3,Tipy!NZ44=Výsledky!$QV$3),60,0)))</f>
        <v/>
      </c>
      <c r="QK50" s="65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5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5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6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9" t="str">
        <f>IF(ISBLANK($QV$3),"",IF(ISBLANK(Tipy!NX44),"-",SUM(QJ50:QN50)))</f>
        <v/>
      </c>
      <c r="QP50" s="65"/>
      <c r="QQ50" s="65" t="str">
        <f>IF(ISBLANK($QO$3),"",IF(ISBLANK(Tipy!#REF!),0,IF(AND(Tipy!#REF!=Výsledky!$QM$3,Tipy!#REF!=Výsledky!$QO$3),60,0)))</f>
        <v/>
      </c>
      <c r="QR5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9" t="str">
        <f>IF(ISBLANK($QO$3),"",IF(ISBLANK(Tipy!#REF!),"-",SUM(QQ50:QU50)))</f>
        <v/>
      </c>
    </row>
    <row r="51" spans="1:464" s="336" customFormat="1" ht="15">
      <c r="A51" s="316">
        <f>Tipy!A45</f>
        <v>16</v>
      </c>
      <c r="B51" s="333" t="s">
        <v>299</v>
      </c>
      <c r="C51" s="334">
        <v>16</v>
      </c>
      <c r="D51" s="65">
        <f>IF(ISBLANK($I$3),"",IF(ISBLANK(Tipy!D45),0,IF(AND(Tipy!D45=Výsledky!$G$3,Tipy!F45=Výsledky!$I$3),60,0)))</f>
        <v>0</v>
      </c>
      <c r="E51" s="6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5" t="e">
        <f>IF(ISBLANK($I$3),"",IF(OR(Tipy!G45=Výsledky!$D$6,Tipy!G45=Výsledky!$D$7,Tipy!G45=Výsledky!$D$8,Tipy!G45=Výsledky!$D$9),IF(VLOOKUP(Tipy!G45,'Kategórie hráčov'!$A$2:$B$46,2,FALSE)=30,30,20),0))</f>
        <v>#N/A</v>
      </c>
      <c r="G51" s="65" t="e">
        <f>IF(ISBLANK($I$3),"",IF(OR(Tipy!H45=Výsledky!$G$6,Tipy!H45=Výsledky!$G$7,Tipy!H45=Výsledky!$G$8,Tipy!H45=Výsledky!$G$9),IF(VLOOKUP(Tipy!H45,'Kategórie hráčov'!$A$2:$B$46,2,FALSE)=30,30,20),0))</f>
        <v>#N/A</v>
      </c>
      <c r="H51" s="66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7" t="str">
        <f>IF(ISBLANK($I$3),"",IF(ISBLANK(Tipy!D45),"-",SUM(D51:H51)))</f>
        <v>-</v>
      </c>
      <c r="J51" s="335"/>
      <c r="K51" s="106">
        <f>IF(ISBLANK($P$3),"",IF(ISBLANK(Tipy!J45),0,IF(AND(Tipy!J45=Výsledky!$N$3,Tipy!L45=Výsledky!$P$3),60,0)))</f>
        <v>0</v>
      </c>
      <c r="L51" s="10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5">
        <f>IF(ISBLANK($P$3),"",IF(OR(Tipy!M45=Výsledky!$K$6,Tipy!M45=Výsledky!$K$7,Tipy!M45=Výsledky!$K$8,Tipy!M45=Výsledky!$K$9),IF(VLOOKUP(Tipy!M45,'Kategórie hráčov'!$A$2:$B$46,2,FALSE)=30,30,20),0))</f>
        <v>0</v>
      </c>
      <c r="N51" s="105">
        <f>IF(ISBLANK($P$3),"",IF(OR(Tipy!N45=Výsledky!$N$6,Tipy!N45=Výsledky!$N$7,Tipy!N45=Výsledky!$N$8,Tipy!N45=Výsledky!$N$9),IF(VLOOKUP(Tipy!N45,'Kategórie hráčov'!$A$2:$B$46,2,FALSE)=30,30,20),0))</f>
        <v>0</v>
      </c>
      <c r="O51" s="6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7">
        <f>IF(ISBLANK($P$3),"",IF(ISBLANK(Tipy!J45),"-",SUM(K51:O51)))</f>
        <v>0</v>
      </c>
      <c r="Q51" s="330"/>
      <c r="R51" s="106">
        <f>IF(ISBLANK($W$3),"",IF(ISBLANK(Tipy!P45),0,IF(AND(Tipy!P45=Výsledky!$U$3,Tipy!R45=Výsledky!$W$3),60,0)))</f>
        <v>0</v>
      </c>
      <c r="S51" s="10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5">
        <f>IF(ISBLANK($W$3),"",IF(OR(Tipy!S45=Výsledky!$R$6,Tipy!S45=Výsledky!$R$7,Tipy!S45=Výsledky!$R$8,Tipy!S45=Výsledky!$R$9),VLOOKUP(Tipy!S45,'Kategórie hráčov'!$A$2:$B$47,2,FALSE),0))</f>
        <v>0</v>
      </c>
      <c r="U51" s="105">
        <f>IF(ISBLANK($W$3),"",IF(OR(Tipy!T45=Výsledky!$U$6,Tipy!T45=Výsledky!$U$7,Tipy!T45=Výsledky!$U$8,Tipy!T45=Výsledky!$U$9),VLOOKUP(Tipy!T45,'Kategórie hráčov'!$A$25:$B$70,2,FALSE),0))</f>
        <v>0</v>
      </c>
      <c r="V51" s="6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9">
        <f>IF(ISBLANK($W$3),"",IF(ISBLANK(Tipy!P45),"-",SUM(R51:V51)))</f>
        <v>20</v>
      </c>
      <c r="X51" s="330"/>
      <c r="Y51" s="106">
        <f>IF(ISBLANK($AD$3),"",IF(ISBLANK(Tipy!V45),0,IF(AND(Tipy!V45=Výsledky!$AB$3,Tipy!X45=Výsledky!$AD$3),60,0)))</f>
        <v>0</v>
      </c>
      <c r="Z51" s="10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5">
        <f>IF(ISBLANK($AD$3),"",IF(OR(Tipy!Y45=Výsledky!$Y$6,Tipy!Y45=Výsledky!$Y$7,Tipy!Y45=Výsledky!$Y$8,Tipy!Y45=Výsledky!$Y$9),VLOOKUP(Tipy!Y45,'Kategórie hráčov'!$A$2:$B$47,2,FALSE),0))</f>
        <v>0</v>
      </c>
      <c r="AB51" s="105">
        <f>IF(ISBLANK($AD$3),"",IF(OR(Tipy!Z45=Výsledky!$AB$6,Tipy!Z45=Výsledky!$AB$7,Tipy!Z45=Výsledky!$AB$8,Tipy!Z45=Výsledky!$AB$9),VLOOKUP(Tipy!Z45,'Kategórie hráčov'!$A$25:$B$70,2,FALSE),0))</f>
        <v>0</v>
      </c>
      <c r="AC51" s="66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9">
        <f>IF(ISBLANK($AD$3),"",IF(ISBLANK(Tipy!V45),"-",SUM(Y51:AC51)))</f>
        <v>0</v>
      </c>
      <c r="AE51" s="68"/>
      <c r="AF51" s="65" t="str">
        <f>IF(ISBLANK($AK$3),"",IF(ISBLANK(Tipy!AB45),0,IF(AND(Tipy!AB45=Výsledky!$AI$3,Tipy!AD45=Výsledky!$AK$3),60,0)))</f>
        <v/>
      </c>
      <c r="AG51" s="65" t="str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/>
      </c>
      <c r="AH51" s="65" t="str">
        <f>IF(ISBLANK($AK$3),"",IF(OR(Tipy!AE45=Výsledky!$AF$6,Tipy!AE45=Výsledky!$AF$7,Tipy!AE45=Výsledky!$AF$8,Tipy!AE45=Výsledky!$AF$9),IF(VLOOKUP(Tipy!AE45,'Kategórie hráčov'!$A$2:$B$46,2,FALSE)=30,30,20),0))</f>
        <v/>
      </c>
      <c r="AI51" s="65" t="str">
        <f>IF(ISBLANK($AK$3),"",IF(OR(Tipy!AF45=Výsledky!$AI$6,Tipy!AF45=Výsledky!$AI$7,Tipy!AF45=Výsledky!$AI$8,Tipy!AF45=Výsledky!$AI$9),IF(VLOOKUP(Tipy!AF45,'Kategórie hráčov'!$A$2:$B$46,2,FALSE)=30,30,20),0))</f>
        <v/>
      </c>
      <c r="AJ51" s="66" t="str">
        <f>IF(ISBLANK($AK$3),"",IF(ISBLANK(Tipy!AB45),0,IF(OR(AND(Tipy!AB45=Výsledky!$AI$3,OR(Tipy!AD45=Výsledky!$AK$3+1,Tipy!AD45=Výsledky!$AK$3-1)),AND(Tipy!AD45=Výsledky!$AK$3,OR(Tipy!AB45=Výsledky!$AI$3+1,Tipy!AB45=Výsledky!$AI$3-1))),10,0)))</f>
        <v/>
      </c>
      <c r="AK51" s="69" t="str">
        <f>IF(ISBLANK($AK$3),"",IF(ISBLANK(Tipy!AB45),"-",SUM(AF51:AJ51)))</f>
        <v/>
      </c>
      <c r="AL51" s="68"/>
      <c r="AM51" s="65" t="str">
        <f>IF(ISBLANK($AR$3),"",IF(ISBLANK(Tipy!AH45),0,IF(AND(Tipy!AH45=Výsledky!$AP$3,Tipy!AJ45=Výsledky!$AR$3),60,0)))</f>
        <v/>
      </c>
      <c r="AN51" s="65" t="str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/>
      </c>
      <c r="AO51" s="65" t="str">
        <f>IF(ISBLANK($AR$3),"",IF(OR(Tipy!AK45=Výsledky!$AM$6,Tipy!AK45=Výsledky!$AM$7,Tipy!AK45=Výsledky!$AM$8,Tipy!AK45=Výsledky!$AM$9),IF(VLOOKUP(Tipy!AK45,'Kategórie hráčov'!$A$2:$B$46,2,FALSE)=30,30,20),0))</f>
        <v/>
      </c>
      <c r="AP51" s="65" t="str">
        <f>IF(ISBLANK($AR$3),"",IF(OR(Tipy!AL45=Výsledky!$AP$6,Tipy!AL45=Výsledky!$AP$7,Tipy!AL45=Výsledky!$AP$8,Tipy!AL45=Výsledky!$AP$9),IF(VLOOKUP(Tipy!AL45,'Kategórie hráčov'!$A$2:$B$46,2,FALSE)=30,30,20),0))</f>
        <v/>
      </c>
      <c r="AQ51" s="66" t="str">
        <f>IF(ISBLANK($AR$3),"",IF(ISBLANK(Tipy!AH45),0,IF(OR(AND(Tipy!AH45=Výsledky!$AP$3,OR(Tipy!AJ45=Výsledky!$AR$3+1,Tipy!AJ45=Výsledky!$AR$3-1)),AND(Tipy!AJ45=Výsledky!$AR$3,OR(Tipy!AH45=Výsledky!$AP$3+1,Tipy!AH45=Výsledky!$AP$3-1))),10,0)))</f>
        <v/>
      </c>
      <c r="AR51" s="69" t="str">
        <f>IF(ISBLANK($AR$3),"",IF(ISBLANK(Tipy!AH45),"-",SUM(AM51:AQ51)))</f>
        <v/>
      </c>
      <c r="AS51" s="68"/>
      <c r="AT51" s="65" t="str">
        <f>IF(ISBLANK($BF$3),"",IF(ISBLANK(Tipy!AN45),0,IF(AND(Tipy!AN45=Výsledky!$BD$3,Tipy!AP45=Výsledky!$BF$3),60,0)))</f>
        <v/>
      </c>
      <c r="AU51" s="65" t="str">
        <f>IF(ISBLANK($BF$3),"",IF(ISBLANK(Tipy!AN45),0,IF(AND(Tipy!AN45=Výsledky!$BD$3,Tipy!AP45=Výsledky!$BF$3),0,IF(AND(Tipy!AN45-Tipy!AP45&gt;0,Výsledky!$BD$3-Výsledky!$BF$3&gt;0),20,IF(AND(Tipy!AN45-Tipy!AP45=0,Výsledky!$BD$3-Výsledky!$BF$3=0),20,IF(AND(Tipy!AN45-Tipy!AP45&lt;0,Výsledky!$BD$3-Výsledky!$BF$3&lt;0),20,0))))))</f>
        <v/>
      </c>
      <c r="AV51" s="65" t="str">
        <f>IF(ISBLANK($BF$3),"",IF(OR(Tipy!AQ45=Výsledky!#REF!,Tipy!AQ45=Výsledky!#REF!,Tipy!AQ45=Výsledky!#REF!,Tipy!AQ45=Výsledky!$AT$9),IF(VLOOKUP(Tipy!AQ45,'Kategórie hráčov'!$A$2:$B$46,2,FALSE)=30,30,20),0))</f>
        <v/>
      </c>
      <c r="AW51" s="65" t="str">
        <f>IF(ISBLANK($BF$3),"",IF(OR(Tipy!AR45=Výsledky!#REF!,Tipy!AR45=Výsledky!#REF!,Tipy!AR45=Výsledky!#REF!,Tipy!AR45=Výsledky!$AW$9),IF(VLOOKUP(Tipy!AR45,'Kategórie hráčov'!$A$2:$B$46,2,FALSE)=30,30,20),0))</f>
        <v/>
      </c>
      <c r="AX51" s="66" t="str">
        <f>IF(ISBLANK($BF$3),"",IF(ISBLANK(Tipy!AN45),0,IF(OR(AND(Tipy!AN45=Výsledky!$BD$3,OR(Tipy!AP45=Výsledky!$BF$3+1,Tipy!AP45=Výsledky!$BF$3-1)),AND(Tipy!AP45=Výsledky!$BF$3,OR(Tipy!AN45=Výsledky!$BD$3+1,Tipy!AN45=Výsledky!$BD$3-1))),10,0)))</f>
        <v/>
      </c>
      <c r="AY51" s="69" t="str">
        <f>IF(ISBLANK($BF$3),"",IF(ISBLANK(Tipy!AN45),"-",SUM(AT51:AX51)))</f>
        <v/>
      </c>
      <c r="AZ51" s="68"/>
      <c r="BA51" s="65" t="str">
        <f>IF(ISBLANK($AY$3),"",IF(ISBLANK(Tipy!AT45),0,IF(AND(Tipy!AT45=Výsledky!$AW$3,Tipy!AV45=Výsledky!$AY$3),60,0)))</f>
        <v/>
      </c>
      <c r="BB51" s="65" t="str">
        <f>IF(ISBLANK($AY$3),"",IF(ISBLANK(Tipy!AT45),0,IF(AND(Tipy!AT45=Výsledky!$AW$3,Tipy!AV45=Výsledky!$AY$3),0,IF(AND(Tipy!AT45-Tipy!AV45&gt;0,Výsledky!$AW$3-Výsledky!$AY$3&gt;0),20,IF(AND(Tipy!AT45-Tipy!AV45=0,Výsledky!$AW$3-Výsledky!$AY$3=0),20,IF(AND(Tipy!AT45-Tipy!AV45&lt;0,Výsledky!$AW$3-Výsledky!$AY$3&lt;0),20,0))))))</f>
        <v/>
      </c>
      <c r="BC51" s="65" t="str">
        <f>IF(ISBLANK($AY$3),"",IF(OR(Tipy!AW45=Výsledky!$BA$6,Tipy!AW45=Výsledky!$BA$7,Tipy!AW45=Výsledky!$BA$8,Tipy!AW45=Výsledky!$BA$9),IF(VLOOKUP(Tipy!AW45,'Kategórie hráčov'!$A$2:$B$46,2,FALSE)=30,30,20),0))</f>
        <v/>
      </c>
      <c r="BD51" s="65" t="str">
        <f>IF(ISBLANK($AY$3),"",IF(OR(Tipy!AX45=Výsledky!$BD$6,Tipy!AX45=Výsledky!$BD$7,Tipy!AX45=Výsledky!$BD$8,Tipy!AX45=Výsledky!$BD$9),IF(VLOOKUP(Tipy!AX45,'Kategórie hráčov'!$A$2:$B$46,2,FALSE)=30,30,20),0))</f>
        <v/>
      </c>
      <c r="BE51" s="66" t="str">
        <f>IF(ISBLANK($AY$3),"",IF(ISBLANK(Tipy!AT45),0,IF(OR(AND(Tipy!AT45=Výsledky!$AW$3,OR(Tipy!AV45=Výsledky!$AY$3+1,Tipy!AV45=Výsledky!$AY$3-1)),AND(Tipy!AV45=Výsledky!$AY$3,OR(Tipy!AT45=Výsledky!$AW$3+1,Tipy!AT45=Výsledky!$AW$3-1))),10,0)))</f>
        <v/>
      </c>
      <c r="BF51" s="69" t="str">
        <f>IF(ISBLANK($AY$3),"",IF(ISBLANK(Tipy!AT45),"-",SUM(BA51:BE51)))</f>
        <v/>
      </c>
      <c r="BG51" s="68"/>
      <c r="BH51" s="65" t="str">
        <f>IF(ISBLANK($BT$3),"",IF(ISBLANK(Tipy!AZ45),0,IF(AND(Tipy!AZ45=Výsledky!$BR$3,Tipy!BB45=Výsledky!$BT$3),60,0)))</f>
        <v/>
      </c>
      <c r="BI51" s="65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5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5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6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69" t="str">
        <f>IF(ISBLANK($BT$3),"",IF(ISBLANK(Tipy!AZ45),"-",SUM(BH51:BL51)))</f>
        <v/>
      </c>
      <c r="BN51" s="68"/>
      <c r="BO51" s="65" t="str">
        <f>IF(ISBLANK($CA$3),"",IF(ISBLANK(Tipy!BF45),0,IF(AND(Tipy!BF45=Výsledky!$BY$3,Tipy!BH45=Výsledky!$CA$3),60,0)))</f>
        <v/>
      </c>
      <c r="BP51" s="65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5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5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6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9" t="str">
        <f>IF(ISBLANK($CA$3),"",IF(ISBLANK(Tipy!BF45),"-",SUM(BO51:BS51)))</f>
        <v/>
      </c>
      <c r="BU51" s="68"/>
      <c r="BV51" s="65" t="str">
        <f>IF(ISBLANK($CH$3),"",IF(ISBLANK(Tipy!BL45),0,IF(AND(Tipy!BL45=Výsledky!$CF$3,Tipy!BN45=Výsledky!$CH$3),60,0)))</f>
        <v/>
      </c>
      <c r="BW51" s="65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5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5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6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9" t="str">
        <f>IF(ISBLANK($CH$3),"",IF(ISBLANK(Tipy!BL45),"-",SUM(BV51:BZ51)))</f>
        <v/>
      </c>
      <c r="CB51" s="68"/>
      <c r="CC51" s="65" t="str">
        <f>IF(ISBLANK($CO$3),"",IF(ISBLANK(Tipy!BR45),0,IF(AND(Tipy!BR45=Výsledky!$CM$3,Tipy!BT45=Výsledky!$CO$3),60,0)))</f>
        <v/>
      </c>
      <c r="CD51" s="65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5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5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6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9" t="str">
        <f>IF(ISBLANK($CO$3),"",IF(ISBLANK(Tipy!BR45),"-",SUM(CC51:CG51)))</f>
        <v/>
      </c>
      <c r="CI51" s="68"/>
      <c r="CJ51" s="65" t="str">
        <f>IF(ISBLANK($CV$3),"",IF(ISBLANK(Tipy!BX45),0,IF(AND(Tipy!BX45=Výsledky!$CT$3,Tipy!BZ45=Výsledky!$CV$3),60,0)))</f>
        <v/>
      </c>
      <c r="CK51" s="65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5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5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6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9" t="str">
        <f>IF(ISBLANK($CV$3),"",IF(ISBLANK(Tipy!BX45),"-",SUM(CJ51:CN51)))</f>
        <v/>
      </c>
      <c r="CP51" s="68"/>
      <c r="CQ51" s="65" t="str">
        <f>IF(ISBLANK($DC$3),"",IF(ISBLANK(Tipy!CD45),0,IF(AND(Tipy!CD45=Výsledky!$DA$3,Tipy!CF45=Výsledky!$DC$3),60,0)))</f>
        <v/>
      </c>
      <c r="CR51" s="65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5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5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6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9" t="str">
        <f>IF(ISBLANK($DC$3),"",IF(ISBLANK(Tipy!CD45),"-",SUM(CQ51:CU51)))</f>
        <v/>
      </c>
      <c r="CW51" s="68"/>
      <c r="CX51" s="65" t="str">
        <f>IF(ISBLANK($DX$3),"",IF(ISBLANK(Tipy!CJ45),0,IF(AND(Tipy!CJ45=Výsledky!$DV$3,Tipy!CL45=Výsledky!$DX$3),60,0)))</f>
        <v/>
      </c>
      <c r="CY51" s="65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5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5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6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9" t="str">
        <f>IF(ISBLANK($DX$3),"",IF(ISBLANK(Tipy!CJ45),"-",SUM(CX51:DB51)))</f>
        <v/>
      </c>
      <c r="DD51" s="68"/>
      <c r="DE51" s="65" t="str">
        <f>IF(ISBLANK($DQ$3),"",IF(ISBLANK(Tipy!CP45),0,IF(AND(Tipy!CP45=Výsledky!$DO$3,Tipy!CR45=Výsledky!$DQ$3),60,0)))</f>
        <v/>
      </c>
      <c r="DF51" s="65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5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5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6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9" t="str">
        <f>IF(ISBLANK($DQ$3),"",IF(ISBLANK(Tipy!CP45),"-",SUM(DE51:DI51)))</f>
        <v/>
      </c>
      <c r="DK51" s="68"/>
      <c r="DL51" s="65" t="str">
        <f>IF(ISBLANK($EE$3),"",IF(ISBLANK(Tipy!CV45),0,IF(AND(Tipy!CV45=Výsledky!$EC$3,Tipy!CX45=Výsledky!$EE$3),60,0)))</f>
        <v/>
      </c>
      <c r="DM51" s="65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5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5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6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9" t="str">
        <f>IF(ISBLANK($EE$3),"",IF(ISBLANK(Tipy!CV45),"-",SUM(DL51:DP51)))</f>
        <v/>
      </c>
      <c r="DR51" s="68"/>
      <c r="DS51" s="65" t="str">
        <f>IF(ISBLANK($EL$3),"",IF(ISBLANK(Tipy!DB45),0,IF(AND(Tipy!DB45=Výsledky!$EJ$3,Tipy!DD45=Výsledky!$EL$3),60,0)))</f>
        <v/>
      </c>
      <c r="DT51" s="65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5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5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6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9" t="str">
        <f>IF(ISBLANK($EL$3),"",IF(ISBLANK(Tipy!DB45),"-",SUM(DS51:DW51)))</f>
        <v/>
      </c>
      <c r="DY51" s="68"/>
      <c r="DZ51" s="65" t="str">
        <f>IF(ISBLANK($ES$3),"",IF(ISBLANK(Tipy!DH45),0,IF(AND(Tipy!DH45=Výsledky!$EQ$3,Tipy!DJ45=Výsledky!$ES$3),60,0)))</f>
        <v/>
      </c>
      <c r="EA51" s="65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5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5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6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9" t="str">
        <f>IF(ISBLANK($ES$3),"",IF(ISBLANK(Tipy!DH45),"-",SUM(DZ51:ED51)))</f>
        <v/>
      </c>
      <c r="EF51" s="68"/>
      <c r="EG51" s="65" t="str">
        <f>IF(ISBLANK($EZ$3),"",IF(ISBLANK(Tipy!DN45),0,IF(AND(Tipy!DN45=Výsledky!$EX$3,Tipy!DP45=Výsledky!$EZ$3),60,0)))</f>
        <v/>
      </c>
      <c r="EH51" s="65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5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5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6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9" t="str">
        <f>IF(ISBLANK($EZ$3),"",IF(ISBLANK(Tipy!DN45),"-",SUM(EG51:EK51)))</f>
        <v/>
      </c>
      <c r="EM51" s="68"/>
      <c r="EN51" s="65" t="str">
        <f>IF(ISBLANK($FU$3),"",IF(ISBLANK(Tipy!DT45),0,IF(AND(Tipy!DT45=Výsledky!$FS$3,Tipy!DV45=Výsledky!$FU$3),60,0)))</f>
        <v/>
      </c>
      <c r="EO51" s="65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5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5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6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9" t="str">
        <f>IF(ISBLANK($FU$3),"",IF(ISBLANK(Tipy!DT45),"-",SUM(EN51:ER51)))</f>
        <v/>
      </c>
      <c r="ET51" s="68"/>
      <c r="EU51" s="65" t="str">
        <f>IF(ISBLANK($FG$3),"",IF(ISBLANK(Tipy!DZ45),0,IF(AND(Tipy!DZ45=Výsledky!$FE$3,Tipy!EB45=Výsledky!$FG$3),60,0)))</f>
        <v/>
      </c>
      <c r="EV51" s="65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5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5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6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9" t="str">
        <f>IF(ISBLANK($FG$3),"",IF(ISBLANK(Tipy!DZ45),"-",SUM(EU51:EY51)))</f>
        <v/>
      </c>
      <c r="FA51" s="68"/>
      <c r="FB51" s="65" t="str">
        <f>IF(ISBLANK($BM$3),"",IF(ISBLANK(Tipy!EF45),0,IF(AND(Tipy!EF45=Výsledky!$BK$3,Tipy!EH45=Výsledky!$BM$3),60,0)))</f>
        <v/>
      </c>
      <c r="FC51" s="65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5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5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6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69" t="str">
        <f>IF(ISBLANK($BM$3),"",IF(ISBLANK(Tipy!EF45),"-",SUM(FB51:FF51)))</f>
        <v/>
      </c>
      <c r="FH51" s="68"/>
      <c r="FI51" s="65" t="str">
        <f>IF(ISBLANK($FN$3),"",IF(ISBLANK(Tipy!EL45),0,IF(AND(Tipy!EL45=Výsledky!$FL$3,Tipy!EN45=Výsledky!$FN$3),60,0)))</f>
        <v/>
      </c>
      <c r="FJ51" s="65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5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5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6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9" t="str">
        <f>IF(ISBLANK($FN$3),"",IF(ISBLANK(Tipy!EL45),"-",SUM(FI51:FM51)))</f>
        <v/>
      </c>
      <c r="FO51" s="68"/>
      <c r="FP51" s="65" t="str">
        <f>IF(ISBLANK($DJ$3),"",IF(ISBLANK(Tipy!ER45),0,IF(AND(Tipy!ER45=Výsledky!$DH$3,Tipy!ET45=Výsledky!$DJ$3),60,0)))</f>
        <v/>
      </c>
      <c r="FQ51" s="65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5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5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6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9" t="str">
        <f>IF(ISBLANK($DJ$3),"",IF(ISBLANK(Tipy!ER45),"-",SUM(FP51:FT51)))</f>
        <v/>
      </c>
      <c r="FV51" s="68"/>
      <c r="FW51" s="65" t="str">
        <f>IF(ISBLANK($GB$3),"",IF(ISBLANK(Tipy!EX45),0,IF(AND(Tipy!EX45=Výsledky!$FZ$3,Tipy!EZ45=Výsledky!$GB$3),60,0)))</f>
        <v/>
      </c>
      <c r="FX51" s="65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5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5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6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9" t="str">
        <f>IF(ISBLANK($GB$3),"",IF(ISBLANK(Tipy!EX45),"-",SUM(FW51:GA51)))</f>
        <v/>
      </c>
      <c r="GC51" s="68"/>
      <c r="GD51" s="65" t="str">
        <f>IF(ISBLANK($GP$3),"",IF(ISBLANK(Tipy!FD45),0,IF(AND(Tipy!FD45=Výsledky!$GN$3,Tipy!FF45=Výsledky!$GP$3),60,0)))</f>
        <v/>
      </c>
      <c r="GE51" s="65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5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5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6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9" t="str">
        <f>IF(ISBLANK($GP$3),"",IF(ISBLANK(Tipy!FD45),"-",SUM(GD51:GH51)))</f>
        <v/>
      </c>
      <c r="GJ51" s="68"/>
      <c r="GK51" s="65" t="str">
        <f>IF(ISBLANK($GW$3),"",IF(ISBLANK(Tipy!FJ45),0,IF(AND(Tipy!FJ45=Výsledky!$GU$3,Tipy!FL45=Výsledky!$GW$3),60,0)))</f>
        <v/>
      </c>
      <c r="GL51" s="65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5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5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6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9" t="str">
        <f>IF(ISBLANK($GW$3),"",IF(ISBLANK(Tipy!FJ45),"-",SUM(GK51:GO51)))</f>
        <v/>
      </c>
      <c r="GQ51" s="68"/>
      <c r="GR51" s="65" t="str">
        <f>IF(ISBLANK($GI$3),"",IF(ISBLANK(Tipy!FP45),0,IF(AND(Tipy!FP45=Výsledky!$GG$3,Tipy!FR45=Výsledky!$GI$3),60,0)))</f>
        <v/>
      </c>
      <c r="GS51" s="65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5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5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6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9" t="str">
        <f>IF(ISBLANK($GI$3),"",IF(ISBLANK(Tipy!FP45),"-",SUM(GR51:GV51)))</f>
        <v/>
      </c>
      <c r="GX51" s="68"/>
      <c r="GY51" s="65" t="str">
        <f>IF(ISBLANK($HK$3),"",IF(ISBLANK(Tipy!FV45),0,IF(AND(Tipy!FV45=Výsledky!$HI$3,Tipy!FX45=Výsledky!$HK$3),60,0)))</f>
        <v/>
      </c>
      <c r="GZ51" s="65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5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5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6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9" t="str">
        <f>IF(ISBLANK($HK$3),"",IF(ISBLANK(Tipy!FV45),"-",SUM(GY51:HC51)))</f>
        <v/>
      </c>
      <c r="HE51" s="68"/>
      <c r="HF51" s="65" t="str">
        <f>IF(ISBLANK($HD$3),"",IF(ISBLANK(Tipy!GB45),0,IF(AND(Tipy!GB45=Výsledky!$HB$3,Tipy!GD45=Výsledky!$HD$3),60,0)))</f>
        <v/>
      </c>
      <c r="HG51" s="65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5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5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6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9" t="str">
        <f>IF(ISBLANK($HD$3),"",IF(ISBLANK(Tipy!GB45),"-",SUM(HF51:HJ51)))</f>
        <v/>
      </c>
      <c r="HL51" s="68"/>
      <c r="HM51" s="65" t="str">
        <f>IF(ISBLANK($HY$3),"",IF(ISBLANK(Tipy!GH45),0,IF(AND(Tipy!GH45=Výsledky!$HW$3,Tipy!GJ45=Výsledky!$HY$3),60,0)))</f>
        <v/>
      </c>
      <c r="HN51" s="65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5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5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6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9" t="str">
        <f>IF(ISBLANK($HY$3),"",IF(ISBLANK(Tipy!GH45),"-",SUM(HM51:HQ51)))</f>
        <v/>
      </c>
      <c r="HS51" s="68"/>
      <c r="HT51" s="65" t="str">
        <f>IF(ISBLANK($HR$3),"",IF(ISBLANK(Tipy!GN45),0,IF(AND(Tipy!GN45=Výsledky!$HP$3,Tipy!GP45=Výsledky!$HR$3),60,0)))</f>
        <v/>
      </c>
      <c r="HU51" s="65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5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5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6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9" t="str">
        <f>IF(ISBLANK($HR$3),"",IF(ISBLANK(Tipy!GN45),"-",SUM(HT51:HX51)))</f>
        <v/>
      </c>
      <c r="HZ51" s="68"/>
      <c r="IA51" s="65" t="str">
        <f>IF(ISBLANK($IM$3),"",IF(ISBLANK(Tipy!GT45),0,IF(AND(Tipy!GT45=Výsledky!$IK$3,Tipy!GV45=Výsledky!$IM$3),60,0)))</f>
        <v/>
      </c>
      <c r="IB51" s="65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5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5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6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9" t="str">
        <f>IF(ISBLANK($IM$3),"",IF(ISBLANK(Tipy!GT45),"-",SUM(IA51:IE51)))</f>
        <v/>
      </c>
      <c r="IG51" s="68"/>
      <c r="IH51" s="65" t="str">
        <f>IF(ISBLANK($IF$3),"",IF(ISBLANK(Tipy!GZ45),0,IF(AND(Tipy!GZ45=Výsledky!$ID$3,Tipy!HB45=Výsledky!$IF$3),60,0)))</f>
        <v/>
      </c>
      <c r="II51" s="65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5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5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6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9" t="str">
        <f>IF(ISBLANK($IF$3),"",IF(ISBLANK(Tipy!GZ45),"-",SUM(IH51:IL51)))</f>
        <v/>
      </c>
      <c r="IN51" s="68"/>
      <c r="IO51" s="65" t="str">
        <f>IF(ISBLANK($IT$3),"",IF(ISBLANK(Tipy!HF45),0,IF(AND(Tipy!HF45=Výsledky!$IR$3,Tipy!HH45=Výsledky!$IT$3),60,0)))</f>
        <v/>
      </c>
      <c r="IP51" s="65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5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5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6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9" t="str">
        <f>IF(ISBLANK($IT$3),"",IF(ISBLANK(Tipy!HF45),"-",SUM(IO51:IS51)))</f>
        <v/>
      </c>
      <c r="IU51" s="68"/>
      <c r="IV51" s="65" t="str">
        <f>IF(ISBLANK($JA$3),"",IF(ISBLANK(Tipy!HL45),0,IF(AND(Tipy!HL45=Výsledky!$IY$3,Tipy!HN45=Výsledky!$JA$3),60,0)))</f>
        <v/>
      </c>
      <c r="IW51" s="65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5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5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6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9" t="str">
        <f>IF(ISBLANK($JA$3),"",IF(ISBLANK(Tipy!HL45),"-",SUM(IV51:IZ51)))</f>
        <v/>
      </c>
      <c r="JB51" s="68"/>
      <c r="JC51" s="65" t="str">
        <f>IF(ISBLANK($JO$3),"",IF(ISBLANK(Tipy!HR45),0,IF(AND(Tipy!HR45=Výsledky!$JM$3,Tipy!HT45=Výsledky!$JO$3),60,0)))</f>
        <v/>
      </c>
      <c r="JD51" s="65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5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5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6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9" t="str">
        <f>IF(ISBLANK($JO$3),"",IF(ISBLANK(Tipy!HR45),"-",SUM(JC51:JG51)))</f>
        <v/>
      </c>
      <c r="JI51" s="68"/>
      <c r="JJ51" s="65" t="str">
        <f>IF(ISBLANK($JH$3),"",IF(ISBLANK(Tipy!HX45),0,IF(AND(Tipy!HX45=Výsledky!$JF$3,Tipy!HZ45=Výsledky!$JH$3),60,0)))</f>
        <v/>
      </c>
      <c r="JK51" s="65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5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5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6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9" t="str">
        <f>IF(ISBLANK($JH$3),"",IF(ISBLANK(Tipy!HX45),"-",SUM(JJ51:JN51)))</f>
        <v/>
      </c>
      <c r="JP51" s="68"/>
      <c r="JQ51" s="65" t="str">
        <f>IF(ISBLANK($JV$3),"",IF(ISBLANK(Tipy!ID45),0,IF(AND(Tipy!ID45=Výsledky!$JT$3,Tipy!IF45=Výsledky!$JV$3),60,0)))</f>
        <v/>
      </c>
      <c r="JR51" s="65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5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5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6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9" t="str">
        <f>IF(ISBLANK($JV$3),"",IF(ISBLANK(Tipy!ID45),"-",SUM(JQ51:JU51)))</f>
        <v/>
      </c>
      <c r="JW51" s="68"/>
      <c r="JX51" s="65" t="str">
        <f>IF(ISBLANK($KQ$3),"",IF(ISBLANK(Tipy!IJ45),0,IF(AND(Tipy!IJ45=Výsledky!$KO$3,Tipy!IL45=Výsledky!$KQ$3),60,0)))</f>
        <v/>
      </c>
      <c r="JY51" s="65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5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5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6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9" t="str">
        <f>IF(ISBLANK($KQ$3),"",IF(ISBLANK(Tipy!IJ45),"-",SUM(JX51:KB51)))</f>
        <v/>
      </c>
      <c r="KD51" s="68"/>
      <c r="KE51" s="65" t="str">
        <f>IF(ISBLANK($KX$3),"",IF(ISBLANK(Tipy!IP45),0,IF(AND(Tipy!IP45=Výsledky!$KV$3,Tipy!IR45=Výsledky!$KX$3),60,0)))</f>
        <v/>
      </c>
      <c r="KF51" s="65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5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5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6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9" t="str">
        <f>IF(ISBLANK($KX$3),"",IF(ISBLANK(Tipy!IP45),"-",SUM(KE51:KI51)))</f>
        <v/>
      </c>
      <c r="KK51" s="68"/>
      <c r="KL51" s="65" t="str">
        <f>IF(ISBLANK($KJ$3),"",IF(ISBLANK(Tipy!IV45),0,IF(AND(Tipy!IV45=Výsledky!$KH$3,Tipy!IX45=Výsledky!$KJ$3),60,0)))</f>
        <v/>
      </c>
      <c r="KM51" s="65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5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5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6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9" t="str">
        <f>IF(ISBLANK($KJ$3),"",IF(ISBLANK(Tipy!IV45),"-",SUM(KL51:KP51)))</f>
        <v/>
      </c>
      <c r="KR51" s="68"/>
      <c r="KS51" s="65" t="str">
        <f>IF(ISBLANK($KC$3),"",IF(ISBLANK(Tipy!JB45),0,IF(AND(Tipy!JB45=Výsledky!$KA$3,Tipy!JD45=Výsledky!$KC$3),60,0)))</f>
        <v/>
      </c>
      <c r="KT51" s="65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5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5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6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9" t="str">
        <f>IF(ISBLANK($KC$3),"",IF(ISBLANK(Tipy!JB45),"-",SUM(KS51:KW51)))</f>
        <v/>
      </c>
      <c r="KY51" s="68"/>
      <c r="KZ51" s="65" t="str">
        <f>IF(ISBLANK($LE$3),"",IF(ISBLANK(Tipy!JH45),0,IF(AND(Tipy!JH45=Výsledky!$LC$3,Tipy!JJ45=Výsledky!$LE$3),60,0)))</f>
        <v/>
      </c>
      <c r="LA51" s="65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5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5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6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9" t="str">
        <f>IF(ISBLANK($LE$3),"",IF(ISBLANK(Tipy!JH45),"-",SUM(KZ51:LD51)))</f>
        <v/>
      </c>
      <c r="LF51" s="68"/>
      <c r="LG51" s="65" t="str">
        <f>IF(ISBLANK($JH$3),"",IF(ISBLANK(Tipy!JU45),0,IF(AND(Tipy!JU45=Výsledky!$JF$3,Tipy!JW45=Výsledky!$JH$3),60,0)))</f>
        <v/>
      </c>
      <c r="LH51" s="65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5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5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6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9" t="str">
        <f>IF(ISBLANK($JH$3),"",IF(ISBLANK(Tipy!JU45),"-",SUM(LG51:LK51)))</f>
        <v/>
      </c>
      <c r="LM51" s="68"/>
      <c r="LN51" s="65" t="str">
        <f>IF(ISBLANK($LS$3),"",IF(ISBLANK(Tipy!JN45),0,IF(AND(Tipy!JN45=Výsledky!$LQ$3,Tipy!JP45=Výsledky!$LS$3),60,0)))</f>
        <v/>
      </c>
      <c r="LO51" s="65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5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5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6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9" t="str">
        <f>IF(ISBLANK($LS$3),"",IF(ISBLANK(Tipy!JN45),"-",SUM(LN51:LR51)))</f>
        <v/>
      </c>
      <c r="LT51" s="68"/>
      <c r="LU51" s="65" t="str">
        <f>IF(ISBLANK($JH$3),"",IF(ISBLANK(Tipy!KI45),0,IF(AND(Tipy!KI45=Výsledky!$JF$3,Tipy!KK45=Výsledky!$JH$3),60,0)))</f>
        <v/>
      </c>
      <c r="LV51" s="65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5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5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6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9" t="str">
        <f>IF(ISBLANK($JH$3),"",IF(ISBLANK(Tipy!KI45),"-",SUM(LU51:LY51)))</f>
        <v/>
      </c>
      <c r="MA51" s="68"/>
      <c r="MB51" s="65" t="str">
        <f>IF(ISBLANK($MG$3),"",IF(ISBLANK(Tipy!JZ45),0,IF(AND(Tipy!JZ45=Výsledky!$ME$3,Tipy!KB45=Výsledky!$MG$3),60,0)))</f>
        <v/>
      </c>
      <c r="MC51" s="65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5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5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6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9" t="str">
        <f>IF(ISBLANK($MG$3),"",IF(ISBLANK(Tipy!JZ45),"-",SUM(MB51:MF51)))</f>
        <v/>
      </c>
      <c r="MH51" s="68"/>
      <c r="MI51" s="65" t="str">
        <f>IF(ISBLANK($MN$3),"",IF(ISBLANK(Tipy!KL45),0,IF(AND(Tipy!KL45=Výsledky!$ML$3,Tipy!KN45=Výsledky!$MN$3),60,0)))</f>
        <v/>
      </c>
      <c r="MJ51" s="6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5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5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9" t="str">
        <f>IF(ISBLANK($MN$3),"",IF(ISBLANK(Tipy!KL45),"-",SUM(MI51:MM51)))</f>
        <v/>
      </c>
      <c r="MO51" s="68"/>
      <c r="MP51" s="65" t="str">
        <f>IF(ISBLANK($MU$3),"",IF(ISBLANK(Tipy!KR45),0,IF(AND(Tipy!KR45=Výsledky!$MS$3,Tipy!KT45=Výsledky!$MU$3),60,0)))</f>
        <v/>
      </c>
      <c r="MQ51" s="6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5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5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9" t="str">
        <f>IF(ISBLANK($MU$3),"",IF(ISBLANK(Tipy!KR45),"-",SUM(MP51:MT51)))</f>
        <v/>
      </c>
      <c r="MV51" s="68"/>
      <c r="MW51" s="65" t="str">
        <f>IF(ISBLANK($NP$3),"",IF(ISBLANK(Tipy!KX45),0,IF(AND(Tipy!KX45=Výsledky!$NN$3,Tipy!KZ45=Výsledky!$NP$3),60,0)))</f>
        <v/>
      </c>
      <c r="MX51" s="65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5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5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6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9" t="str">
        <f>IF(ISBLANK($NP$3),"",IF(ISBLANK(Tipy!KX45),"-",SUM(MW51:NA51)))</f>
        <v/>
      </c>
      <c r="NC51" s="68"/>
      <c r="ND51" s="65" t="str">
        <f>IF(ISBLANK($NB$3),"",IF(ISBLANK(Tipy!LD45),0,IF(AND(Tipy!LD45=Výsledky!$MZ$3,Tipy!LF45=Výsledky!$NB$3),60,0)))</f>
        <v/>
      </c>
      <c r="NE51" s="65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5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5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6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9" t="str">
        <f>IF(ISBLANK($NB$3),"",IF(ISBLANK(Tipy!LD45),"-",SUM(ND51:NH51)))</f>
        <v/>
      </c>
      <c r="NJ51" s="68"/>
      <c r="NK51" s="65" t="str">
        <f>IF(ISBLANK($OD$3),"",IF(ISBLANK(Tipy!LJ45),0,IF(AND(Tipy!LJ45=Výsledky!$OB$3,Tipy!LL45=Výsledky!$OD$3),60,0)))</f>
        <v/>
      </c>
      <c r="NL51" s="65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5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5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6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9" t="str">
        <f>IF(ISBLANK($OD$3),"",IF(ISBLANK(Tipy!LJ45),"-",SUM(NK51:NO51)))</f>
        <v/>
      </c>
      <c r="NQ51" s="68"/>
      <c r="NR51" s="65" t="str">
        <f>IF(ISBLANK($NI$3),"",IF(ISBLANK(Tipy!LP45),0,IF(AND(Tipy!LP45=Výsledky!$NG$3,Tipy!LR45=Výsledky!$NI$3),60,0)))</f>
        <v/>
      </c>
      <c r="NS51" s="65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5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5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6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9" t="str">
        <f>IF(ISBLANK($NI$3),"",IF(ISBLANK(Tipy!LP45),"-",SUM(NR51:NV51)))</f>
        <v/>
      </c>
      <c r="NX51" s="68"/>
      <c r="NY51" s="65" t="str">
        <f>IF(ISBLANK($OK$3),"",IF(ISBLANK(Tipy!LV45),0,IF(AND(Tipy!LV45=Výsledky!$OI$3,Tipy!LX45=Výsledky!$OK$3),60,0)))</f>
        <v/>
      </c>
      <c r="NZ51" s="65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5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5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6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9" t="str">
        <f>IF(ISBLANK($OK$3),"",IF(ISBLANK(Tipy!LV45),"-",SUM(NY51:OC51)))</f>
        <v/>
      </c>
      <c r="OE51" s="68"/>
      <c r="OF51" s="65" t="str">
        <f>IF(ISBLANK($NW$3),"",IF(ISBLANK(Tipy!MB45),0,IF(AND(Tipy!MB45=Výsledky!$NU$3,Tipy!MD45=Výsledky!$NW$3),60,0)))</f>
        <v/>
      </c>
      <c r="OG51" s="65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5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5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6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9" t="str">
        <f>IF(ISBLANK($NW$3),"",IF(ISBLANK(Tipy!MB45),"-",SUM(OF51:OJ51)))</f>
        <v/>
      </c>
      <c r="OL51" s="68"/>
      <c r="OM51" s="65" t="str">
        <f>IF(ISBLANK($OR$3),"",IF(ISBLANK(Tipy!MH45),0,IF(AND(Tipy!MH45=Výsledky!$OP$3,Tipy!MJ45=Výsledky!$OR$3),60,0)))</f>
        <v/>
      </c>
      <c r="ON51" s="6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5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5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9" t="str">
        <f>IF(ISBLANK($OR$3),"",IF(ISBLANK(Tipy!MH45),"-",SUM(OM51:OQ51)))</f>
        <v/>
      </c>
      <c r="OS51" s="68"/>
      <c r="OT51" s="65" t="str">
        <f>IF(ISBLANK($OY$3),"",IF(ISBLANK(Tipy!MN45),0,IF(AND(Tipy!MN45=Výsledky!$OW$3,Tipy!MP45=Výsledky!$OY$3),60,0)))</f>
        <v/>
      </c>
      <c r="OU51" s="6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5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5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9" t="str">
        <f>IF(ISBLANK($OY$3),"",IF(ISBLANK(Tipy!MN45),"-",SUM(OT51:OX51)))</f>
        <v/>
      </c>
      <c r="OZ51" s="68"/>
      <c r="PA51" s="65" t="str">
        <f>IF(ISBLANK($PF$3),"",IF(ISBLANK(Tipy!MT45),0,IF(AND(Tipy!MT45=Výsledky!$PD$3,Tipy!MV45=Výsledky!$PF$3),60,0)))</f>
        <v/>
      </c>
      <c r="PB51" s="6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5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5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9" t="str">
        <f>IF(ISBLANK($PF$3),"",IF(ISBLANK(Tipy!MT45),"-",SUM(PA51:PE51)))</f>
        <v/>
      </c>
      <c r="PG51" s="68"/>
      <c r="PH51" s="65" t="str">
        <f>IF(ISBLANK($PM$3),"",IF(ISBLANK(Tipy!MZ45),0,IF(AND(Tipy!MZ45=Výsledky!$PK$3,Tipy!NB45=Výsledky!$PM$3),60,0)))</f>
        <v/>
      </c>
      <c r="PI51" s="6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5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5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9" t="str">
        <f>IF(ISBLANK($PM$3),"",IF(ISBLANK(Tipy!MZ45),"-",SUM(PH51:PL51)))</f>
        <v/>
      </c>
      <c r="PN51" s="68"/>
      <c r="PO51" s="65" t="str">
        <f>IF(ISBLANK($PT$3),"",IF(ISBLANK(Tipy!NF45),0,IF(AND(Tipy!NF45=Výsledky!$PR$3,Tipy!NH45=Výsledky!$PT$3),60,0)))</f>
        <v/>
      </c>
      <c r="PP51" s="6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5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5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9" t="str">
        <f>IF(ISBLANK($PT$3),"",IF(ISBLANK(Tipy!NF45),"-",SUM(PO51:PS51)))</f>
        <v/>
      </c>
      <c r="PU51" s="68"/>
      <c r="PV51" s="65" t="str">
        <f>IF(ISBLANK($QA$3),"",IF(ISBLANK(Tipy!NL45),0,IF(AND(Tipy!NL45=Výsledky!$PY$3,Tipy!NN45=Výsledky!$QA$3),60,0)))</f>
        <v/>
      </c>
      <c r="PW51" s="6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5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5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9" t="str">
        <f>IF(ISBLANK($QA$3),"",IF(ISBLANK(Tipy!NL45),"-",SUM(PV51:PZ51)))</f>
        <v/>
      </c>
      <c r="QB51" s="68"/>
      <c r="QC51" s="65" t="str">
        <f>IF(ISBLANK($QH$3),"",IF(ISBLANK(Tipy!NR45),0,IF(AND(Tipy!NR45=Výsledky!$QF$3,Tipy!NT45=Výsledky!$QH$3),60,0)))</f>
        <v/>
      </c>
      <c r="QD51" s="6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5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5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9" t="str">
        <f>IF(ISBLANK($QH$3),"",IF(ISBLANK(Tipy!NR45),"-",SUM(QC51:QG51)))</f>
        <v/>
      </c>
      <c r="QI51" s="65"/>
      <c r="QJ51" s="65" t="str">
        <f>IF(ISBLANK($QV$3),"",IF(ISBLANK(Tipy!NX45),0,IF(AND(Tipy!NX45=Výsledky!$QT$3,Tipy!NZ45=Výsledky!$QV$3),60,0)))</f>
        <v/>
      </c>
      <c r="QK51" s="65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5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5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6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9" t="str">
        <f>IF(ISBLANK($QV$3),"",IF(ISBLANK(Tipy!NX45),"-",SUM(QJ51:QN51)))</f>
        <v/>
      </c>
      <c r="QP51" s="65"/>
      <c r="QQ51" s="65" t="str">
        <f>IF(ISBLANK($QO$3),"",IF(ISBLANK(Tipy!#REF!),0,IF(AND(Tipy!#REF!=Výsledky!$QM$3,Tipy!#REF!=Výsledky!$QO$3),60,0)))</f>
        <v/>
      </c>
      <c r="QR5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9" t="str">
        <f>IF(ISBLANK($QO$3),"",IF(ISBLANK(Tipy!#REF!),"-",SUM(QQ51:QU51)))</f>
        <v/>
      </c>
    </row>
    <row r="52" spans="1:464" s="336" customFormat="1" ht="15">
      <c r="A52" s="316">
        <f>Tipy!A46</f>
        <v>29</v>
      </c>
      <c r="B52" s="333" t="s">
        <v>258</v>
      </c>
      <c r="C52" s="334">
        <v>29</v>
      </c>
      <c r="D52" s="65">
        <f>IF(ISBLANK($I$3),"",IF(ISBLANK(Tipy!D46),0,IF(AND(Tipy!D46=Výsledky!$G$3,Tipy!F46=Výsledky!$I$3),60,0)))</f>
        <v>0</v>
      </c>
      <c r="E52" s="6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5" t="e">
        <f>IF(ISBLANK($I$3),"",IF(OR(Tipy!G46=Výsledky!$D$6,Tipy!G46=Výsledky!$D$7,Tipy!G46=Výsledky!$D$8,Tipy!G46=Výsledky!$D$9),IF(VLOOKUP(Tipy!G46,'Kategórie hráčov'!$A$2:$B$46,2,FALSE)=30,30,20),0))</f>
        <v>#N/A</v>
      </c>
      <c r="G52" s="65" t="e">
        <f>IF(ISBLANK($I$3),"",IF(OR(Tipy!H46=Výsledky!$G$6,Tipy!H46=Výsledky!$G$7,Tipy!H46=Výsledky!$G$8,Tipy!H46=Výsledky!$G$9),IF(VLOOKUP(Tipy!H46,'Kategórie hráčov'!$A$2:$B$46,2,FALSE)=30,30,20),0))</f>
        <v>#N/A</v>
      </c>
      <c r="H52" s="6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7" t="str">
        <f>IF(ISBLANK($I$3),"",IF(ISBLANK(Tipy!D46),"-",SUM(D52:H52)))</f>
        <v>-</v>
      </c>
      <c r="J52" s="335"/>
      <c r="K52" s="106">
        <f>IF(ISBLANK($P$3),"",IF(ISBLANK(Tipy!J46),0,IF(AND(Tipy!J46=Výsledky!$N$3,Tipy!L46=Výsledky!$P$3),60,0)))</f>
        <v>0</v>
      </c>
      <c r="L52" s="10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5">
        <f>IF(ISBLANK($P$3),"",IF(OR(Tipy!M46=Výsledky!$K$6,Tipy!M46=Výsledky!$K$7,Tipy!M46=Výsledky!$K$8,Tipy!M46=Výsledky!$K$9),IF(VLOOKUP(Tipy!M46,'Kategórie hráčov'!$A$2:$B$46,2,FALSE)=30,30,20),0))</f>
        <v>0</v>
      </c>
      <c r="N52" s="105">
        <f>IF(ISBLANK($P$3),"",IF(OR(Tipy!N46=Výsledky!$N$6,Tipy!N46=Výsledky!$N$7,Tipy!N46=Výsledky!$N$8,Tipy!N46=Výsledky!$N$9),IF(VLOOKUP(Tipy!N46,'Kategórie hráčov'!$A$2:$B$46,2,FALSE)=30,30,20),0))</f>
        <v>20</v>
      </c>
      <c r="O52" s="66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7">
        <f>IF(ISBLANK($P$3),"",IF(ISBLANK(Tipy!J46),"-",SUM(K52:O52)))</f>
        <v>30</v>
      </c>
      <c r="Q52" s="330"/>
      <c r="R52" s="106">
        <f>IF(ISBLANK($W$3),"",IF(ISBLANK(Tipy!P46),0,IF(AND(Tipy!P46=Výsledky!$U$3,Tipy!R46=Výsledky!$W$3),60,0)))</f>
        <v>0</v>
      </c>
      <c r="S52" s="10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5">
        <f>IF(ISBLANK($W$3),"",IF(OR(Tipy!S46=Výsledky!$R$6,Tipy!S46=Výsledky!$R$7,Tipy!S46=Výsledky!$R$8,Tipy!S46=Výsledky!$R$9),VLOOKUP(Tipy!S46,'Kategórie hráčov'!$A$2:$B$47,2,FALSE),0))</f>
        <v>20</v>
      </c>
      <c r="U52" s="105">
        <f>IF(ISBLANK($W$3),"",IF(OR(Tipy!T46=Výsledky!$U$6,Tipy!T46=Výsledky!$U$7,Tipy!T46=Výsledky!$U$8,Tipy!T46=Výsledky!$U$9),VLOOKUP(Tipy!T46,'Kategórie hráčov'!$A$25:$B$70,2,FALSE),0))</f>
        <v>0</v>
      </c>
      <c r="V52" s="6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9">
        <f>IF(ISBLANK($W$3),"",IF(ISBLANK(Tipy!P46),"-",SUM(R52:V52)))</f>
        <v>40</v>
      </c>
      <c r="X52" s="330"/>
      <c r="Y52" s="106">
        <f>IF(ISBLANK($AD$3),"",IF(ISBLANK(Tipy!V46),0,IF(AND(Tipy!V46=Výsledky!$AB$3,Tipy!X46=Výsledky!$AD$3),60,0)))</f>
        <v>0</v>
      </c>
      <c r="Z52" s="10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5">
        <f>IF(ISBLANK($AD$3),"",IF(OR(Tipy!Y46=Výsledky!$Y$6,Tipy!Y46=Výsledky!$Y$7,Tipy!Y46=Výsledky!$Y$8,Tipy!Y46=Výsledky!$Y$9),VLOOKUP(Tipy!Y46,'Kategórie hráčov'!$A$2:$B$47,2,FALSE),0))</f>
        <v>0</v>
      </c>
      <c r="AB52" s="105">
        <f>IF(ISBLANK($AD$3),"",IF(OR(Tipy!Z46=Výsledky!$AB$6,Tipy!Z46=Výsledky!$AB$7,Tipy!Z46=Výsledky!$AB$8,Tipy!Z46=Výsledky!$AB$9),VLOOKUP(Tipy!Z46,'Kategórie hráčov'!$A$25:$B$70,2,FALSE),0))</f>
        <v>20</v>
      </c>
      <c r="AC52" s="6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9">
        <f>IF(ISBLANK($AD$3),"",IF(ISBLANK(Tipy!V46),"-",SUM(Y52:AC52)))</f>
        <v>20</v>
      </c>
      <c r="AE52" s="68"/>
      <c r="AF52" s="65" t="str">
        <f>IF(ISBLANK($AK$3),"",IF(ISBLANK(Tipy!AB46),0,IF(AND(Tipy!AB46=Výsledky!$AI$3,Tipy!AD46=Výsledky!$AK$3),60,0)))</f>
        <v/>
      </c>
      <c r="AG52" s="65" t="str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/>
      </c>
      <c r="AH52" s="65" t="str">
        <f>IF(ISBLANK($AK$3),"",IF(OR(Tipy!AE46=Výsledky!$AF$6,Tipy!AE46=Výsledky!$AF$7,Tipy!AE46=Výsledky!$AF$8,Tipy!AE46=Výsledky!$AF$9),IF(VLOOKUP(Tipy!AE46,'Kategórie hráčov'!$A$2:$B$46,2,FALSE)=30,30,20),0))</f>
        <v/>
      </c>
      <c r="AI52" s="65" t="str">
        <f>IF(ISBLANK($AK$3),"",IF(OR(Tipy!AF46=Výsledky!$AI$6,Tipy!AF46=Výsledky!$AI$7,Tipy!AF46=Výsledky!$AI$8,Tipy!AF46=Výsledky!$AI$9),IF(VLOOKUP(Tipy!AF46,'Kategórie hráčov'!$A$2:$B$46,2,FALSE)=30,30,20),0))</f>
        <v/>
      </c>
      <c r="AJ52" s="66" t="str">
        <f>IF(ISBLANK($AK$3),"",IF(ISBLANK(Tipy!AB46),0,IF(OR(AND(Tipy!AB46=Výsledky!$AI$3,OR(Tipy!AD46=Výsledky!$AK$3+1,Tipy!AD46=Výsledky!$AK$3-1)),AND(Tipy!AD46=Výsledky!$AK$3,OR(Tipy!AB46=Výsledky!$AI$3+1,Tipy!AB46=Výsledky!$AI$3-1))),10,0)))</f>
        <v/>
      </c>
      <c r="AK52" s="69" t="str">
        <f>IF(ISBLANK($AK$3),"",IF(ISBLANK(Tipy!AB46),"-",SUM(AF52:AJ52)))</f>
        <v/>
      </c>
      <c r="AL52" s="68"/>
      <c r="AM52" s="65" t="str">
        <f>IF(ISBLANK($AR$3),"",IF(ISBLANK(Tipy!AH46),0,IF(AND(Tipy!AH46=Výsledky!$AP$3,Tipy!AJ46=Výsledky!$AR$3),60,0)))</f>
        <v/>
      </c>
      <c r="AN52" s="65" t="str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/>
      </c>
      <c r="AO52" s="65" t="str">
        <f>IF(ISBLANK($AR$3),"",IF(OR(Tipy!AK46=Výsledky!$AM$6,Tipy!AK46=Výsledky!$AM$7,Tipy!AK46=Výsledky!$AM$8,Tipy!AK46=Výsledky!$AM$9),IF(VLOOKUP(Tipy!AK46,'Kategórie hráčov'!$A$2:$B$46,2,FALSE)=30,30,20),0))</f>
        <v/>
      </c>
      <c r="AP52" s="65" t="str">
        <f>IF(ISBLANK($AR$3),"",IF(OR(Tipy!AL46=Výsledky!$AP$6,Tipy!AL46=Výsledky!$AP$7,Tipy!AL46=Výsledky!$AP$8,Tipy!AL46=Výsledky!$AP$9),IF(VLOOKUP(Tipy!AL46,'Kategórie hráčov'!$A$2:$B$46,2,FALSE)=30,30,20),0))</f>
        <v/>
      </c>
      <c r="AQ52" s="66" t="str">
        <f>IF(ISBLANK($AR$3),"",IF(ISBLANK(Tipy!AH46),0,IF(OR(AND(Tipy!AH46=Výsledky!$AP$3,OR(Tipy!AJ46=Výsledky!$AR$3+1,Tipy!AJ46=Výsledky!$AR$3-1)),AND(Tipy!AJ46=Výsledky!$AR$3,OR(Tipy!AH46=Výsledky!$AP$3+1,Tipy!AH46=Výsledky!$AP$3-1))),10,0)))</f>
        <v/>
      </c>
      <c r="AR52" s="69" t="str">
        <f>IF(ISBLANK($AR$3),"",IF(ISBLANK(Tipy!AH46),"-",SUM(AM52:AQ52)))</f>
        <v/>
      </c>
      <c r="AS52" s="68"/>
      <c r="AT52" s="65" t="str">
        <f>IF(ISBLANK($BF$3),"",IF(ISBLANK(Tipy!AN46),0,IF(AND(Tipy!AN46=Výsledky!$BD$3,Tipy!AP46=Výsledky!$BF$3),60,0)))</f>
        <v/>
      </c>
      <c r="AU52" s="65" t="str">
        <f>IF(ISBLANK($BF$3),"",IF(ISBLANK(Tipy!AN46),0,IF(AND(Tipy!AN46=Výsledky!$BD$3,Tipy!AP46=Výsledky!$BF$3),0,IF(AND(Tipy!AN46-Tipy!AP46&gt;0,Výsledky!$BD$3-Výsledky!$BF$3&gt;0),20,IF(AND(Tipy!AN46-Tipy!AP46=0,Výsledky!$BD$3-Výsledky!$BF$3=0),20,IF(AND(Tipy!AN46-Tipy!AP46&lt;0,Výsledky!$BD$3-Výsledky!$BF$3&lt;0),20,0))))))</f>
        <v/>
      </c>
      <c r="AV52" s="65" t="str">
        <f>IF(ISBLANK($BF$3),"",IF(OR(Tipy!AQ46=Výsledky!#REF!,Tipy!AQ46=Výsledky!#REF!,Tipy!AQ46=Výsledky!#REF!,Tipy!AQ46=Výsledky!$AT$9),IF(VLOOKUP(Tipy!AQ46,'Kategórie hráčov'!$A$2:$B$46,2,FALSE)=30,30,20),0))</f>
        <v/>
      </c>
      <c r="AW52" s="65" t="str">
        <f>IF(ISBLANK($BF$3),"",IF(OR(Tipy!AR46=Výsledky!#REF!,Tipy!AR46=Výsledky!#REF!,Tipy!AR46=Výsledky!#REF!,Tipy!AR46=Výsledky!$AW$9),IF(VLOOKUP(Tipy!AR46,'Kategórie hráčov'!$A$2:$B$46,2,FALSE)=30,30,20),0))</f>
        <v/>
      </c>
      <c r="AX52" s="66" t="str">
        <f>IF(ISBLANK($BF$3),"",IF(ISBLANK(Tipy!AN46),0,IF(OR(AND(Tipy!AN46=Výsledky!$BD$3,OR(Tipy!AP46=Výsledky!$BF$3+1,Tipy!AP46=Výsledky!$BF$3-1)),AND(Tipy!AP46=Výsledky!$BF$3,OR(Tipy!AN46=Výsledky!$BD$3+1,Tipy!AN46=Výsledky!$BD$3-1))),10,0)))</f>
        <v/>
      </c>
      <c r="AY52" s="69" t="str">
        <f>IF(ISBLANK($BF$3),"",IF(ISBLANK(Tipy!AN46),"-",SUM(AT52:AX52)))</f>
        <v/>
      </c>
      <c r="AZ52" s="68"/>
      <c r="BA52" s="65" t="str">
        <f>IF(ISBLANK($AY$3),"",IF(ISBLANK(Tipy!AT46),0,IF(AND(Tipy!AT46=Výsledky!$AW$3,Tipy!AV46=Výsledky!$AY$3),60,0)))</f>
        <v/>
      </c>
      <c r="BB52" s="65" t="str">
        <f>IF(ISBLANK($AY$3),"",IF(ISBLANK(Tipy!AT46),0,IF(AND(Tipy!AT46=Výsledky!$AW$3,Tipy!AV46=Výsledky!$AY$3),0,IF(AND(Tipy!AT46-Tipy!AV46&gt;0,Výsledky!$AW$3-Výsledky!$AY$3&gt;0),20,IF(AND(Tipy!AT46-Tipy!AV46=0,Výsledky!$AW$3-Výsledky!$AY$3=0),20,IF(AND(Tipy!AT46-Tipy!AV46&lt;0,Výsledky!$AW$3-Výsledky!$AY$3&lt;0),20,0))))))</f>
        <v/>
      </c>
      <c r="BC52" s="65" t="str">
        <f>IF(ISBLANK($AY$3),"",IF(OR(Tipy!AW46=Výsledky!$BA$6,Tipy!AW46=Výsledky!$BA$7,Tipy!AW46=Výsledky!$BA$8,Tipy!AW46=Výsledky!$BA$9),IF(VLOOKUP(Tipy!AW46,'Kategórie hráčov'!$A$2:$B$46,2,FALSE)=30,30,20),0))</f>
        <v/>
      </c>
      <c r="BD52" s="65" t="str">
        <f>IF(ISBLANK($AY$3),"",IF(OR(Tipy!AX46=Výsledky!$BD$6,Tipy!AX46=Výsledky!$BD$7,Tipy!AX46=Výsledky!$BD$8,Tipy!AX46=Výsledky!$BD$9),IF(VLOOKUP(Tipy!AX46,'Kategórie hráčov'!$A$2:$B$46,2,FALSE)=30,30,20),0))</f>
        <v/>
      </c>
      <c r="BE52" s="66" t="str">
        <f>IF(ISBLANK($AY$3),"",IF(ISBLANK(Tipy!AT46),0,IF(OR(AND(Tipy!AT46=Výsledky!$AW$3,OR(Tipy!AV46=Výsledky!$AY$3+1,Tipy!AV46=Výsledky!$AY$3-1)),AND(Tipy!AV46=Výsledky!$AY$3,OR(Tipy!AT46=Výsledky!$AW$3+1,Tipy!AT46=Výsledky!$AW$3-1))),10,0)))</f>
        <v/>
      </c>
      <c r="BF52" s="69" t="str">
        <f>IF(ISBLANK($AY$3),"",IF(ISBLANK(Tipy!AT46),"-",SUM(BA52:BE52)))</f>
        <v/>
      </c>
      <c r="BG52" s="68"/>
      <c r="BH52" s="65" t="str">
        <f>IF(ISBLANK($BT$3),"",IF(ISBLANK(Tipy!AZ46),0,IF(AND(Tipy!AZ46=Výsledky!$BR$3,Tipy!BB46=Výsledky!$BT$3),60,0)))</f>
        <v/>
      </c>
      <c r="BI52" s="65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5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5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6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69" t="str">
        <f>IF(ISBLANK($BT$3),"",IF(ISBLANK(Tipy!AZ46),"-",SUM(BH52:BL52)))</f>
        <v/>
      </c>
      <c r="BN52" s="68"/>
      <c r="BO52" s="65" t="str">
        <f>IF(ISBLANK($CA$3),"",IF(ISBLANK(Tipy!BF46),0,IF(AND(Tipy!BF46=Výsledky!$BY$3,Tipy!BH46=Výsledky!$CA$3),60,0)))</f>
        <v/>
      </c>
      <c r="BP52" s="65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5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5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6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9" t="str">
        <f>IF(ISBLANK($CA$3),"",IF(ISBLANK(Tipy!BF46),"-",SUM(BO52:BS52)))</f>
        <v/>
      </c>
      <c r="BU52" s="68"/>
      <c r="BV52" s="65" t="str">
        <f>IF(ISBLANK($CH$3),"",IF(ISBLANK(Tipy!BL46),0,IF(AND(Tipy!BL46=Výsledky!$CF$3,Tipy!BN46=Výsledky!$CH$3),60,0)))</f>
        <v/>
      </c>
      <c r="BW52" s="65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5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5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6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9" t="str">
        <f>IF(ISBLANK($CH$3),"",IF(ISBLANK(Tipy!BL46),"-",SUM(BV52:BZ52)))</f>
        <v/>
      </c>
      <c r="CB52" s="68"/>
      <c r="CC52" s="65" t="str">
        <f>IF(ISBLANK($CO$3),"",IF(ISBLANK(Tipy!BR46),0,IF(AND(Tipy!BR46=Výsledky!$CM$3,Tipy!BT46=Výsledky!$CO$3),60,0)))</f>
        <v/>
      </c>
      <c r="CD52" s="65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5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5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6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9" t="str">
        <f>IF(ISBLANK($CO$3),"",IF(ISBLANK(Tipy!BR46),"-",SUM(CC52:CG52)))</f>
        <v/>
      </c>
      <c r="CI52" s="68"/>
      <c r="CJ52" s="65" t="str">
        <f>IF(ISBLANK($CV$3),"",IF(ISBLANK(Tipy!BX46),0,IF(AND(Tipy!BX46=Výsledky!$CT$3,Tipy!BZ46=Výsledky!$CV$3),60,0)))</f>
        <v/>
      </c>
      <c r="CK52" s="65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5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5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6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9" t="str">
        <f>IF(ISBLANK($CV$3),"",IF(ISBLANK(Tipy!BX46),"-",SUM(CJ52:CN52)))</f>
        <v/>
      </c>
      <c r="CP52" s="68"/>
      <c r="CQ52" s="65" t="str">
        <f>IF(ISBLANK($DC$3),"",IF(ISBLANK(Tipy!CD46),0,IF(AND(Tipy!CD46=Výsledky!$DA$3,Tipy!CF46=Výsledky!$DC$3),60,0)))</f>
        <v/>
      </c>
      <c r="CR52" s="65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5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5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6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9" t="str">
        <f>IF(ISBLANK($DC$3),"",IF(ISBLANK(Tipy!CD46),"-",SUM(CQ52:CU52)))</f>
        <v/>
      </c>
      <c r="CW52" s="68"/>
      <c r="CX52" s="65" t="str">
        <f>IF(ISBLANK($DX$3),"",IF(ISBLANK(Tipy!CJ46),0,IF(AND(Tipy!CJ46=Výsledky!$DV$3,Tipy!CL46=Výsledky!$DX$3),60,0)))</f>
        <v/>
      </c>
      <c r="CY52" s="65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5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5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6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9" t="str">
        <f>IF(ISBLANK($DX$3),"",IF(ISBLANK(Tipy!CJ46),"-",SUM(CX52:DB52)))</f>
        <v/>
      </c>
      <c r="DD52" s="68"/>
      <c r="DE52" s="65" t="str">
        <f>IF(ISBLANK($DQ$3),"",IF(ISBLANK(Tipy!CP46),0,IF(AND(Tipy!CP46=Výsledky!$DO$3,Tipy!CR46=Výsledky!$DQ$3),60,0)))</f>
        <v/>
      </c>
      <c r="DF52" s="65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5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5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6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9" t="str">
        <f>IF(ISBLANK($DQ$3),"",IF(ISBLANK(Tipy!CP46),"-",SUM(DE52:DI52)))</f>
        <v/>
      </c>
      <c r="DK52" s="68"/>
      <c r="DL52" s="65" t="str">
        <f>IF(ISBLANK($EE$3),"",IF(ISBLANK(Tipy!CV46),0,IF(AND(Tipy!CV46=Výsledky!$EC$3,Tipy!CX46=Výsledky!$EE$3),60,0)))</f>
        <v/>
      </c>
      <c r="DM52" s="65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5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5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6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9" t="str">
        <f>IF(ISBLANK($EE$3),"",IF(ISBLANK(Tipy!CV46),"-",SUM(DL52:DP52)))</f>
        <v/>
      </c>
      <c r="DR52" s="68"/>
      <c r="DS52" s="65" t="str">
        <f>IF(ISBLANK($EL$3),"",IF(ISBLANK(Tipy!DB46),0,IF(AND(Tipy!DB46=Výsledky!$EJ$3,Tipy!DD46=Výsledky!$EL$3),60,0)))</f>
        <v/>
      </c>
      <c r="DT52" s="65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5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5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6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9" t="str">
        <f>IF(ISBLANK($EL$3),"",IF(ISBLANK(Tipy!DB46),"-",SUM(DS52:DW52)))</f>
        <v/>
      </c>
      <c r="DY52" s="68"/>
      <c r="DZ52" s="65" t="str">
        <f>IF(ISBLANK($ES$3),"",IF(ISBLANK(Tipy!DH46),0,IF(AND(Tipy!DH46=Výsledky!$EQ$3,Tipy!DJ46=Výsledky!$ES$3),60,0)))</f>
        <v/>
      </c>
      <c r="EA52" s="65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5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5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6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9" t="str">
        <f>IF(ISBLANK($ES$3),"",IF(ISBLANK(Tipy!DH46),"-",SUM(DZ52:ED52)))</f>
        <v/>
      </c>
      <c r="EF52" s="68"/>
      <c r="EG52" s="65" t="str">
        <f>IF(ISBLANK($EZ$3),"",IF(ISBLANK(Tipy!DN46),0,IF(AND(Tipy!DN46=Výsledky!$EX$3,Tipy!DP46=Výsledky!$EZ$3),60,0)))</f>
        <v/>
      </c>
      <c r="EH52" s="65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5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5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6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9" t="str">
        <f>IF(ISBLANK($EZ$3),"",IF(ISBLANK(Tipy!DN46),"-",SUM(EG52:EK52)))</f>
        <v/>
      </c>
      <c r="EM52" s="68"/>
      <c r="EN52" s="65" t="str">
        <f>IF(ISBLANK($FU$3),"",IF(ISBLANK(Tipy!DT46),0,IF(AND(Tipy!DT46=Výsledky!$FS$3,Tipy!DV46=Výsledky!$FU$3),60,0)))</f>
        <v/>
      </c>
      <c r="EO52" s="65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5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5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6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9" t="str">
        <f>IF(ISBLANK($FU$3),"",IF(ISBLANK(Tipy!DT46),"-",SUM(EN52:ER52)))</f>
        <v/>
      </c>
      <c r="ET52" s="68"/>
      <c r="EU52" s="65" t="str">
        <f>IF(ISBLANK($FG$3),"",IF(ISBLANK(Tipy!DZ46),0,IF(AND(Tipy!DZ46=Výsledky!$FE$3,Tipy!EB46=Výsledky!$FG$3),60,0)))</f>
        <v/>
      </c>
      <c r="EV52" s="65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5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5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6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9" t="str">
        <f>IF(ISBLANK($FG$3),"",IF(ISBLANK(Tipy!DZ46),"-",SUM(EU52:EY52)))</f>
        <v/>
      </c>
      <c r="FA52" s="68"/>
      <c r="FB52" s="65" t="str">
        <f>IF(ISBLANK($BM$3),"",IF(ISBLANK(Tipy!EF46),0,IF(AND(Tipy!EF46=Výsledky!$BK$3,Tipy!EH46=Výsledky!$BM$3),60,0)))</f>
        <v/>
      </c>
      <c r="FC52" s="65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5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5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6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69" t="str">
        <f>IF(ISBLANK($BM$3),"",IF(ISBLANK(Tipy!EF46),"-",SUM(FB52:FF52)))</f>
        <v/>
      </c>
      <c r="FH52" s="68"/>
      <c r="FI52" s="65" t="str">
        <f>IF(ISBLANK($FN$3),"",IF(ISBLANK(Tipy!EL46),0,IF(AND(Tipy!EL46=Výsledky!$FL$3,Tipy!EN46=Výsledky!$FN$3),60,0)))</f>
        <v/>
      </c>
      <c r="FJ52" s="65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5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5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6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9" t="str">
        <f>IF(ISBLANK($FN$3),"",IF(ISBLANK(Tipy!EL46),"-",SUM(FI52:FM52)))</f>
        <v/>
      </c>
      <c r="FO52" s="68"/>
      <c r="FP52" s="65" t="str">
        <f>IF(ISBLANK($DJ$3),"",IF(ISBLANK(Tipy!ER46),0,IF(AND(Tipy!ER46=Výsledky!$DH$3,Tipy!ET46=Výsledky!$DJ$3),60,0)))</f>
        <v/>
      </c>
      <c r="FQ52" s="65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5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5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6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9" t="str">
        <f>IF(ISBLANK($DJ$3),"",IF(ISBLANK(Tipy!ER46),"-",SUM(FP52:FT52)))</f>
        <v/>
      </c>
      <c r="FV52" s="68"/>
      <c r="FW52" s="65" t="str">
        <f>IF(ISBLANK($GB$3),"",IF(ISBLANK(Tipy!EX46),0,IF(AND(Tipy!EX46=Výsledky!$FZ$3,Tipy!EZ46=Výsledky!$GB$3),60,0)))</f>
        <v/>
      </c>
      <c r="FX52" s="65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5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5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6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9" t="str">
        <f>IF(ISBLANK($GB$3),"",IF(ISBLANK(Tipy!EX46),"-",SUM(FW52:GA52)))</f>
        <v/>
      </c>
      <c r="GC52" s="68"/>
      <c r="GD52" s="65" t="str">
        <f>IF(ISBLANK($GP$3),"",IF(ISBLANK(Tipy!FD46),0,IF(AND(Tipy!FD46=Výsledky!$GN$3,Tipy!FF46=Výsledky!$GP$3),60,0)))</f>
        <v/>
      </c>
      <c r="GE52" s="65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5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5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6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9" t="str">
        <f>IF(ISBLANK($GP$3),"",IF(ISBLANK(Tipy!FD46),"-",SUM(GD52:GH52)))</f>
        <v/>
      </c>
      <c r="GJ52" s="68"/>
      <c r="GK52" s="65" t="str">
        <f>IF(ISBLANK($GW$3),"",IF(ISBLANK(Tipy!FJ46),0,IF(AND(Tipy!FJ46=Výsledky!$GU$3,Tipy!FL46=Výsledky!$GW$3),60,0)))</f>
        <v/>
      </c>
      <c r="GL52" s="65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5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5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6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9" t="str">
        <f>IF(ISBLANK($GW$3),"",IF(ISBLANK(Tipy!FJ46),"-",SUM(GK52:GO52)))</f>
        <v/>
      </c>
      <c r="GQ52" s="68"/>
      <c r="GR52" s="65" t="str">
        <f>IF(ISBLANK($GI$3),"",IF(ISBLANK(Tipy!FP46),0,IF(AND(Tipy!FP46=Výsledky!$GG$3,Tipy!FR46=Výsledky!$GI$3),60,0)))</f>
        <v/>
      </c>
      <c r="GS52" s="65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5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5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6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9" t="str">
        <f>IF(ISBLANK($GI$3),"",IF(ISBLANK(Tipy!FP46),"-",SUM(GR52:GV52)))</f>
        <v/>
      </c>
      <c r="GX52" s="68"/>
      <c r="GY52" s="65" t="str">
        <f>IF(ISBLANK($HK$3),"",IF(ISBLANK(Tipy!FV46),0,IF(AND(Tipy!FV46=Výsledky!$HI$3,Tipy!FX46=Výsledky!$HK$3),60,0)))</f>
        <v/>
      </c>
      <c r="GZ52" s="65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5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5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6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9" t="str">
        <f>IF(ISBLANK($HK$3),"",IF(ISBLANK(Tipy!FV46),"-",SUM(GY52:HC52)))</f>
        <v/>
      </c>
      <c r="HE52" s="68"/>
      <c r="HF52" s="65" t="str">
        <f>IF(ISBLANK($HD$3),"",IF(ISBLANK(Tipy!GB46),0,IF(AND(Tipy!GB46=Výsledky!$HB$3,Tipy!GD46=Výsledky!$HD$3),60,0)))</f>
        <v/>
      </c>
      <c r="HG52" s="65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5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5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6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9" t="str">
        <f>IF(ISBLANK($HD$3),"",IF(ISBLANK(Tipy!GB46),"-",SUM(HF52:HJ52)))</f>
        <v/>
      </c>
      <c r="HL52" s="68"/>
      <c r="HM52" s="65" t="str">
        <f>IF(ISBLANK($HY$3),"",IF(ISBLANK(Tipy!GH46),0,IF(AND(Tipy!GH46=Výsledky!$HW$3,Tipy!GJ46=Výsledky!$HY$3),60,0)))</f>
        <v/>
      </c>
      <c r="HN52" s="65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5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5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6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9" t="str">
        <f>IF(ISBLANK($HY$3),"",IF(ISBLANK(Tipy!GH46),"-",SUM(HM52:HQ52)))</f>
        <v/>
      </c>
      <c r="HS52" s="68"/>
      <c r="HT52" s="65" t="str">
        <f>IF(ISBLANK($HR$3),"",IF(ISBLANK(Tipy!GN46),0,IF(AND(Tipy!GN46=Výsledky!$HP$3,Tipy!GP46=Výsledky!$HR$3),60,0)))</f>
        <v/>
      </c>
      <c r="HU52" s="65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5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5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6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9" t="str">
        <f>IF(ISBLANK($HR$3),"",IF(ISBLANK(Tipy!GN46),"-",SUM(HT52:HX52)))</f>
        <v/>
      </c>
      <c r="HZ52" s="68"/>
      <c r="IA52" s="65" t="str">
        <f>IF(ISBLANK($IM$3),"",IF(ISBLANK(Tipy!GT46),0,IF(AND(Tipy!GT46=Výsledky!$IK$3,Tipy!GV46=Výsledky!$IM$3),60,0)))</f>
        <v/>
      </c>
      <c r="IB52" s="65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5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5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6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9" t="str">
        <f>IF(ISBLANK($IM$3),"",IF(ISBLANK(Tipy!GT46),"-",SUM(IA52:IE52)))</f>
        <v/>
      </c>
      <c r="IG52" s="68"/>
      <c r="IH52" s="65" t="str">
        <f>IF(ISBLANK($IF$3),"",IF(ISBLANK(Tipy!GZ46),0,IF(AND(Tipy!GZ46=Výsledky!$ID$3,Tipy!HB46=Výsledky!$IF$3),60,0)))</f>
        <v/>
      </c>
      <c r="II52" s="65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5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5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6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9" t="str">
        <f>IF(ISBLANK($IF$3),"",IF(ISBLANK(Tipy!GZ46),"-",SUM(IH52:IL52)))</f>
        <v/>
      </c>
      <c r="IN52" s="68"/>
      <c r="IO52" s="65" t="str">
        <f>IF(ISBLANK($IT$3),"",IF(ISBLANK(Tipy!HF46),0,IF(AND(Tipy!HF46=Výsledky!$IR$3,Tipy!HH46=Výsledky!$IT$3),60,0)))</f>
        <v/>
      </c>
      <c r="IP52" s="65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5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5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6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9" t="str">
        <f>IF(ISBLANK($IT$3),"",IF(ISBLANK(Tipy!HF46),"-",SUM(IO52:IS52)))</f>
        <v/>
      </c>
      <c r="IU52" s="68"/>
      <c r="IV52" s="65" t="str">
        <f>IF(ISBLANK($JA$3),"",IF(ISBLANK(Tipy!HL46),0,IF(AND(Tipy!HL46=Výsledky!$IY$3,Tipy!HN46=Výsledky!$JA$3),60,0)))</f>
        <v/>
      </c>
      <c r="IW52" s="65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5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5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6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9" t="str">
        <f>IF(ISBLANK($JA$3),"",IF(ISBLANK(Tipy!HL46),"-",SUM(IV52:IZ52)))</f>
        <v/>
      </c>
      <c r="JB52" s="68"/>
      <c r="JC52" s="65" t="str">
        <f>IF(ISBLANK($JO$3),"",IF(ISBLANK(Tipy!HR46),0,IF(AND(Tipy!HR46=Výsledky!$JM$3,Tipy!HT46=Výsledky!$JO$3),60,0)))</f>
        <v/>
      </c>
      <c r="JD52" s="65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5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5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6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9" t="str">
        <f>IF(ISBLANK($JO$3),"",IF(ISBLANK(Tipy!HR46),"-",SUM(JC52:JG52)))</f>
        <v/>
      </c>
      <c r="JI52" s="68"/>
      <c r="JJ52" s="65" t="str">
        <f>IF(ISBLANK($JH$3),"",IF(ISBLANK(Tipy!HX46),0,IF(AND(Tipy!HX46=Výsledky!$JF$3,Tipy!HZ46=Výsledky!$JH$3),60,0)))</f>
        <v/>
      </c>
      <c r="JK52" s="65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5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5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6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9" t="str">
        <f>IF(ISBLANK($JH$3),"",IF(ISBLANK(Tipy!HX46),"-",SUM(JJ52:JN52)))</f>
        <v/>
      </c>
      <c r="JP52" s="68"/>
      <c r="JQ52" s="65" t="str">
        <f>IF(ISBLANK($JV$3),"",IF(ISBLANK(Tipy!ID46),0,IF(AND(Tipy!ID46=Výsledky!$JT$3,Tipy!IF46=Výsledky!$JV$3),60,0)))</f>
        <v/>
      </c>
      <c r="JR52" s="65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5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5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6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9" t="str">
        <f>IF(ISBLANK($JV$3),"",IF(ISBLANK(Tipy!ID46),"-",SUM(JQ52:JU52)))</f>
        <v/>
      </c>
      <c r="JW52" s="68"/>
      <c r="JX52" s="65" t="str">
        <f>IF(ISBLANK($KQ$3),"",IF(ISBLANK(Tipy!IJ46),0,IF(AND(Tipy!IJ46=Výsledky!$KO$3,Tipy!IL46=Výsledky!$KQ$3),60,0)))</f>
        <v/>
      </c>
      <c r="JY52" s="65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5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5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6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9" t="str">
        <f>IF(ISBLANK($KQ$3),"",IF(ISBLANK(Tipy!IJ46),"-",SUM(JX52:KB52)))</f>
        <v/>
      </c>
      <c r="KD52" s="68"/>
      <c r="KE52" s="65" t="str">
        <f>IF(ISBLANK($KX$3),"",IF(ISBLANK(Tipy!IP46),0,IF(AND(Tipy!IP46=Výsledky!$KV$3,Tipy!IR46=Výsledky!$KX$3),60,0)))</f>
        <v/>
      </c>
      <c r="KF52" s="65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5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5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6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9" t="str">
        <f>IF(ISBLANK($KX$3),"",IF(ISBLANK(Tipy!IP46),"-",SUM(KE52:KI52)))</f>
        <v/>
      </c>
      <c r="KK52" s="68"/>
      <c r="KL52" s="65" t="str">
        <f>IF(ISBLANK($KJ$3),"",IF(ISBLANK(Tipy!IV46),0,IF(AND(Tipy!IV46=Výsledky!$KH$3,Tipy!IX46=Výsledky!$KJ$3),60,0)))</f>
        <v/>
      </c>
      <c r="KM52" s="65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5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5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6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9" t="str">
        <f>IF(ISBLANK($KJ$3),"",IF(ISBLANK(Tipy!IV46),"-",SUM(KL52:KP52)))</f>
        <v/>
      </c>
      <c r="KR52" s="68"/>
      <c r="KS52" s="65" t="str">
        <f>IF(ISBLANK($KC$3),"",IF(ISBLANK(Tipy!JB46),0,IF(AND(Tipy!JB46=Výsledky!$KA$3,Tipy!JD46=Výsledky!$KC$3),60,0)))</f>
        <v/>
      </c>
      <c r="KT52" s="65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5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5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6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9" t="str">
        <f>IF(ISBLANK($KC$3),"",IF(ISBLANK(Tipy!JB46),"-",SUM(KS52:KW52)))</f>
        <v/>
      </c>
      <c r="KY52" s="68"/>
      <c r="KZ52" s="65" t="str">
        <f>IF(ISBLANK($LE$3),"",IF(ISBLANK(Tipy!JH46),0,IF(AND(Tipy!JH46=Výsledky!$LC$3,Tipy!JJ46=Výsledky!$LE$3),60,0)))</f>
        <v/>
      </c>
      <c r="LA52" s="65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5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5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6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9" t="str">
        <f>IF(ISBLANK($LE$3),"",IF(ISBLANK(Tipy!JH46),"-",SUM(KZ52:LD52)))</f>
        <v/>
      </c>
      <c r="LF52" s="68"/>
      <c r="LG52" s="65" t="str">
        <f>IF(ISBLANK($JH$3),"",IF(ISBLANK(Tipy!JU46),0,IF(AND(Tipy!JU46=Výsledky!$JF$3,Tipy!JW46=Výsledky!$JH$3),60,0)))</f>
        <v/>
      </c>
      <c r="LH52" s="65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5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5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6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9" t="str">
        <f>IF(ISBLANK($JH$3),"",IF(ISBLANK(Tipy!JU46),"-",SUM(LG52:LK52)))</f>
        <v/>
      </c>
      <c r="LM52" s="68"/>
      <c r="LN52" s="65" t="str">
        <f>IF(ISBLANK($LS$3),"",IF(ISBLANK(Tipy!JN46),0,IF(AND(Tipy!JN46=Výsledky!$LQ$3,Tipy!JP46=Výsledky!$LS$3),60,0)))</f>
        <v/>
      </c>
      <c r="LO52" s="65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5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5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6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9" t="str">
        <f>IF(ISBLANK($LS$3),"",IF(ISBLANK(Tipy!JN46),"-",SUM(LN52:LR52)))</f>
        <v/>
      </c>
      <c r="LT52" s="68"/>
      <c r="LU52" s="65" t="str">
        <f>IF(ISBLANK($JH$3),"",IF(ISBLANK(Tipy!KI46),0,IF(AND(Tipy!KI46=Výsledky!$JF$3,Tipy!KK46=Výsledky!$JH$3),60,0)))</f>
        <v/>
      </c>
      <c r="LV52" s="65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5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5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6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9" t="str">
        <f>IF(ISBLANK($JH$3),"",IF(ISBLANK(Tipy!KI46),"-",SUM(LU52:LY52)))</f>
        <v/>
      </c>
      <c r="MA52" s="68"/>
      <c r="MB52" s="65" t="str">
        <f>IF(ISBLANK($MG$3),"",IF(ISBLANK(Tipy!JZ46),0,IF(AND(Tipy!JZ46=Výsledky!$ME$3,Tipy!KB46=Výsledky!$MG$3),60,0)))</f>
        <v/>
      </c>
      <c r="MC52" s="65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5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5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6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9" t="str">
        <f>IF(ISBLANK($MG$3),"",IF(ISBLANK(Tipy!JZ46),"-",SUM(MB52:MF52)))</f>
        <v/>
      </c>
      <c r="MH52" s="68"/>
      <c r="MI52" s="65" t="str">
        <f>IF(ISBLANK($MN$3),"",IF(ISBLANK(Tipy!KL46),0,IF(AND(Tipy!KL46=Výsledky!$ML$3,Tipy!KN46=Výsledky!$MN$3),60,0)))</f>
        <v/>
      </c>
      <c r="MJ52" s="6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5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5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9" t="str">
        <f>IF(ISBLANK($MN$3),"",IF(ISBLANK(Tipy!KL46),"-",SUM(MI52:MM52)))</f>
        <v/>
      </c>
      <c r="MO52" s="68"/>
      <c r="MP52" s="65" t="str">
        <f>IF(ISBLANK($MU$3),"",IF(ISBLANK(Tipy!KR46),0,IF(AND(Tipy!KR46=Výsledky!$MS$3,Tipy!KT46=Výsledky!$MU$3),60,0)))</f>
        <v/>
      </c>
      <c r="MQ52" s="6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5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5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9" t="str">
        <f>IF(ISBLANK($MU$3),"",IF(ISBLANK(Tipy!KR46),"-",SUM(MP52:MT52)))</f>
        <v/>
      </c>
      <c r="MV52" s="68"/>
      <c r="MW52" s="65" t="str">
        <f>IF(ISBLANK($NP$3),"",IF(ISBLANK(Tipy!KX46),0,IF(AND(Tipy!KX46=Výsledky!$NN$3,Tipy!KZ46=Výsledky!$NP$3),60,0)))</f>
        <v/>
      </c>
      <c r="MX52" s="65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5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5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6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9" t="str">
        <f>IF(ISBLANK($NP$3),"",IF(ISBLANK(Tipy!KX46),"-",SUM(MW52:NA52)))</f>
        <v/>
      </c>
      <c r="NC52" s="68"/>
      <c r="ND52" s="65" t="str">
        <f>IF(ISBLANK($NB$3),"",IF(ISBLANK(Tipy!LD46),0,IF(AND(Tipy!LD46=Výsledky!$MZ$3,Tipy!LF46=Výsledky!$NB$3),60,0)))</f>
        <v/>
      </c>
      <c r="NE52" s="65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5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5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6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9" t="str">
        <f>IF(ISBLANK($NB$3),"",IF(ISBLANK(Tipy!LD46),"-",SUM(ND52:NH52)))</f>
        <v/>
      </c>
      <c r="NJ52" s="68"/>
      <c r="NK52" s="65" t="str">
        <f>IF(ISBLANK($OD$3),"",IF(ISBLANK(Tipy!LJ46),0,IF(AND(Tipy!LJ46=Výsledky!$OB$3,Tipy!LL46=Výsledky!$OD$3),60,0)))</f>
        <v/>
      </c>
      <c r="NL52" s="65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5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5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6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9" t="str">
        <f>IF(ISBLANK($OD$3),"",IF(ISBLANK(Tipy!LJ46),"-",SUM(NK52:NO52)))</f>
        <v/>
      </c>
      <c r="NQ52" s="68"/>
      <c r="NR52" s="65" t="str">
        <f>IF(ISBLANK($NI$3),"",IF(ISBLANK(Tipy!LP46),0,IF(AND(Tipy!LP46=Výsledky!$NG$3,Tipy!LR46=Výsledky!$NI$3),60,0)))</f>
        <v/>
      </c>
      <c r="NS52" s="65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5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5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6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9" t="str">
        <f>IF(ISBLANK($NI$3),"",IF(ISBLANK(Tipy!LP46),"-",SUM(NR52:NV52)))</f>
        <v/>
      </c>
      <c r="NX52" s="68"/>
      <c r="NY52" s="65" t="str">
        <f>IF(ISBLANK($OK$3),"",IF(ISBLANK(Tipy!LV46),0,IF(AND(Tipy!LV46=Výsledky!$OI$3,Tipy!LX46=Výsledky!$OK$3),60,0)))</f>
        <v/>
      </c>
      <c r="NZ52" s="65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5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5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6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9" t="str">
        <f>IF(ISBLANK($OK$3),"",IF(ISBLANK(Tipy!LV46),"-",SUM(NY52:OC52)))</f>
        <v/>
      </c>
      <c r="OE52" s="68"/>
      <c r="OF52" s="65" t="str">
        <f>IF(ISBLANK($NW$3),"",IF(ISBLANK(Tipy!MB46),0,IF(AND(Tipy!MB46=Výsledky!$NU$3,Tipy!MD46=Výsledky!$NW$3),60,0)))</f>
        <v/>
      </c>
      <c r="OG52" s="65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5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5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6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9" t="str">
        <f>IF(ISBLANK($NW$3),"",IF(ISBLANK(Tipy!MB46),"-",SUM(OF52:OJ52)))</f>
        <v/>
      </c>
      <c r="OL52" s="68"/>
      <c r="OM52" s="65" t="str">
        <f>IF(ISBLANK($OR$3),"",IF(ISBLANK(Tipy!MH46),0,IF(AND(Tipy!MH46=Výsledky!$OP$3,Tipy!MJ46=Výsledky!$OR$3),60,0)))</f>
        <v/>
      </c>
      <c r="ON52" s="6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5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5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9" t="str">
        <f>IF(ISBLANK($OR$3),"",IF(ISBLANK(Tipy!MH46),"-",SUM(OM52:OQ52)))</f>
        <v/>
      </c>
      <c r="OS52" s="68"/>
      <c r="OT52" s="65" t="str">
        <f>IF(ISBLANK($OY$3),"",IF(ISBLANK(Tipy!MN46),0,IF(AND(Tipy!MN46=Výsledky!$OW$3,Tipy!MP46=Výsledky!$OY$3),60,0)))</f>
        <v/>
      </c>
      <c r="OU52" s="6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5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5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9" t="str">
        <f>IF(ISBLANK($OY$3),"",IF(ISBLANK(Tipy!MN46),"-",SUM(OT52:OX52)))</f>
        <v/>
      </c>
      <c r="OZ52" s="68"/>
      <c r="PA52" s="65" t="str">
        <f>IF(ISBLANK($PF$3),"",IF(ISBLANK(Tipy!MT46),0,IF(AND(Tipy!MT46=Výsledky!$PD$3,Tipy!MV46=Výsledky!$PF$3),60,0)))</f>
        <v/>
      </c>
      <c r="PB52" s="6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5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5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9" t="str">
        <f>IF(ISBLANK($PF$3),"",IF(ISBLANK(Tipy!MT46),"-",SUM(PA52:PE52)))</f>
        <v/>
      </c>
      <c r="PG52" s="68"/>
      <c r="PH52" s="65" t="str">
        <f>IF(ISBLANK($PM$3),"",IF(ISBLANK(Tipy!MZ46),0,IF(AND(Tipy!MZ46=Výsledky!$PK$3,Tipy!NB46=Výsledky!$PM$3),60,0)))</f>
        <v/>
      </c>
      <c r="PI52" s="6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5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5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9" t="str">
        <f>IF(ISBLANK($PM$3),"",IF(ISBLANK(Tipy!MZ46),"-",SUM(PH52:PL52)))</f>
        <v/>
      </c>
      <c r="PN52" s="68"/>
      <c r="PO52" s="65" t="str">
        <f>IF(ISBLANK($PT$3),"",IF(ISBLANK(Tipy!NF46),0,IF(AND(Tipy!NF46=Výsledky!$PR$3,Tipy!NH46=Výsledky!$PT$3),60,0)))</f>
        <v/>
      </c>
      <c r="PP52" s="6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5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5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9" t="str">
        <f>IF(ISBLANK($PT$3),"",IF(ISBLANK(Tipy!NF46),"-",SUM(PO52:PS52)))</f>
        <v/>
      </c>
      <c r="PU52" s="68"/>
      <c r="PV52" s="65" t="str">
        <f>IF(ISBLANK($QA$3),"",IF(ISBLANK(Tipy!NL46),0,IF(AND(Tipy!NL46=Výsledky!$PY$3,Tipy!NN46=Výsledky!$QA$3),60,0)))</f>
        <v/>
      </c>
      <c r="PW52" s="6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5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5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9" t="str">
        <f>IF(ISBLANK($QA$3),"",IF(ISBLANK(Tipy!NL46),"-",SUM(PV52:PZ52)))</f>
        <v/>
      </c>
      <c r="QB52" s="68"/>
      <c r="QC52" s="65" t="str">
        <f>IF(ISBLANK($QH$3),"",IF(ISBLANK(Tipy!NR46),0,IF(AND(Tipy!NR46=Výsledky!$QF$3,Tipy!NT46=Výsledky!$QH$3),60,0)))</f>
        <v/>
      </c>
      <c r="QD52" s="6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5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5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9" t="str">
        <f>IF(ISBLANK($QH$3),"",IF(ISBLANK(Tipy!NR46),"-",SUM(QC52:QG52)))</f>
        <v/>
      </c>
      <c r="QI52" s="65"/>
      <c r="QJ52" s="65" t="str">
        <f>IF(ISBLANK($QV$3),"",IF(ISBLANK(Tipy!NX46),0,IF(AND(Tipy!NX46=Výsledky!$QT$3,Tipy!NZ46=Výsledky!$QV$3),60,0)))</f>
        <v/>
      </c>
      <c r="QK52" s="65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5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5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6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9" t="str">
        <f>IF(ISBLANK($QV$3),"",IF(ISBLANK(Tipy!NX46),"-",SUM(QJ52:QN52)))</f>
        <v/>
      </c>
      <c r="QP52" s="65"/>
      <c r="QQ52" s="65" t="str">
        <f>IF(ISBLANK($QO$3),"",IF(ISBLANK(Tipy!#REF!),0,IF(AND(Tipy!#REF!=Výsledky!$QM$3,Tipy!#REF!=Výsledky!$QO$3),60,0)))</f>
        <v/>
      </c>
      <c r="QR5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9" t="str">
        <f>IF(ISBLANK($QO$3),"",IF(ISBLANK(Tipy!#REF!),"-",SUM(QQ52:QU52)))</f>
        <v/>
      </c>
    </row>
    <row r="53" spans="1:464" s="336" customFormat="1" ht="15">
      <c r="A53" s="316">
        <f>Tipy!A47</f>
        <v>17</v>
      </c>
      <c r="B53" s="333" t="s">
        <v>300</v>
      </c>
      <c r="C53" s="334">
        <v>17</v>
      </c>
      <c r="D53" s="65">
        <f>IF(ISBLANK($I$3),"",IF(ISBLANK(Tipy!D47),0,IF(AND(Tipy!D47=Výsledky!$G$3,Tipy!F47=Výsledky!$I$3),60,0)))</f>
        <v>0</v>
      </c>
      <c r="E53" s="6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5" t="e">
        <f>IF(ISBLANK($I$3),"",IF(OR(Tipy!G47=Výsledky!$D$6,Tipy!G47=Výsledky!$D$7,Tipy!G47=Výsledky!$D$8,Tipy!G47=Výsledky!$D$9),IF(VLOOKUP(Tipy!G47,'Kategórie hráčov'!$A$2:$B$46,2,FALSE)=30,30,20),0))</f>
        <v>#N/A</v>
      </c>
      <c r="G53" s="65" t="e">
        <f>IF(ISBLANK($I$3),"",IF(OR(Tipy!H47=Výsledky!$G$6,Tipy!H47=Výsledky!$G$7,Tipy!H47=Výsledky!$G$8,Tipy!H47=Výsledky!$G$9),IF(VLOOKUP(Tipy!H47,'Kategórie hráčov'!$A$2:$B$46,2,FALSE)=30,30,20),0))</f>
        <v>#N/A</v>
      </c>
      <c r="H53" s="6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7" t="str">
        <f>IF(ISBLANK($I$3),"",IF(ISBLANK(Tipy!D47),"-",SUM(D53:H53)))</f>
        <v>-</v>
      </c>
      <c r="J53" s="335"/>
      <c r="K53" s="106">
        <f>IF(ISBLANK($P$3),"",IF(ISBLANK(Tipy!J47),0,IF(AND(Tipy!J47=Výsledky!$N$3,Tipy!L47=Výsledky!$P$3),60,0)))</f>
        <v>0</v>
      </c>
      <c r="L53" s="10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5">
        <f>IF(ISBLANK($P$3),"",IF(OR(Tipy!M47=Výsledky!$K$6,Tipy!M47=Výsledky!$K$7,Tipy!M47=Výsledky!$K$8,Tipy!M47=Výsledky!$K$9),IF(VLOOKUP(Tipy!M47,'Kategórie hráčov'!$A$2:$B$46,2,FALSE)=30,30,20),0))</f>
        <v>0</v>
      </c>
      <c r="N53" s="105">
        <f>IF(ISBLANK($P$3),"",IF(OR(Tipy!N47=Výsledky!$N$6,Tipy!N47=Výsledky!$N$7,Tipy!N47=Výsledky!$N$8,Tipy!N47=Výsledky!$N$9),IF(VLOOKUP(Tipy!N47,'Kategórie hráčov'!$A$2:$B$46,2,FALSE)=30,30,20),0))</f>
        <v>0</v>
      </c>
      <c r="O53" s="6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7">
        <f>IF(ISBLANK($P$3),"",IF(ISBLANK(Tipy!J47),"-",SUM(K53:O53)))</f>
        <v>0</v>
      </c>
      <c r="Q53" s="330"/>
      <c r="R53" s="106">
        <f>IF(ISBLANK($W$3),"",IF(ISBLANK(Tipy!P47),0,IF(AND(Tipy!P47=Výsledky!$U$3,Tipy!R47=Výsledky!$W$3),60,0)))</f>
        <v>0</v>
      </c>
      <c r="S53" s="10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5">
        <f>IF(ISBLANK($W$3),"",IF(OR(Tipy!S47=Výsledky!$R$6,Tipy!S47=Výsledky!$R$7,Tipy!S47=Výsledky!$R$8,Tipy!S47=Výsledky!$R$9),VLOOKUP(Tipy!S47,'Kategórie hráčov'!$A$2:$B$47,2,FALSE),0))</f>
        <v>20</v>
      </c>
      <c r="U53" s="105">
        <f>IF(ISBLANK($W$3),"",IF(OR(Tipy!T47=Výsledky!$U$6,Tipy!T47=Výsledky!$U$7,Tipy!T47=Výsledky!$U$8,Tipy!T47=Výsledky!$U$9),VLOOKUP(Tipy!T47,'Kategórie hráčov'!$A$25:$B$70,2,FALSE),0))</f>
        <v>0</v>
      </c>
      <c r="V53" s="6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9">
        <f>IF(ISBLANK($W$3),"",IF(ISBLANK(Tipy!P47),"-",SUM(R53:V53)))</f>
        <v>40</v>
      </c>
      <c r="X53" s="330"/>
      <c r="Y53" s="106">
        <f>IF(ISBLANK($AD$3),"",IF(ISBLANK(Tipy!V47),0,IF(AND(Tipy!V47=Výsledky!$AB$3,Tipy!X47=Výsledky!$AD$3),60,0)))</f>
        <v>0</v>
      </c>
      <c r="Z53" s="10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5">
        <f>IF(ISBLANK($AD$3),"",IF(OR(Tipy!Y47=Výsledky!$Y$6,Tipy!Y47=Výsledky!$Y$7,Tipy!Y47=Výsledky!$Y$8,Tipy!Y47=Výsledky!$Y$9),VLOOKUP(Tipy!Y47,'Kategórie hráčov'!$A$2:$B$47,2,FALSE),0))</f>
        <v>0</v>
      </c>
      <c r="AB53" s="105">
        <f>IF(ISBLANK($AD$3),"",IF(OR(Tipy!Z47=Výsledky!$AB$6,Tipy!Z47=Výsledky!$AB$7,Tipy!Z47=Výsledky!$AB$8,Tipy!Z47=Výsledky!$AB$9),VLOOKUP(Tipy!Z47,'Kategórie hráčov'!$A$25:$B$70,2,FALSE),0))</f>
        <v>20</v>
      </c>
      <c r="AC53" s="6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9">
        <f>IF(ISBLANK($AD$3),"",IF(ISBLANK(Tipy!V47),"-",SUM(Y53:AC53)))</f>
        <v>40</v>
      </c>
      <c r="AE53" s="68"/>
      <c r="AF53" s="65" t="str">
        <f>IF(ISBLANK($AK$3),"",IF(ISBLANK(Tipy!AB47),0,IF(AND(Tipy!AB47=Výsledky!$AI$3,Tipy!AD47=Výsledky!$AK$3),60,0)))</f>
        <v/>
      </c>
      <c r="AG53" s="65" t="str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/>
      </c>
      <c r="AH53" s="65" t="str">
        <f>IF(ISBLANK($AK$3),"",IF(OR(Tipy!AE47=Výsledky!$AF$6,Tipy!AE47=Výsledky!$AF$7,Tipy!AE47=Výsledky!$AF$8,Tipy!AE47=Výsledky!$AF$9),IF(VLOOKUP(Tipy!AE47,'Kategórie hráčov'!$A$2:$B$46,2,FALSE)=30,30,20),0))</f>
        <v/>
      </c>
      <c r="AI53" s="65" t="str">
        <f>IF(ISBLANK($AK$3),"",IF(OR(Tipy!AF47=Výsledky!$AI$6,Tipy!AF47=Výsledky!$AI$7,Tipy!AF47=Výsledky!$AI$8,Tipy!AF47=Výsledky!$AI$9),IF(VLOOKUP(Tipy!AF47,'Kategórie hráčov'!$A$2:$B$46,2,FALSE)=30,30,20),0))</f>
        <v/>
      </c>
      <c r="AJ53" s="66" t="str">
        <f>IF(ISBLANK($AK$3),"",IF(ISBLANK(Tipy!AB47),0,IF(OR(AND(Tipy!AB47=Výsledky!$AI$3,OR(Tipy!AD47=Výsledky!$AK$3+1,Tipy!AD47=Výsledky!$AK$3-1)),AND(Tipy!AD47=Výsledky!$AK$3,OR(Tipy!AB47=Výsledky!$AI$3+1,Tipy!AB47=Výsledky!$AI$3-1))),10,0)))</f>
        <v/>
      </c>
      <c r="AK53" s="69" t="str">
        <f>IF(ISBLANK($AK$3),"",IF(ISBLANK(Tipy!AB47),"-",SUM(AF53:AJ53)))</f>
        <v/>
      </c>
      <c r="AL53" s="68"/>
      <c r="AM53" s="65" t="str">
        <f>IF(ISBLANK($AR$3),"",IF(ISBLANK(Tipy!AH47),0,IF(AND(Tipy!AH47=Výsledky!$AP$3,Tipy!AJ47=Výsledky!$AR$3),60,0)))</f>
        <v/>
      </c>
      <c r="AN53" s="65" t="str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/>
      </c>
      <c r="AO53" s="65" t="str">
        <f>IF(ISBLANK($AR$3),"",IF(OR(Tipy!AK47=Výsledky!$AM$6,Tipy!AK47=Výsledky!$AM$7,Tipy!AK47=Výsledky!$AM$8,Tipy!AK47=Výsledky!$AM$9),IF(VLOOKUP(Tipy!AK47,'Kategórie hráčov'!$A$2:$B$46,2,FALSE)=30,30,20),0))</f>
        <v/>
      </c>
      <c r="AP53" s="65" t="str">
        <f>IF(ISBLANK($AR$3),"",IF(OR(Tipy!AL47=Výsledky!$AP$6,Tipy!AL47=Výsledky!$AP$7,Tipy!AL47=Výsledky!$AP$8,Tipy!AL47=Výsledky!$AP$9),IF(VLOOKUP(Tipy!AL47,'Kategórie hráčov'!$A$2:$B$46,2,FALSE)=30,30,20),0))</f>
        <v/>
      </c>
      <c r="AQ53" s="66" t="str">
        <f>IF(ISBLANK($AR$3),"",IF(ISBLANK(Tipy!AH47),0,IF(OR(AND(Tipy!AH47=Výsledky!$AP$3,OR(Tipy!AJ47=Výsledky!$AR$3+1,Tipy!AJ47=Výsledky!$AR$3-1)),AND(Tipy!AJ47=Výsledky!$AR$3,OR(Tipy!AH47=Výsledky!$AP$3+1,Tipy!AH47=Výsledky!$AP$3-1))),10,0)))</f>
        <v/>
      </c>
      <c r="AR53" s="69" t="str">
        <f>IF(ISBLANK($AR$3),"",IF(ISBLANK(Tipy!AH47),"-",SUM(AM53:AQ53)))</f>
        <v/>
      </c>
      <c r="AS53" s="68"/>
      <c r="AT53" s="65" t="str">
        <f>IF(ISBLANK($BF$3),"",IF(ISBLANK(Tipy!AN47),0,IF(AND(Tipy!AN47=Výsledky!$BD$3,Tipy!AP47=Výsledky!$BF$3),60,0)))</f>
        <v/>
      </c>
      <c r="AU53" s="65" t="str">
        <f>IF(ISBLANK($BF$3),"",IF(ISBLANK(Tipy!AN47),0,IF(AND(Tipy!AN47=Výsledky!$BD$3,Tipy!AP47=Výsledky!$BF$3),0,IF(AND(Tipy!AN47-Tipy!AP47&gt;0,Výsledky!$BD$3-Výsledky!$BF$3&gt;0),20,IF(AND(Tipy!AN47-Tipy!AP47=0,Výsledky!$BD$3-Výsledky!$BF$3=0),20,IF(AND(Tipy!AN47-Tipy!AP47&lt;0,Výsledky!$BD$3-Výsledky!$BF$3&lt;0),20,0))))))</f>
        <v/>
      </c>
      <c r="AV53" s="65" t="str">
        <f>IF(ISBLANK($BF$3),"",IF(OR(Tipy!AQ47=Výsledky!#REF!,Tipy!AQ47=Výsledky!#REF!,Tipy!AQ47=Výsledky!#REF!,Tipy!AQ47=Výsledky!$AT$9),IF(VLOOKUP(Tipy!AQ47,'Kategórie hráčov'!$A$2:$B$46,2,FALSE)=30,30,20),0))</f>
        <v/>
      </c>
      <c r="AW53" s="65" t="str">
        <f>IF(ISBLANK($BF$3),"",IF(OR(Tipy!AR47=Výsledky!#REF!,Tipy!AR47=Výsledky!#REF!,Tipy!AR47=Výsledky!#REF!,Tipy!AR47=Výsledky!$AW$9),IF(VLOOKUP(Tipy!AR47,'Kategórie hráčov'!$A$2:$B$46,2,FALSE)=30,30,20),0))</f>
        <v/>
      </c>
      <c r="AX53" s="66" t="str">
        <f>IF(ISBLANK($BF$3),"",IF(ISBLANK(Tipy!AN47),0,IF(OR(AND(Tipy!AN47=Výsledky!$BD$3,OR(Tipy!AP47=Výsledky!$BF$3+1,Tipy!AP47=Výsledky!$BF$3-1)),AND(Tipy!AP47=Výsledky!$BF$3,OR(Tipy!AN47=Výsledky!$BD$3+1,Tipy!AN47=Výsledky!$BD$3-1))),10,0)))</f>
        <v/>
      </c>
      <c r="AY53" s="69" t="str">
        <f>IF(ISBLANK($BF$3),"",IF(ISBLANK(Tipy!AN47),"-",SUM(AT53:AX53)))</f>
        <v/>
      </c>
      <c r="AZ53" s="68"/>
      <c r="BA53" s="65" t="str">
        <f>IF(ISBLANK($AY$3),"",IF(ISBLANK(Tipy!AT47),0,IF(AND(Tipy!AT47=Výsledky!$AW$3,Tipy!AV47=Výsledky!$AY$3),60,0)))</f>
        <v/>
      </c>
      <c r="BB53" s="65" t="str">
        <f>IF(ISBLANK($AY$3),"",IF(ISBLANK(Tipy!AT47),0,IF(AND(Tipy!AT47=Výsledky!$AW$3,Tipy!AV47=Výsledky!$AY$3),0,IF(AND(Tipy!AT47-Tipy!AV47&gt;0,Výsledky!$AW$3-Výsledky!$AY$3&gt;0),20,IF(AND(Tipy!AT47-Tipy!AV47=0,Výsledky!$AW$3-Výsledky!$AY$3=0),20,IF(AND(Tipy!AT47-Tipy!AV47&lt;0,Výsledky!$AW$3-Výsledky!$AY$3&lt;0),20,0))))))</f>
        <v/>
      </c>
      <c r="BC53" s="65" t="str">
        <f>IF(ISBLANK($AY$3),"",IF(OR(Tipy!AW47=Výsledky!$BA$6,Tipy!AW47=Výsledky!$BA$7,Tipy!AW47=Výsledky!$BA$8,Tipy!AW47=Výsledky!$BA$9),IF(VLOOKUP(Tipy!AW47,'Kategórie hráčov'!$A$2:$B$46,2,FALSE)=30,30,20),0))</f>
        <v/>
      </c>
      <c r="BD53" s="65" t="str">
        <f>IF(ISBLANK($AY$3),"",IF(OR(Tipy!AX47=Výsledky!$BD$6,Tipy!AX47=Výsledky!$BD$7,Tipy!AX47=Výsledky!$BD$8,Tipy!AX47=Výsledky!$BD$9),IF(VLOOKUP(Tipy!AX47,'Kategórie hráčov'!$A$2:$B$46,2,FALSE)=30,30,20),0))</f>
        <v/>
      </c>
      <c r="BE53" s="66" t="str">
        <f>IF(ISBLANK($AY$3),"",IF(ISBLANK(Tipy!AT47),0,IF(OR(AND(Tipy!AT47=Výsledky!$AW$3,OR(Tipy!AV47=Výsledky!$AY$3+1,Tipy!AV47=Výsledky!$AY$3-1)),AND(Tipy!AV47=Výsledky!$AY$3,OR(Tipy!AT47=Výsledky!$AW$3+1,Tipy!AT47=Výsledky!$AW$3-1))),10,0)))</f>
        <v/>
      </c>
      <c r="BF53" s="69" t="str">
        <f>IF(ISBLANK($AY$3),"",IF(ISBLANK(Tipy!AT47),"-",SUM(BA53:BE53)))</f>
        <v/>
      </c>
      <c r="BG53" s="68"/>
      <c r="BH53" s="65" t="str">
        <f>IF(ISBLANK($BT$3),"",IF(ISBLANK(Tipy!AZ47),0,IF(AND(Tipy!AZ47=Výsledky!$BR$3,Tipy!BB47=Výsledky!$BT$3),60,0)))</f>
        <v/>
      </c>
      <c r="BI53" s="65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5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5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6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69" t="str">
        <f>IF(ISBLANK($BT$3),"",IF(ISBLANK(Tipy!AZ47),"-",SUM(BH53:BL53)))</f>
        <v/>
      </c>
      <c r="BN53" s="68"/>
      <c r="BO53" s="65" t="str">
        <f>IF(ISBLANK($CA$3),"",IF(ISBLANK(Tipy!BF47),0,IF(AND(Tipy!BF47=Výsledky!$BY$3,Tipy!BH47=Výsledky!$CA$3),60,0)))</f>
        <v/>
      </c>
      <c r="BP53" s="65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5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5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6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9" t="str">
        <f>IF(ISBLANK($CA$3),"",IF(ISBLANK(Tipy!BF47),"-",SUM(BO53:BS53)))</f>
        <v/>
      </c>
      <c r="BU53" s="68"/>
      <c r="BV53" s="65" t="str">
        <f>IF(ISBLANK($CH$3),"",IF(ISBLANK(Tipy!BL47),0,IF(AND(Tipy!BL47=Výsledky!$CF$3,Tipy!BN47=Výsledky!$CH$3),60,0)))</f>
        <v/>
      </c>
      <c r="BW53" s="65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5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5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6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9" t="str">
        <f>IF(ISBLANK($CH$3),"",IF(ISBLANK(Tipy!BL47),"-",SUM(BV53:BZ53)))</f>
        <v/>
      </c>
      <c r="CB53" s="68"/>
      <c r="CC53" s="65" t="str">
        <f>IF(ISBLANK($CO$3),"",IF(ISBLANK(Tipy!BR47),0,IF(AND(Tipy!BR47=Výsledky!$CM$3,Tipy!BT47=Výsledky!$CO$3),60,0)))</f>
        <v/>
      </c>
      <c r="CD53" s="65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5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5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6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9" t="str">
        <f>IF(ISBLANK($CO$3),"",IF(ISBLANK(Tipy!BR47),"-",SUM(CC53:CG53)))</f>
        <v/>
      </c>
      <c r="CI53" s="68"/>
      <c r="CJ53" s="65" t="str">
        <f>IF(ISBLANK($CV$3),"",IF(ISBLANK(Tipy!BX47),0,IF(AND(Tipy!BX47=Výsledky!$CT$3,Tipy!BZ47=Výsledky!$CV$3),60,0)))</f>
        <v/>
      </c>
      <c r="CK53" s="65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5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5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6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9" t="str">
        <f>IF(ISBLANK($CV$3),"",IF(ISBLANK(Tipy!BX47),"-",SUM(CJ53:CN53)))</f>
        <v/>
      </c>
      <c r="CP53" s="68"/>
      <c r="CQ53" s="65" t="str">
        <f>IF(ISBLANK($DC$3),"",IF(ISBLANK(Tipy!CD47),0,IF(AND(Tipy!CD47=Výsledky!$DA$3,Tipy!CF47=Výsledky!$DC$3),60,0)))</f>
        <v/>
      </c>
      <c r="CR53" s="65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5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5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6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9" t="str">
        <f>IF(ISBLANK($DC$3),"",IF(ISBLANK(Tipy!CD47),"-",SUM(CQ53:CU53)))</f>
        <v/>
      </c>
      <c r="CW53" s="68"/>
      <c r="CX53" s="65" t="str">
        <f>IF(ISBLANK($DX$3),"",IF(ISBLANK(Tipy!CJ47),0,IF(AND(Tipy!CJ47=Výsledky!$DV$3,Tipy!CL47=Výsledky!$DX$3),60,0)))</f>
        <v/>
      </c>
      <c r="CY53" s="65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5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5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6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9" t="str">
        <f>IF(ISBLANK($DX$3),"",IF(ISBLANK(Tipy!CJ47),"-",SUM(CX53:DB53)))</f>
        <v/>
      </c>
      <c r="DD53" s="68"/>
      <c r="DE53" s="65" t="str">
        <f>IF(ISBLANK($DQ$3),"",IF(ISBLANK(Tipy!CP47),0,IF(AND(Tipy!CP47=Výsledky!$DO$3,Tipy!CR47=Výsledky!$DQ$3),60,0)))</f>
        <v/>
      </c>
      <c r="DF53" s="65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5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5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6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9" t="str">
        <f>IF(ISBLANK($DQ$3),"",IF(ISBLANK(Tipy!CP47),"-",SUM(DE53:DI53)))</f>
        <v/>
      </c>
      <c r="DK53" s="68"/>
      <c r="DL53" s="65" t="str">
        <f>IF(ISBLANK($EE$3),"",IF(ISBLANK(Tipy!CV47),0,IF(AND(Tipy!CV47=Výsledky!$EC$3,Tipy!CX47=Výsledky!$EE$3),60,0)))</f>
        <v/>
      </c>
      <c r="DM53" s="65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5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5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6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9" t="str">
        <f>IF(ISBLANK($EE$3),"",IF(ISBLANK(Tipy!CV47),"-",SUM(DL53:DP53)))</f>
        <v/>
      </c>
      <c r="DR53" s="68"/>
      <c r="DS53" s="65" t="str">
        <f>IF(ISBLANK($EL$3),"",IF(ISBLANK(Tipy!DB47),0,IF(AND(Tipy!DB47=Výsledky!$EJ$3,Tipy!DD47=Výsledky!$EL$3),60,0)))</f>
        <v/>
      </c>
      <c r="DT53" s="65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5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5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6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9" t="str">
        <f>IF(ISBLANK($EL$3),"",IF(ISBLANK(Tipy!DB47),"-",SUM(DS53:DW53)))</f>
        <v/>
      </c>
      <c r="DY53" s="68"/>
      <c r="DZ53" s="65" t="str">
        <f>IF(ISBLANK($ES$3),"",IF(ISBLANK(Tipy!DH47),0,IF(AND(Tipy!DH47=Výsledky!$EQ$3,Tipy!DJ47=Výsledky!$ES$3),60,0)))</f>
        <v/>
      </c>
      <c r="EA53" s="65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5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5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6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9" t="str">
        <f>IF(ISBLANK($ES$3),"",IF(ISBLANK(Tipy!DH47),"-",SUM(DZ53:ED53)))</f>
        <v/>
      </c>
      <c r="EF53" s="68"/>
      <c r="EG53" s="65" t="str">
        <f>IF(ISBLANK($EZ$3),"",IF(ISBLANK(Tipy!DN47),0,IF(AND(Tipy!DN47=Výsledky!$EX$3,Tipy!DP47=Výsledky!$EZ$3),60,0)))</f>
        <v/>
      </c>
      <c r="EH53" s="65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5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5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6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9" t="str">
        <f>IF(ISBLANK($EZ$3),"",IF(ISBLANK(Tipy!DN47),"-",SUM(EG53:EK53)))</f>
        <v/>
      </c>
      <c r="EM53" s="68"/>
      <c r="EN53" s="65" t="str">
        <f>IF(ISBLANK($FU$3),"",IF(ISBLANK(Tipy!DT47),0,IF(AND(Tipy!DT47=Výsledky!$FS$3,Tipy!DV47=Výsledky!$FU$3),60,0)))</f>
        <v/>
      </c>
      <c r="EO53" s="65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5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5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6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9" t="str">
        <f>IF(ISBLANK($FU$3),"",IF(ISBLANK(Tipy!DT47),"-",SUM(EN53:ER53)))</f>
        <v/>
      </c>
      <c r="ET53" s="68"/>
      <c r="EU53" s="65" t="str">
        <f>IF(ISBLANK($FG$3),"",IF(ISBLANK(Tipy!DZ47),0,IF(AND(Tipy!DZ47=Výsledky!$FE$3,Tipy!EB47=Výsledky!$FG$3),60,0)))</f>
        <v/>
      </c>
      <c r="EV53" s="65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5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5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6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9" t="str">
        <f>IF(ISBLANK($FG$3),"",IF(ISBLANK(Tipy!DZ47),"-",SUM(EU53:EY53)))</f>
        <v/>
      </c>
      <c r="FA53" s="68"/>
      <c r="FB53" s="65" t="str">
        <f>IF(ISBLANK($BM$3),"",IF(ISBLANK(Tipy!EF47),0,IF(AND(Tipy!EF47=Výsledky!$BK$3,Tipy!EH47=Výsledky!$BM$3),60,0)))</f>
        <v/>
      </c>
      <c r="FC53" s="65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5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5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6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69" t="str">
        <f>IF(ISBLANK($BM$3),"",IF(ISBLANK(Tipy!EF47),"-",SUM(FB53:FF53)))</f>
        <v/>
      </c>
      <c r="FH53" s="68"/>
      <c r="FI53" s="65" t="str">
        <f>IF(ISBLANK($FN$3),"",IF(ISBLANK(Tipy!EL47),0,IF(AND(Tipy!EL47=Výsledky!$FL$3,Tipy!EN47=Výsledky!$FN$3),60,0)))</f>
        <v/>
      </c>
      <c r="FJ53" s="65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5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5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6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9" t="str">
        <f>IF(ISBLANK($FN$3),"",IF(ISBLANK(Tipy!EL47),"-",SUM(FI53:FM53)))</f>
        <v/>
      </c>
      <c r="FO53" s="68"/>
      <c r="FP53" s="65" t="str">
        <f>IF(ISBLANK($DJ$3),"",IF(ISBLANK(Tipy!ER47),0,IF(AND(Tipy!ER47=Výsledky!$DH$3,Tipy!ET47=Výsledky!$DJ$3),60,0)))</f>
        <v/>
      </c>
      <c r="FQ53" s="65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5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5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6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9" t="str">
        <f>IF(ISBLANK($DJ$3),"",IF(ISBLANK(Tipy!ER47),"-",SUM(FP53:FT53)))</f>
        <v/>
      </c>
      <c r="FV53" s="68"/>
      <c r="FW53" s="65" t="str">
        <f>IF(ISBLANK($GB$3),"",IF(ISBLANK(Tipy!EX47),0,IF(AND(Tipy!EX47=Výsledky!$FZ$3,Tipy!EZ47=Výsledky!$GB$3),60,0)))</f>
        <v/>
      </c>
      <c r="FX53" s="65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5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5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6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9" t="str">
        <f>IF(ISBLANK($GB$3),"",IF(ISBLANK(Tipy!EX47),"-",SUM(FW53:GA53)))</f>
        <v/>
      </c>
      <c r="GC53" s="68"/>
      <c r="GD53" s="65" t="str">
        <f>IF(ISBLANK($GP$3),"",IF(ISBLANK(Tipy!FD47),0,IF(AND(Tipy!FD47=Výsledky!$GN$3,Tipy!FF47=Výsledky!$GP$3),60,0)))</f>
        <v/>
      </c>
      <c r="GE53" s="65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5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5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6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9" t="str">
        <f>IF(ISBLANK($GP$3),"",IF(ISBLANK(Tipy!FD47),"-",SUM(GD53:GH53)))</f>
        <v/>
      </c>
      <c r="GJ53" s="68"/>
      <c r="GK53" s="65" t="str">
        <f>IF(ISBLANK($GW$3),"",IF(ISBLANK(Tipy!FJ47),0,IF(AND(Tipy!FJ47=Výsledky!$GU$3,Tipy!FL47=Výsledky!$GW$3),60,0)))</f>
        <v/>
      </c>
      <c r="GL53" s="65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5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5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6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9" t="str">
        <f>IF(ISBLANK($GW$3),"",IF(ISBLANK(Tipy!FJ47),"-",SUM(GK53:GO53)))</f>
        <v/>
      </c>
      <c r="GQ53" s="68"/>
      <c r="GR53" s="65" t="str">
        <f>IF(ISBLANK($GI$3),"",IF(ISBLANK(Tipy!FP47),0,IF(AND(Tipy!FP47=Výsledky!$GG$3,Tipy!FR47=Výsledky!$GI$3),60,0)))</f>
        <v/>
      </c>
      <c r="GS53" s="65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5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5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6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9" t="str">
        <f>IF(ISBLANK($GI$3),"",IF(ISBLANK(Tipy!FP47),"-",SUM(GR53:GV53)))</f>
        <v/>
      </c>
      <c r="GX53" s="68"/>
      <c r="GY53" s="65" t="str">
        <f>IF(ISBLANK($HK$3),"",IF(ISBLANK(Tipy!FV47),0,IF(AND(Tipy!FV47=Výsledky!$HI$3,Tipy!FX47=Výsledky!$HK$3),60,0)))</f>
        <v/>
      </c>
      <c r="GZ53" s="65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5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5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6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9" t="str">
        <f>IF(ISBLANK($HK$3),"",IF(ISBLANK(Tipy!FV47),"-",SUM(GY53:HC53)))</f>
        <v/>
      </c>
      <c r="HE53" s="68"/>
      <c r="HF53" s="65" t="str">
        <f>IF(ISBLANK($HD$3),"",IF(ISBLANK(Tipy!GB47),0,IF(AND(Tipy!GB47=Výsledky!$HB$3,Tipy!GD47=Výsledky!$HD$3),60,0)))</f>
        <v/>
      </c>
      <c r="HG53" s="65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5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5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6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9" t="str">
        <f>IF(ISBLANK($HD$3),"",IF(ISBLANK(Tipy!GB47),"-",SUM(HF53:HJ53)))</f>
        <v/>
      </c>
      <c r="HL53" s="68"/>
      <c r="HM53" s="65" t="str">
        <f>IF(ISBLANK($HY$3),"",IF(ISBLANK(Tipy!GH47),0,IF(AND(Tipy!GH47=Výsledky!$HW$3,Tipy!GJ47=Výsledky!$HY$3),60,0)))</f>
        <v/>
      </c>
      <c r="HN53" s="65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5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5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6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9" t="str">
        <f>IF(ISBLANK($HY$3),"",IF(ISBLANK(Tipy!GH47),"-",SUM(HM53:HQ53)))</f>
        <v/>
      </c>
      <c r="HS53" s="68"/>
      <c r="HT53" s="65" t="str">
        <f>IF(ISBLANK($HR$3),"",IF(ISBLANK(Tipy!GN47),0,IF(AND(Tipy!GN47=Výsledky!$HP$3,Tipy!GP47=Výsledky!$HR$3),60,0)))</f>
        <v/>
      </c>
      <c r="HU53" s="65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5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5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6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9" t="str">
        <f>IF(ISBLANK($HR$3),"",IF(ISBLANK(Tipy!GN47),"-",SUM(HT53:HX53)))</f>
        <v/>
      </c>
      <c r="HZ53" s="68"/>
      <c r="IA53" s="65" t="str">
        <f>IF(ISBLANK($IM$3),"",IF(ISBLANK(Tipy!GT47),0,IF(AND(Tipy!GT47=Výsledky!$IK$3,Tipy!GV47=Výsledky!$IM$3),60,0)))</f>
        <v/>
      </c>
      <c r="IB53" s="65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5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5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6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9" t="str">
        <f>IF(ISBLANK($IM$3),"",IF(ISBLANK(Tipy!GT47),"-",SUM(IA53:IE53)))</f>
        <v/>
      </c>
      <c r="IG53" s="68"/>
      <c r="IH53" s="65" t="str">
        <f>IF(ISBLANK($IF$3),"",IF(ISBLANK(Tipy!GZ47),0,IF(AND(Tipy!GZ47=Výsledky!$ID$3,Tipy!HB47=Výsledky!$IF$3),60,0)))</f>
        <v/>
      </c>
      <c r="II53" s="65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5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5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6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9" t="str">
        <f>IF(ISBLANK($IF$3),"",IF(ISBLANK(Tipy!GZ47),"-",SUM(IH53:IL53)))</f>
        <v/>
      </c>
      <c r="IN53" s="68"/>
      <c r="IO53" s="65" t="str">
        <f>IF(ISBLANK($IT$3),"",IF(ISBLANK(Tipy!HF47),0,IF(AND(Tipy!HF47=Výsledky!$IR$3,Tipy!HH47=Výsledky!$IT$3),60,0)))</f>
        <v/>
      </c>
      <c r="IP53" s="65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5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5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6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9" t="str">
        <f>IF(ISBLANK($IT$3),"",IF(ISBLANK(Tipy!HF47),"-",SUM(IO53:IS53)))</f>
        <v/>
      </c>
      <c r="IU53" s="68"/>
      <c r="IV53" s="65" t="str">
        <f>IF(ISBLANK($JA$3),"",IF(ISBLANK(Tipy!HL47),0,IF(AND(Tipy!HL47=Výsledky!$IY$3,Tipy!HN47=Výsledky!$JA$3),60,0)))</f>
        <v/>
      </c>
      <c r="IW53" s="65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5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5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6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9" t="str">
        <f>IF(ISBLANK($JA$3),"",IF(ISBLANK(Tipy!HL47),"-",SUM(IV53:IZ53)))</f>
        <v/>
      </c>
      <c r="JB53" s="68"/>
      <c r="JC53" s="65" t="str">
        <f>IF(ISBLANK($JO$3),"",IF(ISBLANK(Tipy!HR47),0,IF(AND(Tipy!HR47=Výsledky!$JM$3,Tipy!HT47=Výsledky!$JO$3),60,0)))</f>
        <v/>
      </c>
      <c r="JD53" s="65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5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5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6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9" t="str">
        <f>IF(ISBLANK($JO$3),"",IF(ISBLANK(Tipy!HR47),"-",SUM(JC53:JG53)))</f>
        <v/>
      </c>
      <c r="JI53" s="68"/>
      <c r="JJ53" s="65" t="str">
        <f>IF(ISBLANK($JH$3),"",IF(ISBLANK(Tipy!HX47),0,IF(AND(Tipy!HX47=Výsledky!$JF$3,Tipy!HZ47=Výsledky!$JH$3),60,0)))</f>
        <v/>
      </c>
      <c r="JK53" s="65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5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5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6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9" t="str">
        <f>IF(ISBLANK($JH$3),"",IF(ISBLANK(Tipy!HX47),"-",SUM(JJ53:JN53)))</f>
        <v/>
      </c>
      <c r="JP53" s="68"/>
      <c r="JQ53" s="65" t="str">
        <f>IF(ISBLANK($JV$3),"",IF(ISBLANK(Tipy!ID47),0,IF(AND(Tipy!ID47=Výsledky!$JT$3,Tipy!IF47=Výsledky!$JV$3),60,0)))</f>
        <v/>
      </c>
      <c r="JR53" s="65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5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5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6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9" t="str">
        <f>IF(ISBLANK($JV$3),"",IF(ISBLANK(Tipy!ID47),"-",SUM(JQ53:JU53)))</f>
        <v/>
      </c>
      <c r="JW53" s="68"/>
      <c r="JX53" s="65" t="str">
        <f>IF(ISBLANK($KQ$3),"",IF(ISBLANK(Tipy!IJ47),0,IF(AND(Tipy!IJ47=Výsledky!$KO$3,Tipy!IL47=Výsledky!$KQ$3),60,0)))</f>
        <v/>
      </c>
      <c r="JY53" s="65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5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5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6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9" t="str">
        <f>IF(ISBLANK($KQ$3),"",IF(ISBLANK(Tipy!IJ47),"-",SUM(JX53:KB53)))</f>
        <v/>
      </c>
      <c r="KD53" s="68"/>
      <c r="KE53" s="65" t="str">
        <f>IF(ISBLANK($KX$3),"",IF(ISBLANK(Tipy!IP47),0,IF(AND(Tipy!IP47=Výsledky!$KV$3,Tipy!IR47=Výsledky!$KX$3),60,0)))</f>
        <v/>
      </c>
      <c r="KF53" s="65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5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5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6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9" t="str">
        <f>IF(ISBLANK($KX$3),"",IF(ISBLANK(Tipy!IP47),"-",SUM(KE53:KI53)))</f>
        <v/>
      </c>
      <c r="KK53" s="68"/>
      <c r="KL53" s="65" t="str">
        <f>IF(ISBLANK($KJ$3),"",IF(ISBLANK(Tipy!IV47),0,IF(AND(Tipy!IV47=Výsledky!$KH$3,Tipy!IX47=Výsledky!$KJ$3),60,0)))</f>
        <v/>
      </c>
      <c r="KM53" s="65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5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5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6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9" t="str">
        <f>IF(ISBLANK($KJ$3),"",IF(ISBLANK(Tipy!IV47),"-",SUM(KL53:KP53)))</f>
        <v/>
      </c>
      <c r="KR53" s="68"/>
      <c r="KS53" s="65" t="str">
        <f>IF(ISBLANK($KC$3),"",IF(ISBLANK(Tipy!JB47),0,IF(AND(Tipy!JB47=Výsledky!$KA$3,Tipy!JD47=Výsledky!$KC$3),60,0)))</f>
        <v/>
      </c>
      <c r="KT53" s="65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5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5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6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9" t="str">
        <f>IF(ISBLANK($KC$3),"",IF(ISBLANK(Tipy!JB47),"-",SUM(KS53:KW53)))</f>
        <v/>
      </c>
      <c r="KY53" s="68"/>
      <c r="KZ53" s="65" t="str">
        <f>IF(ISBLANK($LE$3),"",IF(ISBLANK(Tipy!JH47),0,IF(AND(Tipy!JH47=Výsledky!$LC$3,Tipy!JJ47=Výsledky!$LE$3),60,0)))</f>
        <v/>
      </c>
      <c r="LA53" s="65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5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5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6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9" t="str">
        <f>IF(ISBLANK($LE$3),"",IF(ISBLANK(Tipy!JH47),"-",SUM(KZ53:LD53)))</f>
        <v/>
      </c>
      <c r="LF53" s="68"/>
      <c r="LG53" s="65" t="str">
        <f>IF(ISBLANK($JH$3),"",IF(ISBLANK(Tipy!JU47),0,IF(AND(Tipy!JU47=Výsledky!$JF$3,Tipy!JW47=Výsledky!$JH$3),60,0)))</f>
        <v/>
      </c>
      <c r="LH53" s="65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5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5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6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9" t="str">
        <f>IF(ISBLANK($JH$3),"",IF(ISBLANK(Tipy!JU47),"-",SUM(LG53:LK53)))</f>
        <v/>
      </c>
      <c r="LM53" s="68"/>
      <c r="LN53" s="65" t="str">
        <f>IF(ISBLANK($LS$3),"",IF(ISBLANK(Tipy!JN47),0,IF(AND(Tipy!JN47=Výsledky!$LQ$3,Tipy!JP47=Výsledky!$LS$3),60,0)))</f>
        <v/>
      </c>
      <c r="LO53" s="65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5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5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6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9" t="str">
        <f>IF(ISBLANK($LS$3),"",IF(ISBLANK(Tipy!JN47),"-",SUM(LN53:LR53)))</f>
        <v/>
      </c>
      <c r="LT53" s="68"/>
      <c r="LU53" s="65" t="str">
        <f>IF(ISBLANK($JH$3),"",IF(ISBLANK(Tipy!KI47),0,IF(AND(Tipy!KI47=Výsledky!$JF$3,Tipy!KK47=Výsledky!$JH$3),60,0)))</f>
        <v/>
      </c>
      <c r="LV53" s="65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5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5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6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9" t="str">
        <f>IF(ISBLANK($JH$3),"",IF(ISBLANK(Tipy!KI47),"-",SUM(LU53:LY53)))</f>
        <v/>
      </c>
      <c r="MA53" s="68"/>
      <c r="MB53" s="65" t="str">
        <f>IF(ISBLANK($MG$3),"",IF(ISBLANK(Tipy!JZ47),0,IF(AND(Tipy!JZ47=Výsledky!$ME$3,Tipy!KB47=Výsledky!$MG$3),60,0)))</f>
        <v/>
      </c>
      <c r="MC53" s="65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5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5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6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9" t="str">
        <f>IF(ISBLANK($MG$3),"",IF(ISBLANK(Tipy!JZ47),"-",SUM(MB53:MF53)))</f>
        <v/>
      </c>
      <c r="MH53" s="68"/>
      <c r="MI53" s="65" t="str">
        <f>IF(ISBLANK($MN$3),"",IF(ISBLANK(Tipy!KL47),0,IF(AND(Tipy!KL47=Výsledky!$ML$3,Tipy!KN47=Výsledky!$MN$3),60,0)))</f>
        <v/>
      </c>
      <c r="MJ53" s="6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5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5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9" t="str">
        <f>IF(ISBLANK($MN$3),"",IF(ISBLANK(Tipy!KL47),"-",SUM(MI53:MM53)))</f>
        <v/>
      </c>
      <c r="MO53" s="68"/>
      <c r="MP53" s="65" t="str">
        <f>IF(ISBLANK($MU$3),"",IF(ISBLANK(Tipy!KR47),0,IF(AND(Tipy!KR47=Výsledky!$MS$3,Tipy!KT47=Výsledky!$MU$3),60,0)))</f>
        <v/>
      </c>
      <c r="MQ53" s="6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5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5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9" t="str">
        <f>IF(ISBLANK($MU$3),"",IF(ISBLANK(Tipy!KR47),"-",SUM(MP53:MT53)))</f>
        <v/>
      </c>
      <c r="MV53" s="68"/>
      <c r="MW53" s="65" t="str">
        <f>IF(ISBLANK($NP$3),"",IF(ISBLANK(Tipy!KX47),0,IF(AND(Tipy!KX47=Výsledky!$NN$3,Tipy!KZ47=Výsledky!$NP$3),60,0)))</f>
        <v/>
      </c>
      <c r="MX53" s="65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5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5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6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9" t="str">
        <f>IF(ISBLANK($NP$3),"",IF(ISBLANK(Tipy!KX47),"-",SUM(MW53:NA53)))</f>
        <v/>
      </c>
      <c r="NC53" s="68"/>
      <c r="ND53" s="65" t="str">
        <f>IF(ISBLANK($NB$3),"",IF(ISBLANK(Tipy!LD47),0,IF(AND(Tipy!LD47=Výsledky!$MZ$3,Tipy!LF47=Výsledky!$NB$3),60,0)))</f>
        <v/>
      </c>
      <c r="NE53" s="65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5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5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6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9" t="str">
        <f>IF(ISBLANK($NB$3),"",IF(ISBLANK(Tipy!LD47),"-",SUM(ND53:NH53)))</f>
        <v/>
      </c>
      <c r="NJ53" s="68"/>
      <c r="NK53" s="65" t="str">
        <f>IF(ISBLANK($OD$3),"",IF(ISBLANK(Tipy!LJ47),0,IF(AND(Tipy!LJ47=Výsledky!$OB$3,Tipy!LL47=Výsledky!$OD$3),60,0)))</f>
        <v/>
      </c>
      <c r="NL53" s="65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5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5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6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9" t="str">
        <f>IF(ISBLANK($OD$3),"",IF(ISBLANK(Tipy!LJ47),"-",SUM(NK53:NO53)))</f>
        <v/>
      </c>
      <c r="NQ53" s="68"/>
      <c r="NR53" s="65" t="str">
        <f>IF(ISBLANK($NI$3),"",IF(ISBLANK(Tipy!LP47),0,IF(AND(Tipy!LP47=Výsledky!$NG$3,Tipy!LR47=Výsledky!$NI$3),60,0)))</f>
        <v/>
      </c>
      <c r="NS53" s="65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5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5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6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9" t="str">
        <f>IF(ISBLANK($NI$3),"",IF(ISBLANK(Tipy!LP47),"-",SUM(NR53:NV53)))</f>
        <v/>
      </c>
      <c r="NX53" s="68"/>
      <c r="NY53" s="65" t="str">
        <f>IF(ISBLANK($OK$3),"",IF(ISBLANK(Tipy!LV47),0,IF(AND(Tipy!LV47=Výsledky!$OI$3,Tipy!LX47=Výsledky!$OK$3),60,0)))</f>
        <v/>
      </c>
      <c r="NZ53" s="65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5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5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6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9" t="str">
        <f>IF(ISBLANK($OK$3),"",IF(ISBLANK(Tipy!LV47),"-",SUM(NY53:OC53)))</f>
        <v/>
      </c>
      <c r="OE53" s="68"/>
      <c r="OF53" s="65" t="str">
        <f>IF(ISBLANK($NW$3),"",IF(ISBLANK(Tipy!MB47),0,IF(AND(Tipy!MB47=Výsledky!$NU$3,Tipy!MD47=Výsledky!$NW$3),60,0)))</f>
        <v/>
      </c>
      <c r="OG53" s="65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5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5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6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9" t="str">
        <f>IF(ISBLANK($NW$3),"",IF(ISBLANK(Tipy!MB47),"-",SUM(OF53:OJ53)))</f>
        <v/>
      </c>
      <c r="OL53" s="68"/>
      <c r="OM53" s="65" t="str">
        <f>IF(ISBLANK($OR$3),"",IF(ISBLANK(Tipy!MH47),0,IF(AND(Tipy!MH47=Výsledky!$OP$3,Tipy!MJ47=Výsledky!$OR$3),60,0)))</f>
        <v/>
      </c>
      <c r="ON53" s="6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5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5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9" t="str">
        <f>IF(ISBLANK($OR$3),"",IF(ISBLANK(Tipy!MH47),"-",SUM(OM53:OQ53)))</f>
        <v/>
      </c>
      <c r="OS53" s="68"/>
      <c r="OT53" s="65" t="str">
        <f>IF(ISBLANK($OY$3),"",IF(ISBLANK(Tipy!MN47),0,IF(AND(Tipy!MN47=Výsledky!$OW$3,Tipy!MP47=Výsledky!$OY$3),60,0)))</f>
        <v/>
      </c>
      <c r="OU53" s="6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5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5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9" t="str">
        <f>IF(ISBLANK($OY$3),"",IF(ISBLANK(Tipy!MN47),"-",SUM(OT53:OX53)))</f>
        <v/>
      </c>
      <c r="OZ53" s="68"/>
      <c r="PA53" s="65" t="str">
        <f>IF(ISBLANK($PF$3),"",IF(ISBLANK(Tipy!MT47),0,IF(AND(Tipy!MT47=Výsledky!$PD$3,Tipy!MV47=Výsledky!$PF$3),60,0)))</f>
        <v/>
      </c>
      <c r="PB53" s="6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5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5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9" t="str">
        <f>IF(ISBLANK($PF$3),"",IF(ISBLANK(Tipy!MT47),"-",SUM(PA53:PE53)))</f>
        <v/>
      </c>
      <c r="PG53" s="68"/>
      <c r="PH53" s="65" t="str">
        <f>IF(ISBLANK($PM$3),"",IF(ISBLANK(Tipy!MZ47),0,IF(AND(Tipy!MZ47=Výsledky!$PK$3,Tipy!NB47=Výsledky!$PM$3),60,0)))</f>
        <v/>
      </c>
      <c r="PI53" s="6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5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5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9" t="str">
        <f>IF(ISBLANK($PM$3),"",IF(ISBLANK(Tipy!MZ47),"-",SUM(PH53:PL53)))</f>
        <v/>
      </c>
      <c r="PN53" s="68"/>
      <c r="PO53" s="65" t="str">
        <f>IF(ISBLANK($PT$3),"",IF(ISBLANK(Tipy!NF47),0,IF(AND(Tipy!NF47=Výsledky!$PR$3,Tipy!NH47=Výsledky!$PT$3),60,0)))</f>
        <v/>
      </c>
      <c r="PP53" s="6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5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5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9" t="str">
        <f>IF(ISBLANK($PT$3),"",IF(ISBLANK(Tipy!NF47),"-",SUM(PO53:PS53)))</f>
        <v/>
      </c>
      <c r="PU53" s="68"/>
      <c r="PV53" s="65" t="str">
        <f>IF(ISBLANK($QA$3),"",IF(ISBLANK(Tipy!NL47),0,IF(AND(Tipy!NL47=Výsledky!$PY$3,Tipy!NN47=Výsledky!$QA$3),60,0)))</f>
        <v/>
      </c>
      <c r="PW53" s="6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5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5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9" t="str">
        <f>IF(ISBLANK($QA$3),"",IF(ISBLANK(Tipy!NL47),"-",SUM(PV53:PZ53)))</f>
        <v/>
      </c>
      <c r="QB53" s="68"/>
      <c r="QC53" s="65" t="str">
        <f>IF(ISBLANK($QH$3),"",IF(ISBLANK(Tipy!NR47),0,IF(AND(Tipy!NR47=Výsledky!$QF$3,Tipy!NT47=Výsledky!$QH$3),60,0)))</f>
        <v/>
      </c>
      <c r="QD53" s="6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5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5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9" t="str">
        <f>IF(ISBLANK($QH$3),"",IF(ISBLANK(Tipy!NR47),"-",SUM(QC53:QG53)))</f>
        <v/>
      </c>
      <c r="QI53" s="65"/>
      <c r="QJ53" s="65" t="str">
        <f>IF(ISBLANK($QV$3),"",IF(ISBLANK(Tipy!NX47),0,IF(AND(Tipy!NX47=Výsledky!$QT$3,Tipy!NZ47=Výsledky!$QV$3),60,0)))</f>
        <v/>
      </c>
      <c r="QK53" s="65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5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5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6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9" t="str">
        <f>IF(ISBLANK($QV$3),"",IF(ISBLANK(Tipy!NX47),"-",SUM(QJ53:QN53)))</f>
        <v/>
      </c>
      <c r="QP53" s="65"/>
      <c r="QQ53" s="65" t="str">
        <f>IF(ISBLANK($QO$3),"",IF(ISBLANK(Tipy!#REF!),0,IF(AND(Tipy!#REF!=Výsledky!$QM$3,Tipy!#REF!=Výsledky!$QO$3),60,0)))</f>
        <v/>
      </c>
      <c r="QR5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9" t="str">
        <f>IF(ISBLANK($QO$3),"",IF(ISBLANK(Tipy!#REF!),"-",SUM(QQ53:QU53)))</f>
        <v/>
      </c>
    </row>
    <row r="54" spans="1:464" s="336" customFormat="1" ht="15">
      <c r="A54" s="316">
        <f>Tipy!A48</f>
        <v>49</v>
      </c>
      <c r="B54" s="333" t="s">
        <v>10</v>
      </c>
      <c r="C54" s="334">
        <v>49</v>
      </c>
      <c r="D54" s="65">
        <f>IF(ISBLANK($I$3),"",IF(ISBLANK(Tipy!D48),0,IF(AND(Tipy!D48=Výsledky!$G$3,Tipy!F48=Výsledky!$I$3),60,0)))</f>
        <v>0</v>
      </c>
      <c r="E54" s="6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5" t="e">
        <f>IF(ISBLANK($I$3),"",IF(OR(Tipy!G48=Výsledky!$D$6,Tipy!G48=Výsledky!$D$7,Tipy!G48=Výsledky!$D$8,Tipy!G48=Výsledky!$D$9),IF(VLOOKUP(Tipy!G48,'Kategórie hráčov'!$A$2:$B$46,2,FALSE)=30,30,20),0))</f>
        <v>#N/A</v>
      </c>
      <c r="G54" s="65" t="e">
        <f>IF(ISBLANK($I$3),"",IF(OR(Tipy!H48=Výsledky!$G$6,Tipy!H48=Výsledky!$G$7,Tipy!H48=Výsledky!$G$8,Tipy!H48=Výsledky!$G$9),IF(VLOOKUP(Tipy!H48,'Kategórie hráčov'!$A$2:$B$46,2,FALSE)=30,30,20),0))</f>
        <v>#N/A</v>
      </c>
      <c r="H54" s="6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7" t="str">
        <f>IF(ISBLANK($I$3),"",IF(ISBLANK(Tipy!D48),"-",SUM(D54:H54)))</f>
        <v>-</v>
      </c>
      <c r="J54" s="335"/>
      <c r="K54" s="106">
        <f>IF(ISBLANK($P$3),"",IF(ISBLANK(Tipy!J48),0,IF(AND(Tipy!J48=Výsledky!$N$3,Tipy!L48=Výsledky!$P$3),60,0)))</f>
        <v>0</v>
      </c>
      <c r="L54" s="10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5">
        <f>IF(ISBLANK($P$3),"",IF(OR(Tipy!M48=Výsledky!$K$6,Tipy!M48=Výsledky!$K$7,Tipy!M48=Výsledky!$K$8,Tipy!M48=Výsledky!$K$9),IF(VLOOKUP(Tipy!M48,'Kategórie hráčov'!$A$2:$B$46,2,FALSE)=30,30,20),0))</f>
        <v>0</v>
      </c>
      <c r="N54" s="105">
        <f>IF(ISBLANK($P$3),"",IF(OR(Tipy!N48=Výsledky!$N$6,Tipy!N48=Výsledky!$N$7,Tipy!N48=Výsledky!$N$8,Tipy!N48=Výsledky!$N$9),IF(VLOOKUP(Tipy!N48,'Kategórie hráčov'!$A$2:$B$46,2,FALSE)=30,30,20),0))</f>
        <v>20</v>
      </c>
      <c r="O54" s="6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7">
        <f>IF(ISBLANK($P$3),"",IF(ISBLANK(Tipy!J48),"-",SUM(K54:O54)))</f>
        <v>20</v>
      </c>
      <c r="Q54" s="330"/>
      <c r="R54" s="106">
        <f>IF(ISBLANK($W$3),"",IF(ISBLANK(Tipy!P48),0,IF(AND(Tipy!P48=Výsledky!$U$3,Tipy!R48=Výsledky!$W$3),60,0)))</f>
        <v>0</v>
      </c>
      <c r="S54" s="10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5">
        <f>IF(ISBLANK($W$3),"",IF(OR(Tipy!S48=Výsledky!$R$6,Tipy!S48=Výsledky!$R$7,Tipy!S48=Výsledky!$R$8,Tipy!S48=Výsledky!$R$9),VLOOKUP(Tipy!S48,'Kategórie hráčov'!$A$2:$B$47,2,FALSE),0))</f>
        <v>20</v>
      </c>
      <c r="U54" s="105">
        <f>IF(ISBLANK($W$3),"",IF(OR(Tipy!T48=Výsledky!$U$6,Tipy!T48=Výsledky!$U$7,Tipy!T48=Výsledky!$U$8,Tipy!T48=Výsledky!$U$9),VLOOKUP(Tipy!T48,'Kategórie hráčov'!$A$25:$B$70,2,FALSE),0))</f>
        <v>0</v>
      </c>
      <c r="V54" s="6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9">
        <f>IF(ISBLANK($W$3),"",IF(ISBLANK(Tipy!P48),"-",SUM(R54:V54)))</f>
        <v>40</v>
      </c>
      <c r="X54" s="330"/>
      <c r="Y54" s="106">
        <f>IF(ISBLANK($AD$3),"",IF(ISBLANK(Tipy!V48),0,IF(AND(Tipy!V48=Výsledky!$AB$3,Tipy!X48=Výsledky!$AD$3),60,0)))</f>
        <v>0</v>
      </c>
      <c r="Z54" s="10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5">
        <f>IF(ISBLANK($AD$3),"",IF(OR(Tipy!Y48=Výsledky!$Y$6,Tipy!Y48=Výsledky!$Y$7,Tipy!Y48=Výsledky!$Y$8,Tipy!Y48=Výsledky!$Y$9),VLOOKUP(Tipy!Y48,'Kategórie hráčov'!$A$2:$B$47,2,FALSE),0))</f>
        <v>0</v>
      </c>
      <c r="AB54" s="105">
        <f>IF(ISBLANK($AD$3),"",IF(OR(Tipy!Z48=Výsledky!$AB$6,Tipy!Z48=Výsledky!$AB$7,Tipy!Z48=Výsledky!$AB$8,Tipy!Z48=Výsledky!$AB$9),VLOOKUP(Tipy!Z48,'Kategórie hráčov'!$A$25:$B$70,2,FALSE),0))</f>
        <v>20</v>
      </c>
      <c r="AC54" s="66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9">
        <f>IF(ISBLANK($AD$3),"",IF(ISBLANK(Tipy!V48),"-",SUM(Y54:AC54)))</f>
        <v>40</v>
      </c>
      <c r="AE54" s="68"/>
      <c r="AF54" s="65" t="str">
        <f>IF(ISBLANK($AK$3),"",IF(ISBLANK(Tipy!AB48),0,IF(AND(Tipy!AB48=Výsledky!$AI$3,Tipy!AD48=Výsledky!$AK$3),60,0)))</f>
        <v/>
      </c>
      <c r="AG54" s="65" t="str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/>
      </c>
      <c r="AH54" s="65" t="str">
        <f>IF(ISBLANK($AK$3),"",IF(OR(Tipy!AE48=Výsledky!$AF$6,Tipy!AE48=Výsledky!$AF$7,Tipy!AE48=Výsledky!$AF$8,Tipy!AE48=Výsledky!$AF$9),IF(VLOOKUP(Tipy!AE48,'Kategórie hráčov'!$A$2:$B$46,2,FALSE)=30,30,20),0))</f>
        <v/>
      </c>
      <c r="AI54" s="65" t="str">
        <f>IF(ISBLANK($AK$3),"",IF(OR(Tipy!AF48=Výsledky!$AI$6,Tipy!AF48=Výsledky!$AI$7,Tipy!AF48=Výsledky!$AI$8,Tipy!AF48=Výsledky!$AI$9),IF(VLOOKUP(Tipy!AF48,'Kategórie hráčov'!$A$2:$B$46,2,FALSE)=30,30,20),0))</f>
        <v/>
      </c>
      <c r="AJ54" s="66" t="str">
        <f>IF(ISBLANK($AK$3),"",IF(ISBLANK(Tipy!AB48),0,IF(OR(AND(Tipy!AB48=Výsledky!$AI$3,OR(Tipy!AD48=Výsledky!$AK$3+1,Tipy!AD48=Výsledky!$AK$3-1)),AND(Tipy!AD48=Výsledky!$AK$3,OR(Tipy!AB48=Výsledky!$AI$3+1,Tipy!AB48=Výsledky!$AI$3-1))),10,0)))</f>
        <v/>
      </c>
      <c r="AK54" s="69" t="str">
        <f>IF(ISBLANK($AK$3),"",IF(ISBLANK(Tipy!AB48),"-",SUM(AF54:AJ54)))</f>
        <v/>
      </c>
      <c r="AL54" s="68"/>
      <c r="AM54" s="65" t="str">
        <f>IF(ISBLANK($AR$3),"",IF(ISBLANK(Tipy!AH48),0,IF(AND(Tipy!AH48=Výsledky!$AP$3,Tipy!AJ48=Výsledky!$AR$3),60,0)))</f>
        <v/>
      </c>
      <c r="AN54" s="65" t="str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/>
      </c>
      <c r="AO54" s="65" t="str">
        <f>IF(ISBLANK($AR$3),"",IF(OR(Tipy!AK48=Výsledky!$AM$6,Tipy!AK48=Výsledky!$AM$7,Tipy!AK48=Výsledky!$AM$8,Tipy!AK48=Výsledky!$AM$9),IF(VLOOKUP(Tipy!AK48,'Kategórie hráčov'!$A$2:$B$46,2,FALSE)=30,30,20),0))</f>
        <v/>
      </c>
      <c r="AP54" s="65" t="str">
        <f>IF(ISBLANK($AR$3),"",IF(OR(Tipy!AL48=Výsledky!$AP$6,Tipy!AL48=Výsledky!$AP$7,Tipy!AL48=Výsledky!$AP$8,Tipy!AL48=Výsledky!$AP$9),IF(VLOOKUP(Tipy!AL48,'Kategórie hráčov'!$A$2:$B$46,2,FALSE)=30,30,20),0))</f>
        <v/>
      </c>
      <c r="AQ54" s="66" t="str">
        <f>IF(ISBLANK($AR$3),"",IF(ISBLANK(Tipy!AH48),0,IF(OR(AND(Tipy!AH48=Výsledky!$AP$3,OR(Tipy!AJ48=Výsledky!$AR$3+1,Tipy!AJ48=Výsledky!$AR$3-1)),AND(Tipy!AJ48=Výsledky!$AR$3,OR(Tipy!AH48=Výsledky!$AP$3+1,Tipy!AH48=Výsledky!$AP$3-1))),10,0)))</f>
        <v/>
      </c>
      <c r="AR54" s="69" t="str">
        <f>IF(ISBLANK($AR$3),"",IF(ISBLANK(Tipy!AH48),"-",SUM(AM54:AQ54)))</f>
        <v/>
      </c>
      <c r="AS54" s="68"/>
      <c r="AT54" s="65" t="str">
        <f>IF(ISBLANK($BF$3),"",IF(ISBLANK(Tipy!AN48),0,IF(AND(Tipy!AN48=Výsledky!$BD$3,Tipy!AP48=Výsledky!$BF$3),60,0)))</f>
        <v/>
      </c>
      <c r="AU54" s="65" t="str">
        <f>IF(ISBLANK($BF$3),"",IF(ISBLANK(Tipy!AN48),0,IF(AND(Tipy!AN48=Výsledky!$BD$3,Tipy!AP48=Výsledky!$BF$3),0,IF(AND(Tipy!AN48-Tipy!AP48&gt;0,Výsledky!$BD$3-Výsledky!$BF$3&gt;0),20,IF(AND(Tipy!AN48-Tipy!AP48=0,Výsledky!$BD$3-Výsledky!$BF$3=0),20,IF(AND(Tipy!AN48-Tipy!AP48&lt;0,Výsledky!$BD$3-Výsledky!$BF$3&lt;0),20,0))))))</f>
        <v/>
      </c>
      <c r="AV54" s="65" t="str">
        <f>IF(ISBLANK($BF$3),"",IF(OR(Tipy!AQ48=Výsledky!#REF!,Tipy!AQ48=Výsledky!#REF!,Tipy!AQ48=Výsledky!#REF!,Tipy!AQ48=Výsledky!$AT$9),IF(VLOOKUP(Tipy!AQ48,'Kategórie hráčov'!$A$2:$B$46,2,FALSE)=30,30,20),0))</f>
        <v/>
      </c>
      <c r="AW54" s="65" t="str">
        <f>IF(ISBLANK($BF$3),"",IF(OR(Tipy!AR48=Výsledky!#REF!,Tipy!AR48=Výsledky!#REF!,Tipy!AR48=Výsledky!#REF!,Tipy!AR48=Výsledky!$AW$9),IF(VLOOKUP(Tipy!AR48,'Kategórie hráčov'!$A$2:$B$46,2,FALSE)=30,30,20),0))</f>
        <v/>
      </c>
      <c r="AX54" s="66" t="str">
        <f>IF(ISBLANK($BF$3),"",IF(ISBLANK(Tipy!AN48),0,IF(OR(AND(Tipy!AN48=Výsledky!$BD$3,OR(Tipy!AP48=Výsledky!$BF$3+1,Tipy!AP48=Výsledky!$BF$3-1)),AND(Tipy!AP48=Výsledky!$BF$3,OR(Tipy!AN48=Výsledky!$BD$3+1,Tipy!AN48=Výsledky!$BD$3-1))),10,0)))</f>
        <v/>
      </c>
      <c r="AY54" s="69" t="str">
        <f>IF(ISBLANK($BF$3),"",IF(ISBLANK(Tipy!AN48),"-",SUM(AT54:AX54)))</f>
        <v/>
      </c>
      <c r="AZ54" s="68"/>
      <c r="BA54" s="65" t="str">
        <f>IF(ISBLANK($AY$3),"",IF(ISBLANK(Tipy!AT48),0,IF(AND(Tipy!AT48=Výsledky!$AW$3,Tipy!AV48=Výsledky!$AY$3),60,0)))</f>
        <v/>
      </c>
      <c r="BB54" s="65" t="str">
        <f>IF(ISBLANK($AY$3),"",IF(ISBLANK(Tipy!AT48),0,IF(AND(Tipy!AT48=Výsledky!$AW$3,Tipy!AV48=Výsledky!$AY$3),0,IF(AND(Tipy!AT48-Tipy!AV48&gt;0,Výsledky!$AW$3-Výsledky!$AY$3&gt;0),20,IF(AND(Tipy!AT48-Tipy!AV48=0,Výsledky!$AW$3-Výsledky!$AY$3=0),20,IF(AND(Tipy!AT48-Tipy!AV48&lt;0,Výsledky!$AW$3-Výsledky!$AY$3&lt;0),20,0))))))</f>
        <v/>
      </c>
      <c r="BC54" s="65" t="str">
        <f>IF(ISBLANK($AY$3),"",IF(OR(Tipy!AW48=Výsledky!$BA$6,Tipy!AW48=Výsledky!$BA$7,Tipy!AW48=Výsledky!$BA$8,Tipy!AW48=Výsledky!$BA$9),IF(VLOOKUP(Tipy!AW48,'Kategórie hráčov'!$A$2:$B$46,2,FALSE)=30,30,20),0))</f>
        <v/>
      </c>
      <c r="BD54" s="65" t="str">
        <f>IF(ISBLANK($AY$3),"",IF(OR(Tipy!AX48=Výsledky!$BD$6,Tipy!AX48=Výsledky!$BD$7,Tipy!AX48=Výsledky!$BD$8,Tipy!AX48=Výsledky!$BD$9),IF(VLOOKUP(Tipy!AX48,'Kategórie hráčov'!$A$2:$B$46,2,FALSE)=30,30,20),0))</f>
        <v/>
      </c>
      <c r="BE54" s="66" t="str">
        <f>IF(ISBLANK($AY$3),"",IF(ISBLANK(Tipy!AT48),0,IF(OR(AND(Tipy!AT48=Výsledky!$AW$3,OR(Tipy!AV48=Výsledky!$AY$3+1,Tipy!AV48=Výsledky!$AY$3-1)),AND(Tipy!AV48=Výsledky!$AY$3,OR(Tipy!AT48=Výsledky!$AW$3+1,Tipy!AT48=Výsledky!$AW$3-1))),10,0)))</f>
        <v/>
      </c>
      <c r="BF54" s="69" t="str">
        <f>IF(ISBLANK($AY$3),"",IF(ISBLANK(Tipy!AT48),"-",SUM(BA54:BE54)))</f>
        <v/>
      </c>
      <c r="BG54" s="68"/>
      <c r="BH54" s="65" t="str">
        <f>IF(ISBLANK($BT$3),"",IF(ISBLANK(Tipy!AZ48),0,IF(AND(Tipy!AZ48=Výsledky!$BR$3,Tipy!BB48=Výsledky!$BT$3),60,0)))</f>
        <v/>
      </c>
      <c r="BI54" s="65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5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5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6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69" t="str">
        <f>IF(ISBLANK($BT$3),"",IF(ISBLANK(Tipy!AZ48),"-",SUM(BH54:BL54)))</f>
        <v/>
      </c>
      <c r="BN54" s="68"/>
      <c r="BO54" s="65" t="str">
        <f>IF(ISBLANK($CA$3),"",IF(ISBLANK(Tipy!BF48),0,IF(AND(Tipy!BF48=Výsledky!$BY$3,Tipy!BH48=Výsledky!$CA$3),60,0)))</f>
        <v/>
      </c>
      <c r="BP54" s="65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5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5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6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9" t="str">
        <f>IF(ISBLANK($CA$3),"",IF(ISBLANK(Tipy!BF48),"-",SUM(BO54:BS54)))</f>
        <v/>
      </c>
      <c r="BU54" s="68"/>
      <c r="BV54" s="65" t="str">
        <f>IF(ISBLANK($CH$3),"",IF(ISBLANK(Tipy!BL48),0,IF(AND(Tipy!BL48=Výsledky!$CF$3,Tipy!BN48=Výsledky!$CH$3),60,0)))</f>
        <v/>
      </c>
      <c r="BW54" s="65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5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5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6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9" t="str">
        <f>IF(ISBLANK($CH$3),"",IF(ISBLANK(Tipy!BL48),"-",SUM(BV54:BZ54)))</f>
        <v/>
      </c>
      <c r="CB54" s="68"/>
      <c r="CC54" s="65" t="str">
        <f>IF(ISBLANK($CO$3),"",IF(ISBLANK(Tipy!BR48),0,IF(AND(Tipy!BR48=Výsledky!$CM$3,Tipy!BT48=Výsledky!$CO$3),60,0)))</f>
        <v/>
      </c>
      <c r="CD54" s="65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5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5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6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9" t="str">
        <f>IF(ISBLANK($CO$3),"",IF(ISBLANK(Tipy!BR48),"-",SUM(CC54:CG54)))</f>
        <v/>
      </c>
      <c r="CI54" s="68"/>
      <c r="CJ54" s="65" t="str">
        <f>IF(ISBLANK($CV$3),"",IF(ISBLANK(Tipy!BX48),0,IF(AND(Tipy!BX48=Výsledky!$CT$3,Tipy!BZ48=Výsledky!$CV$3),60,0)))</f>
        <v/>
      </c>
      <c r="CK54" s="65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5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5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6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9" t="str">
        <f>IF(ISBLANK($CV$3),"",IF(ISBLANK(Tipy!BX48),"-",SUM(CJ54:CN54)))</f>
        <v/>
      </c>
      <c r="CP54" s="68"/>
      <c r="CQ54" s="65" t="str">
        <f>IF(ISBLANK($DC$3),"",IF(ISBLANK(Tipy!CD48),0,IF(AND(Tipy!CD48=Výsledky!$DA$3,Tipy!CF48=Výsledky!$DC$3),60,0)))</f>
        <v/>
      </c>
      <c r="CR54" s="65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5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5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6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9" t="str">
        <f>IF(ISBLANK($DC$3),"",IF(ISBLANK(Tipy!CD48),"-",SUM(CQ54:CU54)))</f>
        <v/>
      </c>
      <c r="CW54" s="68"/>
      <c r="CX54" s="65" t="str">
        <f>IF(ISBLANK($DX$3),"",IF(ISBLANK(Tipy!CJ48),0,IF(AND(Tipy!CJ48=Výsledky!$DV$3,Tipy!CL48=Výsledky!$DX$3),60,0)))</f>
        <v/>
      </c>
      <c r="CY54" s="65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5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5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6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9" t="str">
        <f>IF(ISBLANK($DX$3),"",IF(ISBLANK(Tipy!CJ48),"-",SUM(CX54:DB54)))</f>
        <v/>
      </c>
      <c r="DD54" s="68"/>
      <c r="DE54" s="65" t="str">
        <f>IF(ISBLANK($DQ$3),"",IF(ISBLANK(Tipy!CP48),0,IF(AND(Tipy!CP48=Výsledky!$DO$3,Tipy!CR48=Výsledky!$DQ$3),60,0)))</f>
        <v/>
      </c>
      <c r="DF54" s="65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5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5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6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9" t="str">
        <f>IF(ISBLANK($DQ$3),"",IF(ISBLANK(Tipy!CP48),"-",SUM(DE54:DI54)))</f>
        <v/>
      </c>
      <c r="DK54" s="68"/>
      <c r="DL54" s="65" t="str">
        <f>IF(ISBLANK($EE$3),"",IF(ISBLANK(Tipy!CV48),0,IF(AND(Tipy!CV48=Výsledky!$EC$3,Tipy!CX48=Výsledky!$EE$3),60,0)))</f>
        <v/>
      </c>
      <c r="DM54" s="65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5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5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6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9" t="str">
        <f>IF(ISBLANK($EE$3),"",IF(ISBLANK(Tipy!CV48),"-",SUM(DL54:DP54)))</f>
        <v/>
      </c>
      <c r="DR54" s="68"/>
      <c r="DS54" s="65" t="str">
        <f>IF(ISBLANK($EL$3),"",IF(ISBLANK(Tipy!DB48),0,IF(AND(Tipy!DB48=Výsledky!$EJ$3,Tipy!DD48=Výsledky!$EL$3),60,0)))</f>
        <v/>
      </c>
      <c r="DT54" s="65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5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5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6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9" t="str">
        <f>IF(ISBLANK($EL$3),"",IF(ISBLANK(Tipy!DB48),"-",SUM(DS54:DW54)))</f>
        <v/>
      </c>
      <c r="DY54" s="68"/>
      <c r="DZ54" s="65" t="str">
        <f>IF(ISBLANK($ES$3),"",IF(ISBLANK(Tipy!DH48),0,IF(AND(Tipy!DH48=Výsledky!$EQ$3,Tipy!DJ48=Výsledky!$ES$3),60,0)))</f>
        <v/>
      </c>
      <c r="EA54" s="65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5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5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6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9" t="str">
        <f>IF(ISBLANK($ES$3),"",IF(ISBLANK(Tipy!DH48),"-",SUM(DZ54:ED54)))</f>
        <v/>
      </c>
      <c r="EF54" s="68"/>
      <c r="EG54" s="65" t="str">
        <f>IF(ISBLANK($EZ$3),"",IF(ISBLANK(Tipy!DN48),0,IF(AND(Tipy!DN48=Výsledky!$EX$3,Tipy!DP48=Výsledky!$EZ$3),60,0)))</f>
        <v/>
      </c>
      <c r="EH54" s="65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5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5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6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9" t="str">
        <f>IF(ISBLANK($EZ$3),"",IF(ISBLANK(Tipy!DN48),"-",SUM(EG54:EK54)))</f>
        <v/>
      </c>
      <c r="EM54" s="68"/>
      <c r="EN54" s="65" t="str">
        <f>IF(ISBLANK($FU$3),"",IF(ISBLANK(Tipy!DT48),0,IF(AND(Tipy!DT48=Výsledky!$FS$3,Tipy!DV48=Výsledky!$FU$3),60,0)))</f>
        <v/>
      </c>
      <c r="EO54" s="65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5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5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6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9" t="str">
        <f>IF(ISBLANK($FU$3),"",IF(ISBLANK(Tipy!DT48),"-",SUM(EN54:ER54)))</f>
        <v/>
      </c>
      <c r="ET54" s="68"/>
      <c r="EU54" s="65" t="str">
        <f>IF(ISBLANK($FG$3),"",IF(ISBLANK(Tipy!DZ48),0,IF(AND(Tipy!DZ48=Výsledky!$FE$3,Tipy!EB48=Výsledky!$FG$3),60,0)))</f>
        <v/>
      </c>
      <c r="EV54" s="65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5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5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6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9" t="str">
        <f>IF(ISBLANK($FG$3),"",IF(ISBLANK(Tipy!DZ48),"-",SUM(EU54:EY54)))</f>
        <v/>
      </c>
      <c r="FA54" s="68"/>
      <c r="FB54" s="65" t="str">
        <f>IF(ISBLANK($BM$3),"",IF(ISBLANK(Tipy!EF48),0,IF(AND(Tipy!EF48=Výsledky!$BK$3,Tipy!EH48=Výsledky!$BM$3),60,0)))</f>
        <v/>
      </c>
      <c r="FC54" s="65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5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5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6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69" t="str">
        <f>IF(ISBLANK($BM$3),"",IF(ISBLANK(Tipy!EF48),"-",SUM(FB54:FF54)))</f>
        <v/>
      </c>
      <c r="FH54" s="68"/>
      <c r="FI54" s="65" t="str">
        <f>IF(ISBLANK($FN$3),"",IF(ISBLANK(Tipy!EL48),0,IF(AND(Tipy!EL48=Výsledky!$FL$3,Tipy!EN48=Výsledky!$FN$3),60,0)))</f>
        <v/>
      </c>
      <c r="FJ54" s="65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5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5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6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9" t="str">
        <f>IF(ISBLANK($FN$3),"",IF(ISBLANK(Tipy!EL48),"-",SUM(FI54:FM54)))</f>
        <v/>
      </c>
      <c r="FO54" s="68"/>
      <c r="FP54" s="65" t="str">
        <f>IF(ISBLANK($DJ$3),"",IF(ISBLANK(Tipy!ER48),0,IF(AND(Tipy!ER48=Výsledky!$DH$3,Tipy!ET48=Výsledky!$DJ$3),60,0)))</f>
        <v/>
      </c>
      <c r="FQ54" s="65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5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5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6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9" t="str">
        <f>IF(ISBLANK($DJ$3),"",IF(ISBLANK(Tipy!ER48),"-",SUM(FP54:FT54)))</f>
        <v/>
      </c>
      <c r="FV54" s="68"/>
      <c r="FW54" s="65" t="str">
        <f>IF(ISBLANK($GB$3),"",IF(ISBLANK(Tipy!EX48),0,IF(AND(Tipy!EX48=Výsledky!$FZ$3,Tipy!EZ48=Výsledky!$GB$3),60,0)))</f>
        <v/>
      </c>
      <c r="FX54" s="65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5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5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6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9" t="str">
        <f>IF(ISBLANK($GB$3),"",IF(ISBLANK(Tipy!EX48),"-",SUM(FW54:GA54)))</f>
        <v/>
      </c>
      <c r="GC54" s="68"/>
      <c r="GD54" s="65" t="str">
        <f>IF(ISBLANK($GP$3),"",IF(ISBLANK(Tipy!FD48),0,IF(AND(Tipy!FD48=Výsledky!$GN$3,Tipy!FF48=Výsledky!$GP$3),60,0)))</f>
        <v/>
      </c>
      <c r="GE54" s="65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5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5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6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9" t="str">
        <f>IF(ISBLANK($GP$3),"",IF(ISBLANK(Tipy!FD48),"-",SUM(GD54:GH54)))</f>
        <v/>
      </c>
      <c r="GJ54" s="68"/>
      <c r="GK54" s="65" t="str">
        <f>IF(ISBLANK($GW$3),"",IF(ISBLANK(Tipy!FJ48),0,IF(AND(Tipy!FJ48=Výsledky!$GU$3,Tipy!FL48=Výsledky!$GW$3),60,0)))</f>
        <v/>
      </c>
      <c r="GL54" s="65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5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5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6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9" t="str">
        <f>IF(ISBLANK($GW$3),"",IF(ISBLANK(Tipy!FJ48),"-",SUM(GK54:GO54)))</f>
        <v/>
      </c>
      <c r="GQ54" s="68"/>
      <c r="GR54" s="65" t="str">
        <f>IF(ISBLANK($GI$3),"",IF(ISBLANK(Tipy!FP48),0,IF(AND(Tipy!FP48=Výsledky!$GG$3,Tipy!FR48=Výsledky!$GI$3),60,0)))</f>
        <v/>
      </c>
      <c r="GS54" s="65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5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5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6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9" t="str">
        <f>IF(ISBLANK($GI$3),"",IF(ISBLANK(Tipy!FP48),"-",SUM(GR54:GV54)))</f>
        <v/>
      </c>
      <c r="GX54" s="68"/>
      <c r="GY54" s="65" t="str">
        <f>IF(ISBLANK($HK$3),"",IF(ISBLANK(Tipy!FV48),0,IF(AND(Tipy!FV48=Výsledky!$HI$3,Tipy!FX48=Výsledky!$HK$3),60,0)))</f>
        <v/>
      </c>
      <c r="GZ54" s="65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5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5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6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9" t="str">
        <f>IF(ISBLANK($HK$3),"",IF(ISBLANK(Tipy!FV48),"-",SUM(GY54:HC54)))</f>
        <v/>
      </c>
      <c r="HE54" s="68"/>
      <c r="HF54" s="65" t="str">
        <f>IF(ISBLANK($HD$3),"",IF(ISBLANK(Tipy!GB48),0,IF(AND(Tipy!GB48=Výsledky!$HB$3,Tipy!GD48=Výsledky!$HD$3),60,0)))</f>
        <v/>
      </c>
      <c r="HG54" s="65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5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5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6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9" t="str">
        <f>IF(ISBLANK($HD$3),"",IF(ISBLANK(Tipy!GB48),"-",SUM(HF54:HJ54)))</f>
        <v/>
      </c>
      <c r="HL54" s="68"/>
      <c r="HM54" s="65" t="str">
        <f>IF(ISBLANK($HY$3),"",IF(ISBLANK(Tipy!GH48),0,IF(AND(Tipy!GH48=Výsledky!$HW$3,Tipy!GJ48=Výsledky!$HY$3),60,0)))</f>
        <v/>
      </c>
      <c r="HN54" s="65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5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5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6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9" t="str">
        <f>IF(ISBLANK($HY$3),"",IF(ISBLANK(Tipy!GH48),"-",SUM(HM54:HQ54)))</f>
        <v/>
      </c>
      <c r="HS54" s="68"/>
      <c r="HT54" s="65" t="str">
        <f>IF(ISBLANK($HR$3),"",IF(ISBLANK(Tipy!GN48),0,IF(AND(Tipy!GN48=Výsledky!$HP$3,Tipy!GP48=Výsledky!$HR$3),60,0)))</f>
        <v/>
      </c>
      <c r="HU54" s="65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5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5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6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9" t="str">
        <f>IF(ISBLANK($HR$3),"",IF(ISBLANK(Tipy!GN48),"-",SUM(HT54:HX54)))</f>
        <v/>
      </c>
      <c r="HZ54" s="68"/>
      <c r="IA54" s="65" t="str">
        <f>IF(ISBLANK($IM$3),"",IF(ISBLANK(Tipy!GT48),0,IF(AND(Tipy!GT48=Výsledky!$IK$3,Tipy!GV48=Výsledky!$IM$3),60,0)))</f>
        <v/>
      </c>
      <c r="IB54" s="65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5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5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6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9" t="str">
        <f>IF(ISBLANK($IM$3),"",IF(ISBLANK(Tipy!GT48),"-",SUM(IA54:IE54)))</f>
        <v/>
      </c>
      <c r="IG54" s="68"/>
      <c r="IH54" s="65" t="str">
        <f>IF(ISBLANK($IF$3),"",IF(ISBLANK(Tipy!GZ48),0,IF(AND(Tipy!GZ48=Výsledky!$ID$3,Tipy!HB48=Výsledky!$IF$3),60,0)))</f>
        <v/>
      </c>
      <c r="II54" s="65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5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5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6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9" t="str">
        <f>IF(ISBLANK($IF$3),"",IF(ISBLANK(Tipy!GZ48),"-",SUM(IH54:IL54)))</f>
        <v/>
      </c>
      <c r="IN54" s="68"/>
      <c r="IO54" s="65" t="str">
        <f>IF(ISBLANK($IT$3),"",IF(ISBLANK(Tipy!HF48),0,IF(AND(Tipy!HF48=Výsledky!$IR$3,Tipy!HH48=Výsledky!$IT$3),60,0)))</f>
        <v/>
      </c>
      <c r="IP54" s="65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5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5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6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9" t="str">
        <f>IF(ISBLANK($IT$3),"",IF(ISBLANK(Tipy!HF48),"-",SUM(IO54:IS54)))</f>
        <v/>
      </c>
      <c r="IU54" s="68"/>
      <c r="IV54" s="65" t="str">
        <f>IF(ISBLANK($JA$3),"",IF(ISBLANK(Tipy!HL48),0,IF(AND(Tipy!HL48=Výsledky!$IY$3,Tipy!HN48=Výsledky!$JA$3),60,0)))</f>
        <v/>
      </c>
      <c r="IW54" s="65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5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5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6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9" t="str">
        <f>IF(ISBLANK($JA$3),"",IF(ISBLANK(Tipy!HL48),"-",SUM(IV54:IZ54)))</f>
        <v/>
      </c>
      <c r="JB54" s="68"/>
      <c r="JC54" s="65" t="str">
        <f>IF(ISBLANK($JO$3),"",IF(ISBLANK(Tipy!HR48),0,IF(AND(Tipy!HR48=Výsledky!$JM$3,Tipy!HT48=Výsledky!$JO$3),60,0)))</f>
        <v/>
      </c>
      <c r="JD54" s="65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5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5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6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9" t="str">
        <f>IF(ISBLANK($JO$3),"",IF(ISBLANK(Tipy!HR48),"-",SUM(JC54:JG54)))</f>
        <v/>
      </c>
      <c r="JI54" s="68"/>
      <c r="JJ54" s="65" t="str">
        <f>IF(ISBLANK($JH$3),"",IF(ISBLANK(Tipy!HX48),0,IF(AND(Tipy!HX48=Výsledky!$JF$3,Tipy!HZ48=Výsledky!$JH$3),60,0)))</f>
        <v/>
      </c>
      <c r="JK54" s="65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5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5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6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9" t="str">
        <f>IF(ISBLANK($JH$3),"",IF(ISBLANK(Tipy!HX48),"-",SUM(JJ54:JN54)))</f>
        <v/>
      </c>
      <c r="JP54" s="68"/>
      <c r="JQ54" s="65" t="str">
        <f>IF(ISBLANK($JV$3),"",IF(ISBLANK(Tipy!ID48),0,IF(AND(Tipy!ID48=Výsledky!$JT$3,Tipy!IF48=Výsledky!$JV$3),60,0)))</f>
        <v/>
      </c>
      <c r="JR54" s="65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5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5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6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9" t="str">
        <f>IF(ISBLANK($JV$3),"",IF(ISBLANK(Tipy!ID48),"-",SUM(JQ54:JU54)))</f>
        <v/>
      </c>
      <c r="JW54" s="68"/>
      <c r="JX54" s="65" t="str">
        <f>IF(ISBLANK($KQ$3),"",IF(ISBLANK(Tipy!IJ48),0,IF(AND(Tipy!IJ48=Výsledky!$KO$3,Tipy!IL48=Výsledky!$KQ$3),60,0)))</f>
        <v/>
      </c>
      <c r="JY54" s="65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5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5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6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9" t="str">
        <f>IF(ISBLANK($KQ$3),"",IF(ISBLANK(Tipy!IJ48),"-",SUM(JX54:KB54)))</f>
        <v/>
      </c>
      <c r="KD54" s="68"/>
      <c r="KE54" s="65" t="str">
        <f>IF(ISBLANK($KX$3),"",IF(ISBLANK(Tipy!IP48),0,IF(AND(Tipy!IP48=Výsledky!$KV$3,Tipy!IR48=Výsledky!$KX$3),60,0)))</f>
        <v/>
      </c>
      <c r="KF54" s="65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5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5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6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9" t="str">
        <f>IF(ISBLANK($KX$3),"",IF(ISBLANK(Tipy!IP48),"-",SUM(KE54:KI54)))</f>
        <v/>
      </c>
      <c r="KK54" s="68"/>
      <c r="KL54" s="65" t="str">
        <f>IF(ISBLANK($KJ$3),"",IF(ISBLANK(Tipy!IV48),0,IF(AND(Tipy!IV48=Výsledky!$KH$3,Tipy!IX48=Výsledky!$KJ$3),60,0)))</f>
        <v/>
      </c>
      <c r="KM54" s="65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5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5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6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9" t="str">
        <f>IF(ISBLANK($KJ$3),"",IF(ISBLANK(Tipy!IV48),"-",SUM(KL54:KP54)))</f>
        <v/>
      </c>
      <c r="KR54" s="68"/>
      <c r="KS54" s="65" t="str">
        <f>IF(ISBLANK($KC$3),"",IF(ISBLANK(Tipy!JB48),0,IF(AND(Tipy!JB48=Výsledky!$KA$3,Tipy!JD48=Výsledky!$KC$3),60,0)))</f>
        <v/>
      </c>
      <c r="KT54" s="65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5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5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6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9" t="str">
        <f>IF(ISBLANK($KC$3),"",IF(ISBLANK(Tipy!JB48),"-",SUM(KS54:KW54)))</f>
        <v/>
      </c>
      <c r="KY54" s="68"/>
      <c r="KZ54" s="65" t="str">
        <f>IF(ISBLANK($LE$3),"",IF(ISBLANK(Tipy!JH48),0,IF(AND(Tipy!JH48=Výsledky!$LC$3,Tipy!JJ48=Výsledky!$LE$3),60,0)))</f>
        <v/>
      </c>
      <c r="LA54" s="65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5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5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6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9" t="str">
        <f>IF(ISBLANK($LE$3),"",IF(ISBLANK(Tipy!JH48),"-",SUM(KZ54:LD54)))</f>
        <v/>
      </c>
      <c r="LF54" s="68"/>
      <c r="LG54" s="65" t="str">
        <f>IF(ISBLANK($JH$3),"",IF(ISBLANK(Tipy!JU48),0,IF(AND(Tipy!JU48=Výsledky!$JF$3,Tipy!JW48=Výsledky!$JH$3),60,0)))</f>
        <v/>
      </c>
      <c r="LH54" s="65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5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5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6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9" t="str">
        <f>IF(ISBLANK($JH$3),"",IF(ISBLANK(Tipy!JU48),"-",SUM(LG54:LK54)))</f>
        <v/>
      </c>
      <c r="LM54" s="68"/>
      <c r="LN54" s="65" t="str">
        <f>IF(ISBLANK($LS$3),"",IF(ISBLANK(Tipy!JN48),0,IF(AND(Tipy!JN48=Výsledky!$LQ$3,Tipy!JP48=Výsledky!$LS$3),60,0)))</f>
        <v/>
      </c>
      <c r="LO54" s="65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5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5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6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9" t="str">
        <f>IF(ISBLANK($LS$3),"",IF(ISBLANK(Tipy!JN48),"-",SUM(LN54:LR54)))</f>
        <v/>
      </c>
      <c r="LT54" s="68"/>
      <c r="LU54" s="65" t="str">
        <f>IF(ISBLANK($JH$3),"",IF(ISBLANK(Tipy!KI48),0,IF(AND(Tipy!KI48=Výsledky!$JF$3,Tipy!KK48=Výsledky!$JH$3),60,0)))</f>
        <v/>
      </c>
      <c r="LV54" s="65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5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5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6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9" t="str">
        <f>IF(ISBLANK($JH$3),"",IF(ISBLANK(Tipy!KI48),"-",SUM(LU54:LY54)))</f>
        <v/>
      </c>
      <c r="MA54" s="68"/>
      <c r="MB54" s="65" t="str">
        <f>IF(ISBLANK($MG$3),"",IF(ISBLANK(Tipy!JZ48),0,IF(AND(Tipy!JZ48=Výsledky!$ME$3,Tipy!KB48=Výsledky!$MG$3),60,0)))</f>
        <v/>
      </c>
      <c r="MC54" s="65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5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5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6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9" t="str">
        <f>IF(ISBLANK($MG$3),"",IF(ISBLANK(Tipy!JZ48),"-",SUM(MB54:MF54)))</f>
        <v/>
      </c>
      <c r="MH54" s="68"/>
      <c r="MI54" s="65" t="str">
        <f>IF(ISBLANK($MN$3),"",IF(ISBLANK(Tipy!KL48),0,IF(AND(Tipy!KL48=Výsledky!$ML$3,Tipy!KN48=Výsledky!$MN$3),60,0)))</f>
        <v/>
      </c>
      <c r="MJ54" s="6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5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5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9" t="str">
        <f>IF(ISBLANK($MN$3),"",IF(ISBLANK(Tipy!KL48),"-",SUM(MI54:MM54)))</f>
        <v/>
      </c>
      <c r="MO54" s="68"/>
      <c r="MP54" s="65" t="str">
        <f>IF(ISBLANK($MU$3),"",IF(ISBLANK(Tipy!KR48),0,IF(AND(Tipy!KR48=Výsledky!$MS$3,Tipy!KT48=Výsledky!$MU$3),60,0)))</f>
        <v/>
      </c>
      <c r="MQ54" s="6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5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5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9" t="str">
        <f>IF(ISBLANK($MU$3),"",IF(ISBLANK(Tipy!KR48),"-",SUM(MP54:MT54)))</f>
        <v/>
      </c>
      <c r="MV54" s="68"/>
      <c r="MW54" s="65" t="str">
        <f>IF(ISBLANK($NP$3),"",IF(ISBLANK(Tipy!KX48),0,IF(AND(Tipy!KX48=Výsledky!$NN$3,Tipy!KZ48=Výsledky!$NP$3),60,0)))</f>
        <v/>
      </c>
      <c r="MX54" s="65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5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5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6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9" t="str">
        <f>IF(ISBLANK($NP$3),"",IF(ISBLANK(Tipy!KX48),"-",SUM(MW54:NA54)))</f>
        <v/>
      </c>
      <c r="NC54" s="68"/>
      <c r="ND54" s="65" t="str">
        <f>IF(ISBLANK($NB$3),"",IF(ISBLANK(Tipy!LD48),0,IF(AND(Tipy!LD48=Výsledky!$MZ$3,Tipy!LF48=Výsledky!$NB$3),60,0)))</f>
        <v/>
      </c>
      <c r="NE54" s="65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5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5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6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9" t="str">
        <f>IF(ISBLANK($NB$3),"",IF(ISBLANK(Tipy!LD48),"-",SUM(ND54:NH54)))</f>
        <v/>
      </c>
      <c r="NJ54" s="68"/>
      <c r="NK54" s="65" t="str">
        <f>IF(ISBLANK($OD$3),"",IF(ISBLANK(Tipy!LJ48),0,IF(AND(Tipy!LJ48=Výsledky!$OB$3,Tipy!LL48=Výsledky!$OD$3),60,0)))</f>
        <v/>
      </c>
      <c r="NL54" s="65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5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5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6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9" t="str">
        <f>IF(ISBLANK($OD$3),"",IF(ISBLANK(Tipy!LJ48),"-",SUM(NK54:NO54)))</f>
        <v/>
      </c>
      <c r="NQ54" s="68"/>
      <c r="NR54" s="65" t="str">
        <f>IF(ISBLANK($NI$3),"",IF(ISBLANK(Tipy!LP48),0,IF(AND(Tipy!LP48=Výsledky!$NG$3,Tipy!LR48=Výsledky!$NI$3),60,0)))</f>
        <v/>
      </c>
      <c r="NS54" s="65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5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5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6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9" t="str">
        <f>IF(ISBLANK($NI$3),"",IF(ISBLANK(Tipy!LP48),"-",SUM(NR54:NV54)))</f>
        <v/>
      </c>
      <c r="NX54" s="68"/>
      <c r="NY54" s="65" t="str">
        <f>IF(ISBLANK($OK$3),"",IF(ISBLANK(Tipy!LV48),0,IF(AND(Tipy!LV48=Výsledky!$OI$3,Tipy!LX48=Výsledky!$OK$3),60,0)))</f>
        <v/>
      </c>
      <c r="NZ54" s="65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5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5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6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9" t="str">
        <f>IF(ISBLANK($OK$3),"",IF(ISBLANK(Tipy!LV48),"-",SUM(NY54:OC54)))</f>
        <v/>
      </c>
      <c r="OE54" s="68"/>
      <c r="OF54" s="65" t="str">
        <f>IF(ISBLANK($NW$3),"",IF(ISBLANK(Tipy!MB48),0,IF(AND(Tipy!MB48=Výsledky!$NU$3,Tipy!MD48=Výsledky!$NW$3),60,0)))</f>
        <v/>
      </c>
      <c r="OG54" s="65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5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5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6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9" t="str">
        <f>IF(ISBLANK($NW$3),"",IF(ISBLANK(Tipy!MB48),"-",SUM(OF54:OJ54)))</f>
        <v/>
      </c>
      <c r="OL54" s="68"/>
      <c r="OM54" s="65" t="str">
        <f>IF(ISBLANK($OR$3),"",IF(ISBLANK(Tipy!MH48),0,IF(AND(Tipy!MH48=Výsledky!$OP$3,Tipy!MJ48=Výsledky!$OR$3),60,0)))</f>
        <v/>
      </c>
      <c r="ON54" s="6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5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5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9" t="str">
        <f>IF(ISBLANK($OR$3),"",IF(ISBLANK(Tipy!MH48),"-",SUM(OM54:OQ54)))</f>
        <v/>
      </c>
      <c r="OS54" s="68"/>
      <c r="OT54" s="65" t="str">
        <f>IF(ISBLANK($OY$3),"",IF(ISBLANK(Tipy!MN48),0,IF(AND(Tipy!MN48=Výsledky!$OW$3,Tipy!MP48=Výsledky!$OY$3),60,0)))</f>
        <v/>
      </c>
      <c r="OU54" s="6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5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5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9" t="str">
        <f>IF(ISBLANK($OY$3),"",IF(ISBLANK(Tipy!MN48),"-",SUM(OT54:OX54)))</f>
        <v/>
      </c>
      <c r="OZ54" s="68"/>
      <c r="PA54" s="65" t="str">
        <f>IF(ISBLANK($PF$3),"",IF(ISBLANK(Tipy!MT48),0,IF(AND(Tipy!MT48=Výsledky!$PD$3,Tipy!MV48=Výsledky!$PF$3),60,0)))</f>
        <v/>
      </c>
      <c r="PB54" s="6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5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5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9" t="str">
        <f>IF(ISBLANK($PF$3),"",IF(ISBLANK(Tipy!MT48),"-",SUM(PA54:PE54)))</f>
        <v/>
      </c>
      <c r="PG54" s="68"/>
      <c r="PH54" s="65" t="str">
        <f>IF(ISBLANK($PM$3),"",IF(ISBLANK(Tipy!MZ48),0,IF(AND(Tipy!MZ48=Výsledky!$PK$3,Tipy!NB48=Výsledky!$PM$3),60,0)))</f>
        <v/>
      </c>
      <c r="PI54" s="6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5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5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9" t="str">
        <f>IF(ISBLANK($PM$3),"",IF(ISBLANK(Tipy!MZ48),"-",SUM(PH54:PL54)))</f>
        <v/>
      </c>
      <c r="PN54" s="68"/>
      <c r="PO54" s="65" t="str">
        <f>IF(ISBLANK($PT$3),"",IF(ISBLANK(Tipy!NF48),0,IF(AND(Tipy!NF48=Výsledky!$PR$3,Tipy!NH48=Výsledky!$PT$3),60,0)))</f>
        <v/>
      </c>
      <c r="PP54" s="6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5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5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9" t="str">
        <f>IF(ISBLANK($PT$3),"",IF(ISBLANK(Tipy!NF48),"-",SUM(PO54:PS54)))</f>
        <v/>
      </c>
      <c r="PU54" s="68"/>
      <c r="PV54" s="65" t="str">
        <f>IF(ISBLANK($QA$3),"",IF(ISBLANK(Tipy!NL48),0,IF(AND(Tipy!NL48=Výsledky!$PY$3,Tipy!NN48=Výsledky!$QA$3),60,0)))</f>
        <v/>
      </c>
      <c r="PW54" s="6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5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5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9" t="str">
        <f>IF(ISBLANK($QA$3),"",IF(ISBLANK(Tipy!NL48),"-",SUM(PV54:PZ54)))</f>
        <v/>
      </c>
      <c r="QB54" s="68"/>
      <c r="QC54" s="65" t="str">
        <f>IF(ISBLANK($QH$3),"",IF(ISBLANK(Tipy!NR48),0,IF(AND(Tipy!NR48=Výsledky!$QF$3,Tipy!NT48=Výsledky!$QH$3),60,0)))</f>
        <v/>
      </c>
      <c r="QD54" s="6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5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5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9" t="str">
        <f>IF(ISBLANK($QH$3),"",IF(ISBLANK(Tipy!NR48),"-",SUM(QC54:QG54)))</f>
        <v/>
      </c>
      <c r="QI54" s="65"/>
      <c r="QJ54" s="65" t="str">
        <f>IF(ISBLANK($QV$3),"",IF(ISBLANK(Tipy!NX48),0,IF(AND(Tipy!NX48=Výsledky!$QT$3,Tipy!NZ48=Výsledky!$QV$3),60,0)))</f>
        <v/>
      </c>
      <c r="QK54" s="65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5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5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6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9" t="str">
        <f>IF(ISBLANK($QV$3),"",IF(ISBLANK(Tipy!NX48),"-",SUM(QJ54:QN54)))</f>
        <v/>
      </c>
      <c r="QP54" s="65"/>
      <c r="QQ54" s="65" t="str">
        <f>IF(ISBLANK($QO$3),"",IF(ISBLANK(Tipy!#REF!),0,IF(AND(Tipy!#REF!=Výsledky!$QM$3,Tipy!#REF!=Výsledky!$QO$3),60,0)))</f>
        <v/>
      </c>
      <c r="QR5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9" t="str">
        <f>IF(ISBLANK($QO$3),"",IF(ISBLANK(Tipy!#REF!),"-",SUM(QQ54:QU54)))</f>
        <v/>
      </c>
    </row>
    <row r="55" spans="1:464" s="336" customFormat="1" ht="15">
      <c r="A55" s="316">
        <f>Tipy!A49</f>
        <v>3</v>
      </c>
      <c r="B55" s="333" t="s">
        <v>297</v>
      </c>
      <c r="C55" s="334">
        <v>3</v>
      </c>
      <c r="D55" s="65">
        <f>IF(ISBLANK($I$3),"",IF(ISBLANK(Tipy!D49),0,IF(AND(Tipy!D49=Výsledky!$G$3,Tipy!F49=Výsledky!$I$3),60,0)))</f>
        <v>0</v>
      </c>
      <c r="E55" s="6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5" t="e">
        <f>IF(ISBLANK($I$3),"",IF(OR(Tipy!G49=Výsledky!$D$6,Tipy!G49=Výsledky!$D$7,Tipy!G49=Výsledky!$D$8,Tipy!G49=Výsledky!$D$9),IF(VLOOKUP(Tipy!G49,'Kategórie hráčov'!$A$2:$B$46,2,FALSE)=30,30,20),0))</f>
        <v>#N/A</v>
      </c>
      <c r="G55" s="65" t="e">
        <f>IF(ISBLANK($I$3),"",IF(OR(Tipy!H49=Výsledky!$G$6,Tipy!H49=Výsledky!$G$7,Tipy!H49=Výsledky!$G$8,Tipy!H49=Výsledky!$G$9),IF(VLOOKUP(Tipy!H49,'Kategórie hráčov'!$A$2:$B$46,2,FALSE)=30,30,20),0))</f>
        <v>#N/A</v>
      </c>
      <c r="H55" s="6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7" t="str">
        <f>IF(ISBLANK($I$3),"",IF(ISBLANK(Tipy!D49),"-",SUM(D55:H55)))</f>
        <v>-</v>
      </c>
      <c r="J55" s="335"/>
      <c r="K55" s="106">
        <f>IF(ISBLANK($P$3),"",IF(ISBLANK(Tipy!J49),0,IF(AND(Tipy!J49=Výsledky!$N$3,Tipy!L49=Výsledky!$P$3),60,0)))</f>
        <v>0</v>
      </c>
      <c r="L55" s="10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5">
        <f>IF(ISBLANK($P$3),"",IF(OR(Tipy!M49=Výsledky!$K$6,Tipy!M49=Výsledky!$K$7,Tipy!M49=Výsledky!$K$8,Tipy!M49=Výsledky!$K$9),IF(VLOOKUP(Tipy!M49,'Kategórie hráčov'!$A$2:$B$46,2,FALSE)=30,30,20),0))</f>
        <v>0</v>
      </c>
      <c r="N55" s="105">
        <f>IF(ISBLANK($P$3),"",IF(OR(Tipy!N49=Výsledky!$N$6,Tipy!N49=Výsledky!$N$7,Tipy!N49=Výsledky!$N$8,Tipy!N49=Výsledky!$N$9),IF(VLOOKUP(Tipy!N49,'Kategórie hráčov'!$A$2:$B$46,2,FALSE)=30,30,20),0))</f>
        <v>20</v>
      </c>
      <c r="O55" s="6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7">
        <f>IF(ISBLANK($P$3),"",IF(ISBLANK(Tipy!J49),"-",SUM(K55:O55)))</f>
        <v>20</v>
      </c>
      <c r="Q55" s="330"/>
      <c r="R55" s="106">
        <f>IF(ISBLANK($W$3),"",IF(ISBLANK(Tipy!P49),0,IF(AND(Tipy!P49=Výsledky!$U$3,Tipy!R49=Výsledky!$W$3),60,0)))</f>
        <v>60</v>
      </c>
      <c r="S55" s="10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5">
        <f>IF(ISBLANK($W$3),"",IF(OR(Tipy!S49=Výsledky!$R$6,Tipy!S49=Výsledky!$R$7,Tipy!S49=Výsledky!$R$8,Tipy!S49=Výsledky!$R$9),VLOOKUP(Tipy!S49,'Kategórie hráčov'!$A$2:$B$47,2,FALSE),0))</f>
        <v>20</v>
      </c>
      <c r="U55" s="105">
        <f>IF(ISBLANK($W$3),"",IF(OR(Tipy!T49=Výsledky!$U$6,Tipy!T49=Výsledky!$U$7,Tipy!T49=Výsledky!$U$8,Tipy!T49=Výsledky!$U$9),VLOOKUP(Tipy!T49,'Kategórie hráčov'!$A$25:$B$70,2,FALSE),0))</f>
        <v>0</v>
      </c>
      <c r="V55" s="6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9">
        <f>IF(ISBLANK($W$3),"",IF(ISBLANK(Tipy!P49),"-",SUM(R55:V55)))</f>
        <v>80</v>
      </c>
      <c r="X55" s="330"/>
      <c r="Y55" s="106">
        <f>IF(ISBLANK($AD$3),"",IF(ISBLANK(Tipy!V49),0,IF(AND(Tipy!V49=Výsledky!$AB$3,Tipy!X49=Výsledky!$AD$3),60,0)))</f>
        <v>0</v>
      </c>
      <c r="Z55" s="10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5">
        <f>IF(ISBLANK($AD$3),"",IF(OR(Tipy!Y49=Výsledky!$Y$6,Tipy!Y49=Výsledky!$Y$7,Tipy!Y49=Výsledky!$Y$8,Tipy!Y49=Výsledky!$Y$9),VLOOKUP(Tipy!Y49,'Kategórie hráčov'!$A$2:$B$47,2,FALSE),0))</f>
        <v>0</v>
      </c>
      <c r="AB55" s="105">
        <f>IF(ISBLANK($AD$3),"",IF(OR(Tipy!Z49=Výsledky!$AB$6,Tipy!Z49=Výsledky!$AB$7,Tipy!Z49=Výsledky!$AB$8,Tipy!Z49=Výsledky!$AB$9),VLOOKUP(Tipy!Z49,'Kategórie hráčov'!$A$25:$B$70,2,FALSE),0))</f>
        <v>0</v>
      </c>
      <c r="AC55" s="6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9">
        <f>IF(ISBLANK($AD$3),"",IF(ISBLANK(Tipy!V49),"-",SUM(Y55:AC55)))</f>
        <v>20</v>
      </c>
      <c r="AE55" s="68"/>
      <c r="AF55" s="65" t="str">
        <f>IF(ISBLANK($AK$3),"",IF(ISBLANK(Tipy!AB49),0,IF(AND(Tipy!AB49=Výsledky!$AI$3,Tipy!AD49=Výsledky!$AK$3),60,0)))</f>
        <v/>
      </c>
      <c r="AG55" s="65" t="str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/>
      </c>
      <c r="AH55" s="65" t="str">
        <f>IF(ISBLANK($AK$3),"",IF(OR(Tipy!AE49=Výsledky!$AF$6,Tipy!AE49=Výsledky!$AF$7,Tipy!AE49=Výsledky!$AF$8,Tipy!AE49=Výsledky!$AF$9),IF(VLOOKUP(Tipy!AE49,'Kategórie hráčov'!$A$2:$B$46,2,FALSE)=30,30,20),0))</f>
        <v/>
      </c>
      <c r="AI55" s="65" t="str">
        <f>IF(ISBLANK($AK$3),"",IF(OR(Tipy!AF49=Výsledky!$AI$6,Tipy!AF49=Výsledky!$AI$7,Tipy!AF49=Výsledky!$AI$8,Tipy!AF49=Výsledky!$AI$9),IF(VLOOKUP(Tipy!AF49,'Kategórie hráčov'!$A$2:$B$46,2,FALSE)=30,30,20),0))</f>
        <v/>
      </c>
      <c r="AJ55" s="66" t="str">
        <f>IF(ISBLANK($AK$3),"",IF(ISBLANK(Tipy!AB49),0,IF(OR(AND(Tipy!AB49=Výsledky!$AI$3,OR(Tipy!AD49=Výsledky!$AK$3+1,Tipy!AD49=Výsledky!$AK$3-1)),AND(Tipy!AD49=Výsledky!$AK$3,OR(Tipy!AB49=Výsledky!$AI$3+1,Tipy!AB49=Výsledky!$AI$3-1))),10,0)))</f>
        <v/>
      </c>
      <c r="AK55" s="69" t="str">
        <f>IF(ISBLANK($AK$3),"",IF(ISBLANK(Tipy!AB49),"-",SUM(AF55:AJ55)))</f>
        <v/>
      </c>
      <c r="AL55" s="68"/>
      <c r="AM55" s="65" t="str">
        <f>IF(ISBLANK($AR$3),"",IF(ISBLANK(Tipy!AH49),0,IF(AND(Tipy!AH49=Výsledky!$AP$3,Tipy!AJ49=Výsledky!$AR$3),60,0)))</f>
        <v/>
      </c>
      <c r="AN55" s="65" t="str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/>
      </c>
      <c r="AO55" s="65" t="str">
        <f>IF(ISBLANK($AR$3),"",IF(OR(Tipy!AK49=Výsledky!$AM$6,Tipy!AK49=Výsledky!$AM$7,Tipy!AK49=Výsledky!$AM$8,Tipy!AK49=Výsledky!$AM$9),IF(VLOOKUP(Tipy!AK49,'Kategórie hráčov'!$A$2:$B$46,2,FALSE)=30,30,20),0))</f>
        <v/>
      </c>
      <c r="AP55" s="65" t="str">
        <f>IF(ISBLANK($AR$3),"",IF(OR(Tipy!AL49=Výsledky!$AP$6,Tipy!AL49=Výsledky!$AP$7,Tipy!AL49=Výsledky!$AP$8,Tipy!AL49=Výsledky!$AP$9),IF(VLOOKUP(Tipy!AL49,'Kategórie hráčov'!$A$2:$B$46,2,FALSE)=30,30,20),0))</f>
        <v/>
      </c>
      <c r="AQ55" s="66" t="str">
        <f>IF(ISBLANK($AR$3),"",IF(ISBLANK(Tipy!AH49),0,IF(OR(AND(Tipy!AH49=Výsledky!$AP$3,OR(Tipy!AJ49=Výsledky!$AR$3+1,Tipy!AJ49=Výsledky!$AR$3-1)),AND(Tipy!AJ49=Výsledky!$AR$3,OR(Tipy!AH49=Výsledky!$AP$3+1,Tipy!AH49=Výsledky!$AP$3-1))),10,0)))</f>
        <v/>
      </c>
      <c r="AR55" s="69" t="str">
        <f>IF(ISBLANK($AR$3),"",IF(ISBLANK(Tipy!AH49),"-",SUM(AM55:AQ55)))</f>
        <v/>
      </c>
      <c r="AS55" s="68"/>
      <c r="AT55" s="65" t="str">
        <f>IF(ISBLANK($BF$3),"",IF(ISBLANK(Tipy!AN49),0,IF(AND(Tipy!AN49=Výsledky!$BD$3,Tipy!AP49=Výsledky!$BF$3),60,0)))</f>
        <v/>
      </c>
      <c r="AU55" s="65" t="str">
        <f>IF(ISBLANK($BF$3),"",IF(ISBLANK(Tipy!AN49),0,IF(AND(Tipy!AN49=Výsledky!$BD$3,Tipy!AP49=Výsledky!$BF$3),0,IF(AND(Tipy!AN49-Tipy!AP49&gt;0,Výsledky!$BD$3-Výsledky!$BF$3&gt;0),20,IF(AND(Tipy!AN49-Tipy!AP49=0,Výsledky!$BD$3-Výsledky!$BF$3=0),20,IF(AND(Tipy!AN49-Tipy!AP49&lt;0,Výsledky!$BD$3-Výsledky!$BF$3&lt;0),20,0))))))</f>
        <v/>
      </c>
      <c r="AV55" s="65" t="str">
        <f>IF(ISBLANK($BF$3),"",IF(OR(Tipy!AQ49=Výsledky!#REF!,Tipy!AQ49=Výsledky!#REF!,Tipy!AQ49=Výsledky!#REF!,Tipy!AQ49=Výsledky!$AT$9),IF(VLOOKUP(Tipy!AQ49,'Kategórie hráčov'!$A$2:$B$46,2,FALSE)=30,30,20),0))</f>
        <v/>
      </c>
      <c r="AW55" s="65" t="str">
        <f>IF(ISBLANK($BF$3),"",IF(OR(Tipy!AR49=Výsledky!#REF!,Tipy!AR49=Výsledky!#REF!,Tipy!AR49=Výsledky!#REF!,Tipy!AR49=Výsledky!$AW$9),IF(VLOOKUP(Tipy!AR49,'Kategórie hráčov'!$A$2:$B$46,2,FALSE)=30,30,20),0))</f>
        <v/>
      </c>
      <c r="AX55" s="66" t="str">
        <f>IF(ISBLANK($BF$3),"",IF(ISBLANK(Tipy!AN49),0,IF(OR(AND(Tipy!AN49=Výsledky!$BD$3,OR(Tipy!AP49=Výsledky!$BF$3+1,Tipy!AP49=Výsledky!$BF$3-1)),AND(Tipy!AP49=Výsledky!$BF$3,OR(Tipy!AN49=Výsledky!$BD$3+1,Tipy!AN49=Výsledky!$BD$3-1))),10,0)))</f>
        <v/>
      </c>
      <c r="AY55" s="69" t="str">
        <f>IF(ISBLANK($BF$3),"",IF(ISBLANK(Tipy!AN49),"-",SUM(AT55:AX55)))</f>
        <v/>
      </c>
      <c r="AZ55" s="68"/>
      <c r="BA55" s="65" t="str">
        <f>IF(ISBLANK($AY$3),"",IF(ISBLANK(Tipy!AT49),0,IF(AND(Tipy!AT49=Výsledky!$AW$3,Tipy!AV49=Výsledky!$AY$3),60,0)))</f>
        <v/>
      </c>
      <c r="BB55" s="65" t="str">
        <f>IF(ISBLANK($AY$3),"",IF(ISBLANK(Tipy!AT49),0,IF(AND(Tipy!AT49=Výsledky!$AW$3,Tipy!AV49=Výsledky!$AY$3),0,IF(AND(Tipy!AT49-Tipy!AV49&gt;0,Výsledky!$AW$3-Výsledky!$AY$3&gt;0),20,IF(AND(Tipy!AT49-Tipy!AV49=0,Výsledky!$AW$3-Výsledky!$AY$3=0),20,IF(AND(Tipy!AT49-Tipy!AV49&lt;0,Výsledky!$AW$3-Výsledky!$AY$3&lt;0),20,0))))))</f>
        <v/>
      </c>
      <c r="BC55" s="65" t="str">
        <f>IF(ISBLANK($AY$3),"",IF(OR(Tipy!AW49=Výsledky!$BA$6,Tipy!AW49=Výsledky!$BA$7,Tipy!AW49=Výsledky!$BA$8,Tipy!AW49=Výsledky!$BA$9),IF(VLOOKUP(Tipy!AW49,'Kategórie hráčov'!$A$2:$B$46,2,FALSE)=30,30,20),0))</f>
        <v/>
      </c>
      <c r="BD55" s="65" t="str">
        <f>IF(ISBLANK($AY$3),"",IF(OR(Tipy!AX49=Výsledky!$BD$6,Tipy!AX49=Výsledky!$BD$7,Tipy!AX49=Výsledky!$BD$8,Tipy!AX49=Výsledky!$BD$9),IF(VLOOKUP(Tipy!AX49,'Kategórie hráčov'!$A$2:$B$46,2,FALSE)=30,30,20),0))</f>
        <v/>
      </c>
      <c r="BE55" s="66" t="str">
        <f>IF(ISBLANK($AY$3),"",IF(ISBLANK(Tipy!AT49),0,IF(OR(AND(Tipy!AT49=Výsledky!$AW$3,OR(Tipy!AV49=Výsledky!$AY$3+1,Tipy!AV49=Výsledky!$AY$3-1)),AND(Tipy!AV49=Výsledky!$AY$3,OR(Tipy!AT49=Výsledky!$AW$3+1,Tipy!AT49=Výsledky!$AW$3-1))),10,0)))</f>
        <v/>
      </c>
      <c r="BF55" s="69" t="str">
        <f>IF(ISBLANK($AY$3),"",IF(ISBLANK(Tipy!AT49),"-",SUM(BA55:BE55)))</f>
        <v/>
      </c>
      <c r="BG55" s="68"/>
      <c r="BH55" s="65" t="str">
        <f>IF(ISBLANK($BT$3),"",IF(ISBLANK(Tipy!AZ49),0,IF(AND(Tipy!AZ49=Výsledky!$BR$3,Tipy!BB49=Výsledky!$BT$3),60,0)))</f>
        <v/>
      </c>
      <c r="BI55" s="65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5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5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6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69" t="str">
        <f>IF(ISBLANK($BT$3),"",IF(ISBLANK(Tipy!AZ49),"-",SUM(BH55:BL55)))</f>
        <v/>
      </c>
      <c r="BN55" s="68"/>
      <c r="BO55" s="65" t="str">
        <f>IF(ISBLANK($CA$3),"",IF(ISBLANK(Tipy!BF49),0,IF(AND(Tipy!BF49=Výsledky!$BY$3,Tipy!BH49=Výsledky!$CA$3),60,0)))</f>
        <v/>
      </c>
      <c r="BP55" s="65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5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5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6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9" t="str">
        <f>IF(ISBLANK($CA$3),"",IF(ISBLANK(Tipy!BF49),"-",SUM(BO55:BS55)))</f>
        <v/>
      </c>
      <c r="BU55" s="68"/>
      <c r="BV55" s="65" t="str">
        <f>IF(ISBLANK($CH$3),"",IF(ISBLANK(Tipy!BL49),0,IF(AND(Tipy!BL49=Výsledky!$CF$3,Tipy!BN49=Výsledky!$CH$3),60,0)))</f>
        <v/>
      </c>
      <c r="BW55" s="65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5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5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6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9" t="str">
        <f>IF(ISBLANK($CH$3),"",IF(ISBLANK(Tipy!BL49),"-",SUM(BV55:BZ55)))</f>
        <v/>
      </c>
      <c r="CB55" s="68"/>
      <c r="CC55" s="65" t="str">
        <f>IF(ISBLANK($CO$3),"",IF(ISBLANK(Tipy!BR49),0,IF(AND(Tipy!BR49=Výsledky!$CM$3,Tipy!BT49=Výsledky!$CO$3),60,0)))</f>
        <v/>
      </c>
      <c r="CD55" s="65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5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5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6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9" t="str">
        <f>IF(ISBLANK($CO$3),"",IF(ISBLANK(Tipy!BR49),"-",SUM(CC55:CG55)))</f>
        <v/>
      </c>
      <c r="CI55" s="68"/>
      <c r="CJ55" s="65" t="str">
        <f>IF(ISBLANK($CV$3),"",IF(ISBLANK(Tipy!BX49),0,IF(AND(Tipy!BX49=Výsledky!$CT$3,Tipy!BZ49=Výsledky!$CV$3),60,0)))</f>
        <v/>
      </c>
      <c r="CK55" s="65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5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5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6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9" t="str">
        <f>IF(ISBLANK($CV$3),"",IF(ISBLANK(Tipy!BX49),"-",SUM(CJ55:CN55)))</f>
        <v/>
      </c>
      <c r="CP55" s="68"/>
      <c r="CQ55" s="65" t="str">
        <f>IF(ISBLANK($DC$3),"",IF(ISBLANK(Tipy!CD49),0,IF(AND(Tipy!CD49=Výsledky!$DA$3,Tipy!CF49=Výsledky!$DC$3),60,0)))</f>
        <v/>
      </c>
      <c r="CR55" s="65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5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5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6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9" t="str">
        <f>IF(ISBLANK($DC$3),"",IF(ISBLANK(Tipy!CD49),"-",SUM(CQ55:CU55)))</f>
        <v/>
      </c>
      <c r="CW55" s="68"/>
      <c r="CX55" s="65" t="str">
        <f>IF(ISBLANK($DX$3),"",IF(ISBLANK(Tipy!CJ49),0,IF(AND(Tipy!CJ49=Výsledky!$DV$3,Tipy!CL49=Výsledky!$DX$3),60,0)))</f>
        <v/>
      </c>
      <c r="CY55" s="65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5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5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6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9" t="str">
        <f>IF(ISBLANK($DX$3),"",IF(ISBLANK(Tipy!CJ49),"-",SUM(CX55:DB55)))</f>
        <v/>
      </c>
      <c r="DD55" s="68"/>
      <c r="DE55" s="65" t="str">
        <f>IF(ISBLANK($DQ$3),"",IF(ISBLANK(Tipy!CP49),0,IF(AND(Tipy!CP49=Výsledky!$DO$3,Tipy!CR49=Výsledky!$DQ$3),60,0)))</f>
        <v/>
      </c>
      <c r="DF55" s="65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5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5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6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9" t="str">
        <f>IF(ISBLANK($DQ$3),"",IF(ISBLANK(Tipy!CP49),"-",SUM(DE55:DI55)))</f>
        <v/>
      </c>
      <c r="DK55" s="68"/>
      <c r="DL55" s="65" t="str">
        <f>IF(ISBLANK($EE$3),"",IF(ISBLANK(Tipy!CV49),0,IF(AND(Tipy!CV49=Výsledky!$EC$3,Tipy!CX49=Výsledky!$EE$3),60,0)))</f>
        <v/>
      </c>
      <c r="DM55" s="65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5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5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6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9" t="str">
        <f>IF(ISBLANK($EE$3),"",IF(ISBLANK(Tipy!CV49),"-",SUM(DL55:DP55)))</f>
        <v/>
      </c>
      <c r="DR55" s="68"/>
      <c r="DS55" s="65" t="str">
        <f>IF(ISBLANK($EL$3),"",IF(ISBLANK(Tipy!DB49),0,IF(AND(Tipy!DB49=Výsledky!$EJ$3,Tipy!DD49=Výsledky!$EL$3),60,0)))</f>
        <v/>
      </c>
      <c r="DT55" s="65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5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5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6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9" t="str">
        <f>IF(ISBLANK($EL$3),"",IF(ISBLANK(Tipy!DB49),"-",SUM(DS55:DW55)))</f>
        <v/>
      </c>
      <c r="DY55" s="68"/>
      <c r="DZ55" s="65" t="str">
        <f>IF(ISBLANK($ES$3),"",IF(ISBLANK(Tipy!DH49),0,IF(AND(Tipy!DH49=Výsledky!$EQ$3,Tipy!DJ49=Výsledky!$ES$3),60,0)))</f>
        <v/>
      </c>
      <c r="EA55" s="65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5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5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6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9" t="str">
        <f>IF(ISBLANK($ES$3),"",IF(ISBLANK(Tipy!DH49),"-",SUM(DZ55:ED55)))</f>
        <v/>
      </c>
      <c r="EF55" s="68"/>
      <c r="EG55" s="65" t="str">
        <f>IF(ISBLANK($EZ$3),"",IF(ISBLANK(Tipy!DN49),0,IF(AND(Tipy!DN49=Výsledky!$EX$3,Tipy!DP49=Výsledky!$EZ$3),60,0)))</f>
        <v/>
      </c>
      <c r="EH55" s="65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5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5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6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9" t="str">
        <f>IF(ISBLANK($EZ$3),"",IF(ISBLANK(Tipy!DN49),"-",SUM(EG55:EK55)))</f>
        <v/>
      </c>
      <c r="EM55" s="68"/>
      <c r="EN55" s="65" t="str">
        <f>IF(ISBLANK($FU$3),"",IF(ISBLANK(Tipy!DT49),0,IF(AND(Tipy!DT49=Výsledky!$FS$3,Tipy!DV49=Výsledky!$FU$3),60,0)))</f>
        <v/>
      </c>
      <c r="EO55" s="65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5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5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6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9" t="str">
        <f>IF(ISBLANK($FU$3),"",IF(ISBLANK(Tipy!DT49),"-",SUM(EN55:ER55)))</f>
        <v/>
      </c>
      <c r="ET55" s="68"/>
      <c r="EU55" s="65" t="str">
        <f>IF(ISBLANK($FG$3),"",IF(ISBLANK(Tipy!DZ49),0,IF(AND(Tipy!DZ49=Výsledky!$FE$3,Tipy!EB49=Výsledky!$FG$3),60,0)))</f>
        <v/>
      </c>
      <c r="EV55" s="65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5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5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6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9" t="str">
        <f>IF(ISBLANK($FG$3),"",IF(ISBLANK(Tipy!DZ49),"-",SUM(EU55:EY55)))</f>
        <v/>
      </c>
      <c r="FA55" s="68"/>
      <c r="FB55" s="65" t="str">
        <f>IF(ISBLANK($BM$3),"",IF(ISBLANK(Tipy!EF49),0,IF(AND(Tipy!EF49=Výsledky!$BK$3,Tipy!EH49=Výsledky!$BM$3),60,0)))</f>
        <v/>
      </c>
      <c r="FC55" s="65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5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5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6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69" t="str">
        <f>IF(ISBLANK($BM$3),"",IF(ISBLANK(Tipy!EF49),"-",SUM(FB55:FF55)))</f>
        <v/>
      </c>
      <c r="FH55" s="68"/>
      <c r="FI55" s="65" t="str">
        <f>IF(ISBLANK($FN$3),"",IF(ISBLANK(Tipy!EL49),0,IF(AND(Tipy!EL49=Výsledky!$FL$3,Tipy!EN49=Výsledky!$FN$3),60,0)))</f>
        <v/>
      </c>
      <c r="FJ55" s="65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5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5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6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9" t="str">
        <f>IF(ISBLANK($FN$3),"",IF(ISBLANK(Tipy!EL49),"-",SUM(FI55:FM55)))</f>
        <v/>
      </c>
      <c r="FO55" s="68"/>
      <c r="FP55" s="65" t="str">
        <f>IF(ISBLANK($DJ$3),"",IF(ISBLANK(Tipy!ER49),0,IF(AND(Tipy!ER49=Výsledky!$DH$3,Tipy!ET49=Výsledky!$DJ$3),60,0)))</f>
        <v/>
      </c>
      <c r="FQ55" s="65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5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5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6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9" t="str">
        <f>IF(ISBLANK($DJ$3),"",IF(ISBLANK(Tipy!ER49),"-",SUM(FP55:FT55)))</f>
        <v/>
      </c>
      <c r="FV55" s="68"/>
      <c r="FW55" s="65" t="str">
        <f>IF(ISBLANK($GB$3),"",IF(ISBLANK(Tipy!EX49),0,IF(AND(Tipy!EX49=Výsledky!$FZ$3,Tipy!EZ49=Výsledky!$GB$3),60,0)))</f>
        <v/>
      </c>
      <c r="FX55" s="65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5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5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6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9" t="str">
        <f>IF(ISBLANK($GB$3),"",IF(ISBLANK(Tipy!EX49),"-",SUM(FW55:GA55)))</f>
        <v/>
      </c>
      <c r="GC55" s="68"/>
      <c r="GD55" s="65" t="str">
        <f>IF(ISBLANK($GP$3),"",IF(ISBLANK(Tipy!FD49),0,IF(AND(Tipy!FD49=Výsledky!$GN$3,Tipy!FF49=Výsledky!$GP$3),60,0)))</f>
        <v/>
      </c>
      <c r="GE55" s="65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5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5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6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9" t="str">
        <f>IF(ISBLANK($GP$3),"",IF(ISBLANK(Tipy!FD49),"-",SUM(GD55:GH55)))</f>
        <v/>
      </c>
      <c r="GJ55" s="68"/>
      <c r="GK55" s="65" t="str">
        <f>IF(ISBLANK($GW$3),"",IF(ISBLANK(Tipy!FJ49),0,IF(AND(Tipy!FJ49=Výsledky!$GU$3,Tipy!FL49=Výsledky!$GW$3),60,0)))</f>
        <v/>
      </c>
      <c r="GL55" s="65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5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5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6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9" t="str">
        <f>IF(ISBLANK($GW$3),"",IF(ISBLANK(Tipy!FJ49),"-",SUM(GK55:GO55)))</f>
        <v/>
      </c>
      <c r="GQ55" s="68"/>
      <c r="GR55" s="65" t="str">
        <f>IF(ISBLANK($GI$3),"",IF(ISBLANK(Tipy!FP49),0,IF(AND(Tipy!FP49=Výsledky!$GG$3,Tipy!FR49=Výsledky!$GI$3),60,0)))</f>
        <v/>
      </c>
      <c r="GS55" s="65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5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5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6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9" t="str">
        <f>IF(ISBLANK($GI$3),"",IF(ISBLANK(Tipy!FP49),"-",SUM(GR55:GV55)))</f>
        <v/>
      </c>
      <c r="GX55" s="68"/>
      <c r="GY55" s="65" t="str">
        <f>IF(ISBLANK($HK$3),"",IF(ISBLANK(Tipy!FV49),0,IF(AND(Tipy!FV49=Výsledky!$HI$3,Tipy!FX49=Výsledky!$HK$3),60,0)))</f>
        <v/>
      </c>
      <c r="GZ55" s="65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5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5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6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9" t="str">
        <f>IF(ISBLANK($HK$3),"",IF(ISBLANK(Tipy!FV49),"-",SUM(GY55:HC55)))</f>
        <v/>
      </c>
      <c r="HE55" s="68"/>
      <c r="HF55" s="65" t="str">
        <f>IF(ISBLANK($HD$3),"",IF(ISBLANK(Tipy!GB49),0,IF(AND(Tipy!GB49=Výsledky!$HB$3,Tipy!GD49=Výsledky!$HD$3),60,0)))</f>
        <v/>
      </c>
      <c r="HG55" s="65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5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5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6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9" t="str">
        <f>IF(ISBLANK($HD$3),"",IF(ISBLANK(Tipy!GB49),"-",SUM(HF55:HJ55)))</f>
        <v/>
      </c>
      <c r="HL55" s="68"/>
      <c r="HM55" s="65" t="str">
        <f>IF(ISBLANK($HY$3),"",IF(ISBLANK(Tipy!GH49),0,IF(AND(Tipy!GH49=Výsledky!$HW$3,Tipy!GJ49=Výsledky!$HY$3),60,0)))</f>
        <v/>
      </c>
      <c r="HN55" s="65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5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5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6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9" t="str">
        <f>IF(ISBLANK($HY$3),"",IF(ISBLANK(Tipy!GH49),"-",SUM(HM55:HQ55)))</f>
        <v/>
      </c>
      <c r="HS55" s="68"/>
      <c r="HT55" s="65" t="str">
        <f>IF(ISBLANK($HR$3),"",IF(ISBLANK(Tipy!GN49),0,IF(AND(Tipy!GN49=Výsledky!$HP$3,Tipy!GP49=Výsledky!$HR$3),60,0)))</f>
        <v/>
      </c>
      <c r="HU55" s="65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5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5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6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9" t="str">
        <f>IF(ISBLANK($HR$3),"",IF(ISBLANK(Tipy!GN49),"-",SUM(HT55:HX55)))</f>
        <v/>
      </c>
      <c r="HZ55" s="68"/>
      <c r="IA55" s="65" t="str">
        <f>IF(ISBLANK($IM$3),"",IF(ISBLANK(Tipy!GT49),0,IF(AND(Tipy!GT49=Výsledky!$IK$3,Tipy!GV49=Výsledky!$IM$3),60,0)))</f>
        <v/>
      </c>
      <c r="IB55" s="65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5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5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6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9" t="str">
        <f>IF(ISBLANK($IM$3),"",IF(ISBLANK(Tipy!GT49),"-",SUM(IA55:IE55)))</f>
        <v/>
      </c>
      <c r="IG55" s="68"/>
      <c r="IH55" s="65" t="str">
        <f>IF(ISBLANK($IF$3),"",IF(ISBLANK(Tipy!GZ49),0,IF(AND(Tipy!GZ49=Výsledky!$ID$3,Tipy!HB49=Výsledky!$IF$3),60,0)))</f>
        <v/>
      </c>
      <c r="II55" s="65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5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5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6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9" t="str">
        <f>IF(ISBLANK($IF$3),"",IF(ISBLANK(Tipy!GZ49),"-",SUM(IH55:IL55)))</f>
        <v/>
      </c>
      <c r="IN55" s="68"/>
      <c r="IO55" s="65" t="str">
        <f>IF(ISBLANK($IT$3),"",IF(ISBLANK(Tipy!HF49),0,IF(AND(Tipy!HF49=Výsledky!$IR$3,Tipy!HH49=Výsledky!$IT$3),60,0)))</f>
        <v/>
      </c>
      <c r="IP55" s="65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5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5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6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9" t="str">
        <f>IF(ISBLANK($IT$3),"",IF(ISBLANK(Tipy!HF49),"-",SUM(IO55:IS55)))</f>
        <v/>
      </c>
      <c r="IU55" s="68"/>
      <c r="IV55" s="65" t="str">
        <f>IF(ISBLANK($JA$3),"",IF(ISBLANK(Tipy!HL49),0,IF(AND(Tipy!HL49=Výsledky!$IY$3,Tipy!HN49=Výsledky!$JA$3),60,0)))</f>
        <v/>
      </c>
      <c r="IW55" s="65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5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5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6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9" t="str">
        <f>IF(ISBLANK($JA$3),"",IF(ISBLANK(Tipy!HL49),"-",SUM(IV55:IZ55)))</f>
        <v/>
      </c>
      <c r="JB55" s="68"/>
      <c r="JC55" s="65" t="str">
        <f>IF(ISBLANK($JO$3),"",IF(ISBLANK(Tipy!HR49),0,IF(AND(Tipy!HR49=Výsledky!$JM$3,Tipy!HT49=Výsledky!$JO$3),60,0)))</f>
        <v/>
      </c>
      <c r="JD55" s="65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5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5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6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9" t="str">
        <f>IF(ISBLANK($JO$3),"",IF(ISBLANK(Tipy!HR49),"-",SUM(JC55:JG55)))</f>
        <v/>
      </c>
      <c r="JI55" s="68"/>
      <c r="JJ55" s="65" t="str">
        <f>IF(ISBLANK($JH$3),"",IF(ISBLANK(Tipy!HX49),0,IF(AND(Tipy!HX49=Výsledky!$JF$3,Tipy!HZ49=Výsledky!$JH$3),60,0)))</f>
        <v/>
      </c>
      <c r="JK55" s="65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5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5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6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9" t="str">
        <f>IF(ISBLANK($JH$3),"",IF(ISBLANK(Tipy!HX49),"-",SUM(JJ55:JN55)))</f>
        <v/>
      </c>
      <c r="JP55" s="68"/>
      <c r="JQ55" s="65" t="str">
        <f>IF(ISBLANK($JV$3),"",IF(ISBLANK(Tipy!ID49),0,IF(AND(Tipy!ID49=Výsledky!$JT$3,Tipy!IF49=Výsledky!$JV$3),60,0)))</f>
        <v/>
      </c>
      <c r="JR55" s="65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5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5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6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9" t="str">
        <f>IF(ISBLANK($JV$3),"",IF(ISBLANK(Tipy!ID49),"-",SUM(JQ55:JU55)))</f>
        <v/>
      </c>
      <c r="JW55" s="68"/>
      <c r="JX55" s="65" t="str">
        <f>IF(ISBLANK($KQ$3),"",IF(ISBLANK(Tipy!IJ49),0,IF(AND(Tipy!IJ49=Výsledky!$KO$3,Tipy!IL49=Výsledky!$KQ$3),60,0)))</f>
        <v/>
      </c>
      <c r="JY55" s="65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5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5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6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9" t="str">
        <f>IF(ISBLANK($KQ$3),"",IF(ISBLANK(Tipy!IJ49),"-",SUM(JX55:KB55)))</f>
        <v/>
      </c>
      <c r="KD55" s="68"/>
      <c r="KE55" s="65" t="str">
        <f>IF(ISBLANK($KX$3),"",IF(ISBLANK(Tipy!IP49),0,IF(AND(Tipy!IP49=Výsledky!$KV$3,Tipy!IR49=Výsledky!$KX$3),60,0)))</f>
        <v/>
      </c>
      <c r="KF55" s="65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5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5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6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9" t="str">
        <f>IF(ISBLANK($KX$3),"",IF(ISBLANK(Tipy!IP49),"-",SUM(KE55:KI55)))</f>
        <v/>
      </c>
      <c r="KK55" s="68"/>
      <c r="KL55" s="65" t="str">
        <f>IF(ISBLANK($KJ$3),"",IF(ISBLANK(Tipy!IV49),0,IF(AND(Tipy!IV49=Výsledky!$KH$3,Tipy!IX49=Výsledky!$KJ$3),60,0)))</f>
        <v/>
      </c>
      <c r="KM55" s="65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5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5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6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9" t="str">
        <f>IF(ISBLANK($KJ$3),"",IF(ISBLANK(Tipy!IV49),"-",SUM(KL55:KP55)))</f>
        <v/>
      </c>
      <c r="KR55" s="68"/>
      <c r="KS55" s="65" t="str">
        <f>IF(ISBLANK($KC$3),"",IF(ISBLANK(Tipy!JB49),0,IF(AND(Tipy!JB49=Výsledky!$KA$3,Tipy!JD49=Výsledky!$KC$3),60,0)))</f>
        <v/>
      </c>
      <c r="KT55" s="65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5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5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6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9" t="str">
        <f>IF(ISBLANK($KC$3),"",IF(ISBLANK(Tipy!JB49),"-",SUM(KS55:KW55)))</f>
        <v/>
      </c>
      <c r="KY55" s="68"/>
      <c r="KZ55" s="65" t="str">
        <f>IF(ISBLANK($LE$3),"",IF(ISBLANK(Tipy!JH49),0,IF(AND(Tipy!JH49=Výsledky!$LC$3,Tipy!JJ49=Výsledky!$LE$3),60,0)))</f>
        <v/>
      </c>
      <c r="LA55" s="65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5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5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6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9" t="str">
        <f>IF(ISBLANK($LE$3),"",IF(ISBLANK(Tipy!JH49),"-",SUM(KZ55:LD55)))</f>
        <v/>
      </c>
      <c r="LF55" s="68"/>
      <c r="LG55" s="65" t="str">
        <f>IF(ISBLANK($JH$3),"",IF(ISBLANK(Tipy!JU49),0,IF(AND(Tipy!JU49=Výsledky!$JF$3,Tipy!JW49=Výsledky!$JH$3),60,0)))</f>
        <v/>
      </c>
      <c r="LH55" s="65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5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5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6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9" t="str">
        <f>IF(ISBLANK($JH$3),"",IF(ISBLANK(Tipy!JU49),"-",SUM(LG55:LK55)))</f>
        <v/>
      </c>
      <c r="LM55" s="68"/>
      <c r="LN55" s="65" t="str">
        <f>IF(ISBLANK($LS$3),"",IF(ISBLANK(Tipy!JN49),0,IF(AND(Tipy!JN49=Výsledky!$LQ$3,Tipy!JP49=Výsledky!$LS$3),60,0)))</f>
        <v/>
      </c>
      <c r="LO55" s="65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5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5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6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9" t="str">
        <f>IF(ISBLANK($LS$3),"",IF(ISBLANK(Tipy!JN49),"-",SUM(LN55:LR55)))</f>
        <v/>
      </c>
      <c r="LT55" s="68"/>
      <c r="LU55" s="65" t="str">
        <f>IF(ISBLANK($JH$3),"",IF(ISBLANK(Tipy!KI49),0,IF(AND(Tipy!KI49=Výsledky!$JF$3,Tipy!KK49=Výsledky!$JH$3),60,0)))</f>
        <v/>
      </c>
      <c r="LV55" s="65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5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5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6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9" t="str">
        <f>IF(ISBLANK($JH$3),"",IF(ISBLANK(Tipy!KI49),"-",SUM(LU55:LY55)))</f>
        <v/>
      </c>
      <c r="MA55" s="68"/>
      <c r="MB55" s="65" t="str">
        <f>IF(ISBLANK($MG$3),"",IF(ISBLANK(Tipy!JZ49),0,IF(AND(Tipy!JZ49=Výsledky!$ME$3,Tipy!KB49=Výsledky!$MG$3),60,0)))</f>
        <v/>
      </c>
      <c r="MC55" s="65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5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5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6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9" t="str">
        <f>IF(ISBLANK($MG$3),"",IF(ISBLANK(Tipy!JZ49),"-",SUM(MB55:MF55)))</f>
        <v/>
      </c>
      <c r="MH55" s="68"/>
      <c r="MI55" s="65" t="str">
        <f>IF(ISBLANK($MN$3),"",IF(ISBLANK(Tipy!KL49),0,IF(AND(Tipy!KL49=Výsledky!$ML$3,Tipy!KN49=Výsledky!$MN$3),60,0)))</f>
        <v/>
      </c>
      <c r="MJ55" s="6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5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5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9" t="str">
        <f>IF(ISBLANK($MN$3),"",IF(ISBLANK(Tipy!KL49),"-",SUM(MI55:MM55)))</f>
        <v/>
      </c>
      <c r="MO55" s="68"/>
      <c r="MP55" s="65" t="str">
        <f>IF(ISBLANK($MU$3),"",IF(ISBLANK(Tipy!KR49),0,IF(AND(Tipy!KR49=Výsledky!$MS$3,Tipy!KT49=Výsledky!$MU$3),60,0)))</f>
        <v/>
      </c>
      <c r="MQ55" s="6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5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5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9" t="str">
        <f>IF(ISBLANK($MU$3),"",IF(ISBLANK(Tipy!KR49),"-",SUM(MP55:MT55)))</f>
        <v/>
      </c>
      <c r="MV55" s="68"/>
      <c r="MW55" s="65" t="str">
        <f>IF(ISBLANK($NP$3),"",IF(ISBLANK(Tipy!KX49),0,IF(AND(Tipy!KX49=Výsledky!$NN$3,Tipy!KZ49=Výsledky!$NP$3),60,0)))</f>
        <v/>
      </c>
      <c r="MX55" s="65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5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5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6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9" t="str">
        <f>IF(ISBLANK($NP$3),"",IF(ISBLANK(Tipy!KX49),"-",SUM(MW55:NA55)))</f>
        <v/>
      </c>
      <c r="NC55" s="68"/>
      <c r="ND55" s="65" t="str">
        <f>IF(ISBLANK($NB$3),"",IF(ISBLANK(Tipy!LD49),0,IF(AND(Tipy!LD49=Výsledky!$MZ$3,Tipy!LF49=Výsledky!$NB$3),60,0)))</f>
        <v/>
      </c>
      <c r="NE55" s="65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5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5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6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9" t="str">
        <f>IF(ISBLANK($NB$3),"",IF(ISBLANK(Tipy!LD49),"-",SUM(ND55:NH55)))</f>
        <v/>
      </c>
      <c r="NJ55" s="68"/>
      <c r="NK55" s="65" t="str">
        <f>IF(ISBLANK($OD$3),"",IF(ISBLANK(Tipy!LJ49),0,IF(AND(Tipy!LJ49=Výsledky!$OB$3,Tipy!LL49=Výsledky!$OD$3),60,0)))</f>
        <v/>
      </c>
      <c r="NL55" s="65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5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5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6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9" t="str">
        <f>IF(ISBLANK($OD$3),"",IF(ISBLANK(Tipy!LJ49),"-",SUM(NK55:NO55)))</f>
        <v/>
      </c>
      <c r="NQ55" s="68"/>
      <c r="NR55" s="65" t="str">
        <f>IF(ISBLANK($NI$3),"",IF(ISBLANK(Tipy!LP49),0,IF(AND(Tipy!LP49=Výsledky!$NG$3,Tipy!LR49=Výsledky!$NI$3),60,0)))</f>
        <v/>
      </c>
      <c r="NS55" s="65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5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5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6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9" t="str">
        <f>IF(ISBLANK($NI$3),"",IF(ISBLANK(Tipy!LP49),"-",SUM(NR55:NV55)))</f>
        <v/>
      </c>
      <c r="NX55" s="68"/>
      <c r="NY55" s="65" t="str">
        <f>IF(ISBLANK($OK$3),"",IF(ISBLANK(Tipy!LV49),0,IF(AND(Tipy!LV49=Výsledky!$OI$3,Tipy!LX49=Výsledky!$OK$3),60,0)))</f>
        <v/>
      </c>
      <c r="NZ55" s="65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5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5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6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9" t="str">
        <f>IF(ISBLANK($OK$3),"",IF(ISBLANK(Tipy!LV49),"-",SUM(NY55:OC55)))</f>
        <v/>
      </c>
      <c r="OE55" s="68"/>
      <c r="OF55" s="65" t="str">
        <f>IF(ISBLANK($NW$3),"",IF(ISBLANK(Tipy!MB49),0,IF(AND(Tipy!MB49=Výsledky!$NU$3,Tipy!MD49=Výsledky!$NW$3),60,0)))</f>
        <v/>
      </c>
      <c r="OG55" s="65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5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5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6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9" t="str">
        <f>IF(ISBLANK($NW$3),"",IF(ISBLANK(Tipy!MB49),"-",SUM(OF55:OJ55)))</f>
        <v/>
      </c>
      <c r="OL55" s="68"/>
      <c r="OM55" s="65" t="str">
        <f>IF(ISBLANK($OR$3),"",IF(ISBLANK(Tipy!MH49),0,IF(AND(Tipy!MH49=Výsledky!$OP$3,Tipy!MJ49=Výsledky!$OR$3),60,0)))</f>
        <v/>
      </c>
      <c r="ON55" s="6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5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5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9" t="str">
        <f>IF(ISBLANK($OR$3),"",IF(ISBLANK(Tipy!MH49),"-",SUM(OM55:OQ55)))</f>
        <v/>
      </c>
      <c r="OS55" s="68"/>
      <c r="OT55" s="65" t="str">
        <f>IF(ISBLANK($OY$3),"",IF(ISBLANK(Tipy!MN49),0,IF(AND(Tipy!MN49=Výsledky!$OW$3,Tipy!MP49=Výsledky!$OY$3),60,0)))</f>
        <v/>
      </c>
      <c r="OU55" s="6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5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5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9" t="str">
        <f>IF(ISBLANK($OY$3),"",IF(ISBLANK(Tipy!MN49),"-",SUM(OT55:OX55)))</f>
        <v/>
      </c>
      <c r="OZ55" s="68"/>
      <c r="PA55" s="65" t="str">
        <f>IF(ISBLANK($PF$3),"",IF(ISBLANK(Tipy!MT49),0,IF(AND(Tipy!MT49=Výsledky!$PD$3,Tipy!MV49=Výsledky!$PF$3),60,0)))</f>
        <v/>
      </c>
      <c r="PB55" s="6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5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5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9" t="str">
        <f>IF(ISBLANK($PF$3),"",IF(ISBLANK(Tipy!MT49),"-",SUM(PA55:PE55)))</f>
        <v/>
      </c>
      <c r="PG55" s="68"/>
      <c r="PH55" s="65" t="str">
        <f>IF(ISBLANK($PM$3),"",IF(ISBLANK(Tipy!MZ49),0,IF(AND(Tipy!MZ49=Výsledky!$PK$3,Tipy!NB49=Výsledky!$PM$3),60,0)))</f>
        <v/>
      </c>
      <c r="PI55" s="6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5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5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9" t="str">
        <f>IF(ISBLANK($PM$3),"",IF(ISBLANK(Tipy!MZ49),"-",SUM(PH55:PL55)))</f>
        <v/>
      </c>
      <c r="PN55" s="68"/>
      <c r="PO55" s="65" t="str">
        <f>IF(ISBLANK($PT$3),"",IF(ISBLANK(Tipy!NF49),0,IF(AND(Tipy!NF49=Výsledky!$PR$3,Tipy!NH49=Výsledky!$PT$3),60,0)))</f>
        <v/>
      </c>
      <c r="PP55" s="6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5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5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9" t="str">
        <f>IF(ISBLANK($PT$3),"",IF(ISBLANK(Tipy!NF49),"-",SUM(PO55:PS55)))</f>
        <v/>
      </c>
      <c r="PU55" s="68"/>
      <c r="PV55" s="65" t="str">
        <f>IF(ISBLANK($QA$3),"",IF(ISBLANK(Tipy!NL49),0,IF(AND(Tipy!NL49=Výsledky!$PY$3,Tipy!NN49=Výsledky!$QA$3),60,0)))</f>
        <v/>
      </c>
      <c r="PW55" s="6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5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5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9" t="str">
        <f>IF(ISBLANK($QA$3),"",IF(ISBLANK(Tipy!NL49),"-",SUM(PV55:PZ55)))</f>
        <v/>
      </c>
      <c r="QB55" s="68"/>
      <c r="QC55" s="65" t="str">
        <f>IF(ISBLANK($QH$3),"",IF(ISBLANK(Tipy!NR49),0,IF(AND(Tipy!NR49=Výsledky!$QF$3,Tipy!NT49=Výsledky!$QH$3),60,0)))</f>
        <v/>
      </c>
      <c r="QD55" s="6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5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5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9" t="str">
        <f>IF(ISBLANK($QH$3),"",IF(ISBLANK(Tipy!NR49),"-",SUM(QC55:QG55)))</f>
        <v/>
      </c>
      <c r="QI55" s="65"/>
      <c r="QJ55" s="65" t="str">
        <f>IF(ISBLANK($QV$3),"",IF(ISBLANK(Tipy!NX49),0,IF(AND(Tipy!NX49=Výsledky!$QT$3,Tipy!NZ49=Výsledky!$QV$3),60,0)))</f>
        <v/>
      </c>
      <c r="QK55" s="65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5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5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6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9" t="str">
        <f>IF(ISBLANK($QV$3),"",IF(ISBLANK(Tipy!NX49),"-",SUM(QJ55:QN55)))</f>
        <v/>
      </c>
      <c r="QP55" s="65"/>
      <c r="QQ55" s="65" t="str">
        <f>IF(ISBLANK($QO$3),"",IF(ISBLANK(Tipy!#REF!),0,IF(AND(Tipy!#REF!=Výsledky!$QM$3,Tipy!#REF!=Výsledky!$QO$3),60,0)))</f>
        <v/>
      </c>
      <c r="QR5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9" t="str">
        <f>IF(ISBLANK($QO$3),"",IF(ISBLANK(Tipy!#REF!),"-",SUM(QQ55:QU55)))</f>
        <v/>
      </c>
    </row>
    <row r="56" spans="1:464" s="336" customFormat="1" ht="15">
      <c r="A56" s="316">
        <f>Tipy!A50</f>
        <v>70</v>
      </c>
      <c r="B56" s="333" t="s">
        <v>357</v>
      </c>
      <c r="C56" s="337"/>
      <c r="D56" s="65">
        <f>IF(ISBLANK($I$3),"",IF(ISBLANK(Tipy!D50),0,IF(AND(Tipy!D50=Výsledky!$G$3,Tipy!F50=Výsledky!$I$3),60,0)))</f>
        <v>0</v>
      </c>
      <c r="E56" s="6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5" t="e">
        <f>IF(ISBLANK($I$3),"",IF(OR(Tipy!G50=Výsledky!$D$6,Tipy!G50=Výsledky!$D$7,Tipy!G50=Výsledky!$D$8,Tipy!G50=Výsledky!$D$9),IF(VLOOKUP(Tipy!G50,'Kategórie hráčov'!$A$2:$B$46,2,FALSE)=30,30,20),0))</f>
        <v>#N/A</v>
      </c>
      <c r="G56" s="65" t="e">
        <f>IF(ISBLANK($I$3),"",IF(OR(Tipy!H50=Výsledky!$G$6,Tipy!H50=Výsledky!$G$7,Tipy!H50=Výsledky!$G$8,Tipy!H50=Výsledky!$G$9),IF(VLOOKUP(Tipy!H50,'Kategórie hráčov'!$A$2:$B$46,2,FALSE)=30,30,20),0))</f>
        <v>#N/A</v>
      </c>
      <c r="H56" s="6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7" t="str">
        <f>IF(ISBLANK($I$3),"",IF(ISBLANK(Tipy!D50),"-",SUM(D56:H56)))</f>
        <v>-</v>
      </c>
      <c r="J56" s="337"/>
      <c r="K56" s="106">
        <f>IF(ISBLANK($P$3),"",IF(ISBLANK(Tipy!J50),0,IF(AND(Tipy!J50=Výsledky!$N$3,Tipy!L50=Výsledky!$P$3),60,0)))</f>
        <v>0</v>
      </c>
      <c r="L56" s="10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5">
        <f>IF(ISBLANK($P$3),"",IF(OR(Tipy!M50=Výsledky!$K$6,Tipy!M50=Výsledky!$K$7,Tipy!M50=Výsledky!$K$8,Tipy!M50=Výsledky!$K$9),IF(VLOOKUP(Tipy!M50,'Kategórie hráčov'!$A$2:$B$46,2,FALSE)=30,30,20),0))</f>
        <v>0</v>
      </c>
      <c r="N56" s="105">
        <f>IF(ISBLANK($P$3),"",IF(OR(Tipy!N50=Výsledky!$N$6,Tipy!N50=Výsledky!$N$7,Tipy!N50=Výsledky!$N$8,Tipy!N50=Výsledky!$N$9),IF(VLOOKUP(Tipy!N50,'Kategórie hráčov'!$A$2:$B$46,2,FALSE)=30,30,20),0))</f>
        <v>0</v>
      </c>
      <c r="O56" s="6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7" t="str">
        <f>IF(ISBLANK($P$3),"",IF(ISBLANK(Tipy!J50),"-",SUM(K56:O56)))</f>
        <v>-</v>
      </c>
      <c r="Q56" s="338"/>
      <c r="R56" s="106">
        <f>IF(ISBLANK($W$3),"",IF(ISBLANK(Tipy!P50),0,IF(AND(Tipy!P50=Výsledky!$U$3,Tipy!R50=Výsledky!$W$3),60,0)))</f>
        <v>0</v>
      </c>
      <c r="S56" s="10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5">
        <f>IF(ISBLANK($W$3),"",IF(OR(Tipy!S50=Výsledky!$R$6,Tipy!S50=Výsledky!$R$7,Tipy!S50=Výsledky!$R$8,Tipy!S50=Výsledky!$R$9),VLOOKUP(Tipy!S50,'Kategórie hráčov'!$A$2:$B$47,2,FALSE),0))</f>
        <v>0</v>
      </c>
      <c r="U56" s="105">
        <f>IF(ISBLANK($W$3),"",IF(OR(Tipy!T50=Výsledky!$U$6,Tipy!T50=Výsledky!$U$7,Tipy!T50=Výsledky!$U$8,Tipy!T50=Výsledky!$U$9),VLOOKUP(Tipy!T50,'Kategórie hráčov'!$A$25:$B$70,2,FALSE),0))</f>
        <v>0</v>
      </c>
      <c r="V56" s="6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9" t="str">
        <f>IF(ISBLANK($W$3),"",IF(ISBLANK(Tipy!P50),"-",SUM(R56:V56)))</f>
        <v>-</v>
      </c>
      <c r="X56" s="65"/>
      <c r="Y56" s="106">
        <f>IF(ISBLANK($AD$3),"",IF(ISBLANK(Tipy!V50),0,IF(AND(Tipy!V50=Výsledky!$AB$3,Tipy!X50=Výsledky!$AD$3),60,0)))</f>
        <v>0</v>
      </c>
      <c r="Z56" s="10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5">
        <f>IF(ISBLANK($AD$3),"",IF(OR(Tipy!Y50=Výsledky!$Y$6,Tipy!Y50=Výsledky!$Y$7,Tipy!Y50=Výsledky!$Y$8,Tipy!Y50=Výsledky!$Y$9),VLOOKUP(Tipy!Y50,'Kategórie hráčov'!$A$2:$B$47,2,FALSE),0))</f>
        <v>0</v>
      </c>
      <c r="AB56" s="105">
        <f>IF(ISBLANK($AD$3),"",IF(OR(Tipy!Z50=Výsledky!$AB$6,Tipy!Z50=Výsledky!$AB$7,Tipy!Z50=Výsledky!$AB$8,Tipy!Z50=Výsledky!$AB$9),VLOOKUP(Tipy!Z50,'Kategórie hráčov'!$A$25:$B$70,2,FALSE),0))</f>
        <v>20</v>
      </c>
      <c r="AC56" s="66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34">
        <f>IF(ISBLANK($AD$3),"",IF(ISBLANK(Tipy!V50),"-",SUM(Y56:AC56)))</f>
        <v>30</v>
      </c>
      <c r="AE56" s="68"/>
      <c r="AF56" s="65" t="str">
        <f>IF(ISBLANK($AK$3),"",IF(ISBLANK(Tipy!AB50),0,IF(AND(Tipy!AB50=Výsledky!$AI$3,Tipy!AD50=Výsledky!$AK$3),60,0)))</f>
        <v/>
      </c>
      <c r="AG56" s="65" t="str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/>
      </c>
      <c r="AH56" s="65" t="str">
        <f>IF(ISBLANK($AK$3),"",IF(OR(Tipy!AE50=Výsledky!$AF$6,Tipy!AE50=Výsledky!$AF$7,Tipy!AE50=Výsledky!$AF$8,Tipy!AE50=Výsledky!$AF$9),IF(VLOOKUP(Tipy!AE50,'Kategórie hráčov'!$A$2:$B$46,2,FALSE)=30,30,20),0))</f>
        <v/>
      </c>
      <c r="AI56" s="65" t="str">
        <f>IF(ISBLANK($AK$3),"",IF(OR(Tipy!AF50=Výsledky!$AI$6,Tipy!AF50=Výsledky!$AI$7,Tipy!AF50=Výsledky!$AI$8,Tipy!AF50=Výsledky!$AI$9),IF(VLOOKUP(Tipy!AF50,'Kategórie hráčov'!$A$2:$B$46,2,FALSE)=30,30,20),0))</f>
        <v/>
      </c>
      <c r="AJ56" s="66" t="str">
        <f>IF(ISBLANK($AK$3),"",IF(ISBLANK(Tipy!AB50),0,IF(OR(AND(Tipy!AB50=Výsledky!$AI$3,OR(Tipy!AD50=Výsledky!$AK$3+1,Tipy!AD50=Výsledky!$AK$3-1)),AND(Tipy!AD50=Výsledky!$AK$3,OR(Tipy!AB50=Výsledky!$AI$3+1,Tipy!AB50=Výsledky!$AI$3-1))),10,0)))</f>
        <v/>
      </c>
      <c r="AK56" s="69" t="str">
        <f>IF(ISBLANK($AK$3),"",IF(ISBLANK(Tipy!AB50),"-",SUM(AF56:AJ56)))</f>
        <v/>
      </c>
      <c r="AL56" s="68"/>
      <c r="AM56" s="65" t="str">
        <f>IF(ISBLANK($AR$3),"",IF(ISBLANK(Tipy!AH50),0,IF(AND(Tipy!AH50=Výsledky!$AP$3,Tipy!AJ50=Výsledky!$AR$3),60,0)))</f>
        <v/>
      </c>
      <c r="AN56" s="65" t="str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/>
      </c>
      <c r="AO56" s="65" t="str">
        <f>IF(ISBLANK($AR$3),"",IF(OR(Tipy!AK50=Výsledky!$AM$6,Tipy!AK50=Výsledky!$AM$7,Tipy!AK50=Výsledky!$AM$8,Tipy!AK50=Výsledky!$AM$9),IF(VLOOKUP(Tipy!AK50,'Kategórie hráčov'!$A$2:$B$46,2,FALSE)=30,30,20),0))</f>
        <v/>
      </c>
      <c r="AP56" s="65" t="str">
        <f>IF(ISBLANK($AR$3),"",IF(OR(Tipy!AL50=Výsledky!$AP$6,Tipy!AL50=Výsledky!$AP$7,Tipy!AL50=Výsledky!$AP$8,Tipy!AL50=Výsledky!$AP$9),IF(VLOOKUP(Tipy!AL50,'Kategórie hráčov'!$A$2:$B$46,2,FALSE)=30,30,20),0))</f>
        <v/>
      </c>
      <c r="AQ56" s="66" t="str">
        <f>IF(ISBLANK($AR$3),"",IF(ISBLANK(Tipy!AH50),0,IF(OR(AND(Tipy!AH50=Výsledky!$AP$3,OR(Tipy!AJ50=Výsledky!$AR$3+1,Tipy!AJ50=Výsledky!$AR$3-1)),AND(Tipy!AJ50=Výsledky!$AR$3,OR(Tipy!AH50=Výsledky!$AP$3+1,Tipy!AH50=Výsledky!$AP$3-1))),10,0)))</f>
        <v/>
      </c>
      <c r="AR56" s="69" t="str">
        <f>IF(ISBLANK($AR$3),"",IF(ISBLANK(Tipy!AH50),"-",SUM(AM56:AQ56)))</f>
        <v/>
      </c>
      <c r="AS56" s="68"/>
      <c r="AT56" s="65" t="str">
        <f>IF(ISBLANK($BF$3),"",IF(ISBLANK(Tipy!AN50),0,IF(AND(Tipy!AN50=Výsledky!$BD$3,Tipy!AP50=Výsledky!$BF$3),60,0)))</f>
        <v/>
      </c>
      <c r="AU56" s="65" t="str">
        <f>IF(ISBLANK($BF$3),"",IF(ISBLANK(Tipy!AN50),0,IF(AND(Tipy!AN50=Výsledky!$BD$3,Tipy!AP50=Výsledky!$BF$3),0,IF(AND(Tipy!AN50-Tipy!AP50&gt;0,Výsledky!$BD$3-Výsledky!$BF$3&gt;0),20,IF(AND(Tipy!AN50-Tipy!AP50=0,Výsledky!$BD$3-Výsledky!$BF$3=0),20,IF(AND(Tipy!AN50-Tipy!AP50&lt;0,Výsledky!$BD$3-Výsledky!$BF$3&lt;0),20,0))))))</f>
        <v/>
      </c>
      <c r="AV56" s="65" t="str">
        <f>IF(ISBLANK($BF$3),"",IF(OR(Tipy!AQ50=Výsledky!#REF!,Tipy!AQ50=Výsledky!#REF!,Tipy!AQ50=Výsledky!#REF!,Tipy!AQ50=Výsledky!$AT$9),IF(VLOOKUP(Tipy!AQ50,'Kategórie hráčov'!$A$2:$B$46,2,FALSE)=30,30,20),0))</f>
        <v/>
      </c>
      <c r="AW56" s="65" t="str">
        <f>IF(ISBLANK($BF$3),"",IF(OR(Tipy!AR50=Výsledky!#REF!,Tipy!AR50=Výsledky!#REF!,Tipy!AR50=Výsledky!#REF!,Tipy!AR50=Výsledky!$AW$9),IF(VLOOKUP(Tipy!AR50,'Kategórie hráčov'!$A$2:$B$46,2,FALSE)=30,30,20),0))</f>
        <v/>
      </c>
      <c r="AX56" s="66" t="str">
        <f>IF(ISBLANK($BF$3),"",IF(ISBLANK(Tipy!AN50),0,IF(OR(AND(Tipy!AN50=Výsledky!$BD$3,OR(Tipy!AP50=Výsledky!$BF$3+1,Tipy!AP50=Výsledky!$BF$3-1)),AND(Tipy!AP50=Výsledky!$BF$3,OR(Tipy!AN50=Výsledky!$BD$3+1,Tipy!AN50=Výsledky!$BD$3-1))),10,0)))</f>
        <v/>
      </c>
      <c r="AY56" s="69" t="str">
        <f>IF(ISBLANK($BF$3),"",IF(ISBLANK(Tipy!AN50),"-",SUM(AT56:AX56)))</f>
        <v/>
      </c>
      <c r="AZ56" s="68"/>
      <c r="BA56" s="65" t="str">
        <f>IF(ISBLANK($AY$3),"",IF(ISBLANK(Tipy!AT50),0,IF(AND(Tipy!AT50=Výsledky!$AW$3,Tipy!AV50=Výsledky!$AY$3),60,0)))</f>
        <v/>
      </c>
      <c r="BB56" s="65" t="str">
        <f>IF(ISBLANK($AY$3),"",IF(ISBLANK(Tipy!AT50),0,IF(AND(Tipy!AT50=Výsledky!$AW$3,Tipy!AV50=Výsledky!$AY$3),0,IF(AND(Tipy!AT50-Tipy!AV50&gt;0,Výsledky!$AW$3-Výsledky!$AY$3&gt;0),20,IF(AND(Tipy!AT50-Tipy!AV50=0,Výsledky!$AW$3-Výsledky!$AY$3=0),20,IF(AND(Tipy!AT50-Tipy!AV50&lt;0,Výsledky!$AW$3-Výsledky!$AY$3&lt;0),20,0))))))</f>
        <v/>
      </c>
      <c r="BC56" s="65" t="str">
        <f>IF(ISBLANK($AY$3),"",IF(OR(Tipy!AW50=Výsledky!$BA$6,Tipy!AW50=Výsledky!$BA$7,Tipy!AW50=Výsledky!$BA$8,Tipy!AW50=Výsledky!$BA$9),IF(VLOOKUP(Tipy!AW50,'Kategórie hráčov'!$A$2:$B$46,2,FALSE)=30,30,20),0))</f>
        <v/>
      </c>
      <c r="BD56" s="65" t="str">
        <f>IF(ISBLANK($AY$3),"",IF(OR(Tipy!AX50=Výsledky!$BD$6,Tipy!AX50=Výsledky!$BD$7,Tipy!AX50=Výsledky!$BD$8,Tipy!AX50=Výsledky!$BD$9),IF(VLOOKUP(Tipy!AX50,'Kategórie hráčov'!$A$2:$B$46,2,FALSE)=30,30,20),0))</f>
        <v/>
      </c>
      <c r="BE56" s="66" t="str">
        <f>IF(ISBLANK($AY$3),"",IF(ISBLANK(Tipy!AT50),0,IF(OR(AND(Tipy!AT50=Výsledky!$AW$3,OR(Tipy!AV50=Výsledky!$AY$3+1,Tipy!AV50=Výsledky!$AY$3-1)),AND(Tipy!AV50=Výsledky!$AY$3,OR(Tipy!AT50=Výsledky!$AW$3+1,Tipy!AT50=Výsledky!$AW$3-1))),10,0)))</f>
        <v/>
      </c>
      <c r="BF56" s="69" t="str">
        <f>IF(ISBLANK($AY$3),"",IF(ISBLANK(Tipy!AT50),"-",SUM(BA56:BE56)))</f>
        <v/>
      </c>
      <c r="BG56" s="68"/>
      <c r="BH56" s="65" t="str">
        <f>IF(ISBLANK($BT$3),"",IF(ISBLANK(Tipy!AZ50),0,IF(AND(Tipy!AZ50=Výsledky!$BR$3,Tipy!BB50=Výsledky!$BT$3),60,0)))</f>
        <v/>
      </c>
      <c r="BI56" s="65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5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5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6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69" t="str">
        <f>IF(ISBLANK($BT$3),"",IF(ISBLANK(Tipy!AZ50),"-",SUM(BH56:BL56)))</f>
        <v/>
      </c>
      <c r="BN56" s="68"/>
      <c r="BO56" s="65" t="str">
        <f>IF(ISBLANK($CA$3),"",IF(ISBLANK(Tipy!BF50),0,IF(AND(Tipy!BF50=Výsledky!$BY$3,Tipy!BH50=Výsledky!$CA$3),60,0)))</f>
        <v/>
      </c>
      <c r="BP56" s="65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5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5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6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9" t="str">
        <f>IF(ISBLANK($CA$3),"",IF(ISBLANK(Tipy!BF50),"-",SUM(BO56:BS56)))</f>
        <v/>
      </c>
      <c r="BU56" s="68"/>
      <c r="BV56" s="65" t="str">
        <f>IF(ISBLANK($CH$3),"",IF(ISBLANK(Tipy!BL50),0,IF(AND(Tipy!BL50=Výsledky!$CF$3,Tipy!BN50=Výsledky!$CH$3),60,0)))</f>
        <v/>
      </c>
      <c r="BW56" s="65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5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5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6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9" t="str">
        <f>IF(ISBLANK($CH$3),"",IF(ISBLANK(Tipy!BL50),"-",SUM(BV56:BZ56)))</f>
        <v/>
      </c>
      <c r="CB56" s="68"/>
      <c r="CC56" s="65" t="str">
        <f>IF(ISBLANK($CO$3),"",IF(ISBLANK(Tipy!BR50),0,IF(AND(Tipy!BR50=Výsledky!$CM$3,Tipy!BT50=Výsledky!$CO$3),60,0)))</f>
        <v/>
      </c>
      <c r="CD56" s="65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5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5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6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9" t="str">
        <f>IF(ISBLANK($CO$3),"",IF(ISBLANK(Tipy!BR50),"-",SUM(CC56:CG56)))</f>
        <v/>
      </c>
      <c r="CI56" s="68"/>
      <c r="CJ56" s="65" t="str">
        <f>IF(ISBLANK($CV$3),"",IF(ISBLANK(Tipy!BX50),0,IF(AND(Tipy!BX50=Výsledky!$CT$3,Tipy!BZ50=Výsledky!$CV$3),60,0)))</f>
        <v/>
      </c>
      <c r="CK56" s="65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5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5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6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9" t="str">
        <f>IF(ISBLANK($CV$3),"",IF(ISBLANK(Tipy!BX50),"-",SUM(CJ56:CN56)))</f>
        <v/>
      </c>
      <c r="CP56" s="68"/>
      <c r="CQ56" s="65" t="str">
        <f>IF(ISBLANK($DC$3),"",IF(ISBLANK(Tipy!CD50),0,IF(AND(Tipy!CD50=Výsledky!$DA$3,Tipy!CF50=Výsledky!$DC$3),60,0)))</f>
        <v/>
      </c>
      <c r="CR56" s="65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5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5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6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9" t="str">
        <f>IF(ISBLANK($DC$3),"",IF(ISBLANK(Tipy!CD50),"-",SUM(CQ56:CU56)))</f>
        <v/>
      </c>
      <c r="CW56" s="68"/>
      <c r="CX56" s="65" t="str">
        <f>IF(ISBLANK($DX$3),"",IF(ISBLANK(Tipy!CJ50),0,IF(AND(Tipy!CJ50=Výsledky!$DV$3,Tipy!CL50=Výsledky!$DX$3),60,0)))</f>
        <v/>
      </c>
      <c r="CY56" s="65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5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5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6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9" t="str">
        <f>IF(ISBLANK($DX$3),"",IF(ISBLANK(Tipy!CJ50),"-",SUM(CX56:DB56)))</f>
        <v/>
      </c>
      <c r="DD56" s="68"/>
      <c r="DE56" s="65" t="str">
        <f>IF(ISBLANK($DQ$3),"",IF(ISBLANK(Tipy!CP50),0,IF(AND(Tipy!CP50=Výsledky!$DO$3,Tipy!CR50=Výsledky!$DQ$3),60,0)))</f>
        <v/>
      </c>
      <c r="DF56" s="65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5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5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6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9" t="str">
        <f>IF(ISBLANK($DQ$3),"",IF(ISBLANK(Tipy!CP50),"-",SUM(DE56:DI56)))</f>
        <v/>
      </c>
      <c r="DK56" s="68"/>
      <c r="DL56" s="65" t="str">
        <f>IF(ISBLANK($EE$3),"",IF(ISBLANK(Tipy!CV50),0,IF(AND(Tipy!CV50=Výsledky!$EC$3,Tipy!CX50=Výsledky!$EE$3),60,0)))</f>
        <v/>
      </c>
      <c r="DM56" s="65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5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5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6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9" t="str">
        <f>IF(ISBLANK($EE$3),"",IF(ISBLANK(Tipy!CV50),"-",SUM(DL56:DP56)))</f>
        <v/>
      </c>
      <c r="DR56" s="68"/>
      <c r="DS56" s="65" t="str">
        <f>IF(ISBLANK($EL$3),"",IF(ISBLANK(Tipy!DB50),0,IF(AND(Tipy!DB50=Výsledky!$EJ$3,Tipy!DD50=Výsledky!$EL$3),60,0)))</f>
        <v/>
      </c>
      <c r="DT56" s="65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5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5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6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9" t="str">
        <f>IF(ISBLANK($EL$3),"",IF(ISBLANK(Tipy!DB50),"-",SUM(DS56:DW56)))</f>
        <v/>
      </c>
      <c r="DY56" s="68"/>
      <c r="DZ56" s="65" t="str">
        <f>IF(ISBLANK($ES$3),"",IF(ISBLANK(Tipy!DH50),0,IF(AND(Tipy!DH50=Výsledky!$EQ$3,Tipy!DJ50=Výsledky!$ES$3),60,0)))</f>
        <v/>
      </c>
      <c r="EA56" s="65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5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5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6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9" t="str">
        <f>IF(ISBLANK($ES$3),"",IF(ISBLANK(Tipy!DH50),"-",SUM(DZ56:ED56)))</f>
        <v/>
      </c>
      <c r="EF56" s="68"/>
      <c r="EG56" s="65" t="str">
        <f>IF(ISBLANK($EZ$3),"",IF(ISBLANK(Tipy!DN50),0,IF(AND(Tipy!DN50=Výsledky!$EX$3,Tipy!DP50=Výsledky!$EZ$3),60,0)))</f>
        <v/>
      </c>
      <c r="EH56" s="65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5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5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6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9" t="str">
        <f>IF(ISBLANK($EZ$3),"",IF(ISBLANK(Tipy!DN50),"-",SUM(EG56:EK56)))</f>
        <v/>
      </c>
      <c r="EM56" s="68"/>
      <c r="EN56" s="65" t="str">
        <f>IF(ISBLANK($FU$3),"",IF(ISBLANK(Tipy!DT50),0,IF(AND(Tipy!DT50=Výsledky!$FS$3,Tipy!DV50=Výsledky!$FU$3),60,0)))</f>
        <v/>
      </c>
      <c r="EO56" s="65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5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5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6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9" t="str">
        <f>IF(ISBLANK($FU$3),"",IF(ISBLANK(Tipy!DT50),"-",SUM(EN56:ER56)))</f>
        <v/>
      </c>
      <c r="ET56" s="68"/>
      <c r="EU56" s="65" t="str">
        <f>IF(ISBLANK($FG$3),"",IF(ISBLANK(Tipy!DZ50),0,IF(AND(Tipy!DZ50=Výsledky!$FE$3,Tipy!EB50=Výsledky!$FG$3),60,0)))</f>
        <v/>
      </c>
      <c r="EV56" s="65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5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5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6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9" t="str">
        <f>IF(ISBLANK($FG$3),"",IF(ISBLANK(Tipy!DZ50),"-",SUM(EU56:EY56)))</f>
        <v/>
      </c>
      <c r="FA56" s="68"/>
      <c r="FB56" s="65" t="str">
        <f>IF(ISBLANK($BM$3),"",IF(ISBLANK(Tipy!EF50),0,IF(AND(Tipy!EF50=Výsledky!$BK$3,Tipy!EH50=Výsledky!$BM$3),60,0)))</f>
        <v/>
      </c>
      <c r="FC56" s="65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5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5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6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69" t="str">
        <f>IF(ISBLANK($BM$3),"",IF(ISBLANK(Tipy!EF50),"-",SUM(FB56:FF56)))</f>
        <v/>
      </c>
      <c r="FH56" s="68"/>
      <c r="FI56" s="65" t="str">
        <f>IF(ISBLANK($FN$3),"",IF(ISBLANK(Tipy!EL50),0,IF(AND(Tipy!EL50=Výsledky!$FL$3,Tipy!EN50=Výsledky!$FN$3),60,0)))</f>
        <v/>
      </c>
      <c r="FJ56" s="65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5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5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6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9" t="str">
        <f>IF(ISBLANK($FN$3),"",IF(ISBLANK(Tipy!EL50),"-",SUM(FI56:FM56)))</f>
        <v/>
      </c>
      <c r="FO56" s="68"/>
      <c r="FP56" s="65" t="str">
        <f>IF(ISBLANK($DJ$3),"",IF(ISBLANK(Tipy!ER50),0,IF(AND(Tipy!ER50=Výsledky!$DH$3,Tipy!ET50=Výsledky!$DJ$3),60,0)))</f>
        <v/>
      </c>
      <c r="FQ56" s="65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5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5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6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9" t="str">
        <f>IF(ISBLANK($DJ$3),"",IF(ISBLANK(Tipy!ER50),"-",SUM(FP56:FT56)))</f>
        <v/>
      </c>
      <c r="FV56" s="68"/>
      <c r="FW56" s="65" t="str">
        <f>IF(ISBLANK($GB$3),"",IF(ISBLANK(Tipy!EX50),0,IF(AND(Tipy!EX50=Výsledky!$FZ$3,Tipy!EZ50=Výsledky!$GB$3),60,0)))</f>
        <v/>
      </c>
      <c r="FX56" s="65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5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5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6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9" t="str">
        <f>IF(ISBLANK($GB$3),"",IF(ISBLANK(Tipy!EX50),"-",SUM(FW56:GA56)))</f>
        <v/>
      </c>
      <c r="GC56" s="68"/>
      <c r="GD56" s="65" t="str">
        <f>IF(ISBLANK($GP$3),"",IF(ISBLANK(Tipy!FD50),0,IF(AND(Tipy!FD50=Výsledky!$GN$3,Tipy!FF50=Výsledky!$GP$3),60,0)))</f>
        <v/>
      </c>
      <c r="GE56" s="65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5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5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6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9" t="str">
        <f>IF(ISBLANK($GP$3),"",IF(ISBLANK(Tipy!FD50),"-",SUM(GD56:GH56)))</f>
        <v/>
      </c>
      <c r="GJ56" s="68"/>
      <c r="GK56" s="65" t="str">
        <f>IF(ISBLANK($GW$3),"",IF(ISBLANK(Tipy!FJ50),0,IF(AND(Tipy!FJ50=Výsledky!$GU$3,Tipy!FL50=Výsledky!$GW$3),60,0)))</f>
        <v/>
      </c>
      <c r="GL56" s="65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5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5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6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9" t="str">
        <f>IF(ISBLANK($GW$3),"",IF(ISBLANK(Tipy!FJ50),"-",SUM(GK56:GO56)))</f>
        <v/>
      </c>
      <c r="GQ56" s="68"/>
      <c r="GR56" s="65" t="str">
        <f>IF(ISBLANK($GI$3),"",IF(ISBLANK(Tipy!FP50),0,IF(AND(Tipy!FP50=Výsledky!$GG$3,Tipy!FR50=Výsledky!$GI$3),60,0)))</f>
        <v/>
      </c>
      <c r="GS56" s="65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5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5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6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9" t="str">
        <f>IF(ISBLANK($GI$3),"",IF(ISBLANK(Tipy!FP50),"-",SUM(GR56:GV56)))</f>
        <v/>
      </c>
      <c r="GX56" s="68"/>
      <c r="GY56" s="65" t="str">
        <f>IF(ISBLANK($HK$3),"",IF(ISBLANK(Tipy!FV50),0,IF(AND(Tipy!FV50=Výsledky!$HI$3,Tipy!FX50=Výsledky!$HK$3),60,0)))</f>
        <v/>
      </c>
      <c r="GZ56" s="65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5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5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6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9" t="str">
        <f>IF(ISBLANK($HK$3),"",IF(ISBLANK(Tipy!FV50),"-",SUM(GY56:HC56)))</f>
        <v/>
      </c>
      <c r="HE56" s="68"/>
      <c r="HF56" s="65" t="str">
        <f>IF(ISBLANK($HD$3),"",IF(ISBLANK(Tipy!GB50),0,IF(AND(Tipy!GB50=Výsledky!$HB$3,Tipy!GD50=Výsledky!$HD$3),60,0)))</f>
        <v/>
      </c>
      <c r="HG56" s="65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5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5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6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9" t="str">
        <f>IF(ISBLANK($HD$3),"",IF(ISBLANK(Tipy!GB50),"-",SUM(HF56:HJ56)))</f>
        <v/>
      </c>
      <c r="HL56" s="68"/>
      <c r="HM56" s="65" t="str">
        <f>IF(ISBLANK($HY$3),"",IF(ISBLANK(Tipy!GH50),0,IF(AND(Tipy!GH50=Výsledky!$HW$3,Tipy!GJ50=Výsledky!$HY$3),60,0)))</f>
        <v/>
      </c>
      <c r="HN56" s="65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5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5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6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9" t="str">
        <f>IF(ISBLANK($HY$3),"",IF(ISBLANK(Tipy!GH50),"-",SUM(HM56:HQ56)))</f>
        <v/>
      </c>
      <c r="HS56" s="68"/>
      <c r="HT56" s="65" t="str">
        <f>IF(ISBLANK($HR$3),"",IF(ISBLANK(Tipy!GN50),0,IF(AND(Tipy!GN50=Výsledky!$HP$3,Tipy!GP50=Výsledky!$HR$3),60,0)))</f>
        <v/>
      </c>
      <c r="HU56" s="65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5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5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6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9" t="str">
        <f>IF(ISBLANK($HR$3),"",IF(ISBLANK(Tipy!GN50),"-",SUM(HT56:HX56)))</f>
        <v/>
      </c>
      <c r="HZ56" s="68"/>
      <c r="IA56" s="65" t="str">
        <f>IF(ISBLANK($IM$3),"",IF(ISBLANK(Tipy!GT50),0,IF(AND(Tipy!GT50=Výsledky!$IK$3,Tipy!GV50=Výsledky!$IM$3),60,0)))</f>
        <v/>
      </c>
      <c r="IB56" s="65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5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5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6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9" t="str">
        <f>IF(ISBLANK($IM$3),"",IF(ISBLANK(Tipy!GT50),"-",SUM(IA56:IE56)))</f>
        <v/>
      </c>
      <c r="IG56" s="68"/>
      <c r="IH56" s="65" t="str">
        <f>IF(ISBLANK($IF$3),"",IF(ISBLANK(Tipy!GZ50),0,IF(AND(Tipy!GZ50=Výsledky!$ID$3,Tipy!HB50=Výsledky!$IF$3),60,0)))</f>
        <v/>
      </c>
      <c r="II56" s="65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5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5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6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9" t="str">
        <f>IF(ISBLANK($IF$3),"",IF(ISBLANK(Tipy!GZ50),"-",SUM(IH56:IL56)))</f>
        <v/>
      </c>
      <c r="IN56" s="68"/>
      <c r="IO56" s="65" t="str">
        <f>IF(ISBLANK($IT$3),"",IF(ISBLANK(Tipy!HF50),0,IF(AND(Tipy!HF50=Výsledky!$IR$3,Tipy!HH50=Výsledky!$IT$3),60,0)))</f>
        <v/>
      </c>
      <c r="IP56" s="65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5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5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6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9" t="str">
        <f>IF(ISBLANK($IT$3),"",IF(ISBLANK(Tipy!HF50),"-",SUM(IO56:IS56)))</f>
        <v/>
      </c>
      <c r="IU56" s="68"/>
      <c r="IV56" s="65" t="str">
        <f>IF(ISBLANK($JA$3),"",IF(ISBLANK(Tipy!HL50),0,IF(AND(Tipy!HL50=Výsledky!$IY$3,Tipy!HN50=Výsledky!$JA$3),60,0)))</f>
        <v/>
      </c>
      <c r="IW56" s="65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5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5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6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9" t="str">
        <f>IF(ISBLANK($JA$3),"",IF(ISBLANK(Tipy!HL50),"-",SUM(IV56:IZ56)))</f>
        <v/>
      </c>
      <c r="JB56" s="68"/>
      <c r="JC56" s="65" t="str">
        <f>IF(ISBLANK($JO$3),"",IF(ISBLANK(Tipy!HR50),0,IF(AND(Tipy!HR50=Výsledky!$JM$3,Tipy!HT50=Výsledky!$JO$3),60,0)))</f>
        <v/>
      </c>
      <c r="JD56" s="65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5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5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6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9" t="str">
        <f>IF(ISBLANK($JO$3),"",IF(ISBLANK(Tipy!HR50),"-",SUM(JC56:JG56)))</f>
        <v/>
      </c>
      <c r="JI56" s="68"/>
      <c r="JJ56" s="65" t="str">
        <f>IF(ISBLANK($JH$3),"",IF(ISBLANK(Tipy!HX50),0,IF(AND(Tipy!HX50=Výsledky!$JF$3,Tipy!HZ50=Výsledky!$JH$3),60,0)))</f>
        <v/>
      </c>
      <c r="JK56" s="65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5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5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6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9" t="str">
        <f>IF(ISBLANK($JH$3),"",IF(ISBLANK(Tipy!HX50),"-",SUM(JJ56:JN56)))</f>
        <v/>
      </c>
      <c r="JP56" s="68"/>
      <c r="JQ56" s="65" t="str">
        <f>IF(ISBLANK($JV$3),"",IF(ISBLANK(Tipy!ID50),0,IF(AND(Tipy!ID50=Výsledky!$JT$3,Tipy!IF50=Výsledky!$JV$3),60,0)))</f>
        <v/>
      </c>
      <c r="JR56" s="65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5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5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6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9" t="str">
        <f>IF(ISBLANK($JV$3),"",IF(ISBLANK(Tipy!ID50),"-",SUM(JQ56:JU56)))</f>
        <v/>
      </c>
      <c r="JW56" s="68"/>
      <c r="JX56" s="65" t="str">
        <f>IF(ISBLANK($KQ$3),"",IF(ISBLANK(Tipy!IJ50),0,IF(AND(Tipy!IJ50=Výsledky!$KO$3,Tipy!IL50=Výsledky!$KQ$3),60,0)))</f>
        <v/>
      </c>
      <c r="JY56" s="65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5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5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6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9" t="str">
        <f>IF(ISBLANK($KQ$3),"",IF(ISBLANK(Tipy!IJ50),"-",SUM(JX56:KB56)))</f>
        <v/>
      </c>
      <c r="KD56" s="68"/>
      <c r="KE56" s="65" t="str">
        <f>IF(ISBLANK($KX$3),"",IF(ISBLANK(Tipy!IP50),0,IF(AND(Tipy!IP50=Výsledky!$KV$3,Tipy!IR50=Výsledky!$KX$3),60,0)))</f>
        <v/>
      </c>
      <c r="KF56" s="65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5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5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6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9" t="str">
        <f>IF(ISBLANK($KX$3),"",IF(ISBLANK(Tipy!IP50),"-",SUM(KE56:KI56)))</f>
        <v/>
      </c>
      <c r="KK56" s="68"/>
      <c r="KL56" s="65" t="str">
        <f>IF(ISBLANK($KJ$3),"",IF(ISBLANK(Tipy!IV50),0,IF(AND(Tipy!IV50=Výsledky!$KH$3,Tipy!IX50=Výsledky!$KJ$3),60,0)))</f>
        <v/>
      </c>
      <c r="KM56" s="65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5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5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6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9" t="str">
        <f>IF(ISBLANK($KJ$3),"",IF(ISBLANK(Tipy!IV50),"-",SUM(KL56:KP56)))</f>
        <v/>
      </c>
      <c r="KR56" s="68"/>
      <c r="KS56" s="65" t="str">
        <f>IF(ISBLANK($KC$3),"",IF(ISBLANK(Tipy!JB50),0,IF(AND(Tipy!JB50=Výsledky!$KA$3,Tipy!JD50=Výsledky!$KC$3),60,0)))</f>
        <v/>
      </c>
      <c r="KT56" s="65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5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5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6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9" t="str">
        <f>IF(ISBLANK($KC$3),"",IF(ISBLANK(Tipy!JB50),"-",SUM(KS56:KW56)))</f>
        <v/>
      </c>
      <c r="KY56" s="68"/>
      <c r="KZ56" s="65" t="str">
        <f>IF(ISBLANK($LE$3),"",IF(ISBLANK(Tipy!JH50),0,IF(AND(Tipy!JH50=Výsledky!$LC$3,Tipy!JJ50=Výsledky!$LE$3),60,0)))</f>
        <v/>
      </c>
      <c r="LA56" s="65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5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5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6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9" t="str">
        <f>IF(ISBLANK($LE$3),"",IF(ISBLANK(Tipy!JH50),"-",SUM(KZ56:LD56)))</f>
        <v/>
      </c>
      <c r="LF56" s="68"/>
      <c r="LG56" s="65" t="str">
        <f>IF(ISBLANK($JH$3),"",IF(ISBLANK(Tipy!JU50),0,IF(AND(Tipy!JU50=Výsledky!$JF$3,Tipy!JW50=Výsledky!$JH$3),60,0)))</f>
        <v/>
      </c>
      <c r="LH56" s="65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5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5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6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9" t="str">
        <f>IF(ISBLANK($JH$3),"",IF(ISBLANK(Tipy!JU50),"-",SUM(LG56:LK56)))</f>
        <v/>
      </c>
      <c r="LM56" s="68"/>
      <c r="LN56" s="65" t="str">
        <f>IF(ISBLANK($LS$3),"",IF(ISBLANK(Tipy!JN50),0,IF(AND(Tipy!JN50=Výsledky!$LQ$3,Tipy!JP50=Výsledky!$LS$3),60,0)))</f>
        <v/>
      </c>
      <c r="LO56" s="65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5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5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6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9" t="str">
        <f>IF(ISBLANK($LS$3),"",IF(ISBLANK(Tipy!JN50),"-",SUM(LN56:LR56)))</f>
        <v/>
      </c>
      <c r="LT56" s="68"/>
      <c r="LU56" s="65" t="str">
        <f>IF(ISBLANK($JH$3),"",IF(ISBLANK(Tipy!KI50),0,IF(AND(Tipy!KI50=Výsledky!$JF$3,Tipy!KK50=Výsledky!$JH$3),60,0)))</f>
        <v/>
      </c>
      <c r="LV56" s="65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5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5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6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9" t="str">
        <f>IF(ISBLANK($JH$3),"",IF(ISBLANK(Tipy!KI50),"-",SUM(LU56:LY56)))</f>
        <v/>
      </c>
      <c r="MA56" s="68"/>
      <c r="MB56" s="65" t="str">
        <f>IF(ISBLANK($MG$3),"",IF(ISBLANK(Tipy!JZ50),0,IF(AND(Tipy!JZ50=Výsledky!$ME$3,Tipy!KB50=Výsledky!$MG$3),60,0)))</f>
        <v/>
      </c>
      <c r="MC56" s="65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5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5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6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9" t="str">
        <f>IF(ISBLANK($MG$3),"",IF(ISBLANK(Tipy!JZ50),"-",SUM(MB56:MF56)))</f>
        <v/>
      </c>
      <c r="MH56" s="68"/>
      <c r="MI56" s="65" t="str">
        <f>IF(ISBLANK($MN$3),"",IF(ISBLANK(Tipy!KL50),0,IF(AND(Tipy!KL50=Výsledky!$ML$3,Tipy!KN50=Výsledky!$MN$3),60,0)))</f>
        <v/>
      </c>
      <c r="MJ56" s="6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5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5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9" t="str">
        <f>IF(ISBLANK($MN$3),"",IF(ISBLANK(Tipy!KL50),"-",SUM(MI56:MM56)))</f>
        <v/>
      </c>
      <c r="MO56" s="68"/>
      <c r="MP56" s="65" t="str">
        <f>IF(ISBLANK($MU$3),"",IF(ISBLANK(Tipy!KR50),0,IF(AND(Tipy!KR50=Výsledky!$MS$3,Tipy!KT50=Výsledky!$MU$3),60,0)))</f>
        <v/>
      </c>
      <c r="MQ56" s="6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5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5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9" t="str">
        <f>IF(ISBLANK($MU$3),"",IF(ISBLANK(Tipy!KR50),"-",SUM(MP56:MT56)))</f>
        <v/>
      </c>
      <c r="MV56" s="68"/>
      <c r="MW56" s="65" t="str">
        <f>IF(ISBLANK($NP$3),"",IF(ISBLANK(Tipy!KX50),0,IF(AND(Tipy!KX50=Výsledky!$NN$3,Tipy!KZ50=Výsledky!$NP$3),60,0)))</f>
        <v/>
      </c>
      <c r="MX56" s="65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5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5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6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9" t="str">
        <f>IF(ISBLANK($NP$3),"",IF(ISBLANK(Tipy!KX50),"-",SUM(MW56:NA56)))</f>
        <v/>
      </c>
      <c r="NC56" s="68"/>
      <c r="ND56" s="65" t="str">
        <f>IF(ISBLANK($NB$3),"",IF(ISBLANK(Tipy!LD50),0,IF(AND(Tipy!LD50=Výsledky!$MZ$3,Tipy!LF50=Výsledky!$NB$3),60,0)))</f>
        <v/>
      </c>
      <c r="NE56" s="65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5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5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6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9" t="str">
        <f>IF(ISBLANK($NB$3),"",IF(ISBLANK(Tipy!LD50),"-",SUM(ND56:NH56)))</f>
        <v/>
      </c>
      <c r="NJ56" s="68"/>
      <c r="NK56" s="65" t="str">
        <f>IF(ISBLANK($OD$3),"",IF(ISBLANK(Tipy!LJ50),0,IF(AND(Tipy!LJ50=Výsledky!$OB$3,Tipy!LL50=Výsledky!$OD$3),60,0)))</f>
        <v/>
      </c>
      <c r="NL56" s="65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5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5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6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9" t="str">
        <f>IF(ISBLANK($OD$3),"",IF(ISBLANK(Tipy!LJ50),"-",SUM(NK56:NO56)))</f>
        <v/>
      </c>
      <c r="NQ56" s="68"/>
      <c r="NR56" s="65" t="str">
        <f>IF(ISBLANK($NI$3),"",IF(ISBLANK(Tipy!LP50),0,IF(AND(Tipy!LP50=Výsledky!$NG$3,Tipy!LR50=Výsledky!$NI$3),60,0)))</f>
        <v/>
      </c>
      <c r="NS56" s="65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5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5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6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9" t="str">
        <f>IF(ISBLANK($NI$3),"",IF(ISBLANK(Tipy!LP50),"-",SUM(NR56:NV56)))</f>
        <v/>
      </c>
      <c r="NX56" s="68"/>
      <c r="NY56" s="65" t="str">
        <f>IF(ISBLANK($OK$3),"",IF(ISBLANK(Tipy!LV50),0,IF(AND(Tipy!LV50=Výsledky!$OI$3,Tipy!LX50=Výsledky!$OK$3),60,0)))</f>
        <v/>
      </c>
      <c r="NZ56" s="65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5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5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6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9" t="str">
        <f>IF(ISBLANK($OK$3),"",IF(ISBLANK(Tipy!LV50),"-",SUM(NY56:OC56)))</f>
        <v/>
      </c>
      <c r="OE56" s="68"/>
      <c r="OF56" s="65" t="str">
        <f>IF(ISBLANK($NW$3),"",IF(ISBLANK(Tipy!MB50),0,IF(AND(Tipy!MB50=Výsledky!$NU$3,Tipy!MD50=Výsledky!$NW$3),60,0)))</f>
        <v/>
      </c>
      <c r="OG56" s="65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5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5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6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9" t="str">
        <f>IF(ISBLANK($NW$3),"",IF(ISBLANK(Tipy!MB50),"-",SUM(OF56:OJ56)))</f>
        <v/>
      </c>
      <c r="OL56" s="68"/>
      <c r="OM56" s="65" t="str">
        <f>IF(ISBLANK($OR$3),"",IF(ISBLANK(Tipy!MH50),0,IF(AND(Tipy!MH50=Výsledky!$OP$3,Tipy!MJ50=Výsledky!$OR$3),60,0)))</f>
        <v/>
      </c>
      <c r="ON56" s="6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5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5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9" t="str">
        <f>IF(ISBLANK($OR$3),"",IF(ISBLANK(Tipy!MH50),"-",SUM(OM56:OQ56)))</f>
        <v/>
      </c>
      <c r="OS56" s="68"/>
      <c r="OT56" s="65" t="str">
        <f>IF(ISBLANK($OY$3),"",IF(ISBLANK(Tipy!MN50),0,IF(AND(Tipy!MN50=Výsledky!$OW$3,Tipy!MP50=Výsledky!$OY$3),60,0)))</f>
        <v/>
      </c>
      <c r="OU56" s="6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5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5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9" t="str">
        <f>IF(ISBLANK($OY$3),"",IF(ISBLANK(Tipy!MN50),"-",SUM(OT56:OX56)))</f>
        <v/>
      </c>
      <c r="OZ56" s="68"/>
      <c r="PA56" s="65" t="str">
        <f>IF(ISBLANK($PF$3),"",IF(ISBLANK(Tipy!MT50),0,IF(AND(Tipy!MT50=Výsledky!$PD$3,Tipy!MV50=Výsledky!$PF$3),60,0)))</f>
        <v/>
      </c>
      <c r="PB56" s="6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5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5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9" t="str">
        <f>IF(ISBLANK($PF$3),"",IF(ISBLANK(Tipy!MT50),"-",SUM(PA56:PE56)))</f>
        <v/>
      </c>
      <c r="PG56" s="68"/>
      <c r="PH56" s="65" t="str">
        <f>IF(ISBLANK($PM$3),"",IF(ISBLANK(Tipy!MZ50),0,IF(AND(Tipy!MZ50=Výsledky!$PK$3,Tipy!NB50=Výsledky!$PM$3),60,0)))</f>
        <v/>
      </c>
      <c r="PI56" s="6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5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5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9" t="str">
        <f>IF(ISBLANK($PM$3),"",IF(ISBLANK(Tipy!MZ50),"-",SUM(PH56:PL56)))</f>
        <v/>
      </c>
      <c r="PN56" s="68"/>
      <c r="PO56" s="65" t="str">
        <f>IF(ISBLANK($PT$3),"",IF(ISBLANK(Tipy!NF50),0,IF(AND(Tipy!NF50=Výsledky!$PR$3,Tipy!NH50=Výsledky!$PT$3),60,0)))</f>
        <v/>
      </c>
      <c r="PP56" s="6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5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5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9" t="str">
        <f>IF(ISBLANK($PT$3),"",IF(ISBLANK(Tipy!NF50),"-",SUM(PO56:PS56)))</f>
        <v/>
      </c>
      <c r="PU56" s="68"/>
      <c r="PV56" s="65" t="str">
        <f>IF(ISBLANK($QA$3),"",IF(ISBLANK(Tipy!NL50),0,IF(AND(Tipy!NL50=Výsledky!$PY$3,Tipy!NN50=Výsledky!$QA$3),60,0)))</f>
        <v/>
      </c>
      <c r="PW56" s="6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5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5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9" t="str">
        <f>IF(ISBLANK($QA$3),"",IF(ISBLANK(Tipy!NL50),"-",SUM(PV56:PZ56)))</f>
        <v/>
      </c>
      <c r="QB56" s="68"/>
      <c r="QC56" s="65" t="str">
        <f>IF(ISBLANK($QH$3),"",IF(ISBLANK(Tipy!NR50),0,IF(AND(Tipy!NR50=Výsledky!$QF$3,Tipy!NT50=Výsledky!$QH$3),60,0)))</f>
        <v/>
      </c>
      <c r="QD56" s="6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5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5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9" t="str">
        <f>IF(ISBLANK($QH$3),"",IF(ISBLANK(Tipy!NR50),"-",SUM(QC56:QG56)))</f>
        <v/>
      </c>
      <c r="QI56" s="65"/>
      <c r="QJ56" s="65" t="str">
        <f>IF(ISBLANK($QV$3),"",IF(ISBLANK(Tipy!NX50),0,IF(AND(Tipy!NX50=Výsledky!$QT$3,Tipy!NZ50=Výsledky!$QV$3),60,0)))</f>
        <v/>
      </c>
      <c r="QK56" s="65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5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5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6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9" t="str">
        <f>IF(ISBLANK($QV$3),"",IF(ISBLANK(Tipy!NX50),"-",SUM(QJ56:QN56)))</f>
        <v/>
      </c>
      <c r="QP56" s="65"/>
      <c r="QQ56" s="65" t="str">
        <f>IF(ISBLANK($QO$3),"",IF(ISBLANK(Tipy!#REF!),0,IF(AND(Tipy!#REF!=Výsledky!$QM$3,Tipy!#REF!=Výsledky!$QO$3),60,0)))</f>
        <v/>
      </c>
      <c r="QR5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9" t="str">
        <f>IF(ISBLANK($QO$3),"",IF(ISBLANK(Tipy!#REF!),"-",SUM(QQ56:QU56)))</f>
        <v/>
      </c>
    </row>
    <row r="57" spans="1:464" s="336" customFormat="1" ht="15">
      <c r="A57" s="316">
        <f>Tipy!A51</f>
        <v>5</v>
      </c>
      <c r="B57" s="333" t="s">
        <v>21</v>
      </c>
      <c r="C57" s="334">
        <v>5</v>
      </c>
      <c r="D57" s="65">
        <f>IF(ISBLANK($I$3),"",IF(ISBLANK(Tipy!D51),0,IF(AND(Tipy!D51=Výsledky!$G$3,Tipy!F51=Výsledky!$I$3),60,0)))</f>
        <v>0</v>
      </c>
      <c r="E57" s="6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5" t="e">
        <f>IF(ISBLANK($I$3),"",IF(OR(Tipy!G51=Výsledky!$D$6,Tipy!G51=Výsledky!$D$7,Tipy!G51=Výsledky!$D$8,Tipy!G51=Výsledky!$D$9),IF(VLOOKUP(Tipy!G51,'Kategórie hráčov'!$A$2:$B$46,2,FALSE)=30,30,20),0))</f>
        <v>#N/A</v>
      </c>
      <c r="G57" s="65" t="e">
        <f>IF(ISBLANK($I$3),"",IF(OR(Tipy!H51=Výsledky!$G$6,Tipy!H51=Výsledky!$G$7,Tipy!H51=Výsledky!$G$8,Tipy!H51=Výsledky!$G$9),IF(VLOOKUP(Tipy!H51,'Kategórie hráčov'!$A$2:$B$46,2,FALSE)=30,30,20),0))</f>
        <v>#N/A</v>
      </c>
      <c r="H57" s="6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7" t="str">
        <f>IF(ISBLANK($I$3),"",IF(ISBLANK(Tipy!D51),"-",SUM(D57:H57)))</f>
        <v>-</v>
      </c>
      <c r="J57" s="335"/>
      <c r="K57" s="106">
        <f>IF(ISBLANK($P$3),"",IF(ISBLANK(Tipy!J51),0,IF(AND(Tipy!J51=Výsledky!$N$3,Tipy!L51=Výsledky!$P$3),60,0)))</f>
        <v>0</v>
      </c>
      <c r="L57" s="10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5">
        <f>IF(ISBLANK($P$3),"",IF(OR(Tipy!M51=Výsledky!$K$6,Tipy!M51=Výsledky!$K$7,Tipy!M51=Výsledky!$K$8,Tipy!M51=Výsledky!$K$9),IF(VLOOKUP(Tipy!M51,'Kategórie hráčov'!$A$2:$B$46,2,FALSE)=30,30,20),0))</f>
        <v>0</v>
      </c>
      <c r="N57" s="105">
        <f>IF(ISBLANK($P$3),"",IF(OR(Tipy!N51=Výsledky!$N$6,Tipy!N51=Výsledky!$N$7,Tipy!N51=Výsledky!$N$8,Tipy!N51=Výsledky!$N$9),IF(VLOOKUP(Tipy!N51,'Kategórie hráčov'!$A$2:$B$46,2,FALSE)=30,30,20),0))</f>
        <v>0</v>
      </c>
      <c r="O57" s="6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7">
        <f>IF(ISBLANK($P$3),"",IF(ISBLANK(Tipy!J51),"-",SUM(K57:O57)))</f>
        <v>0</v>
      </c>
      <c r="Q57" s="330"/>
      <c r="R57" s="106">
        <f>IF(ISBLANK($W$3),"",IF(ISBLANK(Tipy!P51),0,IF(AND(Tipy!P51=Výsledky!$U$3,Tipy!R51=Výsledky!$W$3),60,0)))</f>
        <v>0</v>
      </c>
      <c r="S57" s="10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5">
        <f>IF(ISBLANK($W$3),"",IF(OR(Tipy!S51=Výsledky!$R$6,Tipy!S51=Výsledky!$R$7,Tipy!S51=Výsledky!$R$8,Tipy!S51=Výsledky!$R$9),VLOOKUP(Tipy!S51,'Kategórie hráčov'!$A$2:$B$47,2,FALSE),0))</f>
        <v>20</v>
      </c>
      <c r="U57" s="105">
        <f>IF(ISBLANK($W$3),"",IF(OR(Tipy!T51=Výsledky!$U$6,Tipy!T51=Výsledky!$U$7,Tipy!T51=Výsledky!$U$8,Tipy!T51=Výsledky!$U$9),VLOOKUP(Tipy!T51,'Kategórie hráčov'!$A$25:$B$70,2,FALSE),0))</f>
        <v>20</v>
      </c>
      <c r="V57" s="66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9">
        <f>IF(ISBLANK($W$3),"",IF(ISBLANK(Tipy!P51),"-",SUM(R57:V57)))</f>
        <v>70</v>
      </c>
      <c r="X57" s="330"/>
      <c r="Y57" s="106">
        <f>IF(ISBLANK($AD$3),"",IF(ISBLANK(Tipy!V51),0,IF(AND(Tipy!V51=Výsledky!$AB$3,Tipy!X51=Výsledky!$AD$3),60,0)))</f>
        <v>0</v>
      </c>
      <c r="Z57" s="10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5">
        <f>IF(ISBLANK($AD$3),"",IF(OR(Tipy!Y51=Výsledky!$Y$6,Tipy!Y51=Výsledky!$Y$7,Tipy!Y51=Výsledky!$Y$8,Tipy!Y51=Výsledky!$Y$9),VLOOKUP(Tipy!Y51,'Kategórie hráčov'!$A$2:$B$47,2,FALSE),0))</f>
        <v>0</v>
      </c>
      <c r="AB57" s="105">
        <f>IF(ISBLANK($AD$3),"",IF(OR(Tipy!Z51=Výsledky!$AB$6,Tipy!Z51=Výsledky!$AB$7,Tipy!Z51=Výsledky!$AB$8,Tipy!Z51=Výsledky!$AB$9),VLOOKUP(Tipy!Z51,'Kategórie hráčov'!$A$25:$B$70,2,FALSE),0))</f>
        <v>0</v>
      </c>
      <c r="AC57" s="66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9">
        <f>IF(ISBLANK($AD$3),"",IF(ISBLANK(Tipy!V51),"-",SUM(Y57:AC57)))</f>
        <v>30</v>
      </c>
      <c r="AE57" s="68"/>
      <c r="AF57" s="65" t="str">
        <f>IF(ISBLANK($AK$3),"",IF(ISBLANK(Tipy!AB51),0,IF(AND(Tipy!AB51=Výsledky!$AI$3,Tipy!AD51=Výsledky!$AK$3),60,0)))</f>
        <v/>
      </c>
      <c r="AG57" s="65" t="str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/>
      </c>
      <c r="AH57" s="65" t="str">
        <f>IF(ISBLANK($AK$3),"",IF(OR(Tipy!AE51=Výsledky!$AF$6,Tipy!AE51=Výsledky!$AF$7,Tipy!AE51=Výsledky!$AF$8,Tipy!AE51=Výsledky!$AF$9),IF(VLOOKUP(Tipy!AE51,'Kategórie hráčov'!$A$2:$B$46,2,FALSE)=30,30,20),0))</f>
        <v/>
      </c>
      <c r="AI57" s="65" t="str">
        <f>IF(ISBLANK($AK$3),"",IF(OR(Tipy!AF51=Výsledky!$AI$6,Tipy!AF51=Výsledky!$AI$7,Tipy!AF51=Výsledky!$AI$8,Tipy!AF51=Výsledky!$AI$9),IF(VLOOKUP(Tipy!AF51,'Kategórie hráčov'!$A$2:$B$46,2,FALSE)=30,30,20),0))</f>
        <v/>
      </c>
      <c r="AJ57" s="66" t="str">
        <f>IF(ISBLANK($AK$3),"",IF(ISBLANK(Tipy!AB51),0,IF(OR(AND(Tipy!AB51=Výsledky!$AI$3,OR(Tipy!AD51=Výsledky!$AK$3+1,Tipy!AD51=Výsledky!$AK$3-1)),AND(Tipy!AD51=Výsledky!$AK$3,OR(Tipy!AB51=Výsledky!$AI$3+1,Tipy!AB51=Výsledky!$AI$3-1))),10,0)))</f>
        <v/>
      </c>
      <c r="AK57" s="69" t="str">
        <f>IF(ISBLANK($AK$3),"",IF(ISBLANK(Tipy!AB51),"-",SUM(AF57:AJ57)))</f>
        <v/>
      </c>
      <c r="AL57" s="68"/>
      <c r="AM57" s="65" t="str">
        <f>IF(ISBLANK($AR$3),"",IF(ISBLANK(Tipy!AH51),0,IF(AND(Tipy!AH51=Výsledky!$AP$3,Tipy!AJ51=Výsledky!$AR$3),60,0)))</f>
        <v/>
      </c>
      <c r="AN57" s="65" t="str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/>
      </c>
      <c r="AO57" s="65" t="str">
        <f>IF(ISBLANK($AR$3),"",IF(OR(Tipy!AK51=Výsledky!$AM$6,Tipy!AK51=Výsledky!$AM$7,Tipy!AK51=Výsledky!$AM$8,Tipy!AK51=Výsledky!$AM$9),IF(VLOOKUP(Tipy!AK51,'Kategórie hráčov'!$A$2:$B$46,2,FALSE)=30,30,20),0))</f>
        <v/>
      </c>
      <c r="AP57" s="65" t="str">
        <f>IF(ISBLANK($AR$3),"",IF(OR(Tipy!AL51=Výsledky!$AP$6,Tipy!AL51=Výsledky!$AP$7,Tipy!AL51=Výsledky!$AP$8,Tipy!AL51=Výsledky!$AP$9),IF(VLOOKUP(Tipy!AL51,'Kategórie hráčov'!$A$2:$B$46,2,FALSE)=30,30,20),0))</f>
        <v/>
      </c>
      <c r="AQ57" s="66" t="str">
        <f>IF(ISBLANK($AR$3),"",IF(ISBLANK(Tipy!AH51),0,IF(OR(AND(Tipy!AH51=Výsledky!$AP$3,OR(Tipy!AJ51=Výsledky!$AR$3+1,Tipy!AJ51=Výsledky!$AR$3-1)),AND(Tipy!AJ51=Výsledky!$AR$3,OR(Tipy!AH51=Výsledky!$AP$3+1,Tipy!AH51=Výsledky!$AP$3-1))),10,0)))</f>
        <v/>
      </c>
      <c r="AR57" s="69" t="str">
        <f>IF(ISBLANK($AR$3),"",IF(ISBLANK(Tipy!AH51),"-",SUM(AM57:AQ57)))</f>
        <v/>
      </c>
      <c r="AS57" s="68"/>
      <c r="AT57" s="65" t="str">
        <f>IF(ISBLANK($BF$3),"",IF(ISBLANK(Tipy!AN51),0,IF(AND(Tipy!AN51=Výsledky!$BD$3,Tipy!AP51=Výsledky!$BF$3),60,0)))</f>
        <v/>
      </c>
      <c r="AU57" s="65" t="str">
        <f>IF(ISBLANK($BF$3),"",IF(ISBLANK(Tipy!AN51),0,IF(AND(Tipy!AN51=Výsledky!$BD$3,Tipy!AP51=Výsledky!$BF$3),0,IF(AND(Tipy!AN51-Tipy!AP51&gt;0,Výsledky!$BD$3-Výsledky!$BF$3&gt;0),20,IF(AND(Tipy!AN51-Tipy!AP51=0,Výsledky!$BD$3-Výsledky!$BF$3=0),20,IF(AND(Tipy!AN51-Tipy!AP51&lt;0,Výsledky!$BD$3-Výsledky!$BF$3&lt;0),20,0))))))</f>
        <v/>
      </c>
      <c r="AV57" s="65" t="str">
        <f>IF(ISBLANK($BF$3),"",IF(OR(Tipy!AQ51=Výsledky!#REF!,Tipy!AQ51=Výsledky!#REF!,Tipy!AQ51=Výsledky!#REF!,Tipy!AQ51=Výsledky!$AT$9),IF(VLOOKUP(Tipy!AQ51,'Kategórie hráčov'!$A$2:$B$46,2,FALSE)=30,30,20),0))</f>
        <v/>
      </c>
      <c r="AW57" s="65" t="str">
        <f>IF(ISBLANK($BF$3),"",IF(OR(Tipy!AR51=Výsledky!#REF!,Tipy!AR51=Výsledky!#REF!,Tipy!AR51=Výsledky!#REF!,Tipy!AR51=Výsledky!$AW$9),IF(VLOOKUP(Tipy!AR51,'Kategórie hráčov'!$A$2:$B$46,2,FALSE)=30,30,20),0))</f>
        <v/>
      </c>
      <c r="AX57" s="66" t="str">
        <f>IF(ISBLANK($BF$3),"",IF(ISBLANK(Tipy!AN51),0,IF(OR(AND(Tipy!AN51=Výsledky!$BD$3,OR(Tipy!AP51=Výsledky!$BF$3+1,Tipy!AP51=Výsledky!$BF$3-1)),AND(Tipy!AP51=Výsledky!$BF$3,OR(Tipy!AN51=Výsledky!$BD$3+1,Tipy!AN51=Výsledky!$BD$3-1))),10,0)))</f>
        <v/>
      </c>
      <c r="AY57" s="69" t="str">
        <f>IF(ISBLANK($BF$3),"",IF(ISBLANK(Tipy!AN51),"-",SUM(AT57:AX57)))</f>
        <v/>
      </c>
      <c r="AZ57" s="68"/>
      <c r="BA57" s="65" t="str">
        <f>IF(ISBLANK($AY$3),"",IF(ISBLANK(Tipy!AT51),0,IF(AND(Tipy!AT51=Výsledky!$AW$3,Tipy!AV51=Výsledky!$AY$3),60,0)))</f>
        <v/>
      </c>
      <c r="BB57" s="65" t="str">
        <f>IF(ISBLANK($AY$3),"",IF(ISBLANK(Tipy!AT51),0,IF(AND(Tipy!AT51=Výsledky!$AW$3,Tipy!AV51=Výsledky!$AY$3),0,IF(AND(Tipy!AT51-Tipy!AV51&gt;0,Výsledky!$AW$3-Výsledky!$AY$3&gt;0),20,IF(AND(Tipy!AT51-Tipy!AV51=0,Výsledky!$AW$3-Výsledky!$AY$3=0),20,IF(AND(Tipy!AT51-Tipy!AV51&lt;0,Výsledky!$AW$3-Výsledky!$AY$3&lt;0),20,0))))))</f>
        <v/>
      </c>
      <c r="BC57" s="65" t="str">
        <f>IF(ISBLANK($AY$3),"",IF(OR(Tipy!AW51=Výsledky!$BA$6,Tipy!AW51=Výsledky!$BA$7,Tipy!AW51=Výsledky!$BA$8,Tipy!AW51=Výsledky!$BA$9),IF(VLOOKUP(Tipy!AW51,'Kategórie hráčov'!$A$2:$B$46,2,FALSE)=30,30,20),0))</f>
        <v/>
      </c>
      <c r="BD57" s="65" t="str">
        <f>IF(ISBLANK($AY$3),"",IF(OR(Tipy!AX51=Výsledky!$BD$6,Tipy!AX51=Výsledky!$BD$7,Tipy!AX51=Výsledky!$BD$8,Tipy!AX51=Výsledky!$BD$9),IF(VLOOKUP(Tipy!AX51,'Kategórie hráčov'!$A$2:$B$46,2,FALSE)=30,30,20),0))</f>
        <v/>
      </c>
      <c r="BE57" s="66" t="str">
        <f>IF(ISBLANK($AY$3),"",IF(ISBLANK(Tipy!AT51),0,IF(OR(AND(Tipy!AT51=Výsledky!$AW$3,OR(Tipy!AV51=Výsledky!$AY$3+1,Tipy!AV51=Výsledky!$AY$3-1)),AND(Tipy!AV51=Výsledky!$AY$3,OR(Tipy!AT51=Výsledky!$AW$3+1,Tipy!AT51=Výsledky!$AW$3-1))),10,0)))</f>
        <v/>
      </c>
      <c r="BF57" s="69" t="str">
        <f>IF(ISBLANK($AY$3),"",IF(ISBLANK(Tipy!AT51),"-",SUM(BA57:BE57)))</f>
        <v/>
      </c>
      <c r="BG57" s="68"/>
      <c r="BH57" s="65" t="str">
        <f>IF(ISBLANK($BT$3),"",IF(ISBLANK(Tipy!AZ51),0,IF(AND(Tipy!AZ51=Výsledky!$BR$3,Tipy!BB51=Výsledky!$BT$3),60,0)))</f>
        <v/>
      </c>
      <c r="BI57" s="65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5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5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6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69" t="str">
        <f>IF(ISBLANK($BT$3),"",IF(ISBLANK(Tipy!AZ51),"-",SUM(BH57:BL57)))</f>
        <v/>
      </c>
      <c r="BN57" s="68"/>
      <c r="BO57" s="65" t="str">
        <f>IF(ISBLANK($CA$3),"",IF(ISBLANK(Tipy!BF51),0,IF(AND(Tipy!BF51=Výsledky!$BY$3,Tipy!BH51=Výsledky!$CA$3),60,0)))</f>
        <v/>
      </c>
      <c r="BP57" s="65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5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5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6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9" t="str">
        <f>IF(ISBLANK($CA$3),"",IF(ISBLANK(Tipy!BF51),"-",SUM(BO57:BS57)))</f>
        <v/>
      </c>
      <c r="BU57" s="68"/>
      <c r="BV57" s="65" t="str">
        <f>IF(ISBLANK($CH$3),"",IF(ISBLANK(Tipy!BL51),0,IF(AND(Tipy!BL51=Výsledky!$CF$3,Tipy!BN51=Výsledky!$CH$3),60,0)))</f>
        <v/>
      </c>
      <c r="BW57" s="65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5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5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6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9" t="str">
        <f>IF(ISBLANK($CH$3),"",IF(ISBLANK(Tipy!BL51),"-",SUM(BV57:BZ57)))</f>
        <v/>
      </c>
      <c r="CB57" s="68"/>
      <c r="CC57" s="65" t="str">
        <f>IF(ISBLANK($CO$3),"",IF(ISBLANK(Tipy!BR51),0,IF(AND(Tipy!BR51=Výsledky!$CM$3,Tipy!BT51=Výsledky!$CO$3),60,0)))</f>
        <v/>
      </c>
      <c r="CD57" s="65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5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5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6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9" t="str">
        <f>IF(ISBLANK($CO$3),"",IF(ISBLANK(Tipy!BR51),"-",SUM(CC57:CG57)))</f>
        <v/>
      </c>
      <c r="CI57" s="68"/>
      <c r="CJ57" s="65" t="str">
        <f>IF(ISBLANK($CV$3),"",IF(ISBLANK(Tipy!BX51),0,IF(AND(Tipy!BX51=Výsledky!$CT$3,Tipy!BZ51=Výsledky!$CV$3),60,0)))</f>
        <v/>
      </c>
      <c r="CK57" s="65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5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5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6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9" t="str">
        <f>IF(ISBLANK($CV$3),"",IF(ISBLANK(Tipy!BX51),"-",SUM(CJ57:CN57)))</f>
        <v/>
      </c>
      <c r="CP57" s="68"/>
      <c r="CQ57" s="65" t="str">
        <f>IF(ISBLANK($DC$3),"",IF(ISBLANK(Tipy!CD51),0,IF(AND(Tipy!CD51=Výsledky!$DA$3,Tipy!CF51=Výsledky!$DC$3),60,0)))</f>
        <v/>
      </c>
      <c r="CR57" s="65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5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5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6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9" t="str">
        <f>IF(ISBLANK($DC$3),"",IF(ISBLANK(Tipy!CD51),"-",SUM(CQ57:CU57)))</f>
        <v/>
      </c>
      <c r="CW57" s="68"/>
      <c r="CX57" s="65" t="str">
        <f>IF(ISBLANK($DX$3),"",IF(ISBLANK(Tipy!CJ51),0,IF(AND(Tipy!CJ51=Výsledky!$DV$3,Tipy!CL51=Výsledky!$DX$3),60,0)))</f>
        <v/>
      </c>
      <c r="CY57" s="65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5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5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6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9" t="str">
        <f>IF(ISBLANK($DX$3),"",IF(ISBLANK(Tipy!CJ51),"-",SUM(CX57:DB57)))</f>
        <v/>
      </c>
      <c r="DD57" s="68"/>
      <c r="DE57" s="65" t="str">
        <f>IF(ISBLANK($DQ$3),"",IF(ISBLANK(Tipy!CP51),0,IF(AND(Tipy!CP51=Výsledky!$DO$3,Tipy!CR51=Výsledky!$DQ$3),60,0)))</f>
        <v/>
      </c>
      <c r="DF57" s="65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5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5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6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9" t="str">
        <f>IF(ISBLANK($DQ$3),"",IF(ISBLANK(Tipy!CP51),"-",SUM(DE57:DI57)))</f>
        <v/>
      </c>
      <c r="DK57" s="68"/>
      <c r="DL57" s="65" t="str">
        <f>IF(ISBLANK($EE$3),"",IF(ISBLANK(Tipy!CV51),0,IF(AND(Tipy!CV51=Výsledky!$EC$3,Tipy!CX51=Výsledky!$EE$3),60,0)))</f>
        <v/>
      </c>
      <c r="DM57" s="65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5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5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6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9" t="str">
        <f>IF(ISBLANK($EE$3),"",IF(ISBLANK(Tipy!CV51),"-",SUM(DL57:DP57)))</f>
        <v/>
      </c>
      <c r="DR57" s="68"/>
      <c r="DS57" s="65" t="str">
        <f>IF(ISBLANK($EL$3),"",IF(ISBLANK(Tipy!DB51),0,IF(AND(Tipy!DB51=Výsledky!$EJ$3,Tipy!DD51=Výsledky!$EL$3),60,0)))</f>
        <v/>
      </c>
      <c r="DT57" s="65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5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5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6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9" t="str">
        <f>IF(ISBLANK($EL$3),"",IF(ISBLANK(Tipy!DB51),"-",SUM(DS57:DW57)))</f>
        <v/>
      </c>
      <c r="DY57" s="68"/>
      <c r="DZ57" s="65" t="str">
        <f>IF(ISBLANK($ES$3),"",IF(ISBLANK(Tipy!DH51),0,IF(AND(Tipy!DH51=Výsledky!$EQ$3,Tipy!DJ51=Výsledky!$ES$3),60,0)))</f>
        <v/>
      </c>
      <c r="EA57" s="65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5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5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6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9" t="str">
        <f>IF(ISBLANK($ES$3),"",IF(ISBLANK(Tipy!DH51),"-",SUM(DZ57:ED57)))</f>
        <v/>
      </c>
      <c r="EF57" s="68"/>
      <c r="EG57" s="65" t="str">
        <f>IF(ISBLANK($EZ$3),"",IF(ISBLANK(Tipy!DN51),0,IF(AND(Tipy!DN51=Výsledky!$EX$3,Tipy!DP51=Výsledky!$EZ$3),60,0)))</f>
        <v/>
      </c>
      <c r="EH57" s="65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5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5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6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9" t="str">
        <f>IF(ISBLANK($EZ$3),"",IF(ISBLANK(Tipy!DN51),"-",SUM(EG57:EK57)))</f>
        <v/>
      </c>
      <c r="EM57" s="68"/>
      <c r="EN57" s="65" t="str">
        <f>IF(ISBLANK($FU$3),"",IF(ISBLANK(Tipy!DT51),0,IF(AND(Tipy!DT51=Výsledky!$FS$3,Tipy!DV51=Výsledky!$FU$3),60,0)))</f>
        <v/>
      </c>
      <c r="EO57" s="65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5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5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6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9" t="str">
        <f>IF(ISBLANK($FU$3),"",IF(ISBLANK(Tipy!DT51),"-",SUM(EN57:ER57)))</f>
        <v/>
      </c>
      <c r="ET57" s="68"/>
      <c r="EU57" s="65" t="str">
        <f>IF(ISBLANK($FG$3),"",IF(ISBLANK(Tipy!DZ51),0,IF(AND(Tipy!DZ51=Výsledky!$FE$3,Tipy!EB51=Výsledky!$FG$3),60,0)))</f>
        <v/>
      </c>
      <c r="EV57" s="65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5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5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6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9" t="str">
        <f>IF(ISBLANK($FG$3),"",IF(ISBLANK(Tipy!DZ51),"-",SUM(EU57:EY57)))</f>
        <v/>
      </c>
      <c r="FA57" s="68"/>
      <c r="FB57" s="65" t="str">
        <f>IF(ISBLANK($BM$3),"",IF(ISBLANK(Tipy!EF51),0,IF(AND(Tipy!EF51=Výsledky!$BK$3,Tipy!EH51=Výsledky!$BM$3),60,0)))</f>
        <v/>
      </c>
      <c r="FC57" s="65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5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5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6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69" t="str">
        <f>IF(ISBLANK($BM$3),"",IF(ISBLANK(Tipy!EF51),"-",SUM(FB57:FF57)))</f>
        <v/>
      </c>
      <c r="FH57" s="68"/>
      <c r="FI57" s="65" t="str">
        <f>IF(ISBLANK($FN$3),"",IF(ISBLANK(Tipy!EL51),0,IF(AND(Tipy!EL51=Výsledky!$FL$3,Tipy!EN51=Výsledky!$FN$3),60,0)))</f>
        <v/>
      </c>
      <c r="FJ57" s="65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5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5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6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9" t="str">
        <f>IF(ISBLANK($FN$3),"",IF(ISBLANK(Tipy!EL51),"-",SUM(FI57:FM57)))</f>
        <v/>
      </c>
      <c r="FO57" s="68"/>
      <c r="FP57" s="65" t="str">
        <f>IF(ISBLANK($DJ$3),"",IF(ISBLANK(Tipy!ER51),0,IF(AND(Tipy!ER51=Výsledky!$DH$3,Tipy!ET51=Výsledky!$DJ$3),60,0)))</f>
        <v/>
      </c>
      <c r="FQ57" s="65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5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5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6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9" t="str">
        <f>IF(ISBLANK($DJ$3),"",IF(ISBLANK(Tipy!ER51),"-",SUM(FP57:FT57)))</f>
        <v/>
      </c>
      <c r="FV57" s="68"/>
      <c r="FW57" s="65" t="str">
        <f>IF(ISBLANK($GB$3),"",IF(ISBLANK(Tipy!EX51),0,IF(AND(Tipy!EX51=Výsledky!$FZ$3,Tipy!EZ51=Výsledky!$GB$3),60,0)))</f>
        <v/>
      </c>
      <c r="FX57" s="65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5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5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6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9" t="str">
        <f>IF(ISBLANK($GB$3),"",IF(ISBLANK(Tipy!EX51),"-",SUM(FW57:GA57)))</f>
        <v/>
      </c>
      <c r="GC57" s="68"/>
      <c r="GD57" s="65" t="str">
        <f>IF(ISBLANK($GP$3),"",IF(ISBLANK(Tipy!FD51),0,IF(AND(Tipy!FD51=Výsledky!$GN$3,Tipy!FF51=Výsledky!$GP$3),60,0)))</f>
        <v/>
      </c>
      <c r="GE57" s="65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5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5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6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9" t="str">
        <f>IF(ISBLANK($GP$3),"",IF(ISBLANK(Tipy!FD51),"-",SUM(GD57:GH57)))</f>
        <v/>
      </c>
      <c r="GJ57" s="68"/>
      <c r="GK57" s="65" t="str">
        <f>IF(ISBLANK($GW$3),"",IF(ISBLANK(Tipy!FJ51),0,IF(AND(Tipy!FJ51=Výsledky!$GU$3,Tipy!FL51=Výsledky!$GW$3),60,0)))</f>
        <v/>
      </c>
      <c r="GL57" s="65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5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5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6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9" t="str">
        <f>IF(ISBLANK($GW$3),"",IF(ISBLANK(Tipy!FJ51),"-",SUM(GK57:GO57)))</f>
        <v/>
      </c>
      <c r="GQ57" s="68"/>
      <c r="GR57" s="65" t="str">
        <f>IF(ISBLANK($GI$3),"",IF(ISBLANK(Tipy!FP51),0,IF(AND(Tipy!FP51=Výsledky!$GG$3,Tipy!FR51=Výsledky!$GI$3),60,0)))</f>
        <v/>
      </c>
      <c r="GS57" s="65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5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5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6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9" t="str">
        <f>IF(ISBLANK($GI$3),"",IF(ISBLANK(Tipy!FP51),"-",SUM(GR57:GV57)))</f>
        <v/>
      </c>
      <c r="GX57" s="68"/>
      <c r="GY57" s="65" t="str">
        <f>IF(ISBLANK($HK$3),"",IF(ISBLANK(Tipy!FV51),0,IF(AND(Tipy!FV51=Výsledky!$HI$3,Tipy!FX51=Výsledky!$HK$3),60,0)))</f>
        <v/>
      </c>
      <c r="GZ57" s="65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5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5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6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9" t="str">
        <f>IF(ISBLANK($HK$3),"",IF(ISBLANK(Tipy!FV51),"-",SUM(GY57:HC57)))</f>
        <v/>
      </c>
      <c r="HE57" s="68"/>
      <c r="HF57" s="65" t="str">
        <f>IF(ISBLANK($HD$3),"",IF(ISBLANK(Tipy!GB51),0,IF(AND(Tipy!GB51=Výsledky!$HB$3,Tipy!GD51=Výsledky!$HD$3),60,0)))</f>
        <v/>
      </c>
      <c r="HG57" s="65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5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5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6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9" t="str">
        <f>IF(ISBLANK($HD$3),"",IF(ISBLANK(Tipy!GB51),"-",SUM(HF57:HJ57)))</f>
        <v/>
      </c>
      <c r="HL57" s="68"/>
      <c r="HM57" s="65" t="str">
        <f>IF(ISBLANK($HY$3),"",IF(ISBLANK(Tipy!GH51),0,IF(AND(Tipy!GH51=Výsledky!$HW$3,Tipy!GJ51=Výsledky!$HY$3),60,0)))</f>
        <v/>
      </c>
      <c r="HN57" s="65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5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5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6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9" t="str">
        <f>IF(ISBLANK($HY$3),"",IF(ISBLANK(Tipy!GH51),"-",SUM(HM57:HQ57)))</f>
        <v/>
      </c>
      <c r="HS57" s="68"/>
      <c r="HT57" s="65" t="str">
        <f>IF(ISBLANK($HR$3),"",IF(ISBLANK(Tipy!GN51),0,IF(AND(Tipy!GN51=Výsledky!$HP$3,Tipy!GP51=Výsledky!$HR$3),60,0)))</f>
        <v/>
      </c>
      <c r="HU57" s="65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5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5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6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9" t="str">
        <f>IF(ISBLANK($HR$3),"",IF(ISBLANK(Tipy!GN51),"-",SUM(HT57:HX57)))</f>
        <v/>
      </c>
      <c r="HZ57" s="68"/>
      <c r="IA57" s="65" t="str">
        <f>IF(ISBLANK($IM$3),"",IF(ISBLANK(Tipy!GT51),0,IF(AND(Tipy!GT51=Výsledky!$IK$3,Tipy!GV51=Výsledky!$IM$3),60,0)))</f>
        <v/>
      </c>
      <c r="IB57" s="65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5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5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6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9" t="str">
        <f>IF(ISBLANK($IM$3),"",IF(ISBLANK(Tipy!GT51),"-",SUM(IA57:IE57)))</f>
        <v/>
      </c>
      <c r="IG57" s="68"/>
      <c r="IH57" s="65" t="str">
        <f>IF(ISBLANK($IF$3),"",IF(ISBLANK(Tipy!GZ51),0,IF(AND(Tipy!GZ51=Výsledky!$ID$3,Tipy!HB51=Výsledky!$IF$3),60,0)))</f>
        <v/>
      </c>
      <c r="II57" s="65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5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5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6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9" t="str">
        <f>IF(ISBLANK($IF$3),"",IF(ISBLANK(Tipy!GZ51),"-",SUM(IH57:IL57)))</f>
        <v/>
      </c>
      <c r="IN57" s="68"/>
      <c r="IO57" s="65" t="str">
        <f>IF(ISBLANK($IT$3),"",IF(ISBLANK(Tipy!HF51),0,IF(AND(Tipy!HF51=Výsledky!$IR$3,Tipy!HH51=Výsledky!$IT$3),60,0)))</f>
        <v/>
      </c>
      <c r="IP57" s="65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5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5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6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9" t="str">
        <f>IF(ISBLANK($IT$3),"",IF(ISBLANK(Tipy!HF51),"-",SUM(IO57:IS57)))</f>
        <v/>
      </c>
      <c r="IU57" s="68"/>
      <c r="IV57" s="65" t="str">
        <f>IF(ISBLANK($JA$3),"",IF(ISBLANK(Tipy!HL51),0,IF(AND(Tipy!HL51=Výsledky!$IY$3,Tipy!HN51=Výsledky!$JA$3),60,0)))</f>
        <v/>
      </c>
      <c r="IW57" s="65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5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5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6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9" t="str">
        <f>IF(ISBLANK($JA$3),"",IF(ISBLANK(Tipy!HL51),"-",SUM(IV57:IZ57)))</f>
        <v/>
      </c>
      <c r="JB57" s="68"/>
      <c r="JC57" s="65" t="str">
        <f>IF(ISBLANK($JO$3),"",IF(ISBLANK(Tipy!HR51),0,IF(AND(Tipy!HR51=Výsledky!$JM$3,Tipy!HT51=Výsledky!$JO$3),60,0)))</f>
        <v/>
      </c>
      <c r="JD57" s="65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5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5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6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9" t="str">
        <f>IF(ISBLANK($JO$3),"",IF(ISBLANK(Tipy!HR51),"-",SUM(JC57:JG57)))</f>
        <v/>
      </c>
      <c r="JI57" s="68"/>
      <c r="JJ57" s="65" t="str">
        <f>IF(ISBLANK($JH$3),"",IF(ISBLANK(Tipy!HX51),0,IF(AND(Tipy!HX51=Výsledky!$JF$3,Tipy!HZ51=Výsledky!$JH$3),60,0)))</f>
        <v/>
      </c>
      <c r="JK57" s="65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5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5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6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9" t="str">
        <f>IF(ISBLANK($JH$3),"",IF(ISBLANK(Tipy!HX51),"-",SUM(JJ57:JN57)))</f>
        <v/>
      </c>
      <c r="JP57" s="68"/>
      <c r="JQ57" s="65" t="str">
        <f>IF(ISBLANK($JV$3),"",IF(ISBLANK(Tipy!ID51),0,IF(AND(Tipy!ID51=Výsledky!$JT$3,Tipy!IF51=Výsledky!$JV$3),60,0)))</f>
        <v/>
      </c>
      <c r="JR57" s="65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5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5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6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9" t="str">
        <f>IF(ISBLANK($JV$3),"",IF(ISBLANK(Tipy!ID51),"-",SUM(JQ57:JU57)))</f>
        <v/>
      </c>
      <c r="JW57" s="68"/>
      <c r="JX57" s="65" t="str">
        <f>IF(ISBLANK($KQ$3),"",IF(ISBLANK(Tipy!IJ51),0,IF(AND(Tipy!IJ51=Výsledky!$KO$3,Tipy!IL51=Výsledky!$KQ$3),60,0)))</f>
        <v/>
      </c>
      <c r="JY57" s="65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5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5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6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9" t="str">
        <f>IF(ISBLANK($KQ$3),"",IF(ISBLANK(Tipy!IJ51),"-",SUM(JX57:KB57)))</f>
        <v/>
      </c>
      <c r="KD57" s="68"/>
      <c r="KE57" s="65" t="str">
        <f>IF(ISBLANK($KX$3),"",IF(ISBLANK(Tipy!IP51),0,IF(AND(Tipy!IP51=Výsledky!$KV$3,Tipy!IR51=Výsledky!$KX$3),60,0)))</f>
        <v/>
      </c>
      <c r="KF57" s="65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5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5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6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9" t="str">
        <f>IF(ISBLANK($KX$3),"",IF(ISBLANK(Tipy!IP51),"-",SUM(KE57:KI57)))</f>
        <v/>
      </c>
      <c r="KK57" s="68"/>
      <c r="KL57" s="65" t="str">
        <f>IF(ISBLANK($KJ$3),"",IF(ISBLANK(Tipy!IV51),0,IF(AND(Tipy!IV51=Výsledky!$KH$3,Tipy!IX51=Výsledky!$KJ$3),60,0)))</f>
        <v/>
      </c>
      <c r="KM57" s="65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5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5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6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9" t="str">
        <f>IF(ISBLANK($KJ$3),"",IF(ISBLANK(Tipy!IV51),"-",SUM(KL57:KP57)))</f>
        <v/>
      </c>
      <c r="KR57" s="68"/>
      <c r="KS57" s="65" t="str">
        <f>IF(ISBLANK($KC$3),"",IF(ISBLANK(Tipy!JB51),0,IF(AND(Tipy!JB51=Výsledky!$KA$3,Tipy!JD51=Výsledky!$KC$3),60,0)))</f>
        <v/>
      </c>
      <c r="KT57" s="65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5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5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6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9" t="str">
        <f>IF(ISBLANK($KC$3),"",IF(ISBLANK(Tipy!JB51),"-",SUM(KS57:KW57)))</f>
        <v/>
      </c>
      <c r="KY57" s="68"/>
      <c r="KZ57" s="65" t="str">
        <f>IF(ISBLANK($LE$3),"",IF(ISBLANK(Tipy!JH51),0,IF(AND(Tipy!JH51=Výsledky!$LC$3,Tipy!JJ51=Výsledky!$LE$3),60,0)))</f>
        <v/>
      </c>
      <c r="LA57" s="65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5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5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6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9" t="str">
        <f>IF(ISBLANK($LE$3),"",IF(ISBLANK(Tipy!JH51),"-",SUM(KZ57:LD57)))</f>
        <v/>
      </c>
      <c r="LF57" s="68"/>
      <c r="LG57" s="65" t="str">
        <f>IF(ISBLANK($JH$3),"",IF(ISBLANK(Tipy!JU51),0,IF(AND(Tipy!JU51=Výsledky!$JF$3,Tipy!JW51=Výsledky!$JH$3),60,0)))</f>
        <v/>
      </c>
      <c r="LH57" s="65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5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5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6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9" t="str">
        <f>IF(ISBLANK($JH$3),"",IF(ISBLANK(Tipy!JU51),"-",SUM(LG57:LK57)))</f>
        <v/>
      </c>
      <c r="LM57" s="68"/>
      <c r="LN57" s="65" t="str">
        <f>IF(ISBLANK($LS$3),"",IF(ISBLANK(Tipy!JN51),0,IF(AND(Tipy!JN51=Výsledky!$LQ$3,Tipy!JP51=Výsledky!$LS$3),60,0)))</f>
        <v/>
      </c>
      <c r="LO57" s="65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5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5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6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9" t="str">
        <f>IF(ISBLANK($LS$3),"",IF(ISBLANK(Tipy!JN51),"-",SUM(LN57:LR57)))</f>
        <v/>
      </c>
      <c r="LT57" s="68"/>
      <c r="LU57" s="65" t="str">
        <f>IF(ISBLANK($JH$3),"",IF(ISBLANK(Tipy!KI51),0,IF(AND(Tipy!KI51=Výsledky!$JF$3,Tipy!KK51=Výsledky!$JH$3),60,0)))</f>
        <v/>
      </c>
      <c r="LV57" s="65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5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5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6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9" t="str">
        <f>IF(ISBLANK($JH$3),"",IF(ISBLANK(Tipy!KI51),"-",SUM(LU57:LY57)))</f>
        <v/>
      </c>
      <c r="MA57" s="68"/>
      <c r="MB57" s="65" t="str">
        <f>IF(ISBLANK($MG$3),"",IF(ISBLANK(Tipy!JZ51),0,IF(AND(Tipy!JZ51=Výsledky!$ME$3,Tipy!KB51=Výsledky!$MG$3),60,0)))</f>
        <v/>
      </c>
      <c r="MC57" s="65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5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5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6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9" t="str">
        <f>IF(ISBLANK($MG$3),"",IF(ISBLANK(Tipy!JZ51),"-",SUM(MB57:MF57)))</f>
        <v/>
      </c>
      <c r="MH57" s="68"/>
      <c r="MI57" s="65" t="str">
        <f>IF(ISBLANK($MN$3),"",IF(ISBLANK(Tipy!KL51),0,IF(AND(Tipy!KL51=Výsledky!$ML$3,Tipy!KN51=Výsledky!$MN$3),60,0)))</f>
        <v/>
      </c>
      <c r="MJ57" s="6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5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5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9" t="str">
        <f>IF(ISBLANK($MN$3),"",IF(ISBLANK(Tipy!KL51),"-",SUM(MI57:MM57)))</f>
        <v/>
      </c>
      <c r="MO57" s="68"/>
      <c r="MP57" s="65" t="str">
        <f>IF(ISBLANK($MU$3),"",IF(ISBLANK(Tipy!KR51),0,IF(AND(Tipy!KR51=Výsledky!$MS$3,Tipy!KT51=Výsledky!$MU$3),60,0)))</f>
        <v/>
      </c>
      <c r="MQ57" s="6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5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5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9" t="str">
        <f>IF(ISBLANK($MU$3),"",IF(ISBLANK(Tipy!KR51),"-",SUM(MP57:MT57)))</f>
        <v/>
      </c>
      <c r="MV57" s="68"/>
      <c r="MW57" s="65" t="str">
        <f>IF(ISBLANK($NP$3),"",IF(ISBLANK(Tipy!KX51),0,IF(AND(Tipy!KX51=Výsledky!$NN$3,Tipy!KZ51=Výsledky!$NP$3),60,0)))</f>
        <v/>
      </c>
      <c r="MX57" s="65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5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5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6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9" t="str">
        <f>IF(ISBLANK($NP$3),"",IF(ISBLANK(Tipy!KX51),"-",SUM(MW57:NA57)))</f>
        <v/>
      </c>
      <c r="NC57" s="68"/>
      <c r="ND57" s="65" t="str">
        <f>IF(ISBLANK($NB$3),"",IF(ISBLANK(Tipy!LD51),0,IF(AND(Tipy!LD51=Výsledky!$MZ$3,Tipy!LF51=Výsledky!$NB$3),60,0)))</f>
        <v/>
      </c>
      <c r="NE57" s="65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5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5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6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9" t="str">
        <f>IF(ISBLANK($NB$3),"",IF(ISBLANK(Tipy!LD51),"-",SUM(ND57:NH57)))</f>
        <v/>
      </c>
      <c r="NJ57" s="68"/>
      <c r="NK57" s="65" t="str">
        <f>IF(ISBLANK($OD$3),"",IF(ISBLANK(Tipy!LJ51),0,IF(AND(Tipy!LJ51=Výsledky!$OB$3,Tipy!LL51=Výsledky!$OD$3),60,0)))</f>
        <v/>
      </c>
      <c r="NL57" s="65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5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5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6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9" t="str">
        <f>IF(ISBLANK($OD$3),"",IF(ISBLANK(Tipy!LJ51),"-",SUM(NK57:NO57)))</f>
        <v/>
      </c>
      <c r="NQ57" s="68"/>
      <c r="NR57" s="65" t="str">
        <f>IF(ISBLANK($NI$3),"",IF(ISBLANK(Tipy!LP51),0,IF(AND(Tipy!LP51=Výsledky!$NG$3,Tipy!LR51=Výsledky!$NI$3),60,0)))</f>
        <v/>
      </c>
      <c r="NS57" s="65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5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5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6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9" t="str">
        <f>IF(ISBLANK($NI$3),"",IF(ISBLANK(Tipy!LP51),"-",SUM(NR57:NV57)))</f>
        <v/>
      </c>
      <c r="NX57" s="68"/>
      <c r="NY57" s="65" t="str">
        <f>IF(ISBLANK($OK$3),"",IF(ISBLANK(Tipy!LV51),0,IF(AND(Tipy!LV51=Výsledky!$OI$3,Tipy!LX51=Výsledky!$OK$3),60,0)))</f>
        <v/>
      </c>
      <c r="NZ57" s="65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5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5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6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9" t="str">
        <f>IF(ISBLANK($OK$3),"",IF(ISBLANK(Tipy!LV51),"-",SUM(NY57:OC57)))</f>
        <v/>
      </c>
      <c r="OE57" s="68"/>
      <c r="OF57" s="65" t="str">
        <f>IF(ISBLANK($NW$3),"",IF(ISBLANK(Tipy!MB51),0,IF(AND(Tipy!MB51=Výsledky!$NU$3,Tipy!MD51=Výsledky!$NW$3),60,0)))</f>
        <v/>
      </c>
      <c r="OG57" s="65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5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5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6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9" t="str">
        <f>IF(ISBLANK($NW$3),"",IF(ISBLANK(Tipy!MB51),"-",SUM(OF57:OJ57)))</f>
        <v/>
      </c>
      <c r="OL57" s="68"/>
      <c r="OM57" s="65" t="str">
        <f>IF(ISBLANK($OR$3),"",IF(ISBLANK(Tipy!MH51),0,IF(AND(Tipy!MH51=Výsledky!$OP$3,Tipy!MJ51=Výsledky!$OR$3),60,0)))</f>
        <v/>
      </c>
      <c r="ON57" s="6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5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5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9" t="str">
        <f>IF(ISBLANK($OR$3),"",IF(ISBLANK(Tipy!MH51),"-",SUM(OM57:OQ57)))</f>
        <v/>
      </c>
      <c r="OS57" s="68"/>
      <c r="OT57" s="65" t="str">
        <f>IF(ISBLANK($OY$3),"",IF(ISBLANK(Tipy!MN51),0,IF(AND(Tipy!MN51=Výsledky!$OW$3,Tipy!MP51=Výsledky!$OY$3),60,0)))</f>
        <v/>
      </c>
      <c r="OU57" s="6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5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5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9" t="str">
        <f>IF(ISBLANK($OY$3),"",IF(ISBLANK(Tipy!MN51),"-",SUM(OT57:OX57)))</f>
        <v/>
      </c>
      <c r="OZ57" s="68"/>
      <c r="PA57" s="65" t="str">
        <f>IF(ISBLANK($PF$3),"",IF(ISBLANK(Tipy!MT51),0,IF(AND(Tipy!MT51=Výsledky!$PD$3,Tipy!MV51=Výsledky!$PF$3),60,0)))</f>
        <v/>
      </c>
      <c r="PB57" s="6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5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5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9" t="str">
        <f>IF(ISBLANK($PF$3),"",IF(ISBLANK(Tipy!MT51),"-",SUM(PA57:PE57)))</f>
        <v/>
      </c>
      <c r="PG57" s="68"/>
      <c r="PH57" s="65" t="str">
        <f>IF(ISBLANK($PM$3),"",IF(ISBLANK(Tipy!MZ51),0,IF(AND(Tipy!MZ51=Výsledky!$PK$3,Tipy!NB51=Výsledky!$PM$3),60,0)))</f>
        <v/>
      </c>
      <c r="PI57" s="6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5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5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9" t="str">
        <f>IF(ISBLANK($PM$3),"",IF(ISBLANK(Tipy!MZ51),"-",SUM(PH57:PL57)))</f>
        <v/>
      </c>
      <c r="PN57" s="68"/>
      <c r="PO57" s="65" t="str">
        <f>IF(ISBLANK($PT$3),"",IF(ISBLANK(Tipy!NF51),0,IF(AND(Tipy!NF51=Výsledky!$PR$3,Tipy!NH51=Výsledky!$PT$3),60,0)))</f>
        <v/>
      </c>
      <c r="PP57" s="6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5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5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9" t="str">
        <f>IF(ISBLANK($PT$3),"",IF(ISBLANK(Tipy!NF51),"-",SUM(PO57:PS57)))</f>
        <v/>
      </c>
      <c r="PU57" s="68"/>
      <c r="PV57" s="65" t="str">
        <f>IF(ISBLANK($QA$3),"",IF(ISBLANK(Tipy!NL51),0,IF(AND(Tipy!NL51=Výsledky!$PY$3,Tipy!NN51=Výsledky!$QA$3),60,0)))</f>
        <v/>
      </c>
      <c r="PW57" s="6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5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5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9" t="str">
        <f>IF(ISBLANK($QA$3),"",IF(ISBLANK(Tipy!NL51),"-",SUM(PV57:PZ57)))</f>
        <v/>
      </c>
      <c r="QB57" s="68"/>
      <c r="QC57" s="65" t="str">
        <f>IF(ISBLANK($QH$3),"",IF(ISBLANK(Tipy!NR51),0,IF(AND(Tipy!NR51=Výsledky!$QF$3,Tipy!NT51=Výsledky!$QH$3),60,0)))</f>
        <v/>
      </c>
      <c r="QD57" s="6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5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5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9" t="str">
        <f>IF(ISBLANK($QH$3),"",IF(ISBLANK(Tipy!NR51),"-",SUM(QC57:QG57)))</f>
        <v/>
      </c>
      <c r="QI57" s="65"/>
      <c r="QJ57" s="65" t="str">
        <f>IF(ISBLANK($QV$3),"",IF(ISBLANK(Tipy!NX51),0,IF(AND(Tipy!NX51=Výsledky!$QT$3,Tipy!NZ51=Výsledky!$QV$3),60,0)))</f>
        <v/>
      </c>
      <c r="QK57" s="65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5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5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6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9" t="str">
        <f>IF(ISBLANK($QV$3),"",IF(ISBLANK(Tipy!NX51),"-",SUM(QJ57:QN57)))</f>
        <v/>
      </c>
      <c r="QP57" s="65"/>
      <c r="QQ57" s="65" t="str">
        <f>IF(ISBLANK($QO$3),"",IF(ISBLANK(Tipy!#REF!),0,IF(AND(Tipy!#REF!=Výsledky!$QM$3,Tipy!#REF!=Výsledky!$QO$3),60,0)))</f>
        <v/>
      </c>
      <c r="QR5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9" t="str">
        <f>IF(ISBLANK($QO$3),"",IF(ISBLANK(Tipy!#REF!),"-",SUM(QQ57:QU57)))</f>
        <v/>
      </c>
    </row>
    <row r="58" spans="1:464" s="336" customFormat="1" ht="15">
      <c r="A58" s="316">
        <f>Tipy!A52</f>
        <v>39</v>
      </c>
      <c r="B58" s="333" t="s">
        <v>12</v>
      </c>
      <c r="C58" s="334">
        <v>39</v>
      </c>
      <c r="D58" s="65">
        <f>IF(ISBLANK($I$3),"",IF(ISBLANK(Tipy!D52),0,IF(AND(Tipy!D52=Výsledky!$G$3,Tipy!F52=Výsledky!$I$3),60,0)))</f>
        <v>0</v>
      </c>
      <c r="E58" s="6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5" t="e">
        <f>IF(ISBLANK($I$3),"",IF(OR(Tipy!G52=Výsledky!$D$6,Tipy!G52=Výsledky!$D$7,Tipy!G52=Výsledky!$D$8,Tipy!G52=Výsledky!$D$9),IF(VLOOKUP(Tipy!G52,'Kategórie hráčov'!$A$2:$B$46,2,FALSE)=30,30,20),0))</f>
        <v>#N/A</v>
      </c>
      <c r="G58" s="65" t="e">
        <f>IF(ISBLANK($I$3),"",IF(OR(Tipy!H52=Výsledky!$G$6,Tipy!H52=Výsledky!$G$7,Tipy!H52=Výsledky!$G$8,Tipy!H52=Výsledky!$G$9),IF(VLOOKUP(Tipy!H52,'Kategórie hráčov'!$A$2:$B$46,2,FALSE)=30,30,20),0))</f>
        <v>#N/A</v>
      </c>
      <c r="H58" s="6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7" t="str">
        <f>IF(ISBLANK($I$3),"",IF(ISBLANK(Tipy!D52),"-",SUM(D58:H58)))</f>
        <v>-</v>
      </c>
      <c r="J58" s="335"/>
      <c r="K58" s="106">
        <f>IF(ISBLANK($P$3),"",IF(ISBLANK(Tipy!J52),0,IF(AND(Tipy!J52=Výsledky!$N$3,Tipy!L52=Výsledky!$P$3),60,0)))</f>
        <v>0</v>
      </c>
      <c r="L58" s="10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5">
        <f>IF(ISBLANK($P$3),"",IF(OR(Tipy!M52=Výsledky!$K$6,Tipy!M52=Výsledky!$K$7,Tipy!M52=Výsledky!$K$8,Tipy!M52=Výsledky!$K$9),IF(VLOOKUP(Tipy!M52,'Kategórie hráčov'!$A$2:$B$46,2,FALSE)=30,30,20),0))</f>
        <v>0</v>
      </c>
      <c r="N58" s="105">
        <f>IF(ISBLANK($P$3),"",IF(OR(Tipy!N52=Výsledky!$N$6,Tipy!N52=Výsledky!$N$7,Tipy!N52=Výsledky!$N$8,Tipy!N52=Výsledky!$N$9),IF(VLOOKUP(Tipy!N52,'Kategórie hráčov'!$A$2:$B$46,2,FALSE)=30,30,20),0))</f>
        <v>0</v>
      </c>
      <c r="O58" s="66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7">
        <f>IF(ISBLANK($P$3),"",IF(ISBLANK(Tipy!J52),"-",SUM(K58:O58)))</f>
        <v>10</v>
      </c>
      <c r="Q58" s="330"/>
      <c r="R58" s="106">
        <f>IF(ISBLANK($W$3),"",IF(ISBLANK(Tipy!P52),0,IF(AND(Tipy!P52=Výsledky!$U$3,Tipy!R52=Výsledky!$W$3),60,0)))</f>
        <v>60</v>
      </c>
      <c r="S58" s="10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5">
        <f>IF(ISBLANK($W$3),"",IF(OR(Tipy!S52=Výsledky!$R$6,Tipy!S52=Výsledky!$R$7,Tipy!S52=Výsledky!$R$8,Tipy!S52=Výsledky!$R$9),VLOOKUP(Tipy!S52,'Kategórie hráčov'!$A$2:$B$47,2,FALSE),0))</f>
        <v>20</v>
      </c>
      <c r="U58" s="105">
        <f>IF(ISBLANK($W$3),"",IF(OR(Tipy!T52=Výsledky!$U$6,Tipy!T52=Výsledky!$U$7,Tipy!T52=Výsledky!$U$8,Tipy!T52=Výsledky!$U$9),VLOOKUP(Tipy!T52,'Kategórie hráčov'!$A$25:$B$70,2,FALSE),0))</f>
        <v>0</v>
      </c>
      <c r="V58" s="6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9">
        <f>IF(ISBLANK($W$3),"",IF(ISBLANK(Tipy!P52),"-",SUM(R58:V58)))</f>
        <v>80</v>
      </c>
      <c r="X58" s="330"/>
      <c r="Y58" s="106">
        <f>IF(ISBLANK($AD$3),"",IF(ISBLANK(Tipy!V52),0,IF(AND(Tipy!V52=Výsledky!$AB$3,Tipy!X52=Výsledky!$AD$3),60,0)))</f>
        <v>0</v>
      </c>
      <c r="Z58" s="10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5">
        <f>IF(ISBLANK($AD$3),"",IF(OR(Tipy!Y52=Výsledky!$Y$6,Tipy!Y52=Výsledky!$Y$7,Tipy!Y52=Výsledky!$Y$8,Tipy!Y52=Výsledky!$Y$9),VLOOKUP(Tipy!Y52,'Kategórie hráčov'!$A$2:$B$47,2,FALSE),0))</f>
        <v>0</v>
      </c>
      <c r="AB58" s="105">
        <f>IF(ISBLANK($AD$3),"",IF(OR(Tipy!Z52=Výsledky!$AB$6,Tipy!Z52=Výsledky!$AB$7,Tipy!Z52=Výsledky!$AB$8,Tipy!Z52=Výsledky!$AB$9),VLOOKUP(Tipy!Z52,'Kategórie hráčov'!$A$25:$B$70,2,FALSE),0))</f>
        <v>0</v>
      </c>
      <c r="AC58" s="66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9">
        <f>IF(ISBLANK($AD$3),"",IF(ISBLANK(Tipy!V52),"-",SUM(Y58:AC58)))</f>
        <v>30</v>
      </c>
      <c r="AE58" s="68"/>
      <c r="AF58" s="65" t="str">
        <f>IF(ISBLANK($AK$3),"",IF(ISBLANK(Tipy!AB52),0,IF(AND(Tipy!AB52=Výsledky!$AI$3,Tipy!AD52=Výsledky!$AK$3),60,0)))</f>
        <v/>
      </c>
      <c r="AG58" s="65" t="str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/>
      </c>
      <c r="AH58" s="65" t="str">
        <f>IF(ISBLANK($AK$3),"",IF(OR(Tipy!AE52=Výsledky!$AF$6,Tipy!AE52=Výsledky!$AF$7,Tipy!AE52=Výsledky!$AF$8,Tipy!AE52=Výsledky!$AF$9),IF(VLOOKUP(Tipy!AE52,'Kategórie hráčov'!$A$2:$B$46,2,FALSE)=30,30,20),0))</f>
        <v/>
      </c>
      <c r="AI58" s="65" t="str">
        <f>IF(ISBLANK($AK$3),"",IF(OR(Tipy!AF52=Výsledky!$AI$6,Tipy!AF52=Výsledky!$AI$7,Tipy!AF52=Výsledky!$AI$8,Tipy!AF52=Výsledky!$AI$9),IF(VLOOKUP(Tipy!AF52,'Kategórie hráčov'!$A$2:$B$46,2,FALSE)=30,30,20),0))</f>
        <v/>
      </c>
      <c r="AJ58" s="66" t="str">
        <f>IF(ISBLANK($AK$3),"",IF(ISBLANK(Tipy!AB52),0,IF(OR(AND(Tipy!AB52=Výsledky!$AI$3,OR(Tipy!AD52=Výsledky!$AK$3+1,Tipy!AD52=Výsledky!$AK$3-1)),AND(Tipy!AD52=Výsledky!$AK$3,OR(Tipy!AB52=Výsledky!$AI$3+1,Tipy!AB52=Výsledky!$AI$3-1))),10,0)))</f>
        <v/>
      </c>
      <c r="AK58" s="69" t="str">
        <f>IF(ISBLANK($AK$3),"",IF(ISBLANK(Tipy!AB52),"-",SUM(AF58:AJ58)))</f>
        <v/>
      </c>
      <c r="AL58" s="68"/>
      <c r="AM58" s="65" t="str">
        <f>IF(ISBLANK($AR$3),"",IF(ISBLANK(Tipy!AH52),0,IF(AND(Tipy!AH52=Výsledky!$AP$3,Tipy!AJ52=Výsledky!$AR$3),60,0)))</f>
        <v/>
      </c>
      <c r="AN58" s="65" t="str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/>
      </c>
      <c r="AO58" s="65" t="str">
        <f>IF(ISBLANK($AR$3),"",IF(OR(Tipy!AK52=Výsledky!$AM$6,Tipy!AK52=Výsledky!$AM$7,Tipy!AK52=Výsledky!$AM$8,Tipy!AK52=Výsledky!$AM$9),IF(VLOOKUP(Tipy!AK52,'Kategórie hráčov'!$A$2:$B$46,2,FALSE)=30,30,20),0))</f>
        <v/>
      </c>
      <c r="AP58" s="65" t="str">
        <f>IF(ISBLANK($AR$3),"",IF(OR(Tipy!AL52=Výsledky!$AP$6,Tipy!AL52=Výsledky!$AP$7,Tipy!AL52=Výsledky!$AP$8,Tipy!AL52=Výsledky!$AP$9),IF(VLOOKUP(Tipy!AL52,'Kategórie hráčov'!$A$2:$B$46,2,FALSE)=30,30,20),0))</f>
        <v/>
      </c>
      <c r="AQ58" s="66" t="str">
        <f>IF(ISBLANK($AR$3),"",IF(ISBLANK(Tipy!AH52),0,IF(OR(AND(Tipy!AH52=Výsledky!$AP$3,OR(Tipy!AJ52=Výsledky!$AR$3+1,Tipy!AJ52=Výsledky!$AR$3-1)),AND(Tipy!AJ52=Výsledky!$AR$3,OR(Tipy!AH52=Výsledky!$AP$3+1,Tipy!AH52=Výsledky!$AP$3-1))),10,0)))</f>
        <v/>
      </c>
      <c r="AR58" s="69" t="str">
        <f>IF(ISBLANK($AR$3),"",IF(ISBLANK(Tipy!AH52),"-",SUM(AM58:AQ58)))</f>
        <v/>
      </c>
      <c r="AS58" s="68"/>
      <c r="AT58" s="65" t="str">
        <f>IF(ISBLANK($BF$3),"",IF(ISBLANK(Tipy!AN52),0,IF(AND(Tipy!AN52=Výsledky!$BD$3,Tipy!AP52=Výsledky!$BF$3),60,0)))</f>
        <v/>
      </c>
      <c r="AU58" s="65" t="str">
        <f>IF(ISBLANK($BF$3),"",IF(ISBLANK(Tipy!AN52),0,IF(AND(Tipy!AN52=Výsledky!$BD$3,Tipy!AP52=Výsledky!$BF$3),0,IF(AND(Tipy!AN52-Tipy!AP52&gt;0,Výsledky!$BD$3-Výsledky!$BF$3&gt;0),20,IF(AND(Tipy!AN52-Tipy!AP52=0,Výsledky!$BD$3-Výsledky!$BF$3=0),20,IF(AND(Tipy!AN52-Tipy!AP52&lt;0,Výsledky!$BD$3-Výsledky!$BF$3&lt;0),20,0))))))</f>
        <v/>
      </c>
      <c r="AV58" s="65" t="str">
        <f>IF(ISBLANK($BF$3),"",IF(OR(Tipy!AQ52=Výsledky!#REF!,Tipy!AQ52=Výsledky!#REF!,Tipy!AQ52=Výsledky!#REF!,Tipy!AQ52=Výsledky!$AT$9),IF(VLOOKUP(Tipy!AQ52,'Kategórie hráčov'!$A$2:$B$46,2,FALSE)=30,30,20),0))</f>
        <v/>
      </c>
      <c r="AW58" s="65" t="str">
        <f>IF(ISBLANK($BF$3),"",IF(OR(Tipy!AR52=Výsledky!#REF!,Tipy!AR52=Výsledky!#REF!,Tipy!AR52=Výsledky!#REF!,Tipy!AR52=Výsledky!$AW$9),IF(VLOOKUP(Tipy!AR52,'Kategórie hráčov'!$A$2:$B$46,2,FALSE)=30,30,20),0))</f>
        <v/>
      </c>
      <c r="AX58" s="66" t="str">
        <f>IF(ISBLANK($BF$3),"",IF(ISBLANK(Tipy!AN52),0,IF(OR(AND(Tipy!AN52=Výsledky!$BD$3,OR(Tipy!AP52=Výsledky!$BF$3+1,Tipy!AP52=Výsledky!$BF$3-1)),AND(Tipy!AP52=Výsledky!$BF$3,OR(Tipy!AN52=Výsledky!$BD$3+1,Tipy!AN52=Výsledky!$BD$3-1))),10,0)))</f>
        <v/>
      </c>
      <c r="AY58" s="69" t="str">
        <f>IF(ISBLANK($BF$3),"",IF(ISBLANK(Tipy!AN52),"-",SUM(AT58:AX58)))</f>
        <v/>
      </c>
      <c r="AZ58" s="68"/>
      <c r="BA58" s="65" t="str">
        <f>IF(ISBLANK($AY$3),"",IF(ISBLANK(Tipy!AT52),0,IF(AND(Tipy!AT52=Výsledky!$AW$3,Tipy!AV52=Výsledky!$AY$3),60,0)))</f>
        <v/>
      </c>
      <c r="BB58" s="65" t="str">
        <f>IF(ISBLANK($AY$3),"",IF(ISBLANK(Tipy!AT52),0,IF(AND(Tipy!AT52=Výsledky!$AW$3,Tipy!AV52=Výsledky!$AY$3),0,IF(AND(Tipy!AT52-Tipy!AV52&gt;0,Výsledky!$AW$3-Výsledky!$AY$3&gt;0),20,IF(AND(Tipy!AT52-Tipy!AV52=0,Výsledky!$AW$3-Výsledky!$AY$3=0),20,IF(AND(Tipy!AT52-Tipy!AV52&lt;0,Výsledky!$AW$3-Výsledky!$AY$3&lt;0),20,0))))))</f>
        <v/>
      </c>
      <c r="BC58" s="65" t="str">
        <f>IF(ISBLANK($AY$3),"",IF(OR(Tipy!AW52=Výsledky!$BA$6,Tipy!AW52=Výsledky!$BA$7,Tipy!AW52=Výsledky!$BA$8,Tipy!AW52=Výsledky!$BA$9),IF(VLOOKUP(Tipy!AW52,'Kategórie hráčov'!$A$2:$B$46,2,FALSE)=30,30,20),0))</f>
        <v/>
      </c>
      <c r="BD58" s="65" t="str">
        <f>IF(ISBLANK($AY$3),"",IF(OR(Tipy!AX52=Výsledky!$BD$6,Tipy!AX52=Výsledky!$BD$7,Tipy!AX52=Výsledky!$BD$8,Tipy!AX52=Výsledky!$BD$9),IF(VLOOKUP(Tipy!AX52,'Kategórie hráčov'!$A$2:$B$46,2,FALSE)=30,30,20),0))</f>
        <v/>
      </c>
      <c r="BE58" s="66" t="str">
        <f>IF(ISBLANK($AY$3),"",IF(ISBLANK(Tipy!AT52),0,IF(OR(AND(Tipy!AT52=Výsledky!$AW$3,OR(Tipy!AV52=Výsledky!$AY$3+1,Tipy!AV52=Výsledky!$AY$3-1)),AND(Tipy!AV52=Výsledky!$AY$3,OR(Tipy!AT52=Výsledky!$AW$3+1,Tipy!AT52=Výsledky!$AW$3-1))),10,0)))</f>
        <v/>
      </c>
      <c r="BF58" s="69" t="str">
        <f>IF(ISBLANK($AY$3),"",IF(ISBLANK(Tipy!AT52),"-",SUM(BA58:BE58)))</f>
        <v/>
      </c>
      <c r="BG58" s="68"/>
      <c r="BH58" s="65" t="str">
        <f>IF(ISBLANK($BT$3),"",IF(ISBLANK(Tipy!AZ52),0,IF(AND(Tipy!AZ52=Výsledky!$BR$3,Tipy!BB52=Výsledky!$BT$3),60,0)))</f>
        <v/>
      </c>
      <c r="BI58" s="65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5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5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6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69" t="str">
        <f>IF(ISBLANK($BT$3),"",IF(ISBLANK(Tipy!AZ52),"-",SUM(BH58:BL58)))</f>
        <v/>
      </c>
      <c r="BN58" s="68"/>
      <c r="BO58" s="65" t="str">
        <f>IF(ISBLANK($CA$3),"",IF(ISBLANK(Tipy!BF52),0,IF(AND(Tipy!BF52=Výsledky!$BY$3,Tipy!BH52=Výsledky!$CA$3),60,0)))</f>
        <v/>
      </c>
      <c r="BP58" s="65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5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5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6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9" t="str">
        <f>IF(ISBLANK($CA$3),"",IF(ISBLANK(Tipy!BF52),"-",SUM(BO58:BS58)))</f>
        <v/>
      </c>
      <c r="BU58" s="68"/>
      <c r="BV58" s="65" t="str">
        <f>IF(ISBLANK($CH$3),"",IF(ISBLANK(Tipy!BL52),0,IF(AND(Tipy!BL52=Výsledky!$CF$3,Tipy!BN52=Výsledky!$CH$3),60,0)))</f>
        <v/>
      </c>
      <c r="BW58" s="65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5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5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6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9" t="str">
        <f>IF(ISBLANK($CH$3),"",IF(ISBLANK(Tipy!BL52),"-",SUM(BV58:BZ58)))</f>
        <v/>
      </c>
      <c r="CB58" s="68"/>
      <c r="CC58" s="65" t="str">
        <f>IF(ISBLANK($CO$3),"",IF(ISBLANK(Tipy!BR52),0,IF(AND(Tipy!BR52=Výsledky!$CM$3,Tipy!BT52=Výsledky!$CO$3),60,0)))</f>
        <v/>
      </c>
      <c r="CD58" s="65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5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5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6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9" t="str">
        <f>IF(ISBLANK($CO$3),"",IF(ISBLANK(Tipy!BR52),"-",SUM(CC58:CG58)))</f>
        <v/>
      </c>
      <c r="CI58" s="68"/>
      <c r="CJ58" s="65" t="str">
        <f>IF(ISBLANK($CV$3),"",IF(ISBLANK(Tipy!BX52),0,IF(AND(Tipy!BX52=Výsledky!$CT$3,Tipy!BZ52=Výsledky!$CV$3),60,0)))</f>
        <v/>
      </c>
      <c r="CK58" s="65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5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5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6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9" t="str">
        <f>IF(ISBLANK($CV$3),"",IF(ISBLANK(Tipy!BX52),"-",SUM(CJ58:CN58)))</f>
        <v/>
      </c>
      <c r="CP58" s="68"/>
      <c r="CQ58" s="65" t="str">
        <f>IF(ISBLANK($DC$3),"",IF(ISBLANK(Tipy!CD52),0,IF(AND(Tipy!CD52=Výsledky!$DA$3,Tipy!CF52=Výsledky!$DC$3),60,0)))</f>
        <v/>
      </c>
      <c r="CR58" s="65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5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5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6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9" t="str">
        <f>IF(ISBLANK($DC$3),"",IF(ISBLANK(Tipy!CD52),"-",SUM(CQ58:CU58)))</f>
        <v/>
      </c>
      <c r="CW58" s="68"/>
      <c r="CX58" s="65" t="str">
        <f>IF(ISBLANK($DX$3),"",IF(ISBLANK(Tipy!CJ52),0,IF(AND(Tipy!CJ52=Výsledky!$DV$3,Tipy!CL52=Výsledky!$DX$3),60,0)))</f>
        <v/>
      </c>
      <c r="CY58" s="65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5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5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6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9" t="str">
        <f>IF(ISBLANK($DX$3),"",IF(ISBLANK(Tipy!CJ52),"-",SUM(CX58:DB58)))</f>
        <v/>
      </c>
      <c r="DD58" s="68"/>
      <c r="DE58" s="65" t="str">
        <f>IF(ISBLANK($DQ$3),"",IF(ISBLANK(Tipy!CP52),0,IF(AND(Tipy!CP52=Výsledky!$DO$3,Tipy!CR52=Výsledky!$DQ$3),60,0)))</f>
        <v/>
      </c>
      <c r="DF58" s="65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5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5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6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9" t="str">
        <f>IF(ISBLANK($DQ$3),"",IF(ISBLANK(Tipy!CP52),"-",SUM(DE58:DI58)))</f>
        <v/>
      </c>
      <c r="DK58" s="68"/>
      <c r="DL58" s="65" t="str">
        <f>IF(ISBLANK($EE$3),"",IF(ISBLANK(Tipy!CV52),0,IF(AND(Tipy!CV52=Výsledky!$EC$3,Tipy!CX52=Výsledky!$EE$3),60,0)))</f>
        <v/>
      </c>
      <c r="DM58" s="65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5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5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6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9" t="str">
        <f>IF(ISBLANK($EE$3),"",IF(ISBLANK(Tipy!CV52),"-",SUM(DL58:DP58)))</f>
        <v/>
      </c>
      <c r="DR58" s="68"/>
      <c r="DS58" s="65" t="str">
        <f>IF(ISBLANK($EL$3),"",IF(ISBLANK(Tipy!DB52),0,IF(AND(Tipy!DB52=Výsledky!$EJ$3,Tipy!DD52=Výsledky!$EL$3),60,0)))</f>
        <v/>
      </c>
      <c r="DT58" s="65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5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5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6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9" t="str">
        <f>IF(ISBLANK($EL$3),"",IF(ISBLANK(Tipy!DB52),"-",SUM(DS58:DW58)))</f>
        <v/>
      </c>
      <c r="DY58" s="68"/>
      <c r="DZ58" s="65" t="str">
        <f>IF(ISBLANK($ES$3),"",IF(ISBLANK(Tipy!DH52),0,IF(AND(Tipy!DH52=Výsledky!$EQ$3,Tipy!DJ52=Výsledky!$ES$3),60,0)))</f>
        <v/>
      </c>
      <c r="EA58" s="65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5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5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6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9" t="str">
        <f>IF(ISBLANK($ES$3),"",IF(ISBLANK(Tipy!DH52),"-",SUM(DZ58:ED58)))</f>
        <v/>
      </c>
      <c r="EF58" s="68"/>
      <c r="EG58" s="65" t="str">
        <f>IF(ISBLANK($EZ$3),"",IF(ISBLANK(Tipy!DN52),0,IF(AND(Tipy!DN52=Výsledky!$EX$3,Tipy!DP52=Výsledky!$EZ$3),60,0)))</f>
        <v/>
      </c>
      <c r="EH58" s="65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5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5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6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9" t="str">
        <f>IF(ISBLANK($EZ$3),"",IF(ISBLANK(Tipy!DN52),"-",SUM(EG58:EK58)))</f>
        <v/>
      </c>
      <c r="EM58" s="68"/>
      <c r="EN58" s="65" t="str">
        <f>IF(ISBLANK($FU$3),"",IF(ISBLANK(Tipy!DT52),0,IF(AND(Tipy!DT52=Výsledky!$FS$3,Tipy!DV52=Výsledky!$FU$3),60,0)))</f>
        <v/>
      </c>
      <c r="EO58" s="65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5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5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6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9" t="str">
        <f>IF(ISBLANK($FU$3),"",IF(ISBLANK(Tipy!DT52),"-",SUM(EN58:ER58)))</f>
        <v/>
      </c>
      <c r="ET58" s="68"/>
      <c r="EU58" s="65" t="str">
        <f>IF(ISBLANK($FG$3),"",IF(ISBLANK(Tipy!DZ52),0,IF(AND(Tipy!DZ52=Výsledky!$FE$3,Tipy!EB52=Výsledky!$FG$3),60,0)))</f>
        <v/>
      </c>
      <c r="EV58" s="65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5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5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6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9" t="str">
        <f>IF(ISBLANK($FG$3),"",IF(ISBLANK(Tipy!DZ52),"-",SUM(EU58:EY58)))</f>
        <v/>
      </c>
      <c r="FA58" s="68"/>
      <c r="FB58" s="65" t="str">
        <f>IF(ISBLANK($BM$3),"",IF(ISBLANK(Tipy!EF52),0,IF(AND(Tipy!EF52=Výsledky!$BK$3,Tipy!EH52=Výsledky!$BM$3),60,0)))</f>
        <v/>
      </c>
      <c r="FC58" s="65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5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5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6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69" t="str">
        <f>IF(ISBLANK($BM$3),"",IF(ISBLANK(Tipy!EF52),"-",SUM(FB58:FF58)))</f>
        <v/>
      </c>
      <c r="FH58" s="68"/>
      <c r="FI58" s="65" t="str">
        <f>IF(ISBLANK($FN$3),"",IF(ISBLANK(Tipy!EL52),0,IF(AND(Tipy!EL52=Výsledky!$FL$3,Tipy!EN52=Výsledky!$FN$3),60,0)))</f>
        <v/>
      </c>
      <c r="FJ58" s="65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5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5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6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9" t="str">
        <f>IF(ISBLANK($FN$3),"",IF(ISBLANK(Tipy!EL52),"-",SUM(FI58:FM58)))</f>
        <v/>
      </c>
      <c r="FO58" s="68"/>
      <c r="FP58" s="65" t="str">
        <f>IF(ISBLANK($DJ$3),"",IF(ISBLANK(Tipy!ER52),0,IF(AND(Tipy!ER52=Výsledky!$DH$3,Tipy!ET52=Výsledky!$DJ$3),60,0)))</f>
        <v/>
      </c>
      <c r="FQ58" s="65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5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5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6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9" t="str">
        <f>IF(ISBLANK($DJ$3),"",IF(ISBLANK(Tipy!ER52),"-",SUM(FP58:FT58)))</f>
        <v/>
      </c>
      <c r="FV58" s="68"/>
      <c r="FW58" s="65" t="str">
        <f>IF(ISBLANK($GB$3),"",IF(ISBLANK(Tipy!EX52),0,IF(AND(Tipy!EX52=Výsledky!$FZ$3,Tipy!EZ52=Výsledky!$GB$3),60,0)))</f>
        <v/>
      </c>
      <c r="FX58" s="65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5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5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6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9" t="str">
        <f>IF(ISBLANK($GB$3),"",IF(ISBLANK(Tipy!EX52),"-",SUM(FW58:GA58)))</f>
        <v/>
      </c>
      <c r="GC58" s="68"/>
      <c r="GD58" s="65" t="str">
        <f>IF(ISBLANK($GP$3),"",IF(ISBLANK(Tipy!FD52),0,IF(AND(Tipy!FD52=Výsledky!$GN$3,Tipy!FF52=Výsledky!$GP$3),60,0)))</f>
        <v/>
      </c>
      <c r="GE58" s="65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5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5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6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9" t="str">
        <f>IF(ISBLANK($GP$3),"",IF(ISBLANK(Tipy!FD52),"-",SUM(GD58:GH58)))</f>
        <v/>
      </c>
      <c r="GJ58" s="68"/>
      <c r="GK58" s="65" t="str">
        <f>IF(ISBLANK($GW$3),"",IF(ISBLANK(Tipy!FJ52),0,IF(AND(Tipy!FJ52=Výsledky!$GU$3,Tipy!FL52=Výsledky!$GW$3),60,0)))</f>
        <v/>
      </c>
      <c r="GL58" s="65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5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5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6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9" t="str">
        <f>IF(ISBLANK($GW$3),"",IF(ISBLANK(Tipy!FJ52),"-",SUM(GK58:GO58)))</f>
        <v/>
      </c>
      <c r="GQ58" s="68"/>
      <c r="GR58" s="65" t="str">
        <f>IF(ISBLANK($GI$3),"",IF(ISBLANK(Tipy!FP52),0,IF(AND(Tipy!FP52=Výsledky!$GG$3,Tipy!FR52=Výsledky!$GI$3),60,0)))</f>
        <v/>
      </c>
      <c r="GS58" s="65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5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5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6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9" t="str">
        <f>IF(ISBLANK($GI$3),"",IF(ISBLANK(Tipy!FP52),"-",SUM(GR58:GV58)))</f>
        <v/>
      </c>
      <c r="GX58" s="68"/>
      <c r="GY58" s="65" t="str">
        <f>IF(ISBLANK($HK$3),"",IF(ISBLANK(Tipy!FV52),0,IF(AND(Tipy!FV52=Výsledky!$HI$3,Tipy!FX52=Výsledky!$HK$3),60,0)))</f>
        <v/>
      </c>
      <c r="GZ58" s="65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5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5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6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9" t="str">
        <f>IF(ISBLANK($HK$3),"",IF(ISBLANK(Tipy!FV52),"-",SUM(GY58:HC58)))</f>
        <v/>
      </c>
      <c r="HE58" s="68"/>
      <c r="HF58" s="65" t="str">
        <f>IF(ISBLANK($HD$3),"",IF(ISBLANK(Tipy!GB52),0,IF(AND(Tipy!GB52=Výsledky!$HB$3,Tipy!GD52=Výsledky!$HD$3),60,0)))</f>
        <v/>
      </c>
      <c r="HG58" s="65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5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5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6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9" t="str">
        <f>IF(ISBLANK($HD$3),"",IF(ISBLANK(Tipy!GB52),"-",SUM(HF58:HJ58)))</f>
        <v/>
      </c>
      <c r="HL58" s="68"/>
      <c r="HM58" s="65" t="str">
        <f>IF(ISBLANK($HY$3),"",IF(ISBLANK(Tipy!GH52),0,IF(AND(Tipy!GH52=Výsledky!$HW$3,Tipy!GJ52=Výsledky!$HY$3),60,0)))</f>
        <v/>
      </c>
      <c r="HN58" s="65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5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5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6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9" t="str">
        <f>IF(ISBLANK($HY$3),"",IF(ISBLANK(Tipy!GH52),"-",SUM(HM58:HQ58)))</f>
        <v/>
      </c>
      <c r="HS58" s="68"/>
      <c r="HT58" s="65" t="str">
        <f>IF(ISBLANK($HR$3),"",IF(ISBLANK(Tipy!GN52),0,IF(AND(Tipy!GN52=Výsledky!$HP$3,Tipy!GP52=Výsledky!$HR$3),60,0)))</f>
        <v/>
      </c>
      <c r="HU58" s="65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5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5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6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9" t="str">
        <f>IF(ISBLANK($HR$3),"",IF(ISBLANK(Tipy!GN52),"-",SUM(HT58:HX58)))</f>
        <v/>
      </c>
      <c r="HZ58" s="68"/>
      <c r="IA58" s="65" t="str">
        <f>IF(ISBLANK($IM$3),"",IF(ISBLANK(Tipy!GT52),0,IF(AND(Tipy!GT52=Výsledky!$IK$3,Tipy!GV52=Výsledky!$IM$3),60,0)))</f>
        <v/>
      </c>
      <c r="IB58" s="65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5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5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6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9" t="str">
        <f>IF(ISBLANK($IM$3),"",IF(ISBLANK(Tipy!GT52),"-",SUM(IA58:IE58)))</f>
        <v/>
      </c>
      <c r="IG58" s="68"/>
      <c r="IH58" s="65" t="str">
        <f>IF(ISBLANK($IF$3),"",IF(ISBLANK(Tipy!GZ52),0,IF(AND(Tipy!GZ52=Výsledky!$ID$3,Tipy!HB52=Výsledky!$IF$3),60,0)))</f>
        <v/>
      </c>
      <c r="II58" s="65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5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5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6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9" t="str">
        <f>IF(ISBLANK($IF$3),"",IF(ISBLANK(Tipy!GZ52),"-",SUM(IH58:IL58)))</f>
        <v/>
      </c>
      <c r="IN58" s="68"/>
      <c r="IO58" s="65" t="str">
        <f>IF(ISBLANK($IT$3),"",IF(ISBLANK(Tipy!HF52),0,IF(AND(Tipy!HF52=Výsledky!$IR$3,Tipy!HH52=Výsledky!$IT$3),60,0)))</f>
        <v/>
      </c>
      <c r="IP58" s="65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5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5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6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9" t="str">
        <f>IF(ISBLANK($IT$3),"",IF(ISBLANK(Tipy!HF52),"-",SUM(IO58:IS58)))</f>
        <v/>
      </c>
      <c r="IU58" s="68"/>
      <c r="IV58" s="65" t="str">
        <f>IF(ISBLANK($JA$3),"",IF(ISBLANK(Tipy!HL52),0,IF(AND(Tipy!HL52=Výsledky!$IY$3,Tipy!HN52=Výsledky!$JA$3),60,0)))</f>
        <v/>
      </c>
      <c r="IW58" s="65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5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5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6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9" t="str">
        <f>IF(ISBLANK($JA$3),"",IF(ISBLANK(Tipy!HL52),"-",SUM(IV58:IZ58)))</f>
        <v/>
      </c>
      <c r="JB58" s="68"/>
      <c r="JC58" s="65" t="str">
        <f>IF(ISBLANK($JO$3),"",IF(ISBLANK(Tipy!HR52),0,IF(AND(Tipy!HR52=Výsledky!$JM$3,Tipy!HT52=Výsledky!$JO$3),60,0)))</f>
        <v/>
      </c>
      <c r="JD58" s="65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5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5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6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9" t="str">
        <f>IF(ISBLANK($JO$3),"",IF(ISBLANK(Tipy!HR52),"-",SUM(JC58:JG58)))</f>
        <v/>
      </c>
      <c r="JI58" s="68"/>
      <c r="JJ58" s="65" t="str">
        <f>IF(ISBLANK($JH$3),"",IF(ISBLANK(Tipy!HX52),0,IF(AND(Tipy!HX52=Výsledky!$JF$3,Tipy!HZ52=Výsledky!$JH$3),60,0)))</f>
        <v/>
      </c>
      <c r="JK58" s="65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5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5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6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9" t="str">
        <f>IF(ISBLANK($JH$3),"",IF(ISBLANK(Tipy!HX52),"-",SUM(JJ58:JN58)))</f>
        <v/>
      </c>
      <c r="JP58" s="68"/>
      <c r="JQ58" s="65" t="str">
        <f>IF(ISBLANK($JV$3),"",IF(ISBLANK(Tipy!ID52),0,IF(AND(Tipy!ID52=Výsledky!$JT$3,Tipy!IF52=Výsledky!$JV$3),60,0)))</f>
        <v/>
      </c>
      <c r="JR58" s="65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5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5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6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9" t="str">
        <f>IF(ISBLANK($JV$3),"",IF(ISBLANK(Tipy!ID52),"-",SUM(JQ58:JU58)))</f>
        <v/>
      </c>
      <c r="JW58" s="68"/>
      <c r="JX58" s="65" t="str">
        <f>IF(ISBLANK($KQ$3),"",IF(ISBLANK(Tipy!IJ52),0,IF(AND(Tipy!IJ52=Výsledky!$KO$3,Tipy!IL52=Výsledky!$KQ$3),60,0)))</f>
        <v/>
      </c>
      <c r="JY58" s="65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5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5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6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9" t="str">
        <f>IF(ISBLANK($KQ$3),"",IF(ISBLANK(Tipy!IJ52),"-",SUM(JX58:KB58)))</f>
        <v/>
      </c>
      <c r="KD58" s="68"/>
      <c r="KE58" s="65" t="str">
        <f>IF(ISBLANK($KX$3),"",IF(ISBLANK(Tipy!IP52),0,IF(AND(Tipy!IP52=Výsledky!$KV$3,Tipy!IR52=Výsledky!$KX$3),60,0)))</f>
        <v/>
      </c>
      <c r="KF58" s="65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5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5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6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9" t="str">
        <f>IF(ISBLANK($KX$3),"",IF(ISBLANK(Tipy!IP52),"-",SUM(KE58:KI58)))</f>
        <v/>
      </c>
      <c r="KK58" s="68"/>
      <c r="KL58" s="65" t="str">
        <f>IF(ISBLANK($KJ$3),"",IF(ISBLANK(Tipy!IV52),0,IF(AND(Tipy!IV52=Výsledky!$KH$3,Tipy!IX52=Výsledky!$KJ$3),60,0)))</f>
        <v/>
      </c>
      <c r="KM58" s="65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5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5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6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9" t="str">
        <f>IF(ISBLANK($KJ$3),"",IF(ISBLANK(Tipy!IV52),"-",SUM(KL58:KP58)))</f>
        <v/>
      </c>
      <c r="KR58" s="68"/>
      <c r="KS58" s="65" t="str">
        <f>IF(ISBLANK($KC$3),"",IF(ISBLANK(Tipy!JB52),0,IF(AND(Tipy!JB52=Výsledky!$KA$3,Tipy!JD52=Výsledky!$KC$3),60,0)))</f>
        <v/>
      </c>
      <c r="KT58" s="65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5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5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6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9" t="str">
        <f>IF(ISBLANK($KC$3),"",IF(ISBLANK(Tipy!JB52),"-",SUM(KS58:KW58)))</f>
        <v/>
      </c>
      <c r="KY58" s="68"/>
      <c r="KZ58" s="65" t="str">
        <f>IF(ISBLANK($LE$3),"",IF(ISBLANK(Tipy!JH52),0,IF(AND(Tipy!JH52=Výsledky!$LC$3,Tipy!JJ52=Výsledky!$LE$3),60,0)))</f>
        <v/>
      </c>
      <c r="LA58" s="65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5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5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6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9" t="str">
        <f>IF(ISBLANK($LE$3),"",IF(ISBLANK(Tipy!JH52),"-",SUM(KZ58:LD58)))</f>
        <v/>
      </c>
      <c r="LF58" s="68"/>
      <c r="LG58" s="65" t="str">
        <f>IF(ISBLANK($JH$3),"",IF(ISBLANK(Tipy!JU52),0,IF(AND(Tipy!JU52=Výsledky!$JF$3,Tipy!JW52=Výsledky!$JH$3),60,0)))</f>
        <v/>
      </c>
      <c r="LH58" s="65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5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5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6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9" t="str">
        <f>IF(ISBLANK($JH$3),"",IF(ISBLANK(Tipy!JU52),"-",SUM(LG58:LK58)))</f>
        <v/>
      </c>
      <c r="LM58" s="68"/>
      <c r="LN58" s="65" t="str">
        <f>IF(ISBLANK($LS$3),"",IF(ISBLANK(Tipy!JN52),0,IF(AND(Tipy!JN52=Výsledky!$LQ$3,Tipy!JP52=Výsledky!$LS$3),60,0)))</f>
        <v/>
      </c>
      <c r="LO58" s="65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5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5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6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9" t="str">
        <f>IF(ISBLANK($LS$3),"",IF(ISBLANK(Tipy!JN52),"-",SUM(LN58:LR58)))</f>
        <v/>
      </c>
      <c r="LT58" s="68"/>
      <c r="LU58" s="65" t="str">
        <f>IF(ISBLANK($JH$3),"",IF(ISBLANK(Tipy!KI52),0,IF(AND(Tipy!KI52=Výsledky!$JF$3,Tipy!KK52=Výsledky!$JH$3),60,0)))</f>
        <v/>
      </c>
      <c r="LV58" s="65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5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5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6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9" t="str">
        <f>IF(ISBLANK($JH$3),"",IF(ISBLANK(Tipy!KI52),"-",SUM(LU58:LY58)))</f>
        <v/>
      </c>
      <c r="MA58" s="68"/>
      <c r="MB58" s="65" t="str">
        <f>IF(ISBLANK($MG$3),"",IF(ISBLANK(Tipy!JZ52),0,IF(AND(Tipy!JZ52=Výsledky!$ME$3,Tipy!KB52=Výsledky!$MG$3),60,0)))</f>
        <v/>
      </c>
      <c r="MC58" s="65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5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5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6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9" t="str">
        <f>IF(ISBLANK($MG$3),"",IF(ISBLANK(Tipy!JZ52),"-",SUM(MB58:MF58)))</f>
        <v/>
      </c>
      <c r="MH58" s="68"/>
      <c r="MI58" s="65" t="str">
        <f>IF(ISBLANK($MN$3),"",IF(ISBLANK(Tipy!KL52),0,IF(AND(Tipy!KL52=Výsledky!$ML$3,Tipy!KN52=Výsledky!$MN$3),60,0)))</f>
        <v/>
      </c>
      <c r="MJ58" s="6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5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5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9" t="str">
        <f>IF(ISBLANK($MN$3),"",IF(ISBLANK(Tipy!KL52),"-",SUM(MI58:MM58)))</f>
        <v/>
      </c>
      <c r="MO58" s="68"/>
      <c r="MP58" s="65" t="str">
        <f>IF(ISBLANK($MU$3),"",IF(ISBLANK(Tipy!KR52),0,IF(AND(Tipy!KR52=Výsledky!$MS$3,Tipy!KT52=Výsledky!$MU$3),60,0)))</f>
        <v/>
      </c>
      <c r="MQ58" s="6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5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5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9" t="str">
        <f>IF(ISBLANK($MU$3),"",IF(ISBLANK(Tipy!KR52),"-",SUM(MP58:MT58)))</f>
        <v/>
      </c>
      <c r="MV58" s="68"/>
      <c r="MW58" s="65" t="str">
        <f>IF(ISBLANK($NP$3),"",IF(ISBLANK(Tipy!KX52),0,IF(AND(Tipy!KX52=Výsledky!$NN$3,Tipy!KZ52=Výsledky!$NP$3),60,0)))</f>
        <v/>
      </c>
      <c r="MX58" s="65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5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5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6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9" t="str">
        <f>IF(ISBLANK($NP$3),"",IF(ISBLANK(Tipy!KX52),"-",SUM(MW58:NA58)))</f>
        <v/>
      </c>
      <c r="NC58" s="68"/>
      <c r="ND58" s="65" t="str">
        <f>IF(ISBLANK($NB$3),"",IF(ISBLANK(Tipy!LD52),0,IF(AND(Tipy!LD52=Výsledky!$MZ$3,Tipy!LF52=Výsledky!$NB$3),60,0)))</f>
        <v/>
      </c>
      <c r="NE58" s="65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5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5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6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9" t="str">
        <f>IF(ISBLANK($NB$3),"",IF(ISBLANK(Tipy!LD52),"-",SUM(ND58:NH58)))</f>
        <v/>
      </c>
      <c r="NJ58" s="68"/>
      <c r="NK58" s="65" t="str">
        <f>IF(ISBLANK($OD$3),"",IF(ISBLANK(Tipy!LJ52),0,IF(AND(Tipy!LJ52=Výsledky!$OB$3,Tipy!LL52=Výsledky!$OD$3),60,0)))</f>
        <v/>
      </c>
      <c r="NL58" s="65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5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5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6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9" t="str">
        <f>IF(ISBLANK($OD$3),"",IF(ISBLANK(Tipy!LJ52),"-",SUM(NK58:NO58)))</f>
        <v/>
      </c>
      <c r="NQ58" s="68"/>
      <c r="NR58" s="65" t="str">
        <f>IF(ISBLANK($NI$3),"",IF(ISBLANK(Tipy!LP52),0,IF(AND(Tipy!LP52=Výsledky!$NG$3,Tipy!LR52=Výsledky!$NI$3),60,0)))</f>
        <v/>
      </c>
      <c r="NS58" s="65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5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5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6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9" t="str">
        <f>IF(ISBLANK($NI$3),"",IF(ISBLANK(Tipy!LP52),"-",SUM(NR58:NV58)))</f>
        <v/>
      </c>
      <c r="NX58" s="68"/>
      <c r="NY58" s="65" t="str">
        <f>IF(ISBLANK($OK$3),"",IF(ISBLANK(Tipy!LV52),0,IF(AND(Tipy!LV52=Výsledky!$OI$3,Tipy!LX52=Výsledky!$OK$3),60,0)))</f>
        <v/>
      </c>
      <c r="NZ58" s="65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5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5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6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9" t="str">
        <f>IF(ISBLANK($OK$3),"",IF(ISBLANK(Tipy!LV52),"-",SUM(NY58:OC58)))</f>
        <v/>
      </c>
      <c r="OE58" s="68"/>
      <c r="OF58" s="65" t="str">
        <f>IF(ISBLANK($NW$3),"",IF(ISBLANK(Tipy!MB52),0,IF(AND(Tipy!MB52=Výsledky!$NU$3,Tipy!MD52=Výsledky!$NW$3),60,0)))</f>
        <v/>
      </c>
      <c r="OG58" s="65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5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5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6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9" t="str">
        <f>IF(ISBLANK($NW$3),"",IF(ISBLANK(Tipy!MB52),"-",SUM(OF58:OJ58)))</f>
        <v/>
      </c>
      <c r="OL58" s="68"/>
      <c r="OM58" s="65" t="str">
        <f>IF(ISBLANK($OR$3),"",IF(ISBLANK(Tipy!MH52),0,IF(AND(Tipy!MH52=Výsledky!$OP$3,Tipy!MJ52=Výsledky!$OR$3),60,0)))</f>
        <v/>
      </c>
      <c r="ON58" s="6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5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5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9" t="str">
        <f>IF(ISBLANK($OR$3),"",IF(ISBLANK(Tipy!MH52),"-",SUM(OM58:OQ58)))</f>
        <v/>
      </c>
      <c r="OS58" s="68"/>
      <c r="OT58" s="65" t="str">
        <f>IF(ISBLANK($OY$3),"",IF(ISBLANK(Tipy!MN52),0,IF(AND(Tipy!MN52=Výsledky!$OW$3,Tipy!MP52=Výsledky!$OY$3),60,0)))</f>
        <v/>
      </c>
      <c r="OU58" s="6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5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5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9" t="str">
        <f>IF(ISBLANK($OY$3),"",IF(ISBLANK(Tipy!MN52),"-",SUM(OT58:OX58)))</f>
        <v/>
      </c>
      <c r="OZ58" s="68"/>
      <c r="PA58" s="65" t="str">
        <f>IF(ISBLANK($PF$3),"",IF(ISBLANK(Tipy!MT52),0,IF(AND(Tipy!MT52=Výsledky!$PD$3,Tipy!MV52=Výsledky!$PF$3),60,0)))</f>
        <v/>
      </c>
      <c r="PB58" s="6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5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5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9" t="str">
        <f>IF(ISBLANK($PF$3),"",IF(ISBLANK(Tipy!MT52),"-",SUM(PA58:PE58)))</f>
        <v/>
      </c>
      <c r="PG58" s="68"/>
      <c r="PH58" s="65" t="str">
        <f>IF(ISBLANK($PM$3),"",IF(ISBLANK(Tipy!MZ52),0,IF(AND(Tipy!MZ52=Výsledky!$PK$3,Tipy!NB52=Výsledky!$PM$3),60,0)))</f>
        <v/>
      </c>
      <c r="PI58" s="6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5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5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9" t="str">
        <f>IF(ISBLANK($PM$3),"",IF(ISBLANK(Tipy!MZ52),"-",SUM(PH58:PL58)))</f>
        <v/>
      </c>
      <c r="PN58" s="68"/>
      <c r="PO58" s="65" t="str">
        <f>IF(ISBLANK($PT$3),"",IF(ISBLANK(Tipy!NF52),0,IF(AND(Tipy!NF52=Výsledky!$PR$3,Tipy!NH52=Výsledky!$PT$3),60,0)))</f>
        <v/>
      </c>
      <c r="PP58" s="6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5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5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9" t="str">
        <f>IF(ISBLANK($PT$3),"",IF(ISBLANK(Tipy!NF52),"-",SUM(PO58:PS58)))</f>
        <v/>
      </c>
      <c r="PU58" s="68"/>
      <c r="PV58" s="65" t="str">
        <f>IF(ISBLANK($QA$3),"",IF(ISBLANK(Tipy!NL52),0,IF(AND(Tipy!NL52=Výsledky!$PY$3,Tipy!NN52=Výsledky!$QA$3),60,0)))</f>
        <v/>
      </c>
      <c r="PW58" s="6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5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5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9" t="str">
        <f>IF(ISBLANK($QA$3),"",IF(ISBLANK(Tipy!NL52),"-",SUM(PV58:PZ58)))</f>
        <v/>
      </c>
      <c r="QB58" s="68"/>
      <c r="QC58" s="65" t="str">
        <f>IF(ISBLANK($QH$3),"",IF(ISBLANK(Tipy!NR52),0,IF(AND(Tipy!NR52=Výsledky!$QF$3,Tipy!NT52=Výsledky!$QH$3),60,0)))</f>
        <v/>
      </c>
      <c r="QD58" s="6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5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5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9" t="str">
        <f>IF(ISBLANK($QH$3),"",IF(ISBLANK(Tipy!NR52),"-",SUM(QC58:QG58)))</f>
        <v/>
      </c>
      <c r="QI58" s="65"/>
      <c r="QJ58" s="65" t="str">
        <f>IF(ISBLANK($QV$3),"",IF(ISBLANK(Tipy!NX52),0,IF(AND(Tipy!NX52=Výsledky!$QT$3,Tipy!NZ52=Výsledky!$QV$3),60,0)))</f>
        <v/>
      </c>
      <c r="QK58" s="65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5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5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6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9" t="str">
        <f>IF(ISBLANK($QV$3),"",IF(ISBLANK(Tipy!NX52),"-",SUM(QJ58:QN58)))</f>
        <v/>
      </c>
      <c r="QP58" s="65"/>
      <c r="QQ58" s="65" t="str">
        <f>IF(ISBLANK($QO$3),"",IF(ISBLANK(Tipy!#REF!),0,IF(AND(Tipy!#REF!=Výsledky!$QM$3,Tipy!#REF!=Výsledky!$QO$3),60,0)))</f>
        <v/>
      </c>
      <c r="QR5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9" t="str">
        <f>IF(ISBLANK($QO$3),"",IF(ISBLANK(Tipy!#REF!),"-",SUM(QQ58:QU58)))</f>
        <v/>
      </c>
    </row>
    <row r="59" spans="1:464" s="336" customFormat="1" ht="15">
      <c r="A59" s="316">
        <f>Tipy!A53</f>
        <v>6</v>
      </c>
      <c r="B59" s="333" t="s">
        <v>3</v>
      </c>
      <c r="C59" s="334">
        <v>6</v>
      </c>
      <c r="D59" s="65">
        <f>IF(ISBLANK($I$3),"",IF(ISBLANK(Tipy!D53),0,IF(AND(Tipy!D53=Výsledky!$G$3,Tipy!F53=Výsledky!$I$3),60,0)))</f>
        <v>0</v>
      </c>
      <c r="E59" s="6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5" t="e">
        <f>IF(ISBLANK($I$3),"",IF(OR(Tipy!G53=Výsledky!$D$6,Tipy!G53=Výsledky!$D$7,Tipy!G53=Výsledky!$D$8,Tipy!G53=Výsledky!$D$9),IF(VLOOKUP(Tipy!G53,'Kategórie hráčov'!$A$2:$B$46,2,FALSE)=30,30,20),0))</f>
        <v>#N/A</v>
      </c>
      <c r="G59" s="65" t="e">
        <f>IF(ISBLANK($I$3),"",IF(OR(Tipy!H53=Výsledky!$G$6,Tipy!H53=Výsledky!$G$7,Tipy!H53=Výsledky!$G$8,Tipy!H53=Výsledky!$G$9),IF(VLOOKUP(Tipy!H53,'Kategórie hráčov'!$A$2:$B$46,2,FALSE)=30,30,20),0))</f>
        <v>#N/A</v>
      </c>
      <c r="H59" s="6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7" t="str">
        <f>IF(ISBLANK($I$3),"",IF(ISBLANK(Tipy!D53),"-",SUM(D59:H59)))</f>
        <v>-</v>
      </c>
      <c r="J59" s="335"/>
      <c r="K59" s="106">
        <f>IF(ISBLANK($P$3),"",IF(ISBLANK(Tipy!J53),0,IF(AND(Tipy!J53=Výsledky!$N$3,Tipy!L53=Výsledky!$P$3),60,0)))</f>
        <v>0</v>
      </c>
      <c r="L59" s="10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5">
        <f>IF(ISBLANK($P$3),"",IF(OR(Tipy!M53=Výsledky!$K$6,Tipy!M53=Výsledky!$K$7,Tipy!M53=Výsledky!$K$8,Tipy!M53=Výsledky!$K$9),IF(VLOOKUP(Tipy!M53,'Kategórie hráčov'!$A$2:$B$46,2,FALSE)=30,30,20),0))</f>
        <v>0</v>
      </c>
      <c r="N59" s="105">
        <f>IF(ISBLANK($P$3),"",IF(OR(Tipy!N53=Výsledky!$N$6,Tipy!N53=Výsledky!$N$7,Tipy!N53=Výsledky!$N$8,Tipy!N53=Výsledky!$N$9),IF(VLOOKUP(Tipy!N53,'Kategórie hráčov'!$A$2:$B$46,2,FALSE)=30,30,20),0))</f>
        <v>20</v>
      </c>
      <c r="O59" s="66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7">
        <f>IF(ISBLANK($P$3),"",IF(ISBLANK(Tipy!J53),"-",SUM(K59:O59)))</f>
        <v>30</v>
      </c>
      <c r="Q59" s="330"/>
      <c r="R59" s="106">
        <f>IF(ISBLANK($W$3),"",IF(ISBLANK(Tipy!P53),0,IF(AND(Tipy!P53=Výsledky!$U$3,Tipy!R53=Výsledky!$W$3),60,0)))</f>
        <v>60</v>
      </c>
      <c r="S59" s="10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5">
        <f>IF(ISBLANK($W$3),"",IF(OR(Tipy!S53=Výsledky!$R$6,Tipy!S53=Výsledky!$R$7,Tipy!S53=Výsledky!$R$8,Tipy!S53=Výsledky!$R$9),VLOOKUP(Tipy!S53,'Kategórie hráčov'!$A$2:$B$47,2,FALSE),0))</f>
        <v>20</v>
      </c>
      <c r="U59" s="105">
        <f>IF(ISBLANK($W$3),"",IF(OR(Tipy!T53=Výsledky!$U$6,Tipy!T53=Výsledky!$U$7,Tipy!T53=Výsledky!$U$8,Tipy!T53=Výsledky!$U$9),VLOOKUP(Tipy!T53,'Kategórie hráčov'!$A$25:$B$70,2,FALSE),0))</f>
        <v>0</v>
      </c>
      <c r="V59" s="6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9">
        <f>IF(ISBLANK($W$3),"",IF(ISBLANK(Tipy!P53),"-",SUM(R59:V59)))</f>
        <v>80</v>
      </c>
      <c r="X59" s="330"/>
      <c r="Y59" s="106">
        <f>IF(ISBLANK($AD$3),"",IF(ISBLANK(Tipy!V53),0,IF(AND(Tipy!V53=Výsledky!$AB$3,Tipy!X53=Výsledky!$AD$3),60,0)))</f>
        <v>60</v>
      </c>
      <c r="Z59" s="10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5">
        <f>IF(ISBLANK($AD$3),"",IF(OR(Tipy!Y53=Výsledky!$Y$6,Tipy!Y53=Výsledky!$Y$7,Tipy!Y53=Výsledky!$Y$8,Tipy!Y53=Výsledky!$Y$9),VLOOKUP(Tipy!Y53,'Kategórie hráčov'!$A$2:$B$47,2,FALSE),0))</f>
        <v>0</v>
      </c>
      <c r="AB59" s="105">
        <f>IF(ISBLANK($AD$3),"",IF(OR(Tipy!Z53=Výsledky!$AB$6,Tipy!Z53=Výsledky!$AB$7,Tipy!Z53=Výsledky!$AB$8,Tipy!Z53=Výsledky!$AB$9),VLOOKUP(Tipy!Z53,'Kategórie hráčov'!$A$25:$B$70,2,FALSE),0))</f>
        <v>20</v>
      </c>
      <c r="AC59" s="6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9">
        <f>IF(ISBLANK($AD$3),"",IF(ISBLANK(Tipy!V53),"-",SUM(Y59:AC59)))</f>
        <v>80</v>
      </c>
      <c r="AE59" s="68"/>
      <c r="AF59" s="65" t="str">
        <f>IF(ISBLANK($AK$3),"",IF(ISBLANK(Tipy!AB53),0,IF(AND(Tipy!AB53=Výsledky!$AI$3,Tipy!AD53=Výsledky!$AK$3),60,0)))</f>
        <v/>
      </c>
      <c r="AG59" s="65" t="str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/>
      </c>
      <c r="AH59" s="65" t="str">
        <f>IF(ISBLANK($AK$3),"",IF(OR(Tipy!AE53=Výsledky!$AF$6,Tipy!AE53=Výsledky!$AF$7,Tipy!AE53=Výsledky!$AF$8,Tipy!AE53=Výsledky!$AF$9),IF(VLOOKUP(Tipy!AE53,'Kategórie hráčov'!$A$2:$B$46,2,FALSE)=30,30,20),0))</f>
        <v/>
      </c>
      <c r="AI59" s="65" t="str">
        <f>IF(ISBLANK($AK$3),"",IF(OR(Tipy!AF53=Výsledky!$AI$6,Tipy!AF53=Výsledky!$AI$7,Tipy!AF53=Výsledky!$AI$8,Tipy!AF53=Výsledky!$AI$9),IF(VLOOKUP(Tipy!AF53,'Kategórie hráčov'!$A$2:$B$46,2,FALSE)=30,30,20),0))</f>
        <v/>
      </c>
      <c r="AJ59" s="66" t="str">
        <f>IF(ISBLANK($AK$3),"",IF(ISBLANK(Tipy!AB53),0,IF(OR(AND(Tipy!AB53=Výsledky!$AI$3,OR(Tipy!AD53=Výsledky!$AK$3+1,Tipy!AD53=Výsledky!$AK$3-1)),AND(Tipy!AD53=Výsledky!$AK$3,OR(Tipy!AB53=Výsledky!$AI$3+1,Tipy!AB53=Výsledky!$AI$3-1))),10,0)))</f>
        <v/>
      </c>
      <c r="AK59" s="69" t="str">
        <f>IF(ISBLANK($AK$3),"",IF(ISBLANK(Tipy!AB53),"-",SUM(AF59:AJ59)))</f>
        <v/>
      </c>
      <c r="AL59" s="68"/>
      <c r="AM59" s="65" t="str">
        <f>IF(ISBLANK($AR$3),"",IF(ISBLANK(Tipy!AH53),0,IF(AND(Tipy!AH53=Výsledky!$AP$3,Tipy!AJ53=Výsledky!$AR$3),60,0)))</f>
        <v/>
      </c>
      <c r="AN59" s="65" t="str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/>
      </c>
      <c r="AO59" s="65" t="str">
        <f>IF(ISBLANK($AR$3),"",IF(OR(Tipy!AK53=Výsledky!$AM$6,Tipy!AK53=Výsledky!$AM$7,Tipy!AK53=Výsledky!$AM$8,Tipy!AK53=Výsledky!$AM$9),IF(VLOOKUP(Tipy!AK53,'Kategórie hráčov'!$A$2:$B$46,2,FALSE)=30,30,20),0))</f>
        <v/>
      </c>
      <c r="AP59" s="65" t="str">
        <f>IF(ISBLANK($AR$3),"",IF(OR(Tipy!AL53=Výsledky!$AP$6,Tipy!AL53=Výsledky!$AP$7,Tipy!AL53=Výsledky!$AP$8,Tipy!AL53=Výsledky!$AP$9),IF(VLOOKUP(Tipy!AL53,'Kategórie hráčov'!$A$2:$B$46,2,FALSE)=30,30,20),0))</f>
        <v/>
      </c>
      <c r="AQ59" s="66" t="str">
        <f>IF(ISBLANK($AR$3),"",IF(ISBLANK(Tipy!AH53),0,IF(OR(AND(Tipy!AH53=Výsledky!$AP$3,OR(Tipy!AJ53=Výsledky!$AR$3+1,Tipy!AJ53=Výsledky!$AR$3-1)),AND(Tipy!AJ53=Výsledky!$AR$3,OR(Tipy!AH53=Výsledky!$AP$3+1,Tipy!AH53=Výsledky!$AP$3-1))),10,0)))</f>
        <v/>
      </c>
      <c r="AR59" s="69" t="str">
        <f>IF(ISBLANK($AR$3),"",IF(ISBLANK(Tipy!AH53),"-",SUM(AM59:AQ59)))</f>
        <v/>
      </c>
      <c r="AS59" s="68"/>
      <c r="AT59" s="65" t="str">
        <f>IF(ISBLANK($BF$3),"",IF(ISBLANK(Tipy!AN53),0,IF(AND(Tipy!AN53=Výsledky!$BD$3,Tipy!AP53=Výsledky!$BF$3),60,0)))</f>
        <v/>
      </c>
      <c r="AU59" s="65" t="str">
        <f>IF(ISBLANK($BF$3),"",IF(ISBLANK(Tipy!AN53),0,IF(AND(Tipy!AN53=Výsledky!$BD$3,Tipy!AP53=Výsledky!$BF$3),0,IF(AND(Tipy!AN53-Tipy!AP53&gt;0,Výsledky!$BD$3-Výsledky!$BF$3&gt;0),20,IF(AND(Tipy!AN53-Tipy!AP53=0,Výsledky!$BD$3-Výsledky!$BF$3=0),20,IF(AND(Tipy!AN53-Tipy!AP53&lt;0,Výsledky!$BD$3-Výsledky!$BF$3&lt;0),20,0))))))</f>
        <v/>
      </c>
      <c r="AV59" s="65" t="str">
        <f>IF(ISBLANK($BF$3),"",IF(OR(Tipy!AQ53=Výsledky!#REF!,Tipy!AQ53=Výsledky!#REF!,Tipy!AQ53=Výsledky!#REF!,Tipy!AQ53=Výsledky!$AT$9),IF(VLOOKUP(Tipy!AQ53,'Kategórie hráčov'!$A$2:$B$46,2,FALSE)=30,30,20),0))</f>
        <v/>
      </c>
      <c r="AW59" s="65" t="str">
        <f>IF(ISBLANK($BF$3),"",IF(OR(Tipy!AR53=Výsledky!#REF!,Tipy!AR53=Výsledky!#REF!,Tipy!AR53=Výsledky!#REF!,Tipy!AR53=Výsledky!$AW$9),IF(VLOOKUP(Tipy!AR53,'Kategórie hráčov'!$A$2:$B$46,2,FALSE)=30,30,20),0))</f>
        <v/>
      </c>
      <c r="AX59" s="66" t="str">
        <f>IF(ISBLANK($BF$3),"",IF(ISBLANK(Tipy!AN53),0,IF(OR(AND(Tipy!AN53=Výsledky!$BD$3,OR(Tipy!AP53=Výsledky!$BF$3+1,Tipy!AP53=Výsledky!$BF$3-1)),AND(Tipy!AP53=Výsledky!$BF$3,OR(Tipy!AN53=Výsledky!$BD$3+1,Tipy!AN53=Výsledky!$BD$3-1))),10,0)))</f>
        <v/>
      </c>
      <c r="AY59" s="69" t="str">
        <f>IF(ISBLANK($BF$3),"",IF(ISBLANK(Tipy!AN53),"-",SUM(AT59:AX59)))</f>
        <v/>
      </c>
      <c r="AZ59" s="68"/>
      <c r="BA59" s="65" t="str">
        <f>IF(ISBLANK($AY$3),"",IF(ISBLANK(Tipy!AT53),0,IF(AND(Tipy!AT53=Výsledky!$AW$3,Tipy!AV53=Výsledky!$AY$3),60,0)))</f>
        <v/>
      </c>
      <c r="BB59" s="65" t="str">
        <f>IF(ISBLANK($AY$3),"",IF(ISBLANK(Tipy!AT53),0,IF(AND(Tipy!AT53=Výsledky!$AW$3,Tipy!AV53=Výsledky!$AY$3),0,IF(AND(Tipy!AT53-Tipy!AV53&gt;0,Výsledky!$AW$3-Výsledky!$AY$3&gt;0),20,IF(AND(Tipy!AT53-Tipy!AV53=0,Výsledky!$AW$3-Výsledky!$AY$3=0),20,IF(AND(Tipy!AT53-Tipy!AV53&lt;0,Výsledky!$AW$3-Výsledky!$AY$3&lt;0),20,0))))))</f>
        <v/>
      </c>
      <c r="BC59" s="65" t="str">
        <f>IF(ISBLANK($AY$3),"",IF(OR(Tipy!AW53=Výsledky!$BA$6,Tipy!AW53=Výsledky!$BA$7,Tipy!AW53=Výsledky!$BA$8,Tipy!AW53=Výsledky!$BA$9),IF(VLOOKUP(Tipy!AW53,'Kategórie hráčov'!$A$2:$B$46,2,FALSE)=30,30,20),0))</f>
        <v/>
      </c>
      <c r="BD59" s="65" t="str">
        <f>IF(ISBLANK($AY$3),"",IF(OR(Tipy!AX53=Výsledky!$BD$6,Tipy!AX53=Výsledky!$BD$7,Tipy!AX53=Výsledky!$BD$8,Tipy!AX53=Výsledky!$BD$9),IF(VLOOKUP(Tipy!AX53,'Kategórie hráčov'!$A$2:$B$46,2,FALSE)=30,30,20),0))</f>
        <v/>
      </c>
      <c r="BE59" s="66" t="str">
        <f>IF(ISBLANK($AY$3),"",IF(ISBLANK(Tipy!AT53),0,IF(OR(AND(Tipy!AT53=Výsledky!$AW$3,OR(Tipy!AV53=Výsledky!$AY$3+1,Tipy!AV53=Výsledky!$AY$3-1)),AND(Tipy!AV53=Výsledky!$AY$3,OR(Tipy!AT53=Výsledky!$AW$3+1,Tipy!AT53=Výsledky!$AW$3-1))),10,0)))</f>
        <v/>
      </c>
      <c r="BF59" s="69" t="str">
        <f>IF(ISBLANK($AY$3),"",IF(ISBLANK(Tipy!AT53),"-",SUM(BA59:BE59)))</f>
        <v/>
      </c>
      <c r="BG59" s="68"/>
      <c r="BH59" s="65" t="str">
        <f>IF(ISBLANK($BT$3),"",IF(ISBLANK(Tipy!AZ53),0,IF(AND(Tipy!AZ53=Výsledky!$BR$3,Tipy!BB53=Výsledky!$BT$3),60,0)))</f>
        <v/>
      </c>
      <c r="BI59" s="65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5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5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6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69" t="str">
        <f>IF(ISBLANK($BT$3),"",IF(ISBLANK(Tipy!AZ53),"-",SUM(BH59:BL59)))</f>
        <v/>
      </c>
      <c r="BN59" s="68"/>
      <c r="BO59" s="65" t="str">
        <f>IF(ISBLANK($CA$3),"",IF(ISBLANK(Tipy!BF53),0,IF(AND(Tipy!BF53=Výsledky!$BY$3,Tipy!BH53=Výsledky!$CA$3),60,0)))</f>
        <v/>
      </c>
      <c r="BP59" s="65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5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5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6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9" t="str">
        <f>IF(ISBLANK($CA$3),"",IF(ISBLANK(Tipy!BF53),"-",SUM(BO59:BS59)))</f>
        <v/>
      </c>
      <c r="BU59" s="68"/>
      <c r="BV59" s="65" t="str">
        <f>IF(ISBLANK($CH$3),"",IF(ISBLANK(Tipy!BL53),0,IF(AND(Tipy!BL53=Výsledky!$CF$3,Tipy!BN53=Výsledky!$CH$3),60,0)))</f>
        <v/>
      </c>
      <c r="BW59" s="65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5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5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6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9" t="str">
        <f>IF(ISBLANK($CH$3),"",IF(ISBLANK(Tipy!BL53),"-",SUM(BV59:BZ59)))</f>
        <v/>
      </c>
      <c r="CB59" s="68"/>
      <c r="CC59" s="65" t="str">
        <f>IF(ISBLANK($CO$3),"",IF(ISBLANK(Tipy!BR53),0,IF(AND(Tipy!BR53=Výsledky!$CM$3,Tipy!BT53=Výsledky!$CO$3),60,0)))</f>
        <v/>
      </c>
      <c r="CD59" s="65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5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5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6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9" t="str">
        <f>IF(ISBLANK($CO$3),"",IF(ISBLANK(Tipy!BR53),"-",SUM(CC59:CG59)))</f>
        <v/>
      </c>
      <c r="CI59" s="68"/>
      <c r="CJ59" s="65" t="str">
        <f>IF(ISBLANK($CV$3),"",IF(ISBLANK(Tipy!BX53),0,IF(AND(Tipy!BX53=Výsledky!$CT$3,Tipy!BZ53=Výsledky!$CV$3),60,0)))</f>
        <v/>
      </c>
      <c r="CK59" s="65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5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5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6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9" t="str">
        <f>IF(ISBLANK($CV$3),"",IF(ISBLANK(Tipy!BX53),"-",SUM(CJ59:CN59)))</f>
        <v/>
      </c>
      <c r="CP59" s="68"/>
      <c r="CQ59" s="65" t="str">
        <f>IF(ISBLANK($DC$3),"",IF(ISBLANK(Tipy!CD53),0,IF(AND(Tipy!CD53=Výsledky!$DA$3,Tipy!CF53=Výsledky!$DC$3),60,0)))</f>
        <v/>
      </c>
      <c r="CR59" s="65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5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5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6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9" t="str">
        <f>IF(ISBLANK($DC$3),"",IF(ISBLANK(Tipy!CD53),"-",SUM(CQ59:CU59)))</f>
        <v/>
      </c>
      <c r="CW59" s="68"/>
      <c r="CX59" s="65" t="str">
        <f>IF(ISBLANK($DX$3),"",IF(ISBLANK(Tipy!CJ53),0,IF(AND(Tipy!CJ53=Výsledky!$DV$3,Tipy!CL53=Výsledky!$DX$3),60,0)))</f>
        <v/>
      </c>
      <c r="CY59" s="65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5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5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6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9" t="str">
        <f>IF(ISBLANK($DX$3),"",IF(ISBLANK(Tipy!CJ53),"-",SUM(CX59:DB59)))</f>
        <v/>
      </c>
      <c r="DD59" s="68"/>
      <c r="DE59" s="65" t="str">
        <f>IF(ISBLANK($DQ$3),"",IF(ISBLANK(Tipy!CP53),0,IF(AND(Tipy!CP53=Výsledky!$DO$3,Tipy!CR53=Výsledky!$DQ$3),60,0)))</f>
        <v/>
      </c>
      <c r="DF59" s="65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5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5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6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9" t="str">
        <f>IF(ISBLANK($DQ$3),"",IF(ISBLANK(Tipy!CP53),"-",SUM(DE59:DI59)))</f>
        <v/>
      </c>
      <c r="DK59" s="68"/>
      <c r="DL59" s="65" t="str">
        <f>IF(ISBLANK($EE$3),"",IF(ISBLANK(Tipy!CV53),0,IF(AND(Tipy!CV53=Výsledky!$EC$3,Tipy!CX53=Výsledky!$EE$3),60,0)))</f>
        <v/>
      </c>
      <c r="DM59" s="65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5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5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6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9" t="str">
        <f>IF(ISBLANK($EE$3),"",IF(ISBLANK(Tipy!CV53),"-",SUM(DL59:DP59)))</f>
        <v/>
      </c>
      <c r="DR59" s="68"/>
      <c r="DS59" s="65" t="str">
        <f>IF(ISBLANK($EL$3),"",IF(ISBLANK(Tipy!DB53),0,IF(AND(Tipy!DB53=Výsledky!$EJ$3,Tipy!DD53=Výsledky!$EL$3),60,0)))</f>
        <v/>
      </c>
      <c r="DT59" s="65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5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5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6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9" t="str">
        <f>IF(ISBLANK($EL$3),"",IF(ISBLANK(Tipy!DB53),"-",SUM(DS59:DW59)))</f>
        <v/>
      </c>
      <c r="DY59" s="68"/>
      <c r="DZ59" s="65" t="str">
        <f>IF(ISBLANK($ES$3),"",IF(ISBLANK(Tipy!DH53),0,IF(AND(Tipy!DH53=Výsledky!$EQ$3,Tipy!DJ53=Výsledky!$ES$3),60,0)))</f>
        <v/>
      </c>
      <c r="EA59" s="65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5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5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6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9" t="str">
        <f>IF(ISBLANK($ES$3),"",IF(ISBLANK(Tipy!DH53),"-",SUM(DZ59:ED59)))</f>
        <v/>
      </c>
      <c r="EF59" s="68"/>
      <c r="EG59" s="65" t="str">
        <f>IF(ISBLANK($EZ$3),"",IF(ISBLANK(Tipy!DN53),0,IF(AND(Tipy!DN53=Výsledky!$EX$3,Tipy!DP53=Výsledky!$EZ$3),60,0)))</f>
        <v/>
      </c>
      <c r="EH59" s="65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5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5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6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9" t="str">
        <f>IF(ISBLANK($EZ$3),"",IF(ISBLANK(Tipy!DN53),"-",SUM(EG59:EK59)))</f>
        <v/>
      </c>
      <c r="EM59" s="68"/>
      <c r="EN59" s="65" t="str">
        <f>IF(ISBLANK($FU$3),"",IF(ISBLANK(Tipy!DT53),0,IF(AND(Tipy!DT53=Výsledky!$FS$3,Tipy!DV53=Výsledky!$FU$3),60,0)))</f>
        <v/>
      </c>
      <c r="EO59" s="65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5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5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6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9" t="str">
        <f>IF(ISBLANK($FU$3),"",IF(ISBLANK(Tipy!DT53),"-",SUM(EN59:ER59)))</f>
        <v/>
      </c>
      <c r="ET59" s="68"/>
      <c r="EU59" s="65" t="str">
        <f>IF(ISBLANK($FG$3),"",IF(ISBLANK(Tipy!DZ53),0,IF(AND(Tipy!DZ53=Výsledky!$FE$3,Tipy!EB53=Výsledky!$FG$3),60,0)))</f>
        <v/>
      </c>
      <c r="EV59" s="65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5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5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6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9" t="str">
        <f>IF(ISBLANK($FG$3),"",IF(ISBLANK(Tipy!DZ53),"-",SUM(EU59:EY59)))</f>
        <v/>
      </c>
      <c r="FA59" s="68"/>
      <c r="FB59" s="65" t="str">
        <f>IF(ISBLANK($BM$3),"",IF(ISBLANK(Tipy!EF53),0,IF(AND(Tipy!EF53=Výsledky!$BK$3,Tipy!EH53=Výsledky!$BM$3),60,0)))</f>
        <v/>
      </c>
      <c r="FC59" s="65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5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5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6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69" t="str">
        <f>IF(ISBLANK($BM$3),"",IF(ISBLANK(Tipy!EF53),"-",SUM(FB59:FF59)))</f>
        <v/>
      </c>
      <c r="FH59" s="68"/>
      <c r="FI59" s="65" t="str">
        <f>IF(ISBLANK($FN$3),"",IF(ISBLANK(Tipy!EL53),0,IF(AND(Tipy!EL53=Výsledky!$FL$3,Tipy!EN53=Výsledky!$FN$3),60,0)))</f>
        <v/>
      </c>
      <c r="FJ59" s="65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5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5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6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9" t="str">
        <f>IF(ISBLANK($FN$3),"",IF(ISBLANK(Tipy!EL53),"-",SUM(FI59:FM59)))</f>
        <v/>
      </c>
      <c r="FO59" s="68"/>
      <c r="FP59" s="65" t="str">
        <f>IF(ISBLANK($DJ$3),"",IF(ISBLANK(Tipy!ER53),0,IF(AND(Tipy!ER53=Výsledky!$DH$3,Tipy!ET53=Výsledky!$DJ$3),60,0)))</f>
        <v/>
      </c>
      <c r="FQ59" s="65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5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5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6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9" t="str">
        <f>IF(ISBLANK($DJ$3),"",IF(ISBLANK(Tipy!ER53),"-",SUM(FP59:FT59)))</f>
        <v/>
      </c>
      <c r="FV59" s="68"/>
      <c r="FW59" s="65" t="str">
        <f>IF(ISBLANK($GB$3),"",IF(ISBLANK(Tipy!EX53),0,IF(AND(Tipy!EX53=Výsledky!$FZ$3,Tipy!EZ53=Výsledky!$GB$3),60,0)))</f>
        <v/>
      </c>
      <c r="FX59" s="65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5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5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6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9" t="str">
        <f>IF(ISBLANK($GB$3),"",IF(ISBLANK(Tipy!EX53),"-",SUM(FW59:GA59)))</f>
        <v/>
      </c>
      <c r="GC59" s="68"/>
      <c r="GD59" s="65" t="str">
        <f>IF(ISBLANK($GP$3),"",IF(ISBLANK(Tipy!FD53),0,IF(AND(Tipy!FD53=Výsledky!$GN$3,Tipy!FF53=Výsledky!$GP$3),60,0)))</f>
        <v/>
      </c>
      <c r="GE59" s="65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5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5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6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9" t="str">
        <f>IF(ISBLANK($GP$3),"",IF(ISBLANK(Tipy!FD53),"-",SUM(GD59:GH59)))</f>
        <v/>
      </c>
      <c r="GJ59" s="68"/>
      <c r="GK59" s="65" t="str">
        <f>IF(ISBLANK($GW$3),"",IF(ISBLANK(Tipy!FJ53),0,IF(AND(Tipy!FJ53=Výsledky!$GU$3,Tipy!FL53=Výsledky!$GW$3),60,0)))</f>
        <v/>
      </c>
      <c r="GL59" s="65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5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5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6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9" t="str">
        <f>IF(ISBLANK($GW$3),"",IF(ISBLANK(Tipy!FJ53),"-",SUM(GK59:GO59)))</f>
        <v/>
      </c>
      <c r="GQ59" s="68"/>
      <c r="GR59" s="65" t="str">
        <f>IF(ISBLANK($GI$3),"",IF(ISBLANK(Tipy!FP53),0,IF(AND(Tipy!FP53=Výsledky!$GG$3,Tipy!FR53=Výsledky!$GI$3),60,0)))</f>
        <v/>
      </c>
      <c r="GS59" s="65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5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5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6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9" t="str">
        <f>IF(ISBLANK($GI$3),"",IF(ISBLANK(Tipy!FP53),"-",SUM(GR59:GV59)))</f>
        <v/>
      </c>
      <c r="GX59" s="68"/>
      <c r="GY59" s="65" t="str">
        <f>IF(ISBLANK($HK$3),"",IF(ISBLANK(Tipy!FV53),0,IF(AND(Tipy!FV53=Výsledky!$HI$3,Tipy!FX53=Výsledky!$HK$3),60,0)))</f>
        <v/>
      </c>
      <c r="GZ59" s="65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5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5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6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9" t="str">
        <f>IF(ISBLANK($HK$3),"",IF(ISBLANK(Tipy!FV53),"-",SUM(GY59:HC59)))</f>
        <v/>
      </c>
      <c r="HE59" s="68"/>
      <c r="HF59" s="65" t="str">
        <f>IF(ISBLANK($HD$3),"",IF(ISBLANK(Tipy!GB53),0,IF(AND(Tipy!GB53=Výsledky!$HB$3,Tipy!GD53=Výsledky!$HD$3),60,0)))</f>
        <v/>
      </c>
      <c r="HG59" s="65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5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5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6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9" t="str">
        <f>IF(ISBLANK($HD$3),"",IF(ISBLANK(Tipy!GB53),"-",SUM(HF59:HJ59)))</f>
        <v/>
      </c>
      <c r="HL59" s="68"/>
      <c r="HM59" s="65" t="str">
        <f>IF(ISBLANK($HY$3),"",IF(ISBLANK(Tipy!GH53),0,IF(AND(Tipy!GH53=Výsledky!$HW$3,Tipy!GJ53=Výsledky!$HY$3),60,0)))</f>
        <v/>
      </c>
      <c r="HN59" s="65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5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5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6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9" t="str">
        <f>IF(ISBLANK($HY$3),"",IF(ISBLANK(Tipy!GH53),"-",SUM(HM59:HQ59)))</f>
        <v/>
      </c>
      <c r="HS59" s="68"/>
      <c r="HT59" s="65" t="str">
        <f>IF(ISBLANK($HR$3),"",IF(ISBLANK(Tipy!GN53),0,IF(AND(Tipy!GN53=Výsledky!$HP$3,Tipy!GP53=Výsledky!$HR$3),60,0)))</f>
        <v/>
      </c>
      <c r="HU59" s="65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5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5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6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9" t="str">
        <f>IF(ISBLANK($HR$3),"",IF(ISBLANK(Tipy!GN53),"-",SUM(HT59:HX59)))</f>
        <v/>
      </c>
      <c r="HZ59" s="68"/>
      <c r="IA59" s="65" t="str">
        <f>IF(ISBLANK($IM$3),"",IF(ISBLANK(Tipy!GT53),0,IF(AND(Tipy!GT53=Výsledky!$IK$3,Tipy!GV53=Výsledky!$IM$3),60,0)))</f>
        <v/>
      </c>
      <c r="IB59" s="65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5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5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6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9" t="str">
        <f>IF(ISBLANK($IM$3),"",IF(ISBLANK(Tipy!GT53),"-",SUM(IA59:IE59)))</f>
        <v/>
      </c>
      <c r="IG59" s="68"/>
      <c r="IH59" s="65" t="str">
        <f>IF(ISBLANK($IF$3),"",IF(ISBLANK(Tipy!GZ53),0,IF(AND(Tipy!GZ53=Výsledky!$ID$3,Tipy!HB53=Výsledky!$IF$3),60,0)))</f>
        <v/>
      </c>
      <c r="II59" s="65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5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5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6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9" t="str">
        <f>IF(ISBLANK($IF$3),"",IF(ISBLANK(Tipy!GZ53),"-",SUM(IH59:IL59)))</f>
        <v/>
      </c>
      <c r="IN59" s="68"/>
      <c r="IO59" s="65" t="str">
        <f>IF(ISBLANK($IT$3),"",IF(ISBLANK(Tipy!HF53),0,IF(AND(Tipy!HF53=Výsledky!$IR$3,Tipy!HH53=Výsledky!$IT$3),60,0)))</f>
        <v/>
      </c>
      <c r="IP59" s="65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5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5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6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9" t="str">
        <f>IF(ISBLANK($IT$3),"",IF(ISBLANK(Tipy!HF53),"-",SUM(IO59:IS59)))</f>
        <v/>
      </c>
      <c r="IU59" s="68"/>
      <c r="IV59" s="65" t="str">
        <f>IF(ISBLANK($JA$3),"",IF(ISBLANK(Tipy!HL53),0,IF(AND(Tipy!HL53=Výsledky!$IY$3,Tipy!HN53=Výsledky!$JA$3),60,0)))</f>
        <v/>
      </c>
      <c r="IW59" s="65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5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5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6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9" t="str">
        <f>IF(ISBLANK($JA$3),"",IF(ISBLANK(Tipy!HL53),"-",SUM(IV59:IZ59)))</f>
        <v/>
      </c>
      <c r="JB59" s="68"/>
      <c r="JC59" s="65" t="str">
        <f>IF(ISBLANK($JO$3),"",IF(ISBLANK(Tipy!HR53),0,IF(AND(Tipy!HR53=Výsledky!$JM$3,Tipy!HT53=Výsledky!$JO$3),60,0)))</f>
        <v/>
      </c>
      <c r="JD59" s="65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5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5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6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9" t="str">
        <f>IF(ISBLANK($JO$3),"",IF(ISBLANK(Tipy!HR53),"-",SUM(JC59:JG59)))</f>
        <v/>
      </c>
      <c r="JI59" s="68"/>
      <c r="JJ59" s="65" t="str">
        <f>IF(ISBLANK($JH$3),"",IF(ISBLANK(Tipy!HX53),0,IF(AND(Tipy!HX53=Výsledky!$JF$3,Tipy!HZ53=Výsledky!$JH$3),60,0)))</f>
        <v/>
      </c>
      <c r="JK59" s="65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5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5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6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9" t="str">
        <f>IF(ISBLANK($JH$3),"",IF(ISBLANK(Tipy!HX53),"-",SUM(JJ59:JN59)))</f>
        <v/>
      </c>
      <c r="JP59" s="68"/>
      <c r="JQ59" s="65" t="str">
        <f>IF(ISBLANK($JV$3),"",IF(ISBLANK(Tipy!ID53),0,IF(AND(Tipy!ID53=Výsledky!$JT$3,Tipy!IF53=Výsledky!$JV$3),60,0)))</f>
        <v/>
      </c>
      <c r="JR59" s="65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5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5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6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9" t="str">
        <f>IF(ISBLANK($JV$3),"",IF(ISBLANK(Tipy!ID53),"-",SUM(JQ59:JU59)))</f>
        <v/>
      </c>
      <c r="JW59" s="68"/>
      <c r="JX59" s="65" t="str">
        <f>IF(ISBLANK($KQ$3),"",IF(ISBLANK(Tipy!IJ53),0,IF(AND(Tipy!IJ53=Výsledky!$KO$3,Tipy!IL53=Výsledky!$KQ$3),60,0)))</f>
        <v/>
      </c>
      <c r="JY59" s="65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5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5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6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9" t="str">
        <f>IF(ISBLANK($KQ$3),"",IF(ISBLANK(Tipy!IJ53),"-",SUM(JX59:KB59)))</f>
        <v/>
      </c>
      <c r="KD59" s="68"/>
      <c r="KE59" s="65" t="str">
        <f>IF(ISBLANK($KX$3),"",IF(ISBLANK(Tipy!IP53),0,IF(AND(Tipy!IP53=Výsledky!$KV$3,Tipy!IR53=Výsledky!$KX$3),60,0)))</f>
        <v/>
      </c>
      <c r="KF59" s="65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5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5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6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9" t="str">
        <f>IF(ISBLANK($KX$3),"",IF(ISBLANK(Tipy!IP53),"-",SUM(KE59:KI59)))</f>
        <v/>
      </c>
      <c r="KK59" s="68"/>
      <c r="KL59" s="65" t="str">
        <f>IF(ISBLANK($KJ$3),"",IF(ISBLANK(Tipy!IV53),0,IF(AND(Tipy!IV53=Výsledky!$KH$3,Tipy!IX53=Výsledky!$KJ$3),60,0)))</f>
        <v/>
      </c>
      <c r="KM59" s="65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5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5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6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9" t="str">
        <f>IF(ISBLANK($KJ$3),"",IF(ISBLANK(Tipy!IV53),"-",SUM(KL59:KP59)))</f>
        <v/>
      </c>
      <c r="KR59" s="68"/>
      <c r="KS59" s="65" t="str">
        <f>IF(ISBLANK($KC$3),"",IF(ISBLANK(Tipy!JB53),0,IF(AND(Tipy!JB53=Výsledky!$KA$3,Tipy!JD53=Výsledky!$KC$3),60,0)))</f>
        <v/>
      </c>
      <c r="KT59" s="65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5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5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6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9" t="str">
        <f>IF(ISBLANK($KC$3),"",IF(ISBLANK(Tipy!JB53),"-",SUM(KS59:KW59)))</f>
        <v/>
      </c>
      <c r="KY59" s="68"/>
      <c r="KZ59" s="65" t="str">
        <f>IF(ISBLANK($LE$3),"",IF(ISBLANK(Tipy!JH53),0,IF(AND(Tipy!JH53=Výsledky!$LC$3,Tipy!JJ53=Výsledky!$LE$3),60,0)))</f>
        <v/>
      </c>
      <c r="LA59" s="65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5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5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6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9" t="str">
        <f>IF(ISBLANK($LE$3),"",IF(ISBLANK(Tipy!JH53),"-",SUM(KZ59:LD59)))</f>
        <v/>
      </c>
      <c r="LF59" s="68"/>
      <c r="LG59" s="65" t="str">
        <f>IF(ISBLANK($JH$3),"",IF(ISBLANK(Tipy!JU53),0,IF(AND(Tipy!JU53=Výsledky!$JF$3,Tipy!JW53=Výsledky!$JH$3),60,0)))</f>
        <v/>
      </c>
      <c r="LH59" s="65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5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5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6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9" t="str">
        <f>IF(ISBLANK($JH$3),"",IF(ISBLANK(Tipy!JU53),"-",SUM(LG59:LK59)))</f>
        <v/>
      </c>
      <c r="LM59" s="68"/>
      <c r="LN59" s="65" t="str">
        <f>IF(ISBLANK($LS$3),"",IF(ISBLANK(Tipy!JN53),0,IF(AND(Tipy!JN53=Výsledky!$LQ$3,Tipy!JP53=Výsledky!$LS$3),60,0)))</f>
        <v/>
      </c>
      <c r="LO59" s="65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5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5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6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9" t="str">
        <f>IF(ISBLANK($LS$3),"",IF(ISBLANK(Tipy!JN53),"-",SUM(LN59:LR59)))</f>
        <v/>
      </c>
      <c r="LT59" s="68"/>
      <c r="LU59" s="65" t="str">
        <f>IF(ISBLANK($JH$3),"",IF(ISBLANK(Tipy!KI53),0,IF(AND(Tipy!KI53=Výsledky!$JF$3,Tipy!KK53=Výsledky!$JH$3),60,0)))</f>
        <v/>
      </c>
      <c r="LV59" s="65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5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5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6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9" t="str">
        <f>IF(ISBLANK($JH$3),"",IF(ISBLANK(Tipy!KI53),"-",SUM(LU59:LY59)))</f>
        <v/>
      </c>
      <c r="MA59" s="68"/>
      <c r="MB59" s="65" t="str">
        <f>IF(ISBLANK($MG$3),"",IF(ISBLANK(Tipy!JZ53),0,IF(AND(Tipy!JZ53=Výsledky!$ME$3,Tipy!KB53=Výsledky!$MG$3),60,0)))</f>
        <v/>
      </c>
      <c r="MC59" s="65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5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5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6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9" t="str">
        <f>IF(ISBLANK($MG$3),"",IF(ISBLANK(Tipy!JZ53),"-",SUM(MB59:MF59)))</f>
        <v/>
      </c>
      <c r="MH59" s="68"/>
      <c r="MI59" s="65" t="str">
        <f>IF(ISBLANK($MN$3),"",IF(ISBLANK(Tipy!KL53),0,IF(AND(Tipy!KL53=Výsledky!$ML$3,Tipy!KN53=Výsledky!$MN$3),60,0)))</f>
        <v/>
      </c>
      <c r="MJ59" s="6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5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5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9" t="str">
        <f>IF(ISBLANK($MN$3),"",IF(ISBLANK(Tipy!KL53),"-",SUM(MI59:MM59)))</f>
        <v/>
      </c>
      <c r="MO59" s="68"/>
      <c r="MP59" s="65" t="str">
        <f>IF(ISBLANK($MU$3),"",IF(ISBLANK(Tipy!KR53),0,IF(AND(Tipy!KR53=Výsledky!$MS$3,Tipy!KT53=Výsledky!$MU$3),60,0)))</f>
        <v/>
      </c>
      <c r="MQ59" s="6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5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5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9" t="str">
        <f>IF(ISBLANK($MU$3),"",IF(ISBLANK(Tipy!KR53),"-",SUM(MP59:MT59)))</f>
        <v/>
      </c>
      <c r="MV59" s="68"/>
      <c r="MW59" s="65" t="str">
        <f>IF(ISBLANK($NP$3),"",IF(ISBLANK(Tipy!KX53),0,IF(AND(Tipy!KX53=Výsledky!$NN$3,Tipy!KZ53=Výsledky!$NP$3),60,0)))</f>
        <v/>
      </c>
      <c r="MX59" s="65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5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5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6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9" t="str">
        <f>IF(ISBLANK($NP$3),"",IF(ISBLANK(Tipy!KX53),"-",SUM(MW59:NA59)))</f>
        <v/>
      </c>
      <c r="NC59" s="68"/>
      <c r="ND59" s="65" t="str">
        <f>IF(ISBLANK($NB$3),"",IF(ISBLANK(Tipy!LD53),0,IF(AND(Tipy!LD53=Výsledky!$MZ$3,Tipy!LF53=Výsledky!$NB$3),60,0)))</f>
        <v/>
      </c>
      <c r="NE59" s="65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5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5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6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9" t="str">
        <f>IF(ISBLANK($NB$3),"",IF(ISBLANK(Tipy!LD53),"-",SUM(ND59:NH59)))</f>
        <v/>
      </c>
      <c r="NJ59" s="68"/>
      <c r="NK59" s="65" t="str">
        <f>IF(ISBLANK($OD$3),"",IF(ISBLANK(Tipy!LJ53),0,IF(AND(Tipy!LJ53=Výsledky!$OB$3,Tipy!LL53=Výsledky!$OD$3),60,0)))</f>
        <v/>
      </c>
      <c r="NL59" s="65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5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5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6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9" t="str">
        <f>IF(ISBLANK($OD$3),"",IF(ISBLANK(Tipy!LJ53),"-",SUM(NK59:NO59)))</f>
        <v/>
      </c>
      <c r="NQ59" s="68"/>
      <c r="NR59" s="65" t="str">
        <f>IF(ISBLANK($NI$3),"",IF(ISBLANK(Tipy!LP53),0,IF(AND(Tipy!LP53=Výsledky!$NG$3,Tipy!LR53=Výsledky!$NI$3),60,0)))</f>
        <v/>
      </c>
      <c r="NS59" s="65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5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5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6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9" t="str">
        <f>IF(ISBLANK($NI$3),"",IF(ISBLANK(Tipy!LP53),"-",SUM(NR59:NV59)))</f>
        <v/>
      </c>
      <c r="NX59" s="68"/>
      <c r="NY59" s="65" t="str">
        <f>IF(ISBLANK($OK$3),"",IF(ISBLANK(Tipy!LV53),0,IF(AND(Tipy!LV53=Výsledky!$OI$3,Tipy!LX53=Výsledky!$OK$3),60,0)))</f>
        <v/>
      </c>
      <c r="NZ59" s="65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5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5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6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9" t="str">
        <f>IF(ISBLANK($OK$3),"",IF(ISBLANK(Tipy!LV53),"-",SUM(NY59:OC59)))</f>
        <v/>
      </c>
      <c r="OE59" s="68"/>
      <c r="OF59" s="65" t="str">
        <f>IF(ISBLANK($NW$3),"",IF(ISBLANK(Tipy!MB53),0,IF(AND(Tipy!MB53=Výsledky!$NU$3,Tipy!MD53=Výsledky!$NW$3),60,0)))</f>
        <v/>
      </c>
      <c r="OG59" s="65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5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5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6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9" t="str">
        <f>IF(ISBLANK($NW$3),"",IF(ISBLANK(Tipy!MB53),"-",SUM(OF59:OJ59)))</f>
        <v/>
      </c>
      <c r="OL59" s="68"/>
      <c r="OM59" s="65" t="str">
        <f>IF(ISBLANK($OR$3),"",IF(ISBLANK(Tipy!MH53),0,IF(AND(Tipy!MH53=Výsledky!$OP$3,Tipy!MJ53=Výsledky!$OR$3),60,0)))</f>
        <v/>
      </c>
      <c r="ON59" s="6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5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5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9" t="str">
        <f>IF(ISBLANK($OR$3),"",IF(ISBLANK(Tipy!MH53),"-",SUM(OM59:OQ59)))</f>
        <v/>
      </c>
      <c r="OS59" s="68"/>
      <c r="OT59" s="65" t="str">
        <f>IF(ISBLANK($OY$3),"",IF(ISBLANK(Tipy!MN53),0,IF(AND(Tipy!MN53=Výsledky!$OW$3,Tipy!MP53=Výsledky!$OY$3),60,0)))</f>
        <v/>
      </c>
      <c r="OU59" s="6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5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5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9" t="str">
        <f>IF(ISBLANK($OY$3),"",IF(ISBLANK(Tipy!MN53),"-",SUM(OT59:OX59)))</f>
        <v/>
      </c>
      <c r="OZ59" s="68"/>
      <c r="PA59" s="65" t="str">
        <f>IF(ISBLANK($PF$3),"",IF(ISBLANK(Tipy!MT53),0,IF(AND(Tipy!MT53=Výsledky!$PD$3,Tipy!MV53=Výsledky!$PF$3),60,0)))</f>
        <v/>
      </c>
      <c r="PB59" s="6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5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5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9" t="str">
        <f>IF(ISBLANK($PF$3),"",IF(ISBLANK(Tipy!MT53),"-",SUM(PA59:PE59)))</f>
        <v/>
      </c>
      <c r="PG59" s="68"/>
      <c r="PH59" s="65" t="str">
        <f>IF(ISBLANK($PM$3),"",IF(ISBLANK(Tipy!MZ53),0,IF(AND(Tipy!MZ53=Výsledky!$PK$3,Tipy!NB53=Výsledky!$PM$3),60,0)))</f>
        <v/>
      </c>
      <c r="PI59" s="6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5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5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9" t="str">
        <f>IF(ISBLANK($PM$3),"",IF(ISBLANK(Tipy!MZ53),"-",SUM(PH59:PL59)))</f>
        <v/>
      </c>
      <c r="PN59" s="68"/>
      <c r="PO59" s="65" t="str">
        <f>IF(ISBLANK($PT$3),"",IF(ISBLANK(Tipy!NF53),0,IF(AND(Tipy!NF53=Výsledky!$PR$3,Tipy!NH53=Výsledky!$PT$3),60,0)))</f>
        <v/>
      </c>
      <c r="PP59" s="6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5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5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9" t="str">
        <f>IF(ISBLANK($PT$3),"",IF(ISBLANK(Tipy!NF53),"-",SUM(PO59:PS59)))</f>
        <v/>
      </c>
      <c r="PU59" s="68"/>
      <c r="PV59" s="65" t="str">
        <f>IF(ISBLANK($QA$3),"",IF(ISBLANK(Tipy!NL53),0,IF(AND(Tipy!NL53=Výsledky!$PY$3,Tipy!NN53=Výsledky!$QA$3),60,0)))</f>
        <v/>
      </c>
      <c r="PW59" s="6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5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5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9" t="str">
        <f>IF(ISBLANK($QA$3),"",IF(ISBLANK(Tipy!NL53),"-",SUM(PV59:PZ59)))</f>
        <v/>
      </c>
      <c r="QB59" s="68"/>
      <c r="QC59" s="65" t="str">
        <f>IF(ISBLANK($QH$3),"",IF(ISBLANK(Tipy!NR53),0,IF(AND(Tipy!NR53=Výsledky!$QF$3,Tipy!NT53=Výsledky!$QH$3),60,0)))</f>
        <v/>
      </c>
      <c r="QD59" s="6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5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5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9" t="str">
        <f>IF(ISBLANK($QH$3),"",IF(ISBLANK(Tipy!NR53),"-",SUM(QC59:QG59)))</f>
        <v/>
      </c>
      <c r="QI59" s="65"/>
      <c r="QJ59" s="65" t="str">
        <f>IF(ISBLANK($QV$3),"",IF(ISBLANK(Tipy!NX53),0,IF(AND(Tipy!NX53=Výsledky!$QT$3,Tipy!NZ53=Výsledky!$QV$3),60,0)))</f>
        <v/>
      </c>
      <c r="QK59" s="65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5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5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6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9" t="str">
        <f>IF(ISBLANK($QV$3),"",IF(ISBLANK(Tipy!NX53),"-",SUM(QJ59:QN59)))</f>
        <v/>
      </c>
      <c r="QP59" s="65"/>
      <c r="QQ59" s="65" t="str">
        <f>IF(ISBLANK($QO$3),"",IF(ISBLANK(Tipy!#REF!),0,IF(AND(Tipy!#REF!=Výsledky!$QM$3,Tipy!#REF!=Výsledky!$QO$3),60,0)))</f>
        <v/>
      </c>
      <c r="QR5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9" t="str">
        <f>IF(ISBLANK($QO$3),"",IF(ISBLANK(Tipy!#REF!),"-",SUM(QQ59:QU59)))</f>
        <v/>
      </c>
    </row>
    <row r="60" spans="1:464" s="336" customFormat="1" ht="15">
      <c r="A60" s="65">
        <f>Tipy!A54</f>
        <v>64</v>
      </c>
      <c r="B60" s="333" t="s">
        <v>33</v>
      </c>
      <c r="C60" s="334">
        <v>64</v>
      </c>
      <c r="D60" s="65">
        <f>IF(ISBLANK($I$3),"",IF(ISBLANK(Tipy!D54),0,IF(AND(Tipy!D54=Výsledky!$G$3,Tipy!F54=Výsledky!$I$3),60,0)))</f>
        <v>0</v>
      </c>
      <c r="E60" s="6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5" t="e">
        <f>IF(ISBLANK($I$3),"",IF(OR(Tipy!G54=Výsledky!$D$6,Tipy!G54=Výsledky!$D$7,Tipy!G54=Výsledky!$D$8,Tipy!G54=Výsledky!$D$9),IF(VLOOKUP(Tipy!G54,'Kategórie hráčov'!$A$2:$B$46,2,FALSE)=30,30,20),0))</f>
        <v>#N/A</v>
      </c>
      <c r="G60" s="65" t="e">
        <f>IF(ISBLANK($I$3),"",IF(OR(Tipy!H55=Výsledky!$G$6,Tipy!H55=Výsledky!$G$7,Tipy!H55=Výsledky!$G$8,Tipy!H55=Výsledky!$G$9),IF(VLOOKUP(Tipy!H55,'Kategórie hráčov'!$A$2:$B$46,2,FALSE)=30,30,20),0))</f>
        <v>#N/A</v>
      </c>
      <c r="H60" s="6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7" t="str">
        <f>IF(ISBLANK($I$3),"",IF(ISBLANK(Tipy!D54),"-",SUM(D60:H60)))</f>
        <v>-</v>
      </c>
      <c r="J60" s="335"/>
      <c r="K60" s="106">
        <f>IF(ISBLANK($P$3),"",IF(ISBLANK(Tipy!J54),0,IF(AND(Tipy!J54=Výsledky!$N$3,Tipy!L54=Výsledky!$P$3),60,0)))</f>
        <v>0</v>
      </c>
      <c r="L60" s="10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5">
        <f>IF(ISBLANK($P$3),"",IF(OR(Tipy!M54=Výsledky!$K$6,Tipy!M54=Výsledky!$K$7,Tipy!M54=Výsledky!$K$8,Tipy!M54=Výsledky!$K$9),IF(VLOOKUP(Tipy!M54,'Kategórie hráčov'!$A$2:$B$46,2,FALSE)=30,30,20),0))</f>
        <v>0</v>
      </c>
      <c r="N60" s="105">
        <f>IF(ISBLANK($P$3),"",IF(OR(Tipy!N54=Výsledky!$N$6,Tipy!N54=Výsledky!$N$7,Tipy!N54=Výsledky!$N$8,Tipy!N54=Výsledky!$N$9),IF(VLOOKUP(Tipy!N54,'Kategórie hráčov'!$A$2:$B$46,2,FALSE)=30,30,20),0))</f>
        <v>20</v>
      </c>
      <c r="O60" s="6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7">
        <f>IF(ISBLANK($P$3),"",IF(ISBLANK(Tipy!J54),"-",SUM(K60:O60)))</f>
        <v>40</v>
      </c>
      <c r="Q60" s="330"/>
      <c r="R60" s="106">
        <f>IF(ISBLANK($W$3),"",IF(ISBLANK(Tipy!P54),0,IF(AND(Tipy!P54=Výsledky!$U$3,Tipy!R54=Výsledky!$W$3),60,0)))</f>
        <v>0</v>
      </c>
      <c r="S60" s="10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5">
        <f>IF(ISBLANK($W$3),"",IF(OR(Tipy!S54=Výsledky!$R$6,Tipy!S54=Výsledky!$R$7,Tipy!S54=Výsledky!$R$8,Tipy!S54=Výsledky!$R$9),VLOOKUP(Tipy!S54,'Kategórie hráčov'!$A$2:$B$47,2,FALSE),0))</f>
        <v>20</v>
      </c>
      <c r="U60" s="105">
        <f>IF(ISBLANK($W$3),"",IF(OR(Tipy!T54=Výsledky!$U$6,Tipy!T54=Výsledky!$U$7,Tipy!T54=Výsledky!$U$8,Tipy!T54=Výsledky!$U$9),VLOOKUP(Tipy!T54,'Kategórie hráčov'!$A$25:$B$70,2,FALSE),0))</f>
        <v>0</v>
      </c>
      <c r="V60" s="66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9">
        <f>IF(ISBLANK($W$3),"",IF(ISBLANK(Tipy!P54),"-",SUM(R60:V60)))</f>
        <v>50</v>
      </c>
      <c r="X60" s="330"/>
      <c r="Y60" s="106">
        <f>IF(ISBLANK($AD$3),"",IF(ISBLANK(Tipy!V54),0,IF(AND(Tipy!V54=Výsledky!$AB$3,Tipy!X54=Výsledky!$AD$3),60,0)))</f>
        <v>0</v>
      </c>
      <c r="Z60" s="10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5">
        <f>IF(ISBLANK($AD$3),"",IF(OR(Tipy!Y54=Výsledky!$Y$6,Tipy!Y54=Výsledky!$Y$7,Tipy!Y54=Výsledky!$Y$8,Tipy!Y54=Výsledky!$Y$9),VLOOKUP(Tipy!Y54,'Kategórie hráčov'!$A$2:$B$47,2,FALSE),0))</f>
        <v>0</v>
      </c>
      <c r="AB60" s="105">
        <f>IF(ISBLANK($AD$3),"",IF(OR(Tipy!Z54=Výsledky!$AB$6,Tipy!Z54=Výsledky!$AB$7,Tipy!Z54=Výsledky!$AB$8,Tipy!Z54=Výsledky!$AB$9),VLOOKUP(Tipy!Z54,'Kategórie hráčov'!$A$25:$B$70,2,FALSE),0))</f>
        <v>20</v>
      </c>
      <c r="AC60" s="66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9">
        <f>IF(ISBLANK($AD$3),"",IF(ISBLANK(Tipy!V54),"-",SUM(Y60:AC60)))</f>
        <v>30</v>
      </c>
      <c r="AE60" s="68"/>
      <c r="AF60" s="65" t="str">
        <f>IF(ISBLANK($AK$3),"",IF(ISBLANK(Tipy!AB54),0,IF(AND(Tipy!AB54=Výsledky!$AI$3,Tipy!AD54=Výsledky!$AK$3),60,0)))</f>
        <v/>
      </c>
      <c r="AG60" s="65" t="str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/>
      </c>
      <c r="AH60" s="65" t="str">
        <f>IF(ISBLANK($AK$3),"",IF(OR(Tipy!AE54=Výsledky!$AF$6,Tipy!AE54=Výsledky!$AF$7,Tipy!AE54=Výsledky!$AF$8,Tipy!AE54=Výsledky!$AF$9),IF(VLOOKUP(Tipy!AE54,'Kategórie hráčov'!$A$2:$B$46,2,FALSE)=30,30,20),0))</f>
        <v/>
      </c>
      <c r="AI60" s="65" t="str">
        <f>IF(ISBLANK($AK$3),"",IF(OR(Tipy!AF54=Výsledky!$AI$6,Tipy!AF54=Výsledky!$AI$7,Tipy!AF54=Výsledky!$AI$8,Tipy!AF54=Výsledky!$AI$9),IF(VLOOKUP(Tipy!AF54,'Kategórie hráčov'!$A$2:$B$46,2,FALSE)=30,30,20),0))</f>
        <v/>
      </c>
      <c r="AJ60" s="66" t="str">
        <f>IF(ISBLANK($AK$3),"",IF(ISBLANK(Tipy!AB54),0,IF(OR(AND(Tipy!AB54=Výsledky!$AI$3,OR(Tipy!AD54=Výsledky!$AK$3+1,Tipy!AD54=Výsledky!$AK$3-1)),AND(Tipy!AD54=Výsledky!$AK$3,OR(Tipy!AB54=Výsledky!$AI$3+1,Tipy!AB54=Výsledky!$AI$3-1))),10,0)))</f>
        <v/>
      </c>
      <c r="AK60" s="69" t="str">
        <f>IF(ISBLANK($AK$3),"",IF(ISBLANK(Tipy!AB54),"-",SUM(AF60:AJ60)))</f>
        <v/>
      </c>
      <c r="AL60" s="68"/>
      <c r="AM60" s="65" t="str">
        <f>IF(ISBLANK($AR$3),"",IF(ISBLANK(Tipy!AH54),0,IF(AND(Tipy!AH54=Výsledky!$AP$3,Tipy!AJ54=Výsledky!$AR$3),60,0)))</f>
        <v/>
      </c>
      <c r="AN60" s="65" t="str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/>
      </c>
      <c r="AO60" s="65" t="str">
        <f>IF(ISBLANK($AR$3),"",IF(OR(Tipy!AK54=Výsledky!$AM$6,Tipy!AK54=Výsledky!$AM$7,Tipy!AK54=Výsledky!$AM$8,Tipy!AK54=Výsledky!$AM$9),IF(VLOOKUP(Tipy!AK54,'Kategórie hráčov'!$A$2:$B$46,2,FALSE)=30,30,20),0))</f>
        <v/>
      </c>
      <c r="AP60" s="65" t="str">
        <f>IF(ISBLANK($AR$3),"",IF(OR(Tipy!AL54=Výsledky!$AP$6,Tipy!AL54=Výsledky!$AP$7,Tipy!AL54=Výsledky!$AP$8,Tipy!AL54=Výsledky!$AP$9),IF(VLOOKUP(Tipy!AL54,'Kategórie hráčov'!$A$2:$B$46,2,FALSE)=30,30,20),0))</f>
        <v/>
      </c>
      <c r="AQ60" s="66" t="str">
        <f>IF(ISBLANK($AR$3),"",IF(ISBLANK(Tipy!AH54),0,IF(OR(AND(Tipy!AH54=Výsledky!$AP$3,OR(Tipy!AJ54=Výsledky!$AR$3+1,Tipy!AJ54=Výsledky!$AR$3-1)),AND(Tipy!AJ54=Výsledky!$AR$3,OR(Tipy!AH54=Výsledky!$AP$3+1,Tipy!AH54=Výsledky!$AP$3-1))),10,0)))</f>
        <v/>
      </c>
      <c r="AR60" s="69" t="str">
        <f>IF(ISBLANK($AR$3),"",IF(ISBLANK(Tipy!AH54),"-",SUM(AM60:AQ60)))</f>
        <v/>
      </c>
      <c r="AS60" s="68"/>
      <c r="AT60" s="65" t="str">
        <f>IF(ISBLANK($BF$3),"",IF(ISBLANK(Tipy!AN54),0,IF(AND(Tipy!AN54=Výsledky!$BD$3,Tipy!AP54=Výsledky!$BF$3),60,0)))</f>
        <v/>
      </c>
      <c r="AU60" s="65" t="str">
        <f>IF(ISBLANK($BF$3),"",IF(ISBLANK(Tipy!AN54),0,IF(AND(Tipy!AN54=Výsledky!$BD$3,Tipy!AP54=Výsledky!$BF$3),0,IF(AND(Tipy!AN54-Tipy!AP54&gt;0,Výsledky!$BD$3-Výsledky!$BF$3&gt;0),20,IF(AND(Tipy!AN54-Tipy!AP54=0,Výsledky!$BD$3-Výsledky!$BF$3=0),20,IF(AND(Tipy!AN54-Tipy!AP54&lt;0,Výsledky!$BD$3-Výsledky!$BF$3&lt;0),20,0))))))</f>
        <v/>
      </c>
      <c r="AV60" s="65" t="str">
        <f>IF(ISBLANK($BF$3),"",IF(OR(Tipy!AQ54=Výsledky!#REF!,Tipy!AQ54=Výsledky!#REF!,Tipy!AQ54=Výsledky!#REF!,Tipy!AQ54=Výsledky!$AT$9),IF(VLOOKUP(Tipy!AQ54,'Kategórie hráčov'!$A$2:$B$46,2,FALSE)=30,30,20),0))</f>
        <v/>
      </c>
      <c r="AW60" s="65" t="str">
        <f>IF(ISBLANK($BF$3),"",IF(OR(Tipy!AR54=Výsledky!#REF!,Tipy!AR54=Výsledky!#REF!,Tipy!AR54=Výsledky!#REF!,Tipy!AR54=Výsledky!$AW$9),IF(VLOOKUP(Tipy!AR54,'Kategórie hráčov'!$A$2:$B$46,2,FALSE)=30,30,20),0))</f>
        <v/>
      </c>
      <c r="AX60" s="66" t="str">
        <f>IF(ISBLANK($BF$3),"",IF(ISBLANK(Tipy!AN54),0,IF(OR(AND(Tipy!AN54=Výsledky!$BD$3,OR(Tipy!AP54=Výsledky!$BF$3+1,Tipy!AP54=Výsledky!$BF$3-1)),AND(Tipy!AP54=Výsledky!$BF$3,OR(Tipy!AN54=Výsledky!$BD$3+1,Tipy!AN54=Výsledky!$BD$3-1))),10,0)))</f>
        <v/>
      </c>
      <c r="AY60" s="69" t="str">
        <f>IF(ISBLANK($BF$3),"",IF(ISBLANK(Tipy!AN54),"-",SUM(AT60:AX60)))</f>
        <v/>
      </c>
      <c r="AZ60" s="68"/>
      <c r="BA60" s="65" t="str">
        <f>IF(ISBLANK($AY$3),"",IF(ISBLANK(Tipy!AT54),0,IF(AND(Tipy!AT54=Výsledky!$AW$3,Tipy!AV54=Výsledky!$AY$3),60,0)))</f>
        <v/>
      </c>
      <c r="BB60" s="65" t="str">
        <f>IF(ISBLANK($AY$3),"",IF(ISBLANK(Tipy!AT54),0,IF(AND(Tipy!AT54=Výsledky!$AW$3,Tipy!AV54=Výsledky!$AY$3),0,IF(AND(Tipy!AT54-Tipy!AV54&gt;0,Výsledky!$AW$3-Výsledky!$AY$3&gt;0),20,IF(AND(Tipy!AT54-Tipy!AV54=0,Výsledky!$AW$3-Výsledky!$AY$3=0),20,IF(AND(Tipy!AT54-Tipy!AV54&lt;0,Výsledky!$AW$3-Výsledky!$AY$3&lt;0),20,0))))))</f>
        <v/>
      </c>
      <c r="BC60" s="65" t="str">
        <f>IF(ISBLANK($AY$3),"",IF(OR(Tipy!AW54=Výsledky!$BA$6,Tipy!AW54=Výsledky!$BA$7,Tipy!AW54=Výsledky!$BA$8,Tipy!AW54=Výsledky!$BA$9),IF(VLOOKUP(Tipy!AW54,'Kategórie hráčov'!$A$2:$B$46,2,FALSE)=30,30,20),0))</f>
        <v/>
      </c>
      <c r="BD60" s="65" t="str">
        <f>IF(ISBLANK($AY$3),"",IF(OR(Tipy!AX54=Výsledky!$BD$6,Tipy!AX54=Výsledky!$BD$7,Tipy!AX54=Výsledky!$BD$8,Tipy!AX54=Výsledky!$BD$9),IF(VLOOKUP(Tipy!AX54,'Kategórie hráčov'!$A$2:$B$46,2,FALSE)=30,30,20),0))</f>
        <v/>
      </c>
      <c r="BE60" s="66" t="str">
        <f>IF(ISBLANK($AY$3),"",IF(ISBLANK(Tipy!AT54),0,IF(OR(AND(Tipy!AT54=Výsledky!$AW$3,OR(Tipy!AV54=Výsledky!$AY$3+1,Tipy!AV54=Výsledky!$AY$3-1)),AND(Tipy!AV54=Výsledky!$AY$3,OR(Tipy!AT54=Výsledky!$AW$3+1,Tipy!AT54=Výsledky!$AW$3-1))),10,0)))</f>
        <v/>
      </c>
      <c r="BF60" s="69" t="str">
        <f>IF(ISBLANK($AY$3),"",IF(ISBLANK(Tipy!AT54),"-",SUM(BA60:BE60)))</f>
        <v/>
      </c>
      <c r="BG60" s="68"/>
      <c r="BH60" s="65" t="str">
        <f>IF(ISBLANK($BT$3),"",IF(ISBLANK(Tipy!AZ54),0,IF(AND(Tipy!AZ54=Výsledky!$BR$3,Tipy!BB54=Výsledky!$BT$3),60,0)))</f>
        <v/>
      </c>
      <c r="BI60" s="65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5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5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6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69" t="str">
        <f>IF(ISBLANK($BT$3),"",IF(ISBLANK(Tipy!AZ54),"-",SUM(BH60:BL60)))</f>
        <v/>
      </c>
      <c r="BN60" s="68"/>
      <c r="BO60" s="65" t="str">
        <f>IF(ISBLANK($CA$3),"",IF(ISBLANK(Tipy!BF54),0,IF(AND(Tipy!BF54=Výsledky!$BY$3,Tipy!BH54=Výsledky!$CA$3),60,0)))</f>
        <v/>
      </c>
      <c r="BP60" s="65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5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5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6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9" t="str">
        <f>IF(ISBLANK($CA$3),"",IF(ISBLANK(Tipy!BF54),"-",SUM(BO60:BS60)))</f>
        <v/>
      </c>
      <c r="BU60" s="68"/>
      <c r="BV60" s="65" t="str">
        <f>IF(ISBLANK($CH$3),"",IF(ISBLANK(Tipy!BL54),0,IF(AND(Tipy!BL54=Výsledky!$CF$3,Tipy!BN54=Výsledky!$CH$3),60,0)))</f>
        <v/>
      </c>
      <c r="BW60" s="65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5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5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6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9" t="str">
        <f>IF(ISBLANK($CH$3),"",IF(ISBLANK(Tipy!BL54),"-",SUM(BV60:BZ60)))</f>
        <v/>
      </c>
      <c r="CB60" s="68"/>
      <c r="CC60" s="65" t="str">
        <f>IF(ISBLANK($CO$3),"",IF(ISBLANK(Tipy!BR54),0,IF(AND(Tipy!BR54=Výsledky!$CM$3,Tipy!BT54=Výsledky!$CO$3),60,0)))</f>
        <v/>
      </c>
      <c r="CD60" s="65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5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5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6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9" t="str">
        <f>IF(ISBLANK($CO$3),"",IF(ISBLANK(Tipy!BR54),"-",SUM(CC60:CG60)))</f>
        <v/>
      </c>
      <c r="CI60" s="68"/>
      <c r="CJ60" s="65" t="str">
        <f>IF(ISBLANK($CV$3),"",IF(ISBLANK(Tipy!BX54),0,IF(AND(Tipy!BX54=Výsledky!$CT$3,Tipy!BZ54=Výsledky!$CV$3),60,0)))</f>
        <v/>
      </c>
      <c r="CK60" s="65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5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5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6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9" t="str">
        <f>IF(ISBLANK($CV$3),"",IF(ISBLANK(Tipy!BX54),"-",SUM(CJ60:CN60)))</f>
        <v/>
      </c>
      <c r="CP60" s="68"/>
      <c r="CQ60" s="65" t="str">
        <f>IF(ISBLANK($DC$3),"",IF(ISBLANK(Tipy!CD54),0,IF(AND(Tipy!CD54=Výsledky!$DA$3,Tipy!CF54=Výsledky!$DC$3),60,0)))</f>
        <v/>
      </c>
      <c r="CR60" s="65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5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5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6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9" t="str">
        <f>IF(ISBLANK($DC$3),"",IF(ISBLANK(Tipy!CD54),"-",SUM(CQ60:CU60)))</f>
        <v/>
      </c>
      <c r="CW60" s="68"/>
      <c r="CX60" s="65" t="str">
        <f>IF(ISBLANK($DX$3),"",IF(ISBLANK(Tipy!CJ54),0,IF(AND(Tipy!CJ54=Výsledky!$DV$3,Tipy!CL54=Výsledky!$DX$3),60,0)))</f>
        <v/>
      </c>
      <c r="CY60" s="65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5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5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6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9" t="str">
        <f>IF(ISBLANK($DX$3),"",IF(ISBLANK(Tipy!CJ54),"-",SUM(CX60:DB60)))</f>
        <v/>
      </c>
      <c r="DD60" s="68"/>
      <c r="DE60" s="65" t="str">
        <f>IF(ISBLANK($DQ$3),"",IF(ISBLANK(Tipy!CP54),0,IF(AND(Tipy!CP54=Výsledky!$DO$3,Tipy!CR54=Výsledky!$DQ$3),60,0)))</f>
        <v/>
      </c>
      <c r="DF60" s="65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5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5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6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9" t="str">
        <f>IF(ISBLANK($DQ$3),"",IF(ISBLANK(Tipy!CP54),"-",SUM(DE60:DI60)))</f>
        <v/>
      </c>
      <c r="DK60" s="68"/>
      <c r="DL60" s="65" t="str">
        <f>IF(ISBLANK($EE$3),"",IF(ISBLANK(Tipy!CV54),0,IF(AND(Tipy!CV54=Výsledky!$EC$3,Tipy!CX54=Výsledky!$EE$3),60,0)))</f>
        <v/>
      </c>
      <c r="DM60" s="65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5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5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6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9" t="str">
        <f>IF(ISBLANK($EE$3),"",IF(ISBLANK(Tipy!CV54),"-",SUM(DL60:DP60)))</f>
        <v/>
      </c>
      <c r="DR60" s="68"/>
      <c r="DS60" s="65" t="str">
        <f>IF(ISBLANK($EL$3),"",IF(ISBLANK(Tipy!DB54),0,IF(AND(Tipy!DB54=Výsledky!$EJ$3,Tipy!DD54=Výsledky!$EL$3),60,0)))</f>
        <v/>
      </c>
      <c r="DT60" s="65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5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5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6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9" t="str">
        <f>IF(ISBLANK($EL$3),"",IF(ISBLANK(Tipy!DB54),"-",SUM(DS60:DW60)))</f>
        <v/>
      </c>
      <c r="DY60" s="68"/>
      <c r="DZ60" s="65" t="str">
        <f>IF(ISBLANK($ES$3),"",IF(ISBLANK(Tipy!DH54),0,IF(AND(Tipy!DH54=Výsledky!$EQ$3,Tipy!DJ54=Výsledky!$ES$3),60,0)))</f>
        <v/>
      </c>
      <c r="EA60" s="65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5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5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6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9" t="str">
        <f>IF(ISBLANK($ES$3),"",IF(ISBLANK(Tipy!DH54),"-",SUM(DZ60:ED60)))</f>
        <v/>
      </c>
      <c r="EF60" s="68"/>
      <c r="EG60" s="65" t="str">
        <f>IF(ISBLANK($EZ$3),"",IF(ISBLANK(Tipy!DN54),0,IF(AND(Tipy!DN54=Výsledky!$EX$3,Tipy!DP54=Výsledky!$EZ$3),60,0)))</f>
        <v/>
      </c>
      <c r="EH60" s="65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5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5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6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9" t="str">
        <f>IF(ISBLANK($EZ$3),"",IF(ISBLANK(Tipy!DN54),"-",SUM(EG60:EK60)))</f>
        <v/>
      </c>
      <c r="EM60" s="68"/>
      <c r="EN60" s="65" t="str">
        <f>IF(ISBLANK($FU$3),"",IF(ISBLANK(Tipy!DT54),0,IF(AND(Tipy!DT54=Výsledky!$FS$3,Tipy!DV54=Výsledky!$FU$3),60,0)))</f>
        <v/>
      </c>
      <c r="EO60" s="65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5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5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6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9" t="str">
        <f>IF(ISBLANK($FU$3),"",IF(ISBLANK(Tipy!DT54),"-",SUM(EN60:ER60)))</f>
        <v/>
      </c>
      <c r="ET60" s="68"/>
      <c r="EU60" s="65" t="str">
        <f>IF(ISBLANK($FG$3),"",IF(ISBLANK(Tipy!DZ54),0,IF(AND(Tipy!DZ54=Výsledky!$FE$3,Tipy!EB54=Výsledky!$FG$3),60,0)))</f>
        <v/>
      </c>
      <c r="EV60" s="65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5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5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6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9" t="str">
        <f>IF(ISBLANK($FG$3),"",IF(ISBLANK(Tipy!DZ54),"-",SUM(EU60:EY60)))</f>
        <v/>
      </c>
      <c r="FA60" s="68"/>
      <c r="FB60" s="65" t="str">
        <f>IF(ISBLANK($BM$3),"",IF(ISBLANK(Tipy!EF54),0,IF(AND(Tipy!EF54=Výsledky!$BK$3,Tipy!EH54=Výsledky!$BM$3),60,0)))</f>
        <v/>
      </c>
      <c r="FC60" s="65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5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5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6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69" t="str">
        <f>IF(ISBLANK($BM$3),"",IF(ISBLANK(Tipy!EF54),"-",SUM(FB60:FF60)))</f>
        <v/>
      </c>
      <c r="FH60" s="68"/>
      <c r="FI60" s="65" t="str">
        <f>IF(ISBLANK($FN$3),"",IF(ISBLANK(Tipy!EL54),0,IF(AND(Tipy!EL54=Výsledky!$FL$3,Tipy!EN54=Výsledky!$FN$3),60,0)))</f>
        <v/>
      </c>
      <c r="FJ60" s="65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5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5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6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9" t="str">
        <f>IF(ISBLANK($FN$3),"",IF(ISBLANK(Tipy!EL54),"-",SUM(FI60:FM60)))</f>
        <v/>
      </c>
      <c r="FO60" s="68"/>
      <c r="FP60" s="65" t="str">
        <f>IF(ISBLANK($DJ$3),"",IF(ISBLANK(Tipy!ER54),0,IF(AND(Tipy!ER54=Výsledky!$DH$3,Tipy!ET54=Výsledky!$DJ$3),60,0)))</f>
        <v/>
      </c>
      <c r="FQ60" s="65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5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5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6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9" t="str">
        <f>IF(ISBLANK($DJ$3),"",IF(ISBLANK(Tipy!ER54),"-",SUM(FP60:FT60)))</f>
        <v/>
      </c>
      <c r="FV60" s="68"/>
      <c r="FW60" s="65" t="str">
        <f>IF(ISBLANK($GB$3),"",IF(ISBLANK(Tipy!EX54),0,IF(AND(Tipy!EX54=Výsledky!$FZ$3,Tipy!EZ54=Výsledky!$GB$3),60,0)))</f>
        <v/>
      </c>
      <c r="FX60" s="65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5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5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6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9" t="str">
        <f>IF(ISBLANK($GB$3),"",IF(ISBLANK(Tipy!EX54),"-",SUM(FW60:GA60)))</f>
        <v/>
      </c>
      <c r="GC60" s="68"/>
      <c r="GD60" s="65" t="str">
        <f>IF(ISBLANK($GP$3),"",IF(ISBLANK(Tipy!FD54),0,IF(AND(Tipy!FD54=Výsledky!$GN$3,Tipy!FF54=Výsledky!$GP$3),60,0)))</f>
        <v/>
      </c>
      <c r="GE60" s="65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5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5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6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9" t="str">
        <f>IF(ISBLANK($GP$3),"",IF(ISBLANK(Tipy!FD54),"-",SUM(GD60:GH60)))</f>
        <v/>
      </c>
      <c r="GJ60" s="68"/>
      <c r="GK60" s="65" t="str">
        <f>IF(ISBLANK($GW$3),"",IF(ISBLANK(Tipy!FJ54),0,IF(AND(Tipy!FJ54=Výsledky!$GU$3,Tipy!FL54=Výsledky!$GW$3),60,0)))</f>
        <v/>
      </c>
      <c r="GL60" s="65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5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5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6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9" t="str">
        <f>IF(ISBLANK($GW$3),"",IF(ISBLANK(Tipy!FJ54),"-",SUM(GK60:GO60)))</f>
        <v/>
      </c>
      <c r="GQ60" s="68"/>
      <c r="GR60" s="65" t="str">
        <f>IF(ISBLANK($GI$3),"",IF(ISBLANK(Tipy!FP54),0,IF(AND(Tipy!FP54=Výsledky!$GG$3,Tipy!FR54=Výsledky!$GI$3),60,0)))</f>
        <v/>
      </c>
      <c r="GS60" s="65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5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5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6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9" t="str">
        <f>IF(ISBLANK($GI$3),"",IF(ISBLANK(Tipy!FP54),"-",SUM(GR60:GV60)))</f>
        <v/>
      </c>
      <c r="GX60" s="68"/>
      <c r="GY60" s="65" t="str">
        <f>IF(ISBLANK($HK$3),"",IF(ISBLANK(Tipy!FV54),0,IF(AND(Tipy!FV54=Výsledky!$HI$3,Tipy!FX54=Výsledky!$HK$3),60,0)))</f>
        <v/>
      </c>
      <c r="GZ60" s="65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5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5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6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9" t="str">
        <f>IF(ISBLANK($HK$3),"",IF(ISBLANK(Tipy!FV54),"-",SUM(GY60:HC60)))</f>
        <v/>
      </c>
      <c r="HE60" s="68"/>
      <c r="HF60" s="65" t="str">
        <f>IF(ISBLANK($HD$3),"",IF(ISBLANK(Tipy!GB54),0,IF(AND(Tipy!GB54=Výsledky!$HB$3,Tipy!GD54=Výsledky!$HD$3),60,0)))</f>
        <v/>
      </c>
      <c r="HG60" s="65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5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5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6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9" t="str">
        <f>IF(ISBLANK($HD$3),"",IF(ISBLANK(Tipy!GB54),"-",SUM(HF60:HJ60)))</f>
        <v/>
      </c>
      <c r="HL60" s="68"/>
      <c r="HM60" s="65" t="str">
        <f>IF(ISBLANK($HY$3),"",IF(ISBLANK(Tipy!GH54),0,IF(AND(Tipy!GH54=Výsledky!$HW$3,Tipy!GJ54=Výsledky!$HY$3),60,0)))</f>
        <v/>
      </c>
      <c r="HN60" s="65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5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5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6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9" t="str">
        <f>IF(ISBLANK($HY$3),"",IF(ISBLANK(Tipy!GH54),"-",SUM(HM60:HQ60)))</f>
        <v/>
      </c>
      <c r="HS60" s="68"/>
      <c r="HT60" s="65" t="str">
        <f>IF(ISBLANK($HR$3),"",IF(ISBLANK(Tipy!GN54),0,IF(AND(Tipy!GN54=Výsledky!$HP$3,Tipy!GP54=Výsledky!$HR$3),60,0)))</f>
        <v/>
      </c>
      <c r="HU60" s="65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5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5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6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9" t="str">
        <f>IF(ISBLANK($HR$3),"",IF(ISBLANK(Tipy!GN54),"-",SUM(HT60:HX60)))</f>
        <v/>
      </c>
      <c r="HZ60" s="68"/>
      <c r="IA60" s="65" t="str">
        <f>IF(ISBLANK($IM$3),"",IF(ISBLANK(Tipy!GT54),0,IF(AND(Tipy!GT54=Výsledky!$IK$3,Tipy!GV54=Výsledky!$IM$3),60,0)))</f>
        <v/>
      </c>
      <c r="IB60" s="65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5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5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6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9" t="str">
        <f>IF(ISBLANK($IM$3),"",IF(ISBLANK(Tipy!GT54),"-",SUM(IA60:IE60)))</f>
        <v/>
      </c>
      <c r="IG60" s="68"/>
      <c r="IH60" s="65" t="str">
        <f>IF(ISBLANK($IF$3),"",IF(ISBLANK(Tipy!GZ54),0,IF(AND(Tipy!GZ54=Výsledky!$ID$3,Tipy!HB54=Výsledky!$IF$3),60,0)))</f>
        <v/>
      </c>
      <c r="II60" s="65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5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5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6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9" t="str">
        <f>IF(ISBLANK($IF$3),"",IF(ISBLANK(Tipy!GZ54),"-",SUM(IH60:IL60)))</f>
        <v/>
      </c>
      <c r="IN60" s="68"/>
      <c r="IO60" s="65" t="str">
        <f>IF(ISBLANK($IT$3),"",IF(ISBLANK(Tipy!HF54),0,IF(AND(Tipy!HF54=Výsledky!$IR$3,Tipy!HH54=Výsledky!$IT$3),60,0)))</f>
        <v/>
      </c>
      <c r="IP60" s="65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5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5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6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9" t="str">
        <f>IF(ISBLANK($IT$3),"",IF(ISBLANK(Tipy!HF54),"-",SUM(IO60:IS60)))</f>
        <v/>
      </c>
      <c r="IU60" s="68"/>
      <c r="IV60" s="65" t="str">
        <f>IF(ISBLANK($JA$3),"",IF(ISBLANK(Tipy!HL54),0,IF(AND(Tipy!HL54=Výsledky!$IY$3,Tipy!HN54=Výsledky!$JA$3),60,0)))</f>
        <v/>
      </c>
      <c r="IW60" s="65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5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5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6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9" t="str">
        <f>IF(ISBLANK($JA$3),"",IF(ISBLANK(Tipy!HL54),"-",SUM(IV60:IZ60)))</f>
        <v/>
      </c>
      <c r="JB60" s="68"/>
      <c r="JC60" s="65" t="str">
        <f>IF(ISBLANK($JO$3),"",IF(ISBLANK(Tipy!HR54),0,IF(AND(Tipy!HR54=Výsledky!$JM$3,Tipy!HT54=Výsledky!$JO$3),60,0)))</f>
        <v/>
      </c>
      <c r="JD60" s="65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5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5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6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9" t="str">
        <f>IF(ISBLANK($JO$3),"",IF(ISBLANK(Tipy!HR54),"-",SUM(JC60:JG60)))</f>
        <v/>
      </c>
      <c r="JI60" s="68"/>
      <c r="JJ60" s="65" t="str">
        <f>IF(ISBLANK($JH$3),"",IF(ISBLANK(Tipy!HX54),0,IF(AND(Tipy!HX54=Výsledky!$JF$3,Tipy!HZ54=Výsledky!$JH$3),60,0)))</f>
        <v/>
      </c>
      <c r="JK60" s="65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5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5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6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9" t="str">
        <f>IF(ISBLANK($JH$3),"",IF(ISBLANK(Tipy!HX54),"-",SUM(JJ60:JN60)))</f>
        <v/>
      </c>
      <c r="JP60" s="68"/>
      <c r="JQ60" s="65" t="str">
        <f>IF(ISBLANK($JV$3),"",IF(ISBLANK(Tipy!ID54),0,IF(AND(Tipy!ID54=Výsledky!$JT$3,Tipy!IF54=Výsledky!$JV$3),60,0)))</f>
        <v/>
      </c>
      <c r="JR60" s="65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5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5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6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9" t="str">
        <f>IF(ISBLANK($JV$3),"",IF(ISBLANK(Tipy!ID54),"-",SUM(JQ60:JU60)))</f>
        <v/>
      </c>
      <c r="JW60" s="68"/>
      <c r="JX60" s="65" t="str">
        <f>IF(ISBLANK($KQ$3),"",IF(ISBLANK(Tipy!IJ54),0,IF(AND(Tipy!IJ54=Výsledky!$KO$3,Tipy!IL54=Výsledky!$KQ$3),60,0)))</f>
        <v/>
      </c>
      <c r="JY60" s="65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5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5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6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9" t="str">
        <f>IF(ISBLANK($KQ$3),"",IF(ISBLANK(Tipy!IJ54),"-",SUM(JX60:KB60)))</f>
        <v/>
      </c>
      <c r="KD60" s="68"/>
      <c r="KE60" s="65" t="str">
        <f>IF(ISBLANK($KX$3),"",IF(ISBLANK(Tipy!IP54),0,IF(AND(Tipy!IP54=Výsledky!$KV$3,Tipy!IR54=Výsledky!$KX$3),60,0)))</f>
        <v/>
      </c>
      <c r="KF60" s="65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5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5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6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9" t="str">
        <f>IF(ISBLANK($KX$3),"",IF(ISBLANK(Tipy!IP54),"-",SUM(KE60:KI60)))</f>
        <v/>
      </c>
      <c r="KK60" s="68"/>
      <c r="KL60" s="65" t="str">
        <f>IF(ISBLANK($KJ$3),"",IF(ISBLANK(Tipy!IV54),0,IF(AND(Tipy!IV54=Výsledky!$KH$3,Tipy!IX54=Výsledky!$KJ$3),60,0)))</f>
        <v/>
      </c>
      <c r="KM60" s="65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5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5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6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9" t="str">
        <f>IF(ISBLANK($KJ$3),"",IF(ISBLANK(Tipy!IV54),"-",SUM(KL60:KP60)))</f>
        <v/>
      </c>
      <c r="KR60" s="68"/>
      <c r="KS60" s="65" t="str">
        <f>IF(ISBLANK($KC$3),"",IF(ISBLANK(Tipy!JB54),0,IF(AND(Tipy!JB54=Výsledky!$KA$3,Tipy!JD54=Výsledky!$KC$3),60,0)))</f>
        <v/>
      </c>
      <c r="KT60" s="65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5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5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6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9" t="str">
        <f>IF(ISBLANK($KC$3),"",IF(ISBLANK(Tipy!JB54),"-",SUM(KS60:KW60)))</f>
        <v/>
      </c>
      <c r="KY60" s="68"/>
      <c r="KZ60" s="65" t="str">
        <f>IF(ISBLANK($LE$3),"",IF(ISBLANK(Tipy!JH54),0,IF(AND(Tipy!JH54=Výsledky!$LC$3,Tipy!JJ54=Výsledky!$LE$3),60,0)))</f>
        <v/>
      </c>
      <c r="LA60" s="65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5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5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6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9" t="str">
        <f>IF(ISBLANK($LE$3),"",IF(ISBLANK(Tipy!JH54),"-",SUM(KZ60:LD60)))</f>
        <v/>
      </c>
      <c r="LF60" s="68"/>
      <c r="LG60" s="65" t="str">
        <f>IF(ISBLANK($JH$3),"",IF(ISBLANK(Tipy!JU54),0,IF(AND(Tipy!JU54=Výsledky!$JF$3,Tipy!JW54=Výsledky!$JH$3),60,0)))</f>
        <v/>
      </c>
      <c r="LH60" s="65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5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5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6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9" t="str">
        <f>IF(ISBLANK($JH$3),"",IF(ISBLANK(Tipy!JU54),"-",SUM(LG60:LK60)))</f>
        <v/>
      </c>
      <c r="LM60" s="68"/>
      <c r="LN60" s="65" t="str">
        <f>IF(ISBLANK($LS$3),"",IF(ISBLANK(Tipy!JN54),0,IF(AND(Tipy!JN54=Výsledky!$LQ$3,Tipy!JP54=Výsledky!$LS$3),60,0)))</f>
        <v/>
      </c>
      <c r="LO60" s="65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5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5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6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9" t="str">
        <f>IF(ISBLANK($LS$3),"",IF(ISBLANK(Tipy!JN54),"-",SUM(LN60:LR60)))</f>
        <v/>
      </c>
      <c r="LT60" s="68"/>
      <c r="LU60" s="65" t="str">
        <f>IF(ISBLANK($JH$3),"",IF(ISBLANK(Tipy!KI54),0,IF(AND(Tipy!KI54=Výsledky!$JF$3,Tipy!KK54=Výsledky!$JH$3),60,0)))</f>
        <v/>
      </c>
      <c r="LV60" s="65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5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5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6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9" t="str">
        <f>IF(ISBLANK($JH$3),"",IF(ISBLANK(Tipy!KI54),"-",SUM(LU60:LY60)))</f>
        <v/>
      </c>
      <c r="MA60" s="68"/>
      <c r="MB60" s="65" t="str">
        <f>IF(ISBLANK($MG$3),"",IF(ISBLANK(Tipy!JZ54),0,IF(AND(Tipy!JZ54=Výsledky!$ME$3,Tipy!KB54=Výsledky!$MG$3),60,0)))</f>
        <v/>
      </c>
      <c r="MC60" s="65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5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5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6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9" t="str">
        <f>IF(ISBLANK($MG$3),"",IF(ISBLANK(Tipy!JZ54),"-",SUM(MB60:MF60)))</f>
        <v/>
      </c>
      <c r="MH60" s="68"/>
      <c r="MI60" s="65" t="str">
        <f>IF(ISBLANK($MN$3),"",IF(ISBLANK(Tipy!KL54),0,IF(AND(Tipy!KL54=Výsledky!$ML$3,Tipy!KN54=Výsledky!$MN$3),60,0)))</f>
        <v/>
      </c>
      <c r="MJ60" s="6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5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5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9" t="str">
        <f>IF(ISBLANK($MN$3),"",IF(ISBLANK(Tipy!KL54),"-",SUM(MI60:MM60)))</f>
        <v/>
      </c>
      <c r="MO60" s="68"/>
      <c r="MP60" s="65" t="str">
        <f>IF(ISBLANK($MU$3),"",IF(ISBLANK(Tipy!KR54),0,IF(AND(Tipy!KR54=Výsledky!$MS$3,Tipy!KT54=Výsledky!$MU$3),60,0)))</f>
        <v/>
      </c>
      <c r="MQ60" s="6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5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5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9" t="str">
        <f>IF(ISBLANK($MU$3),"",IF(ISBLANK(Tipy!KR54),"-",SUM(MP60:MT60)))</f>
        <v/>
      </c>
      <c r="MV60" s="68"/>
      <c r="MW60" s="65" t="str">
        <f>IF(ISBLANK($NP$3),"",IF(ISBLANK(Tipy!KX54),0,IF(AND(Tipy!KX54=Výsledky!$NN$3,Tipy!KZ54=Výsledky!$NP$3),60,0)))</f>
        <v/>
      </c>
      <c r="MX60" s="65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5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5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6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9" t="str">
        <f>IF(ISBLANK($NP$3),"",IF(ISBLANK(Tipy!KX54),"-",SUM(MW60:NA60)))</f>
        <v/>
      </c>
      <c r="NC60" s="68"/>
      <c r="ND60" s="65" t="str">
        <f>IF(ISBLANK($NB$3),"",IF(ISBLANK(Tipy!LD54),0,IF(AND(Tipy!LD54=Výsledky!$MZ$3,Tipy!LF54=Výsledky!$NB$3),60,0)))</f>
        <v/>
      </c>
      <c r="NE60" s="65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5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5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6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9" t="str">
        <f>IF(ISBLANK($NB$3),"",IF(ISBLANK(Tipy!LD54),"-",SUM(ND60:NH60)))</f>
        <v/>
      </c>
      <c r="NJ60" s="68"/>
      <c r="NK60" s="65" t="str">
        <f>IF(ISBLANK($OD$3),"",IF(ISBLANK(Tipy!LJ54),0,IF(AND(Tipy!LJ54=Výsledky!$OB$3,Tipy!LL54=Výsledky!$OD$3),60,0)))</f>
        <v/>
      </c>
      <c r="NL60" s="65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5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5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6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9" t="str">
        <f>IF(ISBLANK($OD$3),"",IF(ISBLANK(Tipy!LJ54),"-",SUM(NK60:NO60)))</f>
        <v/>
      </c>
      <c r="NQ60" s="68"/>
      <c r="NR60" s="65" t="str">
        <f>IF(ISBLANK($NI$3),"",IF(ISBLANK(Tipy!LP54),0,IF(AND(Tipy!LP54=Výsledky!$NG$3,Tipy!LR54=Výsledky!$NI$3),60,0)))</f>
        <v/>
      </c>
      <c r="NS60" s="65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5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5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6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9" t="str">
        <f>IF(ISBLANK($NI$3),"",IF(ISBLANK(Tipy!LP54),"-",SUM(NR60:NV60)))</f>
        <v/>
      </c>
      <c r="NX60" s="68"/>
      <c r="NY60" s="65" t="str">
        <f>IF(ISBLANK($OK$3),"",IF(ISBLANK(Tipy!LV54),0,IF(AND(Tipy!LV54=Výsledky!$OI$3,Tipy!LX54=Výsledky!$OK$3),60,0)))</f>
        <v/>
      </c>
      <c r="NZ60" s="65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5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5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6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9" t="str">
        <f>IF(ISBLANK($OK$3),"",IF(ISBLANK(Tipy!LV54),"-",SUM(NY60:OC60)))</f>
        <v/>
      </c>
      <c r="OE60" s="68"/>
      <c r="OF60" s="65" t="str">
        <f>IF(ISBLANK($NW$3),"",IF(ISBLANK(Tipy!MB54),0,IF(AND(Tipy!MB54=Výsledky!$NU$3,Tipy!MD54=Výsledky!$NW$3),60,0)))</f>
        <v/>
      </c>
      <c r="OG60" s="65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5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5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6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9" t="str">
        <f>IF(ISBLANK($NW$3),"",IF(ISBLANK(Tipy!MB54),"-",SUM(OF60:OJ60)))</f>
        <v/>
      </c>
      <c r="OL60" s="68"/>
      <c r="OM60" s="65" t="str">
        <f>IF(ISBLANK($OR$3),"",IF(ISBLANK(Tipy!MH54),0,IF(AND(Tipy!MH54=Výsledky!$OP$3,Tipy!MJ54=Výsledky!$OR$3),60,0)))</f>
        <v/>
      </c>
      <c r="ON60" s="6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5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5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9" t="str">
        <f>IF(ISBLANK($OR$3),"",IF(ISBLANK(Tipy!MH54),"-",SUM(OM60:OQ60)))</f>
        <v/>
      </c>
      <c r="OS60" s="68"/>
      <c r="OT60" s="65" t="str">
        <f>IF(ISBLANK($OY$3),"",IF(ISBLANK(Tipy!MN54),0,IF(AND(Tipy!MN54=Výsledky!$OW$3,Tipy!MP54=Výsledky!$OY$3),60,0)))</f>
        <v/>
      </c>
      <c r="OU60" s="6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5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5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9" t="str">
        <f>IF(ISBLANK($OY$3),"",IF(ISBLANK(Tipy!MN54),"-",SUM(OT60:OX60)))</f>
        <v/>
      </c>
      <c r="OZ60" s="68"/>
      <c r="PA60" s="65" t="str">
        <f>IF(ISBLANK($PF$3),"",IF(ISBLANK(Tipy!MT54),0,IF(AND(Tipy!MT54=Výsledky!$PD$3,Tipy!MV54=Výsledky!$PF$3),60,0)))</f>
        <v/>
      </c>
      <c r="PB60" s="6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5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5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9" t="str">
        <f>IF(ISBLANK($PF$3),"",IF(ISBLANK(Tipy!MT54),"-",SUM(PA60:PE60)))</f>
        <v/>
      </c>
      <c r="PG60" s="68"/>
      <c r="PH60" s="65" t="str">
        <f>IF(ISBLANK($PM$3),"",IF(ISBLANK(Tipy!MZ54),0,IF(AND(Tipy!MZ54=Výsledky!$PK$3,Tipy!NB54=Výsledky!$PM$3),60,0)))</f>
        <v/>
      </c>
      <c r="PI60" s="6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5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5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9" t="str">
        <f>IF(ISBLANK($PM$3),"",IF(ISBLANK(Tipy!MZ54),"-",SUM(PH60:PL60)))</f>
        <v/>
      </c>
      <c r="PN60" s="68"/>
      <c r="PO60" s="65" t="str">
        <f>IF(ISBLANK($PT$3),"",IF(ISBLANK(Tipy!NF54),0,IF(AND(Tipy!NF54=Výsledky!$PR$3,Tipy!NH54=Výsledky!$PT$3),60,0)))</f>
        <v/>
      </c>
      <c r="PP60" s="6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5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5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9" t="str">
        <f>IF(ISBLANK($PT$3),"",IF(ISBLANK(Tipy!NF54),"-",SUM(PO60:PS60)))</f>
        <v/>
      </c>
      <c r="PU60" s="68"/>
      <c r="PV60" s="65" t="str">
        <f>IF(ISBLANK($QA$3),"",IF(ISBLANK(Tipy!NL54),0,IF(AND(Tipy!NL54=Výsledky!$PY$3,Tipy!NN54=Výsledky!$QA$3),60,0)))</f>
        <v/>
      </c>
      <c r="PW60" s="6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5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5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9" t="str">
        <f>IF(ISBLANK($QA$3),"",IF(ISBLANK(Tipy!NL54),"-",SUM(PV60:PZ60)))</f>
        <v/>
      </c>
      <c r="QB60" s="68"/>
      <c r="QC60" s="65" t="str">
        <f>IF(ISBLANK($QH$3),"",IF(ISBLANK(Tipy!NR54),0,IF(AND(Tipy!NR54=Výsledky!$QF$3,Tipy!NT54=Výsledky!$QH$3),60,0)))</f>
        <v/>
      </c>
      <c r="QD60" s="6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5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5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9" t="str">
        <f>IF(ISBLANK($QH$3),"",IF(ISBLANK(Tipy!NR54),"-",SUM(QC60:QG60)))</f>
        <v/>
      </c>
      <c r="QI60" s="65"/>
      <c r="QJ60" s="65" t="str">
        <f>IF(ISBLANK($QV$3),"",IF(ISBLANK(Tipy!NX54),0,IF(AND(Tipy!NX54=Výsledky!$QT$3,Tipy!NZ54=Výsledky!$QV$3),60,0)))</f>
        <v/>
      </c>
      <c r="QK60" s="65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5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5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6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9" t="str">
        <f>IF(ISBLANK($QV$3),"",IF(ISBLANK(Tipy!NX54),"-",SUM(QJ60:QN60)))</f>
        <v/>
      </c>
      <c r="QP60" s="65"/>
      <c r="QQ60" s="65" t="str">
        <f>IF(ISBLANK($QO$3),"",IF(ISBLANK(Tipy!#REF!),0,IF(AND(Tipy!#REF!=Výsledky!$QM$3,Tipy!#REF!=Výsledky!$QO$3),60,0)))</f>
        <v/>
      </c>
      <c r="QR6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9" t="str">
        <f>IF(ISBLANK($QO$3),"",IF(ISBLANK(Tipy!#REF!),"-",SUM(QQ60:QU60)))</f>
        <v/>
      </c>
    </row>
    <row r="61" spans="1:464" s="336" customFormat="1" ht="15">
      <c r="A61" s="316">
        <f>Tipy!A55</f>
        <v>33</v>
      </c>
      <c r="B61" s="333" t="s">
        <v>38</v>
      </c>
      <c r="C61" s="334">
        <v>33</v>
      </c>
      <c r="D61" s="65">
        <f>IF(ISBLANK($I$3),"",IF(ISBLANK(Tipy!D55),0,IF(AND(Tipy!D55=Výsledky!$G$3,Tipy!F55=Výsledky!$I$3),60,0)))</f>
        <v>0</v>
      </c>
      <c r="E61" s="6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5" t="e">
        <f>IF(ISBLANK($I$3),"",IF(OR(Tipy!G55=Výsledky!$D$6,Tipy!G55=Výsledky!$D$7,Tipy!G55=Výsledky!$D$8,Tipy!G55=Výsledky!$D$9),IF(VLOOKUP(Tipy!G55,'Kategórie hráčov'!$A$2:$B$46,2,FALSE)=30,30,20),0))</f>
        <v>#N/A</v>
      </c>
      <c r="G61" s="65" t="e">
        <f>IF(ISBLANK($I$3),"",IF(OR(Tipy!H56=Výsledky!$G$6,Tipy!H56=Výsledky!$G$7,Tipy!H56=Výsledky!$G$8,Tipy!H56=Výsledky!$G$9),IF(VLOOKUP(Tipy!H56,'Kategórie hráčov'!$A$2:$B$46,2,FALSE)=30,30,20),0))</f>
        <v>#N/A</v>
      </c>
      <c r="H61" s="6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7" t="str">
        <f>IF(ISBLANK($I$3),"",IF(ISBLANK(Tipy!D55),"-",SUM(D61:H61)))</f>
        <v>-</v>
      </c>
      <c r="J61" s="335"/>
      <c r="K61" s="106">
        <f>IF(ISBLANK($P$3),"",IF(ISBLANK(Tipy!J55),0,IF(AND(Tipy!J55=Výsledky!$N$3,Tipy!L55=Výsledky!$P$3),60,0)))</f>
        <v>0</v>
      </c>
      <c r="L61" s="10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5">
        <f>IF(ISBLANK($P$3),"",IF(OR(Tipy!M55=Výsledky!$K$6,Tipy!M55=Výsledky!$K$7,Tipy!M55=Výsledky!$K$8,Tipy!M55=Výsledky!$K$9),IF(VLOOKUP(Tipy!M55,'Kategórie hráčov'!$A$2:$B$46,2,FALSE)=30,30,20),0))</f>
        <v>0</v>
      </c>
      <c r="N61" s="105">
        <f>IF(ISBLANK($P$3),"",IF(OR(Tipy!N55=Výsledky!$N$6,Tipy!N55=Výsledky!$N$7,Tipy!N55=Výsledky!$N$8,Tipy!N55=Výsledky!$N$9),IF(VLOOKUP(Tipy!N55,'Kategórie hráčov'!$A$2:$B$46,2,FALSE)=30,30,20),0))</f>
        <v>0</v>
      </c>
      <c r="O61" s="66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7">
        <f>IF(ISBLANK($P$3),"",IF(ISBLANK(Tipy!J55),"-",SUM(K61:O61)))</f>
        <v>0</v>
      </c>
      <c r="Q61" s="330"/>
      <c r="R61" s="106">
        <f>IF(ISBLANK($W$3),"",IF(ISBLANK(Tipy!P55),0,IF(AND(Tipy!P55=Výsledky!$U$3,Tipy!R55=Výsledky!$W$3),60,0)))</f>
        <v>0</v>
      </c>
      <c r="S61" s="10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5">
        <f>IF(ISBLANK($W$3),"",IF(OR(Tipy!S55=Výsledky!$R$6,Tipy!S55=Výsledky!$R$7,Tipy!S55=Výsledky!$R$8,Tipy!S55=Výsledky!$R$9),VLOOKUP(Tipy!S55,'Kategórie hráčov'!$A$2:$B$47,2,FALSE),0))</f>
        <v>20</v>
      </c>
      <c r="U61" s="105">
        <f>IF(ISBLANK($W$3),"",IF(OR(Tipy!T55=Výsledky!$U$6,Tipy!T55=Výsledky!$U$7,Tipy!T55=Výsledky!$U$8,Tipy!T55=Výsledky!$U$9),VLOOKUP(Tipy!T55,'Kategórie hráčov'!$A$25:$B$70,2,FALSE),0))</f>
        <v>0</v>
      </c>
      <c r="V61" s="66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9">
        <f>IF(ISBLANK($W$3),"",IF(ISBLANK(Tipy!P55),"-",SUM(R61:V61)))</f>
        <v>40</v>
      </c>
      <c r="X61" s="330"/>
      <c r="Y61" s="106">
        <f>IF(ISBLANK($AD$3),"",IF(ISBLANK(Tipy!V55),0,IF(AND(Tipy!V55=Výsledky!$AB$3,Tipy!X55=Výsledky!$AD$3),60,0)))</f>
        <v>0</v>
      </c>
      <c r="Z61" s="10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5">
        <f>IF(ISBLANK($AD$3),"",IF(OR(Tipy!Y55=Výsledky!$Y$6,Tipy!Y55=Výsledky!$Y$7,Tipy!Y55=Výsledky!$Y$8,Tipy!Y55=Výsledky!$Y$9),VLOOKUP(Tipy!Y55,'Kategórie hráčov'!$A$2:$B$47,2,FALSE),0))</f>
        <v>0</v>
      </c>
      <c r="AB61" s="105">
        <f>IF(ISBLANK($AD$3),"",IF(OR(Tipy!Z55=Výsledky!$AB$6,Tipy!Z55=Výsledky!$AB$7,Tipy!Z55=Výsledky!$AB$8,Tipy!Z55=Výsledky!$AB$9),VLOOKUP(Tipy!Z55,'Kategórie hráčov'!$A$25:$B$70,2,FALSE),0))</f>
        <v>0</v>
      </c>
      <c r="AC61" s="6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9">
        <f>IF(ISBLANK($AD$3),"",IF(ISBLANK(Tipy!V55),"-",SUM(Y61:AC61)))</f>
        <v>20</v>
      </c>
      <c r="AE61" s="68"/>
      <c r="AF61" s="65" t="str">
        <f>IF(ISBLANK($AK$3),"",IF(ISBLANK(Tipy!AB55),0,IF(AND(Tipy!AB55=Výsledky!$AI$3,Tipy!AD55=Výsledky!$AK$3),60,0)))</f>
        <v/>
      </c>
      <c r="AG61" s="65" t="str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/>
      </c>
      <c r="AH61" s="65" t="str">
        <f>IF(ISBLANK($AK$3),"",IF(OR(Tipy!AE55=Výsledky!$AF$6,Tipy!AE55=Výsledky!$AF$7,Tipy!AE55=Výsledky!$AF$8,Tipy!AE55=Výsledky!$AF$9),IF(VLOOKUP(Tipy!AE55,'Kategórie hráčov'!$A$2:$B$46,2,FALSE)=30,30,20),0))</f>
        <v/>
      </c>
      <c r="AI61" s="65" t="str">
        <f>IF(ISBLANK($AK$3),"",IF(OR(Tipy!AF55=Výsledky!$AI$6,Tipy!AF55=Výsledky!$AI$7,Tipy!AF55=Výsledky!$AI$8,Tipy!AF55=Výsledky!$AI$9),IF(VLOOKUP(Tipy!AF55,'Kategórie hráčov'!$A$2:$B$46,2,FALSE)=30,30,20),0))</f>
        <v/>
      </c>
      <c r="AJ61" s="66" t="str">
        <f>IF(ISBLANK($AK$3),"",IF(ISBLANK(Tipy!AB55),0,IF(OR(AND(Tipy!AB55=Výsledky!$AI$3,OR(Tipy!AD55=Výsledky!$AK$3+1,Tipy!AD55=Výsledky!$AK$3-1)),AND(Tipy!AD55=Výsledky!$AK$3,OR(Tipy!AB55=Výsledky!$AI$3+1,Tipy!AB55=Výsledky!$AI$3-1))),10,0)))</f>
        <v/>
      </c>
      <c r="AK61" s="69" t="str">
        <f>IF(ISBLANK($AK$3),"",IF(ISBLANK(Tipy!AB55),"-",SUM(AF61:AJ61)))</f>
        <v/>
      </c>
      <c r="AL61" s="68"/>
      <c r="AM61" s="65" t="str">
        <f>IF(ISBLANK($AR$3),"",IF(ISBLANK(Tipy!AH55),0,IF(AND(Tipy!AH55=Výsledky!$AP$3,Tipy!AJ55=Výsledky!$AR$3),60,0)))</f>
        <v/>
      </c>
      <c r="AN61" s="65" t="str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/>
      </c>
      <c r="AO61" s="65" t="str">
        <f>IF(ISBLANK($AR$3),"",IF(OR(Tipy!AK55=Výsledky!$AM$6,Tipy!AK55=Výsledky!$AM$7,Tipy!AK55=Výsledky!$AM$8,Tipy!AK55=Výsledky!$AM$9),IF(VLOOKUP(Tipy!AK55,'Kategórie hráčov'!$A$2:$B$46,2,FALSE)=30,30,20),0))</f>
        <v/>
      </c>
      <c r="AP61" s="65" t="str">
        <f>IF(ISBLANK($AR$3),"",IF(OR(Tipy!AL55=Výsledky!$AP$6,Tipy!AL55=Výsledky!$AP$7,Tipy!AL55=Výsledky!$AP$8,Tipy!AL55=Výsledky!$AP$9),IF(VLOOKUP(Tipy!AL55,'Kategórie hráčov'!$A$2:$B$46,2,FALSE)=30,30,20),0))</f>
        <v/>
      </c>
      <c r="AQ61" s="66" t="str">
        <f>IF(ISBLANK($AR$3),"",IF(ISBLANK(Tipy!AH55),0,IF(OR(AND(Tipy!AH55=Výsledky!$AP$3,OR(Tipy!AJ55=Výsledky!$AR$3+1,Tipy!AJ55=Výsledky!$AR$3-1)),AND(Tipy!AJ55=Výsledky!$AR$3,OR(Tipy!AH55=Výsledky!$AP$3+1,Tipy!AH55=Výsledky!$AP$3-1))),10,0)))</f>
        <v/>
      </c>
      <c r="AR61" s="69" t="str">
        <f>IF(ISBLANK($AR$3),"",IF(ISBLANK(Tipy!AH55),"-",SUM(AM61:AQ61)))</f>
        <v/>
      </c>
      <c r="AS61" s="68"/>
      <c r="AT61" s="65" t="str">
        <f>IF(ISBLANK($BF$3),"",IF(ISBLANK(Tipy!AN55),0,IF(AND(Tipy!AN55=Výsledky!$BD$3,Tipy!AP55=Výsledky!$BF$3),60,0)))</f>
        <v/>
      </c>
      <c r="AU61" s="65" t="str">
        <f>IF(ISBLANK($BF$3),"",IF(ISBLANK(Tipy!AN55),0,IF(AND(Tipy!AN55=Výsledky!$BD$3,Tipy!AP55=Výsledky!$BF$3),0,IF(AND(Tipy!AN55-Tipy!AP55&gt;0,Výsledky!$BD$3-Výsledky!$BF$3&gt;0),20,IF(AND(Tipy!AN55-Tipy!AP55=0,Výsledky!$BD$3-Výsledky!$BF$3=0),20,IF(AND(Tipy!AN55-Tipy!AP55&lt;0,Výsledky!$BD$3-Výsledky!$BF$3&lt;0),20,0))))))</f>
        <v/>
      </c>
      <c r="AV61" s="65" t="str">
        <f>IF(ISBLANK($BF$3),"",IF(OR(Tipy!AQ55=Výsledky!#REF!,Tipy!AQ55=Výsledky!#REF!,Tipy!AQ55=Výsledky!#REF!,Tipy!AQ55=Výsledky!$AT$9),IF(VLOOKUP(Tipy!AQ55,'Kategórie hráčov'!$A$2:$B$46,2,FALSE)=30,30,20),0))</f>
        <v/>
      </c>
      <c r="AW61" s="65" t="str">
        <f>IF(ISBLANK($BF$3),"",IF(OR(Tipy!AR55=Výsledky!#REF!,Tipy!AR55=Výsledky!#REF!,Tipy!AR55=Výsledky!#REF!,Tipy!AR55=Výsledky!$AW$9),IF(VLOOKUP(Tipy!AR55,'Kategórie hráčov'!$A$2:$B$46,2,FALSE)=30,30,20),0))</f>
        <v/>
      </c>
      <c r="AX61" s="66" t="str">
        <f>IF(ISBLANK($BF$3),"",IF(ISBLANK(Tipy!AN55),0,IF(OR(AND(Tipy!AN55=Výsledky!$BD$3,OR(Tipy!AP55=Výsledky!$BF$3+1,Tipy!AP55=Výsledky!$BF$3-1)),AND(Tipy!AP55=Výsledky!$BF$3,OR(Tipy!AN55=Výsledky!$BD$3+1,Tipy!AN55=Výsledky!$BD$3-1))),10,0)))</f>
        <v/>
      </c>
      <c r="AY61" s="69" t="str">
        <f>IF(ISBLANK($BF$3),"",IF(ISBLANK(Tipy!AN55),"-",SUM(AT61:AX61)))</f>
        <v/>
      </c>
      <c r="AZ61" s="68"/>
      <c r="BA61" s="65" t="str">
        <f>IF(ISBLANK($AY$3),"",IF(ISBLANK(Tipy!AT55),0,IF(AND(Tipy!AT55=Výsledky!$AW$3,Tipy!AV55=Výsledky!$AY$3),60,0)))</f>
        <v/>
      </c>
      <c r="BB61" s="65" t="str">
        <f>IF(ISBLANK($AY$3),"",IF(ISBLANK(Tipy!AT55),0,IF(AND(Tipy!AT55=Výsledky!$AW$3,Tipy!AV55=Výsledky!$AY$3),0,IF(AND(Tipy!AT55-Tipy!AV55&gt;0,Výsledky!$AW$3-Výsledky!$AY$3&gt;0),20,IF(AND(Tipy!AT55-Tipy!AV55=0,Výsledky!$AW$3-Výsledky!$AY$3=0),20,IF(AND(Tipy!AT55-Tipy!AV55&lt;0,Výsledky!$AW$3-Výsledky!$AY$3&lt;0),20,0))))))</f>
        <v/>
      </c>
      <c r="BC61" s="65" t="str">
        <f>IF(ISBLANK($AY$3),"",IF(OR(Tipy!AW55=Výsledky!$BA$6,Tipy!AW55=Výsledky!$BA$7,Tipy!AW55=Výsledky!$BA$8,Tipy!AW55=Výsledky!$BA$9),IF(VLOOKUP(Tipy!AW55,'Kategórie hráčov'!$A$2:$B$46,2,FALSE)=30,30,20),0))</f>
        <v/>
      </c>
      <c r="BD61" s="65" t="str">
        <f>IF(ISBLANK($AY$3),"",IF(OR(Tipy!AX55=Výsledky!$BD$6,Tipy!AX55=Výsledky!$BD$7,Tipy!AX55=Výsledky!$BD$8,Tipy!AX55=Výsledky!$BD$9),IF(VLOOKUP(Tipy!AX55,'Kategórie hráčov'!$A$2:$B$46,2,FALSE)=30,30,20),0))</f>
        <v/>
      </c>
      <c r="BE61" s="66" t="str">
        <f>IF(ISBLANK($AY$3),"",IF(ISBLANK(Tipy!AT55),0,IF(OR(AND(Tipy!AT55=Výsledky!$AW$3,OR(Tipy!AV55=Výsledky!$AY$3+1,Tipy!AV55=Výsledky!$AY$3-1)),AND(Tipy!AV55=Výsledky!$AY$3,OR(Tipy!AT55=Výsledky!$AW$3+1,Tipy!AT55=Výsledky!$AW$3-1))),10,0)))</f>
        <v/>
      </c>
      <c r="BF61" s="69" t="str">
        <f>IF(ISBLANK($AY$3),"",IF(ISBLANK(Tipy!AT55),"-",SUM(BA61:BE61)))</f>
        <v/>
      </c>
      <c r="BG61" s="68"/>
      <c r="BH61" s="65" t="str">
        <f>IF(ISBLANK($BT$3),"",IF(ISBLANK(Tipy!AZ55),0,IF(AND(Tipy!AZ55=Výsledky!$BR$3,Tipy!BB55=Výsledky!$BT$3),60,0)))</f>
        <v/>
      </c>
      <c r="BI61" s="65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5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5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6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69" t="str">
        <f>IF(ISBLANK($BT$3),"",IF(ISBLANK(Tipy!AZ55),"-",SUM(BH61:BL61)))</f>
        <v/>
      </c>
      <c r="BN61" s="68"/>
      <c r="BO61" s="65" t="str">
        <f>IF(ISBLANK($CA$3),"",IF(ISBLANK(Tipy!BF55),0,IF(AND(Tipy!BF55=Výsledky!$BY$3,Tipy!BH55=Výsledky!$CA$3),60,0)))</f>
        <v/>
      </c>
      <c r="BP61" s="65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5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5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6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9" t="str">
        <f>IF(ISBLANK($CA$3),"",IF(ISBLANK(Tipy!BF55),"-",SUM(BO61:BS61)))</f>
        <v/>
      </c>
      <c r="BU61" s="68"/>
      <c r="BV61" s="65" t="str">
        <f>IF(ISBLANK($CH$3),"",IF(ISBLANK(Tipy!BL55),0,IF(AND(Tipy!BL55=Výsledky!$CF$3,Tipy!BN55=Výsledky!$CH$3),60,0)))</f>
        <v/>
      </c>
      <c r="BW61" s="65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5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5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6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9" t="str">
        <f>IF(ISBLANK($CH$3),"",IF(ISBLANK(Tipy!BL55),"-",SUM(BV61:BZ61)))</f>
        <v/>
      </c>
      <c r="CB61" s="68"/>
      <c r="CC61" s="65" t="str">
        <f>IF(ISBLANK($CO$3),"",IF(ISBLANK(Tipy!BR55),0,IF(AND(Tipy!BR55=Výsledky!$CM$3,Tipy!BT55=Výsledky!$CO$3),60,0)))</f>
        <v/>
      </c>
      <c r="CD61" s="65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5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5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6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9" t="str">
        <f>IF(ISBLANK($CO$3),"",IF(ISBLANK(Tipy!BR55),"-",SUM(CC61:CG61)))</f>
        <v/>
      </c>
      <c r="CI61" s="68"/>
      <c r="CJ61" s="65" t="str">
        <f>IF(ISBLANK($CV$3),"",IF(ISBLANK(Tipy!BX55),0,IF(AND(Tipy!BX55=Výsledky!$CT$3,Tipy!BZ55=Výsledky!$CV$3),60,0)))</f>
        <v/>
      </c>
      <c r="CK61" s="65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5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5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6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9" t="str">
        <f>IF(ISBLANK($CV$3),"",IF(ISBLANK(Tipy!BX55),"-",SUM(CJ61:CN61)))</f>
        <v/>
      </c>
      <c r="CP61" s="68"/>
      <c r="CQ61" s="65" t="str">
        <f>IF(ISBLANK($DC$3),"",IF(ISBLANK(Tipy!CD55),0,IF(AND(Tipy!CD55=Výsledky!$DA$3,Tipy!CF55=Výsledky!$DC$3),60,0)))</f>
        <v/>
      </c>
      <c r="CR61" s="65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5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5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6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9" t="str">
        <f>IF(ISBLANK($DC$3),"",IF(ISBLANK(Tipy!CD55),"-",SUM(CQ61:CU61)))</f>
        <v/>
      </c>
      <c r="CW61" s="68"/>
      <c r="CX61" s="65" t="str">
        <f>IF(ISBLANK($DX$3),"",IF(ISBLANK(Tipy!CJ55),0,IF(AND(Tipy!CJ55=Výsledky!$DV$3,Tipy!CL55=Výsledky!$DX$3),60,0)))</f>
        <v/>
      </c>
      <c r="CY61" s="65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5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5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6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9" t="str">
        <f>IF(ISBLANK($DX$3),"",IF(ISBLANK(Tipy!CJ55),"-",SUM(CX61:DB61)))</f>
        <v/>
      </c>
      <c r="DD61" s="68"/>
      <c r="DE61" s="65" t="str">
        <f>IF(ISBLANK($DQ$3),"",IF(ISBLANK(Tipy!CP55),0,IF(AND(Tipy!CP55=Výsledky!$DO$3,Tipy!CR55=Výsledky!$DQ$3),60,0)))</f>
        <v/>
      </c>
      <c r="DF61" s="65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5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5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6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9" t="str">
        <f>IF(ISBLANK($DQ$3),"",IF(ISBLANK(Tipy!CP55),"-",SUM(DE61:DI61)))</f>
        <v/>
      </c>
      <c r="DK61" s="68"/>
      <c r="DL61" s="65" t="str">
        <f>IF(ISBLANK($EE$3),"",IF(ISBLANK(Tipy!CV55),0,IF(AND(Tipy!CV55=Výsledky!$EC$3,Tipy!CX55=Výsledky!$EE$3),60,0)))</f>
        <v/>
      </c>
      <c r="DM61" s="65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5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5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6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9" t="str">
        <f>IF(ISBLANK($EE$3),"",IF(ISBLANK(Tipy!CV55),"-",SUM(DL61:DP61)))</f>
        <v/>
      </c>
      <c r="DR61" s="68"/>
      <c r="DS61" s="65" t="str">
        <f>IF(ISBLANK($EL$3),"",IF(ISBLANK(Tipy!DB55),0,IF(AND(Tipy!DB55=Výsledky!$EJ$3,Tipy!DD55=Výsledky!$EL$3),60,0)))</f>
        <v/>
      </c>
      <c r="DT61" s="65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5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5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6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9" t="str">
        <f>IF(ISBLANK($EL$3),"",IF(ISBLANK(Tipy!DB55),"-",SUM(DS61:DW61)))</f>
        <v/>
      </c>
      <c r="DY61" s="68"/>
      <c r="DZ61" s="65" t="str">
        <f>IF(ISBLANK($ES$3),"",IF(ISBLANK(Tipy!DH55),0,IF(AND(Tipy!DH55=Výsledky!$EQ$3,Tipy!DJ55=Výsledky!$ES$3),60,0)))</f>
        <v/>
      </c>
      <c r="EA61" s="65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5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5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6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9" t="str">
        <f>IF(ISBLANK($ES$3),"",IF(ISBLANK(Tipy!DH55),"-",SUM(DZ61:ED61)))</f>
        <v/>
      </c>
      <c r="EF61" s="68"/>
      <c r="EG61" s="65" t="str">
        <f>IF(ISBLANK($EZ$3),"",IF(ISBLANK(Tipy!DN55),0,IF(AND(Tipy!DN55=Výsledky!$EX$3,Tipy!DP55=Výsledky!$EZ$3),60,0)))</f>
        <v/>
      </c>
      <c r="EH61" s="65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5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5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6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9" t="str">
        <f>IF(ISBLANK($EZ$3),"",IF(ISBLANK(Tipy!DN55),"-",SUM(EG61:EK61)))</f>
        <v/>
      </c>
      <c r="EM61" s="68"/>
      <c r="EN61" s="65" t="str">
        <f>IF(ISBLANK($FU$3),"",IF(ISBLANK(Tipy!DT55),0,IF(AND(Tipy!DT55=Výsledky!$FS$3,Tipy!DV55=Výsledky!$FU$3),60,0)))</f>
        <v/>
      </c>
      <c r="EO61" s="65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5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5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6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9" t="str">
        <f>IF(ISBLANK($FU$3),"",IF(ISBLANK(Tipy!DT55),"-",SUM(EN61:ER61)))</f>
        <v/>
      </c>
      <c r="ET61" s="68"/>
      <c r="EU61" s="65" t="str">
        <f>IF(ISBLANK($FG$3),"",IF(ISBLANK(Tipy!DZ55),0,IF(AND(Tipy!DZ55=Výsledky!$FE$3,Tipy!EB55=Výsledky!$FG$3),60,0)))</f>
        <v/>
      </c>
      <c r="EV61" s="65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5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5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6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9" t="str">
        <f>IF(ISBLANK($FG$3),"",IF(ISBLANK(Tipy!DZ55),"-",SUM(EU61:EY61)))</f>
        <v/>
      </c>
      <c r="FA61" s="68"/>
      <c r="FB61" s="65" t="str">
        <f>IF(ISBLANK($BM$3),"",IF(ISBLANK(Tipy!EF55),0,IF(AND(Tipy!EF55=Výsledky!$BK$3,Tipy!EH55=Výsledky!$BM$3),60,0)))</f>
        <v/>
      </c>
      <c r="FC61" s="65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5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5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6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69" t="str">
        <f>IF(ISBLANK($BM$3),"",IF(ISBLANK(Tipy!EF55),"-",SUM(FB61:FF61)))</f>
        <v/>
      </c>
      <c r="FH61" s="68"/>
      <c r="FI61" s="65" t="str">
        <f>IF(ISBLANK($FN$3),"",IF(ISBLANK(Tipy!EL55),0,IF(AND(Tipy!EL55=Výsledky!$FL$3,Tipy!EN55=Výsledky!$FN$3),60,0)))</f>
        <v/>
      </c>
      <c r="FJ61" s="65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5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5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6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9" t="str">
        <f>IF(ISBLANK($FN$3),"",IF(ISBLANK(Tipy!EL55),"-",SUM(FI61:FM61)))</f>
        <v/>
      </c>
      <c r="FO61" s="68"/>
      <c r="FP61" s="65" t="str">
        <f>IF(ISBLANK($DJ$3),"",IF(ISBLANK(Tipy!ER55),0,IF(AND(Tipy!ER55=Výsledky!$DH$3,Tipy!ET55=Výsledky!$DJ$3),60,0)))</f>
        <v/>
      </c>
      <c r="FQ61" s="65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5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5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6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9" t="str">
        <f>IF(ISBLANK($DJ$3),"",IF(ISBLANK(Tipy!ER55),"-",SUM(FP61:FT61)))</f>
        <v/>
      </c>
      <c r="FV61" s="68"/>
      <c r="FW61" s="65" t="str">
        <f>IF(ISBLANK($GB$3),"",IF(ISBLANK(Tipy!EX55),0,IF(AND(Tipy!EX55=Výsledky!$FZ$3,Tipy!EZ55=Výsledky!$GB$3),60,0)))</f>
        <v/>
      </c>
      <c r="FX61" s="65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5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5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6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9" t="str">
        <f>IF(ISBLANK($GB$3),"",IF(ISBLANK(Tipy!EX55),"-",SUM(FW61:GA61)))</f>
        <v/>
      </c>
      <c r="GC61" s="68"/>
      <c r="GD61" s="65" t="str">
        <f>IF(ISBLANK($GP$3),"",IF(ISBLANK(Tipy!FD55),0,IF(AND(Tipy!FD55=Výsledky!$GN$3,Tipy!FF55=Výsledky!$GP$3),60,0)))</f>
        <v/>
      </c>
      <c r="GE61" s="65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5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5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6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9" t="str">
        <f>IF(ISBLANK($GP$3),"",IF(ISBLANK(Tipy!FD55),"-",SUM(GD61:GH61)))</f>
        <v/>
      </c>
      <c r="GJ61" s="68"/>
      <c r="GK61" s="65" t="str">
        <f>IF(ISBLANK($GW$3),"",IF(ISBLANK(Tipy!FJ55),0,IF(AND(Tipy!FJ55=Výsledky!$GU$3,Tipy!FL55=Výsledky!$GW$3),60,0)))</f>
        <v/>
      </c>
      <c r="GL61" s="65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5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5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6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9" t="str">
        <f>IF(ISBLANK($GW$3),"",IF(ISBLANK(Tipy!FJ55),"-",SUM(GK61:GO61)))</f>
        <v/>
      </c>
      <c r="GQ61" s="68"/>
      <c r="GR61" s="65" t="str">
        <f>IF(ISBLANK($GI$3),"",IF(ISBLANK(Tipy!FP55),0,IF(AND(Tipy!FP55=Výsledky!$GG$3,Tipy!FR55=Výsledky!$GI$3),60,0)))</f>
        <v/>
      </c>
      <c r="GS61" s="65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5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5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6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9" t="str">
        <f>IF(ISBLANK($GI$3),"",IF(ISBLANK(Tipy!FP55),"-",SUM(GR61:GV61)))</f>
        <v/>
      </c>
      <c r="GX61" s="68"/>
      <c r="GY61" s="65" t="str">
        <f>IF(ISBLANK($HK$3),"",IF(ISBLANK(Tipy!FV55),0,IF(AND(Tipy!FV55=Výsledky!$HI$3,Tipy!FX55=Výsledky!$HK$3),60,0)))</f>
        <v/>
      </c>
      <c r="GZ61" s="65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5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5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6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9" t="str">
        <f>IF(ISBLANK($HK$3),"",IF(ISBLANK(Tipy!FV55),"-",SUM(GY61:HC61)))</f>
        <v/>
      </c>
      <c r="HE61" s="68"/>
      <c r="HF61" s="65" t="str">
        <f>IF(ISBLANK($HD$3),"",IF(ISBLANK(Tipy!GB55),0,IF(AND(Tipy!GB55=Výsledky!$HB$3,Tipy!GD55=Výsledky!$HD$3),60,0)))</f>
        <v/>
      </c>
      <c r="HG61" s="65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5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5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6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9" t="str">
        <f>IF(ISBLANK($HD$3),"",IF(ISBLANK(Tipy!GB55),"-",SUM(HF61:HJ61)))</f>
        <v/>
      </c>
      <c r="HL61" s="68"/>
      <c r="HM61" s="65" t="str">
        <f>IF(ISBLANK($HY$3),"",IF(ISBLANK(Tipy!GH55),0,IF(AND(Tipy!GH55=Výsledky!$HW$3,Tipy!GJ55=Výsledky!$HY$3),60,0)))</f>
        <v/>
      </c>
      <c r="HN61" s="65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5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5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6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9" t="str">
        <f>IF(ISBLANK($HY$3),"",IF(ISBLANK(Tipy!GH55),"-",SUM(HM61:HQ61)))</f>
        <v/>
      </c>
      <c r="HS61" s="68"/>
      <c r="HT61" s="65" t="str">
        <f>IF(ISBLANK($HR$3),"",IF(ISBLANK(Tipy!GN55),0,IF(AND(Tipy!GN55=Výsledky!$HP$3,Tipy!GP55=Výsledky!$HR$3),60,0)))</f>
        <v/>
      </c>
      <c r="HU61" s="65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5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5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6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9" t="str">
        <f>IF(ISBLANK($HR$3),"",IF(ISBLANK(Tipy!GN55),"-",SUM(HT61:HX61)))</f>
        <v/>
      </c>
      <c r="HZ61" s="68"/>
      <c r="IA61" s="65" t="str">
        <f>IF(ISBLANK($IM$3),"",IF(ISBLANK(Tipy!GT55),0,IF(AND(Tipy!GT55=Výsledky!$IK$3,Tipy!GV55=Výsledky!$IM$3),60,0)))</f>
        <v/>
      </c>
      <c r="IB61" s="65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5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5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6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9" t="str">
        <f>IF(ISBLANK($IM$3),"",IF(ISBLANK(Tipy!GT55),"-",SUM(IA61:IE61)))</f>
        <v/>
      </c>
      <c r="IG61" s="68"/>
      <c r="IH61" s="65" t="str">
        <f>IF(ISBLANK($IF$3),"",IF(ISBLANK(Tipy!GZ55),0,IF(AND(Tipy!GZ55=Výsledky!$ID$3,Tipy!HB55=Výsledky!$IF$3),60,0)))</f>
        <v/>
      </c>
      <c r="II61" s="65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5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5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6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9" t="str">
        <f>IF(ISBLANK($IF$3),"",IF(ISBLANK(Tipy!GZ55),"-",SUM(IH61:IL61)))</f>
        <v/>
      </c>
      <c r="IN61" s="68"/>
      <c r="IO61" s="65" t="str">
        <f>IF(ISBLANK($IT$3),"",IF(ISBLANK(Tipy!HF55),0,IF(AND(Tipy!HF55=Výsledky!$IR$3,Tipy!HH55=Výsledky!$IT$3),60,0)))</f>
        <v/>
      </c>
      <c r="IP61" s="65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5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5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6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9" t="str">
        <f>IF(ISBLANK($IT$3),"",IF(ISBLANK(Tipy!HF55),"-",SUM(IO61:IS61)))</f>
        <v/>
      </c>
      <c r="IU61" s="68"/>
      <c r="IV61" s="65" t="str">
        <f>IF(ISBLANK($JA$3),"",IF(ISBLANK(Tipy!HL55),0,IF(AND(Tipy!HL55=Výsledky!$IY$3,Tipy!HN55=Výsledky!$JA$3),60,0)))</f>
        <v/>
      </c>
      <c r="IW61" s="65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5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5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6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9" t="str">
        <f>IF(ISBLANK($JA$3),"",IF(ISBLANK(Tipy!HL55),"-",SUM(IV61:IZ61)))</f>
        <v/>
      </c>
      <c r="JB61" s="68"/>
      <c r="JC61" s="65" t="str">
        <f>IF(ISBLANK($JO$3),"",IF(ISBLANK(Tipy!HR55),0,IF(AND(Tipy!HR55=Výsledky!$JM$3,Tipy!HT55=Výsledky!$JO$3),60,0)))</f>
        <v/>
      </c>
      <c r="JD61" s="65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5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5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6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9" t="str">
        <f>IF(ISBLANK($JO$3),"",IF(ISBLANK(Tipy!HR55),"-",SUM(JC61:JG61)))</f>
        <v/>
      </c>
      <c r="JI61" s="68"/>
      <c r="JJ61" s="65" t="str">
        <f>IF(ISBLANK($JH$3),"",IF(ISBLANK(Tipy!HX55),0,IF(AND(Tipy!HX55=Výsledky!$JF$3,Tipy!HZ55=Výsledky!$JH$3),60,0)))</f>
        <v/>
      </c>
      <c r="JK61" s="65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5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5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6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9" t="str">
        <f>IF(ISBLANK($JH$3),"",IF(ISBLANK(Tipy!HX55),"-",SUM(JJ61:JN61)))</f>
        <v/>
      </c>
      <c r="JP61" s="68"/>
      <c r="JQ61" s="65" t="str">
        <f>IF(ISBLANK($JV$3),"",IF(ISBLANK(Tipy!ID55),0,IF(AND(Tipy!ID55=Výsledky!$JT$3,Tipy!IF55=Výsledky!$JV$3),60,0)))</f>
        <v/>
      </c>
      <c r="JR61" s="65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5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5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6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9" t="str">
        <f>IF(ISBLANK($JV$3),"",IF(ISBLANK(Tipy!ID55),"-",SUM(JQ61:JU61)))</f>
        <v/>
      </c>
      <c r="JW61" s="68"/>
      <c r="JX61" s="65" t="str">
        <f>IF(ISBLANK($KQ$3),"",IF(ISBLANK(Tipy!IJ55),0,IF(AND(Tipy!IJ55=Výsledky!$KO$3,Tipy!IL55=Výsledky!$KQ$3),60,0)))</f>
        <v/>
      </c>
      <c r="JY61" s="65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5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5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6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9" t="str">
        <f>IF(ISBLANK($KQ$3),"",IF(ISBLANK(Tipy!IJ55),"-",SUM(JX61:KB61)))</f>
        <v/>
      </c>
      <c r="KD61" s="68"/>
      <c r="KE61" s="65" t="str">
        <f>IF(ISBLANK($KX$3),"",IF(ISBLANK(Tipy!IP55),0,IF(AND(Tipy!IP55=Výsledky!$KV$3,Tipy!IR55=Výsledky!$KX$3),60,0)))</f>
        <v/>
      </c>
      <c r="KF61" s="65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5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5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6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9" t="str">
        <f>IF(ISBLANK($KX$3),"",IF(ISBLANK(Tipy!IP55),"-",SUM(KE61:KI61)))</f>
        <v/>
      </c>
      <c r="KK61" s="68"/>
      <c r="KL61" s="65" t="str">
        <f>IF(ISBLANK($KJ$3),"",IF(ISBLANK(Tipy!IV55),0,IF(AND(Tipy!IV55=Výsledky!$KH$3,Tipy!IX55=Výsledky!$KJ$3),60,0)))</f>
        <v/>
      </c>
      <c r="KM61" s="65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5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5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6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9" t="str">
        <f>IF(ISBLANK($KJ$3),"",IF(ISBLANK(Tipy!IV55),"-",SUM(KL61:KP61)))</f>
        <v/>
      </c>
      <c r="KR61" s="68"/>
      <c r="KS61" s="65" t="str">
        <f>IF(ISBLANK($KC$3),"",IF(ISBLANK(Tipy!JB55),0,IF(AND(Tipy!JB55=Výsledky!$KA$3,Tipy!JD55=Výsledky!$KC$3),60,0)))</f>
        <v/>
      </c>
      <c r="KT61" s="65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5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5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6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9" t="str">
        <f>IF(ISBLANK($KC$3),"",IF(ISBLANK(Tipy!JB55),"-",SUM(KS61:KW61)))</f>
        <v/>
      </c>
      <c r="KY61" s="68"/>
      <c r="KZ61" s="65" t="str">
        <f>IF(ISBLANK($LE$3),"",IF(ISBLANK(Tipy!JH55),0,IF(AND(Tipy!JH55=Výsledky!$LC$3,Tipy!JJ55=Výsledky!$LE$3),60,0)))</f>
        <v/>
      </c>
      <c r="LA61" s="65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5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5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6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9" t="str">
        <f>IF(ISBLANK($LE$3),"",IF(ISBLANK(Tipy!JH55),"-",SUM(KZ61:LD61)))</f>
        <v/>
      </c>
      <c r="LF61" s="68"/>
      <c r="LG61" s="65" t="str">
        <f>IF(ISBLANK($JH$3),"",IF(ISBLANK(Tipy!JU55),0,IF(AND(Tipy!JU55=Výsledky!$JF$3,Tipy!JW55=Výsledky!$JH$3),60,0)))</f>
        <v/>
      </c>
      <c r="LH61" s="65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5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5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6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9" t="str">
        <f>IF(ISBLANK($JH$3),"",IF(ISBLANK(Tipy!JU55),"-",SUM(LG61:LK61)))</f>
        <v/>
      </c>
      <c r="LM61" s="68"/>
      <c r="LN61" s="65" t="str">
        <f>IF(ISBLANK($LS$3),"",IF(ISBLANK(Tipy!JN55),0,IF(AND(Tipy!JN55=Výsledky!$LQ$3,Tipy!JP55=Výsledky!$LS$3),60,0)))</f>
        <v/>
      </c>
      <c r="LO61" s="65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5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5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6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9" t="str">
        <f>IF(ISBLANK($LS$3),"",IF(ISBLANK(Tipy!JN55),"-",SUM(LN61:LR61)))</f>
        <v/>
      </c>
      <c r="LT61" s="68"/>
      <c r="LU61" s="65" t="str">
        <f>IF(ISBLANK($JH$3),"",IF(ISBLANK(Tipy!KI55),0,IF(AND(Tipy!KI55=Výsledky!$JF$3,Tipy!KK55=Výsledky!$JH$3),60,0)))</f>
        <v/>
      </c>
      <c r="LV61" s="65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5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5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6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9" t="str">
        <f>IF(ISBLANK($JH$3),"",IF(ISBLANK(Tipy!KI55),"-",SUM(LU61:LY61)))</f>
        <v/>
      </c>
      <c r="MA61" s="68"/>
      <c r="MB61" s="65" t="str">
        <f>IF(ISBLANK($MG$3),"",IF(ISBLANK(Tipy!JZ55),0,IF(AND(Tipy!JZ55=Výsledky!$ME$3,Tipy!KB55=Výsledky!$MG$3),60,0)))</f>
        <v/>
      </c>
      <c r="MC61" s="65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5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5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6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9" t="str">
        <f>IF(ISBLANK($MG$3),"",IF(ISBLANK(Tipy!JZ55),"-",SUM(MB61:MF61)))</f>
        <v/>
      </c>
      <c r="MH61" s="68"/>
      <c r="MI61" s="65" t="str">
        <f>IF(ISBLANK($MN$3),"",IF(ISBLANK(Tipy!KL55),0,IF(AND(Tipy!KL55=Výsledky!$ML$3,Tipy!KN55=Výsledky!$MN$3),60,0)))</f>
        <v/>
      </c>
      <c r="MJ61" s="6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5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5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9" t="str">
        <f>IF(ISBLANK($MN$3),"",IF(ISBLANK(Tipy!KL55),"-",SUM(MI61:MM61)))</f>
        <v/>
      </c>
      <c r="MO61" s="68"/>
      <c r="MP61" s="65" t="str">
        <f>IF(ISBLANK($MU$3),"",IF(ISBLANK(Tipy!KR55),0,IF(AND(Tipy!KR55=Výsledky!$MS$3,Tipy!KT55=Výsledky!$MU$3),60,0)))</f>
        <v/>
      </c>
      <c r="MQ61" s="6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5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5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9" t="str">
        <f>IF(ISBLANK($MU$3),"",IF(ISBLANK(Tipy!KR55),"-",SUM(MP61:MT61)))</f>
        <v/>
      </c>
      <c r="MV61" s="68"/>
      <c r="MW61" s="65" t="str">
        <f>IF(ISBLANK($NP$3),"",IF(ISBLANK(Tipy!KX55),0,IF(AND(Tipy!KX55=Výsledky!$NN$3,Tipy!KZ55=Výsledky!$NP$3),60,0)))</f>
        <v/>
      </c>
      <c r="MX61" s="65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5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5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6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9" t="str">
        <f>IF(ISBLANK($NP$3),"",IF(ISBLANK(Tipy!KX55),"-",SUM(MW61:NA61)))</f>
        <v/>
      </c>
      <c r="NC61" s="68"/>
      <c r="ND61" s="65" t="str">
        <f>IF(ISBLANK($NB$3),"",IF(ISBLANK(Tipy!LD55),0,IF(AND(Tipy!LD55=Výsledky!$MZ$3,Tipy!LF55=Výsledky!$NB$3),60,0)))</f>
        <v/>
      </c>
      <c r="NE61" s="65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5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5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6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9" t="str">
        <f>IF(ISBLANK($NB$3),"",IF(ISBLANK(Tipy!LD55),"-",SUM(ND61:NH61)))</f>
        <v/>
      </c>
      <c r="NJ61" s="68"/>
      <c r="NK61" s="65" t="str">
        <f>IF(ISBLANK($OD$3),"",IF(ISBLANK(Tipy!LJ55),0,IF(AND(Tipy!LJ55=Výsledky!$OB$3,Tipy!LL55=Výsledky!$OD$3),60,0)))</f>
        <v/>
      </c>
      <c r="NL61" s="65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5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5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6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9" t="str">
        <f>IF(ISBLANK($OD$3),"",IF(ISBLANK(Tipy!LJ55),"-",SUM(NK61:NO61)))</f>
        <v/>
      </c>
      <c r="NQ61" s="68"/>
      <c r="NR61" s="65" t="str">
        <f>IF(ISBLANK($NI$3),"",IF(ISBLANK(Tipy!LP55),0,IF(AND(Tipy!LP55=Výsledky!$NG$3,Tipy!LR55=Výsledky!$NI$3),60,0)))</f>
        <v/>
      </c>
      <c r="NS61" s="65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5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5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6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9" t="str">
        <f>IF(ISBLANK($NI$3),"",IF(ISBLANK(Tipy!LP55),"-",SUM(NR61:NV61)))</f>
        <v/>
      </c>
      <c r="NX61" s="68"/>
      <c r="NY61" s="65" t="str">
        <f>IF(ISBLANK($OK$3),"",IF(ISBLANK(Tipy!LV55),0,IF(AND(Tipy!LV55=Výsledky!$OI$3,Tipy!LX55=Výsledky!$OK$3),60,0)))</f>
        <v/>
      </c>
      <c r="NZ61" s="65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5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5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6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9" t="str">
        <f>IF(ISBLANK($OK$3),"",IF(ISBLANK(Tipy!LV55),"-",SUM(NY61:OC61)))</f>
        <v/>
      </c>
      <c r="OE61" s="68"/>
      <c r="OF61" s="65" t="str">
        <f>IF(ISBLANK($NW$3),"",IF(ISBLANK(Tipy!MB55),0,IF(AND(Tipy!MB55=Výsledky!$NU$3,Tipy!MD55=Výsledky!$NW$3),60,0)))</f>
        <v/>
      </c>
      <c r="OG61" s="65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5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5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6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9" t="str">
        <f>IF(ISBLANK($NW$3),"",IF(ISBLANK(Tipy!MB55),"-",SUM(OF61:OJ61)))</f>
        <v/>
      </c>
      <c r="OL61" s="68"/>
      <c r="OM61" s="65" t="str">
        <f>IF(ISBLANK($OR$3),"",IF(ISBLANK(Tipy!MH55),0,IF(AND(Tipy!MH55=Výsledky!$OP$3,Tipy!MJ55=Výsledky!$OR$3),60,0)))</f>
        <v/>
      </c>
      <c r="ON61" s="6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5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5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9" t="str">
        <f>IF(ISBLANK($OR$3),"",IF(ISBLANK(Tipy!MH55),"-",SUM(OM61:OQ61)))</f>
        <v/>
      </c>
      <c r="OS61" s="68"/>
      <c r="OT61" s="65" t="str">
        <f>IF(ISBLANK($OY$3),"",IF(ISBLANK(Tipy!MN55),0,IF(AND(Tipy!MN55=Výsledky!$OW$3,Tipy!MP55=Výsledky!$OY$3),60,0)))</f>
        <v/>
      </c>
      <c r="OU61" s="6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5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5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9" t="str">
        <f>IF(ISBLANK($OY$3),"",IF(ISBLANK(Tipy!MN55),"-",SUM(OT61:OX61)))</f>
        <v/>
      </c>
      <c r="OZ61" s="68"/>
      <c r="PA61" s="65" t="str">
        <f>IF(ISBLANK($PF$3),"",IF(ISBLANK(Tipy!MT55),0,IF(AND(Tipy!MT55=Výsledky!$PD$3,Tipy!MV55=Výsledky!$PF$3),60,0)))</f>
        <v/>
      </c>
      <c r="PB61" s="6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5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5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9" t="str">
        <f>IF(ISBLANK($PF$3),"",IF(ISBLANK(Tipy!MT55),"-",SUM(PA61:PE61)))</f>
        <v/>
      </c>
      <c r="PG61" s="68"/>
      <c r="PH61" s="65" t="str">
        <f>IF(ISBLANK($PM$3),"",IF(ISBLANK(Tipy!MZ55),0,IF(AND(Tipy!MZ55=Výsledky!$PK$3,Tipy!NB55=Výsledky!$PM$3),60,0)))</f>
        <v/>
      </c>
      <c r="PI61" s="6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5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5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9" t="str">
        <f>IF(ISBLANK($PM$3),"",IF(ISBLANK(Tipy!MZ55),"-",SUM(PH61:PL61)))</f>
        <v/>
      </c>
      <c r="PN61" s="68"/>
      <c r="PO61" s="65" t="str">
        <f>IF(ISBLANK($PT$3),"",IF(ISBLANK(Tipy!NF55),0,IF(AND(Tipy!NF55=Výsledky!$PR$3,Tipy!NH55=Výsledky!$PT$3),60,0)))</f>
        <v/>
      </c>
      <c r="PP61" s="6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5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5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9" t="str">
        <f>IF(ISBLANK($PT$3),"",IF(ISBLANK(Tipy!NF55),"-",SUM(PO61:PS61)))</f>
        <v/>
      </c>
      <c r="PU61" s="68"/>
      <c r="PV61" s="65" t="str">
        <f>IF(ISBLANK($QA$3),"",IF(ISBLANK(Tipy!NL55),0,IF(AND(Tipy!NL55=Výsledky!$PY$3,Tipy!NN55=Výsledky!$QA$3),60,0)))</f>
        <v/>
      </c>
      <c r="PW61" s="6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5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5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9" t="str">
        <f>IF(ISBLANK($QA$3),"",IF(ISBLANK(Tipy!NL55),"-",SUM(PV61:PZ61)))</f>
        <v/>
      </c>
      <c r="QB61" s="68"/>
      <c r="QC61" s="65" t="str">
        <f>IF(ISBLANK($QH$3),"",IF(ISBLANK(Tipy!NR55),0,IF(AND(Tipy!NR55=Výsledky!$QF$3,Tipy!NT55=Výsledky!$QH$3),60,0)))</f>
        <v/>
      </c>
      <c r="QD61" s="6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5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5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9" t="str">
        <f>IF(ISBLANK($QH$3),"",IF(ISBLANK(Tipy!NR55),"-",SUM(QC61:QG61)))</f>
        <v/>
      </c>
      <c r="QI61" s="65"/>
      <c r="QJ61" s="65" t="str">
        <f>IF(ISBLANK($QV$3),"",IF(ISBLANK(Tipy!NX55),0,IF(AND(Tipy!NX55=Výsledky!$QT$3,Tipy!NZ55=Výsledky!$QV$3),60,0)))</f>
        <v/>
      </c>
      <c r="QK61" s="65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5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5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6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9" t="str">
        <f>IF(ISBLANK($QV$3),"",IF(ISBLANK(Tipy!NX55),"-",SUM(QJ61:QN61)))</f>
        <v/>
      </c>
      <c r="QP61" s="65"/>
      <c r="QQ61" s="65" t="str">
        <f>IF(ISBLANK($QO$3),"",IF(ISBLANK(Tipy!#REF!),0,IF(AND(Tipy!#REF!=Výsledky!$QM$3,Tipy!#REF!=Výsledky!$QO$3),60,0)))</f>
        <v/>
      </c>
      <c r="QR6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9" t="str">
        <f>IF(ISBLANK($QO$3),"",IF(ISBLANK(Tipy!#REF!),"-",SUM(QQ61:QU61)))</f>
        <v/>
      </c>
    </row>
    <row r="62" spans="1:464" s="336" customFormat="1" ht="15">
      <c r="A62" s="316">
        <f>Tipy!A56</f>
        <v>27</v>
      </c>
      <c r="B62" s="333" t="s">
        <v>6</v>
      </c>
      <c r="C62" s="334">
        <v>27</v>
      </c>
      <c r="D62" s="65">
        <f>IF(ISBLANK($I$3),"",IF(ISBLANK(Tipy!D56),0,IF(AND(Tipy!D56=Výsledky!$G$3,Tipy!F56=Výsledky!$I$3),60,0)))</f>
        <v>0</v>
      </c>
      <c r="E62" s="6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5" t="e">
        <f>IF(ISBLANK($I$3),"",IF(OR(Tipy!G57=Výsledky!$D$6,Tipy!G57=Výsledky!$D$7,Tipy!G57=Výsledky!$D$8,Tipy!G57=Výsledky!$D$9),IF(VLOOKUP(Tipy!G57,'Kategórie hráčov'!$A$2:$B$46,2,FALSE)=30,30,20),0))</f>
        <v>#N/A</v>
      </c>
      <c r="G62" s="65" t="e">
        <f>IF(ISBLANK($I$3),"",IF(OR(Tipy!H57=Výsledky!$G$6,Tipy!H57=Výsledky!$G$7,Tipy!H57=Výsledky!$G$8,Tipy!H57=Výsledky!$G$9),IF(VLOOKUP(Tipy!H57,'Kategórie hráčov'!$A$2:$B$46,2,FALSE)=30,30,20),0))</f>
        <v>#N/A</v>
      </c>
      <c r="H62" s="66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7" t="str">
        <f>IF(ISBLANK($I$3),"",IF(ISBLANK(Tipy!D56),"-",SUM(D62:H62)))</f>
        <v>-</v>
      </c>
      <c r="J62" s="335"/>
      <c r="K62" s="106">
        <f>IF(ISBLANK($P$3),"",IF(ISBLANK(Tipy!J56),0,IF(AND(Tipy!J56=Výsledky!$N$3,Tipy!L56=Výsledky!$P$3),60,0)))</f>
        <v>0</v>
      </c>
      <c r="L62" s="10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5">
        <f>IF(ISBLANK($P$3),"",IF(OR(Tipy!M56=Výsledky!$K$6,Tipy!M56=Výsledky!$K$7,Tipy!M56=Výsledky!$K$8,Tipy!M56=Výsledky!$K$9),IF(VLOOKUP(Tipy!M56,'Kategórie hráčov'!$A$2:$B$46,2,FALSE)=30,30,20),0))</f>
        <v>0</v>
      </c>
      <c r="N62" s="105">
        <f>IF(ISBLANK($P$3),"",IF(OR(Tipy!N56=Výsledky!$N$6,Tipy!N56=Výsledky!$N$7,Tipy!N56=Výsledky!$N$8,Tipy!N56=Výsledky!$N$9),IF(VLOOKUP(Tipy!N56,'Kategórie hráčov'!$A$2:$B$46,2,FALSE)=30,30,20),0))</f>
        <v>0</v>
      </c>
      <c r="O62" s="6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7">
        <f>IF(ISBLANK($P$3),"",IF(ISBLANK(Tipy!J56),"-",SUM(K62:O62)))</f>
        <v>20</v>
      </c>
      <c r="Q62" s="330"/>
      <c r="R62" s="106">
        <f>IF(ISBLANK($W$3),"",IF(ISBLANK(Tipy!P56),0,IF(AND(Tipy!P56=Výsledky!$U$3,Tipy!R56=Výsledky!$W$3),60,0)))</f>
        <v>0</v>
      </c>
      <c r="S62" s="10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5">
        <f>IF(ISBLANK($W$3),"",IF(OR(Tipy!S56=Výsledky!$R$6,Tipy!S56=Výsledky!$R$7,Tipy!S56=Výsledky!$R$8,Tipy!S56=Výsledky!$R$9),VLOOKUP(Tipy!S56,'Kategórie hráčov'!$A$2:$B$47,2,FALSE),0))</f>
        <v>20</v>
      </c>
      <c r="U62" s="105">
        <f>IF(ISBLANK($W$3),"",IF(OR(Tipy!T56=Výsledky!$U$6,Tipy!T56=Výsledky!$U$7,Tipy!T56=Výsledky!$U$8,Tipy!T56=Výsledky!$U$9),VLOOKUP(Tipy!T56,'Kategórie hráčov'!$A$25:$B$70,2,FALSE),0))</f>
        <v>0</v>
      </c>
      <c r="V62" s="6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9">
        <f>IF(ISBLANK($W$3),"",IF(ISBLANK(Tipy!P56),"-",SUM(R62:V62)))</f>
        <v>50</v>
      </c>
      <c r="X62" s="330"/>
      <c r="Y62" s="106">
        <f>IF(ISBLANK($AD$3),"",IF(ISBLANK(Tipy!V56),0,IF(AND(Tipy!V56=Výsledky!$AB$3,Tipy!X56=Výsledky!$AD$3),60,0)))</f>
        <v>0</v>
      </c>
      <c r="Z62" s="10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5">
        <f>IF(ISBLANK($AD$3),"",IF(OR(Tipy!Y56=Výsledky!$Y$6,Tipy!Y56=Výsledky!$Y$7,Tipy!Y56=Výsledky!$Y$8,Tipy!Y56=Výsledky!$Y$9),VLOOKUP(Tipy!Y56,'Kategórie hráčov'!$A$2:$B$47,2,FALSE),0))</f>
        <v>0</v>
      </c>
      <c r="AB62" s="105">
        <f>IF(ISBLANK($AD$3),"",IF(OR(Tipy!Z56=Výsledky!$AB$6,Tipy!Z56=Výsledky!$AB$7,Tipy!Z56=Výsledky!$AB$8,Tipy!Z56=Výsledky!$AB$9),VLOOKUP(Tipy!Z56,'Kategórie hráčov'!$A$25:$B$70,2,FALSE),0))</f>
        <v>20</v>
      </c>
      <c r="AC62" s="66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9">
        <f>IF(ISBLANK($AD$3),"",IF(ISBLANK(Tipy!V56),"-",SUM(Y62:AC62)))</f>
        <v>30</v>
      </c>
      <c r="AE62" s="68"/>
      <c r="AF62" s="65" t="str">
        <f>IF(ISBLANK($AK$3),"",IF(ISBLANK(Tipy!AB56),0,IF(AND(Tipy!AB56=Výsledky!$AI$3,Tipy!AD56=Výsledky!$AK$3),60,0)))</f>
        <v/>
      </c>
      <c r="AG62" s="65" t="str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/>
      </c>
      <c r="AH62" s="65" t="str">
        <f>IF(ISBLANK($AK$3),"",IF(OR(Tipy!AE56=Výsledky!$AF$6,Tipy!AE56=Výsledky!$AF$7,Tipy!AE56=Výsledky!$AF$8,Tipy!AE56=Výsledky!$AF$9),IF(VLOOKUP(Tipy!AE56,'Kategórie hráčov'!$A$2:$B$46,2,FALSE)=30,30,20),0))</f>
        <v/>
      </c>
      <c r="AI62" s="65" t="str">
        <f>IF(ISBLANK($AK$3),"",IF(OR(Tipy!AF56=Výsledky!$AI$6,Tipy!AF56=Výsledky!$AI$7,Tipy!AF56=Výsledky!$AI$8,Tipy!AF56=Výsledky!$AI$9),IF(VLOOKUP(Tipy!AF56,'Kategórie hráčov'!$A$2:$B$46,2,FALSE)=30,30,20),0))</f>
        <v/>
      </c>
      <c r="AJ62" s="66" t="str">
        <f>IF(ISBLANK($AK$3),"",IF(ISBLANK(Tipy!AB56),0,IF(OR(AND(Tipy!AB56=Výsledky!$AI$3,OR(Tipy!AD56=Výsledky!$AK$3+1,Tipy!AD56=Výsledky!$AK$3-1)),AND(Tipy!AD56=Výsledky!$AK$3,OR(Tipy!AB56=Výsledky!$AI$3+1,Tipy!AB56=Výsledky!$AI$3-1))),10,0)))</f>
        <v/>
      </c>
      <c r="AK62" s="69" t="str">
        <f>IF(ISBLANK($AK$3),"",IF(ISBLANK(Tipy!AB56),"-",SUM(AF62:AJ62)))</f>
        <v/>
      </c>
      <c r="AL62" s="68"/>
      <c r="AM62" s="65" t="str">
        <f>IF(ISBLANK($AR$3),"",IF(ISBLANK(Tipy!AH56),0,IF(AND(Tipy!AH56=Výsledky!$AP$3,Tipy!AJ56=Výsledky!$AR$3),60,0)))</f>
        <v/>
      </c>
      <c r="AN62" s="65" t="str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/>
      </c>
      <c r="AO62" s="65" t="str">
        <f>IF(ISBLANK($AR$3),"",IF(OR(Tipy!AK56=Výsledky!$AM$6,Tipy!AK56=Výsledky!$AM$7,Tipy!AK56=Výsledky!$AM$8,Tipy!AK56=Výsledky!$AM$9),IF(VLOOKUP(Tipy!AK56,'Kategórie hráčov'!$A$2:$B$46,2,FALSE)=30,30,20),0))</f>
        <v/>
      </c>
      <c r="AP62" s="65" t="str">
        <f>IF(ISBLANK($AR$3),"",IF(OR(Tipy!AL56=Výsledky!$AP$6,Tipy!AL56=Výsledky!$AP$7,Tipy!AL56=Výsledky!$AP$8,Tipy!AL56=Výsledky!$AP$9),IF(VLOOKUP(Tipy!AL56,'Kategórie hráčov'!$A$2:$B$46,2,FALSE)=30,30,20),0))</f>
        <v/>
      </c>
      <c r="AQ62" s="66" t="str">
        <f>IF(ISBLANK($AR$3),"",IF(ISBLANK(Tipy!AH56),0,IF(OR(AND(Tipy!AH56=Výsledky!$AP$3,OR(Tipy!AJ56=Výsledky!$AR$3+1,Tipy!AJ56=Výsledky!$AR$3-1)),AND(Tipy!AJ56=Výsledky!$AR$3,OR(Tipy!AH56=Výsledky!$AP$3+1,Tipy!AH56=Výsledky!$AP$3-1))),10,0)))</f>
        <v/>
      </c>
      <c r="AR62" s="69" t="str">
        <f>IF(ISBLANK($AR$3),"",IF(ISBLANK(Tipy!AH56),"-",SUM(AM62:AQ62)))</f>
        <v/>
      </c>
      <c r="AS62" s="68"/>
      <c r="AT62" s="65" t="str">
        <f>IF(ISBLANK($BF$3),"",IF(ISBLANK(Tipy!AN56),0,IF(AND(Tipy!AN56=Výsledky!$BD$3,Tipy!AP56=Výsledky!$BF$3),60,0)))</f>
        <v/>
      </c>
      <c r="AU62" s="65" t="str">
        <f>IF(ISBLANK($BF$3),"",IF(ISBLANK(Tipy!AN56),0,IF(AND(Tipy!AN56=Výsledky!$BD$3,Tipy!AP56=Výsledky!$BF$3),0,IF(AND(Tipy!AN56-Tipy!AP56&gt;0,Výsledky!$BD$3-Výsledky!$BF$3&gt;0),20,IF(AND(Tipy!AN56-Tipy!AP56=0,Výsledky!$BD$3-Výsledky!$BF$3=0),20,IF(AND(Tipy!AN56-Tipy!AP56&lt;0,Výsledky!$BD$3-Výsledky!$BF$3&lt;0),20,0))))))</f>
        <v/>
      </c>
      <c r="AV62" s="65" t="str">
        <f>IF(ISBLANK($BF$3),"",IF(OR(Tipy!AQ56=Výsledky!#REF!,Tipy!AQ56=Výsledky!#REF!,Tipy!AQ56=Výsledky!#REF!,Tipy!AQ56=Výsledky!$AT$9),IF(VLOOKUP(Tipy!AQ56,'Kategórie hráčov'!$A$2:$B$46,2,FALSE)=30,30,20),0))</f>
        <v/>
      </c>
      <c r="AW62" s="65" t="str">
        <f>IF(ISBLANK($BF$3),"",IF(OR(Tipy!AR56=Výsledky!#REF!,Tipy!AR56=Výsledky!#REF!,Tipy!AR56=Výsledky!#REF!,Tipy!AR56=Výsledky!$AW$9),IF(VLOOKUP(Tipy!AR56,'Kategórie hráčov'!$A$2:$B$46,2,FALSE)=30,30,20),0))</f>
        <v/>
      </c>
      <c r="AX62" s="66" t="str">
        <f>IF(ISBLANK($BF$3),"",IF(ISBLANK(Tipy!AN56),0,IF(OR(AND(Tipy!AN56=Výsledky!$BD$3,OR(Tipy!AP56=Výsledky!$BF$3+1,Tipy!AP56=Výsledky!$BF$3-1)),AND(Tipy!AP56=Výsledky!$BF$3,OR(Tipy!AN56=Výsledky!$BD$3+1,Tipy!AN56=Výsledky!$BD$3-1))),10,0)))</f>
        <v/>
      </c>
      <c r="AY62" s="69" t="str">
        <f>IF(ISBLANK($BF$3),"",IF(ISBLANK(Tipy!AN56),"-",SUM(AT62:AX62)))</f>
        <v/>
      </c>
      <c r="AZ62" s="68"/>
      <c r="BA62" s="65" t="str">
        <f>IF(ISBLANK($AY$3),"",IF(ISBLANK(Tipy!AT56),0,IF(AND(Tipy!AT56=Výsledky!$AW$3,Tipy!AV56=Výsledky!$AY$3),60,0)))</f>
        <v/>
      </c>
      <c r="BB62" s="65" t="str">
        <f>IF(ISBLANK($AY$3),"",IF(ISBLANK(Tipy!AT56),0,IF(AND(Tipy!AT56=Výsledky!$AW$3,Tipy!AV56=Výsledky!$AY$3),0,IF(AND(Tipy!AT56-Tipy!AV56&gt;0,Výsledky!$AW$3-Výsledky!$AY$3&gt;0),20,IF(AND(Tipy!AT56-Tipy!AV56=0,Výsledky!$AW$3-Výsledky!$AY$3=0),20,IF(AND(Tipy!AT56-Tipy!AV56&lt;0,Výsledky!$AW$3-Výsledky!$AY$3&lt;0),20,0))))))</f>
        <v/>
      </c>
      <c r="BC62" s="65" t="str">
        <f>IF(ISBLANK($AY$3),"",IF(OR(Tipy!AW56=Výsledky!$BA$6,Tipy!AW56=Výsledky!$BA$7,Tipy!AW56=Výsledky!$BA$8,Tipy!AW56=Výsledky!$BA$9),IF(VLOOKUP(Tipy!AW56,'Kategórie hráčov'!$A$2:$B$46,2,FALSE)=30,30,20),0))</f>
        <v/>
      </c>
      <c r="BD62" s="65" t="str">
        <f>IF(ISBLANK($AY$3),"",IF(OR(Tipy!AX56=Výsledky!$BD$6,Tipy!AX56=Výsledky!$BD$7,Tipy!AX56=Výsledky!$BD$8,Tipy!AX56=Výsledky!$BD$9),IF(VLOOKUP(Tipy!AX56,'Kategórie hráčov'!$A$2:$B$46,2,FALSE)=30,30,20),0))</f>
        <v/>
      </c>
      <c r="BE62" s="66" t="str">
        <f>IF(ISBLANK($AY$3),"",IF(ISBLANK(Tipy!AT56),0,IF(OR(AND(Tipy!AT56=Výsledky!$AW$3,OR(Tipy!AV56=Výsledky!$AY$3+1,Tipy!AV56=Výsledky!$AY$3-1)),AND(Tipy!AV56=Výsledky!$AY$3,OR(Tipy!AT56=Výsledky!$AW$3+1,Tipy!AT56=Výsledky!$AW$3-1))),10,0)))</f>
        <v/>
      </c>
      <c r="BF62" s="69" t="str">
        <f>IF(ISBLANK($AY$3),"",IF(ISBLANK(Tipy!AT56),"-",SUM(BA62:BE62)))</f>
        <v/>
      </c>
      <c r="BG62" s="68"/>
      <c r="BH62" s="65" t="str">
        <f>IF(ISBLANK($BT$3),"",IF(ISBLANK(Tipy!AZ56),0,IF(AND(Tipy!AZ56=Výsledky!$BR$3,Tipy!BB56=Výsledky!$BT$3),60,0)))</f>
        <v/>
      </c>
      <c r="BI62" s="65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5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5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6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69" t="str">
        <f>IF(ISBLANK($BT$3),"",IF(ISBLANK(Tipy!AZ56),"-",SUM(BH62:BL62)))</f>
        <v/>
      </c>
      <c r="BN62" s="68"/>
      <c r="BO62" s="65" t="str">
        <f>IF(ISBLANK($CA$3),"",IF(ISBLANK(Tipy!BF56),0,IF(AND(Tipy!BF56=Výsledky!$BY$3,Tipy!BH56=Výsledky!$CA$3),60,0)))</f>
        <v/>
      </c>
      <c r="BP62" s="65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5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5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6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9" t="str">
        <f>IF(ISBLANK($CA$3),"",IF(ISBLANK(Tipy!BF56),"-",SUM(BO62:BS62)))</f>
        <v/>
      </c>
      <c r="BU62" s="68"/>
      <c r="BV62" s="65" t="str">
        <f>IF(ISBLANK($CH$3),"",IF(ISBLANK(Tipy!BL56),0,IF(AND(Tipy!BL56=Výsledky!$CF$3,Tipy!BN56=Výsledky!$CH$3),60,0)))</f>
        <v/>
      </c>
      <c r="BW62" s="65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5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5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6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9" t="str">
        <f>IF(ISBLANK($CH$3),"",IF(ISBLANK(Tipy!BL56),"-",SUM(BV62:BZ62)))</f>
        <v/>
      </c>
      <c r="CB62" s="68"/>
      <c r="CC62" s="65" t="str">
        <f>IF(ISBLANK($CO$3),"",IF(ISBLANK(Tipy!BR56),0,IF(AND(Tipy!BR56=Výsledky!$CM$3,Tipy!BT56=Výsledky!$CO$3),60,0)))</f>
        <v/>
      </c>
      <c r="CD62" s="65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5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5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6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9" t="str">
        <f>IF(ISBLANK($CO$3),"",IF(ISBLANK(Tipy!BR56),"-",SUM(CC62:CG62)))</f>
        <v/>
      </c>
      <c r="CI62" s="68"/>
      <c r="CJ62" s="65" t="str">
        <f>IF(ISBLANK($CV$3),"",IF(ISBLANK(Tipy!BX56),0,IF(AND(Tipy!BX56=Výsledky!$CT$3,Tipy!BZ56=Výsledky!$CV$3),60,0)))</f>
        <v/>
      </c>
      <c r="CK62" s="65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5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5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6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9" t="str">
        <f>IF(ISBLANK($CV$3),"",IF(ISBLANK(Tipy!BX56),"-",SUM(CJ62:CN62)))</f>
        <v/>
      </c>
      <c r="CP62" s="68"/>
      <c r="CQ62" s="65" t="str">
        <f>IF(ISBLANK($DC$3),"",IF(ISBLANK(Tipy!CD56),0,IF(AND(Tipy!CD56=Výsledky!$DA$3,Tipy!CF56=Výsledky!$DC$3),60,0)))</f>
        <v/>
      </c>
      <c r="CR62" s="65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5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5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6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9" t="str">
        <f>IF(ISBLANK($DC$3),"",IF(ISBLANK(Tipy!CD56),"-",SUM(CQ62:CU62)))</f>
        <v/>
      </c>
      <c r="CW62" s="68"/>
      <c r="CX62" s="65" t="str">
        <f>IF(ISBLANK($DX$3),"",IF(ISBLANK(Tipy!CJ56),0,IF(AND(Tipy!CJ56=Výsledky!$DV$3,Tipy!CL56=Výsledky!$DX$3),60,0)))</f>
        <v/>
      </c>
      <c r="CY62" s="65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5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5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6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9" t="str">
        <f>IF(ISBLANK($DX$3),"",IF(ISBLANK(Tipy!CJ56),"-",SUM(CX62:DB62)))</f>
        <v/>
      </c>
      <c r="DD62" s="68"/>
      <c r="DE62" s="65" t="str">
        <f>IF(ISBLANK($DQ$3),"",IF(ISBLANK(Tipy!CP56),0,IF(AND(Tipy!CP56=Výsledky!$DO$3,Tipy!CR56=Výsledky!$DQ$3),60,0)))</f>
        <v/>
      </c>
      <c r="DF62" s="65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5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5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6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9" t="str">
        <f>IF(ISBLANK($DQ$3),"",IF(ISBLANK(Tipy!CP56),"-",SUM(DE62:DI62)))</f>
        <v/>
      </c>
      <c r="DK62" s="68"/>
      <c r="DL62" s="65" t="str">
        <f>IF(ISBLANK($EE$3),"",IF(ISBLANK(Tipy!CV56),0,IF(AND(Tipy!CV56=Výsledky!$EC$3,Tipy!CX56=Výsledky!$EE$3),60,0)))</f>
        <v/>
      </c>
      <c r="DM62" s="65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5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5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6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9" t="str">
        <f>IF(ISBLANK($EE$3),"",IF(ISBLANK(Tipy!CV56),"-",SUM(DL62:DP62)))</f>
        <v/>
      </c>
      <c r="DR62" s="68"/>
      <c r="DS62" s="65" t="str">
        <f>IF(ISBLANK($EL$3),"",IF(ISBLANK(Tipy!DB56),0,IF(AND(Tipy!DB56=Výsledky!$EJ$3,Tipy!DD56=Výsledky!$EL$3),60,0)))</f>
        <v/>
      </c>
      <c r="DT62" s="65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5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5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6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9" t="str">
        <f>IF(ISBLANK($EL$3),"",IF(ISBLANK(Tipy!DB56),"-",SUM(DS62:DW62)))</f>
        <v/>
      </c>
      <c r="DY62" s="68"/>
      <c r="DZ62" s="65" t="str">
        <f>IF(ISBLANK($ES$3),"",IF(ISBLANK(Tipy!DH56),0,IF(AND(Tipy!DH56=Výsledky!$EQ$3,Tipy!DJ56=Výsledky!$ES$3),60,0)))</f>
        <v/>
      </c>
      <c r="EA62" s="65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5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5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6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9" t="str">
        <f>IF(ISBLANK($ES$3),"",IF(ISBLANK(Tipy!DH56),"-",SUM(DZ62:ED62)))</f>
        <v/>
      </c>
      <c r="EF62" s="68"/>
      <c r="EG62" s="65" t="str">
        <f>IF(ISBLANK($EZ$3),"",IF(ISBLANK(Tipy!DN56),0,IF(AND(Tipy!DN56=Výsledky!$EX$3,Tipy!DP56=Výsledky!$EZ$3),60,0)))</f>
        <v/>
      </c>
      <c r="EH62" s="65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5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5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6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9" t="str">
        <f>IF(ISBLANK($EZ$3),"",IF(ISBLANK(Tipy!DN56),"-",SUM(EG62:EK62)))</f>
        <v/>
      </c>
      <c r="EM62" s="68"/>
      <c r="EN62" s="65" t="str">
        <f>IF(ISBLANK($FU$3),"",IF(ISBLANK(Tipy!DT56),0,IF(AND(Tipy!DT56=Výsledky!$FS$3,Tipy!DV56=Výsledky!$FU$3),60,0)))</f>
        <v/>
      </c>
      <c r="EO62" s="65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5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5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6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9" t="str">
        <f>IF(ISBLANK($FU$3),"",IF(ISBLANK(Tipy!DT56),"-",SUM(EN62:ER62)))</f>
        <v/>
      </c>
      <c r="ET62" s="68"/>
      <c r="EU62" s="65" t="str">
        <f>IF(ISBLANK($FG$3),"",IF(ISBLANK(Tipy!DZ56),0,IF(AND(Tipy!DZ56=Výsledky!$FE$3,Tipy!EB56=Výsledky!$FG$3),60,0)))</f>
        <v/>
      </c>
      <c r="EV62" s="65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5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5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6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9" t="str">
        <f>IF(ISBLANK($FG$3),"",IF(ISBLANK(Tipy!DZ56),"-",SUM(EU62:EY62)))</f>
        <v/>
      </c>
      <c r="FA62" s="68"/>
      <c r="FB62" s="65" t="str">
        <f>IF(ISBLANK($BM$3),"",IF(ISBLANK(Tipy!EF56),0,IF(AND(Tipy!EF56=Výsledky!$BK$3,Tipy!EH56=Výsledky!$BM$3),60,0)))</f>
        <v/>
      </c>
      <c r="FC62" s="65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5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5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6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69" t="str">
        <f>IF(ISBLANK($BM$3),"",IF(ISBLANK(Tipy!EF56),"-",SUM(FB62:FF62)))</f>
        <v/>
      </c>
      <c r="FH62" s="68"/>
      <c r="FI62" s="65" t="str">
        <f>IF(ISBLANK($FN$3),"",IF(ISBLANK(Tipy!EL56),0,IF(AND(Tipy!EL56=Výsledky!$FL$3,Tipy!EN56=Výsledky!$FN$3),60,0)))</f>
        <v/>
      </c>
      <c r="FJ62" s="65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5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5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6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9" t="str">
        <f>IF(ISBLANK($FN$3),"",IF(ISBLANK(Tipy!EL56),"-",SUM(FI62:FM62)))</f>
        <v/>
      </c>
      <c r="FO62" s="68"/>
      <c r="FP62" s="65" t="str">
        <f>IF(ISBLANK($DJ$3),"",IF(ISBLANK(Tipy!ER56),0,IF(AND(Tipy!ER56=Výsledky!$DH$3,Tipy!ET56=Výsledky!$DJ$3),60,0)))</f>
        <v/>
      </c>
      <c r="FQ62" s="65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5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5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6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9" t="str">
        <f>IF(ISBLANK($DJ$3),"",IF(ISBLANK(Tipy!ER56),"-",SUM(FP62:FT62)))</f>
        <v/>
      </c>
      <c r="FV62" s="68"/>
      <c r="FW62" s="65" t="str">
        <f>IF(ISBLANK($GB$3),"",IF(ISBLANK(Tipy!EX56),0,IF(AND(Tipy!EX56=Výsledky!$FZ$3,Tipy!EZ56=Výsledky!$GB$3),60,0)))</f>
        <v/>
      </c>
      <c r="FX62" s="65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5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5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6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9" t="str">
        <f>IF(ISBLANK($GB$3),"",IF(ISBLANK(Tipy!EX56),"-",SUM(FW62:GA62)))</f>
        <v/>
      </c>
      <c r="GC62" s="68"/>
      <c r="GD62" s="65" t="str">
        <f>IF(ISBLANK($GP$3),"",IF(ISBLANK(Tipy!FD56),0,IF(AND(Tipy!FD56=Výsledky!$GN$3,Tipy!FF56=Výsledky!$GP$3),60,0)))</f>
        <v/>
      </c>
      <c r="GE62" s="65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5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5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6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9" t="str">
        <f>IF(ISBLANK($GP$3),"",IF(ISBLANK(Tipy!FD56),"-",SUM(GD62:GH62)))</f>
        <v/>
      </c>
      <c r="GJ62" s="68"/>
      <c r="GK62" s="65" t="str">
        <f>IF(ISBLANK($GW$3),"",IF(ISBLANK(Tipy!FJ56),0,IF(AND(Tipy!FJ56=Výsledky!$GU$3,Tipy!FL56=Výsledky!$GW$3),60,0)))</f>
        <v/>
      </c>
      <c r="GL62" s="65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5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5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6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9" t="str">
        <f>IF(ISBLANK($GW$3),"",IF(ISBLANK(Tipy!FJ56),"-",SUM(GK62:GO62)))</f>
        <v/>
      </c>
      <c r="GQ62" s="68"/>
      <c r="GR62" s="65" t="str">
        <f>IF(ISBLANK($GI$3),"",IF(ISBLANK(Tipy!FP56),0,IF(AND(Tipy!FP56=Výsledky!$GG$3,Tipy!FR56=Výsledky!$GI$3),60,0)))</f>
        <v/>
      </c>
      <c r="GS62" s="65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5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5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6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9" t="str">
        <f>IF(ISBLANK($GI$3),"",IF(ISBLANK(Tipy!FP56),"-",SUM(GR62:GV62)))</f>
        <v/>
      </c>
      <c r="GX62" s="68"/>
      <c r="GY62" s="65" t="str">
        <f>IF(ISBLANK($HK$3),"",IF(ISBLANK(Tipy!FV56),0,IF(AND(Tipy!FV56=Výsledky!$HI$3,Tipy!FX56=Výsledky!$HK$3),60,0)))</f>
        <v/>
      </c>
      <c r="GZ62" s="65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5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5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6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9" t="str">
        <f>IF(ISBLANK($HK$3),"",IF(ISBLANK(Tipy!FV56),"-",SUM(GY62:HC62)))</f>
        <v/>
      </c>
      <c r="HE62" s="68"/>
      <c r="HF62" s="65" t="str">
        <f>IF(ISBLANK($HD$3),"",IF(ISBLANK(Tipy!GB56),0,IF(AND(Tipy!GB56=Výsledky!$HB$3,Tipy!GD56=Výsledky!$HD$3),60,0)))</f>
        <v/>
      </c>
      <c r="HG62" s="65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5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5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6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9" t="str">
        <f>IF(ISBLANK($HD$3),"",IF(ISBLANK(Tipy!GB56),"-",SUM(HF62:HJ62)))</f>
        <v/>
      </c>
      <c r="HL62" s="68"/>
      <c r="HM62" s="65" t="str">
        <f>IF(ISBLANK($HY$3),"",IF(ISBLANK(Tipy!GH56),0,IF(AND(Tipy!GH56=Výsledky!$HW$3,Tipy!GJ56=Výsledky!$HY$3),60,0)))</f>
        <v/>
      </c>
      <c r="HN62" s="65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5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5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6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9" t="str">
        <f>IF(ISBLANK($HY$3),"",IF(ISBLANK(Tipy!GH56),"-",SUM(HM62:HQ62)))</f>
        <v/>
      </c>
      <c r="HS62" s="68"/>
      <c r="HT62" s="65" t="str">
        <f>IF(ISBLANK($HR$3),"",IF(ISBLANK(Tipy!GN56),0,IF(AND(Tipy!GN56=Výsledky!$HP$3,Tipy!GP56=Výsledky!$HR$3),60,0)))</f>
        <v/>
      </c>
      <c r="HU62" s="65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5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5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6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9" t="str">
        <f>IF(ISBLANK($HR$3),"",IF(ISBLANK(Tipy!GN56),"-",SUM(HT62:HX62)))</f>
        <v/>
      </c>
      <c r="HZ62" s="68"/>
      <c r="IA62" s="65" t="str">
        <f>IF(ISBLANK($IM$3),"",IF(ISBLANK(Tipy!GT56),0,IF(AND(Tipy!GT56=Výsledky!$IK$3,Tipy!GV56=Výsledky!$IM$3),60,0)))</f>
        <v/>
      </c>
      <c r="IB62" s="65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5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5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6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9" t="str">
        <f>IF(ISBLANK($IM$3),"",IF(ISBLANK(Tipy!GT56),"-",SUM(IA62:IE62)))</f>
        <v/>
      </c>
      <c r="IG62" s="68"/>
      <c r="IH62" s="65" t="str">
        <f>IF(ISBLANK($IF$3),"",IF(ISBLANK(Tipy!GZ56),0,IF(AND(Tipy!GZ56=Výsledky!$ID$3,Tipy!HB56=Výsledky!$IF$3),60,0)))</f>
        <v/>
      </c>
      <c r="II62" s="65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5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5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6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9" t="str">
        <f>IF(ISBLANK($IF$3),"",IF(ISBLANK(Tipy!GZ56),"-",SUM(IH62:IL62)))</f>
        <v/>
      </c>
      <c r="IN62" s="68"/>
      <c r="IO62" s="65" t="str">
        <f>IF(ISBLANK($IT$3),"",IF(ISBLANK(Tipy!HF56),0,IF(AND(Tipy!HF56=Výsledky!$IR$3,Tipy!HH56=Výsledky!$IT$3),60,0)))</f>
        <v/>
      </c>
      <c r="IP62" s="65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5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5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6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9" t="str">
        <f>IF(ISBLANK($IT$3),"",IF(ISBLANK(Tipy!HF56),"-",SUM(IO62:IS62)))</f>
        <v/>
      </c>
      <c r="IU62" s="68"/>
      <c r="IV62" s="65" t="str">
        <f>IF(ISBLANK($JA$3),"",IF(ISBLANK(Tipy!HL56),0,IF(AND(Tipy!HL56=Výsledky!$IY$3,Tipy!HN56=Výsledky!$JA$3),60,0)))</f>
        <v/>
      </c>
      <c r="IW62" s="65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5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5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6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9" t="str">
        <f>IF(ISBLANK($JA$3),"",IF(ISBLANK(Tipy!HL56),"-",SUM(IV62:IZ62)))</f>
        <v/>
      </c>
      <c r="JB62" s="68"/>
      <c r="JC62" s="65" t="str">
        <f>IF(ISBLANK($JO$3),"",IF(ISBLANK(Tipy!HR56),0,IF(AND(Tipy!HR56=Výsledky!$JM$3,Tipy!HT56=Výsledky!$JO$3),60,0)))</f>
        <v/>
      </c>
      <c r="JD62" s="65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5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5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6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9" t="str">
        <f>IF(ISBLANK($JO$3),"",IF(ISBLANK(Tipy!HR56),"-",SUM(JC62:JG62)))</f>
        <v/>
      </c>
      <c r="JI62" s="68"/>
      <c r="JJ62" s="65" t="str">
        <f>IF(ISBLANK($JH$3),"",IF(ISBLANK(Tipy!HX56),0,IF(AND(Tipy!HX56=Výsledky!$JF$3,Tipy!HZ56=Výsledky!$JH$3),60,0)))</f>
        <v/>
      </c>
      <c r="JK62" s="65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5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5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6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9" t="str">
        <f>IF(ISBLANK($JH$3),"",IF(ISBLANK(Tipy!HX56),"-",SUM(JJ62:JN62)))</f>
        <v/>
      </c>
      <c r="JP62" s="68"/>
      <c r="JQ62" s="65" t="str">
        <f>IF(ISBLANK($JV$3),"",IF(ISBLANK(Tipy!ID56),0,IF(AND(Tipy!ID56=Výsledky!$JT$3,Tipy!IF56=Výsledky!$JV$3),60,0)))</f>
        <v/>
      </c>
      <c r="JR62" s="65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5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5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6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9" t="str">
        <f>IF(ISBLANK($JV$3),"",IF(ISBLANK(Tipy!ID56),"-",SUM(JQ62:JU62)))</f>
        <v/>
      </c>
      <c r="JW62" s="68"/>
      <c r="JX62" s="65" t="str">
        <f>IF(ISBLANK($KQ$3),"",IF(ISBLANK(Tipy!IJ56),0,IF(AND(Tipy!IJ56=Výsledky!$KO$3,Tipy!IL56=Výsledky!$KQ$3),60,0)))</f>
        <v/>
      </c>
      <c r="JY62" s="65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5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5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6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9" t="str">
        <f>IF(ISBLANK($KQ$3),"",IF(ISBLANK(Tipy!IJ56),"-",SUM(JX62:KB62)))</f>
        <v/>
      </c>
      <c r="KD62" s="68"/>
      <c r="KE62" s="65" t="str">
        <f>IF(ISBLANK($KX$3),"",IF(ISBLANK(Tipy!IP56),0,IF(AND(Tipy!IP56=Výsledky!$KV$3,Tipy!IR56=Výsledky!$KX$3),60,0)))</f>
        <v/>
      </c>
      <c r="KF62" s="65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5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5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6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9" t="str">
        <f>IF(ISBLANK($KX$3),"",IF(ISBLANK(Tipy!IP56),"-",SUM(KE62:KI62)))</f>
        <v/>
      </c>
      <c r="KK62" s="68"/>
      <c r="KL62" s="65" t="str">
        <f>IF(ISBLANK($KJ$3),"",IF(ISBLANK(Tipy!IV56),0,IF(AND(Tipy!IV56=Výsledky!$KH$3,Tipy!IX56=Výsledky!$KJ$3),60,0)))</f>
        <v/>
      </c>
      <c r="KM62" s="65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5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5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6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9" t="str">
        <f>IF(ISBLANK($KJ$3),"",IF(ISBLANK(Tipy!IV56),"-",SUM(KL62:KP62)))</f>
        <v/>
      </c>
      <c r="KR62" s="68"/>
      <c r="KS62" s="65" t="str">
        <f>IF(ISBLANK($KC$3),"",IF(ISBLANK(Tipy!JB56),0,IF(AND(Tipy!JB56=Výsledky!$KA$3,Tipy!JD56=Výsledky!$KC$3),60,0)))</f>
        <v/>
      </c>
      <c r="KT62" s="65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5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5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6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9" t="str">
        <f>IF(ISBLANK($KC$3),"",IF(ISBLANK(Tipy!JB56),"-",SUM(KS62:KW62)))</f>
        <v/>
      </c>
      <c r="KY62" s="68"/>
      <c r="KZ62" s="65" t="str">
        <f>IF(ISBLANK($LE$3),"",IF(ISBLANK(Tipy!JH56),0,IF(AND(Tipy!JH56=Výsledky!$LC$3,Tipy!JJ56=Výsledky!$LE$3),60,0)))</f>
        <v/>
      </c>
      <c r="LA62" s="65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5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5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6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9" t="str">
        <f>IF(ISBLANK($LE$3),"",IF(ISBLANK(Tipy!JH56),"-",SUM(KZ62:LD62)))</f>
        <v/>
      </c>
      <c r="LF62" s="68"/>
      <c r="LG62" s="65" t="str">
        <f>IF(ISBLANK($JH$3),"",IF(ISBLANK(Tipy!JU56),0,IF(AND(Tipy!JU56=Výsledky!$JF$3,Tipy!JW56=Výsledky!$JH$3),60,0)))</f>
        <v/>
      </c>
      <c r="LH62" s="65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5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5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6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9" t="str">
        <f>IF(ISBLANK($JH$3),"",IF(ISBLANK(Tipy!JU56),"-",SUM(LG62:LK62)))</f>
        <v/>
      </c>
      <c r="LM62" s="68"/>
      <c r="LN62" s="65" t="str">
        <f>IF(ISBLANK($LS$3),"",IF(ISBLANK(Tipy!JN56),0,IF(AND(Tipy!JN56=Výsledky!$LQ$3,Tipy!JP56=Výsledky!$LS$3),60,0)))</f>
        <v/>
      </c>
      <c r="LO62" s="65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5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5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6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9" t="str">
        <f>IF(ISBLANK($LS$3),"",IF(ISBLANK(Tipy!JN56),"-",SUM(LN62:LR62)))</f>
        <v/>
      </c>
      <c r="LT62" s="68"/>
      <c r="LU62" s="65" t="str">
        <f>IF(ISBLANK($JH$3),"",IF(ISBLANK(Tipy!KI56),0,IF(AND(Tipy!KI56=Výsledky!$JF$3,Tipy!KK56=Výsledky!$JH$3),60,0)))</f>
        <v/>
      </c>
      <c r="LV62" s="65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5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5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6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9" t="str">
        <f>IF(ISBLANK($JH$3),"",IF(ISBLANK(Tipy!KI56),"-",SUM(LU62:LY62)))</f>
        <v/>
      </c>
      <c r="MA62" s="68"/>
      <c r="MB62" s="65" t="str">
        <f>IF(ISBLANK($MG$3),"",IF(ISBLANK(Tipy!JZ56),0,IF(AND(Tipy!JZ56=Výsledky!$ME$3,Tipy!KB56=Výsledky!$MG$3),60,0)))</f>
        <v/>
      </c>
      <c r="MC62" s="65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5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5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6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9" t="str">
        <f>IF(ISBLANK($MG$3),"",IF(ISBLANK(Tipy!JZ56),"-",SUM(MB62:MF62)))</f>
        <v/>
      </c>
      <c r="MH62" s="68"/>
      <c r="MI62" s="65" t="str">
        <f>IF(ISBLANK($MN$3),"",IF(ISBLANK(Tipy!KL56),0,IF(AND(Tipy!KL56=Výsledky!$ML$3,Tipy!KN56=Výsledky!$MN$3),60,0)))</f>
        <v/>
      </c>
      <c r="MJ62" s="6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5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5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9" t="str">
        <f>IF(ISBLANK($MN$3),"",IF(ISBLANK(Tipy!KL56),"-",SUM(MI62:MM62)))</f>
        <v/>
      </c>
      <c r="MO62" s="68"/>
      <c r="MP62" s="65" t="str">
        <f>IF(ISBLANK($MU$3),"",IF(ISBLANK(Tipy!KR56),0,IF(AND(Tipy!KR56=Výsledky!$MS$3,Tipy!KT56=Výsledky!$MU$3),60,0)))</f>
        <v/>
      </c>
      <c r="MQ62" s="6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5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5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9" t="str">
        <f>IF(ISBLANK($MU$3),"",IF(ISBLANK(Tipy!KR56),"-",SUM(MP62:MT62)))</f>
        <v/>
      </c>
      <c r="MV62" s="68"/>
      <c r="MW62" s="65" t="str">
        <f>IF(ISBLANK($NP$3),"",IF(ISBLANK(Tipy!KX56),0,IF(AND(Tipy!KX56=Výsledky!$NN$3,Tipy!KZ56=Výsledky!$NP$3),60,0)))</f>
        <v/>
      </c>
      <c r="MX62" s="65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5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5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6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9" t="str">
        <f>IF(ISBLANK($NP$3),"",IF(ISBLANK(Tipy!KX56),"-",SUM(MW62:NA62)))</f>
        <v/>
      </c>
      <c r="NC62" s="68"/>
      <c r="ND62" s="65" t="str">
        <f>IF(ISBLANK($NB$3),"",IF(ISBLANK(Tipy!LD56),0,IF(AND(Tipy!LD56=Výsledky!$MZ$3,Tipy!LF56=Výsledky!$NB$3),60,0)))</f>
        <v/>
      </c>
      <c r="NE62" s="65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5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5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6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9" t="str">
        <f>IF(ISBLANK($NB$3),"",IF(ISBLANK(Tipy!LD56),"-",SUM(ND62:NH62)))</f>
        <v/>
      </c>
      <c r="NJ62" s="68"/>
      <c r="NK62" s="65" t="str">
        <f>IF(ISBLANK($OD$3),"",IF(ISBLANK(Tipy!LJ56),0,IF(AND(Tipy!LJ56=Výsledky!$OB$3,Tipy!LL56=Výsledky!$OD$3),60,0)))</f>
        <v/>
      </c>
      <c r="NL62" s="65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5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5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6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9" t="str">
        <f>IF(ISBLANK($OD$3),"",IF(ISBLANK(Tipy!LJ56),"-",SUM(NK62:NO62)))</f>
        <v/>
      </c>
      <c r="NQ62" s="68"/>
      <c r="NR62" s="65" t="str">
        <f>IF(ISBLANK($NI$3),"",IF(ISBLANK(Tipy!LP56),0,IF(AND(Tipy!LP56=Výsledky!$NG$3,Tipy!LR56=Výsledky!$NI$3),60,0)))</f>
        <v/>
      </c>
      <c r="NS62" s="65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5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5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6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9" t="str">
        <f>IF(ISBLANK($NI$3),"",IF(ISBLANK(Tipy!LP56),"-",SUM(NR62:NV62)))</f>
        <v/>
      </c>
      <c r="NX62" s="68"/>
      <c r="NY62" s="65" t="str">
        <f>IF(ISBLANK($OK$3),"",IF(ISBLANK(Tipy!LV56),0,IF(AND(Tipy!LV56=Výsledky!$OI$3,Tipy!LX56=Výsledky!$OK$3),60,0)))</f>
        <v/>
      </c>
      <c r="NZ62" s="65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5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5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6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9" t="str">
        <f>IF(ISBLANK($OK$3),"",IF(ISBLANK(Tipy!LV56),"-",SUM(NY62:OC62)))</f>
        <v/>
      </c>
      <c r="OE62" s="68"/>
      <c r="OF62" s="65" t="str">
        <f>IF(ISBLANK($NW$3),"",IF(ISBLANK(Tipy!MB56),0,IF(AND(Tipy!MB56=Výsledky!$NU$3,Tipy!MD56=Výsledky!$NW$3),60,0)))</f>
        <v/>
      </c>
      <c r="OG62" s="65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5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5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6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9" t="str">
        <f>IF(ISBLANK($NW$3),"",IF(ISBLANK(Tipy!MB56),"-",SUM(OF62:OJ62)))</f>
        <v/>
      </c>
      <c r="OL62" s="68"/>
      <c r="OM62" s="65" t="str">
        <f>IF(ISBLANK($OR$3),"",IF(ISBLANK(Tipy!MH56),0,IF(AND(Tipy!MH56=Výsledky!$OP$3,Tipy!MJ56=Výsledky!$OR$3),60,0)))</f>
        <v/>
      </c>
      <c r="ON62" s="6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5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5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9" t="str">
        <f>IF(ISBLANK($OR$3),"",IF(ISBLANK(Tipy!MH56),"-",SUM(OM62:OQ62)))</f>
        <v/>
      </c>
      <c r="OS62" s="68"/>
      <c r="OT62" s="65" t="str">
        <f>IF(ISBLANK($OY$3),"",IF(ISBLANK(Tipy!MN56),0,IF(AND(Tipy!MN56=Výsledky!$OW$3,Tipy!MP56=Výsledky!$OY$3),60,0)))</f>
        <v/>
      </c>
      <c r="OU62" s="6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5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5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9" t="str">
        <f>IF(ISBLANK($OY$3),"",IF(ISBLANK(Tipy!MN56),"-",SUM(OT62:OX62)))</f>
        <v/>
      </c>
      <c r="OZ62" s="68"/>
      <c r="PA62" s="65" t="str">
        <f>IF(ISBLANK($PF$3),"",IF(ISBLANK(Tipy!MT56),0,IF(AND(Tipy!MT56=Výsledky!$PD$3,Tipy!MV56=Výsledky!$PF$3),60,0)))</f>
        <v/>
      </c>
      <c r="PB62" s="6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5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5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9" t="str">
        <f>IF(ISBLANK($PF$3),"",IF(ISBLANK(Tipy!MT56),"-",SUM(PA62:PE62)))</f>
        <v/>
      </c>
      <c r="PG62" s="68"/>
      <c r="PH62" s="65" t="str">
        <f>IF(ISBLANK($PM$3),"",IF(ISBLANK(Tipy!MZ56),0,IF(AND(Tipy!MZ56=Výsledky!$PK$3,Tipy!NB56=Výsledky!$PM$3),60,0)))</f>
        <v/>
      </c>
      <c r="PI62" s="6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5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5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9" t="str">
        <f>IF(ISBLANK($PM$3),"",IF(ISBLANK(Tipy!MZ56),"-",SUM(PH62:PL62)))</f>
        <v/>
      </c>
      <c r="PN62" s="68"/>
      <c r="PO62" s="65" t="str">
        <f>IF(ISBLANK($PT$3),"",IF(ISBLANK(Tipy!NF56),0,IF(AND(Tipy!NF56=Výsledky!$PR$3,Tipy!NH56=Výsledky!$PT$3),60,0)))</f>
        <v/>
      </c>
      <c r="PP62" s="6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5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5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9" t="str">
        <f>IF(ISBLANK($PT$3),"",IF(ISBLANK(Tipy!NF56),"-",SUM(PO62:PS62)))</f>
        <v/>
      </c>
      <c r="PU62" s="68"/>
      <c r="PV62" s="65" t="str">
        <f>IF(ISBLANK($QA$3),"",IF(ISBLANK(Tipy!NL56),0,IF(AND(Tipy!NL56=Výsledky!$PY$3,Tipy!NN56=Výsledky!$QA$3),60,0)))</f>
        <v/>
      </c>
      <c r="PW62" s="6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5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5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9" t="str">
        <f>IF(ISBLANK($QA$3),"",IF(ISBLANK(Tipy!NL56),"-",SUM(PV62:PZ62)))</f>
        <v/>
      </c>
      <c r="QB62" s="68"/>
      <c r="QC62" s="65" t="str">
        <f>IF(ISBLANK($QH$3),"",IF(ISBLANK(Tipy!NR56),0,IF(AND(Tipy!NR56=Výsledky!$QF$3,Tipy!NT56=Výsledky!$QH$3),60,0)))</f>
        <v/>
      </c>
      <c r="QD62" s="6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5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5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9" t="str">
        <f>IF(ISBLANK($QH$3),"",IF(ISBLANK(Tipy!NR56),"-",SUM(QC62:QG62)))</f>
        <v/>
      </c>
      <c r="QI62" s="65"/>
      <c r="QJ62" s="65" t="str">
        <f>IF(ISBLANK($QV$3),"",IF(ISBLANK(Tipy!NX56),0,IF(AND(Tipy!NX56=Výsledky!$QT$3,Tipy!NZ56=Výsledky!$QV$3),60,0)))</f>
        <v/>
      </c>
      <c r="QK62" s="65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5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5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6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9" t="str">
        <f>IF(ISBLANK($QV$3),"",IF(ISBLANK(Tipy!NX56),"-",SUM(QJ62:QN62)))</f>
        <v/>
      </c>
      <c r="QP62" s="65"/>
      <c r="QQ62" s="65" t="str">
        <f>IF(ISBLANK($QO$3),"",IF(ISBLANK(Tipy!#REF!),0,IF(AND(Tipy!#REF!=Výsledky!$QM$3,Tipy!#REF!=Výsledky!$QO$3),60,0)))</f>
        <v/>
      </c>
      <c r="QR6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9" t="str">
        <f>IF(ISBLANK($QO$3),"",IF(ISBLANK(Tipy!#REF!),"-",SUM(QQ62:QU62)))</f>
        <v/>
      </c>
    </row>
    <row r="63" spans="1:464" s="336" customFormat="1" ht="15">
      <c r="A63" s="316">
        <f>Tipy!A58</f>
        <v>72</v>
      </c>
      <c r="B63" s="333" t="s">
        <v>366</v>
      </c>
      <c r="C63" s="337"/>
      <c r="D63" s="65">
        <f>IF(ISBLANK($I$3),"",IF(ISBLANK(Tipy!D58),0,IF(AND(Tipy!D58=Výsledky!$G$3,Tipy!F58=Výsledky!$I$3),60,0)))</f>
        <v>0</v>
      </c>
      <c r="E63" s="6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37"/>
      <c r="G63" s="337"/>
      <c r="H63" s="66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7" t="str">
        <f>IF(ISBLANK($I$3),"",IF(ISBLANK(Tipy!D58),"-",SUM(D63:H63)))</f>
        <v>-</v>
      </c>
      <c r="J63" s="337"/>
      <c r="K63" s="106">
        <f>IF(ISBLANK($P$3),"",IF(ISBLANK(Tipy!J58),0,IF(AND(Tipy!J58=Výsledky!$N$3,Tipy!L58=Výsledky!$P$3),60,0)))</f>
        <v>0</v>
      </c>
      <c r="L63" s="10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5">
        <f>IF(ISBLANK($P$3),"",IF(OR(Tipy!M58=Výsledky!$K$6,Tipy!M58=Výsledky!$K$7,Tipy!M58=Výsledky!$K$8,Tipy!M58=Výsledky!$K$9),IF(VLOOKUP(Tipy!M58,'Kategórie hráčov'!$A$2:$B$46,2,FALSE)=30,30,20),0))</f>
        <v>0</v>
      </c>
      <c r="N63" s="105">
        <f>IF(ISBLANK($P$3),"",IF(OR(Tipy!N58=Výsledky!$N$6,Tipy!N58=Výsledky!$N$7,Tipy!N58=Výsledky!$N$8,Tipy!N58=Výsledky!$N$9),IF(VLOOKUP(Tipy!N58,'Kategórie hráčov'!$A$2:$B$46,2,FALSE)=30,30,20),0))</f>
        <v>0</v>
      </c>
      <c r="O63" s="6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7" t="str">
        <f>IF(ISBLANK($P$3),"",IF(ISBLANK(Tipy!J58),"-",SUM(K63:O63)))</f>
        <v>-</v>
      </c>
      <c r="Q63" s="338"/>
      <c r="R63" s="106">
        <f>IF(ISBLANK($W$3),"",IF(ISBLANK(Tipy!P58),0,IF(AND(Tipy!P58=Výsledky!$U$3,Tipy!R58=Výsledky!$W$3),60,0)))</f>
        <v>0</v>
      </c>
      <c r="S63" s="10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5">
        <f>IF(ISBLANK($W$3),"",IF(OR(Tipy!S58=Výsledky!$R$6,Tipy!S58=Výsledky!$R$7,Tipy!S58=Výsledky!$R$8,Tipy!S58=Výsledky!$R$9),VLOOKUP(Tipy!S58,'Kategórie hráčov'!$A$2:$B$47,2,FALSE),0))</f>
        <v>0</v>
      </c>
      <c r="U63" s="105">
        <f>IF(ISBLANK($W$3),"",IF(OR(Tipy!T58=Výsledky!$U$6,Tipy!T58=Výsledky!$U$7,Tipy!T58=Výsledky!$U$8,Tipy!T58=Výsledky!$U$9),VLOOKUP(Tipy!T58,'Kategórie hráčov'!$A$25:$B$70,2,FALSE),0))</f>
        <v>0</v>
      </c>
      <c r="V63" s="6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9" t="str">
        <f>IF(ISBLANK($W$3),"",IF(ISBLANK(Tipy!P58),"-",SUM(R63:V63)))</f>
        <v>-</v>
      </c>
      <c r="X63" s="65"/>
      <c r="Y63" s="106">
        <f>IF(ISBLANK($AD$3),"",IF(ISBLANK(Tipy!V58),0,IF(AND(Tipy!V58=Výsledky!$AB$3,Tipy!X58=Výsledky!$AD$3),60,0)))</f>
        <v>0</v>
      </c>
      <c r="Z63" s="10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5">
        <f>IF(ISBLANK($AD$3),"",IF(OR(Tipy!Y58=Výsledky!$Y$6,Tipy!Y58=Výsledky!$Y$7,Tipy!Y58=Výsledky!$Y$8,Tipy!Y58=Výsledky!$Y$9),VLOOKUP(Tipy!Y58,'Kategórie hráčov'!$A$2:$B$47,2,FALSE),0))</f>
        <v>20</v>
      </c>
      <c r="AB63" s="105">
        <f>IF(ISBLANK($AD$3),"",IF(OR(Tipy!Z58=Výsledky!$AB$6,Tipy!Z58=Výsledky!$AB$7,Tipy!Z58=Výsledky!$AB$8,Tipy!Z58=Výsledky!$AB$9),VLOOKUP(Tipy!Z58,'Kategórie hráčov'!$A$25:$B$70,2,FALSE),0))</f>
        <v>0</v>
      </c>
      <c r="AC63" s="66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7">
        <f>IF(ISBLANK($AD$3),"",IF(ISBLANK(Tipy!V58),"-",SUM(Y63:AC63)))</f>
        <v>50</v>
      </c>
      <c r="AE63" s="68"/>
      <c r="AF63" s="65" t="str">
        <f>IF(ISBLANK($AK$3),"",IF(ISBLANK(Tipy!AB57),0,IF(AND(Tipy!AB57=Výsledky!$AI$3,Tipy!AD57=Výsledky!$AK$3),60,0)))</f>
        <v/>
      </c>
      <c r="AG63" s="65" t="str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/>
      </c>
      <c r="AH63" s="65" t="str">
        <f>IF(ISBLANK($AK$3),"",IF(OR(Tipy!AE57=Výsledky!$AF$6,Tipy!AE57=Výsledky!$AF$7,Tipy!AE57=Výsledky!$AF$8,Tipy!AE57=Výsledky!$AF$9),IF(VLOOKUP(Tipy!AE57,'Kategórie hráčov'!$A$2:$B$46,2,FALSE)=30,30,20),0))</f>
        <v/>
      </c>
      <c r="AI63" s="65" t="str">
        <f>IF(ISBLANK($AK$3),"",IF(OR(Tipy!AF57=Výsledky!$AI$6,Tipy!AF57=Výsledky!$AI$7,Tipy!AF57=Výsledky!$AI$8,Tipy!AF57=Výsledky!$AI$9),IF(VLOOKUP(Tipy!AF57,'Kategórie hráčov'!$A$2:$B$46,2,FALSE)=30,30,20),0))</f>
        <v/>
      </c>
      <c r="AJ63" s="66" t="str">
        <f>IF(ISBLANK($AK$3),"",IF(ISBLANK(Tipy!AB57),0,IF(OR(AND(Tipy!AB57=Výsledky!$AI$3,OR(Tipy!AD57=Výsledky!$AK$3+1,Tipy!AD57=Výsledky!$AK$3-1)),AND(Tipy!AD57=Výsledky!$AK$3,OR(Tipy!AB57=Výsledky!$AI$3+1,Tipy!AB57=Výsledky!$AI$3-1))),10,0)))</f>
        <v/>
      </c>
      <c r="AK63" s="69" t="str">
        <f>IF(ISBLANK($AK$3),"",IF(ISBLANK(Tipy!AB57),"-",SUM(AF63:AJ63)))</f>
        <v/>
      </c>
      <c r="AL63" s="68"/>
      <c r="AM63" s="65" t="str">
        <f>IF(ISBLANK($AR$3),"",IF(ISBLANK(Tipy!AH57),0,IF(AND(Tipy!AH57=Výsledky!$AP$3,Tipy!AJ57=Výsledky!$AR$3),60,0)))</f>
        <v/>
      </c>
      <c r="AN63" s="65" t="str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/>
      </c>
      <c r="AO63" s="65" t="str">
        <f>IF(ISBLANK($AR$3),"",IF(OR(Tipy!AK57=Výsledky!$AM$6,Tipy!AK57=Výsledky!$AM$7,Tipy!AK57=Výsledky!$AM$8,Tipy!AK57=Výsledky!$AM$9),IF(VLOOKUP(Tipy!AK57,'Kategórie hráčov'!$A$2:$B$46,2,FALSE)=30,30,20),0))</f>
        <v/>
      </c>
      <c r="AP63" s="65" t="str">
        <f>IF(ISBLANK($AR$3),"",IF(OR(Tipy!AL57=Výsledky!$AP$6,Tipy!AL57=Výsledky!$AP$7,Tipy!AL57=Výsledky!$AP$8,Tipy!AL57=Výsledky!$AP$9),IF(VLOOKUP(Tipy!AL57,'Kategórie hráčov'!$A$2:$B$46,2,FALSE)=30,30,20),0))</f>
        <v/>
      </c>
      <c r="AQ63" s="66" t="str">
        <f>IF(ISBLANK($AR$3),"",IF(ISBLANK(Tipy!AH57),0,IF(OR(AND(Tipy!AH57=Výsledky!$AP$3,OR(Tipy!AJ57=Výsledky!$AR$3+1,Tipy!AJ57=Výsledky!$AR$3-1)),AND(Tipy!AJ57=Výsledky!$AR$3,OR(Tipy!AH57=Výsledky!$AP$3+1,Tipy!AH57=Výsledky!$AP$3-1))),10,0)))</f>
        <v/>
      </c>
      <c r="AR63" s="69" t="str">
        <f>IF(ISBLANK($AR$3),"",IF(ISBLANK(Tipy!AH57),"-",SUM(AM63:AQ63)))</f>
        <v/>
      </c>
      <c r="AS63" s="68"/>
      <c r="AT63" s="65" t="str">
        <f>IF(ISBLANK($BF$3),"",IF(ISBLANK(Tipy!AN57),0,IF(AND(Tipy!AN57=Výsledky!$BD$3,Tipy!AP57=Výsledky!$BF$3),60,0)))</f>
        <v/>
      </c>
      <c r="AU63" s="65" t="str">
        <f>IF(ISBLANK($BF$3),"",IF(ISBLANK(Tipy!AN57),0,IF(AND(Tipy!AN57=Výsledky!$BD$3,Tipy!AP57=Výsledky!$BF$3),0,IF(AND(Tipy!AN57-Tipy!AP57&gt;0,Výsledky!$BD$3-Výsledky!$BF$3&gt;0),20,IF(AND(Tipy!AN57-Tipy!AP57=0,Výsledky!$BD$3-Výsledky!$BF$3=0),20,IF(AND(Tipy!AN57-Tipy!AP57&lt;0,Výsledky!$BD$3-Výsledky!$BF$3&lt;0),20,0))))))</f>
        <v/>
      </c>
      <c r="AV63" s="65" t="str">
        <f>IF(ISBLANK($BF$3),"",IF(OR(Tipy!AQ57=Výsledky!#REF!,Tipy!AQ57=Výsledky!#REF!,Tipy!AQ57=Výsledky!#REF!,Tipy!AQ57=Výsledky!$AT$9),IF(VLOOKUP(Tipy!AQ57,'Kategórie hráčov'!$A$2:$B$46,2,FALSE)=30,30,20),0))</f>
        <v/>
      </c>
      <c r="AW63" s="65" t="str">
        <f>IF(ISBLANK($BF$3),"",IF(OR(Tipy!AR57=Výsledky!#REF!,Tipy!AR57=Výsledky!#REF!,Tipy!AR57=Výsledky!#REF!,Tipy!AR57=Výsledky!$AW$9),IF(VLOOKUP(Tipy!AR57,'Kategórie hráčov'!$A$2:$B$46,2,FALSE)=30,30,20),0))</f>
        <v/>
      </c>
      <c r="AX63" s="66" t="str">
        <f>IF(ISBLANK($BF$3),"",IF(ISBLANK(Tipy!AN57),0,IF(OR(AND(Tipy!AN57=Výsledky!$BD$3,OR(Tipy!AP57=Výsledky!$BF$3+1,Tipy!AP57=Výsledky!$BF$3-1)),AND(Tipy!AP57=Výsledky!$BF$3,OR(Tipy!AN57=Výsledky!$BD$3+1,Tipy!AN57=Výsledky!$BD$3-1))),10,0)))</f>
        <v/>
      </c>
      <c r="AY63" s="69" t="str">
        <f>IF(ISBLANK($BF$3),"",IF(ISBLANK(Tipy!AN57),"-",SUM(AT63:AX63)))</f>
        <v/>
      </c>
      <c r="AZ63" s="68"/>
      <c r="BA63" s="65" t="str">
        <f>IF(ISBLANK($AY$3),"",IF(ISBLANK(Tipy!AT57),0,IF(AND(Tipy!AT57=Výsledky!$AW$3,Tipy!AV57=Výsledky!$AY$3),60,0)))</f>
        <v/>
      </c>
      <c r="BB63" s="65" t="str">
        <f>IF(ISBLANK($AY$3),"",IF(ISBLANK(Tipy!AT57),0,IF(AND(Tipy!AT57=Výsledky!$AW$3,Tipy!AV57=Výsledky!$AY$3),0,IF(AND(Tipy!AT57-Tipy!AV57&gt;0,Výsledky!$AW$3-Výsledky!$AY$3&gt;0),20,IF(AND(Tipy!AT57-Tipy!AV57=0,Výsledky!$AW$3-Výsledky!$AY$3=0),20,IF(AND(Tipy!AT57-Tipy!AV57&lt;0,Výsledky!$AW$3-Výsledky!$AY$3&lt;0),20,0))))))</f>
        <v/>
      </c>
      <c r="BC63" s="65" t="str">
        <f>IF(ISBLANK($AY$3),"",IF(OR(Tipy!AW57=Výsledky!$BA$6,Tipy!AW57=Výsledky!$BA$7,Tipy!AW57=Výsledky!$BA$8,Tipy!AW57=Výsledky!$BA$9),IF(VLOOKUP(Tipy!AW57,'Kategórie hráčov'!$A$2:$B$46,2,FALSE)=30,30,20),0))</f>
        <v/>
      </c>
      <c r="BD63" s="65" t="str">
        <f>IF(ISBLANK($AY$3),"",IF(OR(Tipy!AX57=Výsledky!$BD$6,Tipy!AX57=Výsledky!$BD$7,Tipy!AX57=Výsledky!$BD$8,Tipy!AX57=Výsledky!$BD$9),IF(VLOOKUP(Tipy!AX57,'Kategórie hráčov'!$A$2:$B$46,2,FALSE)=30,30,20),0))</f>
        <v/>
      </c>
      <c r="BE63" s="66" t="str">
        <f>IF(ISBLANK($AY$3),"",IF(ISBLANK(Tipy!AT57),0,IF(OR(AND(Tipy!AT57=Výsledky!$AW$3,OR(Tipy!AV57=Výsledky!$AY$3+1,Tipy!AV57=Výsledky!$AY$3-1)),AND(Tipy!AV57=Výsledky!$AY$3,OR(Tipy!AT57=Výsledky!$AW$3+1,Tipy!AT57=Výsledky!$AW$3-1))),10,0)))</f>
        <v/>
      </c>
      <c r="BF63" s="69" t="str">
        <f>IF(ISBLANK($AY$3),"",IF(ISBLANK(Tipy!AT57),"-",SUM(BA63:BE63)))</f>
        <v/>
      </c>
      <c r="BG63" s="68"/>
      <c r="BH63" s="65" t="str">
        <f>IF(ISBLANK($BT$3),"",IF(ISBLANK(Tipy!AZ57),0,IF(AND(Tipy!AZ57=Výsledky!$BR$3,Tipy!BB57=Výsledky!$BT$3),60,0)))</f>
        <v/>
      </c>
      <c r="BI63" s="65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5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5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6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69" t="str">
        <f>IF(ISBLANK($BT$3),"",IF(ISBLANK(Tipy!AZ57),"-",SUM(BH63:BL63)))</f>
        <v/>
      </c>
      <c r="BN63" s="68"/>
      <c r="BO63" s="65" t="str">
        <f>IF(ISBLANK($CA$3),"",IF(ISBLANK(Tipy!BF57),0,IF(AND(Tipy!BF57=Výsledky!$BY$3,Tipy!BH57=Výsledky!$CA$3),60,0)))</f>
        <v/>
      </c>
      <c r="BP63" s="65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5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5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6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9" t="str">
        <f>IF(ISBLANK($CA$3),"",IF(ISBLANK(Tipy!BF57),"-",SUM(BO63:BS63)))</f>
        <v/>
      </c>
      <c r="BU63" s="68"/>
      <c r="BV63" s="65" t="str">
        <f>IF(ISBLANK($CH$3),"",IF(ISBLANK(Tipy!BL57),0,IF(AND(Tipy!BL57=Výsledky!$CF$3,Tipy!BN57=Výsledky!$CH$3),60,0)))</f>
        <v/>
      </c>
      <c r="BW63" s="65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5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5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6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9" t="str">
        <f>IF(ISBLANK($CH$3),"",IF(ISBLANK(Tipy!BL57),"-",SUM(BV63:BZ63)))</f>
        <v/>
      </c>
      <c r="CB63" s="68"/>
      <c r="CC63" s="65" t="str">
        <f>IF(ISBLANK($CO$3),"",IF(ISBLANK(Tipy!BR57),0,IF(AND(Tipy!BR57=Výsledky!$CM$3,Tipy!BT57=Výsledky!$CO$3),60,0)))</f>
        <v/>
      </c>
      <c r="CD63" s="65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5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5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6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9" t="str">
        <f>IF(ISBLANK($CO$3),"",IF(ISBLANK(Tipy!BR57),"-",SUM(CC63:CG63)))</f>
        <v/>
      </c>
      <c r="CI63" s="68"/>
      <c r="CJ63" s="65" t="str">
        <f>IF(ISBLANK($CV$3),"",IF(ISBLANK(Tipy!BX57),0,IF(AND(Tipy!BX57=Výsledky!$CT$3,Tipy!BZ57=Výsledky!$CV$3),60,0)))</f>
        <v/>
      </c>
      <c r="CK63" s="65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5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5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6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9" t="str">
        <f>IF(ISBLANK($CV$3),"",IF(ISBLANK(Tipy!BX57),"-",SUM(CJ63:CN63)))</f>
        <v/>
      </c>
      <c r="CP63" s="68"/>
      <c r="CQ63" s="65" t="str">
        <f>IF(ISBLANK($DC$3),"",IF(ISBLANK(Tipy!CD57),0,IF(AND(Tipy!CD57=Výsledky!$DA$3,Tipy!CF57=Výsledky!$DC$3),60,0)))</f>
        <v/>
      </c>
      <c r="CR63" s="65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5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5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6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9" t="str">
        <f>IF(ISBLANK($DC$3),"",IF(ISBLANK(Tipy!CD57),"-",SUM(CQ63:CU63)))</f>
        <v/>
      </c>
      <c r="CW63" s="68"/>
      <c r="CX63" s="65" t="str">
        <f>IF(ISBLANK($DX$3),"",IF(ISBLANK(Tipy!CJ57),0,IF(AND(Tipy!CJ57=Výsledky!$DV$3,Tipy!CL57=Výsledky!$DX$3),60,0)))</f>
        <v/>
      </c>
      <c r="CY63" s="65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5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5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6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9" t="str">
        <f>IF(ISBLANK($DX$3),"",IF(ISBLANK(Tipy!CJ57),"-",SUM(CX63:DB63)))</f>
        <v/>
      </c>
      <c r="DD63" s="68"/>
      <c r="DE63" s="65" t="str">
        <f>IF(ISBLANK($DQ$3),"",IF(ISBLANK(Tipy!CP57),0,IF(AND(Tipy!CP57=Výsledky!$DO$3,Tipy!CR57=Výsledky!$DQ$3),60,0)))</f>
        <v/>
      </c>
      <c r="DF63" s="65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5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5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6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9" t="str">
        <f>IF(ISBLANK($DQ$3),"",IF(ISBLANK(Tipy!CP57),"-",SUM(DE63:DI63)))</f>
        <v/>
      </c>
      <c r="DK63" s="68"/>
      <c r="DL63" s="65" t="str">
        <f>IF(ISBLANK($EE$3),"",IF(ISBLANK(Tipy!CV57),0,IF(AND(Tipy!CV57=Výsledky!$EC$3,Tipy!CX57=Výsledky!$EE$3),60,0)))</f>
        <v/>
      </c>
      <c r="DM63" s="65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5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5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6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9" t="str">
        <f>IF(ISBLANK($EE$3),"",IF(ISBLANK(Tipy!CV57),"-",SUM(DL63:DP63)))</f>
        <v/>
      </c>
      <c r="DR63" s="68"/>
      <c r="DS63" s="65" t="str">
        <f>IF(ISBLANK($EL$3),"",IF(ISBLANK(Tipy!DB57),0,IF(AND(Tipy!DB57=Výsledky!$EJ$3,Tipy!DD57=Výsledky!$EL$3),60,0)))</f>
        <v/>
      </c>
      <c r="DT63" s="65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5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5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6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9" t="str">
        <f>IF(ISBLANK($EL$3),"",IF(ISBLANK(Tipy!DB57),"-",SUM(DS63:DW63)))</f>
        <v/>
      </c>
      <c r="DY63" s="68"/>
      <c r="DZ63" s="65" t="str">
        <f>IF(ISBLANK($ES$3),"",IF(ISBLANK(Tipy!DH57),0,IF(AND(Tipy!DH57=Výsledky!$EQ$3,Tipy!DJ57=Výsledky!$ES$3),60,0)))</f>
        <v/>
      </c>
      <c r="EA63" s="65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5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5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6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9" t="str">
        <f>IF(ISBLANK($ES$3),"",IF(ISBLANK(Tipy!DH57),"-",SUM(DZ63:ED63)))</f>
        <v/>
      </c>
      <c r="EF63" s="68"/>
      <c r="EG63" s="65" t="str">
        <f>IF(ISBLANK($EZ$3),"",IF(ISBLANK(Tipy!DN57),0,IF(AND(Tipy!DN57=Výsledky!$EX$3,Tipy!DP57=Výsledky!$EZ$3),60,0)))</f>
        <v/>
      </c>
      <c r="EH63" s="65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5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5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6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9" t="str">
        <f>IF(ISBLANK($EZ$3),"",IF(ISBLANK(Tipy!DN57),"-",SUM(EG63:EK63)))</f>
        <v/>
      </c>
      <c r="EM63" s="68"/>
      <c r="EN63" s="65" t="str">
        <f>IF(ISBLANK($FU$3),"",IF(ISBLANK(Tipy!DT57),0,IF(AND(Tipy!DT57=Výsledky!$FS$3,Tipy!DV57=Výsledky!$FU$3),60,0)))</f>
        <v/>
      </c>
      <c r="EO63" s="65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5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5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6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9" t="str">
        <f>IF(ISBLANK($FU$3),"",IF(ISBLANK(Tipy!DT57),"-",SUM(EN63:ER63)))</f>
        <v/>
      </c>
      <c r="ET63" s="68"/>
      <c r="EU63" s="65" t="str">
        <f>IF(ISBLANK($FG$3),"",IF(ISBLANK(Tipy!DZ57),0,IF(AND(Tipy!DZ57=Výsledky!$FE$3,Tipy!EB57=Výsledky!$FG$3),60,0)))</f>
        <v/>
      </c>
      <c r="EV63" s="65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5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5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6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9" t="str">
        <f>IF(ISBLANK($FG$3),"",IF(ISBLANK(Tipy!DZ57),"-",SUM(EU63:EY63)))</f>
        <v/>
      </c>
      <c r="FA63" s="68"/>
      <c r="FB63" s="65" t="str">
        <f>IF(ISBLANK($BM$3),"",IF(ISBLANK(Tipy!EF57),0,IF(AND(Tipy!EF57=Výsledky!$BK$3,Tipy!EH57=Výsledky!$BM$3),60,0)))</f>
        <v/>
      </c>
      <c r="FC63" s="65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5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5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6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69" t="str">
        <f>IF(ISBLANK($BM$3),"",IF(ISBLANK(Tipy!EF57),"-",SUM(FB63:FF63)))</f>
        <v/>
      </c>
      <c r="FH63" s="68"/>
      <c r="FI63" s="65" t="str">
        <f>IF(ISBLANK($FN$3),"",IF(ISBLANK(Tipy!EL57),0,IF(AND(Tipy!EL57=Výsledky!$FL$3,Tipy!EN57=Výsledky!$FN$3),60,0)))</f>
        <v/>
      </c>
      <c r="FJ63" s="65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5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5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6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9" t="str">
        <f>IF(ISBLANK($FN$3),"",IF(ISBLANK(Tipy!EL57),"-",SUM(FI63:FM63)))</f>
        <v/>
      </c>
      <c r="FO63" s="68"/>
      <c r="FP63" s="65" t="str">
        <f>IF(ISBLANK($DJ$3),"",IF(ISBLANK(Tipy!ER57),0,IF(AND(Tipy!ER57=Výsledky!$DH$3,Tipy!ET57=Výsledky!$DJ$3),60,0)))</f>
        <v/>
      </c>
      <c r="FQ63" s="65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5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5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6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9" t="str">
        <f>IF(ISBLANK($DJ$3),"",IF(ISBLANK(Tipy!ER57),"-",SUM(FP63:FT63)))</f>
        <v/>
      </c>
      <c r="FV63" s="68"/>
      <c r="FW63" s="65" t="str">
        <f>IF(ISBLANK($GB$3),"",IF(ISBLANK(Tipy!EX57),0,IF(AND(Tipy!EX57=Výsledky!$FZ$3,Tipy!EZ57=Výsledky!$GB$3),60,0)))</f>
        <v/>
      </c>
      <c r="FX63" s="65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5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5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6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9" t="str">
        <f>IF(ISBLANK($GB$3),"",IF(ISBLANK(Tipy!EX57),"-",SUM(FW63:GA63)))</f>
        <v/>
      </c>
      <c r="GC63" s="68"/>
      <c r="GD63" s="65" t="str">
        <f>IF(ISBLANK($GP$3),"",IF(ISBLANK(Tipy!FD57),0,IF(AND(Tipy!FD57=Výsledky!$GN$3,Tipy!FF57=Výsledky!$GP$3),60,0)))</f>
        <v/>
      </c>
      <c r="GE63" s="65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5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5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6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9" t="str">
        <f>IF(ISBLANK($GP$3),"",IF(ISBLANK(Tipy!FD57),"-",SUM(GD63:GH63)))</f>
        <v/>
      </c>
      <c r="GJ63" s="68"/>
      <c r="GK63" s="65" t="str">
        <f>IF(ISBLANK($GW$3),"",IF(ISBLANK(Tipy!FJ57),0,IF(AND(Tipy!FJ57=Výsledky!$GU$3,Tipy!FL57=Výsledky!$GW$3),60,0)))</f>
        <v/>
      </c>
      <c r="GL63" s="65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5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5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6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9" t="str">
        <f>IF(ISBLANK($GW$3),"",IF(ISBLANK(Tipy!FJ57),"-",SUM(GK63:GO63)))</f>
        <v/>
      </c>
      <c r="GQ63" s="68"/>
      <c r="GR63" s="65" t="str">
        <f>IF(ISBLANK($GI$3),"",IF(ISBLANK(Tipy!FP57),0,IF(AND(Tipy!FP57=Výsledky!$GG$3,Tipy!FR57=Výsledky!$GI$3),60,0)))</f>
        <v/>
      </c>
      <c r="GS63" s="65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5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5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6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9" t="str">
        <f>IF(ISBLANK($GI$3),"",IF(ISBLANK(Tipy!FP57),"-",SUM(GR63:GV63)))</f>
        <v/>
      </c>
      <c r="GX63" s="68"/>
      <c r="GY63" s="65" t="str">
        <f>IF(ISBLANK($HK$3),"",IF(ISBLANK(Tipy!FV57),0,IF(AND(Tipy!FV57=Výsledky!$HI$3,Tipy!FX57=Výsledky!$HK$3),60,0)))</f>
        <v/>
      </c>
      <c r="GZ63" s="65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5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5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6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9" t="str">
        <f>IF(ISBLANK($HK$3),"",IF(ISBLANK(Tipy!FV57),"-",SUM(GY63:HC63)))</f>
        <v/>
      </c>
      <c r="HE63" s="68"/>
      <c r="HF63" s="65" t="str">
        <f>IF(ISBLANK($HD$3),"",IF(ISBLANK(Tipy!GB57),0,IF(AND(Tipy!GB57=Výsledky!$HB$3,Tipy!GD57=Výsledky!$HD$3),60,0)))</f>
        <v/>
      </c>
      <c r="HG63" s="65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5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5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6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9" t="str">
        <f>IF(ISBLANK($HD$3),"",IF(ISBLANK(Tipy!GB57),"-",SUM(HF63:HJ63)))</f>
        <v/>
      </c>
      <c r="HL63" s="68"/>
      <c r="HM63" s="65" t="str">
        <f>IF(ISBLANK($HY$3),"",IF(ISBLANK(Tipy!GH57),0,IF(AND(Tipy!GH57=Výsledky!$HW$3,Tipy!GJ57=Výsledky!$HY$3),60,0)))</f>
        <v/>
      </c>
      <c r="HN63" s="65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5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5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6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9" t="str">
        <f>IF(ISBLANK($HY$3),"",IF(ISBLANK(Tipy!GH57),"-",SUM(HM63:HQ63)))</f>
        <v/>
      </c>
      <c r="HS63" s="68"/>
      <c r="HT63" s="65" t="str">
        <f>IF(ISBLANK($HR$3),"",IF(ISBLANK(Tipy!GN57),0,IF(AND(Tipy!GN57=Výsledky!$HP$3,Tipy!GP57=Výsledky!$HR$3),60,0)))</f>
        <v/>
      </c>
      <c r="HU63" s="65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5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5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6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9" t="str">
        <f>IF(ISBLANK($HR$3),"",IF(ISBLANK(Tipy!GN57),"-",SUM(HT63:HX63)))</f>
        <v/>
      </c>
      <c r="HZ63" s="68"/>
      <c r="IA63" s="65" t="str">
        <f>IF(ISBLANK($IM$3),"",IF(ISBLANK(Tipy!GT57),0,IF(AND(Tipy!GT57=Výsledky!$IK$3,Tipy!GV57=Výsledky!$IM$3),60,0)))</f>
        <v/>
      </c>
      <c r="IB63" s="65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5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5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6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9" t="str">
        <f>IF(ISBLANK($IM$3),"",IF(ISBLANK(Tipy!GT57),"-",SUM(IA63:IE63)))</f>
        <v/>
      </c>
      <c r="IG63" s="68"/>
      <c r="IH63" s="65" t="str">
        <f>IF(ISBLANK($IF$3),"",IF(ISBLANK(Tipy!GZ57),0,IF(AND(Tipy!GZ57=Výsledky!$ID$3,Tipy!HB57=Výsledky!$IF$3),60,0)))</f>
        <v/>
      </c>
      <c r="II63" s="65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5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5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6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9" t="str">
        <f>IF(ISBLANK($IF$3),"",IF(ISBLANK(Tipy!GZ57),"-",SUM(IH63:IL63)))</f>
        <v/>
      </c>
      <c r="IN63" s="68"/>
      <c r="IO63" s="65" t="str">
        <f>IF(ISBLANK($IT$3),"",IF(ISBLANK(Tipy!HF57),0,IF(AND(Tipy!HF57=Výsledky!$IR$3,Tipy!HH57=Výsledky!$IT$3),60,0)))</f>
        <v/>
      </c>
      <c r="IP63" s="65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5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5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6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9" t="str">
        <f>IF(ISBLANK($IT$3),"",IF(ISBLANK(Tipy!HF57),"-",SUM(IO63:IS63)))</f>
        <v/>
      </c>
      <c r="IU63" s="68"/>
      <c r="IV63" s="65" t="str">
        <f>IF(ISBLANK($JA$3),"",IF(ISBLANK(Tipy!HL57),0,IF(AND(Tipy!HL57=Výsledky!$IY$3,Tipy!HN57=Výsledky!$JA$3),60,0)))</f>
        <v/>
      </c>
      <c r="IW63" s="65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5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5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6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9" t="str">
        <f>IF(ISBLANK($JA$3),"",IF(ISBLANK(Tipy!HL57),"-",SUM(IV63:IZ63)))</f>
        <v/>
      </c>
      <c r="JB63" s="68"/>
      <c r="JC63" s="65" t="str">
        <f>IF(ISBLANK($JO$3),"",IF(ISBLANK(Tipy!HR57),0,IF(AND(Tipy!HR57=Výsledky!$JM$3,Tipy!HT57=Výsledky!$JO$3),60,0)))</f>
        <v/>
      </c>
      <c r="JD63" s="65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5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5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6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9" t="str">
        <f>IF(ISBLANK($JO$3),"",IF(ISBLANK(Tipy!HR57),"-",SUM(JC63:JG63)))</f>
        <v/>
      </c>
      <c r="JI63" s="68"/>
      <c r="JJ63" s="65" t="str">
        <f>IF(ISBLANK($JH$3),"",IF(ISBLANK(Tipy!HX57),0,IF(AND(Tipy!HX57=Výsledky!$JF$3,Tipy!HZ57=Výsledky!$JH$3),60,0)))</f>
        <v/>
      </c>
      <c r="JK63" s="65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5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5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6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9" t="str">
        <f>IF(ISBLANK($JH$3),"",IF(ISBLANK(Tipy!HX57),"-",SUM(JJ63:JN63)))</f>
        <v/>
      </c>
      <c r="JP63" s="68"/>
      <c r="JQ63" s="65" t="str">
        <f>IF(ISBLANK($JV$3),"",IF(ISBLANK(Tipy!ID57),0,IF(AND(Tipy!ID57=Výsledky!$JT$3,Tipy!IF57=Výsledky!$JV$3),60,0)))</f>
        <v/>
      </c>
      <c r="JR63" s="65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5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5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6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9" t="str">
        <f>IF(ISBLANK($JV$3),"",IF(ISBLANK(Tipy!ID57),"-",SUM(JQ63:JU63)))</f>
        <v/>
      </c>
      <c r="JW63" s="68"/>
      <c r="JX63" s="65" t="str">
        <f>IF(ISBLANK($KQ$3),"",IF(ISBLANK(Tipy!IJ57),0,IF(AND(Tipy!IJ57=Výsledky!$KO$3,Tipy!IL57=Výsledky!$KQ$3),60,0)))</f>
        <v/>
      </c>
      <c r="JY63" s="65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5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5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6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9" t="str">
        <f>IF(ISBLANK($KQ$3),"",IF(ISBLANK(Tipy!IJ57),"-",SUM(JX63:KB63)))</f>
        <v/>
      </c>
      <c r="KD63" s="68"/>
      <c r="KE63" s="65" t="str">
        <f>IF(ISBLANK($KX$3),"",IF(ISBLANK(Tipy!IP57),0,IF(AND(Tipy!IP57=Výsledky!$KV$3,Tipy!IR57=Výsledky!$KX$3),60,0)))</f>
        <v/>
      </c>
      <c r="KF63" s="65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5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5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6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9" t="str">
        <f>IF(ISBLANK($KX$3),"",IF(ISBLANK(Tipy!IP57),"-",SUM(KE63:KI63)))</f>
        <v/>
      </c>
      <c r="KK63" s="68"/>
      <c r="KL63" s="65" t="str">
        <f>IF(ISBLANK($KJ$3),"",IF(ISBLANK(Tipy!IV57),0,IF(AND(Tipy!IV57=Výsledky!$KH$3,Tipy!IX57=Výsledky!$KJ$3),60,0)))</f>
        <v/>
      </c>
      <c r="KM63" s="65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5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5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6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9" t="str">
        <f>IF(ISBLANK($KJ$3),"",IF(ISBLANK(Tipy!IV57),"-",SUM(KL63:KP63)))</f>
        <v/>
      </c>
      <c r="KR63" s="68"/>
      <c r="KS63" s="65" t="str">
        <f>IF(ISBLANK($KC$3),"",IF(ISBLANK(Tipy!JB57),0,IF(AND(Tipy!JB57=Výsledky!$KA$3,Tipy!JD57=Výsledky!$KC$3),60,0)))</f>
        <v/>
      </c>
      <c r="KT63" s="65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5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5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6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9" t="str">
        <f>IF(ISBLANK($KC$3),"",IF(ISBLANK(Tipy!JB57),"-",SUM(KS63:KW63)))</f>
        <v/>
      </c>
      <c r="KY63" s="68"/>
      <c r="KZ63" s="65" t="str">
        <f>IF(ISBLANK($LE$3),"",IF(ISBLANK(Tipy!JH57),0,IF(AND(Tipy!JH57=Výsledky!$LC$3,Tipy!JJ57=Výsledky!$LE$3),60,0)))</f>
        <v/>
      </c>
      <c r="LA63" s="65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5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5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6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9" t="str">
        <f>IF(ISBLANK($LE$3),"",IF(ISBLANK(Tipy!JH57),"-",SUM(KZ63:LD63)))</f>
        <v/>
      </c>
      <c r="LF63" s="68"/>
      <c r="LG63" s="65" t="str">
        <f>IF(ISBLANK($JH$3),"",IF(ISBLANK(Tipy!JU57),0,IF(AND(Tipy!JU57=Výsledky!$JF$3,Tipy!JW57=Výsledky!$JH$3),60,0)))</f>
        <v/>
      </c>
      <c r="LH63" s="65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5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5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6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9" t="str">
        <f>IF(ISBLANK($JH$3),"",IF(ISBLANK(Tipy!JU57),"-",SUM(LG63:LK63)))</f>
        <v/>
      </c>
      <c r="LM63" s="68"/>
      <c r="LN63" s="65" t="str">
        <f>IF(ISBLANK($LS$3),"",IF(ISBLANK(Tipy!JN57),0,IF(AND(Tipy!JN57=Výsledky!$LQ$3,Tipy!JP57=Výsledky!$LS$3),60,0)))</f>
        <v/>
      </c>
      <c r="LO63" s="65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5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5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6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9" t="str">
        <f>IF(ISBLANK($LS$3),"",IF(ISBLANK(Tipy!JN57),"-",SUM(LN63:LR63)))</f>
        <v/>
      </c>
      <c r="LT63" s="68"/>
      <c r="LU63" s="65" t="str">
        <f>IF(ISBLANK($JH$3),"",IF(ISBLANK(Tipy!KI57),0,IF(AND(Tipy!KI57=Výsledky!$JF$3,Tipy!KK57=Výsledky!$JH$3),60,0)))</f>
        <v/>
      </c>
      <c r="LV63" s="65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5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5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6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9" t="str">
        <f>IF(ISBLANK($JH$3),"",IF(ISBLANK(Tipy!KI57),"-",SUM(LU63:LY63)))</f>
        <v/>
      </c>
      <c r="MA63" s="68"/>
      <c r="MB63" s="65" t="str">
        <f>IF(ISBLANK($MG$3),"",IF(ISBLANK(Tipy!JZ57),0,IF(AND(Tipy!JZ57=Výsledky!$ME$3,Tipy!KB57=Výsledky!$MG$3),60,0)))</f>
        <v/>
      </c>
      <c r="MC63" s="65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5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5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6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9" t="str">
        <f>IF(ISBLANK($MG$3),"",IF(ISBLANK(Tipy!JZ57),"-",SUM(MB63:MF63)))</f>
        <v/>
      </c>
      <c r="MH63" s="68"/>
      <c r="MI63" s="65" t="str">
        <f>IF(ISBLANK($MN$3),"",IF(ISBLANK(Tipy!KL57),0,IF(AND(Tipy!KL57=Výsledky!$ML$3,Tipy!KN57=Výsledky!$MN$3),60,0)))</f>
        <v/>
      </c>
      <c r="MJ63" s="6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5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5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9" t="str">
        <f>IF(ISBLANK($MN$3),"",IF(ISBLANK(Tipy!KL57),"-",SUM(MI63:MM63)))</f>
        <v/>
      </c>
      <c r="MO63" s="68"/>
      <c r="MP63" s="65" t="str">
        <f>IF(ISBLANK($MU$3),"",IF(ISBLANK(Tipy!KR57),0,IF(AND(Tipy!KR57=Výsledky!$MS$3,Tipy!KT57=Výsledky!$MU$3),60,0)))</f>
        <v/>
      </c>
      <c r="MQ63" s="6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5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5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9" t="str">
        <f>IF(ISBLANK($MU$3),"",IF(ISBLANK(Tipy!KR57),"-",SUM(MP63:MT63)))</f>
        <v/>
      </c>
      <c r="MV63" s="68"/>
      <c r="MW63" s="65" t="str">
        <f>IF(ISBLANK($NP$3),"",IF(ISBLANK(Tipy!KX57),0,IF(AND(Tipy!KX57=Výsledky!$NN$3,Tipy!KZ57=Výsledky!$NP$3),60,0)))</f>
        <v/>
      </c>
      <c r="MX63" s="65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5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5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6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9" t="str">
        <f>IF(ISBLANK($NP$3),"",IF(ISBLANK(Tipy!KX57),"-",SUM(MW63:NA63)))</f>
        <v/>
      </c>
      <c r="NC63" s="68"/>
      <c r="ND63" s="65" t="str">
        <f>IF(ISBLANK($NB$3),"",IF(ISBLANK(Tipy!LD57),0,IF(AND(Tipy!LD57=Výsledky!$MZ$3,Tipy!LF57=Výsledky!$NB$3),60,0)))</f>
        <v/>
      </c>
      <c r="NE63" s="65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5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5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6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9" t="str">
        <f>IF(ISBLANK($NB$3),"",IF(ISBLANK(Tipy!LD57),"-",SUM(ND63:NH63)))</f>
        <v/>
      </c>
      <c r="NJ63" s="68"/>
      <c r="NK63" s="65" t="str">
        <f>IF(ISBLANK($OD$3),"",IF(ISBLANK(Tipy!LJ57),0,IF(AND(Tipy!LJ57=Výsledky!$OB$3,Tipy!LL57=Výsledky!$OD$3),60,0)))</f>
        <v/>
      </c>
      <c r="NL63" s="65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5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5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6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9" t="str">
        <f>IF(ISBLANK($OD$3),"",IF(ISBLANK(Tipy!LJ57),"-",SUM(NK63:NO63)))</f>
        <v/>
      </c>
      <c r="NQ63" s="68"/>
      <c r="NR63" s="65" t="str">
        <f>IF(ISBLANK($NI$3),"",IF(ISBLANK(Tipy!LP57),0,IF(AND(Tipy!LP57=Výsledky!$NG$3,Tipy!LR57=Výsledky!$NI$3),60,0)))</f>
        <v/>
      </c>
      <c r="NS63" s="65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5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5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6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9" t="str">
        <f>IF(ISBLANK($NI$3),"",IF(ISBLANK(Tipy!LP57),"-",SUM(NR63:NV63)))</f>
        <v/>
      </c>
      <c r="NX63" s="68"/>
      <c r="NY63" s="65" t="str">
        <f>IF(ISBLANK($OK$3),"",IF(ISBLANK(Tipy!LV57),0,IF(AND(Tipy!LV57=Výsledky!$OI$3,Tipy!LX57=Výsledky!$OK$3),60,0)))</f>
        <v/>
      </c>
      <c r="NZ63" s="65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5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5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6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9" t="str">
        <f>IF(ISBLANK($OK$3),"",IF(ISBLANK(Tipy!LV57),"-",SUM(NY63:OC63)))</f>
        <v/>
      </c>
      <c r="OE63" s="68"/>
      <c r="OF63" s="65" t="str">
        <f>IF(ISBLANK($NW$3),"",IF(ISBLANK(Tipy!MB57),0,IF(AND(Tipy!MB57=Výsledky!$NU$3,Tipy!MD57=Výsledky!$NW$3),60,0)))</f>
        <v/>
      </c>
      <c r="OG63" s="65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5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5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6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9" t="str">
        <f>IF(ISBLANK($NW$3),"",IF(ISBLANK(Tipy!MB57),"-",SUM(OF63:OJ63)))</f>
        <v/>
      </c>
      <c r="OL63" s="68"/>
      <c r="OM63" s="65" t="str">
        <f>IF(ISBLANK($OR$3),"",IF(ISBLANK(Tipy!MH57),0,IF(AND(Tipy!MH57=Výsledky!$OP$3,Tipy!MJ57=Výsledky!$OR$3),60,0)))</f>
        <v/>
      </c>
      <c r="ON63" s="6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5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5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9" t="str">
        <f>IF(ISBLANK($OR$3),"",IF(ISBLANK(Tipy!MH57),"-",SUM(OM63:OQ63)))</f>
        <v/>
      </c>
      <c r="OS63" s="68"/>
      <c r="OT63" s="65" t="str">
        <f>IF(ISBLANK($OY$3),"",IF(ISBLANK(Tipy!MN57),0,IF(AND(Tipy!MN57=Výsledky!$OW$3,Tipy!MP57=Výsledky!$OY$3),60,0)))</f>
        <v/>
      </c>
      <c r="OU63" s="6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5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5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9" t="str">
        <f>IF(ISBLANK($OY$3),"",IF(ISBLANK(Tipy!MN57),"-",SUM(OT63:OX63)))</f>
        <v/>
      </c>
      <c r="OZ63" s="68"/>
      <c r="PA63" s="65" t="str">
        <f>IF(ISBLANK($PF$3),"",IF(ISBLANK(Tipy!MT57),0,IF(AND(Tipy!MT57=Výsledky!$PD$3,Tipy!MV57=Výsledky!$PF$3),60,0)))</f>
        <v/>
      </c>
      <c r="PB63" s="6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5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5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9" t="str">
        <f>IF(ISBLANK($PF$3),"",IF(ISBLANK(Tipy!MT57),"-",SUM(PA63:PE63)))</f>
        <v/>
      </c>
      <c r="PG63" s="68"/>
      <c r="PH63" s="65" t="str">
        <f>IF(ISBLANK($PM$3),"",IF(ISBLANK(Tipy!MZ57),0,IF(AND(Tipy!MZ57=Výsledky!$PK$3,Tipy!NB57=Výsledky!$PM$3),60,0)))</f>
        <v/>
      </c>
      <c r="PI63" s="6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5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5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9" t="str">
        <f>IF(ISBLANK($PM$3),"",IF(ISBLANK(Tipy!MZ57),"-",SUM(PH63:PL63)))</f>
        <v/>
      </c>
      <c r="PN63" s="68"/>
      <c r="PO63" s="65" t="str">
        <f>IF(ISBLANK($PT$3),"",IF(ISBLANK(Tipy!NF57),0,IF(AND(Tipy!NF57=Výsledky!$PR$3,Tipy!NH57=Výsledky!$PT$3),60,0)))</f>
        <v/>
      </c>
      <c r="PP63" s="6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5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5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9" t="str">
        <f>IF(ISBLANK($PT$3),"",IF(ISBLANK(Tipy!NF57),"-",SUM(PO63:PS63)))</f>
        <v/>
      </c>
      <c r="PU63" s="68"/>
      <c r="PV63" s="65" t="str">
        <f>IF(ISBLANK($QA$3),"",IF(ISBLANK(Tipy!NL57),0,IF(AND(Tipy!NL57=Výsledky!$PY$3,Tipy!NN57=Výsledky!$QA$3),60,0)))</f>
        <v/>
      </c>
      <c r="PW63" s="6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5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5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9" t="str">
        <f>IF(ISBLANK($QA$3),"",IF(ISBLANK(Tipy!NL57),"-",SUM(PV63:PZ63)))</f>
        <v/>
      </c>
      <c r="QB63" s="68"/>
      <c r="QC63" s="65" t="str">
        <f>IF(ISBLANK($QH$3),"",IF(ISBLANK(Tipy!NR57),0,IF(AND(Tipy!NR57=Výsledky!$QF$3,Tipy!NT57=Výsledky!$QH$3),60,0)))</f>
        <v/>
      </c>
      <c r="QD63" s="6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5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5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9" t="str">
        <f>IF(ISBLANK($QH$3),"",IF(ISBLANK(Tipy!NR57),"-",SUM(QC63:QG63)))</f>
        <v/>
      </c>
      <c r="QI63" s="65"/>
      <c r="QJ63" s="65" t="str">
        <f>IF(ISBLANK($QV$3),"",IF(ISBLANK(Tipy!NX57),0,IF(AND(Tipy!NX57=Výsledky!$QT$3,Tipy!NZ57=Výsledky!$QV$3),60,0)))</f>
        <v/>
      </c>
      <c r="QK63" s="65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5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5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6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9" t="str">
        <f>IF(ISBLANK($QV$3),"",IF(ISBLANK(Tipy!NX57),"-",SUM(QJ63:QN63)))</f>
        <v/>
      </c>
      <c r="QP63" s="65"/>
      <c r="QQ63" s="65" t="str">
        <f>IF(ISBLANK($QO$3),"",IF(ISBLANK(Tipy!#REF!),0,IF(AND(Tipy!#REF!=Výsledky!$QM$3,Tipy!#REF!=Výsledky!$QO$3),60,0)))</f>
        <v/>
      </c>
      <c r="QR6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9" t="str">
        <f>IF(ISBLANK($QO$3),"",IF(ISBLANK(Tipy!#REF!),"-",SUM(QQ63:QU63)))</f>
        <v/>
      </c>
    </row>
    <row r="64" spans="1:464" s="336" customFormat="1" ht="15">
      <c r="A64" s="316">
        <f>Tipy!A57</f>
        <v>18</v>
      </c>
      <c r="B64" s="333" t="s">
        <v>24</v>
      </c>
      <c r="C64" s="334">
        <v>18</v>
      </c>
      <c r="D64" s="65">
        <f>IF(ISBLANK($I$3),"",IF(ISBLANK(Tipy!D57),0,IF(AND(Tipy!D57=Výsledky!$G$3,Tipy!F57=Výsledky!$I$3),60,0)))</f>
        <v>0</v>
      </c>
      <c r="E64" s="6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5" t="e">
        <f>IF(ISBLANK($I$3),"",IF(OR(Tipy!G59=Výsledky!$D$6,Tipy!G59=Výsledky!$D$7,Tipy!G59=Výsledky!$D$8,Tipy!G59=Výsledky!$D$9),IF(VLOOKUP(Tipy!G59,'Kategórie hráčov'!$A$2:$B$46,2,FALSE)=30,30,20),0))</f>
        <v>#N/A</v>
      </c>
      <c r="G64" s="65" t="e">
        <f>IF(ISBLANK($I$3),"",IF(OR(Tipy!H59=Výsledky!$G$6,Tipy!H59=Výsledky!$G$7,Tipy!H59=Výsledky!$G$8,Tipy!H59=Výsledky!$G$9),IF(VLOOKUP(Tipy!H59,'Kategórie hráčov'!$A$2:$B$46,2,FALSE)=30,30,20),0))</f>
        <v>#N/A</v>
      </c>
      <c r="H64" s="6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7" t="str">
        <f>IF(ISBLANK($I$3),"",IF(ISBLANK(Tipy!D57),"-",SUM(D64:H64)))</f>
        <v>-</v>
      </c>
      <c r="J64" s="335"/>
      <c r="K64" s="106">
        <f>IF(ISBLANK($P$3),"",IF(ISBLANK(Tipy!J57),0,IF(AND(Tipy!J57=Výsledky!$N$3,Tipy!L57=Výsledky!$P$3),60,0)))</f>
        <v>0</v>
      </c>
      <c r="L64" s="10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5">
        <f>IF(ISBLANK($P$3),"",IF(OR(Tipy!M57=Výsledky!$K$6,Tipy!M57=Výsledky!$K$7,Tipy!M57=Výsledky!$K$8,Tipy!M57=Výsledky!$K$9),IF(VLOOKUP(Tipy!M57,'Kategórie hráčov'!$A$2:$B$46,2,FALSE)=30,30,20),0))</f>
        <v>0</v>
      </c>
      <c r="N64" s="105">
        <f>IF(ISBLANK($P$3),"",IF(OR(Tipy!N57=Výsledky!$N$6,Tipy!N57=Výsledky!$N$7,Tipy!N57=Výsledky!$N$8,Tipy!N57=Výsledky!$N$9),IF(VLOOKUP(Tipy!N57,'Kategórie hráčov'!$A$2:$B$46,2,FALSE)=30,30,20),0))</f>
        <v>20</v>
      </c>
      <c r="O64" s="6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7">
        <f>IF(ISBLANK($P$3),"",IF(ISBLANK(Tipy!J57),"-",SUM(K64:O64)))</f>
        <v>20</v>
      </c>
      <c r="Q64" s="330"/>
      <c r="R64" s="106">
        <f>IF(ISBLANK($W$3),"",IF(ISBLANK(Tipy!P57),0,IF(AND(Tipy!P57=Výsledky!$U$3,Tipy!R57=Výsledky!$W$3),60,0)))</f>
        <v>0</v>
      </c>
      <c r="S64" s="10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5">
        <f>IF(ISBLANK($W$3),"",IF(OR(Tipy!S57=Výsledky!$R$6,Tipy!S57=Výsledky!$R$7,Tipy!S57=Výsledky!$R$8,Tipy!S57=Výsledky!$R$9),VLOOKUP(Tipy!S57,'Kategórie hráčov'!$A$2:$B$47,2,FALSE),0))</f>
        <v>0</v>
      </c>
      <c r="U64" s="105">
        <f>IF(ISBLANK($W$3),"",IF(OR(Tipy!T57=Výsledky!$U$6,Tipy!T57=Výsledky!$U$7,Tipy!T57=Výsledky!$U$8,Tipy!T57=Výsledky!$U$9),VLOOKUP(Tipy!T57,'Kategórie hráčov'!$A$25:$B$70,2,FALSE),0))</f>
        <v>0</v>
      </c>
      <c r="V64" s="6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9">
        <f>IF(ISBLANK($W$3),"",IF(ISBLANK(Tipy!P57),"-",SUM(R64:V64)))</f>
        <v>20</v>
      </c>
      <c r="X64" s="330"/>
      <c r="Y64" s="106">
        <f>IF(ISBLANK($AD$3),"",IF(ISBLANK(Tipy!V57),0,IF(AND(Tipy!V57=Výsledky!$AB$3,Tipy!X57=Výsledky!$AD$3),60,0)))</f>
        <v>0</v>
      </c>
      <c r="Z64" s="10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5">
        <f>IF(ISBLANK($AD$3),"",IF(OR(Tipy!Y57=Výsledky!$Y$6,Tipy!Y57=Výsledky!$Y$7,Tipy!Y57=Výsledky!$Y$8,Tipy!Y57=Výsledky!$Y$9),VLOOKUP(Tipy!Y57,'Kategórie hráčov'!$A$2:$B$47,2,FALSE),0))</f>
        <v>0</v>
      </c>
      <c r="AB64" s="105">
        <f>IF(ISBLANK($AD$3),"",IF(OR(Tipy!Z57=Výsledky!$AB$6,Tipy!Z57=Výsledky!$AB$7,Tipy!Z57=Výsledky!$AB$8,Tipy!Z57=Výsledky!$AB$9),VLOOKUP(Tipy!Z57,'Kategórie hráčov'!$A$25:$B$70,2,FALSE),0))</f>
        <v>0</v>
      </c>
      <c r="AC64" s="6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9">
        <f>IF(ISBLANK($AD$3),"",IF(ISBLANK(Tipy!V57),"-",SUM(Y64:AC64)))</f>
        <v>20</v>
      </c>
      <c r="AE64" s="68"/>
      <c r="AF64" s="65" t="str">
        <f>IF(ISBLANK($AK$3),"",IF(ISBLANK(Tipy!AB58),0,IF(AND(Tipy!AB58=Výsledky!$AI$3,Tipy!AD58=Výsledky!$AK$3),60,0)))</f>
        <v/>
      </c>
      <c r="AG64" s="65" t="str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/>
      </c>
      <c r="AH64" s="65" t="str">
        <f>IF(ISBLANK($AK$3),"",IF(OR(Tipy!AE58=Výsledky!$AF$6,Tipy!AE58=Výsledky!$AF$7,Tipy!AE58=Výsledky!$AF$8,Tipy!AE58=Výsledky!$AF$9),IF(VLOOKUP(Tipy!AE58,'Kategórie hráčov'!$A$2:$B$46,2,FALSE)=30,30,20),0))</f>
        <v/>
      </c>
      <c r="AI64" s="65" t="str">
        <f>IF(ISBLANK($AK$3),"",IF(OR(Tipy!AF58=Výsledky!$AI$6,Tipy!AF58=Výsledky!$AI$7,Tipy!AF58=Výsledky!$AI$8,Tipy!AF58=Výsledky!$AI$9),IF(VLOOKUP(Tipy!AF58,'Kategórie hráčov'!$A$2:$B$46,2,FALSE)=30,30,20),0))</f>
        <v/>
      </c>
      <c r="AJ64" s="66" t="str">
        <f>IF(ISBLANK($AK$3),"",IF(ISBLANK(Tipy!AB58),0,IF(OR(AND(Tipy!AB58=Výsledky!$AI$3,OR(Tipy!AD58=Výsledky!$AK$3+1,Tipy!AD58=Výsledky!$AK$3-1)),AND(Tipy!AD58=Výsledky!$AK$3,OR(Tipy!AB58=Výsledky!$AI$3+1,Tipy!AB58=Výsledky!$AI$3-1))),10,0)))</f>
        <v/>
      </c>
      <c r="AK64" s="69" t="str">
        <f>IF(ISBLANK($AK$3),"",IF(ISBLANK(Tipy!AB58),"-",SUM(AF64:AJ64)))</f>
        <v/>
      </c>
      <c r="AL64" s="68"/>
      <c r="AM64" s="65" t="str">
        <f>IF(ISBLANK($AR$3),"",IF(ISBLANK(Tipy!AH58),0,IF(AND(Tipy!AH58=Výsledky!$AP$3,Tipy!AJ58=Výsledky!$AR$3),60,0)))</f>
        <v/>
      </c>
      <c r="AN64" s="65" t="str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/>
      </c>
      <c r="AO64" s="65" t="str">
        <f>IF(ISBLANK($AR$3),"",IF(OR(Tipy!AK58=Výsledky!$AM$6,Tipy!AK58=Výsledky!$AM$7,Tipy!AK58=Výsledky!$AM$8,Tipy!AK58=Výsledky!$AM$9),IF(VLOOKUP(Tipy!AK58,'Kategórie hráčov'!$A$2:$B$46,2,FALSE)=30,30,20),0))</f>
        <v/>
      </c>
      <c r="AP64" s="65" t="str">
        <f>IF(ISBLANK($AR$3),"",IF(OR(Tipy!AL58=Výsledky!$AP$6,Tipy!AL58=Výsledky!$AP$7,Tipy!AL58=Výsledky!$AP$8,Tipy!AL58=Výsledky!$AP$9),IF(VLOOKUP(Tipy!AL58,'Kategórie hráčov'!$A$2:$B$46,2,FALSE)=30,30,20),0))</f>
        <v/>
      </c>
      <c r="AQ64" s="66" t="str">
        <f>IF(ISBLANK($AR$3),"",IF(ISBLANK(Tipy!AH58),0,IF(OR(AND(Tipy!AH58=Výsledky!$AP$3,OR(Tipy!AJ58=Výsledky!$AR$3+1,Tipy!AJ58=Výsledky!$AR$3-1)),AND(Tipy!AJ58=Výsledky!$AR$3,OR(Tipy!AH58=Výsledky!$AP$3+1,Tipy!AH58=Výsledky!$AP$3-1))),10,0)))</f>
        <v/>
      </c>
      <c r="AR64" s="69" t="str">
        <f>IF(ISBLANK($AR$3),"",IF(ISBLANK(Tipy!AH58),"-",SUM(AM64:AQ64)))</f>
        <v/>
      </c>
      <c r="AS64" s="68"/>
      <c r="AT64" s="65" t="str">
        <f>IF(ISBLANK($BF$3),"",IF(ISBLANK(Tipy!AN58),0,IF(AND(Tipy!AN58=Výsledky!$BD$3,Tipy!AP58=Výsledky!$BF$3),60,0)))</f>
        <v/>
      </c>
      <c r="AU64" s="65" t="str">
        <f>IF(ISBLANK($BF$3),"",IF(ISBLANK(Tipy!AN58),0,IF(AND(Tipy!AN58=Výsledky!$BD$3,Tipy!AP58=Výsledky!$BF$3),0,IF(AND(Tipy!AN58-Tipy!AP58&gt;0,Výsledky!$BD$3-Výsledky!$BF$3&gt;0),20,IF(AND(Tipy!AN58-Tipy!AP58=0,Výsledky!$BD$3-Výsledky!$BF$3=0),20,IF(AND(Tipy!AN58-Tipy!AP58&lt;0,Výsledky!$BD$3-Výsledky!$BF$3&lt;0),20,0))))))</f>
        <v/>
      </c>
      <c r="AV64" s="65" t="str">
        <f>IF(ISBLANK($BF$3),"",IF(OR(Tipy!AQ58=Výsledky!#REF!,Tipy!AQ58=Výsledky!#REF!,Tipy!AQ58=Výsledky!#REF!,Tipy!AQ58=Výsledky!$AT$9),IF(VLOOKUP(Tipy!AQ58,'Kategórie hráčov'!$A$2:$B$46,2,FALSE)=30,30,20),0))</f>
        <v/>
      </c>
      <c r="AW64" s="65" t="str">
        <f>IF(ISBLANK($BF$3),"",IF(OR(Tipy!AR58=Výsledky!#REF!,Tipy!AR58=Výsledky!#REF!,Tipy!AR58=Výsledky!#REF!,Tipy!AR58=Výsledky!$AW$9),IF(VLOOKUP(Tipy!AR58,'Kategórie hráčov'!$A$2:$B$46,2,FALSE)=30,30,20),0))</f>
        <v/>
      </c>
      <c r="AX64" s="66" t="str">
        <f>IF(ISBLANK($BF$3),"",IF(ISBLANK(Tipy!AN58),0,IF(OR(AND(Tipy!AN58=Výsledky!$BD$3,OR(Tipy!AP58=Výsledky!$BF$3+1,Tipy!AP58=Výsledky!$BF$3-1)),AND(Tipy!AP58=Výsledky!$BF$3,OR(Tipy!AN58=Výsledky!$BD$3+1,Tipy!AN58=Výsledky!$BD$3-1))),10,0)))</f>
        <v/>
      </c>
      <c r="AY64" s="69" t="str">
        <f>IF(ISBLANK($BF$3),"",IF(ISBLANK(Tipy!AN58),"-",SUM(AT64:AX64)))</f>
        <v/>
      </c>
      <c r="AZ64" s="68"/>
      <c r="BA64" s="65" t="str">
        <f>IF(ISBLANK($AY$3),"",IF(ISBLANK(Tipy!AT58),0,IF(AND(Tipy!AT58=Výsledky!$AW$3,Tipy!AV58=Výsledky!$AY$3),60,0)))</f>
        <v/>
      </c>
      <c r="BB64" s="65" t="str">
        <f>IF(ISBLANK($AY$3),"",IF(ISBLANK(Tipy!AT58),0,IF(AND(Tipy!AT58=Výsledky!$AW$3,Tipy!AV58=Výsledky!$AY$3),0,IF(AND(Tipy!AT58-Tipy!AV58&gt;0,Výsledky!$AW$3-Výsledky!$AY$3&gt;0),20,IF(AND(Tipy!AT58-Tipy!AV58=0,Výsledky!$AW$3-Výsledky!$AY$3=0),20,IF(AND(Tipy!AT58-Tipy!AV58&lt;0,Výsledky!$AW$3-Výsledky!$AY$3&lt;0),20,0))))))</f>
        <v/>
      </c>
      <c r="BC64" s="65" t="str">
        <f>IF(ISBLANK($AY$3),"",IF(OR(Tipy!AW58=Výsledky!$BA$6,Tipy!AW58=Výsledky!$BA$7,Tipy!AW58=Výsledky!$BA$8,Tipy!AW58=Výsledky!$BA$9),IF(VLOOKUP(Tipy!AW58,'Kategórie hráčov'!$A$2:$B$46,2,FALSE)=30,30,20),0))</f>
        <v/>
      </c>
      <c r="BD64" s="65" t="str">
        <f>IF(ISBLANK($AY$3),"",IF(OR(Tipy!AX58=Výsledky!$BD$6,Tipy!AX58=Výsledky!$BD$7,Tipy!AX58=Výsledky!$BD$8,Tipy!AX58=Výsledky!$BD$9),IF(VLOOKUP(Tipy!AX58,'Kategórie hráčov'!$A$2:$B$46,2,FALSE)=30,30,20),0))</f>
        <v/>
      </c>
      <c r="BE64" s="66" t="str">
        <f>IF(ISBLANK($AY$3),"",IF(ISBLANK(Tipy!AT58),0,IF(OR(AND(Tipy!AT58=Výsledky!$AW$3,OR(Tipy!AV58=Výsledky!$AY$3+1,Tipy!AV58=Výsledky!$AY$3-1)),AND(Tipy!AV58=Výsledky!$AY$3,OR(Tipy!AT58=Výsledky!$AW$3+1,Tipy!AT58=Výsledky!$AW$3-1))),10,0)))</f>
        <v/>
      </c>
      <c r="BF64" s="69" t="str">
        <f>IF(ISBLANK($AY$3),"",IF(ISBLANK(Tipy!AT58),"-",SUM(BA64:BE64)))</f>
        <v/>
      </c>
      <c r="BG64" s="68"/>
      <c r="BH64" s="65" t="str">
        <f>IF(ISBLANK($BT$3),"",IF(ISBLANK(Tipy!AZ58),0,IF(AND(Tipy!AZ58=Výsledky!$BR$3,Tipy!BB58=Výsledky!$BT$3),60,0)))</f>
        <v/>
      </c>
      <c r="BI64" s="65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5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5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6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69" t="str">
        <f>IF(ISBLANK($BT$3),"",IF(ISBLANK(Tipy!AZ58),"-",SUM(BH64:BL64)))</f>
        <v/>
      </c>
      <c r="BN64" s="68"/>
      <c r="BO64" s="65" t="str">
        <f>IF(ISBLANK($CA$3),"",IF(ISBLANK(Tipy!BF58),0,IF(AND(Tipy!BF58=Výsledky!$BY$3,Tipy!BH58=Výsledky!$CA$3),60,0)))</f>
        <v/>
      </c>
      <c r="BP64" s="65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5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5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6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9" t="str">
        <f>IF(ISBLANK($CA$3),"",IF(ISBLANK(Tipy!BF58),"-",SUM(BO64:BS64)))</f>
        <v/>
      </c>
      <c r="BU64" s="68"/>
      <c r="BV64" s="65" t="str">
        <f>IF(ISBLANK($CH$3),"",IF(ISBLANK(Tipy!BL58),0,IF(AND(Tipy!BL58=Výsledky!$CF$3,Tipy!BN58=Výsledky!$CH$3),60,0)))</f>
        <v/>
      </c>
      <c r="BW64" s="65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5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5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6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9" t="str">
        <f>IF(ISBLANK($CH$3),"",IF(ISBLANK(Tipy!BL58),"-",SUM(BV64:BZ64)))</f>
        <v/>
      </c>
      <c r="CB64" s="68"/>
      <c r="CC64" s="65" t="str">
        <f>IF(ISBLANK($CO$3),"",IF(ISBLANK(Tipy!BR58),0,IF(AND(Tipy!BR58=Výsledky!$CM$3,Tipy!BT58=Výsledky!$CO$3),60,0)))</f>
        <v/>
      </c>
      <c r="CD64" s="65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5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5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6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9" t="str">
        <f>IF(ISBLANK($CO$3),"",IF(ISBLANK(Tipy!BR58),"-",SUM(CC64:CG64)))</f>
        <v/>
      </c>
      <c r="CI64" s="68"/>
      <c r="CJ64" s="65" t="str">
        <f>IF(ISBLANK($CV$3),"",IF(ISBLANK(Tipy!BX58),0,IF(AND(Tipy!BX58=Výsledky!$CT$3,Tipy!BZ58=Výsledky!$CV$3),60,0)))</f>
        <v/>
      </c>
      <c r="CK64" s="65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5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5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6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9" t="str">
        <f>IF(ISBLANK($CV$3),"",IF(ISBLANK(Tipy!BX58),"-",SUM(CJ64:CN64)))</f>
        <v/>
      </c>
      <c r="CP64" s="68"/>
      <c r="CQ64" s="65" t="str">
        <f>IF(ISBLANK($DC$3),"",IF(ISBLANK(Tipy!CD58),0,IF(AND(Tipy!CD58=Výsledky!$DA$3,Tipy!CF58=Výsledky!$DC$3),60,0)))</f>
        <v/>
      </c>
      <c r="CR64" s="65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5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5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6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9" t="str">
        <f>IF(ISBLANK($DC$3),"",IF(ISBLANK(Tipy!CD58),"-",SUM(CQ64:CU64)))</f>
        <v/>
      </c>
      <c r="CW64" s="68"/>
      <c r="CX64" s="65" t="str">
        <f>IF(ISBLANK($DX$3),"",IF(ISBLANK(Tipy!CJ58),0,IF(AND(Tipy!CJ58=Výsledky!$DV$3,Tipy!CL58=Výsledky!$DX$3),60,0)))</f>
        <v/>
      </c>
      <c r="CY64" s="65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5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5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6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9" t="str">
        <f>IF(ISBLANK($DX$3),"",IF(ISBLANK(Tipy!CJ58),"-",SUM(CX64:DB64)))</f>
        <v/>
      </c>
      <c r="DD64" s="68"/>
      <c r="DE64" s="65" t="str">
        <f>IF(ISBLANK($DQ$3),"",IF(ISBLANK(Tipy!CP58),0,IF(AND(Tipy!CP58=Výsledky!$DO$3,Tipy!CR58=Výsledky!$DQ$3),60,0)))</f>
        <v/>
      </c>
      <c r="DF64" s="65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5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5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6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9" t="str">
        <f>IF(ISBLANK($DQ$3),"",IF(ISBLANK(Tipy!CP58),"-",SUM(DE64:DI64)))</f>
        <v/>
      </c>
      <c r="DK64" s="68"/>
      <c r="DL64" s="65" t="str">
        <f>IF(ISBLANK($EE$3),"",IF(ISBLANK(Tipy!CV58),0,IF(AND(Tipy!CV58=Výsledky!$EC$3,Tipy!CX58=Výsledky!$EE$3),60,0)))</f>
        <v/>
      </c>
      <c r="DM64" s="65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5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5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6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9" t="str">
        <f>IF(ISBLANK($EE$3),"",IF(ISBLANK(Tipy!CV58),"-",SUM(DL64:DP64)))</f>
        <v/>
      </c>
      <c r="DR64" s="68"/>
      <c r="DS64" s="65" t="str">
        <f>IF(ISBLANK($EL$3),"",IF(ISBLANK(Tipy!DB58),0,IF(AND(Tipy!DB58=Výsledky!$EJ$3,Tipy!DD58=Výsledky!$EL$3),60,0)))</f>
        <v/>
      </c>
      <c r="DT64" s="65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5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5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6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9" t="str">
        <f>IF(ISBLANK($EL$3),"",IF(ISBLANK(Tipy!DB58),"-",SUM(DS64:DW64)))</f>
        <v/>
      </c>
      <c r="DY64" s="68"/>
      <c r="DZ64" s="65" t="str">
        <f>IF(ISBLANK($ES$3),"",IF(ISBLANK(Tipy!DH58),0,IF(AND(Tipy!DH58=Výsledky!$EQ$3,Tipy!DJ58=Výsledky!$ES$3),60,0)))</f>
        <v/>
      </c>
      <c r="EA64" s="65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5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5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6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9" t="str">
        <f>IF(ISBLANK($ES$3),"",IF(ISBLANK(Tipy!DH58),"-",SUM(DZ64:ED64)))</f>
        <v/>
      </c>
      <c r="EF64" s="68"/>
      <c r="EG64" s="65" t="str">
        <f>IF(ISBLANK($EZ$3),"",IF(ISBLANK(Tipy!DN58),0,IF(AND(Tipy!DN58=Výsledky!$EX$3,Tipy!DP58=Výsledky!$EZ$3),60,0)))</f>
        <v/>
      </c>
      <c r="EH64" s="65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5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5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6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9" t="str">
        <f>IF(ISBLANK($EZ$3),"",IF(ISBLANK(Tipy!DN58),"-",SUM(EG64:EK64)))</f>
        <v/>
      </c>
      <c r="EM64" s="68"/>
      <c r="EN64" s="65" t="str">
        <f>IF(ISBLANK($FU$3),"",IF(ISBLANK(Tipy!DT58),0,IF(AND(Tipy!DT58=Výsledky!$FS$3,Tipy!DV58=Výsledky!$FU$3),60,0)))</f>
        <v/>
      </c>
      <c r="EO64" s="65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5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5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6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9" t="str">
        <f>IF(ISBLANK($FU$3),"",IF(ISBLANK(Tipy!DT58),"-",SUM(EN64:ER64)))</f>
        <v/>
      </c>
      <c r="ET64" s="68"/>
      <c r="EU64" s="65" t="str">
        <f>IF(ISBLANK($FG$3),"",IF(ISBLANK(Tipy!DZ58),0,IF(AND(Tipy!DZ58=Výsledky!$FE$3,Tipy!EB58=Výsledky!$FG$3),60,0)))</f>
        <v/>
      </c>
      <c r="EV64" s="65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5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5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6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9" t="str">
        <f>IF(ISBLANK($FG$3),"",IF(ISBLANK(Tipy!DZ58),"-",SUM(EU64:EY64)))</f>
        <v/>
      </c>
      <c r="FA64" s="68"/>
      <c r="FB64" s="65" t="str">
        <f>IF(ISBLANK($BM$3),"",IF(ISBLANK(Tipy!EF58),0,IF(AND(Tipy!EF58=Výsledky!$BK$3,Tipy!EH58=Výsledky!$BM$3),60,0)))</f>
        <v/>
      </c>
      <c r="FC64" s="65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5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5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6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69" t="str">
        <f>IF(ISBLANK($BM$3),"",IF(ISBLANK(Tipy!EF58),"-",SUM(FB64:FF64)))</f>
        <v/>
      </c>
      <c r="FH64" s="68"/>
      <c r="FI64" s="65" t="str">
        <f>IF(ISBLANK($FN$3),"",IF(ISBLANK(Tipy!EL58),0,IF(AND(Tipy!EL58=Výsledky!$FL$3,Tipy!EN58=Výsledky!$FN$3),60,0)))</f>
        <v/>
      </c>
      <c r="FJ64" s="65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5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5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6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9" t="str">
        <f>IF(ISBLANK($FN$3),"",IF(ISBLANK(Tipy!EL58),"-",SUM(FI64:FM64)))</f>
        <v/>
      </c>
      <c r="FO64" s="68"/>
      <c r="FP64" s="65" t="str">
        <f>IF(ISBLANK($DJ$3),"",IF(ISBLANK(Tipy!ER58),0,IF(AND(Tipy!ER58=Výsledky!$DH$3,Tipy!ET58=Výsledky!$DJ$3),60,0)))</f>
        <v/>
      </c>
      <c r="FQ64" s="65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5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5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6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9" t="str">
        <f>IF(ISBLANK($DJ$3),"",IF(ISBLANK(Tipy!ER58),"-",SUM(FP64:FT64)))</f>
        <v/>
      </c>
      <c r="FV64" s="68"/>
      <c r="FW64" s="65" t="str">
        <f>IF(ISBLANK($GB$3),"",IF(ISBLANK(Tipy!EX58),0,IF(AND(Tipy!EX58=Výsledky!$FZ$3,Tipy!EZ58=Výsledky!$GB$3),60,0)))</f>
        <v/>
      </c>
      <c r="FX64" s="65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5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5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6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9" t="str">
        <f>IF(ISBLANK($GB$3),"",IF(ISBLANK(Tipy!EX58),"-",SUM(FW64:GA64)))</f>
        <v/>
      </c>
      <c r="GC64" s="68"/>
      <c r="GD64" s="65" t="str">
        <f>IF(ISBLANK($GP$3),"",IF(ISBLANK(Tipy!FD58),0,IF(AND(Tipy!FD58=Výsledky!$GN$3,Tipy!FF58=Výsledky!$GP$3),60,0)))</f>
        <v/>
      </c>
      <c r="GE64" s="65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5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5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6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9" t="str">
        <f>IF(ISBLANK($GP$3),"",IF(ISBLANK(Tipy!FD58),"-",SUM(GD64:GH64)))</f>
        <v/>
      </c>
      <c r="GJ64" s="68"/>
      <c r="GK64" s="65" t="str">
        <f>IF(ISBLANK($GW$3),"",IF(ISBLANK(Tipy!FJ58),0,IF(AND(Tipy!FJ58=Výsledky!$GU$3,Tipy!FL58=Výsledky!$GW$3),60,0)))</f>
        <v/>
      </c>
      <c r="GL64" s="65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5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5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6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9" t="str">
        <f>IF(ISBLANK($GW$3),"",IF(ISBLANK(Tipy!FJ58),"-",SUM(GK64:GO64)))</f>
        <v/>
      </c>
      <c r="GQ64" s="68"/>
      <c r="GR64" s="65" t="str">
        <f>IF(ISBLANK($GI$3),"",IF(ISBLANK(Tipy!FP58),0,IF(AND(Tipy!FP58=Výsledky!$GG$3,Tipy!FR58=Výsledky!$GI$3),60,0)))</f>
        <v/>
      </c>
      <c r="GS64" s="65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5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5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6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9" t="str">
        <f>IF(ISBLANK($GI$3),"",IF(ISBLANK(Tipy!FP58),"-",SUM(GR64:GV64)))</f>
        <v/>
      </c>
      <c r="GX64" s="68"/>
      <c r="GY64" s="65" t="str">
        <f>IF(ISBLANK($HK$3),"",IF(ISBLANK(Tipy!FV58),0,IF(AND(Tipy!FV58=Výsledky!$HI$3,Tipy!FX58=Výsledky!$HK$3),60,0)))</f>
        <v/>
      </c>
      <c r="GZ64" s="65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5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5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6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9" t="str">
        <f>IF(ISBLANK($HK$3),"",IF(ISBLANK(Tipy!FV58),"-",SUM(GY64:HC64)))</f>
        <v/>
      </c>
      <c r="HE64" s="68"/>
      <c r="HF64" s="65" t="str">
        <f>IF(ISBLANK($HD$3),"",IF(ISBLANK(Tipy!GB58),0,IF(AND(Tipy!GB58=Výsledky!$HB$3,Tipy!GD58=Výsledky!$HD$3),60,0)))</f>
        <v/>
      </c>
      <c r="HG64" s="65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5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5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6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9" t="str">
        <f>IF(ISBLANK($HD$3),"",IF(ISBLANK(Tipy!GB58),"-",SUM(HF64:HJ64)))</f>
        <v/>
      </c>
      <c r="HL64" s="68"/>
      <c r="HM64" s="65" t="str">
        <f>IF(ISBLANK($HY$3),"",IF(ISBLANK(Tipy!GH58),0,IF(AND(Tipy!GH58=Výsledky!$HW$3,Tipy!GJ58=Výsledky!$HY$3),60,0)))</f>
        <v/>
      </c>
      <c r="HN64" s="65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5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5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6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9" t="str">
        <f>IF(ISBLANK($HY$3),"",IF(ISBLANK(Tipy!GH58),"-",SUM(HM64:HQ64)))</f>
        <v/>
      </c>
      <c r="HS64" s="68"/>
      <c r="HT64" s="65" t="str">
        <f>IF(ISBLANK($HR$3),"",IF(ISBLANK(Tipy!GN58),0,IF(AND(Tipy!GN58=Výsledky!$HP$3,Tipy!GP58=Výsledky!$HR$3),60,0)))</f>
        <v/>
      </c>
      <c r="HU64" s="65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5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5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6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9" t="str">
        <f>IF(ISBLANK($HR$3),"",IF(ISBLANK(Tipy!GN58),"-",SUM(HT64:HX64)))</f>
        <v/>
      </c>
      <c r="HZ64" s="68"/>
      <c r="IA64" s="65" t="str">
        <f>IF(ISBLANK($IM$3),"",IF(ISBLANK(Tipy!GT58),0,IF(AND(Tipy!GT58=Výsledky!$IK$3,Tipy!GV58=Výsledky!$IM$3),60,0)))</f>
        <v/>
      </c>
      <c r="IB64" s="65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5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5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6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9" t="str">
        <f>IF(ISBLANK($IM$3),"",IF(ISBLANK(Tipy!GT58),"-",SUM(IA64:IE64)))</f>
        <v/>
      </c>
      <c r="IG64" s="68"/>
      <c r="IH64" s="65" t="str">
        <f>IF(ISBLANK($IF$3),"",IF(ISBLANK(Tipy!GZ58),0,IF(AND(Tipy!GZ58=Výsledky!$ID$3,Tipy!HB58=Výsledky!$IF$3),60,0)))</f>
        <v/>
      </c>
      <c r="II64" s="65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5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5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6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9" t="str">
        <f>IF(ISBLANK($IF$3),"",IF(ISBLANK(Tipy!GZ58),"-",SUM(IH64:IL64)))</f>
        <v/>
      </c>
      <c r="IN64" s="68"/>
      <c r="IO64" s="65" t="str">
        <f>IF(ISBLANK($IT$3),"",IF(ISBLANK(Tipy!HF58),0,IF(AND(Tipy!HF58=Výsledky!$IR$3,Tipy!HH58=Výsledky!$IT$3),60,0)))</f>
        <v/>
      </c>
      <c r="IP64" s="65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5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5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6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9" t="str">
        <f>IF(ISBLANK($IT$3),"",IF(ISBLANK(Tipy!HF58),"-",SUM(IO64:IS64)))</f>
        <v/>
      </c>
      <c r="IU64" s="68"/>
      <c r="IV64" s="65" t="str">
        <f>IF(ISBLANK($JA$3),"",IF(ISBLANK(Tipy!HL58),0,IF(AND(Tipy!HL58=Výsledky!$IY$3,Tipy!HN58=Výsledky!$JA$3),60,0)))</f>
        <v/>
      </c>
      <c r="IW64" s="65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5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5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6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9" t="str">
        <f>IF(ISBLANK($JA$3),"",IF(ISBLANK(Tipy!HL58),"-",SUM(IV64:IZ64)))</f>
        <v/>
      </c>
      <c r="JB64" s="68"/>
      <c r="JC64" s="65" t="str">
        <f>IF(ISBLANK($JO$3),"",IF(ISBLANK(Tipy!HR58),0,IF(AND(Tipy!HR58=Výsledky!$JM$3,Tipy!HT58=Výsledky!$JO$3),60,0)))</f>
        <v/>
      </c>
      <c r="JD64" s="65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5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5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6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9" t="str">
        <f>IF(ISBLANK($JO$3),"",IF(ISBLANK(Tipy!HR58),"-",SUM(JC64:JG64)))</f>
        <v/>
      </c>
      <c r="JI64" s="68"/>
      <c r="JJ64" s="65" t="str">
        <f>IF(ISBLANK($JH$3),"",IF(ISBLANK(Tipy!HX58),0,IF(AND(Tipy!HX58=Výsledky!$JF$3,Tipy!HZ58=Výsledky!$JH$3),60,0)))</f>
        <v/>
      </c>
      <c r="JK64" s="65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5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5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6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9" t="str">
        <f>IF(ISBLANK($JH$3),"",IF(ISBLANK(Tipy!HX58),"-",SUM(JJ64:JN64)))</f>
        <v/>
      </c>
      <c r="JP64" s="68"/>
      <c r="JQ64" s="65" t="str">
        <f>IF(ISBLANK($JV$3),"",IF(ISBLANK(Tipy!ID58),0,IF(AND(Tipy!ID58=Výsledky!$JT$3,Tipy!IF58=Výsledky!$JV$3),60,0)))</f>
        <v/>
      </c>
      <c r="JR64" s="65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5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5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6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9" t="str">
        <f>IF(ISBLANK($JV$3),"",IF(ISBLANK(Tipy!ID58),"-",SUM(JQ64:JU64)))</f>
        <v/>
      </c>
      <c r="JW64" s="68"/>
      <c r="JX64" s="65" t="str">
        <f>IF(ISBLANK($KQ$3),"",IF(ISBLANK(Tipy!IJ58),0,IF(AND(Tipy!IJ58=Výsledky!$KO$3,Tipy!IL58=Výsledky!$KQ$3),60,0)))</f>
        <v/>
      </c>
      <c r="JY64" s="65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5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5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6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9" t="str">
        <f>IF(ISBLANK($KQ$3),"",IF(ISBLANK(Tipy!IJ58),"-",SUM(JX64:KB64)))</f>
        <v/>
      </c>
      <c r="KD64" s="68"/>
      <c r="KE64" s="65" t="str">
        <f>IF(ISBLANK($KX$3),"",IF(ISBLANK(Tipy!IP58),0,IF(AND(Tipy!IP58=Výsledky!$KV$3,Tipy!IR58=Výsledky!$KX$3),60,0)))</f>
        <v/>
      </c>
      <c r="KF64" s="65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5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5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6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9" t="str">
        <f>IF(ISBLANK($KX$3),"",IF(ISBLANK(Tipy!IP58),"-",SUM(KE64:KI64)))</f>
        <v/>
      </c>
      <c r="KK64" s="68"/>
      <c r="KL64" s="65" t="str">
        <f>IF(ISBLANK($KJ$3),"",IF(ISBLANK(Tipy!IV58),0,IF(AND(Tipy!IV58=Výsledky!$KH$3,Tipy!IX58=Výsledky!$KJ$3),60,0)))</f>
        <v/>
      </c>
      <c r="KM64" s="65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5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5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6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9" t="str">
        <f>IF(ISBLANK($KJ$3),"",IF(ISBLANK(Tipy!IV58),"-",SUM(KL64:KP64)))</f>
        <v/>
      </c>
      <c r="KR64" s="68"/>
      <c r="KS64" s="65" t="str">
        <f>IF(ISBLANK($KC$3),"",IF(ISBLANK(Tipy!JB58),0,IF(AND(Tipy!JB58=Výsledky!$KA$3,Tipy!JD58=Výsledky!$KC$3),60,0)))</f>
        <v/>
      </c>
      <c r="KT64" s="65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5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5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6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9" t="str">
        <f>IF(ISBLANK($KC$3),"",IF(ISBLANK(Tipy!JB58),"-",SUM(KS64:KW64)))</f>
        <v/>
      </c>
      <c r="KY64" s="68"/>
      <c r="KZ64" s="65" t="str">
        <f>IF(ISBLANK($LE$3),"",IF(ISBLANK(Tipy!JH58),0,IF(AND(Tipy!JH58=Výsledky!$LC$3,Tipy!JJ58=Výsledky!$LE$3),60,0)))</f>
        <v/>
      </c>
      <c r="LA64" s="65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5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5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6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9" t="str">
        <f>IF(ISBLANK($LE$3),"",IF(ISBLANK(Tipy!JH58),"-",SUM(KZ64:LD64)))</f>
        <v/>
      </c>
      <c r="LF64" s="68"/>
      <c r="LG64" s="65" t="str">
        <f>IF(ISBLANK($JH$3),"",IF(ISBLANK(Tipy!JU58),0,IF(AND(Tipy!JU58=Výsledky!$JF$3,Tipy!JW58=Výsledky!$JH$3),60,0)))</f>
        <v/>
      </c>
      <c r="LH64" s="65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5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5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6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9" t="str">
        <f>IF(ISBLANK($JH$3),"",IF(ISBLANK(Tipy!JU58),"-",SUM(LG64:LK64)))</f>
        <v/>
      </c>
      <c r="LM64" s="68"/>
      <c r="LN64" s="65" t="str">
        <f>IF(ISBLANK($LS$3),"",IF(ISBLANK(Tipy!JN58),0,IF(AND(Tipy!JN58=Výsledky!$LQ$3,Tipy!JP58=Výsledky!$LS$3),60,0)))</f>
        <v/>
      </c>
      <c r="LO64" s="65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5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5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6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9" t="str">
        <f>IF(ISBLANK($LS$3),"",IF(ISBLANK(Tipy!JN58),"-",SUM(LN64:LR64)))</f>
        <v/>
      </c>
      <c r="LT64" s="68"/>
      <c r="LU64" s="65" t="str">
        <f>IF(ISBLANK($JH$3),"",IF(ISBLANK(Tipy!KI58),0,IF(AND(Tipy!KI58=Výsledky!$JF$3,Tipy!KK58=Výsledky!$JH$3),60,0)))</f>
        <v/>
      </c>
      <c r="LV64" s="65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5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5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6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9" t="str">
        <f>IF(ISBLANK($JH$3),"",IF(ISBLANK(Tipy!KI58),"-",SUM(LU64:LY64)))</f>
        <v/>
      </c>
      <c r="MA64" s="68"/>
      <c r="MB64" s="65" t="str">
        <f>IF(ISBLANK($MG$3),"",IF(ISBLANK(Tipy!JZ58),0,IF(AND(Tipy!JZ58=Výsledky!$ME$3,Tipy!KB58=Výsledky!$MG$3),60,0)))</f>
        <v/>
      </c>
      <c r="MC64" s="65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5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5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6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9" t="str">
        <f>IF(ISBLANK($MG$3),"",IF(ISBLANK(Tipy!JZ58),"-",SUM(MB64:MF64)))</f>
        <v/>
      </c>
      <c r="MH64" s="68"/>
      <c r="MI64" s="65" t="str">
        <f>IF(ISBLANK($MN$3),"",IF(ISBLANK(Tipy!KL58),0,IF(AND(Tipy!KL58=Výsledky!$ML$3,Tipy!KN58=Výsledky!$MN$3),60,0)))</f>
        <v/>
      </c>
      <c r="MJ64" s="6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5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5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9" t="str">
        <f>IF(ISBLANK($MN$3),"",IF(ISBLANK(Tipy!KL58),"-",SUM(MI64:MM64)))</f>
        <v/>
      </c>
      <c r="MO64" s="68"/>
      <c r="MP64" s="65" t="str">
        <f>IF(ISBLANK($MU$3),"",IF(ISBLANK(Tipy!KR58),0,IF(AND(Tipy!KR58=Výsledky!$MS$3,Tipy!KT58=Výsledky!$MU$3),60,0)))</f>
        <v/>
      </c>
      <c r="MQ64" s="6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5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5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9" t="str">
        <f>IF(ISBLANK($MU$3),"",IF(ISBLANK(Tipy!KR58),"-",SUM(MP64:MT64)))</f>
        <v/>
      </c>
      <c r="MV64" s="68"/>
      <c r="MW64" s="65" t="str">
        <f>IF(ISBLANK($NP$3),"",IF(ISBLANK(Tipy!KX58),0,IF(AND(Tipy!KX58=Výsledky!$NN$3,Tipy!KZ58=Výsledky!$NP$3),60,0)))</f>
        <v/>
      </c>
      <c r="MX64" s="65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5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5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6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9" t="str">
        <f>IF(ISBLANK($NP$3),"",IF(ISBLANK(Tipy!KX58),"-",SUM(MW64:NA64)))</f>
        <v/>
      </c>
      <c r="NC64" s="68"/>
      <c r="ND64" s="65" t="str">
        <f>IF(ISBLANK($NB$3),"",IF(ISBLANK(Tipy!LD58),0,IF(AND(Tipy!LD58=Výsledky!$MZ$3,Tipy!LF58=Výsledky!$NB$3),60,0)))</f>
        <v/>
      </c>
      <c r="NE64" s="65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5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5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6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9" t="str">
        <f>IF(ISBLANK($NB$3),"",IF(ISBLANK(Tipy!LD58),"-",SUM(ND64:NH64)))</f>
        <v/>
      </c>
      <c r="NJ64" s="68"/>
      <c r="NK64" s="65" t="str">
        <f>IF(ISBLANK($OD$3),"",IF(ISBLANK(Tipy!LJ58),0,IF(AND(Tipy!LJ58=Výsledky!$OB$3,Tipy!LL58=Výsledky!$OD$3),60,0)))</f>
        <v/>
      </c>
      <c r="NL64" s="65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5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5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6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9" t="str">
        <f>IF(ISBLANK($OD$3),"",IF(ISBLANK(Tipy!LJ58),"-",SUM(NK64:NO64)))</f>
        <v/>
      </c>
      <c r="NQ64" s="68"/>
      <c r="NR64" s="65" t="str">
        <f>IF(ISBLANK($NI$3),"",IF(ISBLANK(Tipy!LP58),0,IF(AND(Tipy!LP58=Výsledky!$NG$3,Tipy!LR58=Výsledky!$NI$3),60,0)))</f>
        <v/>
      </c>
      <c r="NS64" s="65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5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5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6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9" t="str">
        <f>IF(ISBLANK($NI$3),"",IF(ISBLANK(Tipy!LP58),"-",SUM(NR64:NV64)))</f>
        <v/>
      </c>
      <c r="NX64" s="68"/>
      <c r="NY64" s="65" t="str">
        <f>IF(ISBLANK($OK$3),"",IF(ISBLANK(Tipy!LV58),0,IF(AND(Tipy!LV58=Výsledky!$OI$3,Tipy!LX58=Výsledky!$OK$3),60,0)))</f>
        <v/>
      </c>
      <c r="NZ64" s="65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5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5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6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9" t="str">
        <f>IF(ISBLANK($OK$3),"",IF(ISBLANK(Tipy!LV58),"-",SUM(NY64:OC64)))</f>
        <v/>
      </c>
      <c r="OE64" s="68"/>
      <c r="OF64" s="65" t="str">
        <f>IF(ISBLANK($NW$3),"",IF(ISBLANK(Tipy!MB58),0,IF(AND(Tipy!MB58=Výsledky!$NU$3,Tipy!MD58=Výsledky!$NW$3),60,0)))</f>
        <v/>
      </c>
      <c r="OG64" s="65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5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5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6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9" t="str">
        <f>IF(ISBLANK($NW$3),"",IF(ISBLANK(Tipy!MB58),"-",SUM(OF64:OJ64)))</f>
        <v/>
      </c>
      <c r="OL64" s="68"/>
      <c r="OM64" s="65" t="str">
        <f>IF(ISBLANK($OR$3),"",IF(ISBLANK(Tipy!MH58),0,IF(AND(Tipy!MH58=Výsledky!$OP$3,Tipy!MJ58=Výsledky!$OR$3),60,0)))</f>
        <v/>
      </c>
      <c r="ON64" s="6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5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5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9" t="str">
        <f>IF(ISBLANK($OR$3),"",IF(ISBLANK(Tipy!MH58),"-",SUM(OM64:OQ64)))</f>
        <v/>
      </c>
      <c r="OS64" s="68"/>
      <c r="OT64" s="65" t="str">
        <f>IF(ISBLANK($OY$3),"",IF(ISBLANK(Tipy!MN58),0,IF(AND(Tipy!MN58=Výsledky!$OW$3,Tipy!MP58=Výsledky!$OY$3),60,0)))</f>
        <v/>
      </c>
      <c r="OU64" s="6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5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5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9" t="str">
        <f>IF(ISBLANK($OY$3),"",IF(ISBLANK(Tipy!MN58),"-",SUM(OT64:OX64)))</f>
        <v/>
      </c>
      <c r="OZ64" s="68"/>
      <c r="PA64" s="65" t="str">
        <f>IF(ISBLANK($PF$3),"",IF(ISBLANK(Tipy!MT58),0,IF(AND(Tipy!MT58=Výsledky!$PD$3,Tipy!MV58=Výsledky!$PF$3),60,0)))</f>
        <v/>
      </c>
      <c r="PB64" s="6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5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5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9" t="str">
        <f>IF(ISBLANK($PF$3),"",IF(ISBLANK(Tipy!MT58),"-",SUM(PA64:PE64)))</f>
        <v/>
      </c>
      <c r="PG64" s="68"/>
      <c r="PH64" s="65" t="str">
        <f>IF(ISBLANK($PM$3),"",IF(ISBLANK(Tipy!MZ58),0,IF(AND(Tipy!MZ58=Výsledky!$PK$3,Tipy!NB58=Výsledky!$PM$3),60,0)))</f>
        <v/>
      </c>
      <c r="PI64" s="6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5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5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9" t="str">
        <f>IF(ISBLANK($PM$3),"",IF(ISBLANK(Tipy!MZ58),"-",SUM(PH64:PL64)))</f>
        <v/>
      </c>
      <c r="PN64" s="68"/>
      <c r="PO64" s="65" t="str">
        <f>IF(ISBLANK($PT$3),"",IF(ISBLANK(Tipy!NF58),0,IF(AND(Tipy!NF58=Výsledky!$PR$3,Tipy!NH58=Výsledky!$PT$3),60,0)))</f>
        <v/>
      </c>
      <c r="PP64" s="6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5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5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9" t="str">
        <f>IF(ISBLANK($PT$3),"",IF(ISBLANK(Tipy!NF58),"-",SUM(PO64:PS64)))</f>
        <v/>
      </c>
      <c r="PU64" s="68"/>
      <c r="PV64" s="65" t="str">
        <f>IF(ISBLANK($QA$3),"",IF(ISBLANK(Tipy!NL58),0,IF(AND(Tipy!NL58=Výsledky!$PY$3,Tipy!NN58=Výsledky!$QA$3),60,0)))</f>
        <v/>
      </c>
      <c r="PW64" s="6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5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5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9" t="str">
        <f>IF(ISBLANK($QA$3),"",IF(ISBLANK(Tipy!NL58),"-",SUM(PV64:PZ64)))</f>
        <v/>
      </c>
      <c r="QB64" s="68"/>
      <c r="QC64" s="65" t="str">
        <f>IF(ISBLANK($QH$3),"",IF(ISBLANK(Tipy!NR58),0,IF(AND(Tipy!NR58=Výsledky!$QF$3,Tipy!NT58=Výsledky!$QH$3),60,0)))</f>
        <v/>
      </c>
      <c r="QD64" s="6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5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5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9" t="str">
        <f>IF(ISBLANK($QH$3),"",IF(ISBLANK(Tipy!NR58),"-",SUM(QC64:QG64)))</f>
        <v/>
      </c>
      <c r="QI64" s="65"/>
      <c r="QJ64" s="65" t="str">
        <f>IF(ISBLANK($QV$3),"",IF(ISBLANK(Tipy!NX58),0,IF(AND(Tipy!NX58=Výsledky!$QT$3,Tipy!NZ58=Výsledky!$QV$3),60,0)))</f>
        <v/>
      </c>
      <c r="QK64" s="65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5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5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6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9" t="str">
        <f>IF(ISBLANK($QV$3),"",IF(ISBLANK(Tipy!NX58),"-",SUM(QJ64:QN64)))</f>
        <v/>
      </c>
      <c r="QP64" s="65"/>
      <c r="QQ64" s="65" t="str">
        <f>IF(ISBLANK($QO$3),"",IF(ISBLANK(Tipy!#REF!),0,IF(AND(Tipy!#REF!=Výsledky!$QM$3,Tipy!#REF!=Výsledky!$QO$3),60,0)))</f>
        <v/>
      </c>
      <c r="QR6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9" t="str">
        <f>IF(ISBLANK($QO$3),"",IF(ISBLANK(Tipy!#REF!),"-",SUM(QQ64:QU64)))</f>
        <v/>
      </c>
    </row>
    <row r="65" spans="1:464" s="336" customFormat="1" ht="15">
      <c r="A65" s="316">
        <f>Tipy!A59</f>
        <v>45</v>
      </c>
      <c r="B65" s="333" t="s">
        <v>34</v>
      </c>
      <c r="C65" s="334">
        <v>45</v>
      </c>
      <c r="D65" s="65">
        <f>IF(ISBLANK($I$3),"",IF(ISBLANK(Tipy!D59),0,IF(AND(Tipy!D59=Výsledky!$G$3,Tipy!F59=Výsledky!$I$3),60,0)))</f>
        <v>0</v>
      </c>
      <c r="E65" s="6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5" t="e">
        <f>IF(ISBLANK($I$3),"",IF(OR(Tipy!G60=Výsledky!$D$6,Tipy!G60=Výsledky!$D$7,Tipy!G60=Výsledky!$D$8,Tipy!G60=Výsledky!$D$9),IF(VLOOKUP(Tipy!G60,'Kategórie hráčov'!$A$2:$B$46,2,FALSE)=30,30,20),0))</f>
        <v>#N/A</v>
      </c>
      <c r="G65" s="65" t="e">
        <f>IF(ISBLANK($I$3),"",IF(OR(Tipy!H60=Výsledky!$G$6,Tipy!H60=Výsledky!$G$7,Tipy!H60=Výsledky!$G$8,Tipy!H60=Výsledky!$G$9),IF(VLOOKUP(Tipy!H60,'Kategórie hráčov'!$A$2:$B$46,2,FALSE)=30,30,20),0))</f>
        <v>#N/A</v>
      </c>
      <c r="H65" s="6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7" t="str">
        <f>IF(ISBLANK($I$3),"",IF(ISBLANK(Tipy!D59),"-",SUM(D65:H65)))</f>
        <v>-</v>
      </c>
      <c r="J65" s="335"/>
      <c r="K65" s="106">
        <f>IF(ISBLANK($P$3),"",IF(ISBLANK(Tipy!J59),0,IF(AND(Tipy!J59=Výsledky!$N$3,Tipy!L59=Výsledky!$P$3),60,0)))</f>
        <v>60</v>
      </c>
      <c r="L65" s="10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5">
        <f>IF(ISBLANK($P$3),"",IF(OR(Tipy!M59=Výsledky!$K$6,Tipy!M59=Výsledky!$K$7,Tipy!M59=Výsledky!$K$8,Tipy!M59=Výsledky!$K$9),IF(VLOOKUP(Tipy!M59,'Kategórie hráčov'!$A$2:$B$46,2,FALSE)=30,30,20),0))</f>
        <v>0</v>
      </c>
      <c r="N65" s="105">
        <f>IF(ISBLANK($P$3),"",IF(OR(Tipy!N59=Výsledky!$N$6,Tipy!N59=Výsledky!$N$7,Tipy!N59=Výsledky!$N$8,Tipy!N59=Výsledky!$N$9),IF(VLOOKUP(Tipy!N59,'Kategórie hráčov'!$A$2:$B$46,2,FALSE)=30,30,20),0))</f>
        <v>20</v>
      </c>
      <c r="O65" s="6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7">
        <f>IF(ISBLANK($P$3),"",IF(ISBLANK(Tipy!J59),"-",SUM(K65:O65)))</f>
        <v>80</v>
      </c>
      <c r="Q65" s="330"/>
      <c r="R65" s="106">
        <f>IF(ISBLANK($W$3),"",IF(ISBLANK(Tipy!P59),0,IF(AND(Tipy!P59=Výsledky!$U$3,Tipy!R59=Výsledky!$W$3),60,0)))</f>
        <v>0</v>
      </c>
      <c r="S65" s="10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5">
        <f>IF(ISBLANK($W$3),"",IF(OR(Tipy!S59=Výsledky!$R$6,Tipy!S59=Výsledky!$R$7,Tipy!S59=Výsledky!$R$8,Tipy!S59=Výsledky!$R$9),VLOOKUP(Tipy!S59,'Kategórie hráčov'!$A$2:$B$47,2,FALSE),0))</f>
        <v>20</v>
      </c>
      <c r="U65" s="105">
        <f>IF(ISBLANK($W$3),"",IF(OR(Tipy!T59=Výsledky!$U$6,Tipy!T59=Výsledky!$U$7,Tipy!T59=Výsledky!$U$8,Tipy!T59=Výsledky!$U$9),VLOOKUP(Tipy!T59,'Kategórie hráčov'!$A$25:$B$70,2,FALSE),0))</f>
        <v>0</v>
      </c>
      <c r="V65" s="66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9">
        <f>IF(ISBLANK($W$3),"",IF(ISBLANK(Tipy!P59),"-",SUM(R65:V65)))</f>
        <v>50</v>
      </c>
      <c r="X65" s="330"/>
      <c r="Y65" s="106">
        <f>IF(ISBLANK($AD$3),"",IF(ISBLANK(Tipy!V59),0,IF(AND(Tipy!V59=Výsledky!$AB$3,Tipy!X59=Výsledky!$AD$3),60,0)))</f>
        <v>0</v>
      </c>
      <c r="Z65" s="10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5">
        <f>IF(ISBLANK($AD$3),"",IF(OR(Tipy!Y59=Výsledky!$Y$6,Tipy!Y59=Výsledky!$Y$7,Tipy!Y59=Výsledky!$Y$8,Tipy!Y59=Výsledky!$Y$9),VLOOKUP(Tipy!Y59,'Kategórie hráčov'!$A$2:$B$47,2,FALSE),0))</f>
        <v>0</v>
      </c>
      <c r="AB65" s="105">
        <f>IF(ISBLANK($AD$3),"",IF(OR(Tipy!Z59=Výsledky!$AB$6,Tipy!Z59=Výsledky!$AB$7,Tipy!Z59=Výsledky!$AB$8,Tipy!Z59=Výsledky!$AB$9),VLOOKUP(Tipy!Z59,'Kategórie hráčov'!$A$25:$B$70,2,FALSE),0))</f>
        <v>20</v>
      </c>
      <c r="AC65" s="66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9">
        <f>IF(ISBLANK($AD$3),"",IF(ISBLANK(Tipy!V59),"-",SUM(Y65:AC65)))</f>
        <v>50</v>
      </c>
      <c r="AE65" s="68"/>
      <c r="AF65" s="65" t="str">
        <f>IF(ISBLANK($AK$3),"",IF(ISBLANK(Tipy!AB59),0,IF(AND(Tipy!AB59=Výsledky!$AI$3,Tipy!AD59=Výsledky!$AK$3),60,0)))</f>
        <v/>
      </c>
      <c r="AG65" s="65" t="str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/>
      </c>
      <c r="AH65" s="65" t="str">
        <f>IF(ISBLANK($AK$3),"",IF(OR(Tipy!AE59=Výsledky!$AF$6,Tipy!AE59=Výsledky!$AF$7,Tipy!AE59=Výsledky!$AF$8,Tipy!AE59=Výsledky!$AF$9),IF(VLOOKUP(Tipy!AE59,'Kategórie hráčov'!$A$2:$B$46,2,FALSE)=30,30,20),0))</f>
        <v/>
      </c>
      <c r="AI65" s="65" t="str">
        <f>IF(ISBLANK($AK$3),"",IF(OR(Tipy!AF59=Výsledky!$AI$6,Tipy!AF59=Výsledky!$AI$7,Tipy!AF59=Výsledky!$AI$8,Tipy!AF59=Výsledky!$AI$9),IF(VLOOKUP(Tipy!AF59,'Kategórie hráčov'!$A$2:$B$46,2,FALSE)=30,30,20),0))</f>
        <v/>
      </c>
      <c r="AJ65" s="66" t="str">
        <f>IF(ISBLANK($AK$3),"",IF(ISBLANK(Tipy!AB59),0,IF(OR(AND(Tipy!AB59=Výsledky!$AI$3,OR(Tipy!AD59=Výsledky!$AK$3+1,Tipy!AD59=Výsledky!$AK$3-1)),AND(Tipy!AD59=Výsledky!$AK$3,OR(Tipy!AB59=Výsledky!$AI$3+1,Tipy!AB59=Výsledky!$AI$3-1))),10,0)))</f>
        <v/>
      </c>
      <c r="AK65" s="69" t="str">
        <f>IF(ISBLANK($AK$3),"",IF(ISBLANK(Tipy!AB59),"-",SUM(AF65:AJ65)))</f>
        <v/>
      </c>
      <c r="AL65" s="68"/>
      <c r="AM65" s="65" t="str">
        <f>IF(ISBLANK($AR$3),"",IF(ISBLANK(Tipy!AH59),0,IF(AND(Tipy!AH59=Výsledky!$AP$3,Tipy!AJ59=Výsledky!$AR$3),60,0)))</f>
        <v/>
      </c>
      <c r="AN65" s="65" t="str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/>
      </c>
      <c r="AO65" s="65" t="str">
        <f>IF(ISBLANK($AR$3),"",IF(OR(Tipy!AK59=Výsledky!$AM$6,Tipy!AK59=Výsledky!$AM$7,Tipy!AK59=Výsledky!$AM$8,Tipy!AK59=Výsledky!$AM$9),IF(VLOOKUP(Tipy!AK59,'Kategórie hráčov'!$A$2:$B$46,2,FALSE)=30,30,20),0))</f>
        <v/>
      </c>
      <c r="AP65" s="65" t="str">
        <f>IF(ISBLANK($AR$3),"",IF(OR(Tipy!AL59=Výsledky!$AP$6,Tipy!AL59=Výsledky!$AP$7,Tipy!AL59=Výsledky!$AP$8,Tipy!AL59=Výsledky!$AP$9),IF(VLOOKUP(Tipy!AL59,'Kategórie hráčov'!$A$2:$B$46,2,FALSE)=30,30,20),0))</f>
        <v/>
      </c>
      <c r="AQ65" s="66" t="str">
        <f>IF(ISBLANK($AR$3),"",IF(ISBLANK(Tipy!AH59),0,IF(OR(AND(Tipy!AH59=Výsledky!$AP$3,OR(Tipy!AJ59=Výsledky!$AR$3+1,Tipy!AJ59=Výsledky!$AR$3-1)),AND(Tipy!AJ59=Výsledky!$AR$3,OR(Tipy!AH59=Výsledky!$AP$3+1,Tipy!AH59=Výsledky!$AP$3-1))),10,0)))</f>
        <v/>
      </c>
      <c r="AR65" s="69" t="str">
        <f>IF(ISBLANK($AR$3),"",IF(ISBLANK(Tipy!AH59),"-",SUM(AM65:AQ65)))</f>
        <v/>
      </c>
      <c r="AS65" s="68"/>
      <c r="AT65" s="65" t="str">
        <f>IF(ISBLANK($BF$3),"",IF(ISBLANK(Tipy!AN59),0,IF(AND(Tipy!AN59=Výsledky!$BD$3,Tipy!AP59=Výsledky!$BF$3),60,0)))</f>
        <v/>
      </c>
      <c r="AU65" s="65" t="str">
        <f>IF(ISBLANK($BF$3),"",IF(ISBLANK(Tipy!AN59),0,IF(AND(Tipy!AN59=Výsledky!$BD$3,Tipy!AP59=Výsledky!$BF$3),0,IF(AND(Tipy!AN59-Tipy!AP59&gt;0,Výsledky!$BD$3-Výsledky!$BF$3&gt;0),20,IF(AND(Tipy!AN59-Tipy!AP59=0,Výsledky!$BD$3-Výsledky!$BF$3=0),20,IF(AND(Tipy!AN59-Tipy!AP59&lt;0,Výsledky!$BD$3-Výsledky!$BF$3&lt;0),20,0))))))</f>
        <v/>
      </c>
      <c r="AV65" s="65" t="str">
        <f>IF(ISBLANK($BF$3),"",IF(OR(Tipy!AQ59=Výsledky!#REF!,Tipy!AQ59=Výsledky!#REF!,Tipy!AQ59=Výsledky!#REF!,Tipy!AQ59=Výsledky!$AT$9),IF(VLOOKUP(Tipy!AQ59,'Kategórie hráčov'!$A$2:$B$46,2,FALSE)=30,30,20),0))</f>
        <v/>
      </c>
      <c r="AW65" s="65" t="str">
        <f>IF(ISBLANK($BF$3),"",IF(OR(Tipy!AR59=Výsledky!#REF!,Tipy!AR59=Výsledky!#REF!,Tipy!AR59=Výsledky!#REF!,Tipy!AR59=Výsledky!$AW$9),IF(VLOOKUP(Tipy!AR59,'Kategórie hráčov'!$A$2:$B$46,2,FALSE)=30,30,20),0))</f>
        <v/>
      </c>
      <c r="AX65" s="66" t="str">
        <f>IF(ISBLANK($BF$3),"",IF(ISBLANK(Tipy!AN59),0,IF(OR(AND(Tipy!AN59=Výsledky!$BD$3,OR(Tipy!AP59=Výsledky!$BF$3+1,Tipy!AP59=Výsledky!$BF$3-1)),AND(Tipy!AP59=Výsledky!$BF$3,OR(Tipy!AN59=Výsledky!$BD$3+1,Tipy!AN59=Výsledky!$BD$3-1))),10,0)))</f>
        <v/>
      </c>
      <c r="AY65" s="69" t="str">
        <f>IF(ISBLANK($BF$3),"",IF(ISBLANK(Tipy!AN59),"-",SUM(AT65:AX65)))</f>
        <v/>
      </c>
      <c r="AZ65" s="68"/>
      <c r="BA65" s="65" t="str">
        <f>IF(ISBLANK($AY$3),"",IF(ISBLANK(Tipy!AT59),0,IF(AND(Tipy!AT59=Výsledky!$AW$3,Tipy!AV59=Výsledky!$AY$3),60,0)))</f>
        <v/>
      </c>
      <c r="BB65" s="65" t="str">
        <f>IF(ISBLANK($AY$3),"",IF(ISBLANK(Tipy!AT59),0,IF(AND(Tipy!AT59=Výsledky!$AW$3,Tipy!AV59=Výsledky!$AY$3),0,IF(AND(Tipy!AT59-Tipy!AV59&gt;0,Výsledky!$AW$3-Výsledky!$AY$3&gt;0),20,IF(AND(Tipy!AT59-Tipy!AV59=0,Výsledky!$AW$3-Výsledky!$AY$3=0),20,IF(AND(Tipy!AT59-Tipy!AV59&lt;0,Výsledky!$AW$3-Výsledky!$AY$3&lt;0),20,0))))))</f>
        <v/>
      </c>
      <c r="BC65" s="65" t="str">
        <f>IF(ISBLANK($AY$3),"",IF(OR(Tipy!AW59=Výsledky!$BA$6,Tipy!AW59=Výsledky!$BA$7,Tipy!AW59=Výsledky!$BA$8,Tipy!AW59=Výsledky!$BA$9),IF(VLOOKUP(Tipy!AW59,'Kategórie hráčov'!$A$2:$B$46,2,FALSE)=30,30,20),0))</f>
        <v/>
      </c>
      <c r="BD65" s="65" t="str">
        <f>IF(ISBLANK($AY$3),"",IF(OR(Tipy!AX59=Výsledky!$BD$6,Tipy!AX59=Výsledky!$BD$7,Tipy!AX59=Výsledky!$BD$8,Tipy!AX59=Výsledky!$BD$9),IF(VLOOKUP(Tipy!AX59,'Kategórie hráčov'!$A$2:$B$46,2,FALSE)=30,30,20),0))</f>
        <v/>
      </c>
      <c r="BE65" s="66" t="str">
        <f>IF(ISBLANK($AY$3),"",IF(ISBLANK(Tipy!AT59),0,IF(OR(AND(Tipy!AT59=Výsledky!$AW$3,OR(Tipy!AV59=Výsledky!$AY$3+1,Tipy!AV59=Výsledky!$AY$3-1)),AND(Tipy!AV59=Výsledky!$AY$3,OR(Tipy!AT59=Výsledky!$AW$3+1,Tipy!AT59=Výsledky!$AW$3-1))),10,0)))</f>
        <v/>
      </c>
      <c r="BF65" s="69" t="str">
        <f>IF(ISBLANK($AY$3),"",IF(ISBLANK(Tipy!AT59),"-",SUM(BA65:BE65)))</f>
        <v/>
      </c>
      <c r="BG65" s="68"/>
      <c r="BH65" s="65" t="str">
        <f>IF(ISBLANK($BT$3),"",IF(ISBLANK(Tipy!AZ59),0,IF(AND(Tipy!AZ59=Výsledky!$BR$3,Tipy!BB59=Výsledky!$BT$3),60,0)))</f>
        <v/>
      </c>
      <c r="BI65" s="65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5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5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6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69" t="str">
        <f>IF(ISBLANK($BT$3),"",IF(ISBLANK(Tipy!AZ59),"-",SUM(BH65:BL65)))</f>
        <v/>
      </c>
      <c r="BN65" s="68"/>
      <c r="BO65" s="65" t="str">
        <f>IF(ISBLANK($CA$3),"",IF(ISBLANK(Tipy!BF59),0,IF(AND(Tipy!BF59=Výsledky!$BY$3,Tipy!BH59=Výsledky!$CA$3),60,0)))</f>
        <v/>
      </c>
      <c r="BP65" s="65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5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5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6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9" t="str">
        <f>IF(ISBLANK($CA$3),"",IF(ISBLANK(Tipy!BF59),"-",SUM(BO65:BS65)))</f>
        <v/>
      </c>
      <c r="BU65" s="68"/>
      <c r="BV65" s="65" t="str">
        <f>IF(ISBLANK($CH$3),"",IF(ISBLANK(Tipy!BL59),0,IF(AND(Tipy!BL59=Výsledky!$CF$3,Tipy!BN59=Výsledky!$CH$3),60,0)))</f>
        <v/>
      </c>
      <c r="BW65" s="65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5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5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6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9" t="str">
        <f>IF(ISBLANK($CH$3),"",IF(ISBLANK(Tipy!BL59),"-",SUM(BV65:BZ65)))</f>
        <v/>
      </c>
      <c r="CB65" s="68"/>
      <c r="CC65" s="65" t="str">
        <f>IF(ISBLANK($CO$3),"",IF(ISBLANK(Tipy!BR59),0,IF(AND(Tipy!BR59=Výsledky!$CM$3,Tipy!BT59=Výsledky!$CO$3),60,0)))</f>
        <v/>
      </c>
      <c r="CD65" s="65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5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5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6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9" t="str">
        <f>IF(ISBLANK($CO$3),"",IF(ISBLANK(Tipy!BR59),"-",SUM(CC65:CG65)))</f>
        <v/>
      </c>
      <c r="CI65" s="68"/>
      <c r="CJ65" s="65" t="str">
        <f>IF(ISBLANK($CV$3),"",IF(ISBLANK(Tipy!BX59),0,IF(AND(Tipy!BX59=Výsledky!$CT$3,Tipy!BZ59=Výsledky!$CV$3),60,0)))</f>
        <v/>
      </c>
      <c r="CK65" s="65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5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5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6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9" t="str">
        <f>IF(ISBLANK($CV$3),"",IF(ISBLANK(Tipy!BX59),"-",SUM(CJ65:CN65)))</f>
        <v/>
      </c>
      <c r="CP65" s="68"/>
      <c r="CQ65" s="65" t="str">
        <f>IF(ISBLANK($DC$3),"",IF(ISBLANK(Tipy!CD59),0,IF(AND(Tipy!CD59=Výsledky!$DA$3,Tipy!CF59=Výsledky!$DC$3),60,0)))</f>
        <v/>
      </c>
      <c r="CR65" s="65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5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5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6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9" t="str">
        <f>IF(ISBLANK($DC$3),"",IF(ISBLANK(Tipy!CD59),"-",SUM(CQ65:CU65)))</f>
        <v/>
      </c>
      <c r="CW65" s="68"/>
      <c r="CX65" s="65" t="str">
        <f>IF(ISBLANK($DX$3),"",IF(ISBLANK(Tipy!CJ59),0,IF(AND(Tipy!CJ59=Výsledky!$DV$3,Tipy!CL59=Výsledky!$DX$3),60,0)))</f>
        <v/>
      </c>
      <c r="CY65" s="65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5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5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6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9" t="str">
        <f>IF(ISBLANK($DX$3),"",IF(ISBLANK(Tipy!CJ59),"-",SUM(CX65:DB65)))</f>
        <v/>
      </c>
      <c r="DD65" s="68"/>
      <c r="DE65" s="65" t="str">
        <f>IF(ISBLANK($DQ$3),"",IF(ISBLANK(Tipy!CP59),0,IF(AND(Tipy!CP59=Výsledky!$DO$3,Tipy!CR59=Výsledky!$DQ$3),60,0)))</f>
        <v/>
      </c>
      <c r="DF65" s="65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5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5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6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9" t="str">
        <f>IF(ISBLANK($DQ$3),"",IF(ISBLANK(Tipy!CP59),"-",SUM(DE65:DI65)))</f>
        <v/>
      </c>
      <c r="DK65" s="68"/>
      <c r="DL65" s="65" t="str">
        <f>IF(ISBLANK($EE$3),"",IF(ISBLANK(Tipy!CV59),0,IF(AND(Tipy!CV59=Výsledky!$EC$3,Tipy!CX59=Výsledky!$EE$3),60,0)))</f>
        <v/>
      </c>
      <c r="DM65" s="65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5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5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6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9" t="str">
        <f>IF(ISBLANK($EE$3),"",IF(ISBLANK(Tipy!CV59),"-",SUM(DL65:DP65)))</f>
        <v/>
      </c>
      <c r="DR65" s="68"/>
      <c r="DS65" s="65" t="str">
        <f>IF(ISBLANK($EL$3),"",IF(ISBLANK(Tipy!DB59),0,IF(AND(Tipy!DB59=Výsledky!$EJ$3,Tipy!DD59=Výsledky!$EL$3),60,0)))</f>
        <v/>
      </c>
      <c r="DT65" s="65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5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5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6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9" t="str">
        <f>IF(ISBLANK($EL$3),"",IF(ISBLANK(Tipy!DB59),"-",SUM(DS65:DW65)))</f>
        <v/>
      </c>
      <c r="DY65" s="68"/>
      <c r="DZ65" s="65" t="str">
        <f>IF(ISBLANK($ES$3),"",IF(ISBLANK(Tipy!DH59),0,IF(AND(Tipy!DH59=Výsledky!$EQ$3,Tipy!DJ59=Výsledky!$ES$3),60,0)))</f>
        <v/>
      </c>
      <c r="EA65" s="65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5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5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6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9" t="str">
        <f>IF(ISBLANK($ES$3),"",IF(ISBLANK(Tipy!DH59),"-",SUM(DZ65:ED65)))</f>
        <v/>
      </c>
      <c r="EF65" s="68"/>
      <c r="EG65" s="65" t="str">
        <f>IF(ISBLANK($EZ$3),"",IF(ISBLANK(Tipy!DN59),0,IF(AND(Tipy!DN59=Výsledky!$EX$3,Tipy!DP59=Výsledky!$EZ$3),60,0)))</f>
        <v/>
      </c>
      <c r="EH65" s="65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5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5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6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9" t="str">
        <f>IF(ISBLANK($EZ$3),"",IF(ISBLANK(Tipy!DN59),"-",SUM(EG65:EK65)))</f>
        <v/>
      </c>
      <c r="EM65" s="68"/>
      <c r="EN65" s="65" t="str">
        <f>IF(ISBLANK($FU$3),"",IF(ISBLANK(Tipy!DT59),0,IF(AND(Tipy!DT59=Výsledky!$FS$3,Tipy!DV59=Výsledky!$FU$3),60,0)))</f>
        <v/>
      </c>
      <c r="EO65" s="65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5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5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6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9" t="str">
        <f>IF(ISBLANK($FU$3),"",IF(ISBLANK(Tipy!DT59),"-",SUM(EN65:ER65)))</f>
        <v/>
      </c>
      <c r="ET65" s="68"/>
      <c r="EU65" s="65" t="str">
        <f>IF(ISBLANK($FG$3),"",IF(ISBLANK(Tipy!DZ59),0,IF(AND(Tipy!DZ59=Výsledky!$FE$3,Tipy!EB59=Výsledky!$FG$3),60,0)))</f>
        <v/>
      </c>
      <c r="EV65" s="65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5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5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6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9" t="str">
        <f>IF(ISBLANK($FG$3),"",IF(ISBLANK(Tipy!DZ59),"-",SUM(EU65:EY65)))</f>
        <v/>
      </c>
      <c r="FA65" s="68"/>
      <c r="FB65" s="65" t="str">
        <f>IF(ISBLANK($BM$3),"",IF(ISBLANK(Tipy!EF59),0,IF(AND(Tipy!EF59=Výsledky!$BK$3,Tipy!EH59=Výsledky!$BM$3),60,0)))</f>
        <v/>
      </c>
      <c r="FC65" s="65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5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5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6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69" t="str">
        <f>IF(ISBLANK($BM$3),"",IF(ISBLANK(Tipy!EF59),"-",SUM(FB65:FF65)))</f>
        <v/>
      </c>
      <c r="FH65" s="68"/>
      <c r="FI65" s="65" t="str">
        <f>IF(ISBLANK($FN$3),"",IF(ISBLANK(Tipy!EL59),0,IF(AND(Tipy!EL59=Výsledky!$FL$3,Tipy!EN59=Výsledky!$FN$3),60,0)))</f>
        <v/>
      </c>
      <c r="FJ65" s="65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5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5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6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9" t="str">
        <f>IF(ISBLANK($FN$3),"",IF(ISBLANK(Tipy!EL59),"-",SUM(FI65:FM65)))</f>
        <v/>
      </c>
      <c r="FO65" s="68"/>
      <c r="FP65" s="65" t="str">
        <f>IF(ISBLANK($DJ$3),"",IF(ISBLANK(Tipy!ER59),0,IF(AND(Tipy!ER59=Výsledky!$DH$3,Tipy!ET59=Výsledky!$DJ$3),60,0)))</f>
        <v/>
      </c>
      <c r="FQ65" s="65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5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5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6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9" t="str">
        <f>IF(ISBLANK($DJ$3),"",IF(ISBLANK(Tipy!ER59),"-",SUM(FP65:FT65)))</f>
        <v/>
      </c>
      <c r="FV65" s="68"/>
      <c r="FW65" s="65" t="str">
        <f>IF(ISBLANK($GB$3),"",IF(ISBLANK(Tipy!EX59),0,IF(AND(Tipy!EX59=Výsledky!$FZ$3,Tipy!EZ59=Výsledky!$GB$3),60,0)))</f>
        <v/>
      </c>
      <c r="FX65" s="65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5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5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6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9" t="str">
        <f>IF(ISBLANK($GB$3),"",IF(ISBLANK(Tipy!EX59),"-",SUM(FW65:GA65)))</f>
        <v/>
      </c>
      <c r="GC65" s="68"/>
      <c r="GD65" s="65" t="str">
        <f>IF(ISBLANK($GP$3),"",IF(ISBLANK(Tipy!FD59),0,IF(AND(Tipy!FD59=Výsledky!$GN$3,Tipy!FF59=Výsledky!$GP$3),60,0)))</f>
        <v/>
      </c>
      <c r="GE65" s="65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5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5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6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9" t="str">
        <f>IF(ISBLANK($GP$3),"",IF(ISBLANK(Tipy!FD59),"-",SUM(GD65:GH65)))</f>
        <v/>
      </c>
      <c r="GJ65" s="68"/>
      <c r="GK65" s="65" t="str">
        <f>IF(ISBLANK($GW$3),"",IF(ISBLANK(Tipy!FJ59),0,IF(AND(Tipy!FJ59=Výsledky!$GU$3,Tipy!FL59=Výsledky!$GW$3),60,0)))</f>
        <v/>
      </c>
      <c r="GL65" s="65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5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5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6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9" t="str">
        <f>IF(ISBLANK($GW$3),"",IF(ISBLANK(Tipy!FJ59),"-",SUM(GK65:GO65)))</f>
        <v/>
      </c>
      <c r="GQ65" s="68"/>
      <c r="GR65" s="65" t="str">
        <f>IF(ISBLANK($GI$3),"",IF(ISBLANK(Tipy!FP59),0,IF(AND(Tipy!FP59=Výsledky!$GG$3,Tipy!FR59=Výsledky!$GI$3),60,0)))</f>
        <v/>
      </c>
      <c r="GS65" s="65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5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5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6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9" t="str">
        <f>IF(ISBLANK($GI$3),"",IF(ISBLANK(Tipy!FP59),"-",SUM(GR65:GV65)))</f>
        <v/>
      </c>
      <c r="GX65" s="68"/>
      <c r="GY65" s="65" t="str">
        <f>IF(ISBLANK($HK$3),"",IF(ISBLANK(Tipy!FV59),0,IF(AND(Tipy!FV59=Výsledky!$HI$3,Tipy!FX59=Výsledky!$HK$3),60,0)))</f>
        <v/>
      </c>
      <c r="GZ65" s="65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5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5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6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9" t="str">
        <f>IF(ISBLANK($HK$3),"",IF(ISBLANK(Tipy!FV59),"-",SUM(GY65:HC65)))</f>
        <v/>
      </c>
      <c r="HE65" s="68"/>
      <c r="HF65" s="65" t="str">
        <f>IF(ISBLANK($HD$3),"",IF(ISBLANK(Tipy!GB59),0,IF(AND(Tipy!GB59=Výsledky!$HB$3,Tipy!GD59=Výsledky!$HD$3),60,0)))</f>
        <v/>
      </c>
      <c r="HG65" s="65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5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5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6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9" t="str">
        <f>IF(ISBLANK($HD$3),"",IF(ISBLANK(Tipy!GB59),"-",SUM(HF65:HJ65)))</f>
        <v/>
      </c>
      <c r="HL65" s="68"/>
      <c r="HM65" s="65" t="str">
        <f>IF(ISBLANK($HY$3),"",IF(ISBLANK(Tipy!GH59),0,IF(AND(Tipy!GH59=Výsledky!$HW$3,Tipy!GJ59=Výsledky!$HY$3),60,0)))</f>
        <v/>
      </c>
      <c r="HN65" s="65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5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5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6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9" t="str">
        <f>IF(ISBLANK($HY$3),"",IF(ISBLANK(Tipy!GH59),"-",SUM(HM65:HQ65)))</f>
        <v/>
      </c>
      <c r="HS65" s="68"/>
      <c r="HT65" s="65" t="str">
        <f>IF(ISBLANK($HR$3),"",IF(ISBLANK(Tipy!GN59),0,IF(AND(Tipy!GN59=Výsledky!$HP$3,Tipy!GP59=Výsledky!$HR$3),60,0)))</f>
        <v/>
      </c>
      <c r="HU65" s="65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5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5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6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9" t="str">
        <f>IF(ISBLANK($HR$3),"",IF(ISBLANK(Tipy!GN59),"-",SUM(HT65:HX65)))</f>
        <v/>
      </c>
      <c r="HZ65" s="68"/>
      <c r="IA65" s="65" t="str">
        <f>IF(ISBLANK($IM$3),"",IF(ISBLANK(Tipy!GT59),0,IF(AND(Tipy!GT59=Výsledky!$IK$3,Tipy!GV59=Výsledky!$IM$3),60,0)))</f>
        <v/>
      </c>
      <c r="IB65" s="65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5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5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6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9" t="str">
        <f>IF(ISBLANK($IM$3),"",IF(ISBLANK(Tipy!GT59),"-",SUM(IA65:IE65)))</f>
        <v/>
      </c>
      <c r="IG65" s="68"/>
      <c r="IH65" s="65" t="str">
        <f>IF(ISBLANK($IF$3),"",IF(ISBLANK(Tipy!GZ59),0,IF(AND(Tipy!GZ59=Výsledky!$ID$3,Tipy!HB59=Výsledky!$IF$3),60,0)))</f>
        <v/>
      </c>
      <c r="II65" s="65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5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5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6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9" t="str">
        <f>IF(ISBLANK($IF$3),"",IF(ISBLANK(Tipy!GZ59),"-",SUM(IH65:IL65)))</f>
        <v/>
      </c>
      <c r="IN65" s="68"/>
      <c r="IO65" s="65" t="str">
        <f>IF(ISBLANK($IT$3),"",IF(ISBLANK(Tipy!HF59),0,IF(AND(Tipy!HF59=Výsledky!$IR$3,Tipy!HH59=Výsledky!$IT$3),60,0)))</f>
        <v/>
      </c>
      <c r="IP65" s="65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5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5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6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9" t="str">
        <f>IF(ISBLANK($IT$3),"",IF(ISBLANK(Tipy!HF59),"-",SUM(IO65:IS65)))</f>
        <v/>
      </c>
      <c r="IU65" s="68"/>
      <c r="IV65" s="65" t="str">
        <f>IF(ISBLANK($JA$3),"",IF(ISBLANK(Tipy!HL59),0,IF(AND(Tipy!HL59=Výsledky!$IY$3,Tipy!HN59=Výsledky!$JA$3),60,0)))</f>
        <v/>
      </c>
      <c r="IW65" s="65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5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5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6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9" t="str">
        <f>IF(ISBLANK($JA$3),"",IF(ISBLANK(Tipy!HL59),"-",SUM(IV65:IZ65)))</f>
        <v/>
      </c>
      <c r="JB65" s="68"/>
      <c r="JC65" s="65" t="str">
        <f>IF(ISBLANK($JO$3),"",IF(ISBLANK(Tipy!HR59),0,IF(AND(Tipy!HR59=Výsledky!$JM$3,Tipy!HT59=Výsledky!$JO$3),60,0)))</f>
        <v/>
      </c>
      <c r="JD65" s="65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5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5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6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9" t="str">
        <f>IF(ISBLANK($JO$3),"",IF(ISBLANK(Tipy!HR59),"-",SUM(JC65:JG65)))</f>
        <v/>
      </c>
      <c r="JI65" s="68"/>
      <c r="JJ65" s="65" t="str">
        <f>IF(ISBLANK($JH$3),"",IF(ISBLANK(Tipy!HX59),0,IF(AND(Tipy!HX59=Výsledky!$JF$3,Tipy!HZ59=Výsledky!$JH$3),60,0)))</f>
        <v/>
      </c>
      <c r="JK65" s="65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5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5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6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9" t="str">
        <f>IF(ISBLANK($JH$3),"",IF(ISBLANK(Tipy!HX59),"-",SUM(JJ65:JN65)))</f>
        <v/>
      </c>
      <c r="JP65" s="68"/>
      <c r="JQ65" s="65" t="str">
        <f>IF(ISBLANK($JV$3),"",IF(ISBLANK(Tipy!ID59),0,IF(AND(Tipy!ID59=Výsledky!$JT$3,Tipy!IF59=Výsledky!$JV$3),60,0)))</f>
        <v/>
      </c>
      <c r="JR65" s="65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5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5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6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9" t="str">
        <f>IF(ISBLANK($JV$3),"",IF(ISBLANK(Tipy!ID59),"-",SUM(JQ65:JU65)))</f>
        <v/>
      </c>
      <c r="JW65" s="68"/>
      <c r="JX65" s="65" t="str">
        <f>IF(ISBLANK($KQ$3),"",IF(ISBLANK(Tipy!IJ59),0,IF(AND(Tipy!IJ59=Výsledky!$KO$3,Tipy!IL59=Výsledky!$KQ$3),60,0)))</f>
        <v/>
      </c>
      <c r="JY65" s="65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5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5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6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9" t="str">
        <f>IF(ISBLANK($KQ$3),"",IF(ISBLANK(Tipy!IJ59),"-",SUM(JX65:KB65)))</f>
        <v/>
      </c>
      <c r="KD65" s="68"/>
      <c r="KE65" s="65" t="str">
        <f>IF(ISBLANK($KX$3),"",IF(ISBLANK(Tipy!IP59),0,IF(AND(Tipy!IP59=Výsledky!$KV$3,Tipy!IR59=Výsledky!$KX$3),60,0)))</f>
        <v/>
      </c>
      <c r="KF65" s="65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5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5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6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9" t="str">
        <f>IF(ISBLANK($KX$3),"",IF(ISBLANK(Tipy!IP59),"-",SUM(KE65:KI65)))</f>
        <v/>
      </c>
      <c r="KK65" s="68"/>
      <c r="KL65" s="65" t="str">
        <f>IF(ISBLANK($KJ$3),"",IF(ISBLANK(Tipy!IV59),0,IF(AND(Tipy!IV59=Výsledky!$KH$3,Tipy!IX59=Výsledky!$KJ$3),60,0)))</f>
        <v/>
      </c>
      <c r="KM65" s="65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5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5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6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9" t="str">
        <f>IF(ISBLANK($KJ$3),"",IF(ISBLANK(Tipy!IV59),"-",SUM(KL65:KP65)))</f>
        <v/>
      </c>
      <c r="KR65" s="68"/>
      <c r="KS65" s="65" t="str">
        <f>IF(ISBLANK($KC$3),"",IF(ISBLANK(Tipy!JB59),0,IF(AND(Tipy!JB59=Výsledky!$KA$3,Tipy!JD59=Výsledky!$KC$3),60,0)))</f>
        <v/>
      </c>
      <c r="KT65" s="65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5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5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6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9" t="str">
        <f>IF(ISBLANK($KC$3),"",IF(ISBLANK(Tipy!JB59),"-",SUM(KS65:KW65)))</f>
        <v/>
      </c>
      <c r="KY65" s="68"/>
      <c r="KZ65" s="65" t="str">
        <f>IF(ISBLANK($LE$3),"",IF(ISBLANK(Tipy!JH59),0,IF(AND(Tipy!JH59=Výsledky!$LC$3,Tipy!JJ59=Výsledky!$LE$3),60,0)))</f>
        <v/>
      </c>
      <c r="LA65" s="65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5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5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6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9" t="str">
        <f>IF(ISBLANK($LE$3),"",IF(ISBLANK(Tipy!JH59),"-",SUM(KZ65:LD65)))</f>
        <v/>
      </c>
      <c r="LF65" s="68"/>
      <c r="LG65" s="65" t="str">
        <f>IF(ISBLANK($JH$3),"",IF(ISBLANK(Tipy!JU59),0,IF(AND(Tipy!JU59=Výsledky!$JF$3,Tipy!JW59=Výsledky!$JH$3),60,0)))</f>
        <v/>
      </c>
      <c r="LH65" s="65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5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5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6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9" t="str">
        <f>IF(ISBLANK($JH$3),"",IF(ISBLANK(Tipy!JU59),"-",SUM(LG65:LK65)))</f>
        <v/>
      </c>
      <c r="LM65" s="68"/>
      <c r="LN65" s="65" t="str">
        <f>IF(ISBLANK($LS$3),"",IF(ISBLANK(Tipy!JN59),0,IF(AND(Tipy!JN59=Výsledky!$LQ$3,Tipy!JP59=Výsledky!$LS$3),60,0)))</f>
        <v/>
      </c>
      <c r="LO65" s="65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5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5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6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9" t="str">
        <f>IF(ISBLANK($LS$3),"",IF(ISBLANK(Tipy!JN59),"-",SUM(LN65:LR65)))</f>
        <v/>
      </c>
      <c r="LT65" s="68"/>
      <c r="LU65" s="65" t="str">
        <f>IF(ISBLANK($JH$3),"",IF(ISBLANK(Tipy!KI59),0,IF(AND(Tipy!KI59=Výsledky!$JF$3,Tipy!KK59=Výsledky!$JH$3),60,0)))</f>
        <v/>
      </c>
      <c r="LV65" s="65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5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5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6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9" t="str">
        <f>IF(ISBLANK($JH$3),"",IF(ISBLANK(Tipy!KI59),"-",SUM(LU65:LY65)))</f>
        <v/>
      </c>
      <c r="MA65" s="68"/>
      <c r="MB65" s="65" t="str">
        <f>IF(ISBLANK($MG$3),"",IF(ISBLANK(Tipy!JZ59),0,IF(AND(Tipy!JZ59=Výsledky!$ME$3,Tipy!KB59=Výsledky!$MG$3),60,0)))</f>
        <v/>
      </c>
      <c r="MC65" s="65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5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5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6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9" t="str">
        <f>IF(ISBLANK($MG$3),"",IF(ISBLANK(Tipy!JZ59),"-",SUM(MB65:MF65)))</f>
        <v/>
      </c>
      <c r="MH65" s="68"/>
      <c r="MI65" s="65" t="str">
        <f>IF(ISBLANK($MN$3),"",IF(ISBLANK(Tipy!KL59),0,IF(AND(Tipy!KL59=Výsledky!$ML$3,Tipy!KN59=Výsledky!$MN$3),60,0)))</f>
        <v/>
      </c>
      <c r="MJ65" s="6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5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5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9" t="str">
        <f>IF(ISBLANK($MN$3),"",IF(ISBLANK(Tipy!KL59),"-",SUM(MI65:MM65)))</f>
        <v/>
      </c>
      <c r="MO65" s="68"/>
      <c r="MP65" s="65" t="str">
        <f>IF(ISBLANK($MU$3),"",IF(ISBLANK(Tipy!KR59),0,IF(AND(Tipy!KR59=Výsledky!$MS$3,Tipy!KT59=Výsledky!$MU$3),60,0)))</f>
        <v/>
      </c>
      <c r="MQ65" s="6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5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5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9" t="str">
        <f>IF(ISBLANK($MU$3),"",IF(ISBLANK(Tipy!KR59),"-",SUM(MP65:MT65)))</f>
        <v/>
      </c>
      <c r="MV65" s="68"/>
      <c r="MW65" s="65" t="str">
        <f>IF(ISBLANK($NP$3),"",IF(ISBLANK(Tipy!KX59),0,IF(AND(Tipy!KX59=Výsledky!$NN$3,Tipy!KZ59=Výsledky!$NP$3),60,0)))</f>
        <v/>
      </c>
      <c r="MX65" s="65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5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5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6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9" t="str">
        <f>IF(ISBLANK($NP$3),"",IF(ISBLANK(Tipy!KX59),"-",SUM(MW65:NA65)))</f>
        <v/>
      </c>
      <c r="NC65" s="68"/>
      <c r="ND65" s="65" t="str">
        <f>IF(ISBLANK($NB$3),"",IF(ISBLANK(Tipy!LD59),0,IF(AND(Tipy!LD59=Výsledky!$MZ$3,Tipy!LF59=Výsledky!$NB$3),60,0)))</f>
        <v/>
      </c>
      <c r="NE65" s="65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5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5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6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9" t="str">
        <f>IF(ISBLANK($NB$3),"",IF(ISBLANK(Tipy!LD59),"-",SUM(ND65:NH65)))</f>
        <v/>
      </c>
      <c r="NJ65" s="68"/>
      <c r="NK65" s="65" t="str">
        <f>IF(ISBLANK($OD$3),"",IF(ISBLANK(Tipy!LJ59),0,IF(AND(Tipy!LJ59=Výsledky!$OB$3,Tipy!LL59=Výsledky!$OD$3),60,0)))</f>
        <v/>
      </c>
      <c r="NL65" s="65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5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5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6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9" t="str">
        <f>IF(ISBLANK($OD$3),"",IF(ISBLANK(Tipy!LJ59),"-",SUM(NK65:NO65)))</f>
        <v/>
      </c>
      <c r="NQ65" s="68"/>
      <c r="NR65" s="65" t="str">
        <f>IF(ISBLANK($NI$3),"",IF(ISBLANK(Tipy!LP59),0,IF(AND(Tipy!LP59=Výsledky!$NG$3,Tipy!LR59=Výsledky!$NI$3),60,0)))</f>
        <v/>
      </c>
      <c r="NS65" s="65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5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5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6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9" t="str">
        <f>IF(ISBLANK($NI$3),"",IF(ISBLANK(Tipy!LP59),"-",SUM(NR65:NV65)))</f>
        <v/>
      </c>
      <c r="NX65" s="68"/>
      <c r="NY65" s="65" t="str">
        <f>IF(ISBLANK($OK$3),"",IF(ISBLANK(Tipy!LV59),0,IF(AND(Tipy!LV59=Výsledky!$OI$3,Tipy!LX59=Výsledky!$OK$3),60,0)))</f>
        <v/>
      </c>
      <c r="NZ65" s="65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5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5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6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9" t="str">
        <f>IF(ISBLANK($OK$3),"",IF(ISBLANK(Tipy!LV59),"-",SUM(NY65:OC65)))</f>
        <v/>
      </c>
      <c r="OE65" s="68"/>
      <c r="OF65" s="65" t="str">
        <f>IF(ISBLANK($NW$3),"",IF(ISBLANK(Tipy!MB59),0,IF(AND(Tipy!MB59=Výsledky!$NU$3,Tipy!MD59=Výsledky!$NW$3),60,0)))</f>
        <v/>
      </c>
      <c r="OG65" s="65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5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5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6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9" t="str">
        <f>IF(ISBLANK($NW$3),"",IF(ISBLANK(Tipy!MB59),"-",SUM(OF65:OJ65)))</f>
        <v/>
      </c>
      <c r="OL65" s="68"/>
      <c r="OM65" s="65" t="str">
        <f>IF(ISBLANK($OR$3),"",IF(ISBLANK(Tipy!MH59),0,IF(AND(Tipy!MH59=Výsledky!$OP$3,Tipy!MJ59=Výsledky!$OR$3),60,0)))</f>
        <v/>
      </c>
      <c r="ON65" s="6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5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5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9" t="str">
        <f>IF(ISBLANK($OR$3),"",IF(ISBLANK(Tipy!MH59),"-",SUM(OM65:OQ65)))</f>
        <v/>
      </c>
      <c r="OS65" s="68"/>
      <c r="OT65" s="65" t="str">
        <f>IF(ISBLANK($OY$3),"",IF(ISBLANK(Tipy!MN59),0,IF(AND(Tipy!MN59=Výsledky!$OW$3,Tipy!MP59=Výsledky!$OY$3),60,0)))</f>
        <v/>
      </c>
      <c r="OU65" s="6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5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5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9" t="str">
        <f>IF(ISBLANK($OY$3),"",IF(ISBLANK(Tipy!MN59),"-",SUM(OT65:OX65)))</f>
        <v/>
      </c>
      <c r="OZ65" s="68"/>
      <c r="PA65" s="65" t="str">
        <f>IF(ISBLANK($PF$3),"",IF(ISBLANK(Tipy!MT59),0,IF(AND(Tipy!MT59=Výsledky!$PD$3,Tipy!MV59=Výsledky!$PF$3),60,0)))</f>
        <v/>
      </c>
      <c r="PB65" s="6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5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5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9" t="str">
        <f>IF(ISBLANK($PF$3),"",IF(ISBLANK(Tipy!MT59),"-",SUM(PA65:PE65)))</f>
        <v/>
      </c>
      <c r="PG65" s="68"/>
      <c r="PH65" s="65" t="str">
        <f>IF(ISBLANK($PM$3),"",IF(ISBLANK(Tipy!MZ59),0,IF(AND(Tipy!MZ59=Výsledky!$PK$3,Tipy!NB59=Výsledky!$PM$3),60,0)))</f>
        <v/>
      </c>
      <c r="PI65" s="6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5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5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9" t="str">
        <f>IF(ISBLANK($PM$3),"",IF(ISBLANK(Tipy!MZ59),"-",SUM(PH65:PL65)))</f>
        <v/>
      </c>
      <c r="PN65" s="68"/>
      <c r="PO65" s="65" t="str">
        <f>IF(ISBLANK($PT$3),"",IF(ISBLANK(Tipy!NF59),0,IF(AND(Tipy!NF59=Výsledky!$PR$3,Tipy!NH59=Výsledky!$PT$3),60,0)))</f>
        <v/>
      </c>
      <c r="PP65" s="6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5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5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9" t="str">
        <f>IF(ISBLANK($PT$3),"",IF(ISBLANK(Tipy!NF59),"-",SUM(PO65:PS65)))</f>
        <v/>
      </c>
      <c r="PU65" s="68"/>
      <c r="PV65" s="65" t="str">
        <f>IF(ISBLANK($QA$3),"",IF(ISBLANK(Tipy!NL59),0,IF(AND(Tipy!NL59=Výsledky!$PY$3,Tipy!NN59=Výsledky!$QA$3),60,0)))</f>
        <v/>
      </c>
      <c r="PW65" s="6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5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5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9" t="str">
        <f>IF(ISBLANK($QA$3),"",IF(ISBLANK(Tipy!NL59),"-",SUM(PV65:PZ65)))</f>
        <v/>
      </c>
      <c r="QB65" s="68"/>
      <c r="QC65" s="65" t="str">
        <f>IF(ISBLANK($QH$3),"",IF(ISBLANK(Tipy!NR59),0,IF(AND(Tipy!NR59=Výsledky!$QF$3,Tipy!NT59=Výsledky!$QH$3),60,0)))</f>
        <v/>
      </c>
      <c r="QD65" s="6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5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5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9" t="str">
        <f>IF(ISBLANK($QH$3),"",IF(ISBLANK(Tipy!NR59),"-",SUM(QC65:QG65)))</f>
        <v/>
      </c>
      <c r="QI65" s="65"/>
      <c r="QJ65" s="65" t="str">
        <f>IF(ISBLANK($QV$3),"",IF(ISBLANK(Tipy!NX59),0,IF(AND(Tipy!NX59=Výsledky!$QT$3,Tipy!NZ59=Výsledky!$QV$3),60,0)))</f>
        <v/>
      </c>
      <c r="QK65" s="65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5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5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6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9" t="str">
        <f>IF(ISBLANK($QV$3),"",IF(ISBLANK(Tipy!NX59),"-",SUM(QJ65:QN65)))</f>
        <v/>
      </c>
      <c r="QP65" s="65"/>
      <c r="QQ65" s="65" t="str">
        <f>IF(ISBLANK($QO$3),"",IF(ISBLANK(Tipy!#REF!),0,IF(AND(Tipy!#REF!=Výsledky!$QM$3,Tipy!#REF!=Výsledky!$QO$3),60,0)))</f>
        <v/>
      </c>
      <c r="QR6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9" t="str">
        <f>IF(ISBLANK($QO$3),"",IF(ISBLANK(Tipy!#REF!),"-",SUM(QQ65:QU65)))</f>
        <v/>
      </c>
    </row>
    <row r="66" spans="1:464" s="336" customFormat="1" ht="15">
      <c r="A66" s="316">
        <f>Tipy!A60</f>
        <v>22</v>
      </c>
      <c r="B66" s="333" t="s">
        <v>31</v>
      </c>
      <c r="C66" s="334">
        <v>22</v>
      </c>
      <c r="D66" s="65">
        <f>IF(ISBLANK($I$3),"",IF(ISBLANK(Tipy!D60),0,IF(AND(Tipy!D60=Výsledky!$G$3,Tipy!F60=Výsledky!$I$3),60,0)))</f>
        <v>0</v>
      </c>
      <c r="E66" s="6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5" t="e">
        <f>IF(ISBLANK($I$3),"",IF(OR(Tipy!G61=Výsledky!$D$6,Tipy!G61=Výsledky!$D$7,Tipy!G61=Výsledky!$D$8,Tipy!G61=Výsledky!$D$9),IF(VLOOKUP(Tipy!G61,'Kategórie hráčov'!$A$2:$B$46,2,FALSE)=30,30,20),0))</f>
        <v>#N/A</v>
      </c>
      <c r="G66" s="65" t="e">
        <f>IF(ISBLANK($I$3),"",IF(OR(Tipy!H61=Výsledky!$G$6,Tipy!H61=Výsledky!$G$7,Tipy!H61=Výsledky!$G$8,Tipy!H61=Výsledky!$G$9),IF(VLOOKUP(Tipy!H61,'Kategórie hráčov'!$A$2:$B$46,2,FALSE)=30,30,20),0))</f>
        <v>#N/A</v>
      </c>
      <c r="H66" s="6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7" t="str">
        <f>IF(ISBLANK($I$3),"",IF(ISBLANK(Tipy!D60),"-",SUM(D66:H66)))</f>
        <v>-</v>
      </c>
      <c r="J66" s="335"/>
      <c r="K66" s="106">
        <f>IF(ISBLANK($P$3),"",IF(ISBLANK(Tipy!J60),0,IF(AND(Tipy!J60=Výsledky!$N$3,Tipy!L60=Výsledky!$P$3),60,0)))</f>
        <v>0</v>
      </c>
      <c r="L66" s="10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5">
        <f>IF(ISBLANK($P$3),"",IF(OR(Tipy!M60=Výsledky!$K$6,Tipy!M60=Výsledky!$K$7,Tipy!M60=Výsledky!$K$8,Tipy!M60=Výsledky!$K$9),IF(VLOOKUP(Tipy!M60,'Kategórie hráčov'!$A$2:$B$46,2,FALSE)=30,30,20),0))</f>
        <v>0</v>
      </c>
      <c r="N66" s="105">
        <f>IF(ISBLANK($P$3),"",IF(OR(Tipy!N60=Výsledky!$N$6,Tipy!N60=Výsledky!$N$7,Tipy!N60=Výsledky!$N$8,Tipy!N60=Výsledky!$N$9),IF(VLOOKUP(Tipy!N60,'Kategórie hráčov'!$A$2:$B$46,2,FALSE)=30,30,20),0))</f>
        <v>20</v>
      </c>
      <c r="O66" s="6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7">
        <f>IF(ISBLANK($P$3),"",IF(ISBLANK(Tipy!J60),"-",SUM(K66:O66)))</f>
        <v>20</v>
      </c>
      <c r="Q66" s="330"/>
      <c r="R66" s="106">
        <f>IF(ISBLANK($W$3),"",IF(ISBLANK(Tipy!P60),0,IF(AND(Tipy!P60=Výsledky!$U$3,Tipy!R60=Výsledky!$W$3),60,0)))</f>
        <v>0</v>
      </c>
      <c r="S66" s="10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5">
        <f>IF(ISBLANK($W$3),"",IF(OR(Tipy!S60=Výsledky!$R$6,Tipy!S60=Výsledky!$R$7,Tipy!S60=Výsledky!$R$8,Tipy!S60=Výsledky!$R$9),VLOOKUP(Tipy!S60,'Kategórie hráčov'!$A$2:$B$47,2,FALSE),0))</f>
        <v>20</v>
      </c>
      <c r="U66" s="105">
        <f>IF(ISBLANK($W$3),"",IF(OR(Tipy!T60=Výsledky!$U$6,Tipy!T60=Výsledky!$U$7,Tipy!T60=Výsledky!$U$8,Tipy!T60=Výsledky!$U$9),VLOOKUP(Tipy!T60,'Kategórie hráčov'!$A$25:$B$70,2,FALSE),0))</f>
        <v>0</v>
      </c>
      <c r="V66" s="6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9">
        <f>IF(ISBLANK($W$3),"",IF(ISBLANK(Tipy!P60),"-",SUM(R66:V66)))</f>
        <v>40</v>
      </c>
      <c r="X66" s="330"/>
      <c r="Y66" s="106">
        <f>IF(ISBLANK($AD$3),"",IF(ISBLANK(Tipy!V60),0,IF(AND(Tipy!V60=Výsledky!$AB$3,Tipy!X60=Výsledky!$AD$3),60,0)))</f>
        <v>0</v>
      </c>
      <c r="Z66" s="10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5">
        <f>IF(ISBLANK($AD$3),"",IF(OR(Tipy!Y60=Výsledky!$Y$6,Tipy!Y60=Výsledky!$Y$7,Tipy!Y60=Výsledky!$Y$8,Tipy!Y60=Výsledky!$Y$9),VLOOKUP(Tipy!Y60,'Kategórie hráčov'!$A$2:$B$47,2,FALSE),0))</f>
        <v>0</v>
      </c>
      <c r="AB66" s="105">
        <f>IF(ISBLANK($AD$3),"",IF(OR(Tipy!Z60=Výsledky!$AB$6,Tipy!Z60=Výsledky!$AB$7,Tipy!Z60=Výsledky!$AB$8,Tipy!Z60=Výsledky!$AB$9),VLOOKUP(Tipy!Z60,'Kategórie hráčov'!$A$25:$B$70,2,FALSE),0))</f>
        <v>0</v>
      </c>
      <c r="AC66" s="66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9">
        <f>IF(ISBLANK($AD$3),"",IF(ISBLANK(Tipy!V60),"-",SUM(Y66:AC66)))</f>
        <v>10</v>
      </c>
      <c r="AE66" s="68"/>
      <c r="AF66" s="65" t="str">
        <f>IF(ISBLANK($AK$3),"",IF(ISBLANK(Tipy!AB60),0,IF(AND(Tipy!AB60=Výsledky!$AI$3,Tipy!AD60=Výsledky!$AK$3),60,0)))</f>
        <v/>
      </c>
      <c r="AG66" s="65" t="str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/>
      </c>
      <c r="AH66" s="65" t="str">
        <f>IF(ISBLANK($AK$3),"",IF(OR(Tipy!AE60=Výsledky!$AF$6,Tipy!AE60=Výsledky!$AF$7,Tipy!AE60=Výsledky!$AF$8,Tipy!AE60=Výsledky!$AF$9),IF(VLOOKUP(Tipy!AE60,'Kategórie hráčov'!$A$2:$B$46,2,FALSE)=30,30,20),0))</f>
        <v/>
      </c>
      <c r="AI66" s="65" t="str">
        <f>IF(ISBLANK($AK$3),"",IF(OR(Tipy!AF60=Výsledky!$AI$6,Tipy!AF60=Výsledky!$AI$7,Tipy!AF60=Výsledky!$AI$8,Tipy!AF60=Výsledky!$AI$9),IF(VLOOKUP(Tipy!AF60,'Kategórie hráčov'!$A$2:$B$46,2,FALSE)=30,30,20),0))</f>
        <v/>
      </c>
      <c r="AJ66" s="66" t="str">
        <f>IF(ISBLANK($AK$3),"",IF(ISBLANK(Tipy!AB60),0,IF(OR(AND(Tipy!AB60=Výsledky!$AI$3,OR(Tipy!AD60=Výsledky!$AK$3+1,Tipy!AD60=Výsledky!$AK$3-1)),AND(Tipy!AD60=Výsledky!$AK$3,OR(Tipy!AB60=Výsledky!$AI$3+1,Tipy!AB60=Výsledky!$AI$3-1))),10,0)))</f>
        <v/>
      </c>
      <c r="AK66" s="69" t="str">
        <f>IF(ISBLANK($AK$3),"",IF(ISBLANK(Tipy!AB60),"-",SUM(AF66:AJ66)))</f>
        <v/>
      </c>
      <c r="AL66" s="68"/>
      <c r="AM66" s="65" t="str">
        <f>IF(ISBLANK($AR$3),"",IF(ISBLANK(Tipy!AH60),0,IF(AND(Tipy!AH60=Výsledky!$AP$3,Tipy!AJ60=Výsledky!$AR$3),60,0)))</f>
        <v/>
      </c>
      <c r="AN66" s="65" t="str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/>
      </c>
      <c r="AO66" s="65" t="str">
        <f>IF(ISBLANK($AR$3),"",IF(OR(Tipy!AK60=Výsledky!$AM$6,Tipy!AK60=Výsledky!$AM$7,Tipy!AK60=Výsledky!$AM$8,Tipy!AK60=Výsledky!$AM$9),IF(VLOOKUP(Tipy!AK60,'Kategórie hráčov'!$A$2:$B$46,2,FALSE)=30,30,20),0))</f>
        <v/>
      </c>
      <c r="AP66" s="65" t="str">
        <f>IF(ISBLANK($AR$3),"",IF(OR(Tipy!AL60=Výsledky!$AP$6,Tipy!AL60=Výsledky!$AP$7,Tipy!AL60=Výsledky!$AP$8,Tipy!AL60=Výsledky!$AP$9),IF(VLOOKUP(Tipy!AL60,'Kategórie hráčov'!$A$2:$B$46,2,FALSE)=30,30,20),0))</f>
        <v/>
      </c>
      <c r="AQ66" s="66" t="str">
        <f>IF(ISBLANK($AR$3),"",IF(ISBLANK(Tipy!AH60),0,IF(OR(AND(Tipy!AH60=Výsledky!$AP$3,OR(Tipy!AJ60=Výsledky!$AR$3+1,Tipy!AJ60=Výsledky!$AR$3-1)),AND(Tipy!AJ60=Výsledky!$AR$3,OR(Tipy!AH60=Výsledky!$AP$3+1,Tipy!AH60=Výsledky!$AP$3-1))),10,0)))</f>
        <v/>
      </c>
      <c r="AR66" s="69" t="str">
        <f>IF(ISBLANK($AR$3),"",IF(ISBLANK(Tipy!AH60),"-",SUM(AM66:AQ66)))</f>
        <v/>
      </c>
      <c r="AS66" s="68"/>
      <c r="AT66" s="65" t="str">
        <f>IF(ISBLANK($BF$3),"",IF(ISBLANK(Tipy!AN60),0,IF(AND(Tipy!AN60=Výsledky!$BD$3,Tipy!AP60=Výsledky!$BF$3),60,0)))</f>
        <v/>
      </c>
      <c r="AU66" s="65" t="str">
        <f>IF(ISBLANK($BF$3),"",IF(ISBLANK(Tipy!AN60),0,IF(AND(Tipy!AN60=Výsledky!$BD$3,Tipy!AP60=Výsledky!$BF$3),0,IF(AND(Tipy!AN60-Tipy!AP60&gt;0,Výsledky!$BD$3-Výsledky!$BF$3&gt;0),20,IF(AND(Tipy!AN60-Tipy!AP60=0,Výsledky!$BD$3-Výsledky!$BF$3=0),20,IF(AND(Tipy!AN60-Tipy!AP60&lt;0,Výsledky!$BD$3-Výsledky!$BF$3&lt;0),20,0))))))</f>
        <v/>
      </c>
      <c r="AV66" s="65" t="str">
        <f>IF(ISBLANK($BF$3),"",IF(OR(Tipy!AQ60=Výsledky!#REF!,Tipy!AQ60=Výsledky!#REF!,Tipy!AQ60=Výsledky!#REF!,Tipy!AQ60=Výsledky!$AT$9),IF(VLOOKUP(Tipy!AQ60,'Kategórie hráčov'!$A$2:$B$46,2,FALSE)=30,30,20),0))</f>
        <v/>
      </c>
      <c r="AW66" s="65" t="str">
        <f>IF(ISBLANK($BF$3),"",IF(OR(Tipy!AR60=Výsledky!#REF!,Tipy!AR60=Výsledky!#REF!,Tipy!AR60=Výsledky!#REF!,Tipy!AR60=Výsledky!$AW$9),IF(VLOOKUP(Tipy!AR60,'Kategórie hráčov'!$A$2:$B$46,2,FALSE)=30,30,20),0))</f>
        <v/>
      </c>
      <c r="AX66" s="66" t="str">
        <f>IF(ISBLANK($BF$3),"",IF(ISBLANK(Tipy!AN60),0,IF(OR(AND(Tipy!AN60=Výsledky!$BD$3,OR(Tipy!AP60=Výsledky!$BF$3+1,Tipy!AP60=Výsledky!$BF$3-1)),AND(Tipy!AP60=Výsledky!$BF$3,OR(Tipy!AN60=Výsledky!$BD$3+1,Tipy!AN60=Výsledky!$BD$3-1))),10,0)))</f>
        <v/>
      </c>
      <c r="AY66" s="69" t="str">
        <f>IF(ISBLANK($BF$3),"",IF(ISBLANK(Tipy!AN60),"-",SUM(AT66:AX66)))</f>
        <v/>
      </c>
      <c r="AZ66" s="68"/>
      <c r="BA66" s="65" t="str">
        <f>IF(ISBLANK($AY$3),"",IF(ISBLANK(Tipy!AT60),0,IF(AND(Tipy!AT60=Výsledky!$AW$3,Tipy!AV60=Výsledky!$AY$3),60,0)))</f>
        <v/>
      </c>
      <c r="BB66" s="65" t="str">
        <f>IF(ISBLANK($AY$3),"",IF(ISBLANK(Tipy!AT60),0,IF(AND(Tipy!AT60=Výsledky!$AW$3,Tipy!AV60=Výsledky!$AY$3),0,IF(AND(Tipy!AT60-Tipy!AV60&gt;0,Výsledky!$AW$3-Výsledky!$AY$3&gt;0),20,IF(AND(Tipy!AT60-Tipy!AV60=0,Výsledky!$AW$3-Výsledky!$AY$3=0),20,IF(AND(Tipy!AT60-Tipy!AV60&lt;0,Výsledky!$AW$3-Výsledky!$AY$3&lt;0),20,0))))))</f>
        <v/>
      </c>
      <c r="BC66" s="65" t="str">
        <f>IF(ISBLANK($AY$3),"",IF(OR(Tipy!AW60=Výsledky!$BA$6,Tipy!AW60=Výsledky!$BA$7,Tipy!AW60=Výsledky!$BA$8,Tipy!AW60=Výsledky!$BA$9),IF(VLOOKUP(Tipy!AW60,'Kategórie hráčov'!$A$2:$B$46,2,FALSE)=30,30,20),0))</f>
        <v/>
      </c>
      <c r="BD66" s="65" t="str">
        <f>IF(ISBLANK($AY$3),"",IF(OR(Tipy!AX60=Výsledky!$BD$6,Tipy!AX60=Výsledky!$BD$7,Tipy!AX60=Výsledky!$BD$8,Tipy!AX60=Výsledky!$BD$9),IF(VLOOKUP(Tipy!AX60,'Kategórie hráčov'!$A$2:$B$46,2,FALSE)=30,30,20),0))</f>
        <v/>
      </c>
      <c r="BE66" s="66" t="str">
        <f>IF(ISBLANK($AY$3),"",IF(ISBLANK(Tipy!AT60),0,IF(OR(AND(Tipy!AT60=Výsledky!$AW$3,OR(Tipy!AV60=Výsledky!$AY$3+1,Tipy!AV60=Výsledky!$AY$3-1)),AND(Tipy!AV60=Výsledky!$AY$3,OR(Tipy!AT60=Výsledky!$AW$3+1,Tipy!AT60=Výsledky!$AW$3-1))),10,0)))</f>
        <v/>
      </c>
      <c r="BF66" s="69" t="str">
        <f>IF(ISBLANK($AY$3),"",IF(ISBLANK(Tipy!AT60),"-",SUM(BA66:BE66)))</f>
        <v/>
      </c>
      <c r="BG66" s="68"/>
      <c r="BH66" s="65" t="str">
        <f>IF(ISBLANK($BT$3),"",IF(ISBLANK(Tipy!AZ60),0,IF(AND(Tipy!AZ60=Výsledky!$BR$3,Tipy!BB60=Výsledky!$BT$3),60,0)))</f>
        <v/>
      </c>
      <c r="BI66" s="65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5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5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6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69" t="str">
        <f>IF(ISBLANK($BT$3),"",IF(ISBLANK(Tipy!AZ60),"-",SUM(BH66:BL66)))</f>
        <v/>
      </c>
      <c r="BN66" s="68"/>
      <c r="BO66" s="65" t="str">
        <f>IF(ISBLANK($CA$3),"",IF(ISBLANK(Tipy!BF60),0,IF(AND(Tipy!BF60=Výsledky!$BY$3,Tipy!BH60=Výsledky!$CA$3),60,0)))</f>
        <v/>
      </c>
      <c r="BP66" s="65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5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5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6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9" t="str">
        <f>IF(ISBLANK($CA$3),"",IF(ISBLANK(Tipy!BF60),"-",SUM(BO66:BS66)))</f>
        <v/>
      </c>
      <c r="BU66" s="68"/>
      <c r="BV66" s="65" t="str">
        <f>IF(ISBLANK($CH$3),"",IF(ISBLANK(Tipy!BL60),0,IF(AND(Tipy!BL60=Výsledky!$CF$3,Tipy!BN60=Výsledky!$CH$3),60,0)))</f>
        <v/>
      </c>
      <c r="BW66" s="65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5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5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6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9" t="str">
        <f>IF(ISBLANK($CH$3),"",IF(ISBLANK(Tipy!BL60),"-",SUM(BV66:BZ66)))</f>
        <v/>
      </c>
      <c r="CB66" s="68"/>
      <c r="CC66" s="65" t="str">
        <f>IF(ISBLANK($CO$3),"",IF(ISBLANK(Tipy!BR60),0,IF(AND(Tipy!BR60=Výsledky!$CM$3,Tipy!BT60=Výsledky!$CO$3),60,0)))</f>
        <v/>
      </c>
      <c r="CD66" s="65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5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5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6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9" t="str">
        <f>IF(ISBLANK($CO$3),"",IF(ISBLANK(Tipy!BR60),"-",SUM(CC66:CG66)))</f>
        <v/>
      </c>
      <c r="CI66" s="68"/>
      <c r="CJ66" s="65" t="str">
        <f>IF(ISBLANK($CV$3),"",IF(ISBLANK(Tipy!BX60),0,IF(AND(Tipy!BX60=Výsledky!$CT$3,Tipy!BZ60=Výsledky!$CV$3),60,0)))</f>
        <v/>
      </c>
      <c r="CK66" s="65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5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5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6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9" t="str">
        <f>IF(ISBLANK($CV$3),"",IF(ISBLANK(Tipy!BX60),"-",SUM(CJ66:CN66)))</f>
        <v/>
      </c>
      <c r="CP66" s="68"/>
      <c r="CQ66" s="65" t="str">
        <f>IF(ISBLANK($DC$3),"",IF(ISBLANK(Tipy!CD60),0,IF(AND(Tipy!CD60=Výsledky!$DA$3,Tipy!CF60=Výsledky!$DC$3),60,0)))</f>
        <v/>
      </c>
      <c r="CR66" s="65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5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5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6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9" t="str">
        <f>IF(ISBLANK($DC$3),"",IF(ISBLANK(Tipy!CD60),"-",SUM(CQ66:CU66)))</f>
        <v/>
      </c>
      <c r="CW66" s="68"/>
      <c r="CX66" s="65" t="str">
        <f>IF(ISBLANK($DX$3),"",IF(ISBLANK(Tipy!CJ60),0,IF(AND(Tipy!CJ60=Výsledky!$DV$3,Tipy!CL60=Výsledky!$DX$3),60,0)))</f>
        <v/>
      </c>
      <c r="CY66" s="65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5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5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6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9" t="str">
        <f>IF(ISBLANK($DX$3),"",IF(ISBLANK(Tipy!CJ60),"-",SUM(CX66:DB66)))</f>
        <v/>
      </c>
      <c r="DD66" s="68"/>
      <c r="DE66" s="65" t="str">
        <f>IF(ISBLANK($DQ$3),"",IF(ISBLANK(Tipy!CP60),0,IF(AND(Tipy!CP60=Výsledky!$DO$3,Tipy!CR60=Výsledky!$DQ$3),60,0)))</f>
        <v/>
      </c>
      <c r="DF66" s="65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5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5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6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9" t="str">
        <f>IF(ISBLANK($DQ$3),"",IF(ISBLANK(Tipy!CP60),"-",SUM(DE66:DI66)))</f>
        <v/>
      </c>
      <c r="DK66" s="68"/>
      <c r="DL66" s="65" t="str">
        <f>IF(ISBLANK($EE$3),"",IF(ISBLANK(Tipy!CV60),0,IF(AND(Tipy!CV60=Výsledky!$EC$3,Tipy!CX60=Výsledky!$EE$3),60,0)))</f>
        <v/>
      </c>
      <c r="DM66" s="65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5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5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6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9" t="str">
        <f>IF(ISBLANK($EE$3),"",IF(ISBLANK(Tipy!CV60),"-",SUM(DL66:DP66)))</f>
        <v/>
      </c>
      <c r="DR66" s="68"/>
      <c r="DS66" s="65" t="str">
        <f>IF(ISBLANK($EL$3),"",IF(ISBLANK(Tipy!DB60),0,IF(AND(Tipy!DB60=Výsledky!$EJ$3,Tipy!DD60=Výsledky!$EL$3),60,0)))</f>
        <v/>
      </c>
      <c r="DT66" s="65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5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5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6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9" t="str">
        <f>IF(ISBLANK($EL$3),"",IF(ISBLANK(Tipy!DB60),"-",SUM(DS66:DW66)))</f>
        <v/>
      </c>
      <c r="DY66" s="68"/>
      <c r="DZ66" s="65" t="str">
        <f>IF(ISBLANK($ES$3),"",IF(ISBLANK(Tipy!DH60),0,IF(AND(Tipy!DH60=Výsledky!$EQ$3,Tipy!DJ60=Výsledky!$ES$3),60,0)))</f>
        <v/>
      </c>
      <c r="EA66" s="65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5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5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6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9" t="str">
        <f>IF(ISBLANK($ES$3),"",IF(ISBLANK(Tipy!DH60),"-",SUM(DZ66:ED66)))</f>
        <v/>
      </c>
      <c r="EF66" s="68"/>
      <c r="EG66" s="65" t="str">
        <f>IF(ISBLANK($EZ$3),"",IF(ISBLANK(Tipy!DN60),0,IF(AND(Tipy!DN60=Výsledky!$EX$3,Tipy!DP60=Výsledky!$EZ$3),60,0)))</f>
        <v/>
      </c>
      <c r="EH66" s="65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5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5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6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9" t="str">
        <f>IF(ISBLANK($EZ$3),"",IF(ISBLANK(Tipy!DN60),"-",SUM(EG66:EK66)))</f>
        <v/>
      </c>
      <c r="EM66" s="68"/>
      <c r="EN66" s="65" t="str">
        <f>IF(ISBLANK($FU$3),"",IF(ISBLANK(Tipy!DT60),0,IF(AND(Tipy!DT60=Výsledky!$FS$3,Tipy!DV60=Výsledky!$FU$3),60,0)))</f>
        <v/>
      </c>
      <c r="EO66" s="65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5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5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6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9" t="str">
        <f>IF(ISBLANK($FU$3),"",IF(ISBLANK(Tipy!DT60),"-",SUM(EN66:ER66)))</f>
        <v/>
      </c>
      <c r="ET66" s="68"/>
      <c r="EU66" s="65" t="str">
        <f>IF(ISBLANK($FG$3),"",IF(ISBLANK(Tipy!DZ60),0,IF(AND(Tipy!DZ60=Výsledky!$FE$3,Tipy!EB60=Výsledky!$FG$3),60,0)))</f>
        <v/>
      </c>
      <c r="EV66" s="65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5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5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6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9" t="str">
        <f>IF(ISBLANK($FG$3),"",IF(ISBLANK(Tipy!DZ60),"-",SUM(EU66:EY66)))</f>
        <v/>
      </c>
      <c r="FA66" s="68"/>
      <c r="FB66" s="65" t="str">
        <f>IF(ISBLANK($BM$3),"",IF(ISBLANK(Tipy!EF60),0,IF(AND(Tipy!EF60=Výsledky!$BK$3,Tipy!EH60=Výsledky!$BM$3),60,0)))</f>
        <v/>
      </c>
      <c r="FC66" s="65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5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5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6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69" t="str">
        <f>IF(ISBLANK($BM$3),"",IF(ISBLANK(Tipy!EF60),"-",SUM(FB66:FF66)))</f>
        <v/>
      </c>
      <c r="FH66" s="68"/>
      <c r="FI66" s="65" t="str">
        <f>IF(ISBLANK($FN$3),"",IF(ISBLANK(Tipy!EL60),0,IF(AND(Tipy!EL60=Výsledky!$FL$3,Tipy!EN60=Výsledky!$FN$3),60,0)))</f>
        <v/>
      </c>
      <c r="FJ66" s="65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5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5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6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9" t="str">
        <f>IF(ISBLANK($FN$3),"",IF(ISBLANK(Tipy!EL60),"-",SUM(FI66:FM66)))</f>
        <v/>
      </c>
      <c r="FO66" s="68"/>
      <c r="FP66" s="65" t="str">
        <f>IF(ISBLANK($DJ$3),"",IF(ISBLANK(Tipy!ER60),0,IF(AND(Tipy!ER60=Výsledky!$DH$3,Tipy!ET60=Výsledky!$DJ$3),60,0)))</f>
        <v/>
      </c>
      <c r="FQ66" s="65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5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5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6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9" t="str">
        <f>IF(ISBLANK($DJ$3),"",IF(ISBLANK(Tipy!ER60),"-",SUM(FP66:FT66)))</f>
        <v/>
      </c>
      <c r="FV66" s="68"/>
      <c r="FW66" s="65" t="str">
        <f>IF(ISBLANK($GB$3),"",IF(ISBLANK(Tipy!EX60),0,IF(AND(Tipy!EX60=Výsledky!$FZ$3,Tipy!EZ60=Výsledky!$GB$3),60,0)))</f>
        <v/>
      </c>
      <c r="FX66" s="65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5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5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6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9" t="str">
        <f>IF(ISBLANK($GB$3),"",IF(ISBLANK(Tipy!EX60),"-",SUM(FW66:GA66)))</f>
        <v/>
      </c>
      <c r="GC66" s="68"/>
      <c r="GD66" s="65" t="str">
        <f>IF(ISBLANK($GP$3),"",IF(ISBLANK(Tipy!FD60),0,IF(AND(Tipy!FD60=Výsledky!$GN$3,Tipy!FF60=Výsledky!$GP$3),60,0)))</f>
        <v/>
      </c>
      <c r="GE66" s="65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5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5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6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9" t="str">
        <f>IF(ISBLANK($GP$3),"",IF(ISBLANK(Tipy!FD60),"-",SUM(GD66:GH66)))</f>
        <v/>
      </c>
      <c r="GJ66" s="68"/>
      <c r="GK66" s="65" t="str">
        <f>IF(ISBLANK($GW$3),"",IF(ISBLANK(Tipy!FJ60),0,IF(AND(Tipy!FJ60=Výsledky!$GU$3,Tipy!FL60=Výsledky!$GW$3),60,0)))</f>
        <v/>
      </c>
      <c r="GL66" s="65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5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5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6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9" t="str">
        <f>IF(ISBLANK($GW$3),"",IF(ISBLANK(Tipy!FJ60),"-",SUM(GK66:GO66)))</f>
        <v/>
      </c>
      <c r="GQ66" s="68"/>
      <c r="GR66" s="65" t="str">
        <f>IF(ISBLANK($GI$3),"",IF(ISBLANK(Tipy!FP60),0,IF(AND(Tipy!FP60=Výsledky!$GG$3,Tipy!FR60=Výsledky!$GI$3),60,0)))</f>
        <v/>
      </c>
      <c r="GS66" s="65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5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5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6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9" t="str">
        <f>IF(ISBLANK($GI$3),"",IF(ISBLANK(Tipy!FP60),"-",SUM(GR66:GV66)))</f>
        <v/>
      </c>
      <c r="GX66" s="68"/>
      <c r="GY66" s="65" t="str">
        <f>IF(ISBLANK($HK$3),"",IF(ISBLANK(Tipy!FV60),0,IF(AND(Tipy!FV60=Výsledky!$HI$3,Tipy!FX60=Výsledky!$HK$3),60,0)))</f>
        <v/>
      </c>
      <c r="GZ66" s="65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5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5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6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9" t="str">
        <f>IF(ISBLANK($HK$3),"",IF(ISBLANK(Tipy!FV60),"-",SUM(GY66:HC66)))</f>
        <v/>
      </c>
      <c r="HE66" s="68"/>
      <c r="HF66" s="65" t="str">
        <f>IF(ISBLANK($HD$3),"",IF(ISBLANK(Tipy!GB60),0,IF(AND(Tipy!GB60=Výsledky!$HB$3,Tipy!GD60=Výsledky!$HD$3),60,0)))</f>
        <v/>
      </c>
      <c r="HG66" s="65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5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5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6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9" t="str">
        <f>IF(ISBLANK($HD$3),"",IF(ISBLANK(Tipy!GB60),"-",SUM(HF66:HJ66)))</f>
        <v/>
      </c>
      <c r="HL66" s="68"/>
      <c r="HM66" s="65" t="str">
        <f>IF(ISBLANK($HY$3),"",IF(ISBLANK(Tipy!GH60),0,IF(AND(Tipy!GH60=Výsledky!$HW$3,Tipy!GJ60=Výsledky!$HY$3),60,0)))</f>
        <v/>
      </c>
      <c r="HN66" s="65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5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5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6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9" t="str">
        <f>IF(ISBLANK($HY$3),"",IF(ISBLANK(Tipy!GH60),"-",SUM(HM66:HQ66)))</f>
        <v/>
      </c>
      <c r="HS66" s="68"/>
      <c r="HT66" s="65" t="str">
        <f>IF(ISBLANK($HR$3),"",IF(ISBLANK(Tipy!GN60),0,IF(AND(Tipy!GN60=Výsledky!$HP$3,Tipy!GP60=Výsledky!$HR$3),60,0)))</f>
        <v/>
      </c>
      <c r="HU66" s="65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5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5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6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9" t="str">
        <f>IF(ISBLANK($HR$3),"",IF(ISBLANK(Tipy!GN60),"-",SUM(HT66:HX66)))</f>
        <v/>
      </c>
      <c r="HZ66" s="68"/>
      <c r="IA66" s="65" t="str">
        <f>IF(ISBLANK($IM$3),"",IF(ISBLANK(Tipy!GT60),0,IF(AND(Tipy!GT60=Výsledky!$IK$3,Tipy!GV60=Výsledky!$IM$3),60,0)))</f>
        <v/>
      </c>
      <c r="IB66" s="65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5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5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6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9" t="str">
        <f>IF(ISBLANK($IM$3),"",IF(ISBLANK(Tipy!GT60),"-",SUM(IA66:IE66)))</f>
        <v/>
      </c>
      <c r="IG66" s="68"/>
      <c r="IH66" s="65" t="str">
        <f>IF(ISBLANK($IF$3),"",IF(ISBLANK(Tipy!GZ60),0,IF(AND(Tipy!GZ60=Výsledky!$ID$3,Tipy!HB60=Výsledky!$IF$3),60,0)))</f>
        <v/>
      </c>
      <c r="II66" s="65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5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5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6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9" t="str">
        <f>IF(ISBLANK($IF$3),"",IF(ISBLANK(Tipy!GZ60),"-",SUM(IH66:IL66)))</f>
        <v/>
      </c>
      <c r="IN66" s="68"/>
      <c r="IO66" s="65" t="str">
        <f>IF(ISBLANK($IT$3),"",IF(ISBLANK(Tipy!HF60),0,IF(AND(Tipy!HF60=Výsledky!$IR$3,Tipy!HH60=Výsledky!$IT$3),60,0)))</f>
        <v/>
      </c>
      <c r="IP66" s="65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5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5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6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9" t="str">
        <f>IF(ISBLANK($IT$3),"",IF(ISBLANK(Tipy!HF60),"-",SUM(IO66:IS66)))</f>
        <v/>
      </c>
      <c r="IU66" s="68"/>
      <c r="IV66" s="65" t="str">
        <f>IF(ISBLANK($JA$3),"",IF(ISBLANK(Tipy!HL60),0,IF(AND(Tipy!HL60=Výsledky!$IY$3,Tipy!HN60=Výsledky!$JA$3),60,0)))</f>
        <v/>
      </c>
      <c r="IW66" s="65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5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5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6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9" t="str">
        <f>IF(ISBLANK($JA$3),"",IF(ISBLANK(Tipy!HL60),"-",SUM(IV66:IZ66)))</f>
        <v/>
      </c>
      <c r="JB66" s="68"/>
      <c r="JC66" s="65" t="str">
        <f>IF(ISBLANK($JO$3),"",IF(ISBLANK(Tipy!HR60),0,IF(AND(Tipy!HR60=Výsledky!$JM$3,Tipy!HT60=Výsledky!$JO$3),60,0)))</f>
        <v/>
      </c>
      <c r="JD66" s="65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5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5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6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9" t="str">
        <f>IF(ISBLANK($JO$3),"",IF(ISBLANK(Tipy!HR60),"-",SUM(JC66:JG66)))</f>
        <v/>
      </c>
      <c r="JI66" s="68"/>
      <c r="JJ66" s="65" t="str">
        <f>IF(ISBLANK($JH$3),"",IF(ISBLANK(Tipy!HX60),0,IF(AND(Tipy!HX60=Výsledky!$JF$3,Tipy!HZ60=Výsledky!$JH$3),60,0)))</f>
        <v/>
      </c>
      <c r="JK66" s="65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5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5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6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9" t="str">
        <f>IF(ISBLANK($JH$3),"",IF(ISBLANK(Tipy!HX60),"-",SUM(JJ66:JN66)))</f>
        <v/>
      </c>
      <c r="JP66" s="68"/>
      <c r="JQ66" s="65" t="str">
        <f>IF(ISBLANK($JV$3),"",IF(ISBLANK(Tipy!ID60),0,IF(AND(Tipy!ID60=Výsledky!$JT$3,Tipy!IF60=Výsledky!$JV$3),60,0)))</f>
        <v/>
      </c>
      <c r="JR66" s="65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5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5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6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9" t="str">
        <f>IF(ISBLANK($JV$3),"",IF(ISBLANK(Tipy!ID60),"-",SUM(JQ66:JU66)))</f>
        <v/>
      </c>
      <c r="JW66" s="68"/>
      <c r="JX66" s="65" t="str">
        <f>IF(ISBLANK($KQ$3),"",IF(ISBLANK(Tipy!IJ60),0,IF(AND(Tipy!IJ60=Výsledky!$KO$3,Tipy!IL60=Výsledky!$KQ$3),60,0)))</f>
        <v/>
      </c>
      <c r="JY66" s="65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5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5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6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9" t="str">
        <f>IF(ISBLANK($KQ$3),"",IF(ISBLANK(Tipy!IJ60),"-",SUM(JX66:KB66)))</f>
        <v/>
      </c>
      <c r="KD66" s="68"/>
      <c r="KE66" s="65" t="str">
        <f>IF(ISBLANK($KX$3),"",IF(ISBLANK(Tipy!IP60),0,IF(AND(Tipy!IP60=Výsledky!$KV$3,Tipy!IR60=Výsledky!$KX$3),60,0)))</f>
        <v/>
      </c>
      <c r="KF66" s="65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5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5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6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9" t="str">
        <f>IF(ISBLANK($KX$3),"",IF(ISBLANK(Tipy!IP60),"-",SUM(KE66:KI66)))</f>
        <v/>
      </c>
      <c r="KK66" s="68"/>
      <c r="KL66" s="65" t="str">
        <f>IF(ISBLANK($KJ$3),"",IF(ISBLANK(Tipy!IV60),0,IF(AND(Tipy!IV60=Výsledky!$KH$3,Tipy!IX60=Výsledky!$KJ$3),60,0)))</f>
        <v/>
      </c>
      <c r="KM66" s="65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5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5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6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9" t="str">
        <f>IF(ISBLANK($KJ$3),"",IF(ISBLANK(Tipy!IV60),"-",SUM(KL66:KP66)))</f>
        <v/>
      </c>
      <c r="KR66" s="68"/>
      <c r="KS66" s="65" t="str">
        <f>IF(ISBLANK($KC$3),"",IF(ISBLANK(Tipy!JB60),0,IF(AND(Tipy!JB60=Výsledky!$KA$3,Tipy!JD60=Výsledky!$KC$3),60,0)))</f>
        <v/>
      </c>
      <c r="KT66" s="65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5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5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6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9" t="str">
        <f>IF(ISBLANK($KC$3),"",IF(ISBLANK(Tipy!JB60),"-",SUM(KS66:KW66)))</f>
        <v/>
      </c>
      <c r="KY66" s="68"/>
      <c r="KZ66" s="65" t="str">
        <f>IF(ISBLANK($LE$3),"",IF(ISBLANK(Tipy!JH60),0,IF(AND(Tipy!JH60=Výsledky!$LC$3,Tipy!JJ60=Výsledky!$LE$3),60,0)))</f>
        <v/>
      </c>
      <c r="LA66" s="65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5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5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6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9" t="str">
        <f>IF(ISBLANK($LE$3),"",IF(ISBLANK(Tipy!JH60),"-",SUM(KZ66:LD66)))</f>
        <v/>
      </c>
      <c r="LF66" s="68"/>
      <c r="LG66" s="65" t="str">
        <f>IF(ISBLANK($JH$3),"",IF(ISBLANK(Tipy!JU60),0,IF(AND(Tipy!JU60=Výsledky!$JF$3,Tipy!JW60=Výsledky!$JH$3),60,0)))</f>
        <v/>
      </c>
      <c r="LH66" s="65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5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5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6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9" t="str">
        <f>IF(ISBLANK($JH$3),"",IF(ISBLANK(Tipy!JU60),"-",SUM(LG66:LK66)))</f>
        <v/>
      </c>
      <c r="LM66" s="68"/>
      <c r="LN66" s="65" t="str">
        <f>IF(ISBLANK($LS$3),"",IF(ISBLANK(Tipy!JN60),0,IF(AND(Tipy!JN60=Výsledky!$LQ$3,Tipy!JP60=Výsledky!$LS$3),60,0)))</f>
        <v/>
      </c>
      <c r="LO66" s="65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5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5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6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9" t="str">
        <f>IF(ISBLANK($LS$3),"",IF(ISBLANK(Tipy!JN60),"-",SUM(LN66:LR66)))</f>
        <v/>
      </c>
      <c r="LT66" s="68"/>
      <c r="LU66" s="65" t="str">
        <f>IF(ISBLANK($JH$3),"",IF(ISBLANK(Tipy!KI60),0,IF(AND(Tipy!KI60=Výsledky!$JF$3,Tipy!KK60=Výsledky!$JH$3),60,0)))</f>
        <v/>
      </c>
      <c r="LV66" s="65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5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5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6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9" t="str">
        <f>IF(ISBLANK($JH$3),"",IF(ISBLANK(Tipy!KI60),"-",SUM(LU66:LY66)))</f>
        <v/>
      </c>
      <c r="MA66" s="68"/>
      <c r="MB66" s="65" t="str">
        <f>IF(ISBLANK($MG$3),"",IF(ISBLANK(Tipy!JZ60),0,IF(AND(Tipy!JZ60=Výsledky!$ME$3,Tipy!KB60=Výsledky!$MG$3),60,0)))</f>
        <v/>
      </c>
      <c r="MC66" s="65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5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5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6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9" t="str">
        <f>IF(ISBLANK($MG$3),"",IF(ISBLANK(Tipy!JZ60),"-",SUM(MB66:MF66)))</f>
        <v/>
      </c>
      <c r="MH66" s="68"/>
      <c r="MI66" s="65" t="str">
        <f>IF(ISBLANK($MN$3),"",IF(ISBLANK(Tipy!KL60),0,IF(AND(Tipy!KL60=Výsledky!$ML$3,Tipy!KN60=Výsledky!$MN$3),60,0)))</f>
        <v/>
      </c>
      <c r="MJ66" s="6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5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5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9" t="str">
        <f>IF(ISBLANK($MN$3),"",IF(ISBLANK(Tipy!KL60),"-",SUM(MI66:MM66)))</f>
        <v/>
      </c>
      <c r="MO66" s="68"/>
      <c r="MP66" s="65" t="str">
        <f>IF(ISBLANK($MU$3),"",IF(ISBLANK(Tipy!KR60),0,IF(AND(Tipy!KR60=Výsledky!$MS$3,Tipy!KT60=Výsledky!$MU$3),60,0)))</f>
        <v/>
      </c>
      <c r="MQ66" s="6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5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5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9" t="str">
        <f>IF(ISBLANK($MU$3),"",IF(ISBLANK(Tipy!KR60),"-",SUM(MP66:MT66)))</f>
        <v/>
      </c>
      <c r="MV66" s="68"/>
      <c r="MW66" s="65" t="str">
        <f>IF(ISBLANK($NP$3),"",IF(ISBLANK(Tipy!KX60),0,IF(AND(Tipy!KX60=Výsledky!$NN$3,Tipy!KZ60=Výsledky!$NP$3),60,0)))</f>
        <v/>
      </c>
      <c r="MX66" s="65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5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5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6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9" t="str">
        <f>IF(ISBLANK($NP$3),"",IF(ISBLANK(Tipy!KX60),"-",SUM(MW66:NA66)))</f>
        <v/>
      </c>
      <c r="NC66" s="68"/>
      <c r="ND66" s="65" t="str">
        <f>IF(ISBLANK($NB$3),"",IF(ISBLANK(Tipy!LD60),0,IF(AND(Tipy!LD60=Výsledky!$MZ$3,Tipy!LF60=Výsledky!$NB$3),60,0)))</f>
        <v/>
      </c>
      <c r="NE66" s="65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5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5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6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9" t="str">
        <f>IF(ISBLANK($NB$3),"",IF(ISBLANK(Tipy!LD60),"-",SUM(ND66:NH66)))</f>
        <v/>
      </c>
      <c r="NJ66" s="68"/>
      <c r="NK66" s="65" t="str">
        <f>IF(ISBLANK($OD$3),"",IF(ISBLANK(Tipy!LJ60),0,IF(AND(Tipy!LJ60=Výsledky!$OB$3,Tipy!LL60=Výsledky!$OD$3),60,0)))</f>
        <v/>
      </c>
      <c r="NL66" s="65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5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5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6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9" t="str">
        <f>IF(ISBLANK($OD$3),"",IF(ISBLANK(Tipy!LJ60),"-",SUM(NK66:NO66)))</f>
        <v/>
      </c>
      <c r="NQ66" s="68"/>
      <c r="NR66" s="65" t="str">
        <f>IF(ISBLANK($NI$3),"",IF(ISBLANK(Tipy!LP60),0,IF(AND(Tipy!LP60=Výsledky!$NG$3,Tipy!LR60=Výsledky!$NI$3),60,0)))</f>
        <v/>
      </c>
      <c r="NS66" s="65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5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5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6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9" t="str">
        <f>IF(ISBLANK($NI$3),"",IF(ISBLANK(Tipy!LP60),"-",SUM(NR66:NV66)))</f>
        <v/>
      </c>
      <c r="NX66" s="68"/>
      <c r="NY66" s="65" t="str">
        <f>IF(ISBLANK($OK$3),"",IF(ISBLANK(Tipy!LV60),0,IF(AND(Tipy!LV60=Výsledky!$OI$3,Tipy!LX60=Výsledky!$OK$3),60,0)))</f>
        <v/>
      </c>
      <c r="NZ66" s="65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5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5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6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9" t="str">
        <f>IF(ISBLANK($OK$3),"",IF(ISBLANK(Tipy!LV60),"-",SUM(NY66:OC66)))</f>
        <v/>
      </c>
      <c r="OE66" s="68"/>
      <c r="OF66" s="65" t="str">
        <f>IF(ISBLANK($NW$3),"",IF(ISBLANK(Tipy!MB60),0,IF(AND(Tipy!MB60=Výsledky!$NU$3,Tipy!MD60=Výsledky!$NW$3),60,0)))</f>
        <v/>
      </c>
      <c r="OG66" s="65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5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5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6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9" t="str">
        <f>IF(ISBLANK($NW$3),"",IF(ISBLANK(Tipy!MB60),"-",SUM(OF66:OJ66)))</f>
        <v/>
      </c>
      <c r="OL66" s="68"/>
      <c r="OM66" s="65" t="str">
        <f>IF(ISBLANK($OR$3),"",IF(ISBLANK(Tipy!MH60),0,IF(AND(Tipy!MH60=Výsledky!$OP$3,Tipy!MJ60=Výsledky!$OR$3),60,0)))</f>
        <v/>
      </c>
      <c r="ON66" s="6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5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5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9" t="str">
        <f>IF(ISBLANK($OR$3),"",IF(ISBLANK(Tipy!MH60),"-",SUM(OM66:OQ66)))</f>
        <v/>
      </c>
      <c r="OS66" s="68"/>
      <c r="OT66" s="65" t="str">
        <f>IF(ISBLANK($OY$3),"",IF(ISBLANK(Tipy!MN60),0,IF(AND(Tipy!MN60=Výsledky!$OW$3,Tipy!MP60=Výsledky!$OY$3),60,0)))</f>
        <v/>
      </c>
      <c r="OU66" s="6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5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5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9" t="str">
        <f>IF(ISBLANK($OY$3),"",IF(ISBLANK(Tipy!MN60),"-",SUM(OT66:OX66)))</f>
        <v/>
      </c>
      <c r="OZ66" s="68"/>
      <c r="PA66" s="65" t="str">
        <f>IF(ISBLANK($PF$3),"",IF(ISBLANK(Tipy!MT60),0,IF(AND(Tipy!MT60=Výsledky!$PD$3,Tipy!MV60=Výsledky!$PF$3),60,0)))</f>
        <v/>
      </c>
      <c r="PB66" s="6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5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5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9" t="str">
        <f>IF(ISBLANK($PF$3),"",IF(ISBLANK(Tipy!MT60),"-",SUM(PA66:PE66)))</f>
        <v/>
      </c>
      <c r="PG66" s="68"/>
      <c r="PH66" s="65" t="str">
        <f>IF(ISBLANK($PM$3),"",IF(ISBLANK(Tipy!MZ60),0,IF(AND(Tipy!MZ60=Výsledky!$PK$3,Tipy!NB60=Výsledky!$PM$3),60,0)))</f>
        <v/>
      </c>
      <c r="PI66" s="6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5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5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9" t="str">
        <f>IF(ISBLANK($PM$3),"",IF(ISBLANK(Tipy!MZ60),"-",SUM(PH66:PL66)))</f>
        <v/>
      </c>
      <c r="PN66" s="68"/>
      <c r="PO66" s="65" t="str">
        <f>IF(ISBLANK($PT$3),"",IF(ISBLANK(Tipy!NF60),0,IF(AND(Tipy!NF60=Výsledky!$PR$3,Tipy!NH60=Výsledky!$PT$3),60,0)))</f>
        <v/>
      </c>
      <c r="PP66" s="6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5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5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9" t="str">
        <f>IF(ISBLANK($PT$3),"",IF(ISBLANK(Tipy!NF60),"-",SUM(PO66:PS66)))</f>
        <v/>
      </c>
      <c r="PU66" s="68"/>
      <c r="PV66" s="65" t="str">
        <f>IF(ISBLANK($QA$3),"",IF(ISBLANK(Tipy!NL60),0,IF(AND(Tipy!NL60=Výsledky!$PY$3,Tipy!NN60=Výsledky!$QA$3),60,0)))</f>
        <v/>
      </c>
      <c r="PW66" s="6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5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5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9" t="str">
        <f>IF(ISBLANK($QA$3),"",IF(ISBLANK(Tipy!NL60),"-",SUM(PV66:PZ66)))</f>
        <v/>
      </c>
      <c r="QB66" s="68"/>
      <c r="QC66" s="65" t="str">
        <f>IF(ISBLANK($QH$3),"",IF(ISBLANK(Tipy!NR60),0,IF(AND(Tipy!NR60=Výsledky!$QF$3,Tipy!NT60=Výsledky!$QH$3),60,0)))</f>
        <v/>
      </c>
      <c r="QD66" s="6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5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5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9" t="str">
        <f>IF(ISBLANK($QH$3),"",IF(ISBLANK(Tipy!NR60),"-",SUM(QC66:QG66)))</f>
        <v/>
      </c>
      <c r="QI66" s="65"/>
      <c r="QJ66" s="65" t="str">
        <f>IF(ISBLANK($QV$3),"",IF(ISBLANK(Tipy!NX60),0,IF(AND(Tipy!NX60=Výsledky!$QT$3,Tipy!NZ60=Výsledky!$QV$3),60,0)))</f>
        <v/>
      </c>
      <c r="QK66" s="65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5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5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6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9" t="str">
        <f>IF(ISBLANK($QV$3),"",IF(ISBLANK(Tipy!NX60),"-",SUM(QJ66:QN66)))</f>
        <v/>
      </c>
      <c r="QP66" s="65"/>
      <c r="QQ66" s="65" t="str">
        <f>IF(ISBLANK($QO$3),"",IF(ISBLANK(Tipy!#REF!),0,IF(AND(Tipy!#REF!=Výsledky!$QM$3,Tipy!#REF!=Výsledky!$QO$3),60,0)))</f>
        <v/>
      </c>
      <c r="QR6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9" t="str">
        <f>IF(ISBLANK($QO$3),"",IF(ISBLANK(Tipy!#REF!),"-",SUM(QQ66:QU66)))</f>
        <v/>
      </c>
    </row>
    <row r="67" spans="1:464" s="336" customFormat="1" ht="15">
      <c r="A67" s="316">
        <f>Tipy!A61</f>
        <v>50</v>
      </c>
      <c r="B67" s="333" t="s">
        <v>18</v>
      </c>
      <c r="C67" s="334">
        <v>50</v>
      </c>
      <c r="D67" s="65">
        <f>IF(ISBLANK($I$3),"",IF(ISBLANK(Tipy!D61),0,IF(AND(Tipy!D61=Výsledky!$G$3,Tipy!F61=Výsledky!$I$3),60,0)))</f>
        <v>0</v>
      </c>
      <c r="E67" s="6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5" t="e">
        <f>IF(ISBLANK($I$3),"",IF(OR(Tipy!G62=Výsledky!$D$6,Tipy!G62=Výsledky!$D$7,Tipy!G62=Výsledky!$D$8,Tipy!G62=Výsledky!$D$9),IF(VLOOKUP(Tipy!G62,'Kategórie hráčov'!$A$2:$B$46,2,FALSE)=30,30,20),0))</f>
        <v>#N/A</v>
      </c>
      <c r="G67" s="65" t="e">
        <f>IF(ISBLANK($I$3),"",IF(OR(Tipy!H62=Výsledky!$G$6,Tipy!H62=Výsledky!$G$7,Tipy!H62=Výsledky!$G$8,Tipy!H62=Výsledky!$G$9),IF(VLOOKUP(Tipy!H62,'Kategórie hráčov'!$A$2:$B$46,2,FALSE)=30,30,20),0))</f>
        <v>#N/A</v>
      </c>
      <c r="H67" s="66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7" t="str">
        <f>IF(ISBLANK($I$3),"",IF(ISBLANK(Tipy!D61),"-",SUM(D67:H67)))</f>
        <v>-</v>
      </c>
      <c r="J67" s="335"/>
      <c r="K67" s="106">
        <f>IF(ISBLANK($P$3),"",IF(ISBLANK(Tipy!J61),0,IF(AND(Tipy!J61=Výsledky!$N$3,Tipy!L61=Výsledky!$P$3),60,0)))</f>
        <v>0</v>
      </c>
      <c r="L67" s="10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5">
        <f>IF(ISBLANK($P$3),"",IF(OR(Tipy!M61=Výsledky!$K$6,Tipy!M61=Výsledky!$K$7,Tipy!M61=Výsledky!$K$8,Tipy!M61=Výsledky!$K$9),IF(VLOOKUP(Tipy!M61,'Kategórie hráčov'!$A$2:$B$46,2,FALSE)=30,30,20),0))</f>
        <v>0</v>
      </c>
      <c r="N67" s="105">
        <f>IF(ISBLANK($P$3),"",IF(OR(Tipy!N61=Výsledky!$N$6,Tipy!N61=Výsledky!$N$7,Tipy!N61=Výsledky!$N$8,Tipy!N61=Výsledky!$N$9),IF(VLOOKUP(Tipy!N61,'Kategórie hráčov'!$A$2:$B$46,2,FALSE)=30,30,20),0))</f>
        <v>0</v>
      </c>
      <c r="O67" s="6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7">
        <f>IF(ISBLANK($P$3),"",IF(ISBLANK(Tipy!J61),"-",SUM(K67:O67)))</f>
        <v>20</v>
      </c>
      <c r="Q67" s="330"/>
      <c r="R67" s="106">
        <f>IF(ISBLANK($W$3),"",IF(ISBLANK(Tipy!P61),0,IF(AND(Tipy!P61=Výsledky!$U$3,Tipy!R61=Výsledky!$W$3),60,0)))</f>
        <v>0</v>
      </c>
      <c r="S67" s="10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5">
        <f>IF(ISBLANK($W$3),"",IF(OR(Tipy!S61=Výsledky!$R$6,Tipy!S61=Výsledky!$R$7,Tipy!S61=Výsledky!$R$8,Tipy!S61=Výsledky!$R$9),VLOOKUP(Tipy!S61,'Kategórie hráčov'!$A$2:$B$47,2,FALSE),0))</f>
        <v>0</v>
      </c>
      <c r="U67" s="105">
        <f>IF(ISBLANK($W$3),"",IF(OR(Tipy!T61=Výsledky!$U$6,Tipy!T61=Výsledky!$U$7,Tipy!T61=Výsledky!$U$8,Tipy!T61=Výsledky!$U$9),VLOOKUP(Tipy!T61,'Kategórie hráčov'!$A$25:$B$70,2,FALSE),0))</f>
        <v>0</v>
      </c>
      <c r="V67" s="66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9" t="str">
        <f>IF(ISBLANK($W$3),"",IF(ISBLANK(Tipy!P61),"-",SUM(R67:V67)))</f>
        <v>-</v>
      </c>
      <c r="X67" s="330"/>
      <c r="Y67" s="106">
        <f>IF(ISBLANK($AD$3),"",IF(ISBLANK(Tipy!V61),0,IF(AND(Tipy!V61=Výsledky!$AB$3,Tipy!X61=Výsledky!$AD$3),60,0)))</f>
        <v>0</v>
      </c>
      <c r="Z67" s="10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5">
        <f>IF(ISBLANK($AD$3),"",IF(OR(Tipy!Y61=Výsledky!$Y$6,Tipy!Y61=Výsledky!$Y$7,Tipy!Y61=Výsledky!$Y$8,Tipy!Y61=Výsledky!$Y$9),VLOOKUP(Tipy!Y61,'Kategórie hráčov'!$A$2:$B$47,2,FALSE),0))</f>
        <v>0</v>
      </c>
      <c r="AB67" s="105">
        <f>IF(ISBLANK($AD$3),"",IF(OR(Tipy!Z61=Výsledky!$AB$6,Tipy!Z61=Výsledky!$AB$7,Tipy!Z61=Výsledky!$AB$8,Tipy!Z61=Výsledky!$AB$9),VLOOKUP(Tipy!Z61,'Kategórie hráčov'!$A$25:$B$70,2,FALSE),0))</f>
        <v>0</v>
      </c>
      <c r="AC67" s="66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9">
        <f>IF(ISBLANK($AD$3),"",IF(ISBLANK(Tipy!V61),"-",SUM(Y67:AC67)))</f>
        <v>10</v>
      </c>
      <c r="AE67" s="68"/>
      <c r="AF67" s="65" t="str">
        <f>IF(ISBLANK($AK$3),"",IF(ISBLANK(Tipy!AB61),0,IF(AND(Tipy!AB61=Výsledky!$AI$3,Tipy!AD61=Výsledky!$AK$3),60,0)))</f>
        <v/>
      </c>
      <c r="AG67" s="65" t="str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/>
      </c>
      <c r="AH67" s="65" t="str">
        <f>IF(ISBLANK($AK$3),"",IF(OR(Tipy!AE61=Výsledky!$AF$6,Tipy!AE61=Výsledky!$AF$7,Tipy!AE61=Výsledky!$AF$8,Tipy!AE61=Výsledky!$AF$9),IF(VLOOKUP(Tipy!AE61,'Kategórie hráčov'!$A$2:$B$46,2,FALSE)=30,30,20),0))</f>
        <v/>
      </c>
      <c r="AI67" s="65" t="str">
        <f>IF(ISBLANK($AK$3),"",IF(OR(Tipy!AF61=Výsledky!$AI$6,Tipy!AF61=Výsledky!$AI$7,Tipy!AF61=Výsledky!$AI$8,Tipy!AF61=Výsledky!$AI$9),IF(VLOOKUP(Tipy!AF61,'Kategórie hráčov'!$A$2:$B$46,2,FALSE)=30,30,20),0))</f>
        <v/>
      </c>
      <c r="AJ67" s="66" t="str">
        <f>IF(ISBLANK($AK$3),"",IF(ISBLANK(Tipy!AB61),0,IF(OR(AND(Tipy!AB61=Výsledky!$AI$3,OR(Tipy!AD61=Výsledky!$AK$3+1,Tipy!AD61=Výsledky!$AK$3-1)),AND(Tipy!AD61=Výsledky!$AK$3,OR(Tipy!AB61=Výsledky!$AI$3+1,Tipy!AB61=Výsledky!$AI$3-1))),10,0)))</f>
        <v/>
      </c>
      <c r="AK67" s="69" t="str">
        <f>IF(ISBLANK($AK$3),"",IF(ISBLANK(Tipy!AB61),"-",SUM(AF67:AJ67)))</f>
        <v/>
      </c>
      <c r="AL67" s="68"/>
      <c r="AM67" s="65" t="str">
        <f>IF(ISBLANK($AR$3),"",IF(ISBLANK(Tipy!AH61),0,IF(AND(Tipy!AH61=Výsledky!$AP$3,Tipy!AJ61=Výsledky!$AR$3),60,0)))</f>
        <v/>
      </c>
      <c r="AN67" s="65" t="str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/>
      </c>
      <c r="AO67" s="65" t="str">
        <f>IF(ISBLANK($AR$3),"",IF(OR(Tipy!AK61=Výsledky!$AM$6,Tipy!AK61=Výsledky!$AM$7,Tipy!AK61=Výsledky!$AM$8,Tipy!AK61=Výsledky!$AM$9),IF(VLOOKUP(Tipy!AK61,'Kategórie hráčov'!$A$2:$B$46,2,FALSE)=30,30,20),0))</f>
        <v/>
      </c>
      <c r="AP67" s="65" t="str">
        <f>IF(ISBLANK($AR$3),"",IF(OR(Tipy!AL61=Výsledky!$AP$6,Tipy!AL61=Výsledky!$AP$7,Tipy!AL61=Výsledky!$AP$8,Tipy!AL61=Výsledky!$AP$9),IF(VLOOKUP(Tipy!AL61,'Kategórie hráčov'!$A$2:$B$46,2,FALSE)=30,30,20),0))</f>
        <v/>
      </c>
      <c r="AQ67" s="66" t="str">
        <f>IF(ISBLANK($AR$3),"",IF(ISBLANK(Tipy!AH61),0,IF(OR(AND(Tipy!AH61=Výsledky!$AP$3,OR(Tipy!AJ61=Výsledky!$AR$3+1,Tipy!AJ61=Výsledky!$AR$3-1)),AND(Tipy!AJ61=Výsledky!$AR$3,OR(Tipy!AH61=Výsledky!$AP$3+1,Tipy!AH61=Výsledky!$AP$3-1))),10,0)))</f>
        <v/>
      </c>
      <c r="AR67" s="69" t="str">
        <f>IF(ISBLANK($AR$3),"",IF(ISBLANK(Tipy!AH61),"-",SUM(AM67:AQ67)))</f>
        <v/>
      </c>
      <c r="AS67" s="68"/>
      <c r="AT67" s="65" t="str">
        <f>IF(ISBLANK($BF$3),"",IF(ISBLANK(Tipy!AN61),0,IF(AND(Tipy!AN61=Výsledky!$BD$3,Tipy!AP61=Výsledky!$BF$3),60,0)))</f>
        <v/>
      </c>
      <c r="AU67" s="65" t="str">
        <f>IF(ISBLANK($BF$3),"",IF(ISBLANK(Tipy!AN61),0,IF(AND(Tipy!AN61=Výsledky!$BD$3,Tipy!AP61=Výsledky!$BF$3),0,IF(AND(Tipy!AN61-Tipy!AP61&gt;0,Výsledky!$BD$3-Výsledky!$BF$3&gt;0),20,IF(AND(Tipy!AN61-Tipy!AP61=0,Výsledky!$BD$3-Výsledky!$BF$3=0),20,IF(AND(Tipy!AN61-Tipy!AP61&lt;0,Výsledky!$BD$3-Výsledky!$BF$3&lt;0),20,0))))))</f>
        <v/>
      </c>
      <c r="AV67" s="65" t="str">
        <f>IF(ISBLANK($BF$3),"",IF(OR(Tipy!AQ61=Výsledky!#REF!,Tipy!AQ61=Výsledky!#REF!,Tipy!AQ61=Výsledky!#REF!,Tipy!AQ61=Výsledky!$AT$9),IF(VLOOKUP(Tipy!AQ61,'Kategórie hráčov'!$A$2:$B$46,2,FALSE)=30,30,20),0))</f>
        <v/>
      </c>
      <c r="AW67" s="65" t="str">
        <f>IF(ISBLANK($BF$3),"",IF(OR(Tipy!AR61=Výsledky!#REF!,Tipy!AR61=Výsledky!#REF!,Tipy!AR61=Výsledky!#REF!,Tipy!AR61=Výsledky!$AW$9),IF(VLOOKUP(Tipy!AR61,'Kategórie hráčov'!$A$2:$B$46,2,FALSE)=30,30,20),0))</f>
        <v/>
      </c>
      <c r="AX67" s="66" t="str">
        <f>IF(ISBLANK($BF$3),"",IF(ISBLANK(Tipy!AN61),0,IF(OR(AND(Tipy!AN61=Výsledky!$BD$3,OR(Tipy!AP61=Výsledky!$BF$3+1,Tipy!AP61=Výsledky!$BF$3-1)),AND(Tipy!AP61=Výsledky!$BF$3,OR(Tipy!AN61=Výsledky!$BD$3+1,Tipy!AN61=Výsledky!$BD$3-1))),10,0)))</f>
        <v/>
      </c>
      <c r="AY67" s="69" t="str">
        <f>IF(ISBLANK($BF$3),"",IF(ISBLANK(Tipy!AN61),"-",SUM(AT67:AX67)))</f>
        <v/>
      </c>
      <c r="AZ67" s="68"/>
      <c r="BA67" s="65" t="str">
        <f>IF(ISBLANK($AY$3),"",IF(ISBLANK(Tipy!AT61),0,IF(AND(Tipy!AT61=Výsledky!$AW$3,Tipy!AV61=Výsledky!$AY$3),60,0)))</f>
        <v/>
      </c>
      <c r="BB67" s="65" t="str">
        <f>IF(ISBLANK($AY$3),"",IF(ISBLANK(Tipy!AT61),0,IF(AND(Tipy!AT61=Výsledky!$AW$3,Tipy!AV61=Výsledky!$AY$3),0,IF(AND(Tipy!AT61-Tipy!AV61&gt;0,Výsledky!$AW$3-Výsledky!$AY$3&gt;0),20,IF(AND(Tipy!AT61-Tipy!AV61=0,Výsledky!$AW$3-Výsledky!$AY$3=0),20,IF(AND(Tipy!AT61-Tipy!AV61&lt;0,Výsledky!$AW$3-Výsledky!$AY$3&lt;0),20,0))))))</f>
        <v/>
      </c>
      <c r="BC67" s="65" t="str">
        <f>IF(ISBLANK($AY$3),"",IF(OR(Tipy!AW61=Výsledky!$BA$6,Tipy!AW61=Výsledky!$BA$7,Tipy!AW61=Výsledky!$BA$8,Tipy!AW61=Výsledky!$BA$9),IF(VLOOKUP(Tipy!AW61,'Kategórie hráčov'!$A$2:$B$46,2,FALSE)=30,30,20),0))</f>
        <v/>
      </c>
      <c r="BD67" s="65" t="str">
        <f>IF(ISBLANK($AY$3),"",IF(OR(Tipy!AX61=Výsledky!$BD$6,Tipy!AX61=Výsledky!$BD$7,Tipy!AX61=Výsledky!$BD$8,Tipy!AX61=Výsledky!$BD$9),IF(VLOOKUP(Tipy!AX61,'Kategórie hráčov'!$A$2:$B$46,2,FALSE)=30,30,20),0))</f>
        <v/>
      </c>
      <c r="BE67" s="66" t="str">
        <f>IF(ISBLANK($AY$3),"",IF(ISBLANK(Tipy!AT61),0,IF(OR(AND(Tipy!AT61=Výsledky!$AW$3,OR(Tipy!AV61=Výsledky!$AY$3+1,Tipy!AV61=Výsledky!$AY$3-1)),AND(Tipy!AV61=Výsledky!$AY$3,OR(Tipy!AT61=Výsledky!$AW$3+1,Tipy!AT61=Výsledky!$AW$3-1))),10,0)))</f>
        <v/>
      </c>
      <c r="BF67" s="69" t="str">
        <f>IF(ISBLANK($AY$3),"",IF(ISBLANK(Tipy!AT61),"-",SUM(BA67:BE67)))</f>
        <v/>
      </c>
      <c r="BG67" s="68"/>
      <c r="BH67" s="65" t="str">
        <f>IF(ISBLANK($BT$3),"",IF(ISBLANK(Tipy!AZ61),0,IF(AND(Tipy!AZ61=Výsledky!$BR$3,Tipy!BB61=Výsledky!$BT$3),60,0)))</f>
        <v/>
      </c>
      <c r="BI67" s="65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5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5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6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69" t="str">
        <f>IF(ISBLANK($BT$3),"",IF(ISBLANK(Tipy!AZ61),"-",SUM(BH67:BL67)))</f>
        <v/>
      </c>
      <c r="BN67" s="68"/>
      <c r="BO67" s="65" t="str">
        <f>IF(ISBLANK($CA$3),"",IF(ISBLANK(Tipy!BF61),0,IF(AND(Tipy!BF61=Výsledky!$BY$3,Tipy!BH61=Výsledky!$CA$3),60,0)))</f>
        <v/>
      </c>
      <c r="BP67" s="65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5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5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6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9" t="str">
        <f>IF(ISBLANK($CA$3),"",IF(ISBLANK(Tipy!BF61),"-",SUM(BO67:BS67)))</f>
        <v/>
      </c>
      <c r="BU67" s="68"/>
      <c r="BV67" s="65" t="str">
        <f>IF(ISBLANK($CH$3),"",IF(ISBLANK(Tipy!BL61),0,IF(AND(Tipy!BL61=Výsledky!$CF$3,Tipy!BN61=Výsledky!$CH$3),60,0)))</f>
        <v/>
      </c>
      <c r="BW67" s="65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5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5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6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9" t="str">
        <f>IF(ISBLANK($CH$3),"",IF(ISBLANK(Tipy!BL61),"-",SUM(BV67:BZ67)))</f>
        <v/>
      </c>
      <c r="CB67" s="68"/>
      <c r="CC67" s="65" t="str">
        <f>IF(ISBLANK($CO$3),"",IF(ISBLANK(Tipy!BR61),0,IF(AND(Tipy!BR61=Výsledky!$CM$3,Tipy!BT61=Výsledky!$CO$3),60,0)))</f>
        <v/>
      </c>
      <c r="CD67" s="65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5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5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6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9" t="str">
        <f>IF(ISBLANK($CO$3),"",IF(ISBLANK(Tipy!BR61),"-",SUM(CC67:CG67)))</f>
        <v/>
      </c>
      <c r="CI67" s="68"/>
      <c r="CJ67" s="65" t="str">
        <f>IF(ISBLANK($CV$3),"",IF(ISBLANK(Tipy!BX61),0,IF(AND(Tipy!BX61=Výsledky!$CT$3,Tipy!BZ61=Výsledky!$CV$3),60,0)))</f>
        <v/>
      </c>
      <c r="CK67" s="65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5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5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6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9" t="str">
        <f>IF(ISBLANK($CV$3),"",IF(ISBLANK(Tipy!BX61),"-",SUM(CJ67:CN67)))</f>
        <v/>
      </c>
      <c r="CP67" s="68"/>
      <c r="CQ67" s="65" t="str">
        <f>IF(ISBLANK($DC$3),"",IF(ISBLANK(Tipy!CD61),0,IF(AND(Tipy!CD61=Výsledky!$DA$3,Tipy!CF61=Výsledky!$DC$3),60,0)))</f>
        <v/>
      </c>
      <c r="CR67" s="65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5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5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6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9" t="str">
        <f>IF(ISBLANK($DC$3),"",IF(ISBLANK(Tipy!CD61),"-",SUM(CQ67:CU67)))</f>
        <v/>
      </c>
      <c r="CW67" s="68"/>
      <c r="CX67" s="65" t="str">
        <f>IF(ISBLANK($DX$3),"",IF(ISBLANK(Tipy!CJ61),0,IF(AND(Tipy!CJ61=Výsledky!$DV$3,Tipy!CL61=Výsledky!$DX$3),60,0)))</f>
        <v/>
      </c>
      <c r="CY67" s="65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5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5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6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9" t="str">
        <f>IF(ISBLANK($DX$3),"",IF(ISBLANK(Tipy!CJ61),"-",SUM(CX67:DB67)))</f>
        <v/>
      </c>
      <c r="DD67" s="68"/>
      <c r="DE67" s="65" t="str">
        <f>IF(ISBLANK($DQ$3),"",IF(ISBLANK(Tipy!CP61),0,IF(AND(Tipy!CP61=Výsledky!$DO$3,Tipy!CR61=Výsledky!$DQ$3),60,0)))</f>
        <v/>
      </c>
      <c r="DF67" s="65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5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5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6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9" t="str">
        <f>IF(ISBLANK($DQ$3),"",IF(ISBLANK(Tipy!CP61),"-",SUM(DE67:DI67)))</f>
        <v/>
      </c>
      <c r="DK67" s="68"/>
      <c r="DL67" s="65" t="str">
        <f>IF(ISBLANK($EE$3),"",IF(ISBLANK(Tipy!CV61),0,IF(AND(Tipy!CV61=Výsledky!$EC$3,Tipy!CX61=Výsledky!$EE$3),60,0)))</f>
        <v/>
      </c>
      <c r="DM67" s="65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5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5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6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9" t="str">
        <f>IF(ISBLANK($EE$3),"",IF(ISBLANK(Tipy!CV61),"-",SUM(DL67:DP67)))</f>
        <v/>
      </c>
      <c r="DR67" s="68"/>
      <c r="DS67" s="65" t="str">
        <f>IF(ISBLANK($EL$3),"",IF(ISBLANK(Tipy!DB61),0,IF(AND(Tipy!DB61=Výsledky!$EJ$3,Tipy!DD61=Výsledky!$EL$3),60,0)))</f>
        <v/>
      </c>
      <c r="DT67" s="65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5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5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6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9" t="str">
        <f>IF(ISBLANK($EL$3),"",IF(ISBLANK(Tipy!DB61),"-",SUM(DS67:DW67)))</f>
        <v/>
      </c>
      <c r="DY67" s="68"/>
      <c r="DZ67" s="65" t="str">
        <f>IF(ISBLANK($ES$3),"",IF(ISBLANK(Tipy!DH61),0,IF(AND(Tipy!DH61=Výsledky!$EQ$3,Tipy!DJ61=Výsledky!$ES$3),60,0)))</f>
        <v/>
      </c>
      <c r="EA67" s="65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5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5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6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9" t="str">
        <f>IF(ISBLANK($ES$3),"",IF(ISBLANK(Tipy!DH61),"-",SUM(DZ67:ED67)))</f>
        <v/>
      </c>
      <c r="EF67" s="68"/>
      <c r="EG67" s="65" t="str">
        <f>IF(ISBLANK($EZ$3),"",IF(ISBLANK(Tipy!DN61),0,IF(AND(Tipy!DN61=Výsledky!$EX$3,Tipy!DP61=Výsledky!$EZ$3),60,0)))</f>
        <v/>
      </c>
      <c r="EH67" s="65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5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5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6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9" t="str">
        <f>IF(ISBLANK($EZ$3),"",IF(ISBLANK(Tipy!DN61),"-",SUM(EG67:EK67)))</f>
        <v/>
      </c>
      <c r="EM67" s="68"/>
      <c r="EN67" s="65" t="str">
        <f>IF(ISBLANK($FU$3),"",IF(ISBLANK(Tipy!DT61),0,IF(AND(Tipy!DT61=Výsledky!$FS$3,Tipy!DV61=Výsledky!$FU$3),60,0)))</f>
        <v/>
      </c>
      <c r="EO67" s="65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5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5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6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9" t="str">
        <f>IF(ISBLANK($FU$3),"",IF(ISBLANK(Tipy!DT61),"-",SUM(EN67:ER67)))</f>
        <v/>
      </c>
      <c r="ET67" s="68"/>
      <c r="EU67" s="65" t="str">
        <f>IF(ISBLANK($FG$3),"",IF(ISBLANK(Tipy!DZ61),0,IF(AND(Tipy!DZ61=Výsledky!$FE$3,Tipy!EB61=Výsledky!$FG$3),60,0)))</f>
        <v/>
      </c>
      <c r="EV67" s="65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5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5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6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9" t="str">
        <f>IF(ISBLANK($FG$3),"",IF(ISBLANK(Tipy!DZ61),"-",SUM(EU67:EY67)))</f>
        <v/>
      </c>
      <c r="FA67" s="68"/>
      <c r="FB67" s="65" t="str">
        <f>IF(ISBLANK($BM$3),"",IF(ISBLANK(Tipy!EF61),0,IF(AND(Tipy!EF61=Výsledky!$BK$3,Tipy!EH61=Výsledky!$BM$3),60,0)))</f>
        <v/>
      </c>
      <c r="FC67" s="65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5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5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6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69" t="str">
        <f>IF(ISBLANK($BM$3),"",IF(ISBLANK(Tipy!EF61),"-",SUM(FB67:FF67)))</f>
        <v/>
      </c>
      <c r="FH67" s="68"/>
      <c r="FI67" s="65" t="str">
        <f>IF(ISBLANK($FN$3),"",IF(ISBLANK(Tipy!EL61),0,IF(AND(Tipy!EL61=Výsledky!$FL$3,Tipy!EN61=Výsledky!$FN$3),60,0)))</f>
        <v/>
      </c>
      <c r="FJ67" s="65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5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5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6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9" t="str">
        <f>IF(ISBLANK($FN$3),"",IF(ISBLANK(Tipy!EL61),"-",SUM(FI67:FM67)))</f>
        <v/>
      </c>
      <c r="FO67" s="68"/>
      <c r="FP67" s="65" t="str">
        <f>IF(ISBLANK($DJ$3),"",IF(ISBLANK(Tipy!ER61),0,IF(AND(Tipy!ER61=Výsledky!$DH$3,Tipy!ET61=Výsledky!$DJ$3),60,0)))</f>
        <v/>
      </c>
      <c r="FQ67" s="65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5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5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6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9" t="str">
        <f>IF(ISBLANK($DJ$3),"",IF(ISBLANK(Tipy!ER61),"-",SUM(FP67:FT67)))</f>
        <v/>
      </c>
      <c r="FV67" s="68"/>
      <c r="FW67" s="65" t="str">
        <f>IF(ISBLANK($GB$3),"",IF(ISBLANK(Tipy!EX61),0,IF(AND(Tipy!EX61=Výsledky!$FZ$3,Tipy!EZ61=Výsledky!$GB$3),60,0)))</f>
        <v/>
      </c>
      <c r="FX67" s="65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5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5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6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9" t="str">
        <f>IF(ISBLANK($GB$3),"",IF(ISBLANK(Tipy!EX61),"-",SUM(FW67:GA67)))</f>
        <v/>
      </c>
      <c r="GC67" s="68"/>
      <c r="GD67" s="65" t="str">
        <f>IF(ISBLANK($GP$3),"",IF(ISBLANK(Tipy!FD61),0,IF(AND(Tipy!FD61=Výsledky!$GN$3,Tipy!FF61=Výsledky!$GP$3),60,0)))</f>
        <v/>
      </c>
      <c r="GE67" s="65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5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5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6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9" t="str">
        <f>IF(ISBLANK($GP$3),"",IF(ISBLANK(Tipy!FD61),"-",SUM(GD67:GH67)))</f>
        <v/>
      </c>
      <c r="GJ67" s="68"/>
      <c r="GK67" s="65" t="str">
        <f>IF(ISBLANK($GW$3),"",IF(ISBLANK(Tipy!FJ61),0,IF(AND(Tipy!FJ61=Výsledky!$GU$3,Tipy!FL61=Výsledky!$GW$3),60,0)))</f>
        <v/>
      </c>
      <c r="GL67" s="65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5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5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6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9" t="str">
        <f>IF(ISBLANK($GW$3),"",IF(ISBLANK(Tipy!FJ61),"-",SUM(GK67:GO67)))</f>
        <v/>
      </c>
      <c r="GQ67" s="68"/>
      <c r="GR67" s="65" t="str">
        <f>IF(ISBLANK($GI$3),"",IF(ISBLANK(Tipy!FP61),0,IF(AND(Tipy!FP61=Výsledky!$GG$3,Tipy!FR61=Výsledky!$GI$3),60,0)))</f>
        <v/>
      </c>
      <c r="GS67" s="65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5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5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6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9" t="str">
        <f>IF(ISBLANK($GI$3),"",IF(ISBLANK(Tipy!FP61),"-",SUM(GR67:GV67)))</f>
        <v/>
      </c>
      <c r="GX67" s="68"/>
      <c r="GY67" s="65" t="str">
        <f>IF(ISBLANK($HK$3),"",IF(ISBLANK(Tipy!FV61),0,IF(AND(Tipy!FV61=Výsledky!$HI$3,Tipy!FX61=Výsledky!$HK$3),60,0)))</f>
        <v/>
      </c>
      <c r="GZ67" s="65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5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5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6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9" t="str">
        <f>IF(ISBLANK($HK$3),"",IF(ISBLANK(Tipy!FV61),"-",SUM(GY67:HC67)))</f>
        <v/>
      </c>
      <c r="HE67" s="68"/>
      <c r="HF67" s="65" t="str">
        <f>IF(ISBLANK($HD$3),"",IF(ISBLANK(Tipy!GB61),0,IF(AND(Tipy!GB61=Výsledky!$HB$3,Tipy!GD61=Výsledky!$HD$3),60,0)))</f>
        <v/>
      </c>
      <c r="HG67" s="65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5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5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6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9" t="str">
        <f>IF(ISBLANK($HD$3),"",IF(ISBLANK(Tipy!GB61),"-",SUM(HF67:HJ67)))</f>
        <v/>
      </c>
      <c r="HL67" s="68"/>
      <c r="HM67" s="65" t="str">
        <f>IF(ISBLANK($HY$3),"",IF(ISBLANK(Tipy!GH61),0,IF(AND(Tipy!GH61=Výsledky!$HW$3,Tipy!GJ61=Výsledky!$HY$3),60,0)))</f>
        <v/>
      </c>
      <c r="HN67" s="65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5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5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6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9" t="str">
        <f>IF(ISBLANK($HY$3),"",IF(ISBLANK(Tipy!GH61),"-",SUM(HM67:HQ67)))</f>
        <v/>
      </c>
      <c r="HS67" s="68"/>
      <c r="HT67" s="65" t="str">
        <f>IF(ISBLANK($HR$3),"",IF(ISBLANK(Tipy!GN61),0,IF(AND(Tipy!GN61=Výsledky!$HP$3,Tipy!GP61=Výsledky!$HR$3),60,0)))</f>
        <v/>
      </c>
      <c r="HU67" s="65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5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5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6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9" t="str">
        <f>IF(ISBLANK($HR$3),"",IF(ISBLANK(Tipy!GN61),"-",SUM(HT67:HX67)))</f>
        <v/>
      </c>
      <c r="HZ67" s="68"/>
      <c r="IA67" s="65" t="str">
        <f>IF(ISBLANK($IM$3),"",IF(ISBLANK(Tipy!GT61),0,IF(AND(Tipy!GT61=Výsledky!$IK$3,Tipy!GV61=Výsledky!$IM$3),60,0)))</f>
        <v/>
      </c>
      <c r="IB67" s="65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5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5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6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9" t="str">
        <f>IF(ISBLANK($IM$3),"",IF(ISBLANK(Tipy!GT61),"-",SUM(IA67:IE67)))</f>
        <v/>
      </c>
      <c r="IG67" s="68"/>
      <c r="IH67" s="65" t="str">
        <f>IF(ISBLANK($IF$3),"",IF(ISBLANK(Tipy!GZ61),0,IF(AND(Tipy!GZ61=Výsledky!$ID$3,Tipy!HB61=Výsledky!$IF$3),60,0)))</f>
        <v/>
      </c>
      <c r="II67" s="65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5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5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6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9" t="str">
        <f>IF(ISBLANK($IF$3),"",IF(ISBLANK(Tipy!GZ61),"-",SUM(IH67:IL67)))</f>
        <v/>
      </c>
      <c r="IN67" s="68"/>
      <c r="IO67" s="65" t="str">
        <f>IF(ISBLANK($IT$3),"",IF(ISBLANK(Tipy!HF61),0,IF(AND(Tipy!HF61=Výsledky!$IR$3,Tipy!HH61=Výsledky!$IT$3),60,0)))</f>
        <v/>
      </c>
      <c r="IP67" s="65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5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5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6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9" t="str">
        <f>IF(ISBLANK($IT$3),"",IF(ISBLANK(Tipy!HF61),"-",SUM(IO67:IS67)))</f>
        <v/>
      </c>
      <c r="IU67" s="68"/>
      <c r="IV67" s="65" t="str">
        <f>IF(ISBLANK($JA$3),"",IF(ISBLANK(Tipy!HL61),0,IF(AND(Tipy!HL61=Výsledky!$IY$3,Tipy!HN61=Výsledky!$JA$3),60,0)))</f>
        <v/>
      </c>
      <c r="IW67" s="65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5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5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6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9" t="str">
        <f>IF(ISBLANK($JA$3),"",IF(ISBLANK(Tipy!HL61),"-",SUM(IV67:IZ67)))</f>
        <v/>
      </c>
      <c r="JB67" s="68"/>
      <c r="JC67" s="65" t="str">
        <f>IF(ISBLANK($JO$3),"",IF(ISBLANK(Tipy!HR61),0,IF(AND(Tipy!HR61=Výsledky!$JM$3,Tipy!HT61=Výsledky!$JO$3),60,0)))</f>
        <v/>
      </c>
      <c r="JD67" s="65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5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5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6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9" t="str">
        <f>IF(ISBLANK($JO$3),"",IF(ISBLANK(Tipy!HR61),"-",SUM(JC67:JG67)))</f>
        <v/>
      </c>
      <c r="JI67" s="68"/>
      <c r="JJ67" s="65" t="str">
        <f>IF(ISBLANK($JH$3),"",IF(ISBLANK(Tipy!HX61),0,IF(AND(Tipy!HX61=Výsledky!$JF$3,Tipy!HZ61=Výsledky!$JH$3),60,0)))</f>
        <v/>
      </c>
      <c r="JK67" s="65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5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5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6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9" t="str">
        <f>IF(ISBLANK($JH$3),"",IF(ISBLANK(Tipy!HX61),"-",SUM(JJ67:JN67)))</f>
        <v/>
      </c>
      <c r="JP67" s="68"/>
      <c r="JQ67" s="65" t="str">
        <f>IF(ISBLANK($JV$3),"",IF(ISBLANK(Tipy!ID61),0,IF(AND(Tipy!ID61=Výsledky!$JT$3,Tipy!IF61=Výsledky!$JV$3),60,0)))</f>
        <v/>
      </c>
      <c r="JR67" s="65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5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5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6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9" t="str">
        <f>IF(ISBLANK($JV$3),"",IF(ISBLANK(Tipy!ID61),"-",SUM(JQ67:JU67)))</f>
        <v/>
      </c>
      <c r="JW67" s="68"/>
      <c r="JX67" s="65" t="str">
        <f>IF(ISBLANK($KQ$3),"",IF(ISBLANK(Tipy!IJ61),0,IF(AND(Tipy!IJ61=Výsledky!$KO$3,Tipy!IL61=Výsledky!$KQ$3),60,0)))</f>
        <v/>
      </c>
      <c r="JY67" s="65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5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5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6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9" t="str">
        <f>IF(ISBLANK($KQ$3),"",IF(ISBLANK(Tipy!IJ61),"-",SUM(JX67:KB67)))</f>
        <v/>
      </c>
      <c r="KD67" s="68"/>
      <c r="KE67" s="65" t="str">
        <f>IF(ISBLANK($KX$3),"",IF(ISBLANK(Tipy!IP61),0,IF(AND(Tipy!IP61=Výsledky!$KV$3,Tipy!IR61=Výsledky!$KX$3),60,0)))</f>
        <v/>
      </c>
      <c r="KF67" s="65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5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5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6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9" t="str">
        <f>IF(ISBLANK($KX$3),"",IF(ISBLANK(Tipy!IP61),"-",SUM(KE67:KI67)))</f>
        <v/>
      </c>
      <c r="KK67" s="68"/>
      <c r="KL67" s="65" t="str">
        <f>IF(ISBLANK($KJ$3),"",IF(ISBLANK(Tipy!IV61),0,IF(AND(Tipy!IV61=Výsledky!$KH$3,Tipy!IX61=Výsledky!$KJ$3),60,0)))</f>
        <v/>
      </c>
      <c r="KM67" s="65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5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5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6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9" t="str">
        <f>IF(ISBLANK($KJ$3),"",IF(ISBLANK(Tipy!IV61),"-",SUM(KL67:KP67)))</f>
        <v/>
      </c>
      <c r="KR67" s="68"/>
      <c r="KS67" s="65" t="str">
        <f>IF(ISBLANK($KC$3),"",IF(ISBLANK(Tipy!JB61),0,IF(AND(Tipy!JB61=Výsledky!$KA$3,Tipy!JD61=Výsledky!$KC$3),60,0)))</f>
        <v/>
      </c>
      <c r="KT67" s="65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5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5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6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9" t="str">
        <f>IF(ISBLANK($KC$3),"",IF(ISBLANK(Tipy!JB61),"-",SUM(KS67:KW67)))</f>
        <v/>
      </c>
      <c r="KY67" s="68"/>
      <c r="KZ67" s="65" t="str">
        <f>IF(ISBLANK($LE$3),"",IF(ISBLANK(Tipy!JH61),0,IF(AND(Tipy!JH61=Výsledky!$LC$3,Tipy!JJ61=Výsledky!$LE$3),60,0)))</f>
        <v/>
      </c>
      <c r="LA67" s="65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5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5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6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9" t="str">
        <f>IF(ISBLANK($LE$3),"",IF(ISBLANK(Tipy!JH61),"-",SUM(KZ67:LD67)))</f>
        <v/>
      </c>
      <c r="LF67" s="68"/>
      <c r="LG67" s="65" t="str">
        <f>IF(ISBLANK($JH$3),"",IF(ISBLANK(Tipy!JU61),0,IF(AND(Tipy!JU61=Výsledky!$JF$3,Tipy!JW61=Výsledky!$JH$3),60,0)))</f>
        <v/>
      </c>
      <c r="LH67" s="65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5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5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6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9" t="str">
        <f>IF(ISBLANK($JH$3),"",IF(ISBLANK(Tipy!JU61),"-",SUM(LG67:LK67)))</f>
        <v/>
      </c>
      <c r="LM67" s="68"/>
      <c r="LN67" s="65" t="str">
        <f>IF(ISBLANK($LS$3),"",IF(ISBLANK(Tipy!JN61),0,IF(AND(Tipy!JN61=Výsledky!$LQ$3,Tipy!JP61=Výsledky!$LS$3),60,0)))</f>
        <v/>
      </c>
      <c r="LO67" s="65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5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5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6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9" t="str">
        <f>IF(ISBLANK($LS$3),"",IF(ISBLANK(Tipy!JN61),"-",SUM(LN67:LR67)))</f>
        <v/>
      </c>
      <c r="LT67" s="68"/>
      <c r="LU67" s="65" t="str">
        <f>IF(ISBLANK($JH$3),"",IF(ISBLANK(Tipy!KI61),0,IF(AND(Tipy!KI61=Výsledky!$JF$3,Tipy!KK61=Výsledky!$JH$3),60,0)))</f>
        <v/>
      </c>
      <c r="LV67" s="65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5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5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6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9" t="str">
        <f>IF(ISBLANK($JH$3),"",IF(ISBLANK(Tipy!KI61),"-",SUM(LU67:LY67)))</f>
        <v/>
      </c>
      <c r="MA67" s="68"/>
      <c r="MB67" s="65" t="str">
        <f>IF(ISBLANK($MG$3),"",IF(ISBLANK(Tipy!JZ61),0,IF(AND(Tipy!JZ61=Výsledky!$ME$3,Tipy!KB61=Výsledky!$MG$3),60,0)))</f>
        <v/>
      </c>
      <c r="MC67" s="65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5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5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6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9" t="str">
        <f>IF(ISBLANK($MG$3),"",IF(ISBLANK(Tipy!JZ61),"-",SUM(MB67:MF67)))</f>
        <v/>
      </c>
      <c r="MH67" s="68"/>
      <c r="MI67" s="65" t="str">
        <f>IF(ISBLANK($MN$3),"",IF(ISBLANK(Tipy!KL61),0,IF(AND(Tipy!KL61=Výsledky!$ML$3,Tipy!KN61=Výsledky!$MN$3),60,0)))</f>
        <v/>
      </c>
      <c r="MJ67" s="6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5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5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9" t="str">
        <f>IF(ISBLANK($MN$3),"",IF(ISBLANK(Tipy!KL61),"-",SUM(MI67:MM67)))</f>
        <v/>
      </c>
      <c r="MO67" s="68"/>
      <c r="MP67" s="65" t="str">
        <f>IF(ISBLANK($MU$3),"",IF(ISBLANK(Tipy!KR61),0,IF(AND(Tipy!KR61=Výsledky!$MS$3,Tipy!KT61=Výsledky!$MU$3),60,0)))</f>
        <v/>
      </c>
      <c r="MQ67" s="6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5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5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9" t="str">
        <f>IF(ISBLANK($MU$3),"",IF(ISBLANK(Tipy!KR61),"-",SUM(MP67:MT67)))</f>
        <v/>
      </c>
      <c r="MV67" s="68"/>
      <c r="MW67" s="65" t="str">
        <f>IF(ISBLANK($NP$3),"",IF(ISBLANK(Tipy!KX61),0,IF(AND(Tipy!KX61=Výsledky!$NN$3,Tipy!KZ61=Výsledky!$NP$3),60,0)))</f>
        <v/>
      </c>
      <c r="MX67" s="65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5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5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6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9" t="str">
        <f>IF(ISBLANK($NP$3),"",IF(ISBLANK(Tipy!KX61),"-",SUM(MW67:NA67)))</f>
        <v/>
      </c>
      <c r="NC67" s="68"/>
      <c r="ND67" s="65" t="str">
        <f>IF(ISBLANK($NB$3),"",IF(ISBLANK(Tipy!LD61),0,IF(AND(Tipy!LD61=Výsledky!$MZ$3,Tipy!LF61=Výsledky!$NB$3),60,0)))</f>
        <v/>
      </c>
      <c r="NE67" s="65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5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5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6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9" t="str">
        <f>IF(ISBLANK($NB$3),"",IF(ISBLANK(Tipy!LD61),"-",SUM(ND67:NH67)))</f>
        <v/>
      </c>
      <c r="NJ67" s="68"/>
      <c r="NK67" s="65" t="str">
        <f>IF(ISBLANK($OD$3),"",IF(ISBLANK(Tipy!LJ61),0,IF(AND(Tipy!LJ61=Výsledky!$OB$3,Tipy!LL61=Výsledky!$OD$3),60,0)))</f>
        <v/>
      </c>
      <c r="NL67" s="65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5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5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6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9" t="str">
        <f>IF(ISBLANK($OD$3),"",IF(ISBLANK(Tipy!LJ61),"-",SUM(NK67:NO67)))</f>
        <v/>
      </c>
      <c r="NQ67" s="68"/>
      <c r="NR67" s="65" t="str">
        <f>IF(ISBLANK($NI$3),"",IF(ISBLANK(Tipy!LP61),0,IF(AND(Tipy!LP61=Výsledky!$NG$3,Tipy!LR61=Výsledky!$NI$3),60,0)))</f>
        <v/>
      </c>
      <c r="NS67" s="65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5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5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6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9" t="str">
        <f>IF(ISBLANK($NI$3),"",IF(ISBLANK(Tipy!LP61),"-",SUM(NR67:NV67)))</f>
        <v/>
      </c>
      <c r="NX67" s="68"/>
      <c r="NY67" s="65" t="str">
        <f>IF(ISBLANK($OK$3),"",IF(ISBLANK(Tipy!LV61),0,IF(AND(Tipy!LV61=Výsledky!$OI$3,Tipy!LX61=Výsledky!$OK$3),60,0)))</f>
        <v/>
      </c>
      <c r="NZ67" s="65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5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5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6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9" t="str">
        <f>IF(ISBLANK($OK$3),"",IF(ISBLANK(Tipy!LV61),"-",SUM(NY67:OC67)))</f>
        <v/>
      </c>
      <c r="OE67" s="68"/>
      <c r="OF67" s="65" t="str">
        <f>IF(ISBLANK($NW$3),"",IF(ISBLANK(Tipy!MB61),0,IF(AND(Tipy!MB61=Výsledky!$NU$3,Tipy!MD61=Výsledky!$NW$3),60,0)))</f>
        <v/>
      </c>
      <c r="OG67" s="65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5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5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6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9" t="str">
        <f>IF(ISBLANK($NW$3),"",IF(ISBLANK(Tipy!MB61),"-",SUM(OF67:OJ67)))</f>
        <v/>
      </c>
      <c r="OL67" s="68"/>
      <c r="OM67" s="65" t="str">
        <f>IF(ISBLANK($OR$3),"",IF(ISBLANK(Tipy!MH61),0,IF(AND(Tipy!MH61=Výsledky!$OP$3,Tipy!MJ61=Výsledky!$OR$3),60,0)))</f>
        <v/>
      </c>
      <c r="ON67" s="6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5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5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9" t="str">
        <f>IF(ISBLANK($OR$3),"",IF(ISBLANK(Tipy!MH61),"-",SUM(OM67:OQ67)))</f>
        <v/>
      </c>
      <c r="OS67" s="68"/>
      <c r="OT67" s="65" t="str">
        <f>IF(ISBLANK($OY$3),"",IF(ISBLANK(Tipy!MN61),0,IF(AND(Tipy!MN61=Výsledky!$OW$3,Tipy!MP61=Výsledky!$OY$3),60,0)))</f>
        <v/>
      </c>
      <c r="OU67" s="6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5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5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9" t="str">
        <f>IF(ISBLANK($OY$3),"",IF(ISBLANK(Tipy!MN61),"-",SUM(OT67:OX67)))</f>
        <v/>
      </c>
      <c r="OZ67" s="68"/>
      <c r="PA67" s="65" t="str">
        <f>IF(ISBLANK($PF$3),"",IF(ISBLANK(Tipy!MT61),0,IF(AND(Tipy!MT61=Výsledky!$PD$3,Tipy!MV61=Výsledky!$PF$3),60,0)))</f>
        <v/>
      </c>
      <c r="PB67" s="6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5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5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9" t="str">
        <f>IF(ISBLANK($PF$3),"",IF(ISBLANK(Tipy!MT61),"-",SUM(PA67:PE67)))</f>
        <v/>
      </c>
      <c r="PG67" s="68"/>
      <c r="PH67" s="65" t="str">
        <f>IF(ISBLANK($PM$3),"",IF(ISBLANK(Tipy!MZ61),0,IF(AND(Tipy!MZ61=Výsledky!$PK$3,Tipy!NB61=Výsledky!$PM$3),60,0)))</f>
        <v/>
      </c>
      <c r="PI67" s="6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5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5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9" t="str">
        <f>IF(ISBLANK($PM$3),"",IF(ISBLANK(Tipy!MZ61),"-",SUM(PH67:PL67)))</f>
        <v/>
      </c>
      <c r="PN67" s="68"/>
      <c r="PO67" s="65" t="str">
        <f>IF(ISBLANK($PT$3),"",IF(ISBLANK(Tipy!NF61),0,IF(AND(Tipy!NF61=Výsledky!$PR$3,Tipy!NH61=Výsledky!$PT$3),60,0)))</f>
        <v/>
      </c>
      <c r="PP67" s="6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5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5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9" t="str">
        <f>IF(ISBLANK($PT$3),"",IF(ISBLANK(Tipy!NF61),"-",SUM(PO67:PS67)))</f>
        <v/>
      </c>
      <c r="PU67" s="68"/>
      <c r="PV67" s="65" t="str">
        <f>IF(ISBLANK($QA$3),"",IF(ISBLANK(Tipy!NL61),0,IF(AND(Tipy!NL61=Výsledky!$PY$3,Tipy!NN61=Výsledky!$QA$3),60,0)))</f>
        <v/>
      </c>
      <c r="PW67" s="6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5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5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9" t="str">
        <f>IF(ISBLANK($QA$3),"",IF(ISBLANK(Tipy!NL61),"-",SUM(PV67:PZ67)))</f>
        <v/>
      </c>
      <c r="QB67" s="68"/>
      <c r="QC67" s="65" t="str">
        <f>IF(ISBLANK($QH$3),"",IF(ISBLANK(Tipy!NR61),0,IF(AND(Tipy!NR61=Výsledky!$QF$3,Tipy!NT61=Výsledky!$QH$3),60,0)))</f>
        <v/>
      </c>
      <c r="QD67" s="6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5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5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9" t="str">
        <f>IF(ISBLANK($QH$3),"",IF(ISBLANK(Tipy!NR61),"-",SUM(QC67:QG67)))</f>
        <v/>
      </c>
      <c r="QI67" s="65"/>
      <c r="QJ67" s="65" t="str">
        <f>IF(ISBLANK($QV$3),"",IF(ISBLANK(Tipy!NX61),0,IF(AND(Tipy!NX61=Výsledky!$QT$3,Tipy!NZ61=Výsledky!$QV$3),60,0)))</f>
        <v/>
      </c>
      <c r="QK67" s="65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5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5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6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9" t="str">
        <f>IF(ISBLANK($QV$3),"",IF(ISBLANK(Tipy!NX61),"-",SUM(QJ67:QN67)))</f>
        <v/>
      </c>
      <c r="QP67" s="65"/>
      <c r="QQ67" s="65" t="str">
        <f>IF(ISBLANK($QO$3),"",IF(ISBLANK(Tipy!#REF!),0,IF(AND(Tipy!#REF!=Výsledky!$QM$3,Tipy!#REF!=Výsledky!$QO$3),60,0)))</f>
        <v/>
      </c>
      <c r="QR6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9" t="str">
        <f>IF(ISBLANK($QO$3),"",IF(ISBLANK(Tipy!#REF!),"-",SUM(QQ67:QU67)))</f>
        <v/>
      </c>
    </row>
    <row r="68" spans="1:464" s="336" customFormat="1" ht="15">
      <c r="A68" s="316">
        <f>Tipy!A62</f>
        <v>25</v>
      </c>
      <c r="B68" s="333" t="s">
        <v>191</v>
      </c>
      <c r="C68" s="334">
        <v>25</v>
      </c>
      <c r="D68" s="65">
        <f>IF(ISBLANK($I$3),"",IF(ISBLANK(Tipy!D62),0,IF(AND(Tipy!D62=Výsledky!$G$3,Tipy!F62=Výsledky!$I$3),60,0)))</f>
        <v>0</v>
      </c>
      <c r="E68" s="6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5" t="e">
        <f>IF(ISBLANK($I$3),"",IF(OR(Tipy!G63=Výsledky!$D$6,Tipy!G63=Výsledky!$D$7,Tipy!G63=Výsledky!$D$8,Tipy!G63=Výsledky!$D$9),IF(VLOOKUP(Tipy!G63,'Kategórie hráčov'!$A$2:$B$46,2,FALSE)=30,30,20),0))</f>
        <v>#N/A</v>
      </c>
      <c r="G68" s="65" t="e">
        <f>IF(ISBLANK($I$3),"",IF(OR(Tipy!H63=Výsledky!$G$6,Tipy!H63=Výsledky!$G$7,Tipy!H63=Výsledky!$G$8,Tipy!H63=Výsledky!$G$9),IF(VLOOKUP(Tipy!H63,'Kategórie hráčov'!$A$2:$B$46,2,FALSE)=30,30,20),0))</f>
        <v>#N/A</v>
      </c>
      <c r="H68" s="6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7" t="str">
        <f>IF(ISBLANK($I$3),"",IF(ISBLANK(Tipy!D62),"-",SUM(D68:H68)))</f>
        <v>-</v>
      </c>
      <c r="J68" s="335"/>
      <c r="K68" s="106">
        <f>IF(ISBLANK($P$3),"",IF(ISBLANK(Tipy!J62),0,IF(AND(Tipy!J62=Výsledky!$N$3,Tipy!L62=Výsledky!$P$3),60,0)))</f>
        <v>0</v>
      </c>
      <c r="L68" s="10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5">
        <f>IF(ISBLANK($P$3),"",IF(OR(Tipy!M62=Výsledky!$K$6,Tipy!M62=Výsledky!$K$7,Tipy!M62=Výsledky!$K$8,Tipy!M62=Výsledky!$K$9),IF(VLOOKUP(Tipy!M62,'Kategórie hráčov'!$A$2:$B$46,2,FALSE)=30,30,20),0))</f>
        <v>0</v>
      </c>
      <c r="N68" s="105">
        <f>IF(ISBLANK($P$3),"",IF(OR(Tipy!N62=Výsledky!$N$6,Tipy!N62=Výsledky!$N$7,Tipy!N62=Výsledky!$N$8,Tipy!N62=Výsledky!$N$9),IF(VLOOKUP(Tipy!N62,'Kategórie hráčov'!$A$2:$B$46,2,FALSE)=30,30,20),0))</f>
        <v>20</v>
      </c>
      <c r="O68" s="6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7">
        <f>IF(ISBLANK($P$3),"",IF(ISBLANK(Tipy!J62),"-",SUM(K68:O68)))</f>
        <v>40</v>
      </c>
      <c r="Q68" s="330"/>
      <c r="R68" s="106">
        <f>IF(ISBLANK($W$3),"",IF(ISBLANK(Tipy!P62),0,IF(AND(Tipy!P62=Výsledky!$U$3,Tipy!R62=Výsledky!$W$3),60,0)))</f>
        <v>60</v>
      </c>
      <c r="S68" s="10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5">
        <f>IF(ISBLANK($W$3),"",IF(OR(Tipy!S62=Výsledky!$R$6,Tipy!S62=Výsledky!$R$7,Tipy!S62=Výsledky!$R$8,Tipy!S62=Výsledky!$R$9),VLOOKUP(Tipy!S62,'Kategórie hráčov'!$A$2:$B$47,2,FALSE),0))</f>
        <v>20</v>
      </c>
      <c r="U68" s="105">
        <f>IF(ISBLANK($W$3),"",IF(OR(Tipy!T62=Výsledky!$U$6,Tipy!T62=Výsledky!$U$7,Tipy!T62=Výsledky!$U$8,Tipy!T62=Výsledky!$U$9),VLOOKUP(Tipy!T62,'Kategórie hráčov'!$A$25:$B$70,2,FALSE),0))</f>
        <v>0</v>
      </c>
      <c r="V68" s="6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9">
        <f>IF(ISBLANK($W$3),"",IF(ISBLANK(Tipy!P62),"-",SUM(R68:V68)))</f>
        <v>80</v>
      </c>
      <c r="X68" s="330"/>
      <c r="Y68" s="106">
        <f>IF(ISBLANK($AD$3),"",IF(ISBLANK(Tipy!V62),0,IF(AND(Tipy!V62=Výsledky!$AB$3,Tipy!X62=Výsledky!$AD$3),60,0)))</f>
        <v>0</v>
      </c>
      <c r="Z68" s="10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5">
        <f>IF(ISBLANK($AD$3),"",IF(OR(Tipy!Y62=Výsledky!$Y$6,Tipy!Y62=Výsledky!$Y$7,Tipy!Y62=Výsledky!$Y$8,Tipy!Y62=Výsledky!$Y$9),VLOOKUP(Tipy!Y62,'Kategórie hráčov'!$A$2:$B$47,2,FALSE),0))</f>
        <v>0</v>
      </c>
      <c r="AB68" s="105">
        <f>IF(ISBLANK($AD$3),"",IF(OR(Tipy!Z62=Výsledky!$AB$6,Tipy!Z62=Výsledky!$AB$7,Tipy!Z62=Výsledky!$AB$8,Tipy!Z62=Výsledky!$AB$9),VLOOKUP(Tipy!Z62,'Kategórie hráčov'!$A$25:$B$70,2,FALSE),0))</f>
        <v>20</v>
      </c>
      <c r="AC68" s="6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9">
        <f>IF(ISBLANK($AD$3),"",IF(ISBLANK(Tipy!V62),"-",SUM(Y68:AC68)))</f>
        <v>20</v>
      </c>
      <c r="AE68" s="68"/>
      <c r="AF68" s="65" t="str">
        <f>IF(ISBLANK($AK$3),"",IF(ISBLANK(Tipy!AB62),0,IF(AND(Tipy!AB62=Výsledky!$AI$3,Tipy!AD62=Výsledky!$AK$3),60,0)))</f>
        <v/>
      </c>
      <c r="AG68" s="65" t="str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/>
      </c>
      <c r="AH68" s="65" t="str">
        <f>IF(ISBLANK($AK$3),"",IF(OR(Tipy!AE62=Výsledky!$AF$6,Tipy!AE62=Výsledky!$AF$7,Tipy!AE62=Výsledky!$AF$8,Tipy!AE62=Výsledky!$AF$9),IF(VLOOKUP(Tipy!AE62,'Kategórie hráčov'!$A$2:$B$46,2,FALSE)=30,30,20),0))</f>
        <v/>
      </c>
      <c r="AI68" s="65" t="str">
        <f>IF(ISBLANK($AK$3),"",IF(OR(Tipy!AF62=Výsledky!$AI$6,Tipy!AF62=Výsledky!$AI$7,Tipy!AF62=Výsledky!$AI$8,Tipy!AF62=Výsledky!$AI$9),IF(VLOOKUP(Tipy!AF62,'Kategórie hráčov'!$A$2:$B$46,2,FALSE)=30,30,20),0))</f>
        <v/>
      </c>
      <c r="AJ68" s="66" t="str">
        <f>IF(ISBLANK($AK$3),"",IF(ISBLANK(Tipy!AB62),0,IF(OR(AND(Tipy!AB62=Výsledky!$AI$3,OR(Tipy!AD62=Výsledky!$AK$3+1,Tipy!AD62=Výsledky!$AK$3-1)),AND(Tipy!AD62=Výsledky!$AK$3,OR(Tipy!AB62=Výsledky!$AI$3+1,Tipy!AB62=Výsledky!$AI$3-1))),10,0)))</f>
        <v/>
      </c>
      <c r="AK68" s="69" t="str">
        <f>IF(ISBLANK($AK$3),"",IF(ISBLANK(Tipy!AB62),"-",SUM(AF68:AJ68)))</f>
        <v/>
      </c>
      <c r="AL68" s="68"/>
      <c r="AM68" s="65" t="str">
        <f>IF(ISBLANK($AR$3),"",IF(ISBLANK(Tipy!AH62),0,IF(AND(Tipy!AH62=Výsledky!$AP$3,Tipy!AJ62=Výsledky!$AR$3),60,0)))</f>
        <v/>
      </c>
      <c r="AN68" s="65" t="str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/>
      </c>
      <c r="AO68" s="65" t="str">
        <f>IF(ISBLANK($AR$3),"",IF(OR(Tipy!AK62=Výsledky!$AM$6,Tipy!AK62=Výsledky!$AM$7,Tipy!AK62=Výsledky!$AM$8,Tipy!AK62=Výsledky!$AM$9),IF(VLOOKUP(Tipy!AK62,'Kategórie hráčov'!$A$2:$B$46,2,FALSE)=30,30,20),0))</f>
        <v/>
      </c>
      <c r="AP68" s="65" t="str">
        <f>IF(ISBLANK($AR$3),"",IF(OR(Tipy!AL62=Výsledky!$AP$6,Tipy!AL62=Výsledky!$AP$7,Tipy!AL62=Výsledky!$AP$8,Tipy!AL62=Výsledky!$AP$9),IF(VLOOKUP(Tipy!AL62,'Kategórie hráčov'!$A$2:$B$46,2,FALSE)=30,30,20),0))</f>
        <v/>
      </c>
      <c r="AQ68" s="66" t="str">
        <f>IF(ISBLANK($AR$3),"",IF(ISBLANK(Tipy!AH62),0,IF(OR(AND(Tipy!AH62=Výsledky!$AP$3,OR(Tipy!AJ62=Výsledky!$AR$3+1,Tipy!AJ62=Výsledky!$AR$3-1)),AND(Tipy!AJ62=Výsledky!$AR$3,OR(Tipy!AH62=Výsledky!$AP$3+1,Tipy!AH62=Výsledky!$AP$3-1))),10,0)))</f>
        <v/>
      </c>
      <c r="AR68" s="69" t="str">
        <f>IF(ISBLANK($AR$3),"",IF(ISBLANK(Tipy!AH62),"-",SUM(AM68:AQ68)))</f>
        <v/>
      </c>
      <c r="AS68" s="68"/>
      <c r="AT68" s="65" t="str">
        <f>IF(ISBLANK($BF$3),"",IF(ISBLANK(Tipy!AN62),0,IF(AND(Tipy!AN62=Výsledky!$BD$3,Tipy!AP62=Výsledky!$BF$3),60,0)))</f>
        <v/>
      </c>
      <c r="AU68" s="65" t="str">
        <f>IF(ISBLANK($BF$3),"",IF(ISBLANK(Tipy!AN62),0,IF(AND(Tipy!AN62=Výsledky!$BD$3,Tipy!AP62=Výsledky!$BF$3),0,IF(AND(Tipy!AN62-Tipy!AP62&gt;0,Výsledky!$BD$3-Výsledky!$BF$3&gt;0),20,IF(AND(Tipy!AN62-Tipy!AP62=0,Výsledky!$BD$3-Výsledky!$BF$3=0),20,IF(AND(Tipy!AN62-Tipy!AP62&lt;0,Výsledky!$BD$3-Výsledky!$BF$3&lt;0),20,0))))))</f>
        <v/>
      </c>
      <c r="AV68" s="65" t="str">
        <f>IF(ISBLANK($BF$3),"",IF(OR(Tipy!AQ62=Výsledky!#REF!,Tipy!AQ62=Výsledky!#REF!,Tipy!AQ62=Výsledky!#REF!,Tipy!AQ62=Výsledky!$AT$9),IF(VLOOKUP(Tipy!AQ62,'Kategórie hráčov'!$A$2:$B$46,2,FALSE)=30,30,20),0))</f>
        <v/>
      </c>
      <c r="AW68" s="65" t="str">
        <f>IF(ISBLANK($BF$3),"",IF(OR(Tipy!AR62=Výsledky!#REF!,Tipy!AR62=Výsledky!#REF!,Tipy!AR62=Výsledky!#REF!,Tipy!AR62=Výsledky!$AW$9),IF(VLOOKUP(Tipy!AR62,'Kategórie hráčov'!$A$2:$B$46,2,FALSE)=30,30,20),0))</f>
        <v/>
      </c>
      <c r="AX68" s="66" t="str">
        <f>IF(ISBLANK($BF$3),"",IF(ISBLANK(Tipy!AN62),0,IF(OR(AND(Tipy!AN62=Výsledky!$BD$3,OR(Tipy!AP62=Výsledky!$BF$3+1,Tipy!AP62=Výsledky!$BF$3-1)),AND(Tipy!AP62=Výsledky!$BF$3,OR(Tipy!AN62=Výsledky!$BD$3+1,Tipy!AN62=Výsledky!$BD$3-1))),10,0)))</f>
        <v/>
      </c>
      <c r="AY68" s="69" t="str">
        <f>IF(ISBLANK($BF$3),"",IF(ISBLANK(Tipy!AN62),"-",SUM(AT68:AX68)))</f>
        <v/>
      </c>
      <c r="AZ68" s="68"/>
      <c r="BA68" s="65" t="str">
        <f>IF(ISBLANK($AY$3),"",IF(ISBLANK(Tipy!AT62),0,IF(AND(Tipy!AT62=Výsledky!$AW$3,Tipy!AV62=Výsledky!$AY$3),60,0)))</f>
        <v/>
      </c>
      <c r="BB68" s="65" t="str">
        <f>IF(ISBLANK($AY$3),"",IF(ISBLANK(Tipy!AT62),0,IF(AND(Tipy!AT62=Výsledky!$AW$3,Tipy!AV62=Výsledky!$AY$3),0,IF(AND(Tipy!AT62-Tipy!AV62&gt;0,Výsledky!$AW$3-Výsledky!$AY$3&gt;0),20,IF(AND(Tipy!AT62-Tipy!AV62=0,Výsledky!$AW$3-Výsledky!$AY$3=0),20,IF(AND(Tipy!AT62-Tipy!AV62&lt;0,Výsledky!$AW$3-Výsledky!$AY$3&lt;0),20,0))))))</f>
        <v/>
      </c>
      <c r="BC68" s="65" t="str">
        <f>IF(ISBLANK($AY$3),"",IF(OR(Tipy!AW62=Výsledky!$BA$6,Tipy!AW62=Výsledky!$BA$7,Tipy!AW62=Výsledky!$BA$8,Tipy!AW62=Výsledky!$BA$9),IF(VLOOKUP(Tipy!AW62,'Kategórie hráčov'!$A$2:$B$46,2,FALSE)=30,30,20),0))</f>
        <v/>
      </c>
      <c r="BD68" s="65" t="str">
        <f>IF(ISBLANK($AY$3),"",IF(OR(Tipy!AX62=Výsledky!$BD$6,Tipy!AX62=Výsledky!$BD$7,Tipy!AX62=Výsledky!$BD$8,Tipy!AX62=Výsledky!$BD$9),IF(VLOOKUP(Tipy!AX62,'Kategórie hráčov'!$A$2:$B$46,2,FALSE)=30,30,20),0))</f>
        <v/>
      </c>
      <c r="BE68" s="66" t="str">
        <f>IF(ISBLANK($AY$3),"",IF(ISBLANK(Tipy!AT62),0,IF(OR(AND(Tipy!AT62=Výsledky!$AW$3,OR(Tipy!AV62=Výsledky!$AY$3+1,Tipy!AV62=Výsledky!$AY$3-1)),AND(Tipy!AV62=Výsledky!$AY$3,OR(Tipy!AT62=Výsledky!$AW$3+1,Tipy!AT62=Výsledky!$AW$3-1))),10,0)))</f>
        <v/>
      </c>
      <c r="BF68" s="69" t="str">
        <f>IF(ISBLANK($AY$3),"",IF(ISBLANK(Tipy!AT62),"-",SUM(BA68:BE68)))</f>
        <v/>
      </c>
      <c r="BG68" s="68"/>
      <c r="BH68" s="65" t="str">
        <f>IF(ISBLANK($BT$3),"",IF(ISBLANK(Tipy!AZ62),0,IF(AND(Tipy!AZ62=Výsledky!$BR$3,Tipy!BB62=Výsledky!$BT$3),60,0)))</f>
        <v/>
      </c>
      <c r="BI68" s="65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5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5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6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69" t="str">
        <f>IF(ISBLANK($BT$3),"",IF(ISBLANK(Tipy!AZ62),"-",SUM(BH68:BL68)))</f>
        <v/>
      </c>
      <c r="BN68" s="68"/>
      <c r="BO68" s="65" t="str">
        <f>IF(ISBLANK($CA$3),"",IF(ISBLANK(Tipy!BF62),0,IF(AND(Tipy!BF62=Výsledky!$BY$3,Tipy!BH62=Výsledky!$CA$3),60,0)))</f>
        <v/>
      </c>
      <c r="BP68" s="65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5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5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6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9" t="str">
        <f>IF(ISBLANK($CA$3),"",IF(ISBLANK(Tipy!BF62),"-",SUM(BO68:BS68)))</f>
        <v/>
      </c>
      <c r="BU68" s="68"/>
      <c r="BV68" s="65" t="str">
        <f>IF(ISBLANK($CH$3),"",IF(ISBLANK(Tipy!BL62),0,IF(AND(Tipy!BL62=Výsledky!$CF$3,Tipy!BN62=Výsledky!$CH$3),60,0)))</f>
        <v/>
      </c>
      <c r="BW68" s="65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5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5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6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9" t="str">
        <f>IF(ISBLANK($CH$3),"",IF(ISBLANK(Tipy!BL62),"-",SUM(BV68:BZ68)))</f>
        <v/>
      </c>
      <c r="CB68" s="68"/>
      <c r="CC68" s="65" t="str">
        <f>IF(ISBLANK($CO$3),"",IF(ISBLANK(Tipy!BR62),0,IF(AND(Tipy!BR62=Výsledky!$CM$3,Tipy!BT62=Výsledky!$CO$3),60,0)))</f>
        <v/>
      </c>
      <c r="CD68" s="65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5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5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6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9" t="str">
        <f>IF(ISBLANK($CO$3),"",IF(ISBLANK(Tipy!BR62),"-",SUM(CC68:CG68)))</f>
        <v/>
      </c>
      <c r="CI68" s="68"/>
      <c r="CJ68" s="65" t="str">
        <f>IF(ISBLANK($CV$3),"",IF(ISBLANK(Tipy!BX62),0,IF(AND(Tipy!BX62=Výsledky!$CT$3,Tipy!BZ62=Výsledky!$CV$3),60,0)))</f>
        <v/>
      </c>
      <c r="CK68" s="65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5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5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6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9" t="str">
        <f>IF(ISBLANK($CV$3),"",IF(ISBLANK(Tipy!BX62),"-",SUM(CJ68:CN68)))</f>
        <v/>
      </c>
      <c r="CP68" s="68"/>
      <c r="CQ68" s="65" t="str">
        <f>IF(ISBLANK($DC$3),"",IF(ISBLANK(Tipy!CD62),0,IF(AND(Tipy!CD62=Výsledky!$DA$3,Tipy!CF62=Výsledky!$DC$3),60,0)))</f>
        <v/>
      </c>
      <c r="CR68" s="65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5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5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6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9" t="str">
        <f>IF(ISBLANK($DC$3),"",IF(ISBLANK(Tipy!CD62),"-",SUM(CQ68:CU68)))</f>
        <v/>
      </c>
      <c r="CW68" s="68"/>
      <c r="CX68" s="65" t="str">
        <f>IF(ISBLANK($DX$3),"",IF(ISBLANK(Tipy!CJ62),0,IF(AND(Tipy!CJ62=Výsledky!$DV$3,Tipy!CL62=Výsledky!$DX$3),60,0)))</f>
        <v/>
      </c>
      <c r="CY68" s="65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5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5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6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9" t="str">
        <f>IF(ISBLANK($DX$3),"",IF(ISBLANK(Tipy!CJ62),"-",SUM(CX68:DB68)))</f>
        <v/>
      </c>
      <c r="DD68" s="68"/>
      <c r="DE68" s="65" t="str">
        <f>IF(ISBLANK($DQ$3),"",IF(ISBLANK(Tipy!CP62),0,IF(AND(Tipy!CP62=Výsledky!$DO$3,Tipy!CR62=Výsledky!$DQ$3),60,0)))</f>
        <v/>
      </c>
      <c r="DF68" s="65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5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5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6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9" t="str">
        <f>IF(ISBLANK($DQ$3),"",IF(ISBLANK(Tipy!CP62),"-",SUM(DE68:DI68)))</f>
        <v/>
      </c>
      <c r="DK68" s="68"/>
      <c r="DL68" s="65" t="str">
        <f>IF(ISBLANK($EE$3),"",IF(ISBLANK(Tipy!CV62),0,IF(AND(Tipy!CV62=Výsledky!$EC$3,Tipy!CX62=Výsledky!$EE$3),60,0)))</f>
        <v/>
      </c>
      <c r="DM68" s="65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5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5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6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9" t="str">
        <f>IF(ISBLANK($EE$3),"",IF(ISBLANK(Tipy!CV62),"-",SUM(DL68:DP68)))</f>
        <v/>
      </c>
      <c r="DR68" s="68"/>
      <c r="DS68" s="65" t="str">
        <f>IF(ISBLANK($EL$3),"",IF(ISBLANK(Tipy!DB62),0,IF(AND(Tipy!DB62=Výsledky!$EJ$3,Tipy!DD62=Výsledky!$EL$3),60,0)))</f>
        <v/>
      </c>
      <c r="DT68" s="65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5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5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6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9" t="str">
        <f>IF(ISBLANK($EL$3),"",IF(ISBLANK(Tipy!DB62),"-",SUM(DS68:DW68)))</f>
        <v/>
      </c>
      <c r="DY68" s="68"/>
      <c r="DZ68" s="65" t="str">
        <f>IF(ISBLANK($ES$3),"",IF(ISBLANK(Tipy!DH62),0,IF(AND(Tipy!DH62=Výsledky!$EQ$3,Tipy!DJ62=Výsledky!$ES$3),60,0)))</f>
        <v/>
      </c>
      <c r="EA68" s="65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5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5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6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9" t="str">
        <f>IF(ISBLANK($ES$3),"",IF(ISBLANK(Tipy!DH62),"-",SUM(DZ68:ED68)))</f>
        <v/>
      </c>
      <c r="EF68" s="68"/>
      <c r="EG68" s="65" t="str">
        <f>IF(ISBLANK($EZ$3),"",IF(ISBLANK(Tipy!DN62),0,IF(AND(Tipy!DN62=Výsledky!$EX$3,Tipy!DP62=Výsledky!$EZ$3),60,0)))</f>
        <v/>
      </c>
      <c r="EH68" s="65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5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5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6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9" t="str">
        <f>IF(ISBLANK($EZ$3),"",IF(ISBLANK(Tipy!DN62),"-",SUM(EG68:EK68)))</f>
        <v/>
      </c>
      <c r="EM68" s="68"/>
      <c r="EN68" s="65" t="str">
        <f>IF(ISBLANK($FU$3),"",IF(ISBLANK(Tipy!DT62),0,IF(AND(Tipy!DT62=Výsledky!$FS$3,Tipy!DV62=Výsledky!$FU$3),60,0)))</f>
        <v/>
      </c>
      <c r="EO68" s="65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5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5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6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9" t="str">
        <f>IF(ISBLANK($FU$3),"",IF(ISBLANK(Tipy!DT62),"-",SUM(EN68:ER68)))</f>
        <v/>
      </c>
      <c r="ET68" s="68"/>
      <c r="EU68" s="65" t="str">
        <f>IF(ISBLANK($FG$3),"",IF(ISBLANK(Tipy!DZ62),0,IF(AND(Tipy!DZ62=Výsledky!$FE$3,Tipy!EB62=Výsledky!$FG$3),60,0)))</f>
        <v/>
      </c>
      <c r="EV68" s="65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5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5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6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9" t="str">
        <f>IF(ISBLANK($FG$3),"",IF(ISBLANK(Tipy!DZ62),"-",SUM(EU68:EY68)))</f>
        <v/>
      </c>
      <c r="FA68" s="68"/>
      <c r="FB68" s="65" t="str">
        <f>IF(ISBLANK($BM$3),"",IF(ISBLANK(Tipy!EF62),0,IF(AND(Tipy!EF62=Výsledky!$BK$3,Tipy!EH62=Výsledky!$BM$3),60,0)))</f>
        <v/>
      </c>
      <c r="FC68" s="65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5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5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6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69" t="str">
        <f>IF(ISBLANK($BM$3),"",IF(ISBLANK(Tipy!EF62),"-",SUM(FB68:FF68)))</f>
        <v/>
      </c>
      <c r="FH68" s="68"/>
      <c r="FI68" s="65" t="str">
        <f>IF(ISBLANK($FN$3),"",IF(ISBLANK(Tipy!EL62),0,IF(AND(Tipy!EL62=Výsledky!$FL$3,Tipy!EN62=Výsledky!$FN$3),60,0)))</f>
        <v/>
      </c>
      <c r="FJ68" s="65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5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5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6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9" t="str">
        <f>IF(ISBLANK($FN$3),"",IF(ISBLANK(Tipy!EL62),"-",SUM(FI68:FM68)))</f>
        <v/>
      </c>
      <c r="FO68" s="68"/>
      <c r="FP68" s="65" t="str">
        <f>IF(ISBLANK($DJ$3),"",IF(ISBLANK(Tipy!ER62),0,IF(AND(Tipy!ER62=Výsledky!$DH$3,Tipy!ET62=Výsledky!$DJ$3),60,0)))</f>
        <v/>
      </c>
      <c r="FQ68" s="65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5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5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6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9" t="str">
        <f>IF(ISBLANK($DJ$3),"",IF(ISBLANK(Tipy!ER62),"-",SUM(FP68:FT68)))</f>
        <v/>
      </c>
      <c r="FV68" s="68"/>
      <c r="FW68" s="65" t="str">
        <f>IF(ISBLANK($GB$3),"",IF(ISBLANK(Tipy!EX62),0,IF(AND(Tipy!EX62=Výsledky!$FZ$3,Tipy!EZ62=Výsledky!$GB$3),60,0)))</f>
        <v/>
      </c>
      <c r="FX68" s="65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5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5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6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9" t="str">
        <f>IF(ISBLANK($GB$3),"",IF(ISBLANK(Tipy!EX62),"-",SUM(FW68:GA68)))</f>
        <v/>
      </c>
      <c r="GC68" s="68"/>
      <c r="GD68" s="65" t="str">
        <f>IF(ISBLANK($GP$3),"",IF(ISBLANK(Tipy!FD62),0,IF(AND(Tipy!FD62=Výsledky!$GN$3,Tipy!FF62=Výsledky!$GP$3),60,0)))</f>
        <v/>
      </c>
      <c r="GE68" s="65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5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5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6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9" t="str">
        <f>IF(ISBLANK($GP$3),"",IF(ISBLANK(Tipy!FD62),"-",SUM(GD68:GH68)))</f>
        <v/>
      </c>
      <c r="GJ68" s="68"/>
      <c r="GK68" s="65" t="str">
        <f>IF(ISBLANK($GW$3),"",IF(ISBLANK(Tipy!FJ62),0,IF(AND(Tipy!FJ62=Výsledky!$GU$3,Tipy!FL62=Výsledky!$GW$3),60,0)))</f>
        <v/>
      </c>
      <c r="GL68" s="65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5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5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6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9" t="str">
        <f>IF(ISBLANK($GW$3),"",IF(ISBLANK(Tipy!FJ62),"-",SUM(GK68:GO68)))</f>
        <v/>
      </c>
      <c r="GQ68" s="68"/>
      <c r="GR68" s="65" t="str">
        <f>IF(ISBLANK($GI$3),"",IF(ISBLANK(Tipy!FP62),0,IF(AND(Tipy!FP62=Výsledky!$GG$3,Tipy!FR62=Výsledky!$GI$3),60,0)))</f>
        <v/>
      </c>
      <c r="GS68" s="65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5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5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6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9" t="str">
        <f>IF(ISBLANK($GI$3),"",IF(ISBLANK(Tipy!FP62),"-",SUM(GR68:GV68)))</f>
        <v/>
      </c>
      <c r="GX68" s="68"/>
      <c r="GY68" s="65" t="str">
        <f>IF(ISBLANK($HK$3),"",IF(ISBLANK(Tipy!FV62),0,IF(AND(Tipy!FV62=Výsledky!$HI$3,Tipy!FX62=Výsledky!$HK$3),60,0)))</f>
        <v/>
      </c>
      <c r="GZ68" s="65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5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5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6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9" t="str">
        <f>IF(ISBLANK($HK$3),"",IF(ISBLANK(Tipy!FV62),"-",SUM(GY68:HC68)))</f>
        <v/>
      </c>
      <c r="HE68" s="68"/>
      <c r="HF68" s="65" t="str">
        <f>IF(ISBLANK($HD$3),"",IF(ISBLANK(Tipy!GB62),0,IF(AND(Tipy!GB62=Výsledky!$HB$3,Tipy!GD62=Výsledky!$HD$3),60,0)))</f>
        <v/>
      </c>
      <c r="HG68" s="65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5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5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6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9" t="str">
        <f>IF(ISBLANK($HD$3),"",IF(ISBLANK(Tipy!GB62),"-",SUM(HF68:HJ68)))</f>
        <v/>
      </c>
      <c r="HL68" s="68"/>
      <c r="HM68" s="65" t="str">
        <f>IF(ISBLANK($HY$3),"",IF(ISBLANK(Tipy!GH62),0,IF(AND(Tipy!GH62=Výsledky!$HW$3,Tipy!GJ62=Výsledky!$HY$3),60,0)))</f>
        <v/>
      </c>
      <c r="HN68" s="65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5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5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6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9" t="str">
        <f>IF(ISBLANK($HY$3),"",IF(ISBLANK(Tipy!GH62),"-",SUM(HM68:HQ68)))</f>
        <v/>
      </c>
      <c r="HS68" s="68"/>
      <c r="HT68" s="65" t="str">
        <f>IF(ISBLANK($HR$3),"",IF(ISBLANK(Tipy!GN62),0,IF(AND(Tipy!GN62=Výsledky!$HP$3,Tipy!GP62=Výsledky!$HR$3),60,0)))</f>
        <v/>
      </c>
      <c r="HU68" s="65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5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5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6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9" t="str">
        <f>IF(ISBLANK($HR$3),"",IF(ISBLANK(Tipy!GN62),"-",SUM(HT68:HX68)))</f>
        <v/>
      </c>
      <c r="HZ68" s="68"/>
      <c r="IA68" s="65" t="str">
        <f>IF(ISBLANK($IM$3),"",IF(ISBLANK(Tipy!GT62),0,IF(AND(Tipy!GT62=Výsledky!$IK$3,Tipy!GV62=Výsledky!$IM$3),60,0)))</f>
        <v/>
      </c>
      <c r="IB68" s="65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5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5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6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9" t="str">
        <f>IF(ISBLANK($IM$3),"",IF(ISBLANK(Tipy!GT62),"-",SUM(IA68:IE68)))</f>
        <v/>
      </c>
      <c r="IG68" s="68"/>
      <c r="IH68" s="65" t="str">
        <f>IF(ISBLANK($IF$3),"",IF(ISBLANK(Tipy!GZ62),0,IF(AND(Tipy!GZ62=Výsledky!$ID$3,Tipy!HB62=Výsledky!$IF$3),60,0)))</f>
        <v/>
      </c>
      <c r="II68" s="65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5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5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6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9" t="str">
        <f>IF(ISBLANK($IF$3),"",IF(ISBLANK(Tipy!GZ62),"-",SUM(IH68:IL68)))</f>
        <v/>
      </c>
      <c r="IN68" s="68"/>
      <c r="IO68" s="65" t="str">
        <f>IF(ISBLANK($IT$3),"",IF(ISBLANK(Tipy!HF62),0,IF(AND(Tipy!HF62=Výsledky!$IR$3,Tipy!HH62=Výsledky!$IT$3),60,0)))</f>
        <v/>
      </c>
      <c r="IP68" s="65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5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5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6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9" t="str">
        <f>IF(ISBLANK($IT$3),"",IF(ISBLANK(Tipy!HF62),"-",SUM(IO68:IS68)))</f>
        <v/>
      </c>
      <c r="IU68" s="68"/>
      <c r="IV68" s="65" t="str">
        <f>IF(ISBLANK($JA$3),"",IF(ISBLANK(Tipy!HL62),0,IF(AND(Tipy!HL62=Výsledky!$IY$3,Tipy!HN62=Výsledky!$JA$3),60,0)))</f>
        <v/>
      </c>
      <c r="IW68" s="65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5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5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6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9" t="str">
        <f>IF(ISBLANK($JA$3),"",IF(ISBLANK(Tipy!HL62),"-",SUM(IV68:IZ68)))</f>
        <v/>
      </c>
      <c r="JB68" s="68"/>
      <c r="JC68" s="65" t="str">
        <f>IF(ISBLANK($JO$3),"",IF(ISBLANK(Tipy!HR62),0,IF(AND(Tipy!HR62=Výsledky!$JM$3,Tipy!HT62=Výsledky!$JO$3),60,0)))</f>
        <v/>
      </c>
      <c r="JD68" s="65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5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5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6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9" t="str">
        <f>IF(ISBLANK($JO$3),"",IF(ISBLANK(Tipy!HR62),"-",SUM(JC68:JG68)))</f>
        <v/>
      </c>
      <c r="JI68" s="68"/>
      <c r="JJ68" s="65" t="str">
        <f>IF(ISBLANK($JH$3),"",IF(ISBLANK(Tipy!HX62),0,IF(AND(Tipy!HX62=Výsledky!$JF$3,Tipy!HZ62=Výsledky!$JH$3),60,0)))</f>
        <v/>
      </c>
      <c r="JK68" s="65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5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5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6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9" t="str">
        <f>IF(ISBLANK($JH$3),"",IF(ISBLANK(Tipy!HX62),"-",SUM(JJ68:JN68)))</f>
        <v/>
      </c>
      <c r="JP68" s="68"/>
      <c r="JQ68" s="65" t="str">
        <f>IF(ISBLANK($JV$3),"",IF(ISBLANK(Tipy!ID62),0,IF(AND(Tipy!ID62=Výsledky!$JT$3,Tipy!IF62=Výsledky!$JV$3),60,0)))</f>
        <v/>
      </c>
      <c r="JR68" s="65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5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5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6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9" t="str">
        <f>IF(ISBLANK($JV$3),"",IF(ISBLANK(Tipy!ID62),"-",SUM(JQ68:JU68)))</f>
        <v/>
      </c>
      <c r="JW68" s="68"/>
      <c r="JX68" s="65" t="str">
        <f>IF(ISBLANK($KQ$3),"",IF(ISBLANK(Tipy!IJ62),0,IF(AND(Tipy!IJ62=Výsledky!$KO$3,Tipy!IL62=Výsledky!$KQ$3),60,0)))</f>
        <v/>
      </c>
      <c r="JY68" s="65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5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5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6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9" t="str">
        <f>IF(ISBLANK($KQ$3),"",IF(ISBLANK(Tipy!IJ62),"-",SUM(JX68:KB68)))</f>
        <v/>
      </c>
      <c r="KD68" s="68"/>
      <c r="KE68" s="65" t="str">
        <f>IF(ISBLANK($KX$3),"",IF(ISBLANK(Tipy!IP62),0,IF(AND(Tipy!IP62=Výsledky!$KV$3,Tipy!IR62=Výsledky!$KX$3),60,0)))</f>
        <v/>
      </c>
      <c r="KF68" s="65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5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5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6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9" t="str">
        <f>IF(ISBLANK($KX$3),"",IF(ISBLANK(Tipy!IP62),"-",SUM(KE68:KI68)))</f>
        <v/>
      </c>
      <c r="KK68" s="68"/>
      <c r="KL68" s="65" t="str">
        <f>IF(ISBLANK($KJ$3),"",IF(ISBLANK(Tipy!IV62),0,IF(AND(Tipy!IV62=Výsledky!$KH$3,Tipy!IX62=Výsledky!$KJ$3),60,0)))</f>
        <v/>
      </c>
      <c r="KM68" s="65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5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5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6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9" t="str">
        <f>IF(ISBLANK($KJ$3),"",IF(ISBLANK(Tipy!IV62),"-",SUM(KL68:KP68)))</f>
        <v/>
      </c>
      <c r="KR68" s="68"/>
      <c r="KS68" s="65" t="str">
        <f>IF(ISBLANK($KC$3),"",IF(ISBLANK(Tipy!JB62),0,IF(AND(Tipy!JB62=Výsledky!$KA$3,Tipy!JD62=Výsledky!$KC$3),60,0)))</f>
        <v/>
      </c>
      <c r="KT68" s="65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5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5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6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9" t="str">
        <f>IF(ISBLANK($KC$3),"",IF(ISBLANK(Tipy!JB62),"-",SUM(KS68:KW68)))</f>
        <v/>
      </c>
      <c r="KY68" s="68"/>
      <c r="KZ68" s="65" t="str">
        <f>IF(ISBLANK($LE$3),"",IF(ISBLANK(Tipy!JH62),0,IF(AND(Tipy!JH62=Výsledky!$LC$3,Tipy!JJ62=Výsledky!$LE$3),60,0)))</f>
        <v/>
      </c>
      <c r="LA68" s="65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5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5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6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9" t="str">
        <f>IF(ISBLANK($LE$3),"",IF(ISBLANK(Tipy!JH62),"-",SUM(KZ68:LD68)))</f>
        <v/>
      </c>
      <c r="LF68" s="68"/>
      <c r="LG68" s="65" t="str">
        <f>IF(ISBLANK($JH$3),"",IF(ISBLANK(Tipy!JU62),0,IF(AND(Tipy!JU62=Výsledky!$JF$3,Tipy!JW62=Výsledky!$JH$3),60,0)))</f>
        <v/>
      </c>
      <c r="LH68" s="65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5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5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6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9" t="str">
        <f>IF(ISBLANK($JH$3),"",IF(ISBLANK(Tipy!JU62),"-",SUM(LG68:LK68)))</f>
        <v/>
      </c>
      <c r="LM68" s="68"/>
      <c r="LN68" s="65" t="str">
        <f>IF(ISBLANK($LS$3),"",IF(ISBLANK(Tipy!JN62),0,IF(AND(Tipy!JN62=Výsledky!$LQ$3,Tipy!JP62=Výsledky!$LS$3),60,0)))</f>
        <v/>
      </c>
      <c r="LO68" s="65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5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5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6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9" t="str">
        <f>IF(ISBLANK($LS$3),"",IF(ISBLANK(Tipy!JN62),"-",SUM(LN68:LR68)))</f>
        <v/>
      </c>
      <c r="LT68" s="68"/>
      <c r="LU68" s="65" t="str">
        <f>IF(ISBLANK($JH$3),"",IF(ISBLANK(Tipy!KI62),0,IF(AND(Tipy!KI62=Výsledky!$JF$3,Tipy!KK62=Výsledky!$JH$3),60,0)))</f>
        <v/>
      </c>
      <c r="LV68" s="65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5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5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6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9" t="str">
        <f>IF(ISBLANK($JH$3),"",IF(ISBLANK(Tipy!KI62),"-",SUM(LU68:LY68)))</f>
        <v/>
      </c>
      <c r="MA68" s="68"/>
      <c r="MB68" s="65" t="str">
        <f>IF(ISBLANK($MG$3),"",IF(ISBLANK(Tipy!JZ62),0,IF(AND(Tipy!JZ62=Výsledky!$ME$3,Tipy!KB62=Výsledky!$MG$3),60,0)))</f>
        <v/>
      </c>
      <c r="MC68" s="65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5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5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6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9" t="str">
        <f>IF(ISBLANK($MG$3),"",IF(ISBLANK(Tipy!JZ62),"-",SUM(MB68:MF68)))</f>
        <v/>
      </c>
      <c r="MH68" s="68"/>
      <c r="MI68" s="65" t="str">
        <f>IF(ISBLANK($MN$3),"",IF(ISBLANK(Tipy!KL62),0,IF(AND(Tipy!KL62=Výsledky!$ML$3,Tipy!KN62=Výsledky!$MN$3),60,0)))</f>
        <v/>
      </c>
      <c r="MJ68" s="6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5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5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9" t="str">
        <f>IF(ISBLANK($MN$3),"",IF(ISBLANK(Tipy!KL62),"-",SUM(MI68:MM68)))</f>
        <v/>
      </c>
      <c r="MO68" s="68"/>
      <c r="MP68" s="65" t="str">
        <f>IF(ISBLANK($MU$3),"",IF(ISBLANK(Tipy!KR62),0,IF(AND(Tipy!KR62=Výsledky!$MS$3,Tipy!KT62=Výsledky!$MU$3),60,0)))</f>
        <v/>
      </c>
      <c r="MQ68" s="6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5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5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9" t="str">
        <f>IF(ISBLANK($MU$3),"",IF(ISBLANK(Tipy!KR62),"-",SUM(MP68:MT68)))</f>
        <v/>
      </c>
      <c r="MV68" s="68"/>
      <c r="MW68" s="65" t="str">
        <f>IF(ISBLANK($NP$3),"",IF(ISBLANK(Tipy!KX62),0,IF(AND(Tipy!KX62=Výsledky!$NN$3,Tipy!KZ62=Výsledky!$NP$3),60,0)))</f>
        <v/>
      </c>
      <c r="MX68" s="65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5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5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6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9" t="str">
        <f>IF(ISBLANK($NP$3),"",IF(ISBLANK(Tipy!KX62),"-",SUM(MW68:NA68)))</f>
        <v/>
      </c>
      <c r="NC68" s="68"/>
      <c r="ND68" s="65" t="str">
        <f>IF(ISBLANK($NB$3),"",IF(ISBLANK(Tipy!LD62),0,IF(AND(Tipy!LD62=Výsledky!$MZ$3,Tipy!LF62=Výsledky!$NB$3),60,0)))</f>
        <v/>
      </c>
      <c r="NE68" s="65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5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5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6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9" t="str">
        <f>IF(ISBLANK($NB$3),"",IF(ISBLANK(Tipy!LD62),"-",SUM(ND68:NH68)))</f>
        <v/>
      </c>
      <c r="NJ68" s="68"/>
      <c r="NK68" s="65" t="str">
        <f>IF(ISBLANK($OD$3),"",IF(ISBLANK(Tipy!LJ62),0,IF(AND(Tipy!LJ62=Výsledky!$OB$3,Tipy!LL62=Výsledky!$OD$3),60,0)))</f>
        <v/>
      </c>
      <c r="NL68" s="65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5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5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6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9" t="str">
        <f>IF(ISBLANK($OD$3),"",IF(ISBLANK(Tipy!LJ62),"-",SUM(NK68:NO68)))</f>
        <v/>
      </c>
      <c r="NQ68" s="68"/>
      <c r="NR68" s="65" t="str">
        <f>IF(ISBLANK($NI$3),"",IF(ISBLANK(Tipy!LP62),0,IF(AND(Tipy!LP62=Výsledky!$NG$3,Tipy!LR62=Výsledky!$NI$3),60,0)))</f>
        <v/>
      </c>
      <c r="NS68" s="65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5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5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6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9" t="str">
        <f>IF(ISBLANK($NI$3),"",IF(ISBLANK(Tipy!LP62),"-",SUM(NR68:NV68)))</f>
        <v/>
      </c>
      <c r="NX68" s="68"/>
      <c r="NY68" s="65" t="str">
        <f>IF(ISBLANK($OK$3),"",IF(ISBLANK(Tipy!LV62),0,IF(AND(Tipy!LV62=Výsledky!$OI$3,Tipy!LX62=Výsledky!$OK$3),60,0)))</f>
        <v/>
      </c>
      <c r="NZ68" s="65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5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5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6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9" t="str">
        <f>IF(ISBLANK($OK$3),"",IF(ISBLANK(Tipy!LV62),"-",SUM(NY68:OC68)))</f>
        <v/>
      </c>
      <c r="OE68" s="68"/>
      <c r="OF68" s="65" t="str">
        <f>IF(ISBLANK($NW$3),"",IF(ISBLANK(Tipy!MB62),0,IF(AND(Tipy!MB62=Výsledky!$NU$3,Tipy!MD62=Výsledky!$NW$3),60,0)))</f>
        <v/>
      </c>
      <c r="OG68" s="65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5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5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6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9" t="str">
        <f>IF(ISBLANK($NW$3),"",IF(ISBLANK(Tipy!MB62),"-",SUM(OF68:OJ68)))</f>
        <v/>
      </c>
      <c r="OL68" s="68"/>
      <c r="OM68" s="65" t="str">
        <f>IF(ISBLANK($OR$3),"",IF(ISBLANK(Tipy!MH62),0,IF(AND(Tipy!MH62=Výsledky!$OP$3,Tipy!MJ62=Výsledky!$OR$3),60,0)))</f>
        <v/>
      </c>
      <c r="ON68" s="6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5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5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9" t="str">
        <f>IF(ISBLANK($OR$3),"",IF(ISBLANK(Tipy!MH62),"-",SUM(OM68:OQ68)))</f>
        <v/>
      </c>
      <c r="OS68" s="68"/>
      <c r="OT68" s="65" t="str">
        <f>IF(ISBLANK($OY$3),"",IF(ISBLANK(Tipy!MN62),0,IF(AND(Tipy!MN62=Výsledky!$OW$3,Tipy!MP62=Výsledky!$OY$3),60,0)))</f>
        <v/>
      </c>
      <c r="OU68" s="6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5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5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9" t="str">
        <f>IF(ISBLANK($OY$3),"",IF(ISBLANK(Tipy!MN62),"-",SUM(OT68:OX68)))</f>
        <v/>
      </c>
      <c r="OZ68" s="68"/>
      <c r="PA68" s="65" t="str">
        <f>IF(ISBLANK($PF$3),"",IF(ISBLANK(Tipy!MT62),0,IF(AND(Tipy!MT62=Výsledky!$PD$3,Tipy!MV62=Výsledky!$PF$3),60,0)))</f>
        <v/>
      </c>
      <c r="PB68" s="6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5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5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9" t="str">
        <f>IF(ISBLANK($PF$3),"",IF(ISBLANK(Tipy!MT62),"-",SUM(PA68:PE68)))</f>
        <v/>
      </c>
      <c r="PG68" s="68"/>
      <c r="PH68" s="65" t="str">
        <f>IF(ISBLANK($PM$3),"",IF(ISBLANK(Tipy!MZ62),0,IF(AND(Tipy!MZ62=Výsledky!$PK$3,Tipy!NB62=Výsledky!$PM$3),60,0)))</f>
        <v/>
      </c>
      <c r="PI68" s="6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5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5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9" t="str">
        <f>IF(ISBLANK($PM$3),"",IF(ISBLANK(Tipy!MZ62),"-",SUM(PH68:PL68)))</f>
        <v/>
      </c>
      <c r="PN68" s="68"/>
      <c r="PO68" s="65" t="str">
        <f>IF(ISBLANK($PT$3),"",IF(ISBLANK(Tipy!NF62),0,IF(AND(Tipy!NF62=Výsledky!$PR$3,Tipy!NH62=Výsledky!$PT$3),60,0)))</f>
        <v/>
      </c>
      <c r="PP68" s="6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5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5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9" t="str">
        <f>IF(ISBLANK($PT$3),"",IF(ISBLANK(Tipy!NF62),"-",SUM(PO68:PS68)))</f>
        <v/>
      </c>
      <c r="PU68" s="68"/>
      <c r="PV68" s="65" t="str">
        <f>IF(ISBLANK($QA$3),"",IF(ISBLANK(Tipy!NL62),0,IF(AND(Tipy!NL62=Výsledky!$PY$3,Tipy!NN62=Výsledky!$QA$3),60,0)))</f>
        <v/>
      </c>
      <c r="PW68" s="6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5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5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9" t="str">
        <f>IF(ISBLANK($QA$3),"",IF(ISBLANK(Tipy!NL62),"-",SUM(PV68:PZ68)))</f>
        <v/>
      </c>
      <c r="QB68" s="68"/>
      <c r="QC68" s="65" t="str">
        <f>IF(ISBLANK($QH$3),"",IF(ISBLANK(Tipy!NR62),0,IF(AND(Tipy!NR62=Výsledky!$QF$3,Tipy!NT62=Výsledky!$QH$3),60,0)))</f>
        <v/>
      </c>
      <c r="QD68" s="6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5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5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9" t="str">
        <f>IF(ISBLANK($QH$3),"",IF(ISBLANK(Tipy!NR62),"-",SUM(QC68:QG68)))</f>
        <v/>
      </c>
      <c r="QI68" s="65"/>
      <c r="QJ68" s="65" t="str">
        <f>IF(ISBLANK($QV$3),"",IF(ISBLANK(Tipy!NX62),0,IF(AND(Tipy!NX62=Výsledky!$QT$3,Tipy!NZ62=Výsledky!$QV$3),60,0)))</f>
        <v/>
      </c>
      <c r="QK68" s="65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5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5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6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9" t="str">
        <f>IF(ISBLANK($QV$3),"",IF(ISBLANK(Tipy!NX62),"-",SUM(QJ68:QN68)))</f>
        <v/>
      </c>
      <c r="QP68" s="65"/>
      <c r="QQ68" s="65" t="str">
        <f>IF(ISBLANK($QO$3),"",IF(ISBLANK(Tipy!#REF!),0,IF(AND(Tipy!#REF!=Výsledky!$QM$3,Tipy!#REF!=Výsledky!$QO$3),60,0)))</f>
        <v/>
      </c>
      <c r="QR6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9" t="str">
        <f>IF(ISBLANK($QO$3),"",IF(ISBLANK(Tipy!#REF!),"-",SUM(QQ68:QU68)))</f>
        <v/>
      </c>
    </row>
    <row r="69" spans="1:464" s="336" customFormat="1" ht="15">
      <c r="A69" s="316">
        <f>Tipy!A63</f>
        <v>26</v>
      </c>
      <c r="B69" s="333" t="s">
        <v>37</v>
      </c>
      <c r="C69" s="334">
        <v>26</v>
      </c>
      <c r="D69" s="65">
        <f>IF(ISBLANK($I$3),"",IF(ISBLANK(Tipy!D63),0,IF(AND(Tipy!D63=Výsledky!$G$3,Tipy!F63=Výsledky!$I$3),60,0)))</f>
        <v>0</v>
      </c>
      <c r="E69" s="6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5" t="e">
        <f>IF(ISBLANK($I$3),"",IF(OR(Tipy!G64=Výsledky!$D$6,Tipy!G64=Výsledky!$D$7,Tipy!G64=Výsledky!$D$8,Tipy!G64=Výsledky!$D$9),IF(VLOOKUP(Tipy!G64,'Kategórie hráčov'!$A$2:$B$46,2,FALSE)=30,30,20),0))</f>
        <v>#N/A</v>
      </c>
      <c r="G69" s="65" t="e">
        <f>IF(ISBLANK($I$3),"",IF(OR(Tipy!H64=Výsledky!$G$6,Tipy!H64=Výsledky!$G$7,Tipy!H64=Výsledky!$G$8,Tipy!H64=Výsledky!$G$9),IF(VLOOKUP(Tipy!H64,'Kategórie hráčov'!$A$2:$B$46,2,FALSE)=30,30,20),0))</f>
        <v>#N/A</v>
      </c>
      <c r="H69" s="6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7" t="str">
        <f>IF(ISBLANK($I$3),"",IF(ISBLANK(Tipy!D63),"-",SUM(D69:H69)))</f>
        <v>-</v>
      </c>
      <c r="J69" s="335"/>
      <c r="K69" s="106">
        <f>IF(ISBLANK($P$3),"",IF(ISBLANK(Tipy!J63),0,IF(AND(Tipy!J63=Výsledky!$N$3,Tipy!L63=Výsledky!$P$3),60,0)))</f>
        <v>0</v>
      </c>
      <c r="L69" s="10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5">
        <f>IF(ISBLANK($P$3),"",IF(OR(Tipy!M63=Výsledky!$K$6,Tipy!M63=Výsledky!$K$7,Tipy!M63=Výsledky!$K$8,Tipy!M63=Výsledky!$K$9),IF(VLOOKUP(Tipy!M63,'Kategórie hráčov'!$A$2:$B$46,2,FALSE)=30,30,20),0))</f>
        <v>0</v>
      </c>
      <c r="N69" s="105">
        <f>IF(ISBLANK($P$3),"",IF(OR(Tipy!N63=Výsledky!$N$6,Tipy!N63=Výsledky!$N$7,Tipy!N63=Výsledky!$N$8,Tipy!N63=Výsledky!$N$9),IF(VLOOKUP(Tipy!N63,'Kategórie hráčov'!$A$2:$B$46,2,FALSE)=30,30,20),0))</f>
        <v>20</v>
      </c>
      <c r="O69" s="6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7">
        <f>IF(ISBLANK($P$3),"",IF(ISBLANK(Tipy!J63),"-",SUM(K69:O69)))</f>
        <v>20</v>
      </c>
      <c r="Q69" s="330"/>
      <c r="R69" s="106">
        <f>IF(ISBLANK($W$3),"",IF(ISBLANK(Tipy!P63),0,IF(AND(Tipy!P63=Výsledky!$U$3,Tipy!R63=Výsledky!$W$3),60,0)))</f>
        <v>0</v>
      </c>
      <c r="S69" s="10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5">
        <f>IF(ISBLANK($W$3),"",IF(OR(Tipy!S63=Výsledky!$R$6,Tipy!S63=Výsledky!$R$7,Tipy!S63=Výsledky!$R$8,Tipy!S63=Výsledky!$R$9),VLOOKUP(Tipy!S63,'Kategórie hráčov'!$A$2:$B$47,2,FALSE),0))</f>
        <v>20</v>
      </c>
      <c r="U69" s="105">
        <f>IF(ISBLANK($W$3),"",IF(OR(Tipy!T63=Výsledky!$U$6,Tipy!T63=Výsledky!$U$7,Tipy!T63=Výsledky!$U$8,Tipy!T63=Výsledky!$U$9),VLOOKUP(Tipy!T63,'Kategórie hráčov'!$A$25:$B$70,2,FALSE),0))</f>
        <v>0</v>
      </c>
      <c r="V69" s="6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9">
        <f>IF(ISBLANK($W$3),"",IF(ISBLANK(Tipy!P63),"-",SUM(R69:V69)))</f>
        <v>40</v>
      </c>
      <c r="X69" s="330"/>
      <c r="Y69" s="106">
        <f>IF(ISBLANK($AD$3),"",IF(ISBLANK(Tipy!V63),0,IF(AND(Tipy!V63=Výsledky!$AB$3,Tipy!X63=Výsledky!$AD$3),60,0)))</f>
        <v>0</v>
      </c>
      <c r="Z69" s="10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5">
        <f>IF(ISBLANK($AD$3),"",IF(OR(Tipy!Y63=Výsledky!$Y$6,Tipy!Y63=Výsledky!$Y$7,Tipy!Y63=Výsledky!$Y$8,Tipy!Y63=Výsledky!$Y$9),VLOOKUP(Tipy!Y63,'Kategórie hráčov'!$A$2:$B$47,2,FALSE),0))</f>
        <v>0</v>
      </c>
      <c r="AB69" s="105">
        <f>IF(ISBLANK($AD$3),"",IF(OR(Tipy!Z63=Výsledky!$AB$6,Tipy!Z63=Výsledky!$AB$7,Tipy!Z63=Výsledky!$AB$8,Tipy!Z63=Výsledky!$AB$9),VLOOKUP(Tipy!Z63,'Kategórie hráčov'!$A$25:$B$70,2,FALSE),0))</f>
        <v>20</v>
      </c>
      <c r="AC69" s="66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9">
        <f>IF(ISBLANK($AD$3),"",IF(ISBLANK(Tipy!V63),"-",SUM(Y69:AC69)))</f>
        <v>50</v>
      </c>
      <c r="AE69" s="68"/>
      <c r="AF69" s="65" t="str">
        <f>IF(ISBLANK($AK$3),"",IF(ISBLANK(Tipy!AB63),0,IF(AND(Tipy!AB63=Výsledky!$AI$3,Tipy!AD63=Výsledky!$AK$3),60,0)))</f>
        <v/>
      </c>
      <c r="AG69" s="65" t="str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/>
      </c>
      <c r="AH69" s="65" t="str">
        <f>IF(ISBLANK($AK$3),"",IF(OR(Tipy!AE63=Výsledky!$AF$6,Tipy!AE63=Výsledky!$AF$7,Tipy!AE63=Výsledky!$AF$8,Tipy!AE63=Výsledky!$AF$9),IF(VLOOKUP(Tipy!AE63,'Kategórie hráčov'!$A$2:$B$46,2,FALSE)=30,30,20),0))</f>
        <v/>
      </c>
      <c r="AI69" s="65" t="str">
        <f>IF(ISBLANK($AK$3),"",IF(OR(Tipy!AF63=Výsledky!$AI$6,Tipy!AF63=Výsledky!$AI$7,Tipy!AF63=Výsledky!$AI$8,Tipy!AF63=Výsledky!$AI$9),IF(VLOOKUP(Tipy!AF63,'Kategórie hráčov'!$A$2:$B$46,2,FALSE)=30,30,20),0))</f>
        <v/>
      </c>
      <c r="AJ69" s="66" t="str">
        <f>IF(ISBLANK($AK$3),"",IF(ISBLANK(Tipy!AB63),0,IF(OR(AND(Tipy!AB63=Výsledky!$AI$3,OR(Tipy!AD63=Výsledky!$AK$3+1,Tipy!AD63=Výsledky!$AK$3-1)),AND(Tipy!AD63=Výsledky!$AK$3,OR(Tipy!AB63=Výsledky!$AI$3+1,Tipy!AB63=Výsledky!$AI$3-1))),10,0)))</f>
        <v/>
      </c>
      <c r="AK69" s="69" t="str">
        <f>IF(ISBLANK($AK$3),"",IF(ISBLANK(Tipy!AB63),"-",SUM(AF69:AJ69)))</f>
        <v/>
      </c>
      <c r="AL69" s="68"/>
      <c r="AM69" s="65" t="str">
        <f>IF(ISBLANK($AR$3),"",IF(ISBLANK(Tipy!AH63),0,IF(AND(Tipy!AH63=Výsledky!$AP$3,Tipy!AJ63=Výsledky!$AR$3),60,0)))</f>
        <v/>
      </c>
      <c r="AN69" s="65" t="str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/>
      </c>
      <c r="AO69" s="65" t="str">
        <f>IF(ISBLANK($AR$3),"",IF(OR(Tipy!AK63=Výsledky!$AM$6,Tipy!AK63=Výsledky!$AM$7,Tipy!AK63=Výsledky!$AM$8,Tipy!AK63=Výsledky!$AM$9),IF(VLOOKUP(Tipy!AK63,'Kategórie hráčov'!$A$2:$B$46,2,FALSE)=30,30,20),0))</f>
        <v/>
      </c>
      <c r="AP69" s="65" t="str">
        <f>IF(ISBLANK($AR$3),"",IF(OR(Tipy!AL63=Výsledky!$AP$6,Tipy!AL63=Výsledky!$AP$7,Tipy!AL63=Výsledky!$AP$8,Tipy!AL63=Výsledky!$AP$9),IF(VLOOKUP(Tipy!AL63,'Kategórie hráčov'!$A$2:$B$46,2,FALSE)=30,30,20),0))</f>
        <v/>
      </c>
      <c r="AQ69" s="66" t="str">
        <f>IF(ISBLANK($AR$3),"",IF(ISBLANK(Tipy!AH63),0,IF(OR(AND(Tipy!AH63=Výsledky!$AP$3,OR(Tipy!AJ63=Výsledky!$AR$3+1,Tipy!AJ63=Výsledky!$AR$3-1)),AND(Tipy!AJ63=Výsledky!$AR$3,OR(Tipy!AH63=Výsledky!$AP$3+1,Tipy!AH63=Výsledky!$AP$3-1))),10,0)))</f>
        <v/>
      </c>
      <c r="AR69" s="69" t="str">
        <f>IF(ISBLANK($AR$3),"",IF(ISBLANK(Tipy!AH63),"-",SUM(AM69:AQ69)))</f>
        <v/>
      </c>
      <c r="AS69" s="68"/>
      <c r="AT69" s="65" t="str">
        <f>IF(ISBLANK($BF$3),"",IF(ISBLANK(Tipy!AN63),0,IF(AND(Tipy!AN63=Výsledky!$BD$3,Tipy!AP63=Výsledky!$BF$3),60,0)))</f>
        <v/>
      </c>
      <c r="AU69" s="65" t="str">
        <f>IF(ISBLANK($BF$3),"",IF(ISBLANK(Tipy!AN63),0,IF(AND(Tipy!AN63=Výsledky!$BD$3,Tipy!AP63=Výsledky!$BF$3),0,IF(AND(Tipy!AN63-Tipy!AP63&gt;0,Výsledky!$BD$3-Výsledky!$BF$3&gt;0),20,IF(AND(Tipy!AN63-Tipy!AP63=0,Výsledky!$BD$3-Výsledky!$BF$3=0),20,IF(AND(Tipy!AN63-Tipy!AP63&lt;0,Výsledky!$BD$3-Výsledky!$BF$3&lt;0),20,0))))))</f>
        <v/>
      </c>
      <c r="AV69" s="65" t="str">
        <f>IF(ISBLANK($BF$3),"",IF(OR(Tipy!AQ63=Výsledky!#REF!,Tipy!AQ63=Výsledky!#REF!,Tipy!AQ63=Výsledky!#REF!,Tipy!AQ63=Výsledky!$AT$9),IF(VLOOKUP(Tipy!AQ63,'Kategórie hráčov'!$A$2:$B$46,2,FALSE)=30,30,20),0))</f>
        <v/>
      </c>
      <c r="AW69" s="65" t="str">
        <f>IF(ISBLANK($BF$3),"",IF(OR(Tipy!AR63=Výsledky!#REF!,Tipy!AR63=Výsledky!#REF!,Tipy!AR63=Výsledky!#REF!,Tipy!AR63=Výsledky!$AW$9),IF(VLOOKUP(Tipy!AR63,'Kategórie hráčov'!$A$2:$B$46,2,FALSE)=30,30,20),0))</f>
        <v/>
      </c>
      <c r="AX69" s="66" t="str">
        <f>IF(ISBLANK($BF$3),"",IF(ISBLANK(Tipy!AN63),0,IF(OR(AND(Tipy!AN63=Výsledky!$BD$3,OR(Tipy!AP63=Výsledky!$BF$3+1,Tipy!AP63=Výsledky!$BF$3-1)),AND(Tipy!AP63=Výsledky!$BF$3,OR(Tipy!AN63=Výsledky!$BD$3+1,Tipy!AN63=Výsledky!$BD$3-1))),10,0)))</f>
        <v/>
      </c>
      <c r="AY69" s="69" t="str">
        <f>IF(ISBLANK($BF$3),"",IF(ISBLANK(Tipy!AN63),"-",SUM(AT69:AX69)))</f>
        <v/>
      </c>
      <c r="AZ69" s="68"/>
      <c r="BA69" s="65" t="str">
        <f>IF(ISBLANK($AY$3),"",IF(ISBLANK(Tipy!AT63),0,IF(AND(Tipy!AT63=Výsledky!$AW$3,Tipy!AV63=Výsledky!$AY$3),60,0)))</f>
        <v/>
      </c>
      <c r="BB69" s="65" t="str">
        <f>IF(ISBLANK($AY$3),"",IF(ISBLANK(Tipy!AT63),0,IF(AND(Tipy!AT63=Výsledky!$AW$3,Tipy!AV63=Výsledky!$AY$3),0,IF(AND(Tipy!AT63-Tipy!AV63&gt;0,Výsledky!$AW$3-Výsledky!$AY$3&gt;0),20,IF(AND(Tipy!AT63-Tipy!AV63=0,Výsledky!$AW$3-Výsledky!$AY$3=0),20,IF(AND(Tipy!AT63-Tipy!AV63&lt;0,Výsledky!$AW$3-Výsledky!$AY$3&lt;0),20,0))))))</f>
        <v/>
      </c>
      <c r="BC69" s="65" t="str">
        <f>IF(ISBLANK($AY$3),"",IF(OR(Tipy!AW63=Výsledky!$BA$6,Tipy!AW63=Výsledky!$BA$7,Tipy!AW63=Výsledky!$BA$8,Tipy!AW63=Výsledky!$BA$9),IF(VLOOKUP(Tipy!AW63,'Kategórie hráčov'!$A$2:$B$46,2,FALSE)=30,30,20),0))</f>
        <v/>
      </c>
      <c r="BD69" s="65" t="str">
        <f>IF(ISBLANK($AY$3),"",IF(OR(Tipy!AX63=Výsledky!$BD$6,Tipy!AX63=Výsledky!$BD$7,Tipy!AX63=Výsledky!$BD$8,Tipy!AX63=Výsledky!$BD$9),IF(VLOOKUP(Tipy!AX63,'Kategórie hráčov'!$A$2:$B$46,2,FALSE)=30,30,20),0))</f>
        <v/>
      </c>
      <c r="BE69" s="66" t="str">
        <f>IF(ISBLANK($AY$3),"",IF(ISBLANK(Tipy!AT63),0,IF(OR(AND(Tipy!AT63=Výsledky!$AW$3,OR(Tipy!AV63=Výsledky!$AY$3+1,Tipy!AV63=Výsledky!$AY$3-1)),AND(Tipy!AV63=Výsledky!$AY$3,OR(Tipy!AT63=Výsledky!$AW$3+1,Tipy!AT63=Výsledky!$AW$3-1))),10,0)))</f>
        <v/>
      </c>
      <c r="BF69" s="69" t="str">
        <f>IF(ISBLANK($AY$3),"",IF(ISBLANK(Tipy!AT63),"-",SUM(BA69:BE69)))</f>
        <v/>
      </c>
      <c r="BG69" s="68"/>
      <c r="BH69" s="65" t="str">
        <f>IF(ISBLANK($BT$3),"",IF(ISBLANK(Tipy!AZ63),0,IF(AND(Tipy!AZ63=Výsledky!$BR$3,Tipy!BB63=Výsledky!$BT$3),60,0)))</f>
        <v/>
      </c>
      <c r="BI69" s="65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5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5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6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69" t="str">
        <f>IF(ISBLANK($BT$3),"",IF(ISBLANK(Tipy!AZ63),"-",SUM(BH69:BL69)))</f>
        <v/>
      </c>
      <c r="BN69" s="68"/>
      <c r="BO69" s="65" t="str">
        <f>IF(ISBLANK($CA$3),"",IF(ISBLANK(Tipy!BF63),0,IF(AND(Tipy!BF63=Výsledky!$BY$3,Tipy!BH63=Výsledky!$CA$3),60,0)))</f>
        <v/>
      </c>
      <c r="BP69" s="65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5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5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6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9" t="str">
        <f>IF(ISBLANK($CA$3),"",IF(ISBLANK(Tipy!BF63),"-",SUM(BO69:BS69)))</f>
        <v/>
      </c>
      <c r="BU69" s="68"/>
      <c r="BV69" s="65" t="str">
        <f>IF(ISBLANK($CH$3),"",IF(ISBLANK(Tipy!BL63),0,IF(AND(Tipy!BL63=Výsledky!$CF$3,Tipy!BN63=Výsledky!$CH$3),60,0)))</f>
        <v/>
      </c>
      <c r="BW69" s="65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5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5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6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9" t="str">
        <f>IF(ISBLANK($CH$3),"",IF(ISBLANK(Tipy!BL63),"-",SUM(BV69:BZ69)))</f>
        <v/>
      </c>
      <c r="CB69" s="68"/>
      <c r="CC69" s="65" t="str">
        <f>IF(ISBLANK($CO$3),"",IF(ISBLANK(Tipy!BR63),0,IF(AND(Tipy!BR63=Výsledky!$CM$3,Tipy!BT63=Výsledky!$CO$3),60,0)))</f>
        <v/>
      </c>
      <c r="CD69" s="65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5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5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6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9" t="str">
        <f>IF(ISBLANK($CO$3),"",IF(ISBLANK(Tipy!BR63),"-",SUM(CC69:CG69)))</f>
        <v/>
      </c>
      <c r="CI69" s="68"/>
      <c r="CJ69" s="65" t="str">
        <f>IF(ISBLANK($CV$3),"",IF(ISBLANK(Tipy!BX63),0,IF(AND(Tipy!BX63=Výsledky!$CT$3,Tipy!BZ63=Výsledky!$CV$3),60,0)))</f>
        <v/>
      </c>
      <c r="CK69" s="65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5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5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6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9" t="str">
        <f>IF(ISBLANK($CV$3),"",IF(ISBLANK(Tipy!BX63),"-",SUM(CJ69:CN69)))</f>
        <v/>
      </c>
      <c r="CP69" s="68"/>
      <c r="CQ69" s="65" t="str">
        <f>IF(ISBLANK($DC$3),"",IF(ISBLANK(Tipy!CD63),0,IF(AND(Tipy!CD63=Výsledky!$DA$3,Tipy!CF63=Výsledky!$DC$3),60,0)))</f>
        <v/>
      </c>
      <c r="CR69" s="65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5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5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6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9" t="str">
        <f>IF(ISBLANK($DC$3),"",IF(ISBLANK(Tipy!CD63),"-",SUM(CQ69:CU69)))</f>
        <v/>
      </c>
      <c r="CW69" s="68"/>
      <c r="CX69" s="65" t="str">
        <f>IF(ISBLANK($DX$3),"",IF(ISBLANK(Tipy!CJ63),0,IF(AND(Tipy!CJ63=Výsledky!$DV$3,Tipy!CL63=Výsledky!$DX$3),60,0)))</f>
        <v/>
      </c>
      <c r="CY69" s="65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5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5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6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9" t="str">
        <f>IF(ISBLANK($DX$3),"",IF(ISBLANK(Tipy!CJ63),"-",SUM(CX69:DB69)))</f>
        <v/>
      </c>
      <c r="DD69" s="68"/>
      <c r="DE69" s="65" t="str">
        <f>IF(ISBLANK($DQ$3),"",IF(ISBLANK(Tipy!CP63),0,IF(AND(Tipy!CP63=Výsledky!$DO$3,Tipy!CR63=Výsledky!$DQ$3),60,0)))</f>
        <v/>
      </c>
      <c r="DF69" s="65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5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5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6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9" t="str">
        <f>IF(ISBLANK($DQ$3),"",IF(ISBLANK(Tipy!CP63),"-",SUM(DE69:DI69)))</f>
        <v/>
      </c>
      <c r="DK69" s="68"/>
      <c r="DL69" s="65" t="str">
        <f>IF(ISBLANK($EE$3),"",IF(ISBLANK(Tipy!CV63),0,IF(AND(Tipy!CV63=Výsledky!$EC$3,Tipy!CX63=Výsledky!$EE$3),60,0)))</f>
        <v/>
      </c>
      <c r="DM69" s="65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5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5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6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9" t="str">
        <f>IF(ISBLANK($EE$3),"",IF(ISBLANK(Tipy!CV63),"-",SUM(DL69:DP69)))</f>
        <v/>
      </c>
      <c r="DR69" s="68"/>
      <c r="DS69" s="65" t="str">
        <f>IF(ISBLANK($EL$3),"",IF(ISBLANK(Tipy!DB63),0,IF(AND(Tipy!DB63=Výsledky!$EJ$3,Tipy!DD63=Výsledky!$EL$3),60,0)))</f>
        <v/>
      </c>
      <c r="DT69" s="65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5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5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6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9" t="str">
        <f>IF(ISBLANK($EL$3),"",IF(ISBLANK(Tipy!DB63),"-",SUM(DS69:DW69)))</f>
        <v/>
      </c>
      <c r="DY69" s="68"/>
      <c r="DZ69" s="65" t="str">
        <f>IF(ISBLANK($ES$3),"",IF(ISBLANK(Tipy!DH63),0,IF(AND(Tipy!DH63=Výsledky!$EQ$3,Tipy!DJ63=Výsledky!$ES$3),60,0)))</f>
        <v/>
      </c>
      <c r="EA69" s="65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5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5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6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9" t="str">
        <f>IF(ISBLANK($ES$3),"",IF(ISBLANK(Tipy!DH63),"-",SUM(DZ69:ED69)))</f>
        <v/>
      </c>
      <c r="EF69" s="68"/>
      <c r="EG69" s="65" t="str">
        <f>IF(ISBLANK($EZ$3),"",IF(ISBLANK(Tipy!DN63),0,IF(AND(Tipy!DN63=Výsledky!$EX$3,Tipy!DP63=Výsledky!$EZ$3),60,0)))</f>
        <v/>
      </c>
      <c r="EH69" s="65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5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5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6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9" t="str">
        <f>IF(ISBLANK($EZ$3),"",IF(ISBLANK(Tipy!DN63),"-",SUM(EG69:EK69)))</f>
        <v/>
      </c>
      <c r="EM69" s="68"/>
      <c r="EN69" s="65" t="str">
        <f>IF(ISBLANK($FU$3),"",IF(ISBLANK(Tipy!DT63),0,IF(AND(Tipy!DT63=Výsledky!$FS$3,Tipy!DV63=Výsledky!$FU$3),60,0)))</f>
        <v/>
      </c>
      <c r="EO69" s="65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5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5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6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9" t="str">
        <f>IF(ISBLANK($FU$3),"",IF(ISBLANK(Tipy!DT63),"-",SUM(EN69:ER69)))</f>
        <v/>
      </c>
      <c r="ET69" s="68"/>
      <c r="EU69" s="65" t="str">
        <f>IF(ISBLANK($FG$3),"",IF(ISBLANK(Tipy!DZ63),0,IF(AND(Tipy!DZ63=Výsledky!$FE$3,Tipy!EB63=Výsledky!$FG$3),60,0)))</f>
        <v/>
      </c>
      <c r="EV69" s="65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5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5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6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9" t="str">
        <f>IF(ISBLANK($FG$3),"",IF(ISBLANK(Tipy!DZ63),"-",SUM(EU69:EY69)))</f>
        <v/>
      </c>
      <c r="FA69" s="68"/>
      <c r="FB69" s="65" t="str">
        <f>IF(ISBLANK($BM$3),"",IF(ISBLANK(Tipy!EF63),0,IF(AND(Tipy!EF63=Výsledky!$BK$3,Tipy!EH63=Výsledky!$BM$3),60,0)))</f>
        <v/>
      </c>
      <c r="FC69" s="65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5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5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6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69" t="str">
        <f>IF(ISBLANK($BM$3),"",IF(ISBLANK(Tipy!EF63),"-",SUM(FB69:FF69)))</f>
        <v/>
      </c>
      <c r="FH69" s="68"/>
      <c r="FI69" s="65" t="str">
        <f>IF(ISBLANK($FN$3),"",IF(ISBLANK(Tipy!EL63),0,IF(AND(Tipy!EL63=Výsledky!$FL$3,Tipy!EN63=Výsledky!$FN$3),60,0)))</f>
        <v/>
      </c>
      <c r="FJ69" s="65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5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5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6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9" t="str">
        <f>IF(ISBLANK($FN$3),"",IF(ISBLANK(Tipy!EL63),"-",SUM(FI69:FM69)))</f>
        <v/>
      </c>
      <c r="FO69" s="68"/>
      <c r="FP69" s="65" t="str">
        <f>IF(ISBLANK($DJ$3),"",IF(ISBLANK(Tipy!ER63),0,IF(AND(Tipy!ER63=Výsledky!$DH$3,Tipy!ET63=Výsledky!$DJ$3),60,0)))</f>
        <v/>
      </c>
      <c r="FQ69" s="65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5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5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6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9" t="str">
        <f>IF(ISBLANK($DJ$3),"",IF(ISBLANK(Tipy!ER63),"-",SUM(FP69:FT69)))</f>
        <v/>
      </c>
      <c r="FV69" s="68"/>
      <c r="FW69" s="65" t="str">
        <f>IF(ISBLANK($GB$3),"",IF(ISBLANK(Tipy!EX63),0,IF(AND(Tipy!EX63=Výsledky!$FZ$3,Tipy!EZ63=Výsledky!$GB$3),60,0)))</f>
        <v/>
      </c>
      <c r="FX69" s="65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5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5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6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9" t="str">
        <f>IF(ISBLANK($GB$3),"",IF(ISBLANK(Tipy!EX63),"-",SUM(FW69:GA69)))</f>
        <v/>
      </c>
      <c r="GC69" s="68"/>
      <c r="GD69" s="65" t="str">
        <f>IF(ISBLANK($GP$3),"",IF(ISBLANK(Tipy!FD63),0,IF(AND(Tipy!FD63=Výsledky!$GN$3,Tipy!FF63=Výsledky!$GP$3),60,0)))</f>
        <v/>
      </c>
      <c r="GE69" s="65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5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5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6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9" t="str">
        <f>IF(ISBLANK($GP$3),"",IF(ISBLANK(Tipy!FD63),"-",SUM(GD69:GH69)))</f>
        <v/>
      </c>
      <c r="GJ69" s="68"/>
      <c r="GK69" s="65" t="str">
        <f>IF(ISBLANK($GW$3),"",IF(ISBLANK(Tipy!FJ63),0,IF(AND(Tipy!FJ63=Výsledky!$GU$3,Tipy!FL63=Výsledky!$GW$3),60,0)))</f>
        <v/>
      </c>
      <c r="GL69" s="65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5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5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6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9" t="str">
        <f>IF(ISBLANK($GW$3),"",IF(ISBLANK(Tipy!FJ63),"-",SUM(GK69:GO69)))</f>
        <v/>
      </c>
      <c r="GQ69" s="68"/>
      <c r="GR69" s="65" t="str">
        <f>IF(ISBLANK($GI$3),"",IF(ISBLANK(Tipy!FP63),0,IF(AND(Tipy!FP63=Výsledky!$GG$3,Tipy!FR63=Výsledky!$GI$3),60,0)))</f>
        <v/>
      </c>
      <c r="GS69" s="65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5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5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6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9" t="str">
        <f>IF(ISBLANK($GI$3),"",IF(ISBLANK(Tipy!FP63),"-",SUM(GR69:GV69)))</f>
        <v/>
      </c>
      <c r="GX69" s="68"/>
      <c r="GY69" s="65" t="str">
        <f>IF(ISBLANK($HK$3),"",IF(ISBLANK(Tipy!FV63),0,IF(AND(Tipy!FV63=Výsledky!$HI$3,Tipy!FX63=Výsledky!$HK$3),60,0)))</f>
        <v/>
      </c>
      <c r="GZ69" s="65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5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5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6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9" t="str">
        <f>IF(ISBLANK($HK$3),"",IF(ISBLANK(Tipy!FV63),"-",SUM(GY69:HC69)))</f>
        <v/>
      </c>
      <c r="HE69" s="68"/>
      <c r="HF69" s="65" t="str">
        <f>IF(ISBLANK($HD$3),"",IF(ISBLANK(Tipy!GB63),0,IF(AND(Tipy!GB63=Výsledky!$HB$3,Tipy!GD63=Výsledky!$HD$3),60,0)))</f>
        <v/>
      </c>
      <c r="HG69" s="65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5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5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6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9" t="str">
        <f>IF(ISBLANK($HD$3),"",IF(ISBLANK(Tipy!GB63),"-",SUM(HF69:HJ69)))</f>
        <v/>
      </c>
      <c r="HL69" s="68"/>
      <c r="HM69" s="65" t="str">
        <f>IF(ISBLANK($HY$3),"",IF(ISBLANK(Tipy!GH63),0,IF(AND(Tipy!GH63=Výsledky!$HW$3,Tipy!GJ63=Výsledky!$HY$3),60,0)))</f>
        <v/>
      </c>
      <c r="HN69" s="65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5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5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6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9" t="str">
        <f>IF(ISBLANK($HY$3),"",IF(ISBLANK(Tipy!GH63),"-",SUM(HM69:HQ69)))</f>
        <v/>
      </c>
      <c r="HS69" s="68"/>
      <c r="HT69" s="65" t="str">
        <f>IF(ISBLANK($HR$3),"",IF(ISBLANK(Tipy!GN63),0,IF(AND(Tipy!GN63=Výsledky!$HP$3,Tipy!GP63=Výsledky!$HR$3),60,0)))</f>
        <v/>
      </c>
      <c r="HU69" s="65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5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5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6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9" t="str">
        <f>IF(ISBLANK($HR$3),"",IF(ISBLANK(Tipy!GN63),"-",SUM(HT69:HX69)))</f>
        <v/>
      </c>
      <c r="HZ69" s="68"/>
      <c r="IA69" s="65" t="str">
        <f>IF(ISBLANK($IM$3),"",IF(ISBLANK(Tipy!GT63),0,IF(AND(Tipy!GT63=Výsledky!$IK$3,Tipy!GV63=Výsledky!$IM$3),60,0)))</f>
        <v/>
      </c>
      <c r="IB69" s="65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5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5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6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9" t="str">
        <f>IF(ISBLANK($IM$3),"",IF(ISBLANK(Tipy!GT63),"-",SUM(IA69:IE69)))</f>
        <v/>
      </c>
      <c r="IG69" s="68"/>
      <c r="IH69" s="65" t="str">
        <f>IF(ISBLANK($IF$3),"",IF(ISBLANK(Tipy!GZ63),0,IF(AND(Tipy!GZ63=Výsledky!$ID$3,Tipy!HB63=Výsledky!$IF$3),60,0)))</f>
        <v/>
      </c>
      <c r="II69" s="65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5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5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6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9" t="str">
        <f>IF(ISBLANK($IF$3),"",IF(ISBLANK(Tipy!GZ63),"-",SUM(IH69:IL69)))</f>
        <v/>
      </c>
      <c r="IN69" s="68"/>
      <c r="IO69" s="65" t="str">
        <f>IF(ISBLANK($IT$3),"",IF(ISBLANK(Tipy!HF63),0,IF(AND(Tipy!HF63=Výsledky!$IR$3,Tipy!HH63=Výsledky!$IT$3),60,0)))</f>
        <v/>
      </c>
      <c r="IP69" s="65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5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5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6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9" t="str">
        <f>IF(ISBLANK($IT$3),"",IF(ISBLANK(Tipy!HF63),"-",SUM(IO69:IS69)))</f>
        <v/>
      </c>
      <c r="IU69" s="68"/>
      <c r="IV69" s="65" t="str">
        <f>IF(ISBLANK($JA$3),"",IF(ISBLANK(Tipy!HL63),0,IF(AND(Tipy!HL63=Výsledky!$IY$3,Tipy!HN63=Výsledky!$JA$3),60,0)))</f>
        <v/>
      </c>
      <c r="IW69" s="65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5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5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6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9" t="str">
        <f>IF(ISBLANK($JA$3),"",IF(ISBLANK(Tipy!HL63),"-",SUM(IV69:IZ69)))</f>
        <v/>
      </c>
      <c r="JB69" s="68"/>
      <c r="JC69" s="65" t="str">
        <f>IF(ISBLANK($JO$3),"",IF(ISBLANK(Tipy!HR63),0,IF(AND(Tipy!HR63=Výsledky!$JM$3,Tipy!HT63=Výsledky!$JO$3),60,0)))</f>
        <v/>
      </c>
      <c r="JD69" s="65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5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5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6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9" t="str">
        <f>IF(ISBLANK($JO$3),"",IF(ISBLANK(Tipy!HR63),"-",SUM(JC69:JG69)))</f>
        <v/>
      </c>
      <c r="JI69" s="68"/>
      <c r="JJ69" s="65" t="str">
        <f>IF(ISBLANK($JH$3),"",IF(ISBLANK(Tipy!HX63),0,IF(AND(Tipy!HX63=Výsledky!$JF$3,Tipy!HZ63=Výsledky!$JH$3),60,0)))</f>
        <v/>
      </c>
      <c r="JK69" s="65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5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5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6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9" t="str">
        <f>IF(ISBLANK($JH$3),"",IF(ISBLANK(Tipy!HX63),"-",SUM(JJ69:JN69)))</f>
        <v/>
      </c>
      <c r="JP69" s="68"/>
      <c r="JQ69" s="65" t="str">
        <f>IF(ISBLANK($JV$3),"",IF(ISBLANK(Tipy!ID63),0,IF(AND(Tipy!ID63=Výsledky!$JT$3,Tipy!IF63=Výsledky!$JV$3),60,0)))</f>
        <v/>
      </c>
      <c r="JR69" s="65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5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5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6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9" t="str">
        <f>IF(ISBLANK($JV$3),"",IF(ISBLANK(Tipy!ID63),"-",SUM(JQ69:JU69)))</f>
        <v/>
      </c>
      <c r="JW69" s="68"/>
      <c r="JX69" s="65" t="str">
        <f>IF(ISBLANK($KQ$3),"",IF(ISBLANK(Tipy!IJ63),0,IF(AND(Tipy!IJ63=Výsledky!$KO$3,Tipy!IL63=Výsledky!$KQ$3),60,0)))</f>
        <v/>
      </c>
      <c r="JY69" s="65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5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5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6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9" t="str">
        <f>IF(ISBLANK($KQ$3),"",IF(ISBLANK(Tipy!IJ63),"-",SUM(JX69:KB69)))</f>
        <v/>
      </c>
      <c r="KD69" s="68"/>
      <c r="KE69" s="65" t="str">
        <f>IF(ISBLANK($KX$3),"",IF(ISBLANK(Tipy!IP63),0,IF(AND(Tipy!IP63=Výsledky!$KV$3,Tipy!IR63=Výsledky!$KX$3),60,0)))</f>
        <v/>
      </c>
      <c r="KF69" s="65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5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5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6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9" t="str">
        <f>IF(ISBLANK($KX$3),"",IF(ISBLANK(Tipy!IP63),"-",SUM(KE69:KI69)))</f>
        <v/>
      </c>
      <c r="KK69" s="68"/>
      <c r="KL69" s="65" t="str">
        <f>IF(ISBLANK($KJ$3),"",IF(ISBLANK(Tipy!IV63),0,IF(AND(Tipy!IV63=Výsledky!$KH$3,Tipy!IX63=Výsledky!$KJ$3),60,0)))</f>
        <v/>
      </c>
      <c r="KM69" s="65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5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5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6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9" t="str">
        <f>IF(ISBLANK($KJ$3),"",IF(ISBLANK(Tipy!IV63),"-",SUM(KL69:KP69)))</f>
        <v/>
      </c>
      <c r="KR69" s="68"/>
      <c r="KS69" s="65" t="str">
        <f>IF(ISBLANK($KC$3),"",IF(ISBLANK(Tipy!JB63),0,IF(AND(Tipy!JB63=Výsledky!$KA$3,Tipy!JD63=Výsledky!$KC$3),60,0)))</f>
        <v/>
      </c>
      <c r="KT69" s="65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5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5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6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9" t="str">
        <f>IF(ISBLANK($KC$3),"",IF(ISBLANK(Tipy!JB63),"-",SUM(KS69:KW69)))</f>
        <v/>
      </c>
      <c r="KY69" s="68"/>
      <c r="KZ69" s="65" t="str">
        <f>IF(ISBLANK($LE$3),"",IF(ISBLANK(Tipy!JH63),0,IF(AND(Tipy!JH63=Výsledky!$LC$3,Tipy!JJ63=Výsledky!$LE$3),60,0)))</f>
        <v/>
      </c>
      <c r="LA69" s="65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5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5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6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9" t="str">
        <f>IF(ISBLANK($LE$3),"",IF(ISBLANK(Tipy!JH63),"-",SUM(KZ69:LD69)))</f>
        <v/>
      </c>
      <c r="LF69" s="68"/>
      <c r="LG69" s="65" t="str">
        <f>IF(ISBLANK($JH$3),"",IF(ISBLANK(Tipy!JU63),0,IF(AND(Tipy!JU63=Výsledky!$JF$3,Tipy!JW63=Výsledky!$JH$3),60,0)))</f>
        <v/>
      </c>
      <c r="LH69" s="65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5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5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6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9" t="str">
        <f>IF(ISBLANK($JH$3),"",IF(ISBLANK(Tipy!JU63),"-",SUM(LG69:LK69)))</f>
        <v/>
      </c>
      <c r="LM69" s="68"/>
      <c r="LN69" s="65" t="str">
        <f>IF(ISBLANK($LS$3),"",IF(ISBLANK(Tipy!JN63),0,IF(AND(Tipy!JN63=Výsledky!$LQ$3,Tipy!JP63=Výsledky!$LS$3),60,0)))</f>
        <v/>
      </c>
      <c r="LO69" s="65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5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5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6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9" t="str">
        <f>IF(ISBLANK($LS$3),"",IF(ISBLANK(Tipy!JN63),"-",SUM(LN69:LR69)))</f>
        <v/>
      </c>
      <c r="LT69" s="68"/>
      <c r="LU69" s="65" t="str">
        <f>IF(ISBLANK($JH$3),"",IF(ISBLANK(Tipy!KI63),0,IF(AND(Tipy!KI63=Výsledky!$JF$3,Tipy!KK63=Výsledky!$JH$3),60,0)))</f>
        <v/>
      </c>
      <c r="LV69" s="65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5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5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6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9" t="str">
        <f>IF(ISBLANK($JH$3),"",IF(ISBLANK(Tipy!KI63),"-",SUM(LU69:LY69)))</f>
        <v/>
      </c>
      <c r="MA69" s="68"/>
      <c r="MB69" s="65" t="str">
        <f>IF(ISBLANK($MG$3),"",IF(ISBLANK(Tipy!JZ63),0,IF(AND(Tipy!JZ63=Výsledky!$ME$3,Tipy!KB63=Výsledky!$MG$3),60,0)))</f>
        <v/>
      </c>
      <c r="MC69" s="65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5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5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6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9" t="str">
        <f>IF(ISBLANK($MG$3),"",IF(ISBLANK(Tipy!JZ63),"-",SUM(MB69:MF69)))</f>
        <v/>
      </c>
      <c r="MH69" s="68"/>
      <c r="MI69" s="65" t="str">
        <f>IF(ISBLANK($MN$3),"",IF(ISBLANK(Tipy!KL63),0,IF(AND(Tipy!KL63=Výsledky!$ML$3,Tipy!KN63=Výsledky!$MN$3),60,0)))</f>
        <v/>
      </c>
      <c r="MJ69" s="6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5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5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9" t="str">
        <f>IF(ISBLANK($MN$3),"",IF(ISBLANK(Tipy!KL63),"-",SUM(MI69:MM69)))</f>
        <v/>
      </c>
      <c r="MO69" s="68"/>
      <c r="MP69" s="65" t="str">
        <f>IF(ISBLANK($MU$3),"",IF(ISBLANK(Tipy!KR63),0,IF(AND(Tipy!KR63=Výsledky!$MS$3,Tipy!KT63=Výsledky!$MU$3),60,0)))</f>
        <v/>
      </c>
      <c r="MQ69" s="6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5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5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9" t="str">
        <f>IF(ISBLANK($MU$3),"",IF(ISBLANK(Tipy!KR63),"-",SUM(MP69:MT69)))</f>
        <v/>
      </c>
      <c r="MV69" s="68"/>
      <c r="MW69" s="65" t="str">
        <f>IF(ISBLANK($NP$3),"",IF(ISBLANK(Tipy!KX63),0,IF(AND(Tipy!KX63=Výsledky!$NN$3,Tipy!KZ63=Výsledky!$NP$3),60,0)))</f>
        <v/>
      </c>
      <c r="MX69" s="65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5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5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6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9" t="str">
        <f>IF(ISBLANK($NP$3),"",IF(ISBLANK(Tipy!KX63),"-",SUM(MW69:NA69)))</f>
        <v/>
      </c>
      <c r="NC69" s="68"/>
      <c r="ND69" s="65" t="str">
        <f>IF(ISBLANK($NB$3),"",IF(ISBLANK(Tipy!LD63),0,IF(AND(Tipy!LD63=Výsledky!$MZ$3,Tipy!LF63=Výsledky!$NB$3),60,0)))</f>
        <v/>
      </c>
      <c r="NE69" s="65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5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5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6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9" t="str">
        <f>IF(ISBLANK($NB$3),"",IF(ISBLANK(Tipy!LD63),"-",SUM(ND69:NH69)))</f>
        <v/>
      </c>
      <c r="NJ69" s="68"/>
      <c r="NK69" s="65" t="str">
        <f>IF(ISBLANK($OD$3),"",IF(ISBLANK(Tipy!LJ63),0,IF(AND(Tipy!LJ63=Výsledky!$OB$3,Tipy!LL63=Výsledky!$OD$3),60,0)))</f>
        <v/>
      </c>
      <c r="NL69" s="65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5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5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6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9" t="str">
        <f>IF(ISBLANK($OD$3),"",IF(ISBLANK(Tipy!LJ63),"-",SUM(NK69:NO69)))</f>
        <v/>
      </c>
      <c r="NQ69" s="68"/>
      <c r="NR69" s="65" t="str">
        <f>IF(ISBLANK($NI$3),"",IF(ISBLANK(Tipy!LP63),0,IF(AND(Tipy!LP63=Výsledky!$NG$3,Tipy!LR63=Výsledky!$NI$3),60,0)))</f>
        <v/>
      </c>
      <c r="NS69" s="65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5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5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6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9" t="str">
        <f>IF(ISBLANK($NI$3),"",IF(ISBLANK(Tipy!LP63),"-",SUM(NR69:NV69)))</f>
        <v/>
      </c>
      <c r="NX69" s="68"/>
      <c r="NY69" s="65" t="str">
        <f>IF(ISBLANK($OK$3),"",IF(ISBLANK(Tipy!LV63),0,IF(AND(Tipy!LV63=Výsledky!$OI$3,Tipy!LX63=Výsledky!$OK$3),60,0)))</f>
        <v/>
      </c>
      <c r="NZ69" s="65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5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5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6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9" t="str">
        <f>IF(ISBLANK($OK$3),"",IF(ISBLANK(Tipy!LV63),"-",SUM(NY69:OC69)))</f>
        <v/>
      </c>
      <c r="OE69" s="68"/>
      <c r="OF69" s="65" t="str">
        <f>IF(ISBLANK($NW$3),"",IF(ISBLANK(Tipy!MB63),0,IF(AND(Tipy!MB63=Výsledky!$NU$3,Tipy!MD63=Výsledky!$NW$3),60,0)))</f>
        <v/>
      </c>
      <c r="OG69" s="65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5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5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6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9" t="str">
        <f>IF(ISBLANK($NW$3),"",IF(ISBLANK(Tipy!MB63),"-",SUM(OF69:OJ69)))</f>
        <v/>
      </c>
      <c r="OL69" s="68"/>
      <c r="OM69" s="65" t="str">
        <f>IF(ISBLANK($OR$3),"",IF(ISBLANK(Tipy!MH63),0,IF(AND(Tipy!MH63=Výsledky!$OP$3,Tipy!MJ63=Výsledky!$OR$3),60,0)))</f>
        <v/>
      </c>
      <c r="ON69" s="6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5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5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9" t="str">
        <f>IF(ISBLANK($OR$3),"",IF(ISBLANK(Tipy!MH63),"-",SUM(OM69:OQ69)))</f>
        <v/>
      </c>
      <c r="OS69" s="68"/>
      <c r="OT69" s="65" t="str">
        <f>IF(ISBLANK($OY$3),"",IF(ISBLANK(Tipy!MN63),0,IF(AND(Tipy!MN63=Výsledky!$OW$3,Tipy!MP63=Výsledky!$OY$3),60,0)))</f>
        <v/>
      </c>
      <c r="OU69" s="6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5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5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9" t="str">
        <f>IF(ISBLANK($OY$3),"",IF(ISBLANK(Tipy!MN63),"-",SUM(OT69:OX69)))</f>
        <v/>
      </c>
      <c r="OZ69" s="68"/>
      <c r="PA69" s="65" t="str">
        <f>IF(ISBLANK($PF$3),"",IF(ISBLANK(Tipy!MT63),0,IF(AND(Tipy!MT63=Výsledky!$PD$3,Tipy!MV63=Výsledky!$PF$3),60,0)))</f>
        <v/>
      </c>
      <c r="PB69" s="6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5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5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9" t="str">
        <f>IF(ISBLANK($PF$3),"",IF(ISBLANK(Tipy!MT63),"-",SUM(PA69:PE69)))</f>
        <v/>
      </c>
      <c r="PG69" s="68"/>
      <c r="PH69" s="65" t="str">
        <f>IF(ISBLANK($PM$3),"",IF(ISBLANK(Tipy!MZ63),0,IF(AND(Tipy!MZ63=Výsledky!$PK$3,Tipy!NB63=Výsledky!$PM$3),60,0)))</f>
        <v/>
      </c>
      <c r="PI69" s="6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5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5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9" t="str">
        <f>IF(ISBLANK($PM$3),"",IF(ISBLANK(Tipy!MZ63),"-",SUM(PH69:PL69)))</f>
        <v/>
      </c>
      <c r="PN69" s="68"/>
      <c r="PO69" s="65" t="str">
        <f>IF(ISBLANK($PT$3),"",IF(ISBLANK(Tipy!NF63),0,IF(AND(Tipy!NF63=Výsledky!$PR$3,Tipy!NH63=Výsledky!$PT$3),60,0)))</f>
        <v/>
      </c>
      <c r="PP69" s="6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5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5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9" t="str">
        <f>IF(ISBLANK($PT$3),"",IF(ISBLANK(Tipy!NF63),"-",SUM(PO69:PS69)))</f>
        <v/>
      </c>
      <c r="PU69" s="68"/>
      <c r="PV69" s="65" t="str">
        <f>IF(ISBLANK($QA$3),"",IF(ISBLANK(Tipy!NL63),0,IF(AND(Tipy!NL63=Výsledky!$PY$3,Tipy!NN63=Výsledky!$QA$3),60,0)))</f>
        <v/>
      </c>
      <c r="PW69" s="6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5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5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9" t="str">
        <f>IF(ISBLANK($QA$3),"",IF(ISBLANK(Tipy!NL63),"-",SUM(PV69:PZ69)))</f>
        <v/>
      </c>
      <c r="QB69" s="68"/>
      <c r="QC69" s="65" t="str">
        <f>IF(ISBLANK($QH$3),"",IF(ISBLANK(Tipy!NR63),0,IF(AND(Tipy!NR63=Výsledky!$QF$3,Tipy!NT63=Výsledky!$QH$3),60,0)))</f>
        <v/>
      </c>
      <c r="QD69" s="6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5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5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9" t="str">
        <f>IF(ISBLANK($QH$3),"",IF(ISBLANK(Tipy!NR63),"-",SUM(QC69:QG69)))</f>
        <v/>
      </c>
      <c r="QI69" s="65"/>
      <c r="QJ69" s="65" t="str">
        <f>IF(ISBLANK($QV$3),"",IF(ISBLANK(Tipy!NX63),0,IF(AND(Tipy!NX63=Výsledky!$QT$3,Tipy!NZ63=Výsledky!$QV$3),60,0)))</f>
        <v/>
      </c>
      <c r="QK69" s="65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5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5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6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9" t="str">
        <f>IF(ISBLANK($QV$3),"",IF(ISBLANK(Tipy!NX63),"-",SUM(QJ69:QN69)))</f>
        <v/>
      </c>
      <c r="QP69" s="65"/>
      <c r="QQ69" s="65" t="str">
        <f>IF(ISBLANK($QO$3),"",IF(ISBLANK(Tipy!#REF!),0,IF(AND(Tipy!#REF!=Výsledky!$QM$3,Tipy!#REF!=Výsledky!$QO$3),60,0)))</f>
        <v/>
      </c>
      <c r="QR6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9" t="str">
        <f>IF(ISBLANK($QO$3),"",IF(ISBLANK(Tipy!#REF!),"-",SUM(QQ69:QU69)))</f>
        <v/>
      </c>
    </row>
    <row r="70" spans="1:464" s="336" customFormat="1" ht="12.75" customHeight="1">
      <c r="A70" s="316">
        <f>Tipy!A64</f>
        <v>2</v>
      </c>
      <c r="B70" s="333" t="s">
        <v>200</v>
      </c>
      <c r="C70" s="334">
        <v>2</v>
      </c>
      <c r="D70" s="65">
        <f>IF(ISBLANK($I$3),"",IF(ISBLANK(Tipy!D64),0,IF(AND(Tipy!D64=Výsledky!$G$3,Tipy!F64=Výsledky!$I$3),60,0)))</f>
        <v>0</v>
      </c>
      <c r="E70" s="6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5" t="e">
        <f>IF(ISBLANK($I$3),"",IF(OR(Tipy!G65=Výsledky!$D$6,Tipy!G65=Výsledky!$D$7,Tipy!G65=Výsledky!$D$8,Tipy!G65=Výsledky!$D$9),IF(VLOOKUP(Tipy!G65,'Kategórie hráčov'!$A$2:$B$46,2,FALSE)=30,30,20),0))</f>
        <v>#N/A</v>
      </c>
      <c r="G70" s="65" t="e">
        <f>IF(ISBLANK($I$3),"",IF(OR(Tipy!H65=Výsledky!$G$6,Tipy!H65=Výsledky!$G$7,Tipy!H65=Výsledky!$G$8,Tipy!H65=Výsledky!$G$9),IF(VLOOKUP(Tipy!H65,'Kategórie hráčov'!$A$2:$B$46,2,FALSE)=30,30,20),0))</f>
        <v>#N/A</v>
      </c>
      <c r="H70" s="6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7" t="str">
        <f>IF(ISBLANK($I$3),"",IF(ISBLANK(Tipy!D64),"-",SUM(D70:H70)))</f>
        <v>-</v>
      </c>
      <c r="J70" s="335"/>
      <c r="K70" s="106">
        <f>IF(ISBLANK($P$3),"",IF(ISBLANK(Tipy!J64),0,IF(AND(Tipy!J64=Výsledky!$N$3,Tipy!L64=Výsledky!$P$3),60,0)))</f>
        <v>0</v>
      </c>
      <c r="L70" s="10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5">
        <f>IF(ISBLANK($P$3),"",IF(OR(Tipy!M64=Výsledky!$K$6,Tipy!M64=Výsledky!$K$7,Tipy!M64=Výsledky!$K$8,Tipy!M64=Výsledky!$K$9),IF(VLOOKUP(Tipy!M64,'Kategórie hráčov'!$A$2:$B$46,2,FALSE)=30,30,20),0))</f>
        <v>0</v>
      </c>
      <c r="N70" s="105">
        <f>IF(ISBLANK($P$3),"",IF(OR(Tipy!N64=Výsledky!$N$6,Tipy!N64=Výsledky!$N$7,Tipy!N64=Výsledky!$N$8,Tipy!N64=Výsledky!$N$9),IF(VLOOKUP(Tipy!N64,'Kategórie hráčov'!$A$2:$B$46,2,FALSE)=30,30,20),0))</f>
        <v>20</v>
      </c>
      <c r="O70" s="66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7">
        <f>IF(ISBLANK($P$3),"",IF(ISBLANK(Tipy!J64),"-",SUM(K70:O70)))</f>
        <v>20</v>
      </c>
      <c r="Q70" s="330"/>
      <c r="R70" s="106">
        <f>IF(ISBLANK($W$3),"",IF(ISBLANK(Tipy!P64),0,IF(AND(Tipy!P64=Výsledky!$U$3,Tipy!R64=Výsledky!$W$3),60,0)))</f>
        <v>60</v>
      </c>
      <c r="S70" s="10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5">
        <f>IF(ISBLANK($W$3),"",IF(OR(Tipy!S64=Výsledky!$R$6,Tipy!S64=Výsledky!$R$7,Tipy!S64=Výsledky!$R$8,Tipy!S64=Výsledky!$R$9),VLOOKUP(Tipy!S64,'Kategórie hráčov'!$A$2:$B$47,2,FALSE),0))</f>
        <v>0</v>
      </c>
      <c r="U70" s="105">
        <f>IF(ISBLANK($W$3),"",IF(OR(Tipy!T64=Výsledky!$U$6,Tipy!T64=Výsledky!$U$7,Tipy!T64=Výsledky!$U$8,Tipy!T64=Výsledky!$U$9),VLOOKUP(Tipy!T64,'Kategórie hráčov'!$A$25:$B$70,2,FALSE),0))</f>
        <v>0</v>
      </c>
      <c r="V70" s="66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9">
        <f>IF(ISBLANK($W$3),"",IF(ISBLANK(Tipy!P64),"-",SUM(R70:V70)))</f>
        <v>60</v>
      </c>
      <c r="X70" s="330"/>
      <c r="Y70" s="106">
        <f>IF(ISBLANK($AD$3),"",IF(ISBLANK(Tipy!V64),0,IF(AND(Tipy!V64=Výsledky!$AB$3,Tipy!X64=Výsledky!$AD$3),60,0)))</f>
        <v>0</v>
      </c>
      <c r="Z70" s="10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5">
        <f>IF(ISBLANK($AD$3),"",IF(OR(Tipy!Y64=Výsledky!$Y$6,Tipy!Y64=Výsledky!$Y$7,Tipy!Y64=Výsledky!$Y$8,Tipy!Y64=Výsledky!$Y$9),VLOOKUP(Tipy!Y64,'Kategórie hráčov'!$A$2:$B$47,2,FALSE),0))</f>
        <v>0</v>
      </c>
      <c r="AB70" s="105">
        <f>IF(ISBLANK($AD$3),"",IF(OR(Tipy!Z64=Výsledky!$AB$6,Tipy!Z64=Výsledky!$AB$7,Tipy!Z64=Výsledky!$AB$8,Tipy!Z64=Výsledky!$AB$9),VLOOKUP(Tipy!Z64,'Kategórie hráčov'!$A$25:$B$70,2,FALSE),0))</f>
        <v>0</v>
      </c>
      <c r="AC70" s="6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9" t="str">
        <f>IF(ISBLANK($AD$3),"",IF(ISBLANK(Tipy!V64),"-",SUM(Y70:AC70)))</f>
        <v>-</v>
      </c>
      <c r="AE70" s="68"/>
      <c r="AF70" s="65" t="str">
        <f>IF(ISBLANK($AK$3),"",IF(ISBLANK(Tipy!AB64),0,IF(AND(Tipy!AB64=Výsledky!$AI$3,Tipy!AD64=Výsledky!$AK$3),60,0)))</f>
        <v/>
      </c>
      <c r="AG70" s="65" t="str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/>
      </c>
      <c r="AH70" s="65" t="str">
        <f>IF(ISBLANK($AK$3),"",IF(OR(Tipy!AE64=Výsledky!$AF$6,Tipy!AE64=Výsledky!$AF$7,Tipy!AE64=Výsledky!$AF$8,Tipy!AE64=Výsledky!$AF$9),IF(VLOOKUP(Tipy!AE64,'Kategórie hráčov'!$A$2:$B$46,2,FALSE)=30,30,20),0))</f>
        <v/>
      </c>
      <c r="AI70" s="65" t="str">
        <f>IF(ISBLANK($AK$3),"",IF(OR(Tipy!AF64=Výsledky!$AI$6,Tipy!AF64=Výsledky!$AI$7,Tipy!AF64=Výsledky!$AI$8,Tipy!AF64=Výsledky!$AI$9),IF(VLOOKUP(Tipy!AF64,'Kategórie hráčov'!$A$2:$B$46,2,FALSE)=30,30,20),0))</f>
        <v/>
      </c>
      <c r="AJ70" s="66" t="str">
        <f>IF(ISBLANK($AK$3),"",IF(ISBLANK(Tipy!AB64),0,IF(OR(AND(Tipy!AB64=Výsledky!$AI$3,OR(Tipy!AD64=Výsledky!$AK$3+1,Tipy!AD64=Výsledky!$AK$3-1)),AND(Tipy!AD64=Výsledky!$AK$3,OR(Tipy!AB64=Výsledky!$AI$3+1,Tipy!AB64=Výsledky!$AI$3-1))),10,0)))</f>
        <v/>
      </c>
      <c r="AK70" s="69" t="str">
        <f>IF(ISBLANK($AK$3),"",IF(ISBLANK(Tipy!AB64),"-",SUM(AF70:AJ70)))</f>
        <v/>
      </c>
      <c r="AL70" s="68"/>
      <c r="AM70" s="65" t="str">
        <f>IF(ISBLANK($AR$3),"",IF(ISBLANK(Tipy!AH64),0,IF(AND(Tipy!AH64=Výsledky!$AP$3,Tipy!AJ64=Výsledky!$AR$3),60,0)))</f>
        <v/>
      </c>
      <c r="AN70" s="65" t="str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/>
      </c>
      <c r="AO70" s="65" t="str">
        <f>IF(ISBLANK($AR$3),"",IF(OR(Tipy!AK64=Výsledky!$AM$6,Tipy!AK64=Výsledky!$AM$7,Tipy!AK64=Výsledky!$AM$8,Tipy!AK64=Výsledky!$AM$9),IF(VLOOKUP(Tipy!AK64,'Kategórie hráčov'!$A$2:$B$46,2,FALSE)=30,30,20),0))</f>
        <v/>
      </c>
      <c r="AP70" s="65" t="str">
        <f>IF(ISBLANK($AR$3),"",IF(OR(Tipy!AL64=Výsledky!$AP$6,Tipy!AL64=Výsledky!$AP$7,Tipy!AL64=Výsledky!$AP$8,Tipy!AL64=Výsledky!$AP$9),IF(VLOOKUP(Tipy!AL64,'Kategórie hráčov'!$A$2:$B$46,2,FALSE)=30,30,20),0))</f>
        <v/>
      </c>
      <c r="AQ70" s="66" t="str">
        <f>IF(ISBLANK($AR$3),"",IF(ISBLANK(Tipy!AH64),0,IF(OR(AND(Tipy!AH64=Výsledky!$AP$3,OR(Tipy!AJ64=Výsledky!$AR$3+1,Tipy!AJ64=Výsledky!$AR$3-1)),AND(Tipy!AJ64=Výsledky!$AR$3,OR(Tipy!AH64=Výsledky!$AP$3+1,Tipy!AH64=Výsledky!$AP$3-1))),10,0)))</f>
        <v/>
      </c>
      <c r="AR70" s="69" t="str">
        <f>IF(ISBLANK($AR$3),"",IF(ISBLANK(Tipy!AH64),"-",SUM(AM70:AQ70)))</f>
        <v/>
      </c>
      <c r="AS70" s="68"/>
      <c r="AT70" s="65" t="str">
        <f>IF(ISBLANK($BF$3),"",IF(ISBLANK(Tipy!AN64),0,IF(AND(Tipy!AN64=Výsledky!$BD$3,Tipy!AP64=Výsledky!$BF$3),60,0)))</f>
        <v/>
      </c>
      <c r="AU70" s="65" t="str">
        <f>IF(ISBLANK($BF$3),"",IF(ISBLANK(Tipy!AN64),0,IF(AND(Tipy!AN64=Výsledky!$BD$3,Tipy!AP64=Výsledky!$BF$3),0,IF(AND(Tipy!AN64-Tipy!AP64&gt;0,Výsledky!$BD$3-Výsledky!$BF$3&gt;0),20,IF(AND(Tipy!AN64-Tipy!AP64=0,Výsledky!$BD$3-Výsledky!$BF$3=0),20,IF(AND(Tipy!AN64-Tipy!AP64&lt;0,Výsledky!$BD$3-Výsledky!$BF$3&lt;0),20,0))))))</f>
        <v/>
      </c>
      <c r="AV70" s="65" t="str">
        <f>IF(ISBLANK($BF$3),"",IF(OR(Tipy!AQ64=Výsledky!#REF!,Tipy!AQ64=Výsledky!#REF!,Tipy!AQ64=Výsledky!#REF!,Tipy!AQ64=Výsledky!$AT$9),IF(VLOOKUP(Tipy!AQ64,'Kategórie hráčov'!$A$2:$B$46,2,FALSE)=30,30,20),0))</f>
        <v/>
      </c>
      <c r="AW70" s="65" t="str">
        <f>IF(ISBLANK($BF$3),"",IF(OR(Tipy!AR64=Výsledky!#REF!,Tipy!AR64=Výsledky!#REF!,Tipy!AR64=Výsledky!#REF!,Tipy!AR64=Výsledky!$AW$9),IF(VLOOKUP(Tipy!AR64,'Kategórie hráčov'!$A$2:$B$46,2,FALSE)=30,30,20),0))</f>
        <v/>
      </c>
      <c r="AX70" s="66" t="str">
        <f>IF(ISBLANK($BF$3),"",IF(ISBLANK(Tipy!AN64),0,IF(OR(AND(Tipy!AN64=Výsledky!$BD$3,OR(Tipy!AP64=Výsledky!$BF$3+1,Tipy!AP64=Výsledky!$BF$3-1)),AND(Tipy!AP64=Výsledky!$BF$3,OR(Tipy!AN64=Výsledky!$BD$3+1,Tipy!AN64=Výsledky!$BD$3-1))),10,0)))</f>
        <v/>
      </c>
      <c r="AY70" s="69" t="str">
        <f>IF(ISBLANK($BF$3),"",IF(ISBLANK(Tipy!AN64),"-",SUM(AT70:AX70)))</f>
        <v/>
      </c>
      <c r="AZ70" s="68"/>
      <c r="BA70" s="65" t="str">
        <f>IF(ISBLANK($AY$3),"",IF(ISBLANK(Tipy!AT64),0,IF(AND(Tipy!AT64=Výsledky!$AW$3,Tipy!AV64=Výsledky!$AY$3),60,0)))</f>
        <v/>
      </c>
      <c r="BB70" s="65" t="str">
        <f>IF(ISBLANK($AY$3),"",IF(ISBLANK(Tipy!AT64),0,IF(AND(Tipy!AT64=Výsledky!$AW$3,Tipy!AV64=Výsledky!$AY$3),0,IF(AND(Tipy!AT64-Tipy!AV64&gt;0,Výsledky!$AW$3-Výsledky!$AY$3&gt;0),20,IF(AND(Tipy!AT64-Tipy!AV64=0,Výsledky!$AW$3-Výsledky!$AY$3=0),20,IF(AND(Tipy!AT64-Tipy!AV64&lt;0,Výsledky!$AW$3-Výsledky!$AY$3&lt;0),20,0))))))</f>
        <v/>
      </c>
      <c r="BC70" s="65" t="str">
        <f>IF(ISBLANK($AY$3),"",IF(OR(Tipy!AW64=Výsledky!$BA$6,Tipy!AW64=Výsledky!$BA$7,Tipy!AW64=Výsledky!$BA$8,Tipy!AW64=Výsledky!$BA$9),IF(VLOOKUP(Tipy!AW64,'Kategórie hráčov'!$A$2:$B$46,2,FALSE)=30,30,20),0))</f>
        <v/>
      </c>
      <c r="BD70" s="65" t="str">
        <f>IF(ISBLANK($AY$3),"",IF(OR(Tipy!AX64=Výsledky!$BD$6,Tipy!AX64=Výsledky!$BD$7,Tipy!AX64=Výsledky!$BD$8,Tipy!AX64=Výsledky!$BD$9),IF(VLOOKUP(Tipy!AX64,'Kategórie hráčov'!$A$2:$B$46,2,FALSE)=30,30,20),0))</f>
        <v/>
      </c>
      <c r="BE70" s="66" t="str">
        <f>IF(ISBLANK($AY$3),"",IF(ISBLANK(Tipy!AT64),0,IF(OR(AND(Tipy!AT64=Výsledky!$AW$3,OR(Tipy!AV64=Výsledky!$AY$3+1,Tipy!AV64=Výsledky!$AY$3-1)),AND(Tipy!AV64=Výsledky!$AY$3,OR(Tipy!AT64=Výsledky!$AW$3+1,Tipy!AT64=Výsledky!$AW$3-1))),10,0)))</f>
        <v/>
      </c>
      <c r="BF70" s="69" t="str">
        <f>IF(ISBLANK($AY$3),"",IF(ISBLANK(Tipy!AT64),"-",SUM(BA70:BE70)))</f>
        <v/>
      </c>
      <c r="BG70" s="68"/>
      <c r="BH70" s="65" t="str">
        <f>IF(ISBLANK($BT$3),"",IF(ISBLANK(Tipy!AZ64),0,IF(AND(Tipy!AZ64=Výsledky!$BR$3,Tipy!BB64=Výsledky!$BT$3),60,0)))</f>
        <v/>
      </c>
      <c r="BI70" s="65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5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5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6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69" t="str">
        <f>IF(ISBLANK($BT$3),"",IF(ISBLANK(Tipy!AZ64),"-",SUM(BH70:BL70)))</f>
        <v/>
      </c>
      <c r="BN70" s="68"/>
      <c r="BO70" s="65" t="str">
        <f>IF(ISBLANK($CA$3),"",IF(ISBLANK(Tipy!BF64),0,IF(AND(Tipy!BF64=Výsledky!$BY$3,Tipy!BH64=Výsledky!$CA$3),60,0)))</f>
        <v/>
      </c>
      <c r="BP70" s="65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5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5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6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9" t="str">
        <f>IF(ISBLANK($CA$3),"",IF(ISBLANK(Tipy!BF64),"-",SUM(BO70:BS70)))</f>
        <v/>
      </c>
      <c r="BU70" s="68"/>
      <c r="BV70" s="65" t="str">
        <f>IF(ISBLANK($CH$3),"",IF(ISBLANK(Tipy!BL64),0,IF(AND(Tipy!BL64=Výsledky!$CF$3,Tipy!BN64=Výsledky!$CH$3),60,0)))</f>
        <v/>
      </c>
      <c r="BW70" s="65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5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5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6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9" t="str">
        <f>IF(ISBLANK($CH$3),"",IF(ISBLANK(Tipy!BL64),"-",SUM(BV70:BZ70)))</f>
        <v/>
      </c>
      <c r="CB70" s="68"/>
      <c r="CC70" s="65" t="str">
        <f>IF(ISBLANK($CO$3),"",IF(ISBLANK(Tipy!BR64),0,IF(AND(Tipy!BR64=Výsledky!$CM$3,Tipy!BT64=Výsledky!$CO$3),60,0)))</f>
        <v/>
      </c>
      <c r="CD70" s="65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5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5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6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9" t="str">
        <f>IF(ISBLANK($CO$3),"",IF(ISBLANK(Tipy!BR64),"-",SUM(CC70:CG70)))</f>
        <v/>
      </c>
      <c r="CI70" s="68"/>
      <c r="CJ70" s="65" t="str">
        <f>IF(ISBLANK($CV$3),"",IF(ISBLANK(Tipy!BX64),0,IF(AND(Tipy!BX64=Výsledky!$CT$3,Tipy!BZ64=Výsledky!$CV$3),60,0)))</f>
        <v/>
      </c>
      <c r="CK70" s="65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5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5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6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9" t="str">
        <f>IF(ISBLANK($CV$3),"",IF(ISBLANK(Tipy!BX64),"-",SUM(CJ70:CN70)))</f>
        <v/>
      </c>
      <c r="CP70" s="68"/>
      <c r="CQ70" s="65" t="str">
        <f>IF(ISBLANK($DC$3),"",IF(ISBLANK(Tipy!CD64),0,IF(AND(Tipy!CD64=Výsledky!$DA$3,Tipy!CF64=Výsledky!$DC$3),60,0)))</f>
        <v/>
      </c>
      <c r="CR70" s="65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5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5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6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9" t="str">
        <f>IF(ISBLANK($DC$3),"",IF(ISBLANK(Tipy!CD64),"-",SUM(CQ70:CU70)))</f>
        <v/>
      </c>
      <c r="CW70" s="68"/>
      <c r="CX70" s="65" t="str">
        <f>IF(ISBLANK($DX$3),"",IF(ISBLANK(Tipy!CJ64),0,IF(AND(Tipy!CJ64=Výsledky!$DV$3,Tipy!CL64=Výsledky!$DX$3),60,0)))</f>
        <v/>
      </c>
      <c r="CY70" s="65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5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5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6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9" t="str">
        <f>IF(ISBLANK($DX$3),"",IF(ISBLANK(Tipy!CJ64),"-",SUM(CX70:DB70)))</f>
        <v/>
      </c>
      <c r="DD70" s="68"/>
      <c r="DE70" s="65" t="str">
        <f>IF(ISBLANK($DQ$3),"",IF(ISBLANK(Tipy!CP64),0,IF(AND(Tipy!CP64=Výsledky!$DO$3,Tipy!CR64=Výsledky!$DQ$3),60,0)))</f>
        <v/>
      </c>
      <c r="DF70" s="65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5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5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6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9" t="str">
        <f>IF(ISBLANK($DQ$3),"",IF(ISBLANK(Tipy!CP64),"-",SUM(DE70:DI70)))</f>
        <v/>
      </c>
      <c r="DK70" s="68"/>
      <c r="DL70" s="65" t="str">
        <f>IF(ISBLANK($EE$3),"",IF(ISBLANK(Tipy!CV64),0,IF(AND(Tipy!CV64=Výsledky!$EC$3,Tipy!CX64=Výsledky!$EE$3),60,0)))</f>
        <v/>
      </c>
      <c r="DM70" s="65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5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5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6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9" t="str">
        <f>IF(ISBLANK($EE$3),"",IF(ISBLANK(Tipy!CV64),"-",SUM(DL70:DP70)))</f>
        <v/>
      </c>
      <c r="DR70" s="68"/>
      <c r="DS70" s="65" t="str">
        <f>IF(ISBLANK($EL$3),"",IF(ISBLANK(Tipy!DB64),0,IF(AND(Tipy!DB64=Výsledky!$EJ$3,Tipy!DD64=Výsledky!$EL$3),60,0)))</f>
        <v/>
      </c>
      <c r="DT70" s="65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5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5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6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9" t="str">
        <f>IF(ISBLANK($EL$3),"",IF(ISBLANK(Tipy!DB64),"-",SUM(DS70:DW70)))</f>
        <v/>
      </c>
      <c r="DY70" s="68"/>
      <c r="DZ70" s="65" t="str">
        <f>IF(ISBLANK($ES$3),"",IF(ISBLANK(Tipy!DH64),0,IF(AND(Tipy!DH64=Výsledky!$EQ$3,Tipy!DJ64=Výsledky!$ES$3),60,0)))</f>
        <v/>
      </c>
      <c r="EA70" s="65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5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5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6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9" t="str">
        <f>IF(ISBLANK($ES$3),"",IF(ISBLANK(Tipy!DH64),"-",SUM(DZ70:ED70)))</f>
        <v/>
      </c>
      <c r="EF70" s="68"/>
      <c r="EG70" s="65" t="str">
        <f>IF(ISBLANK($EZ$3),"",IF(ISBLANK(Tipy!DN64),0,IF(AND(Tipy!DN64=Výsledky!$EX$3,Tipy!DP64=Výsledky!$EZ$3),60,0)))</f>
        <v/>
      </c>
      <c r="EH70" s="65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5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5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6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9" t="str">
        <f>IF(ISBLANK($EZ$3),"",IF(ISBLANK(Tipy!DN64),"-",SUM(EG70:EK70)))</f>
        <v/>
      </c>
      <c r="EM70" s="68"/>
      <c r="EN70" s="65" t="str">
        <f>IF(ISBLANK($FU$3),"",IF(ISBLANK(Tipy!DT64),0,IF(AND(Tipy!DT64=Výsledky!$FS$3,Tipy!DV64=Výsledky!$FU$3),60,0)))</f>
        <v/>
      </c>
      <c r="EO70" s="65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5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5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6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9" t="str">
        <f>IF(ISBLANK($FU$3),"",IF(ISBLANK(Tipy!DT64),"-",SUM(EN70:ER70)))</f>
        <v/>
      </c>
      <c r="ET70" s="68"/>
      <c r="EU70" s="65" t="str">
        <f>IF(ISBLANK($FG$3),"",IF(ISBLANK(Tipy!DZ64),0,IF(AND(Tipy!DZ64=Výsledky!$FE$3,Tipy!EB64=Výsledky!$FG$3),60,0)))</f>
        <v/>
      </c>
      <c r="EV70" s="65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5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5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6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9" t="str">
        <f>IF(ISBLANK($FG$3),"",IF(ISBLANK(Tipy!DZ64),"-",SUM(EU70:EY70)))</f>
        <v/>
      </c>
      <c r="FA70" s="68"/>
      <c r="FB70" s="65" t="str">
        <f>IF(ISBLANK($BM$3),"",IF(ISBLANK(Tipy!EF64),0,IF(AND(Tipy!EF64=Výsledky!$BK$3,Tipy!EH64=Výsledky!$BM$3),60,0)))</f>
        <v/>
      </c>
      <c r="FC70" s="65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5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5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6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69" t="str">
        <f>IF(ISBLANK($BM$3),"",IF(ISBLANK(Tipy!EF64),"-",SUM(FB70:FF70)))</f>
        <v/>
      </c>
      <c r="FH70" s="68"/>
      <c r="FI70" s="65" t="str">
        <f>IF(ISBLANK($FN$3),"",IF(ISBLANK(Tipy!EL64),0,IF(AND(Tipy!EL64=Výsledky!$FL$3,Tipy!EN64=Výsledky!$FN$3),60,0)))</f>
        <v/>
      </c>
      <c r="FJ70" s="65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5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5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6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9" t="str">
        <f>IF(ISBLANK($FN$3),"",IF(ISBLANK(Tipy!EL64),"-",SUM(FI70:FM70)))</f>
        <v/>
      </c>
      <c r="FO70" s="68"/>
      <c r="FP70" s="65" t="str">
        <f>IF(ISBLANK($DJ$3),"",IF(ISBLANK(Tipy!ER64),0,IF(AND(Tipy!ER64=Výsledky!$DH$3,Tipy!ET64=Výsledky!$DJ$3),60,0)))</f>
        <v/>
      </c>
      <c r="FQ70" s="65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5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5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6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9" t="str">
        <f>IF(ISBLANK($DJ$3),"",IF(ISBLANK(Tipy!ER64),"-",SUM(FP70:FT70)))</f>
        <v/>
      </c>
      <c r="FV70" s="68"/>
      <c r="FW70" s="65" t="str">
        <f>IF(ISBLANK($GB$3),"",IF(ISBLANK(Tipy!EX64),0,IF(AND(Tipy!EX64=Výsledky!$FZ$3,Tipy!EZ64=Výsledky!$GB$3),60,0)))</f>
        <v/>
      </c>
      <c r="FX70" s="65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5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5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6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9" t="str">
        <f>IF(ISBLANK($GB$3),"",IF(ISBLANK(Tipy!EX64),"-",SUM(FW70:GA70)))</f>
        <v/>
      </c>
      <c r="GC70" s="68"/>
      <c r="GD70" s="65" t="str">
        <f>IF(ISBLANK($GP$3),"",IF(ISBLANK(Tipy!FD64),0,IF(AND(Tipy!FD64=Výsledky!$GN$3,Tipy!FF64=Výsledky!$GP$3),60,0)))</f>
        <v/>
      </c>
      <c r="GE70" s="65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5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5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6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9" t="str">
        <f>IF(ISBLANK($GP$3),"",IF(ISBLANK(Tipy!FD64),"-",SUM(GD70:GH70)))</f>
        <v/>
      </c>
      <c r="GJ70" s="68"/>
      <c r="GK70" s="65" t="str">
        <f>IF(ISBLANK($GW$3),"",IF(ISBLANK(Tipy!FJ64),0,IF(AND(Tipy!FJ64=Výsledky!$GU$3,Tipy!FL64=Výsledky!$GW$3),60,0)))</f>
        <v/>
      </c>
      <c r="GL70" s="65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5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5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6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9" t="str">
        <f>IF(ISBLANK($GW$3),"",IF(ISBLANK(Tipy!FJ64),"-",SUM(GK70:GO70)))</f>
        <v/>
      </c>
      <c r="GQ70" s="68"/>
      <c r="GR70" s="65" t="str">
        <f>IF(ISBLANK($GI$3),"",IF(ISBLANK(Tipy!FP64),0,IF(AND(Tipy!FP64=Výsledky!$GG$3,Tipy!FR64=Výsledky!$GI$3),60,0)))</f>
        <v/>
      </c>
      <c r="GS70" s="65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5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5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6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9" t="str">
        <f>IF(ISBLANK($GI$3),"",IF(ISBLANK(Tipy!FP64),"-",SUM(GR70:GV70)))</f>
        <v/>
      </c>
      <c r="GX70" s="68"/>
      <c r="GY70" s="65" t="str">
        <f>IF(ISBLANK($HK$3),"",IF(ISBLANK(Tipy!FV64),0,IF(AND(Tipy!FV64=Výsledky!$HI$3,Tipy!FX64=Výsledky!$HK$3),60,0)))</f>
        <v/>
      </c>
      <c r="GZ70" s="65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5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5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6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9" t="str">
        <f>IF(ISBLANK($HK$3),"",IF(ISBLANK(Tipy!FV64),"-",SUM(GY70:HC70)))</f>
        <v/>
      </c>
      <c r="HE70" s="68"/>
      <c r="HF70" s="65" t="str">
        <f>IF(ISBLANK($HD$3),"",IF(ISBLANK(Tipy!GB64),0,IF(AND(Tipy!GB64=Výsledky!$HB$3,Tipy!GD64=Výsledky!$HD$3),60,0)))</f>
        <v/>
      </c>
      <c r="HG70" s="65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5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5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6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9" t="str">
        <f>IF(ISBLANK($HD$3),"",IF(ISBLANK(Tipy!GB64),"-",SUM(HF70:HJ70)))</f>
        <v/>
      </c>
      <c r="HL70" s="68"/>
      <c r="HM70" s="65" t="str">
        <f>IF(ISBLANK($HY$3),"",IF(ISBLANK(Tipy!GH64),0,IF(AND(Tipy!GH64=Výsledky!$HW$3,Tipy!GJ64=Výsledky!$HY$3),60,0)))</f>
        <v/>
      </c>
      <c r="HN70" s="65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5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5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6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9" t="str">
        <f>IF(ISBLANK($HY$3),"",IF(ISBLANK(Tipy!GH64),"-",SUM(HM70:HQ70)))</f>
        <v/>
      </c>
      <c r="HS70" s="68"/>
      <c r="HT70" s="65" t="str">
        <f>IF(ISBLANK($HR$3),"",IF(ISBLANK(Tipy!GN64),0,IF(AND(Tipy!GN64=Výsledky!$HP$3,Tipy!GP64=Výsledky!$HR$3),60,0)))</f>
        <v/>
      </c>
      <c r="HU70" s="65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5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5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6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9" t="str">
        <f>IF(ISBLANK($HR$3),"",IF(ISBLANK(Tipy!GN64),"-",SUM(HT70:HX70)))</f>
        <v/>
      </c>
      <c r="HZ70" s="68"/>
      <c r="IA70" s="65" t="str">
        <f>IF(ISBLANK($IM$3),"",IF(ISBLANK(Tipy!GT64),0,IF(AND(Tipy!GT64=Výsledky!$IK$3,Tipy!GV64=Výsledky!$IM$3),60,0)))</f>
        <v/>
      </c>
      <c r="IB70" s="65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5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5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6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9" t="str">
        <f>IF(ISBLANK($IM$3),"",IF(ISBLANK(Tipy!GT64),"-",SUM(IA70:IE70)))</f>
        <v/>
      </c>
      <c r="IG70" s="68"/>
      <c r="IH70" s="65" t="str">
        <f>IF(ISBLANK($IF$3),"",IF(ISBLANK(Tipy!GZ64),0,IF(AND(Tipy!GZ64=Výsledky!$ID$3,Tipy!HB64=Výsledky!$IF$3),60,0)))</f>
        <v/>
      </c>
      <c r="II70" s="65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5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5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6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9" t="str">
        <f>IF(ISBLANK($IF$3),"",IF(ISBLANK(Tipy!GZ64),"-",SUM(IH70:IL70)))</f>
        <v/>
      </c>
      <c r="IN70" s="68"/>
      <c r="IO70" s="65" t="str">
        <f>IF(ISBLANK($IT$3),"",IF(ISBLANK(Tipy!HF64),0,IF(AND(Tipy!HF64=Výsledky!$IR$3,Tipy!HH64=Výsledky!$IT$3),60,0)))</f>
        <v/>
      </c>
      <c r="IP70" s="65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5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5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6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9" t="str">
        <f>IF(ISBLANK($IT$3),"",IF(ISBLANK(Tipy!HF64),"-",SUM(IO70:IS70)))</f>
        <v/>
      </c>
      <c r="IU70" s="68"/>
      <c r="IV70" s="65" t="str">
        <f>IF(ISBLANK($JA$3),"",IF(ISBLANK(Tipy!HL64),0,IF(AND(Tipy!HL64=Výsledky!$IY$3,Tipy!HN64=Výsledky!$JA$3),60,0)))</f>
        <v/>
      </c>
      <c r="IW70" s="65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5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5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6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9" t="str">
        <f>IF(ISBLANK($JA$3),"",IF(ISBLANK(Tipy!HL64),"-",SUM(IV70:IZ70)))</f>
        <v/>
      </c>
      <c r="JB70" s="68"/>
      <c r="JC70" s="65" t="str">
        <f>IF(ISBLANK($JO$3),"",IF(ISBLANK(Tipy!HR64),0,IF(AND(Tipy!HR64=Výsledky!$JM$3,Tipy!HT64=Výsledky!$JO$3),60,0)))</f>
        <v/>
      </c>
      <c r="JD70" s="65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5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5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6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9" t="str">
        <f>IF(ISBLANK($JO$3),"",IF(ISBLANK(Tipy!HR64),"-",SUM(JC70:JG70)))</f>
        <v/>
      </c>
      <c r="JI70" s="68"/>
      <c r="JJ70" s="65" t="str">
        <f>IF(ISBLANK($JH$3),"",IF(ISBLANK(Tipy!HX64),0,IF(AND(Tipy!HX64=Výsledky!$JF$3,Tipy!HZ64=Výsledky!$JH$3),60,0)))</f>
        <v/>
      </c>
      <c r="JK70" s="65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5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5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6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9" t="str">
        <f>IF(ISBLANK($JH$3),"",IF(ISBLANK(Tipy!HX64),"-",SUM(JJ70:JN70)))</f>
        <v/>
      </c>
      <c r="JP70" s="68"/>
      <c r="JQ70" s="65" t="str">
        <f>IF(ISBLANK($JV$3),"",IF(ISBLANK(Tipy!ID64),0,IF(AND(Tipy!ID64=Výsledky!$JT$3,Tipy!IF64=Výsledky!$JV$3),60,0)))</f>
        <v/>
      </c>
      <c r="JR70" s="65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5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5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6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9" t="str">
        <f>IF(ISBLANK($JV$3),"",IF(ISBLANK(Tipy!ID64),"-",SUM(JQ70:JU70)))</f>
        <v/>
      </c>
      <c r="JW70" s="68"/>
      <c r="JX70" s="65" t="str">
        <f>IF(ISBLANK($KQ$3),"",IF(ISBLANK(Tipy!IJ64),0,IF(AND(Tipy!IJ64=Výsledky!$KO$3,Tipy!IL64=Výsledky!$KQ$3),60,0)))</f>
        <v/>
      </c>
      <c r="JY70" s="65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5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5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6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9" t="str">
        <f>IF(ISBLANK($KQ$3),"",IF(ISBLANK(Tipy!IJ64),"-",SUM(JX70:KB70)))</f>
        <v/>
      </c>
      <c r="KD70" s="68"/>
      <c r="KE70" s="65" t="str">
        <f>IF(ISBLANK($KX$3),"",IF(ISBLANK(Tipy!IP64),0,IF(AND(Tipy!IP64=Výsledky!$KV$3,Tipy!IR64=Výsledky!$KX$3),60,0)))</f>
        <v/>
      </c>
      <c r="KF70" s="65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5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5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6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9" t="str">
        <f>IF(ISBLANK($KX$3),"",IF(ISBLANK(Tipy!IP64),"-",SUM(KE70:KI70)))</f>
        <v/>
      </c>
      <c r="KK70" s="68"/>
      <c r="KL70" s="65" t="str">
        <f>IF(ISBLANK($KJ$3),"",IF(ISBLANK(Tipy!IV64),0,IF(AND(Tipy!IV64=Výsledky!$KH$3,Tipy!IX64=Výsledky!$KJ$3),60,0)))</f>
        <v/>
      </c>
      <c r="KM70" s="65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5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5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6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9" t="str">
        <f>IF(ISBLANK($KJ$3),"",IF(ISBLANK(Tipy!IV64),"-",SUM(KL70:KP70)))</f>
        <v/>
      </c>
      <c r="KR70" s="68"/>
      <c r="KS70" s="65" t="str">
        <f>IF(ISBLANK($KC$3),"",IF(ISBLANK(Tipy!JB64),0,IF(AND(Tipy!JB64=Výsledky!$KA$3,Tipy!JD64=Výsledky!$KC$3),60,0)))</f>
        <v/>
      </c>
      <c r="KT70" s="65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5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5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6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9" t="str">
        <f>IF(ISBLANK($KC$3),"",IF(ISBLANK(Tipy!JB64),"-",SUM(KS70:KW70)))</f>
        <v/>
      </c>
      <c r="KY70" s="68"/>
      <c r="KZ70" s="65" t="str">
        <f>IF(ISBLANK($LE$3),"",IF(ISBLANK(Tipy!JH64),0,IF(AND(Tipy!JH64=Výsledky!$LC$3,Tipy!JJ64=Výsledky!$LE$3),60,0)))</f>
        <v/>
      </c>
      <c r="LA70" s="65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5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5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6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9" t="str">
        <f>IF(ISBLANK($LE$3),"",IF(ISBLANK(Tipy!JH64),"-",SUM(KZ70:LD70)))</f>
        <v/>
      </c>
      <c r="LF70" s="68"/>
      <c r="LG70" s="65" t="str">
        <f>IF(ISBLANK($JH$3),"",IF(ISBLANK(Tipy!JU64),0,IF(AND(Tipy!JU64=Výsledky!$JF$3,Tipy!JW64=Výsledky!$JH$3),60,0)))</f>
        <v/>
      </c>
      <c r="LH70" s="65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5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5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6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9" t="str">
        <f>IF(ISBLANK($JH$3),"",IF(ISBLANK(Tipy!JU64),"-",SUM(LG70:LK70)))</f>
        <v/>
      </c>
      <c r="LM70" s="68"/>
      <c r="LN70" s="65" t="str">
        <f>IF(ISBLANK($LS$3),"",IF(ISBLANK(Tipy!JN64),0,IF(AND(Tipy!JN64=Výsledky!$LQ$3,Tipy!JP64=Výsledky!$LS$3),60,0)))</f>
        <v/>
      </c>
      <c r="LO70" s="65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5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5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6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9" t="str">
        <f>IF(ISBLANK($LS$3),"",IF(ISBLANK(Tipy!JN64),"-",SUM(LN70:LR70)))</f>
        <v/>
      </c>
      <c r="LT70" s="68"/>
      <c r="LU70" s="65" t="str">
        <f>IF(ISBLANK($JH$3),"",IF(ISBLANK(Tipy!KI64),0,IF(AND(Tipy!KI64=Výsledky!$JF$3,Tipy!KK64=Výsledky!$JH$3),60,0)))</f>
        <v/>
      </c>
      <c r="LV70" s="65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5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5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6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9" t="str">
        <f>IF(ISBLANK($JH$3),"",IF(ISBLANK(Tipy!KI64),"-",SUM(LU70:LY70)))</f>
        <v/>
      </c>
      <c r="MA70" s="68"/>
      <c r="MB70" s="65" t="str">
        <f>IF(ISBLANK($MG$3),"",IF(ISBLANK(Tipy!JZ64),0,IF(AND(Tipy!JZ64=Výsledky!$ME$3,Tipy!KB64=Výsledky!$MG$3),60,0)))</f>
        <v/>
      </c>
      <c r="MC70" s="65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5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5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6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9" t="str">
        <f>IF(ISBLANK($MG$3),"",IF(ISBLANK(Tipy!JZ64),"-",SUM(MB70:MF70)))</f>
        <v/>
      </c>
      <c r="MH70" s="68"/>
      <c r="MI70" s="65" t="str">
        <f>IF(ISBLANK($MN$3),"",IF(ISBLANK(Tipy!KL64),0,IF(AND(Tipy!KL64=Výsledky!$ML$3,Tipy!KN64=Výsledky!$MN$3),60,0)))</f>
        <v/>
      </c>
      <c r="MJ70" s="6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5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5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9" t="str">
        <f>IF(ISBLANK($MN$3),"",IF(ISBLANK(Tipy!KL64),"-",SUM(MI70:MM70)))</f>
        <v/>
      </c>
      <c r="MO70" s="68"/>
      <c r="MP70" s="65" t="str">
        <f>IF(ISBLANK($MU$3),"",IF(ISBLANK(Tipy!KR64),0,IF(AND(Tipy!KR64=Výsledky!$MS$3,Tipy!KT64=Výsledky!$MU$3),60,0)))</f>
        <v/>
      </c>
      <c r="MQ70" s="6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5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5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9" t="str">
        <f>IF(ISBLANK($MU$3),"",IF(ISBLANK(Tipy!KR64),"-",SUM(MP70:MT70)))</f>
        <v/>
      </c>
      <c r="MV70" s="68"/>
      <c r="MW70" s="65" t="str">
        <f>IF(ISBLANK($NP$3),"",IF(ISBLANK(Tipy!KX64),0,IF(AND(Tipy!KX64=Výsledky!$NN$3,Tipy!KZ64=Výsledky!$NP$3),60,0)))</f>
        <v/>
      </c>
      <c r="MX70" s="65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5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5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6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9" t="str">
        <f>IF(ISBLANK($NP$3),"",IF(ISBLANK(Tipy!KX64),"-",SUM(MW70:NA70)))</f>
        <v/>
      </c>
      <c r="NC70" s="68"/>
      <c r="ND70" s="65" t="str">
        <f>IF(ISBLANK($NB$3),"",IF(ISBLANK(Tipy!LD64),0,IF(AND(Tipy!LD64=Výsledky!$MZ$3,Tipy!LF64=Výsledky!$NB$3),60,0)))</f>
        <v/>
      </c>
      <c r="NE70" s="65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5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5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6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9" t="str">
        <f>IF(ISBLANK($NB$3),"",IF(ISBLANK(Tipy!LD64),"-",SUM(ND70:NH70)))</f>
        <v/>
      </c>
      <c r="NJ70" s="68"/>
      <c r="NK70" s="65" t="str">
        <f>IF(ISBLANK($OD$3),"",IF(ISBLANK(Tipy!LJ64),0,IF(AND(Tipy!LJ64=Výsledky!$OB$3,Tipy!LL64=Výsledky!$OD$3),60,0)))</f>
        <v/>
      </c>
      <c r="NL70" s="65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5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5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6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9" t="str">
        <f>IF(ISBLANK($OD$3),"",IF(ISBLANK(Tipy!LJ64),"-",SUM(NK70:NO70)))</f>
        <v/>
      </c>
      <c r="NQ70" s="68"/>
      <c r="NR70" s="65" t="str">
        <f>IF(ISBLANK($NI$3),"",IF(ISBLANK(Tipy!LP64),0,IF(AND(Tipy!LP64=Výsledky!$NG$3,Tipy!LR64=Výsledky!$NI$3),60,0)))</f>
        <v/>
      </c>
      <c r="NS70" s="65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5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5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6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9" t="str">
        <f>IF(ISBLANK($NI$3),"",IF(ISBLANK(Tipy!LP64),"-",SUM(NR70:NV70)))</f>
        <v/>
      </c>
      <c r="NX70" s="68"/>
      <c r="NY70" s="65" t="str">
        <f>IF(ISBLANK($OK$3),"",IF(ISBLANK(Tipy!LV64),0,IF(AND(Tipy!LV64=Výsledky!$OI$3,Tipy!LX64=Výsledky!$OK$3),60,0)))</f>
        <v/>
      </c>
      <c r="NZ70" s="65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5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5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6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9" t="str">
        <f>IF(ISBLANK($OK$3),"",IF(ISBLANK(Tipy!LV64),"-",SUM(NY70:OC70)))</f>
        <v/>
      </c>
      <c r="OE70" s="68"/>
      <c r="OF70" s="65" t="str">
        <f>IF(ISBLANK($NW$3),"",IF(ISBLANK(Tipy!MB64),0,IF(AND(Tipy!MB64=Výsledky!$NU$3,Tipy!MD64=Výsledky!$NW$3),60,0)))</f>
        <v/>
      </c>
      <c r="OG70" s="65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5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5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6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9" t="str">
        <f>IF(ISBLANK($NW$3),"",IF(ISBLANK(Tipy!MB64),"-",SUM(OF70:OJ70)))</f>
        <v/>
      </c>
      <c r="OL70" s="68"/>
      <c r="OM70" s="65" t="str">
        <f>IF(ISBLANK($OR$3),"",IF(ISBLANK(Tipy!MH64),0,IF(AND(Tipy!MH64=Výsledky!$OP$3,Tipy!MJ64=Výsledky!$OR$3),60,0)))</f>
        <v/>
      </c>
      <c r="ON70" s="6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5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5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9" t="str">
        <f>IF(ISBLANK($OR$3),"",IF(ISBLANK(Tipy!MH64),"-",SUM(OM70:OQ70)))</f>
        <v/>
      </c>
      <c r="OS70" s="68"/>
      <c r="OT70" s="65" t="str">
        <f>IF(ISBLANK($OY$3),"",IF(ISBLANK(Tipy!MN64),0,IF(AND(Tipy!MN64=Výsledky!$OW$3,Tipy!MP64=Výsledky!$OY$3),60,0)))</f>
        <v/>
      </c>
      <c r="OU70" s="6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5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5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9" t="str">
        <f>IF(ISBLANK($OY$3),"",IF(ISBLANK(Tipy!MN64),"-",SUM(OT70:OX70)))</f>
        <v/>
      </c>
      <c r="OZ70" s="68"/>
      <c r="PA70" s="65" t="str">
        <f>IF(ISBLANK($PF$3),"",IF(ISBLANK(Tipy!MT64),0,IF(AND(Tipy!MT64=Výsledky!$PD$3,Tipy!MV64=Výsledky!$PF$3),60,0)))</f>
        <v/>
      </c>
      <c r="PB70" s="6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5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5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9" t="str">
        <f>IF(ISBLANK($PF$3),"",IF(ISBLANK(Tipy!MT64),"-",SUM(PA70:PE70)))</f>
        <v/>
      </c>
      <c r="PG70" s="68"/>
      <c r="PH70" s="65" t="str">
        <f>IF(ISBLANK($PM$3),"",IF(ISBLANK(Tipy!MZ64),0,IF(AND(Tipy!MZ64=Výsledky!$PK$3,Tipy!NB64=Výsledky!$PM$3),60,0)))</f>
        <v/>
      </c>
      <c r="PI70" s="6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5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5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9" t="str">
        <f>IF(ISBLANK($PM$3),"",IF(ISBLANK(Tipy!MZ64),"-",SUM(PH70:PL70)))</f>
        <v/>
      </c>
      <c r="PN70" s="68"/>
      <c r="PO70" s="65" t="str">
        <f>IF(ISBLANK($PT$3),"",IF(ISBLANK(Tipy!NF64),0,IF(AND(Tipy!NF64=Výsledky!$PR$3,Tipy!NH64=Výsledky!$PT$3),60,0)))</f>
        <v/>
      </c>
      <c r="PP70" s="6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5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5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9" t="str">
        <f>IF(ISBLANK($PT$3),"",IF(ISBLANK(Tipy!NF64),"-",SUM(PO70:PS70)))</f>
        <v/>
      </c>
      <c r="PU70" s="68"/>
      <c r="PV70" s="65" t="str">
        <f>IF(ISBLANK($QA$3),"",IF(ISBLANK(Tipy!NL64),0,IF(AND(Tipy!NL64=Výsledky!$PY$3,Tipy!NN64=Výsledky!$QA$3),60,0)))</f>
        <v/>
      </c>
      <c r="PW70" s="6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5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5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9" t="str">
        <f>IF(ISBLANK($QA$3),"",IF(ISBLANK(Tipy!NL64),"-",SUM(PV70:PZ70)))</f>
        <v/>
      </c>
      <c r="QB70" s="68"/>
      <c r="QC70" s="65" t="str">
        <f>IF(ISBLANK($QH$3),"",IF(ISBLANK(Tipy!NR64),0,IF(AND(Tipy!NR64=Výsledky!$QF$3,Tipy!NT64=Výsledky!$QH$3),60,0)))</f>
        <v/>
      </c>
      <c r="QD70" s="6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5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5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9" t="str">
        <f>IF(ISBLANK($QH$3),"",IF(ISBLANK(Tipy!NR64),"-",SUM(QC70:QG70)))</f>
        <v/>
      </c>
      <c r="QI70" s="65"/>
      <c r="QJ70" s="65" t="str">
        <f>IF(ISBLANK($QV$3),"",IF(ISBLANK(Tipy!NX64),0,IF(AND(Tipy!NX64=Výsledky!$QT$3,Tipy!NZ64=Výsledky!$QV$3),60,0)))</f>
        <v/>
      </c>
      <c r="QK70" s="65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5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5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6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9" t="str">
        <f>IF(ISBLANK($QV$3),"",IF(ISBLANK(Tipy!NX64),"-",SUM(QJ70:QN70)))</f>
        <v/>
      </c>
      <c r="QP70" s="65"/>
      <c r="QQ70" s="65" t="str">
        <f>IF(ISBLANK($QO$3),"",IF(ISBLANK(Tipy!#REF!),0,IF(AND(Tipy!#REF!=Výsledky!$QM$3,Tipy!#REF!=Výsledky!$QO$3),60,0)))</f>
        <v/>
      </c>
      <c r="QR7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9" t="str">
        <f>IF(ISBLANK($QO$3),"",IF(ISBLANK(Tipy!#REF!),"-",SUM(QQ70:QU70)))</f>
        <v/>
      </c>
    </row>
    <row r="71" spans="1:464" s="336" customFormat="1" ht="15">
      <c r="A71" s="316">
        <f>Tipy!A65</f>
        <v>8</v>
      </c>
      <c r="B71" s="333" t="s">
        <v>2</v>
      </c>
      <c r="C71" s="334">
        <v>8</v>
      </c>
      <c r="D71" s="65">
        <f>IF(ISBLANK($I$3),"",IF(ISBLANK(Tipy!D65),0,IF(AND(Tipy!D65=Výsledky!$G$3,Tipy!F65=Výsledky!$I$3),60,0)))</f>
        <v>0</v>
      </c>
      <c r="E71" s="6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5" t="e">
        <f>IF(ISBLANK($I$3),"",IF(OR(Tipy!G66=Výsledky!$D$6,Tipy!G66=Výsledky!$D$7,Tipy!G66=Výsledky!$D$8,Tipy!G66=Výsledky!$D$9),IF(VLOOKUP(Tipy!G66,'Kategórie hráčov'!$A$2:$B$46,2,FALSE)=30,30,20),0))</f>
        <v>#N/A</v>
      </c>
      <c r="G71" s="65" t="e">
        <f>IF(ISBLANK($I$3),"",IF(OR(Tipy!H66=Výsledky!$G$6,Tipy!H66=Výsledky!$G$7,Tipy!H66=Výsledky!$G$8,Tipy!H66=Výsledky!$G$9),IF(VLOOKUP(Tipy!H66,'Kategórie hráčov'!$A$2:$B$46,2,FALSE)=30,30,20),0))</f>
        <v>#N/A</v>
      </c>
      <c r="H71" s="6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7" t="str">
        <f>IF(ISBLANK($I$3),"",IF(ISBLANK(Tipy!D65),"-",SUM(D71:H71)))</f>
        <v>-</v>
      </c>
      <c r="J71" s="335"/>
      <c r="K71" s="106">
        <f>IF(ISBLANK($P$3),"",IF(ISBLANK(Tipy!J65),0,IF(AND(Tipy!J65=Výsledky!$N$3,Tipy!L65=Výsledky!$P$3),60,0)))</f>
        <v>60</v>
      </c>
      <c r="L71" s="10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5">
        <f>IF(ISBLANK($P$3),"",IF(OR(Tipy!M65=Výsledky!$K$6,Tipy!M65=Výsledky!$K$7,Tipy!M65=Výsledky!$K$8,Tipy!M65=Výsledky!$K$9),IF(VLOOKUP(Tipy!M65,'Kategórie hráčov'!$A$2:$B$46,2,FALSE)=30,30,20),0))</f>
        <v>0</v>
      </c>
      <c r="N71" s="105">
        <f>IF(ISBLANK($P$3),"",IF(OR(Tipy!N65=Výsledky!$N$6,Tipy!N65=Výsledky!$N$7,Tipy!N65=Výsledky!$N$8,Tipy!N65=Výsledky!$N$9),IF(VLOOKUP(Tipy!N65,'Kategórie hráčov'!$A$2:$B$46,2,FALSE)=30,30,20),0))</f>
        <v>20</v>
      </c>
      <c r="O71" s="6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7">
        <f>IF(ISBLANK($P$3),"",IF(ISBLANK(Tipy!J65),"-",SUM(K71:O71)))</f>
        <v>80</v>
      </c>
      <c r="Q71" s="330"/>
      <c r="R71" s="106">
        <f>IF(ISBLANK($W$3),"",IF(ISBLANK(Tipy!P65),0,IF(AND(Tipy!P65=Výsledky!$U$3,Tipy!R65=Výsledky!$W$3),60,0)))</f>
        <v>0</v>
      </c>
      <c r="S71" s="10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5">
        <f>IF(ISBLANK($W$3),"",IF(OR(Tipy!S65=Výsledky!$R$6,Tipy!S65=Výsledky!$R$7,Tipy!S65=Výsledky!$R$8,Tipy!S65=Výsledky!$R$9),VLOOKUP(Tipy!S65,'Kategórie hráčov'!$A$2:$B$47,2,FALSE),0))</f>
        <v>20</v>
      </c>
      <c r="U71" s="105">
        <f>IF(ISBLANK($W$3),"",IF(OR(Tipy!T65=Výsledky!$U$6,Tipy!T65=Výsledky!$U$7,Tipy!T65=Výsledky!$U$8,Tipy!T65=Výsledky!$U$9),VLOOKUP(Tipy!T65,'Kategórie hráčov'!$A$25:$B$70,2,FALSE),0))</f>
        <v>0</v>
      </c>
      <c r="V71" s="66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9">
        <f>IF(ISBLANK($W$3),"",IF(ISBLANK(Tipy!P65),"-",SUM(R71:V71)))</f>
        <v>50</v>
      </c>
      <c r="X71" s="330"/>
      <c r="Y71" s="106">
        <f>IF(ISBLANK($AD$3),"",IF(ISBLANK(Tipy!V65),0,IF(AND(Tipy!V65=Výsledky!$AB$3,Tipy!X65=Výsledky!$AD$3),60,0)))</f>
        <v>60</v>
      </c>
      <c r="Z71" s="10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5">
        <f>IF(ISBLANK($AD$3),"",IF(OR(Tipy!Y65=Výsledky!$Y$6,Tipy!Y65=Výsledky!$Y$7,Tipy!Y65=Výsledky!$Y$8,Tipy!Y65=Výsledky!$Y$9),VLOOKUP(Tipy!Y65,'Kategórie hráčov'!$A$2:$B$47,2,FALSE),0))</f>
        <v>0</v>
      </c>
      <c r="AB71" s="105">
        <f>IF(ISBLANK($AD$3),"",IF(OR(Tipy!Z65=Výsledky!$AB$6,Tipy!Z65=Výsledky!$AB$7,Tipy!Z65=Výsledky!$AB$8,Tipy!Z65=Výsledky!$AB$9),VLOOKUP(Tipy!Z65,'Kategórie hráčov'!$A$25:$B$70,2,FALSE),0))</f>
        <v>20</v>
      </c>
      <c r="AC71" s="6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9">
        <f>IF(ISBLANK($AD$3),"",IF(ISBLANK(Tipy!V65),"-",SUM(Y71:AC71)))</f>
        <v>80</v>
      </c>
      <c r="AE71" s="68"/>
      <c r="AF71" s="65" t="str">
        <f>IF(ISBLANK($AK$3),"",IF(ISBLANK(Tipy!AB65),0,IF(AND(Tipy!AB65=Výsledky!$AI$3,Tipy!AD65=Výsledky!$AK$3),60,0)))</f>
        <v/>
      </c>
      <c r="AG71" s="65" t="str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/>
      </c>
      <c r="AH71" s="65" t="str">
        <f>IF(ISBLANK($AK$3),"",IF(OR(Tipy!AE65=Výsledky!$AF$6,Tipy!AE65=Výsledky!$AF$7,Tipy!AE65=Výsledky!$AF$8,Tipy!AE65=Výsledky!$AF$9),IF(VLOOKUP(Tipy!AE65,'Kategórie hráčov'!$A$2:$B$46,2,FALSE)=30,30,20),0))</f>
        <v/>
      </c>
      <c r="AI71" s="65" t="str">
        <f>IF(ISBLANK($AK$3),"",IF(OR(Tipy!AF65=Výsledky!$AI$6,Tipy!AF65=Výsledky!$AI$7,Tipy!AF65=Výsledky!$AI$8,Tipy!AF65=Výsledky!$AI$9),IF(VLOOKUP(Tipy!AF65,'Kategórie hráčov'!$A$2:$B$46,2,FALSE)=30,30,20),0))</f>
        <v/>
      </c>
      <c r="AJ71" s="66" t="str">
        <f>IF(ISBLANK($AK$3),"",IF(ISBLANK(Tipy!AB65),0,IF(OR(AND(Tipy!AB65=Výsledky!$AI$3,OR(Tipy!AD65=Výsledky!$AK$3+1,Tipy!AD65=Výsledky!$AK$3-1)),AND(Tipy!AD65=Výsledky!$AK$3,OR(Tipy!AB65=Výsledky!$AI$3+1,Tipy!AB65=Výsledky!$AI$3-1))),10,0)))</f>
        <v/>
      </c>
      <c r="AK71" s="69" t="str">
        <f>IF(ISBLANK($AK$3),"",IF(ISBLANK(Tipy!AB65),"-",SUM(AF71:AJ71)))</f>
        <v/>
      </c>
      <c r="AL71" s="68"/>
      <c r="AM71" s="65" t="str">
        <f>IF(ISBLANK($AR$3),"",IF(ISBLANK(Tipy!AH65),0,IF(AND(Tipy!AH65=Výsledky!$AP$3,Tipy!AJ65=Výsledky!$AR$3),60,0)))</f>
        <v/>
      </c>
      <c r="AN71" s="65" t="str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/>
      </c>
      <c r="AO71" s="65" t="str">
        <f>IF(ISBLANK($AR$3),"",IF(OR(Tipy!AK65=Výsledky!$AM$6,Tipy!AK65=Výsledky!$AM$7,Tipy!AK65=Výsledky!$AM$8,Tipy!AK65=Výsledky!$AM$9),IF(VLOOKUP(Tipy!AK65,'Kategórie hráčov'!$A$2:$B$46,2,FALSE)=30,30,20),0))</f>
        <v/>
      </c>
      <c r="AP71" s="65" t="str">
        <f>IF(ISBLANK($AR$3),"",IF(OR(Tipy!AL65=Výsledky!$AP$6,Tipy!AL65=Výsledky!$AP$7,Tipy!AL65=Výsledky!$AP$8,Tipy!AL65=Výsledky!$AP$9),IF(VLOOKUP(Tipy!AL65,'Kategórie hráčov'!$A$2:$B$46,2,FALSE)=30,30,20),0))</f>
        <v/>
      </c>
      <c r="AQ71" s="66" t="str">
        <f>IF(ISBLANK($AR$3),"",IF(ISBLANK(Tipy!AH65),0,IF(OR(AND(Tipy!AH65=Výsledky!$AP$3,OR(Tipy!AJ65=Výsledky!$AR$3+1,Tipy!AJ65=Výsledky!$AR$3-1)),AND(Tipy!AJ65=Výsledky!$AR$3,OR(Tipy!AH65=Výsledky!$AP$3+1,Tipy!AH65=Výsledky!$AP$3-1))),10,0)))</f>
        <v/>
      </c>
      <c r="AR71" s="69" t="str">
        <f>IF(ISBLANK($AR$3),"",IF(ISBLANK(Tipy!AH65),"-",SUM(AM71:AQ71)))</f>
        <v/>
      </c>
      <c r="AS71" s="68"/>
      <c r="AT71" s="65" t="str">
        <f>IF(ISBLANK($BF$3),"",IF(ISBLANK(Tipy!AN65),0,IF(AND(Tipy!AN65=Výsledky!$BD$3,Tipy!AP65=Výsledky!$BF$3),60,0)))</f>
        <v/>
      </c>
      <c r="AU71" s="65" t="str">
        <f>IF(ISBLANK($BF$3),"",IF(ISBLANK(Tipy!AN65),0,IF(AND(Tipy!AN65=Výsledky!$BD$3,Tipy!AP65=Výsledky!$BF$3),0,IF(AND(Tipy!AN65-Tipy!AP65&gt;0,Výsledky!$BD$3-Výsledky!$BF$3&gt;0),20,IF(AND(Tipy!AN65-Tipy!AP65=0,Výsledky!$BD$3-Výsledky!$BF$3=0),20,IF(AND(Tipy!AN65-Tipy!AP65&lt;0,Výsledky!$BD$3-Výsledky!$BF$3&lt;0),20,0))))))</f>
        <v/>
      </c>
      <c r="AV71" s="65" t="str">
        <f>IF(ISBLANK($BF$3),"",IF(OR(Tipy!AQ65=Výsledky!#REF!,Tipy!AQ65=Výsledky!#REF!,Tipy!AQ65=Výsledky!#REF!,Tipy!AQ65=Výsledky!$AT$9),IF(VLOOKUP(Tipy!AQ65,'Kategórie hráčov'!$A$2:$B$46,2,FALSE)=30,30,20),0))</f>
        <v/>
      </c>
      <c r="AW71" s="65" t="str">
        <f>IF(ISBLANK($BF$3),"",IF(OR(Tipy!AR65=Výsledky!#REF!,Tipy!AR65=Výsledky!#REF!,Tipy!AR65=Výsledky!#REF!,Tipy!AR65=Výsledky!$AW$9),IF(VLOOKUP(Tipy!AR65,'Kategórie hráčov'!$A$2:$B$46,2,FALSE)=30,30,20),0))</f>
        <v/>
      </c>
      <c r="AX71" s="66" t="str">
        <f>IF(ISBLANK($BF$3),"",IF(ISBLANK(Tipy!AN65),0,IF(OR(AND(Tipy!AN65=Výsledky!$BD$3,OR(Tipy!AP65=Výsledky!$BF$3+1,Tipy!AP65=Výsledky!$BF$3-1)),AND(Tipy!AP65=Výsledky!$BF$3,OR(Tipy!AN65=Výsledky!$BD$3+1,Tipy!AN65=Výsledky!$BD$3-1))),10,0)))</f>
        <v/>
      </c>
      <c r="AY71" s="69" t="str">
        <f>IF(ISBLANK($BF$3),"",IF(ISBLANK(Tipy!AN65),"-",SUM(AT71:AX71)))</f>
        <v/>
      </c>
      <c r="AZ71" s="68"/>
      <c r="BA71" s="65" t="str">
        <f>IF(ISBLANK($AY$3),"",IF(ISBLANK(Tipy!AT65),0,IF(AND(Tipy!AT65=Výsledky!$AW$3,Tipy!AV65=Výsledky!$AY$3),60,0)))</f>
        <v/>
      </c>
      <c r="BB71" s="65" t="str">
        <f>IF(ISBLANK($AY$3),"",IF(ISBLANK(Tipy!AT65),0,IF(AND(Tipy!AT65=Výsledky!$AW$3,Tipy!AV65=Výsledky!$AY$3),0,IF(AND(Tipy!AT65-Tipy!AV65&gt;0,Výsledky!$AW$3-Výsledky!$AY$3&gt;0),20,IF(AND(Tipy!AT65-Tipy!AV65=0,Výsledky!$AW$3-Výsledky!$AY$3=0),20,IF(AND(Tipy!AT65-Tipy!AV65&lt;0,Výsledky!$AW$3-Výsledky!$AY$3&lt;0),20,0))))))</f>
        <v/>
      </c>
      <c r="BC71" s="65" t="str">
        <f>IF(ISBLANK($AY$3),"",IF(OR(Tipy!AW65=Výsledky!$BA$6,Tipy!AW65=Výsledky!$BA$7,Tipy!AW65=Výsledky!$BA$8,Tipy!AW65=Výsledky!$BA$9),IF(VLOOKUP(Tipy!AW65,'Kategórie hráčov'!$A$2:$B$46,2,FALSE)=30,30,20),0))</f>
        <v/>
      </c>
      <c r="BD71" s="65" t="str">
        <f>IF(ISBLANK($AY$3),"",IF(OR(Tipy!AX65=Výsledky!$BD$6,Tipy!AX65=Výsledky!$BD$7,Tipy!AX65=Výsledky!$BD$8,Tipy!AX65=Výsledky!$BD$9),IF(VLOOKUP(Tipy!AX65,'Kategórie hráčov'!$A$2:$B$46,2,FALSE)=30,30,20),0))</f>
        <v/>
      </c>
      <c r="BE71" s="66" t="str">
        <f>IF(ISBLANK($AY$3),"",IF(ISBLANK(Tipy!AT65),0,IF(OR(AND(Tipy!AT65=Výsledky!$AW$3,OR(Tipy!AV65=Výsledky!$AY$3+1,Tipy!AV65=Výsledky!$AY$3-1)),AND(Tipy!AV65=Výsledky!$AY$3,OR(Tipy!AT65=Výsledky!$AW$3+1,Tipy!AT65=Výsledky!$AW$3-1))),10,0)))</f>
        <v/>
      </c>
      <c r="BF71" s="69" t="str">
        <f>IF(ISBLANK($AY$3),"",IF(ISBLANK(Tipy!AT65),"-",SUM(BA71:BE71)))</f>
        <v/>
      </c>
      <c r="BG71" s="68"/>
      <c r="BH71" s="65" t="str">
        <f>IF(ISBLANK($BT$3),"",IF(ISBLANK(Tipy!AZ65),0,IF(AND(Tipy!AZ65=Výsledky!$BR$3,Tipy!BB65=Výsledky!$BT$3),60,0)))</f>
        <v/>
      </c>
      <c r="BI71" s="65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5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5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6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69" t="str">
        <f>IF(ISBLANK($BT$3),"",IF(ISBLANK(Tipy!AZ65),"-",SUM(BH71:BL71)))</f>
        <v/>
      </c>
      <c r="BN71" s="68"/>
      <c r="BO71" s="65" t="str">
        <f>IF(ISBLANK($CA$3),"",IF(ISBLANK(Tipy!BF65),0,IF(AND(Tipy!BF65=Výsledky!$BY$3,Tipy!BH65=Výsledky!$CA$3),60,0)))</f>
        <v/>
      </c>
      <c r="BP71" s="65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5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5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6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9" t="str">
        <f>IF(ISBLANK($CA$3),"",IF(ISBLANK(Tipy!BF65),"-",SUM(BO71:BS71)))</f>
        <v/>
      </c>
      <c r="BU71" s="68"/>
      <c r="BV71" s="65" t="str">
        <f>IF(ISBLANK($CH$3),"",IF(ISBLANK(Tipy!BL65),0,IF(AND(Tipy!BL65=Výsledky!$CF$3,Tipy!BN65=Výsledky!$CH$3),60,0)))</f>
        <v/>
      </c>
      <c r="BW71" s="65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5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5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6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9" t="str">
        <f>IF(ISBLANK($CH$3),"",IF(ISBLANK(Tipy!BL65),"-",SUM(BV71:BZ71)))</f>
        <v/>
      </c>
      <c r="CB71" s="68"/>
      <c r="CC71" s="65" t="str">
        <f>IF(ISBLANK($CO$3),"",IF(ISBLANK(Tipy!BR65),0,IF(AND(Tipy!BR65=Výsledky!$CM$3,Tipy!BT65=Výsledky!$CO$3),60,0)))</f>
        <v/>
      </c>
      <c r="CD71" s="65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5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5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6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9" t="str">
        <f>IF(ISBLANK($CO$3),"",IF(ISBLANK(Tipy!BR65),"-",SUM(CC71:CG71)))</f>
        <v/>
      </c>
      <c r="CI71" s="68"/>
      <c r="CJ71" s="65" t="str">
        <f>IF(ISBLANK($CV$3),"",IF(ISBLANK(Tipy!BX65),0,IF(AND(Tipy!BX65=Výsledky!$CT$3,Tipy!BZ65=Výsledky!$CV$3),60,0)))</f>
        <v/>
      </c>
      <c r="CK71" s="65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5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5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6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9" t="str">
        <f>IF(ISBLANK($CV$3),"",IF(ISBLANK(Tipy!BX65),"-",SUM(CJ71:CN71)))</f>
        <v/>
      </c>
      <c r="CP71" s="68"/>
      <c r="CQ71" s="65" t="str">
        <f>IF(ISBLANK($DC$3),"",IF(ISBLANK(Tipy!CD65),0,IF(AND(Tipy!CD65=Výsledky!$DA$3,Tipy!CF65=Výsledky!$DC$3),60,0)))</f>
        <v/>
      </c>
      <c r="CR71" s="65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5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5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6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9" t="str">
        <f>IF(ISBLANK($DC$3),"",IF(ISBLANK(Tipy!CD65),"-",SUM(CQ71:CU71)))</f>
        <v/>
      </c>
      <c r="CW71" s="68"/>
      <c r="CX71" s="65" t="str">
        <f>IF(ISBLANK($DX$3),"",IF(ISBLANK(Tipy!CJ65),0,IF(AND(Tipy!CJ65=Výsledky!$DV$3,Tipy!CL65=Výsledky!$DX$3),60,0)))</f>
        <v/>
      </c>
      <c r="CY71" s="65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5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5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6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9" t="str">
        <f>IF(ISBLANK($DX$3),"",IF(ISBLANK(Tipy!CJ65),"-",SUM(CX71:DB71)))</f>
        <v/>
      </c>
      <c r="DD71" s="68"/>
      <c r="DE71" s="65" t="str">
        <f>IF(ISBLANK($DQ$3),"",IF(ISBLANK(Tipy!CP65),0,IF(AND(Tipy!CP65=Výsledky!$DO$3,Tipy!CR65=Výsledky!$DQ$3),60,0)))</f>
        <v/>
      </c>
      <c r="DF71" s="65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5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5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6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9" t="str">
        <f>IF(ISBLANK($DQ$3),"",IF(ISBLANK(Tipy!CP65),"-",SUM(DE71:DI71)))</f>
        <v/>
      </c>
      <c r="DK71" s="68"/>
      <c r="DL71" s="65" t="str">
        <f>IF(ISBLANK($EE$3),"",IF(ISBLANK(Tipy!CV65),0,IF(AND(Tipy!CV65=Výsledky!$EC$3,Tipy!CX65=Výsledky!$EE$3),60,0)))</f>
        <v/>
      </c>
      <c r="DM71" s="65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5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5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6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9" t="str">
        <f>IF(ISBLANK($EE$3),"",IF(ISBLANK(Tipy!CV65),"-",SUM(DL71:DP71)))</f>
        <v/>
      </c>
      <c r="DR71" s="68"/>
      <c r="DS71" s="65" t="str">
        <f>IF(ISBLANK($EL$3),"",IF(ISBLANK(Tipy!DB65),0,IF(AND(Tipy!DB65=Výsledky!$EJ$3,Tipy!DD65=Výsledky!$EL$3),60,0)))</f>
        <v/>
      </c>
      <c r="DT71" s="65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5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5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6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9" t="str">
        <f>IF(ISBLANK($EL$3),"",IF(ISBLANK(Tipy!DB65),"-",SUM(DS71:DW71)))</f>
        <v/>
      </c>
      <c r="DY71" s="68"/>
      <c r="DZ71" s="65" t="str">
        <f>IF(ISBLANK($ES$3),"",IF(ISBLANK(Tipy!DH65),0,IF(AND(Tipy!DH65=Výsledky!$EQ$3,Tipy!DJ65=Výsledky!$ES$3),60,0)))</f>
        <v/>
      </c>
      <c r="EA71" s="65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5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5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6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9" t="str">
        <f>IF(ISBLANK($ES$3),"",IF(ISBLANK(Tipy!DH65),"-",SUM(DZ71:ED71)))</f>
        <v/>
      </c>
      <c r="EF71" s="68"/>
      <c r="EG71" s="65" t="str">
        <f>IF(ISBLANK($EZ$3),"",IF(ISBLANK(Tipy!DN65),0,IF(AND(Tipy!DN65=Výsledky!$EX$3,Tipy!DP65=Výsledky!$EZ$3),60,0)))</f>
        <v/>
      </c>
      <c r="EH71" s="65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5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5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6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9" t="str">
        <f>IF(ISBLANK($EZ$3),"",IF(ISBLANK(Tipy!DN65),"-",SUM(EG71:EK71)))</f>
        <v/>
      </c>
      <c r="EM71" s="68"/>
      <c r="EN71" s="65" t="str">
        <f>IF(ISBLANK($FU$3),"",IF(ISBLANK(Tipy!DT65),0,IF(AND(Tipy!DT65=Výsledky!$FS$3,Tipy!DV65=Výsledky!$FU$3),60,0)))</f>
        <v/>
      </c>
      <c r="EO71" s="65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5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5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6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9" t="str">
        <f>IF(ISBLANK($FU$3),"",IF(ISBLANK(Tipy!DT65),"-",SUM(EN71:ER71)))</f>
        <v/>
      </c>
      <c r="ET71" s="68"/>
      <c r="EU71" s="65" t="str">
        <f>IF(ISBLANK($FG$3),"",IF(ISBLANK(Tipy!DZ65),0,IF(AND(Tipy!DZ65=Výsledky!$FE$3,Tipy!EB65=Výsledky!$FG$3),60,0)))</f>
        <v/>
      </c>
      <c r="EV71" s="65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5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5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6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9" t="str">
        <f>IF(ISBLANK($FG$3),"",IF(ISBLANK(Tipy!DZ65),"-",SUM(EU71:EY71)))</f>
        <v/>
      </c>
      <c r="FA71" s="68"/>
      <c r="FB71" s="65" t="str">
        <f>IF(ISBLANK($BM$3),"",IF(ISBLANK(Tipy!EF65),0,IF(AND(Tipy!EF65=Výsledky!$BK$3,Tipy!EH65=Výsledky!$BM$3),60,0)))</f>
        <v/>
      </c>
      <c r="FC71" s="65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5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5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6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69" t="str">
        <f>IF(ISBLANK($BM$3),"",IF(ISBLANK(Tipy!EF65),"-",SUM(FB71:FF71)))</f>
        <v/>
      </c>
      <c r="FH71" s="68"/>
      <c r="FI71" s="65" t="str">
        <f>IF(ISBLANK($FN$3),"",IF(ISBLANK(Tipy!EL65),0,IF(AND(Tipy!EL65=Výsledky!$FL$3,Tipy!EN65=Výsledky!$FN$3),60,0)))</f>
        <v/>
      </c>
      <c r="FJ71" s="65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5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5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6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9" t="str">
        <f>IF(ISBLANK($FN$3),"",IF(ISBLANK(Tipy!EL65),"-",SUM(FI71:FM71)))</f>
        <v/>
      </c>
      <c r="FO71" s="68"/>
      <c r="FP71" s="65" t="str">
        <f>IF(ISBLANK($DJ$3),"",IF(ISBLANK(Tipy!ER65),0,IF(AND(Tipy!ER65=Výsledky!$DH$3,Tipy!ET65=Výsledky!$DJ$3),60,0)))</f>
        <v/>
      </c>
      <c r="FQ71" s="65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5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5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6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9" t="str">
        <f>IF(ISBLANK($DJ$3),"",IF(ISBLANK(Tipy!ER65),"-",SUM(FP71:FT71)))</f>
        <v/>
      </c>
      <c r="FV71" s="68"/>
      <c r="FW71" s="65" t="str">
        <f>IF(ISBLANK($GB$3),"",IF(ISBLANK(Tipy!EX65),0,IF(AND(Tipy!EX65=Výsledky!$FZ$3,Tipy!EZ65=Výsledky!$GB$3),60,0)))</f>
        <v/>
      </c>
      <c r="FX71" s="65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5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5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6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9" t="str">
        <f>IF(ISBLANK($GB$3),"",IF(ISBLANK(Tipy!EX65),"-",SUM(FW71:GA71)))</f>
        <v/>
      </c>
      <c r="GC71" s="68"/>
      <c r="GD71" s="65" t="str">
        <f>IF(ISBLANK($GP$3),"",IF(ISBLANK(Tipy!FD65),0,IF(AND(Tipy!FD65=Výsledky!$GN$3,Tipy!FF65=Výsledky!$GP$3),60,0)))</f>
        <v/>
      </c>
      <c r="GE71" s="65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5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5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6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9" t="str">
        <f>IF(ISBLANK($GP$3),"",IF(ISBLANK(Tipy!FD65),"-",SUM(GD71:GH71)))</f>
        <v/>
      </c>
      <c r="GJ71" s="68"/>
      <c r="GK71" s="65" t="str">
        <f>IF(ISBLANK($GW$3),"",IF(ISBLANK(Tipy!FJ65),0,IF(AND(Tipy!FJ65=Výsledky!$GU$3,Tipy!FL65=Výsledky!$GW$3),60,0)))</f>
        <v/>
      </c>
      <c r="GL71" s="65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5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5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6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9" t="str">
        <f>IF(ISBLANK($GW$3),"",IF(ISBLANK(Tipy!FJ65),"-",SUM(GK71:GO71)))</f>
        <v/>
      </c>
      <c r="GQ71" s="68"/>
      <c r="GR71" s="65" t="str">
        <f>IF(ISBLANK($GI$3),"",IF(ISBLANK(Tipy!FP65),0,IF(AND(Tipy!FP65=Výsledky!$GG$3,Tipy!FR65=Výsledky!$GI$3),60,0)))</f>
        <v/>
      </c>
      <c r="GS71" s="65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5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5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6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9" t="str">
        <f>IF(ISBLANK($GI$3),"",IF(ISBLANK(Tipy!FP65),"-",SUM(GR71:GV71)))</f>
        <v/>
      </c>
      <c r="GX71" s="68"/>
      <c r="GY71" s="65" t="str">
        <f>IF(ISBLANK($HK$3),"",IF(ISBLANK(Tipy!FV65),0,IF(AND(Tipy!FV65=Výsledky!$HI$3,Tipy!FX65=Výsledky!$HK$3),60,0)))</f>
        <v/>
      </c>
      <c r="GZ71" s="65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5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5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6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9" t="str">
        <f>IF(ISBLANK($HK$3),"",IF(ISBLANK(Tipy!FV65),"-",SUM(GY71:HC71)))</f>
        <v/>
      </c>
      <c r="HE71" s="68"/>
      <c r="HF71" s="65" t="str">
        <f>IF(ISBLANK($HD$3),"",IF(ISBLANK(Tipy!GB65),0,IF(AND(Tipy!GB65=Výsledky!$HB$3,Tipy!GD65=Výsledky!$HD$3),60,0)))</f>
        <v/>
      </c>
      <c r="HG71" s="65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5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5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6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9" t="str">
        <f>IF(ISBLANK($HD$3),"",IF(ISBLANK(Tipy!GB65),"-",SUM(HF71:HJ71)))</f>
        <v/>
      </c>
      <c r="HL71" s="68"/>
      <c r="HM71" s="65" t="str">
        <f>IF(ISBLANK($HY$3),"",IF(ISBLANK(Tipy!GH65),0,IF(AND(Tipy!GH65=Výsledky!$HW$3,Tipy!GJ65=Výsledky!$HY$3),60,0)))</f>
        <v/>
      </c>
      <c r="HN71" s="65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5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5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6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9" t="str">
        <f>IF(ISBLANK($HY$3),"",IF(ISBLANK(Tipy!GH65),"-",SUM(HM71:HQ71)))</f>
        <v/>
      </c>
      <c r="HS71" s="68"/>
      <c r="HT71" s="65" t="str">
        <f>IF(ISBLANK($HR$3),"",IF(ISBLANK(Tipy!GN65),0,IF(AND(Tipy!GN65=Výsledky!$HP$3,Tipy!GP65=Výsledky!$HR$3),60,0)))</f>
        <v/>
      </c>
      <c r="HU71" s="65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5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5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6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9" t="str">
        <f>IF(ISBLANK($HR$3),"",IF(ISBLANK(Tipy!GN65),"-",SUM(HT71:HX71)))</f>
        <v/>
      </c>
      <c r="HZ71" s="68"/>
      <c r="IA71" s="65" t="str">
        <f>IF(ISBLANK($IM$3),"",IF(ISBLANK(Tipy!GT65),0,IF(AND(Tipy!GT65=Výsledky!$IK$3,Tipy!GV65=Výsledky!$IM$3),60,0)))</f>
        <v/>
      </c>
      <c r="IB71" s="65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5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5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6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9" t="str">
        <f>IF(ISBLANK($IM$3),"",IF(ISBLANK(Tipy!GT65),"-",SUM(IA71:IE71)))</f>
        <v/>
      </c>
      <c r="IG71" s="68"/>
      <c r="IH71" s="65" t="str">
        <f>IF(ISBLANK($IF$3),"",IF(ISBLANK(Tipy!GZ65),0,IF(AND(Tipy!GZ65=Výsledky!$ID$3,Tipy!HB65=Výsledky!$IF$3),60,0)))</f>
        <v/>
      </c>
      <c r="II71" s="65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5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5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6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9" t="str">
        <f>IF(ISBLANK($IF$3),"",IF(ISBLANK(Tipy!GZ65),"-",SUM(IH71:IL71)))</f>
        <v/>
      </c>
      <c r="IN71" s="68"/>
      <c r="IO71" s="65" t="str">
        <f>IF(ISBLANK($IT$3),"",IF(ISBLANK(Tipy!HF65),0,IF(AND(Tipy!HF65=Výsledky!$IR$3,Tipy!HH65=Výsledky!$IT$3),60,0)))</f>
        <v/>
      </c>
      <c r="IP71" s="65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5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5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6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9" t="str">
        <f>IF(ISBLANK($IT$3),"",IF(ISBLANK(Tipy!HF65),"-",SUM(IO71:IS71)))</f>
        <v/>
      </c>
      <c r="IU71" s="68"/>
      <c r="IV71" s="65" t="str">
        <f>IF(ISBLANK($JA$3),"",IF(ISBLANK(Tipy!HL65),0,IF(AND(Tipy!HL65=Výsledky!$IY$3,Tipy!HN65=Výsledky!$JA$3),60,0)))</f>
        <v/>
      </c>
      <c r="IW71" s="65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5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5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6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9" t="str">
        <f>IF(ISBLANK($JA$3),"",IF(ISBLANK(Tipy!HL65),"-",SUM(IV71:IZ71)))</f>
        <v/>
      </c>
      <c r="JB71" s="68"/>
      <c r="JC71" s="65" t="str">
        <f>IF(ISBLANK($JO$3),"",IF(ISBLANK(Tipy!HR65),0,IF(AND(Tipy!HR65=Výsledky!$JM$3,Tipy!HT65=Výsledky!$JO$3),60,0)))</f>
        <v/>
      </c>
      <c r="JD71" s="65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5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5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6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9" t="str">
        <f>IF(ISBLANK($JO$3),"",IF(ISBLANK(Tipy!HR65),"-",SUM(JC71:JG71)))</f>
        <v/>
      </c>
      <c r="JI71" s="68"/>
      <c r="JJ71" s="65" t="str">
        <f>IF(ISBLANK($JH$3),"",IF(ISBLANK(Tipy!HX65),0,IF(AND(Tipy!HX65=Výsledky!$JF$3,Tipy!HZ65=Výsledky!$JH$3),60,0)))</f>
        <v/>
      </c>
      <c r="JK71" s="65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5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5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6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9" t="str">
        <f>IF(ISBLANK($JH$3),"",IF(ISBLANK(Tipy!HX65),"-",SUM(JJ71:JN71)))</f>
        <v/>
      </c>
      <c r="JP71" s="68"/>
      <c r="JQ71" s="65" t="str">
        <f>IF(ISBLANK($JV$3),"",IF(ISBLANK(Tipy!ID65),0,IF(AND(Tipy!ID65=Výsledky!$JT$3,Tipy!IF65=Výsledky!$JV$3),60,0)))</f>
        <v/>
      </c>
      <c r="JR71" s="65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5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5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6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9" t="str">
        <f>IF(ISBLANK($JV$3),"",IF(ISBLANK(Tipy!ID65),"-",SUM(JQ71:JU71)))</f>
        <v/>
      </c>
      <c r="JW71" s="68"/>
      <c r="JX71" s="65" t="str">
        <f>IF(ISBLANK($KQ$3),"",IF(ISBLANK(Tipy!IJ65),0,IF(AND(Tipy!IJ65=Výsledky!$KO$3,Tipy!IL65=Výsledky!$KQ$3),60,0)))</f>
        <v/>
      </c>
      <c r="JY71" s="65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5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5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6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9" t="str">
        <f>IF(ISBLANK($KQ$3),"",IF(ISBLANK(Tipy!IJ65),"-",SUM(JX71:KB71)))</f>
        <v/>
      </c>
      <c r="KD71" s="68"/>
      <c r="KE71" s="65" t="str">
        <f>IF(ISBLANK($KX$3),"",IF(ISBLANK(Tipy!IP65),0,IF(AND(Tipy!IP65=Výsledky!$KV$3,Tipy!IR65=Výsledky!$KX$3),60,0)))</f>
        <v/>
      </c>
      <c r="KF71" s="65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5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5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6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9" t="str">
        <f>IF(ISBLANK($KX$3),"",IF(ISBLANK(Tipy!IP65),"-",SUM(KE71:KI71)))</f>
        <v/>
      </c>
      <c r="KK71" s="68"/>
      <c r="KL71" s="65" t="str">
        <f>IF(ISBLANK($KJ$3),"",IF(ISBLANK(Tipy!IV65),0,IF(AND(Tipy!IV65=Výsledky!$KH$3,Tipy!IX65=Výsledky!$KJ$3),60,0)))</f>
        <v/>
      </c>
      <c r="KM71" s="65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5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5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6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9" t="str">
        <f>IF(ISBLANK($KJ$3),"",IF(ISBLANK(Tipy!IV65),"-",SUM(KL71:KP71)))</f>
        <v/>
      </c>
      <c r="KR71" s="68"/>
      <c r="KS71" s="65" t="str">
        <f>IF(ISBLANK($KC$3),"",IF(ISBLANK(Tipy!JB65),0,IF(AND(Tipy!JB65=Výsledky!$KA$3,Tipy!JD65=Výsledky!$KC$3),60,0)))</f>
        <v/>
      </c>
      <c r="KT71" s="65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5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5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6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9" t="str">
        <f>IF(ISBLANK($KC$3),"",IF(ISBLANK(Tipy!JB65),"-",SUM(KS71:KW71)))</f>
        <v/>
      </c>
      <c r="KY71" s="68"/>
      <c r="KZ71" s="65" t="str">
        <f>IF(ISBLANK($LE$3),"",IF(ISBLANK(Tipy!JH65),0,IF(AND(Tipy!JH65=Výsledky!$LC$3,Tipy!JJ65=Výsledky!$LE$3),60,0)))</f>
        <v/>
      </c>
      <c r="LA71" s="65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5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5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6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9" t="str">
        <f>IF(ISBLANK($LE$3),"",IF(ISBLANK(Tipy!JH65),"-",SUM(KZ71:LD71)))</f>
        <v/>
      </c>
      <c r="LF71" s="68"/>
      <c r="LG71" s="65" t="str">
        <f>IF(ISBLANK($JH$3),"",IF(ISBLANK(Tipy!JU65),0,IF(AND(Tipy!JU65=Výsledky!$JF$3,Tipy!JW65=Výsledky!$JH$3),60,0)))</f>
        <v/>
      </c>
      <c r="LH71" s="65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5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5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6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9" t="str">
        <f>IF(ISBLANK($JH$3),"",IF(ISBLANK(Tipy!JU65),"-",SUM(LG71:LK71)))</f>
        <v/>
      </c>
      <c r="LM71" s="68"/>
      <c r="LN71" s="65" t="str">
        <f>IF(ISBLANK($LS$3),"",IF(ISBLANK(Tipy!JN65),0,IF(AND(Tipy!JN65=Výsledky!$LQ$3,Tipy!JP65=Výsledky!$LS$3),60,0)))</f>
        <v/>
      </c>
      <c r="LO71" s="65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5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5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6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9" t="str">
        <f>IF(ISBLANK($LS$3),"",IF(ISBLANK(Tipy!JN65),"-",SUM(LN71:LR71)))</f>
        <v/>
      </c>
      <c r="LT71" s="68"/>
      <c r="LU71" s="65" t="str">
        <f>IF(ISBLANK($JH$3),"",IF(ISBLANK(Tipy!KI65),0,IF(AND(Tipy!KI65=Výsledky!$JF$3,Tipy!KK65=Výsledky!$JH$3),60,0)))</f>
        <v/>
      </c>
      <c r="LV71" s="65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5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5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6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9" t="str">
        <f>IF(ISBLANK($JH$3),"",IF(ISBLANK(Tipy!KI65),"-",SUM(LU71:LY71)))</f>
        <v/>
      </c>
      <c r="MA71" s="68"/>
      <c r="MB71" s="65" t="str">
        <f>IF(ISBLANK($MG$3),"",IF(ISBLANK(Tipy!JZ65),0,IF(AND(Tipy!JZ65=Výsledky!$ME$3,Tipy!KB65=Výsledky!$MG$3),60,0)))</f>
        <v/>
      </c>
      <c r="MC71" s="65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5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5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6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9" t="str">
        <f>IF(ISBLANK($MG$3),"",IF(ISBLANK(Tipy!JZ65),"-",SUM(MB71:MF71)))</f>
        <v/>
      </c>
      <c r="MH71" s="68"/>
      <c r="MI71" s="65" t="str">
        <f>IF(ISBLANK($MN$3),"",IF(ISBLANK(Tipy!KL65),0,IF(AND(Tipy!KL65=Výsledky!$ML$3,Tipy!KN65=Výsledky!$MN$3),60,0)))</f>
        <v/>
      </c>
      <c r="MJ71" s="6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5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5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9" t="str">
        <f>IF(ISBLANK($MN$3),"",IF(ISBLANK(Tipy!KL65),"-",SUM(MI71:MM71)))</f>
        <v/>
      </c>
      <c r="MO71" s="68"/>
      <c r="MP71" s="65" t="str">
        <f>IF(ISBLANK($MU$3),"",IF(ISBLANK(Tipy!KR65),0,IF(AND(Tipy!KR65=Výsledky!$MS$3,Tipy!KT65=Výsledky!$MU$3),60,0)))</f>
        <v/>
      </c>
      <c r="MQ71" s="6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5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5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9" t="str">
        <f>IF(ISBLANK($MU$3),"",IF(ISBLANK(Tipy!KR65),"-",SUM(MP71:MT71)))</f>
        <v/>
      </c>
      <c r="MV71" s="68"/>
      <c r="MW71" s="65" t="str">
        <f>IF(ISBLANK($NP$3),"",IF(ISBLANK(Tipy!KX65),0,IF(AND(Tipy!KX65=Výsledky!$NN$3,Tipy!KZ65=Výsledky!$NP$3),60,0)))</f>
        <v/>
      </c>
      <c r="MX71" s="65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5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5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6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9" t="str">
        <f>IF(ISBLANK($NP$3),"",IF(ISBLANK(Tipy!KX65),"-",SUM(MW71:NA71)))</f>
        <v/>
      </c>
      <c r="NC71" s="68"/>
      <c r="ND71" s="65" t="str">
        <f>IF(ISBLANK($NB$3),"",IF(ISBLANK(Tipy!LD65),0,IF(AND(Tipy!LD65=Výsledky!$MZ$3,Tipy!LF65=Výsledky!$NB$3),60,0)))</f>
        <v/>
      </c>
      <c r="NE71" s="65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5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5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6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9" t="str">
        <f>IF(ISBLANK($NB$3),"",IF(ISBLANK(Tipy!LD65),"-",SUM(ND71:NH71)))</f>
        <v/>
      </c>
      <c r="NJ71" s="68"/>
      <c r="NK71" s="65" t="str">
        <f>IF(ISBLANK($OD$3),"",IF(ISBLANK(Tipy!LJ65),0,IF(AND(Tipy!LJ65=Výsledky!$OB$3,Tipy!LL65=Výsledky!$OD$3),60,0)))</f>
        <v/>
      </c>
      <c r="NL71" s="65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5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5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6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9" t="str">
        <f>IF(ISBLANK($OD$3),"",IF(ISBLANK(Tipy!LJ65),"-",SUM(NK71:NO71)))</f>
        <v/>
      </c>
      <c r="NQ71" s="68"/>
      <c r="NR71" s="65" t="str">
        <f>IF(ISBLANK($NI$3),"",IF(ISBLANK(Tipy!LP65),0,IF(AND(Tipy!LP65=Výsledky!$NG$3,Tipy!LR65=Výsledky!$NI$3),60,0)))</f>
        <v/>
      </c>
      <c r="NS71" s="65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5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5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6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9" t="str">
        <f>IF(ISBLANK($NI$3),"",IF(ISBLANK(Tipy!LP65),"-",SUM(NR71:NV71)))</f>
        <v/>
      </c>
      <c r="NX71" s="68"/>
      <c r="NY71" s="65" t="str">
        <f>IF(ISBLANK($OK$3),"",IF(ISBLANK(Tipy!LV65),0,IF(AND(Tipy!LV65=Výsledky!$OI$3,Tipy!LX65=Výsledky!$OK$3),60,0)))</f>
        <v/>
      </c>
      <c r="NZ71" s="65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5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5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6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9" t="str">
        <f>IF(ISBLANK($OK$3),"",IF(ISBLANK(Tipy!LV65),"-",SUM(NY71:OC71)))</f>
        <v/>
      </c>
      <c r="OE71" s="68"/>
      <c r="OF71" s="65" t="str">
        <f>IF(ISBLANK($NW$3),"",IF(ISBLANK(Tipy!MB65),0,IF(AND(Tipy!MB65=Výsledky!$NU$3,Tipy!MD65=Výsledky!$NW$3),60,0)))</f>
        <v/>
      </c>
      <c r="OG71" s="65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5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5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6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9" t="str">
        <f>IF(ISBLANK($NW$3),"",IF(ISBLANK(Tipy!MB65),"-",SUM(OF71:OJ71)))</f>
        <v/>
      </c>
      <c r="OL71" s="68"/>
      <c r="OM71" s="65" t="str">
        <f>IF(ISBLANK($OR$3),"",IF(ISBLANK(Tipy!MH65),0,IF(AND(Tipy!MH65=Výsledky!$OP$3,Tipy!MJ65=Výsledky!$OR$3),60,0)))</f>
        <v/>
      </c>
      <c r="ON71" s="6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5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5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9" t="str">
        <f>IF(ISBLANK($OR$3),"",IF(ISBLANK(Tipy!MH65),"-",SUM(OM71:OQ71)))</f>
        <v/>
      </c>
      <c r="OS71" s="68"/>
      <c r="OT71" s="65" t="str">
        <f>IF(ISBLANK($OY$3),"",IF(ISBLANK(Tipy!MN65),0,IF(AND(Tipy!MN65=Výsledky!$OW$3,Tipy!MP65=Výsledky!$OY$3),60,0)))</f>
        <v/>
      </c>
      <c r="OU71" s="6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5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5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9" t="str">
        <f>IF(ISBLANK($OY$3),"",IF(ISBLANK(Tipy!MN65),"-",SUM(OT71:OX71)))</f>
        <v/>
      </c>
      <c r="OZ71" s="68"/>
      <c r="PA71" s="65" t="str">
        <f>IF(ISBLANK($PF$3),"",IF(ISBLANK(Tipy!MT65),0,IF(AND(Tipy!MT65=Výsledky!$PD$3,Tipy!MV65=Výsledky!$PF$3),60,0)))</f>
        <v/>
      </c>
      <c r="PB71" s="6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5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5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9" t="str">
        <f>IF(ISBLANK($PF$3),"",IF(ISBLANK(Tipy!MT65),"-",SUM(PA71:PE71)))</f>
        <v/>
      </c>
      <c r="PG71" s="68"/>
      <c r="PH71" s="65" t="str">
        <f>IF(ISBLANK($PM$3),"",IF(ISBLANK(Tipy!MZ65),0,IF(AND(Tipy!MZ65=Výsledky!$PK$3,Tipy!NB65=Výsledky!$PM$3),60,0)))</f>
        <v/>
      </c>
      <c r="PI71" s="6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5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5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9" t="str">
        <f>IF(ISBLANK($PM$3),"",IF(ISBLANK(Tipy!MZ65),"-",SUM(PH71:PL71)))</f>
        <v/>
      </c>
      <c r="PN71" s="68"/>
      <c r="PO71" s="65" t="str">
        <f>IF(ISBLANK($PT$3),"",IF(ISBLANK(Tipy!NF65),0,IF(AND(Tipy!NF65=Výsledky!$PR$3,Tipy!NH65=Výsledky!$PT$3),60,0)))</f>
        <v/>
      </c>
      <c r="PP71" s="6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5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5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9" t="str">
        <f>IF(ISBLANK($PT$3),"",IF(ISBLANK(Tipy!NF65),"-",SUM(PO71:PS71)))</f>
        <v/>
      </c>
      <c r="PU71" s="68"/>
      <c r="PV71" s="65" t="str">
        <f>IF(ISBLANK($QA$3),"",IF(ISBLANK(Tipy!NL65),0,IF(AND(Tipy!NL65=Výsledky!$PY$3,Tipy!NN65=Výsledky!$QA$3),60,0)))</f>
        <v/>
      </c>
      <c r="PW71" s="6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5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5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9" t="str">
        <f>IF(ISBLANK($QA$3),"",IF(ISBLANK(Tipy!NL65),"-",SUM(PV71:PZ71)))</f>
        <v/>
      </c>
      <c r="QB71" s="68"/>
      <c r="QC71" s="65" t="str">
        <f>IF(ISBLANK($QH$3),"",IF(ISBLANK(Tipy!NR65),0,IF(AND(Tipy!NR65=Výsledky!$QF$3,Tipy!NT65=Výsledky!$QH$3),60,0)))</f>
        <v/>
      </c>
      <c r="QD71" s="6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5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5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9" t="str">
        <f>IF(ISBLANK($QH$3),"",IF(ISBLANK(Tipy!NR65),"-",SUM(QC71:QG71)))</f>
        <v/>
      </c>
      <c r="QI71" s="65"/>
      <c r="QJ71" s="65" t="str">
        <f>IF(ISBLANK($QV$3),"",IF(ISBLANK(Tipy!NX65),0,IF(AND(Tipy!NX65=Výsledky!$QT$3,Tipy!NZ65=Výsledky!$QV$3),60,0)))</f>
        <v/>
      </c>
      <c r="QK71" s="65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5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5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6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9" t="str">
        <f>IF(ISBLANK($QV$3),"",IF(ISBLANK(Tipy!NX65),"-",SUM(QJ71:QN71)))</f>
        <v/>
      </c>
      <c r="QP71" s="65"/>
      <c r="QQ71" s="65" t="str">
        <f>IF(ISBLANK($QO$3),"",IF(ISBLANK(Tipy!#REF!),0,IF(AND(Tipy!#REF!=Výsledky!$QM$3,Tipy!#REF!=Výsledky!$QO$3),60,0)))</f>
        <v/>
      </c>
      <c r="QR7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9" t="str">
        <f>IF(ISBLANK($QO$3),"",IF(ISBLANK(Tipy!#REF!),"-",SUM(QQ71:QU71)))</f>
        <v/>
      </c>
    </row>
    <row r="72" spans="1:464" s="336" customFormat="1" ht="15">
      <c r="A72" s="316">
        <f>Tipy!A66</f>
        <v>54</v>
      </c>
      <c r="B72" s="333" t="s">
        <v>321</v>
      </c>
      <c r="C72" s="334">
        <v>54</v>
      </c>
      <c r="D72" s="65">
        <f>IF(ISBLANK($I$3),"",IF(ISBLANK(Tipy!D66),0,IF(AND(Tipy!D66=Výsledky!$G$3,Tipy!F66=Výsledky!$I$3),60,0)))</f>
        <v>0</v>
      </c>
      <c r="E72" s="6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5" t="e">
        <f>IF(ISBLANK($I$3),"",IF(OR(Tipy!G68=Výsledky!$D$6,Tipy!G68=Výsledky!$D$7,Tipy!G68=Výsledky!$D$8,Tipy!G68=Výsledky!$D$9),IF(VLOOKUP(Tipy!G68,'Kategórie hráčov'!$A$2:$B$46,2,FALSE)=30,30,20),0))</f>
        <v>#N/A</v>
      </c>
      <c r="G72" s="65" t="e">
        <f>IF(ISBLANK($I$3),"",IF(OR(Tipy!H68=Výsledky!$G$6,Tipy!H68=Výsledky!$G$7,Tipy!H68=Výsledky!$G$8,Tipy!H68=Výsledky!$G$9),IF(VLOOKUP(Tipy!H68,'Kategórie hráčov'!$A$2:$B$46,2,FALSE)=30,30,20),0))</f>
        <v>#N/A</v>
      </c>
      <c r="H72" s="6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7" t="str">
        <f>IF(ISBLANK($I$3),"",IF(ISBLANK(Tipy!D66),"-",SUM(D72:H72)))</f>
        <v>-</v>
      </c>
      <c r="J72" s="335"/>
      <c r="K72" s="106">
        <f>IF(ISBLANK($P$3),"",IF(ISBLANK(Tipy!J66),0,IF(AND(Tipy!J66=Výsledky!$N$3,Tipy!L66=Výsledky!$P$3),60,0)))</f>
        <v>0</v>
      </c>
      <c r="L72" s="10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5">
        <f>IF(ISBLANK($P$3),"",IF(OR(Tipy!M66=Výsledky!$K$6,Tipy!M66=Výsledky!$K$7,Tipy!M66=Výsledky!$K$8,Tipy!M66=Výsledky!$K$9),IF(VLOOKUP(Tipy!M66,'Kategórie hráčov'!$A$2:$B$46,2,FALSE)=30,30,20),0))</f>
        <v>0</v>
      </c>
      <c r="N72" s="105">
        <f>IF(ISBLANK($P$3),"",IF(OR(Tipy!N66=Výsledky!$N$6,Tipy!N66=Výsledky!$N$7,Tipy!N66=Výsledky!$N$8,Tipy!N66=Výsledky!$N$9),IF(VLOOKUP(Tipy!N66,'Kategórie hráčov'!$A$2:$B$46,2,FALSE)=30,30,20),0))</f>
        <v>0</v>
      </c>
      <c r="O72" s="6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7" t="str">
        <f>IF(ISBLANK($P$3),"",IF(ISBLANK(Tipy!J66),"-",SUM(K72:O72)))</f>
        <v>-</v>
      </c>
      <c r="Q72" s="330"/>
      <c r="R72" s="106">
        <f>IF(ISBLANK($W$3),"",IF(ISBLANK(Tipy!P66),0,IF(AND(Tipy!P66=Výsledky!$U$3,Tipy!R66=Výsledky!$W$3),60,0)))</f>
        <v>0</v>
      </c>
      <c r="S72" s="10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5">
        <f>IF(ISBLANK($W$3),"",IF(OR(Tipy!S66=Výsledky!$R$6,Tipy!S66=Výsledky!$R$7,Tipy!S66=Výsledky!$R$8,Tipy!S66=Výsledky!$R$9),VLOOKUP(Tipy!S66,'Kategórie hráčov'!$A$2:$B$47,2,FALSE),0))</f>
        <v>20</v>
      </c>
      <c r="U72" s="105">
        <f>IF(ISBLANK($W$3),"",IF(OR(Tipy!T66=Výsledky!$U$6,Tipy!T66=Výsledky!$U$7,Tipy!T66=Výsledky!$U$8,Tipy!T66=Výsledky!$U$9),VLOOKUP(Tipy!T66,'Kategórie hráčov'!$A$25:$B$70,2,FALSE),0))</f>
        <v>0</v>
      </c>
      <c r="V72" s="6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9">
        <f>IF(ISBLANK($W$3),"",IF(ISBLANK(Tipy!P66),"-",SUM(R72:V72)))</f>
        <v>40</v>
      </c>
      <c r="X72" s="330"/>
      <c r="Y72" s="106">
        <f>IF(ISBLANK($AD$3),"",IF(ISBLANK(Tipy!V66),0,IF(AND(Tipy!V66=Výsledky!$AB$3,Tipy!X66=Výsledky!$AD$3),60,0)))</f>
        <v>0</v>
      </c>
      <c r="Z72" s="10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5">
        <f>IF(ISBLANK($AD$3),"",IF(OR(Tipy!Y66=Výsledky!$Y$6,Tipy!Y66=Výsledky!$Y$7,Tipy!Y66=Výsledky!$Y$8,Tipy!Y66=Výsledky!$Y$9),VLOOKUP(Tipy!Y66,'Kategórie hráčov'!$A$2:$B$47,2,FALSE),0))</f>
        <v>0</v>
      </c>
      <c r="AB72" s="105">
        <f>IF(ISBLANK($AD$3),"",IF(OR(Tipy!Z66=Výsledky!$AB$6,Tipy!Z66=Výsledky!$AB$7,Tipy!Z66=Výsledky!$AB$8,Tipy!Z66=Výsledky!$AB$9),VLOOKUP(Tipy!Z66,'Kategórie hráčov'!$A$25:$B$70,2,FALSE),0))</f>
        <v>0</v>
      </c>
      <c r="AC72" s="6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9">
        <f>IF(ISBLANK($AD$3),"",IF(ISBLANK(Tipy!V66),"-",SUM(Y72:AC72)))</f>
        <v>20</v>
      </c>
      <c r="AE72" s="68"/>
      <c r="AF72" s="65" t="str">
        <f>IF(ISBLANK($AK$3),"",IF(ISBLANK(Tipy!AB66),0,IF(AND(Tipy!AB66=Výsledky!$AI$3,Tipy!AD66=Výsledky!$AK$3),60,0)))</f>
        <v/>
      </c>
      <c r="AG72" s="65" t="str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/>
      </c>
      <c r="AH72" s="65" t="str">
        <f>IF(ISBLANK($AK$3),"",IF(OR(Tipy!AE66=Výsledky!$AF$6,Tipy!AE66=Výsledky!$AF$7,Tipy!AE66=Výsledky!$AF$8,Tipy!AE66=Výsledky!$AF$9),IF(VLOOKUP(Tipy!AE66,'Kategórie hráčov'!$A$2:$B$46,2,FALSE)=30,30,20),0))</f>
        <v/>
      </c>
      <c r="AI72" s="65" t="str">
        <f>IF(ISBLANK($AK$3),"",IF(OR(Tipy!AF66=Výsledky!$AI$6,Tipy!AF66=Výsledky!$AI$7,Tipy!AF66=Výsledky!$AI$8,Tipy!AF66=Výsledky!$AI$9),IF(VLOOKUP(Tipy!AF66,'Kategórie hráčov'!$A$2:$B$46,2,FALSE)=30,30,20),0))</f>
        <v/>
      </c>
      <c r="AJ72" s="66" t="str">
        <f>IF(ISBLANK($AK$3),"",IF(ISBLANK(Tipy!AB66),0,IF(OR(AND(Tipy!AB66=Výsledky!$AI$3,OR(Tipy!AD66=Výsledky!$AK$3+1,Tipy!AD66=Výsledky!$AK$3-1)),AND(Tipy!AD66=Výsledky!$AK$3,OR(Tipy!AB66=Výsledky!$AI$3+1,Tipy!AB66=Výsledky!$AI$3-1))),10,0)))</f>
        <v/>
      </c>
      <c r="AK72" s="69" t="str">
        <f>IF(ISBLANK($AK$3),"",IF(ISBLANK(Tipy!AB66),"-",SUM(AF72:AJ72)))</f>
        <v/>
      </c>
      <c r="AL72" s="68"/>
      <c r="AM72" s="65" t="str">
        <f>IF(ISBLANK($AR$3),"",IF(ISBLANK(Tipy!AH66),0,IF(AND(Tipy!AH66=Výsledky!$AP$3,Tipy!AJ66=Výsledky!$AR$3),60,0)))</f>
        <v/>
      </c>
      <c r="AN72" s="65" t="str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/>
      </c>
      <c r="AO72" s="65" t="str">
        <f>IF(ISBLANK($AR$3),"",IF(OR(Tipy!AK66=Výsledky!$AM$6,Tipy!AK66=Výsledky!$AM$7,Tipy!AK66=Výsledky!$AM$8,Tipy!AK66=Výsledky!$AM$9),IF(VLOOKUP(Tipy!AK66,'Kategórie hráčov'!$A$2:$B$46,2,FALSE)=30,30,20),0))</f>
        <v/>
      </c>
      <c r="AP72" s="65" t="str">
        <f>IF(ISBLANK($AR$3),"",IF(OR(Tipy!AL66=Výsledky!$AP$6,Tipy!AL66=Výsledky!$AP$7,Tipy!AL66=Výsledky!$AP$8,Tipy!AL66=Výsledky!$AP$9),IF(VLOOKUP(Tipy!AL66,'Kategórie hráčov'!$A$2:$B$46,2,FALSE)=30,30,20),0))</f>
        <v/>
      </c>
      <c r="AQ72" s="66" t="str">
        <f>IF(ISBLANK($AR$3),"",IF(ISBLANK(Tipy!AH66),0,IF(OR(AND(Tipy!AH66=Výsledky!$AP$3,OR(Tipy!AJ66=Výsledky!$AR$3+1,Tipy!AJ66=Výsledky!$AR$3-1)),AND(Tipy!AJ66=Výsledky!$AR$3,OR(Tipy!AH66=Výsledky!$AP$3+1,Tipy!AH66=Výsledky!$AP$3-1))),10,0)))</f>
        <v/>
      </c>
      <c r="AR72" s="69" t="str">
        <f>IF(ISBLANK($AR$3),"",IF(ISBLANK(Tipy!AH66),"-",SUM(AM72:AQ72)))</f>
        <v/>
      </c>
      <c r="AS72" s="68"/>
      <c r="AT72" s="65" t="str">
        <f>IF(ISBLANK($BF$3),"",IF(ISBLANK(Tipy!AN66),0,IF(AND(Tipy!AN66=Výsledky!$BD$3,Tipy!AP66=Výsledky!$BF$3),60,0)))</f>
        <v/>
      </c>
      <c r="AU72" s="65" t="str">
        <f>IF(ISBLANK($BF$3),"",IF(ISBLANK(Tipy!AN66),0,IF(AND(Tipy!AN66=Výsledky!$BD$3,Tipy!AP66=Výsledky!$BF$3),0,IF(AND(Tipy!AN66-Tipy!AP66&gt;0,Výsledky!$BD$3-Výsledky!$BF$3&gt;0),20,IF(AND(Tipy!AN66-Tipy!AP66=0,Výsledky!$BD$3-Výsledky!$BF$3=0),20,IF(AND(Tipy!AN66-Tipy!AP66&lt;0,Výsledky!$BD$3-Výsledky!$BF$3&lt;0),20,0))))))</f>
        <v/>
      </c>
      <c r="AV72" s="65" t="str">
        <f>IF(ISBLANK($BF$3),"",IF(OR(Tipy!AQ66=Výsledky!#REF!,Tipy!AQ66=Výsledky!#REF!,Tipy!AQ66=Výsledky!#REF!,Tipy!AQ66=Výsledky!$AT$9),IF(VLOOKUP(Tipy!AQ66,'Kategórie hráčov'!$A$2:$B$46,2,FALSE)=30,30,20),0))</f>
        <v/>
      </c>
      <c r="AW72" s="65" t="str">
        <f>IF(ISBLANK($BF$3),"",IF(OR(Tipy!AR66=Výsledky!#REF!,Tipy!AR66=Výsledky!#REF!,Tipy!AR66=Výsledky!#REF!,Tipy!AR66=Výsledky!$AW$9),IF(VLOOKUP(Tipy!AR66,'Kategórie hráčov'!$A$2:$B$46,2,FALSE)=30,30,20),0))</f>
        <v/>
      </c>
      <c r="AX72" s="66" t="str">
        <f>IF(ISBLANK($BF$3),"",IF(ISBLANK(Tipy!AN66),0,IF(OR(AND(Tipy!AN66=Výsledky!$BD$3,OR(Tipy!AP66=Výsledky!$BF$3+1,Tipy!AP66=Výsledky!$BF$3-1)),AND(Tipy!AP66=Výsledky!$BF$3,OR(Tipy!AN66=Výsledky!$BD$3+1,Tipy!AN66=Výsledky!$BD$3-1))),10,0)))</f>
        <v/>
      </c>
      <c r="AY72" s="69" t="str">
        <f>IF(ISBLANK($BF$3),"",IF(ISBLANK(Tipy!AN66),"-",SUM(AT72:AX72)))</f>
        <v/>
      </c>
      <c r="AZ72" s="68"/>
      <c r="BA72" s="65" t="str">
        <f>IF(ISBLANK($AY$3),"",IF(ISBLANK(Tipy!AT66),0,IF(AND(Tipy!AT66=Výsledky!$AW$3,Tipy!AV66=Výsledky!$AY$3),60,0)))</f>
        <v/>
      </c>
      <c r="BB72" s="65" t="str">
        <f>IF(ISBLANK($AY$3),"",IF(ISBLANK(Tipy!AT66),0,IF(AND(Tipy!AT66=Výsledky!$AW$3,Tipy!AV66=Výsledky!$AY$3),0,IF(AND(Tipy!AT66-Tipy!AV66&gt;0,Výsledky!$AW$3-Výsledky!$AY$3&gt;0),20,IF(AND(Tipy!AT66-Tipy!AV66=0,Výsledky!$AW$3-Výsledky!$AY$3=0),20,IF(AND(Tipy!AT66-Tipy!AV66&lt;0,Výsledky!$AW$3-Výsledky!$AY$3&lt;0),20,0))))))</f>
        <v/>
      </c>
      <c r="BC72" s="65" t="str">
        <f>IF(ISBLANK($AY$3),"",IF(OR(Tipy!AW66=Výsledky!$BA$6,Tipy!AW66=Výsledky!$BA$7,Tipy!AW66=Výsledky!$BA$8,Tipy!AW66=Výsledky!$BA$9),IF(VLOOKUP(Tipy!AW66,'Kategórie hráčov'!$A$2:$B$46,2,FALSE)=30,30,20),0))</f>
        <v/>
      </c>
      <c r="BD72" s="65" t="str">
        <f>IF(ISBLANK($AY$3),"",IF(OR(Tipy!AX66=Výsledky!$BD$6,Tipy!AX66=Výsledky!$BD$7,Tipy!AX66=Výsledky!$BD$8,Tipy!AX66=Výsledky!$BD$9),IF(VLOOKUP(Tipy!AX66,'Kategórie hráčov'!$A$2:$B$46,2,FALSE)=30,30,20),0))</f>
        <v/>
      </c>
      <c r="BE72" s="66" t="str">
        <f>IF(ISBLANK($AY$3),"",IF(ISBLANK(Tipy!AT66),0,IF(OR(AND(Tipy!AT66=Výsledky!$AW$3,OR(Tipy!AV66=Výsledky!$AY$3+1,Tipy!AV66=Výsledky!$AY$3-1)),AND(Tipy!AV66=Výsledky!$AY$3,OR(Tipy!AT66=Výsledky!$AW$3+1,Tipy!AT66=Výsledky!$AW$3-1))),10,0)))</f>
        <v/>
      </c>
      <c r="BF72" s="69" t="str">
        <f>IF(ISBLANK($AY$3),"",IF(ISBLANK(Tipy!AT66),"-",SUM(BA72:BE72)))</f>
        <v/>
      </c>
      <c r="BG72" s="68"/>
      <c r="BH72" s="65" t="str">
        <f>IF(ISBLANK($BT$3),"",IF(ISBLANK(Tipy!AZ66),0,IF(AND(Tipy!AZ66=Výsledky!$BR$3,Tipy!BB66=Výsledky!$BT$3),60,0)))</f>
        <v/>
      </c>
      <c r="BI72" s="65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5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5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6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69" t="str">
        <f>IF(ISBLANK($BT$3),"",IF(ISBLANK(Tipy!AZ66),"-",SUM(BH72:BL72)))</f>
        <v/>
      </c>
      <c r="BN72" s="68"/>
      <c r="BO72" s="65" t="str">
        <f>IF(ISBLANK($CA$3),"",IF(ISBLANK(Tipy!BF66),0,IF(AND(Tipy!BF66=Výsledky!$BY$3,Tipy!BH66=Výsledky!$CA$3),60,0)))</f>
        <v/>
      </c>
      <c r="BP72" s="65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5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5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6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9" t="str">
        <f>IF(ISBLANK($CA$3),"",IF(ISBLANK(Tipy!BF66),"-",SUM(BO72:BS72)))</f>
        <v/>
      </c>
      <c r="BU72" s="68"/>
      <c r="BV72" s="65" t="str">
        <f>IF(ISBLANK($CH$3),"",IF(ISBLANK(Tipy!BL66),0,IF(AND(Tipy!BL66=Výsledky!$CF$3,Tipy!BN66=Výsledky!$CH$3),60,0)))</f>
        <v/>
      </c>
      <c r="BW72" s="65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5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5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6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9" t="str">
        <f>IF(ISBLANK($CH$3),"",IF(ISBLANK(Tipy!BL66),"-",SUM(BV72:BZ72)))</f>
        <v/>
      </c>
      <c r="CB72" s="68"/>
      <c r="CC72" s="65" t="str">
        <f>IF(ISBLANK($CO$3),"",IF(ISBLANK(Tipy!BR66),0,IF(AND(Tipy!BR66=Výsledky!$CM$3,Tipy!BT66=Výsledky!$CO$3),60,0)))</f>
        <v/>
      </c>
      <c r="CD72" s="65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5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5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6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9" t="str">
        <f>IF(ISBLANK($CO$3),"",IF(ISBLANK(Tipy!BR66),"-",SUM(CC72:CG72)))</f>
        <v/>
      </c>
      <c r="CI72" s="68"/>
      <c r="CJ72" s="65" t="str">
        <f>IF(ISBLANK($CV$3),"",IF(ISBLANK(Tipy!BX66),0,IF(AND(Tipy!BX66=Výsledky!$CT$3,Tipy!BZ66=Výsledky!$CV$3),60,0)))</f>
        <v/>
      </c>
      <c r="CK72" s="65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5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5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6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9" t="str">
        <f>IF(ISBLANK($CV$3),"",IF(ISBLANK(Tipy!BX66),"-",SUM(CJ72:CN72)))</f>
        <v/>
      </c>
      <c r="CP72" s="68"/>
      <c r="CQ72" s="65" t="str">
        <f>IF(ISBLANK($DC$3),"",IF(ISBLANK(Tipy!CD66),0,IF(AND(Tipy!CD66=Výsledky!$DA$3,Tipy!CF66=Výsledky!$DC$3),60,0)))</f>
        <v/>
      </c>
      <c r="CR72" s="65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5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5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6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9" t="str">
        <f>IF(ISBLANK($DC$3),"",IF(ISBLANK(Tipy!CD66),"-",SUM(CQ72:CU72)))</f>
        <v/>
      </c>
      <c r="CW72" s="68"/>
      <c r="CX72" s="65" t="str">
        <f>IF(ISBLANK($DX$3),"",IF(ISBLANK(Tipy!CJ66),0,IF(AND(Tipy!CJ66=Výsledky!$DV$3,Tipy!CL66=Výsledky!$DX$3),60,0)))</f>
        <v/>
      </c>
      <c r="CY72" s="65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5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5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6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9" t="str">
        <f>IF(ISBLANK($DX$3),"",IF(ISBLANK(Tipy!CJ66),"-",SUM(CX72:DB72)))</f>
        <v/>
      </c>
      <c r="DD72" s="68"/>
      <c r="DE72" s="65" t="str">
        <f>IF(ISBLANK($DQ$3),"",IF(ISBLANK(Tipy!CP66),0,IF(AND(Tipy!CP66=Výsledky!$DO$3,Tipy!CR66=Výsledky!$DQ$3),60,0)))</f>
        <v/>
      </c>
      <c r="DF72" s="65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5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5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6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9" t="str">
        <f>IF(ISBLANK($DQ$3),"",IF(ISBLANK(Tipy!CP66),"-",SUM(DE72:DI72)))</f>
        <v/>
      </c>
      <c r="DK72" s="68"/>
      <c r="DL72" s="65" t="str">
        <f>IF(ISBLANK($EE$3),"",IF(ISBLANK(Tipy!CV66),0,IF(AND(Tipy!CV66=Výsledky!$EC$3,Tipy!CX66=Výsledky!$EE$3),60,0)))</f>
        <v/>
      </c>
      <c r="DM72" s="65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5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5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6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9" t="str">
        <f>IF(ISBLANK($EE$3),"",IF(ISBLANK(Tipy!CV66),"-",SUM(DL72:DP72)))</f>
        <v/>
      </c>
      <c r="DR72" s="68"/>
      <c r="DS72" s="65" t="str">
        <f>IF(ISBLANK($EL$3),"",IF(ISBLANK(Tipy!DB66),0,IF(AND(Tipy!DB66=Výsledky!$EJ$3,Tipy!DD66=Výsledky!$EL$3),60,0)))</f>
        <v/>
      </c>
      <c r="DT72" s="65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5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5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6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9" t="str">
        <f>IF(ISBLANK($EL$3),"",IF(ISBLANK(Tipy!DB66),"-",SUM(DS72:DW72)))</f>
        <v/>
      </c>
      <c r="DY72" s="68"/>
      <c r="DZ72" s="65" t="str">
        <f>IF(ISBLANK($ES$3),"",IF(ISBLANK(Tipy!DH66),0,IF(AND(Tipy!DH66=Výsledky!$EQ$3,Tipy!DJ66=Výsledky!$ES$3),60,0)))</f>
        <v/>
      </c>
      <c r="EA72" s="65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5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5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6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9" t="str">
        <f>IF(ISBLANK($ES$3),"",IF(ISBLANK(Tipy!DH66),"-",SUM(DZ72:ED72)))</f>
        <v/>
      </c>
      <c r="EF72" s="68"/>
      <c r="EG72" s="65" t="str">
        <f>IF(ISBLANK($EZ$3),"",IF(ISBLANK(Tipy!DN66),0,IF(AND(Tipy!DN66=Výsledky!$EX$3,Tipy!DP66=Výsledky!$EZ$3),60,0)))</f>
        <v/>
      </c>
      <c r="EH72" s="65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5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5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6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9" t="str">
        <f>IF(ISBLANK($EZ$3),"",IF(ISBLANK(Tipy!DN66),"-",SUM(EG72:EK72)))</f>
        <v/>
      </c>
      <c r="EM72" s="68"/>
      <c r="EN72" s="65" t="str">
        <f>IF(ISBLANK($FU$3),"",IF(ISBLANK(Tipy!DT66),0,IF(AND(Tipy!DT66=Výsledky!$FS$3,Tipy!DV66=Výsledky!$FU$3),60,0)))</f>
        <v/>
      </c>
      <c r="EO72" s="65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5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5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6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9" t="str">
        <f>IF(ISBLANK($FU$3),"",IF(ISBLANK(Tipy!DT66),"-",SUM(EN72:ER72)))</f>
        <v/>
      </c>
      <c r="ET72" s="68"/>
      <c r="EU72" s="65" t="str">
        <f>IF(ISBLANK($FG$3),"",IF(ISBLANK(Tipy!DZ66),0,IF(AND(Tipy!DZ66=Výsledky!$FE$3,Tipy!EB66=Výsledky!$FG$3),60,0)))</f>
        <v/>
      </c>
      <c r="EV72" s="65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5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5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6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9" t="str">
        <f>IF(ISBLANK($FG$3),"",IF(ISBLANK(Tipy!DZ66),"-",SUM(EU72:EY72)))</f>
        <v/>
      </c>
      <c r="FA72" s="68"/>
      <c r="FB72" s="65" t="str">
        <f>IF(ISBLANK($BM$3),"",IF(ISBLANK(Tipy!EF66),0,IF(AND(Tipy!EF66=Výsledky!$BK$3,Tipy!EH66=Výsledky!$BM$3),60,0)))</f>
        <v/>
      </c>
      <c r="FC72" s="65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5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5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6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69" t="str">
        <f>IF(ISBLANK($BM$3),"",IF(ISBLANK(Tipy!EF66),"-",SUM(FB72:FF72)))</f>
        <v/>
      </c>
      <c r="FH72" s="68"/>
      <c r="FI72" s="65" t="str">
        <f>IF(ISBLANK($FN$3),"",IF(ISBLANK(Tipy!EL66),0,IF(AND(Tipy!EL66=Výsledky!$FL$3,Tipy!EN66=Výsledky!$FN$3),60,0)))</f>
        <v/>
      </c>
      <c r="FJ72" s="65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5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5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6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9" t="str">
        <f>IF(ISBLANK($FN$3),"",IF(ISBLANK(Tipy!EL66),"-",SUM(FI72:FM72)))</f>
        <v/>
      </c>
      <c r="FO72" s="68"/>
      <c r="FP72" s="65" t="str">
        <f>IF(ISBLANK($DJ$3),"",IF(ISBLANK(Tipy!ER66),0,IF(AND(Tipy!ER66=Výsledky!$DH$3,Tipy!ET66=Výsledky!$DJ$3),60,0)))</f>
        <v/>
      </c>
      <c r="FQ72" s="65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5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5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6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9" t="str">
        <f>IF(ISBLANK($DJ$3),"",IF(ISBLANK(Tipy!ER66),"-",SUM(FP72:FT72)))</f>
        <v/>
      </c>
      <c r="FV72" s="68"/>
      <c r="FW72" s="65" t="str">
        <f>IF(ISBLANK($GB$3),"",IF(ISBLANK(Tipy!EX66),0,IF(AND(Tipy!EX66=Výsledky!$FZ$3,Tipy!EZ66=Výsledky!$GB$3),60,0)))</f>
        <v/>
      </c>
      <c r="FX72" s="65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5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5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6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9" t="str">
        <f>IF(ISBLANK($GB$3),"",IF(ISBLANK(Tipy!EX66),"-",SUM(FW72:GA72)))</f>
        <v/>
      </c>
      <c r="GC72" s="68"/>
      <c r="GD72" s="65" t="str">
        <f>IF(ISBLANK($GP$3),"",IF(ISBLANK(Tipy!FD66),0,IF(AND(Tipy!FD66=Výsledky!$GN$3,Tipy!FF66=Výsledky!$GP$3),60,0)))</f>
        <v/>
      </c>
      <c r="GE72" s="65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5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5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6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9" t="str">
        <f>IF(ISBLANK($GP$3),"",IF(ISBLANK(Tipy!FD66),"-",SUM(GD72:GH72)))</f>
        <v/>
      </c>
      <c r="GJ72" s="68"/>
      <c r="GK72" s="65" t="str">
        <f>IF(ISBLANK($GW$3),"",IF(ISBLANK(Tipy!FJ66),0,IF(AND(Tipy!FJ66=Výsledky!$GU$3,Tipy!FL66=Výsledky!$GW$3),60,0)))</f>
        <v/>
      </c>
      <c r="GL72" s="65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5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5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6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9" t="str">
        <f>IF(ISBLANK($GW$3),"",IF(ISBLANK(Tipy!FJ66),"-",SUM(GK72:GO72)))</f>
        <v/>
      </c>
      <c r="GQ72" s="68"/>
      <c r="GR72" s="65" t="str">
        <f>IF(ISBLANK($GI$3),"",IF(ISBLANK(Tipy!FP66),0,IF(AND(Tipy!FP66=Výsledky!$GG$3,Tipy!FR66=Výsledky!$GI$3),60,0)))</f>
        <v/>
      </c>
      <c r="GS72" s="65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5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5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6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9" t="str">
        <f>IF(ISBLANK($GI$3),"",IF(ISBLANK(Tipy!FP66),"-",SUM(GR72:GV72)))</f>
        <v/>
      </c>
      <c r="GX72" s="68"/>
      <c r="GY72" s="65" t="str">
        <f>IF(ISBLANK($HK$3),"",IF(ISBLANK(Tipy!FV66),0,IF(AND(Tipy!FV66=Výsledky!$HI$3,Tipy!FX66=Výsledky!$HK$3),60,0)))</f>
        <v/>
      </c>
      <c r="GZ72" s="65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5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5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6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9" t="str">
        <f>IF(ISBLANK($HK$3),"",IF(ISBLANK(Tipy!FV66),"-",SUM(GY72:HC72)))</f>
        <v/>
      </c>
      <c r="HE72" s="68"/>
      <c r="HF72" s="65" t="str">
        <f>IF(ISBLANK($HD$3),"",IF(ISBLANK(Tipy!GB66),0,IF(AND(Tipy!GB66=Výsledky!$HB$3,Tipy!GD66=Výsledky!$HD$3),60,0)))</f>
        <v/>
      </c>
      <c r="HG72" s="65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5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5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6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9" t="str">
        <f>IF(ISBLANK($HD$3),"",IF(ISBLANK(Tipy!GB66),"-",SUM(HF72:HJ72)))</f>
        <v/>
      </c>
      <c r="HL72" s="68"/>
      <c r="HM72" s="65" t="str">
        <f>IF(ISBLANK($HY$3),"",IF(ISBLANK(Tipy!GH66),0,IF(AND(Tipy!GH66=Výsledky!$HW$3,Tipy!GJ66=Výsledky!$HY$3),60,0)))</f>
        <v/>
      </c>
      <c r="HN72" s="65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5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5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6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9" t="str">
        <f>IF(ISBLANK($HY$3),"",IF(ISBLANK(Tipy!GH66),"-",SUM(HM72:HQ72)))</f>
        <v/>
      </c>
      <c r="HS72" s="68"/>
      <c r="HT72" s="65" t="str">
        <f>IF(ISBLANK($HR$3),"",IF(ISBLANK(Tipy!GN66),0,IF(AND(Tipy!GN66=Výsledky!$HP$3,Tipy!GP66=Výsledky!$HR$3),60,0)))</f>
        <v/>
      </c>
      <c r="HU72" s="65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5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5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6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9" t="str">
        <f>IF(ISBLANK($HR$3),"",IF(ISBLANK(Tipy!GN66),"-",SUM(HT72:HX72)))</f>
        <v/>
      </c>
      <c r="HZ72" s="68"/>
      <c r="IA72" s="65" t="str">
        <f>IF(ISBLANK($IM$3),"",IF(ISBLANK(Tipy!GT66),0,IF(AND(Tipy!GT66=Výsledky!$IK$3,Tipy!GV66=Výsledky!$IM$3),60,0)))</f>
        <v/>
      </c>
      <c r="IB72" s="65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5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5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6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9" t="str">
        <f>IF(ISBLANK($IM$3),"",IF(ISBLANK(Tipy!GT66),"-",SUM(IA72:IE72)))</f>
        <v/>
      </c>
      <c r="IG72" s="68"/>
      <c r="IH72" s="65" t="str">
        <f>IF(ISBLANK($IF$3),"",IF(ISBLANK(Tipy!GZ66),0,IF(AND(Tipy!GZ66=Výsledky!$ID$3,Tipy!HB66=Výsledky!$IF$3),60,0)))</f>
        <v/>
      </c>
      <c r="II72" s="65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5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5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6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9" t="str">
        <f>IF(ISBLANK($IF$3),"",IF(ISBLANK(Tipy!GZ66),"-",SUM(IH72:IL72)))</f>
        <v/>
      </c>
      <c r="IN72" s="68"/>
      <c r="IO72" s="65" t="str">
        <f>IF(ISBLANK($IT$3),"",IF(ISBLANK(Tipy!HF66),0,IF(AND(Tipy!HF66=Výsledky!$IR$3,Tipy!HH66=Výsledky!$IT$3),60,0)))</f>
        <v/>
      </c>
      <c r="IP72" s="65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5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5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6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9" t="str">
        <f>IF(ISBLANK($IT$3),"",IF(ISBLANK(Tipy!HF66),"-",SUM(IO72:IS72)))</f>
        <v/>
      </c>
      <c r="IU72" s="68"/>
      <c r="IV72" s="65" t="str">
        <f>IF(ISBLANK($JA$3),"",IF(ISBLANK(Tipy!HL66),0,IF(AND(Tipy!HL66=Výsledky!$IY$3,Tipy!HN66=Výsledky!$JA$3),60,0)))</f>
        <v/>
      </c>
      <c r="IW72" s="65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5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5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6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9" t="str">
        <f>IF(ISBLANK($JA$3),"",IF(ISBLANK(Tipy!HL66),"-",SUM(IV72:IZ72)))</f>
        <v/>
      </c>
      <c r="JB72" s="68"/>
      <c r="JC72" s="65" t="str">
        <f>IF(ISBLANK($JO$3),"",IF(ISBLANK(Tipy!HR66),0,IF(AND(Tipy!HR66=Výsledky!$JM$3,Tipy!HT66=Výsledky!$JO$3),60,0)))</f>
        <v/>
      </c>
      <c r="JD72" s="65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5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5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6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9" t="str">
        <f>IF(ISBLANK($JO$3),"",IF(ISBLANK(Tipy!HR66),"-",SUM(JC72:JG72)))</f>
        <v/>
      </c>
      <c r="JI72" s="68"/>
      <c r="JJ72" s="65" t="str">
        <f>IF(ISBLANK($JH$3),"",IF(ISBLANK(Tipy!HX66),0,IF(AND(Tipy!HX66=Výsledky!$JF$3,Tipy!HZ66=Výsledky!$JH$3),60,0)))</f>
        <v/>
      </c>
      <c r="JK72" s="65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5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5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6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9" t="str">
        <f>IF(ISBLANK($JH$3),"",IF(ISBLANK(Tipy!HX66),"-",SUM(JJ72:JN72)))</f>
        <v/>
      </c>
      <c r="JP72" s="68"/>
      <c r="JQ72" s="65" t="str">
        <f>IF(ISBLANK($JV$3),"",IF(ISBLANK(Tipy!ID66),0,IF(AND(Tipy!ID66=Výsledky!$JT$3,Tipy!IF66=Výsledky!$JV$3),60,0)))</f>
        <v/>
      </c>
      <c r="JR72" s="65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5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5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6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9" t="str">
        <f>IF(ISBLANK($JV$3),"",IF(ISBLANK(Tipy!ID66),"-",SUM(JQ72:JU72)))</f>
        <v/>
      </c>
      <c r="JW72" s="68"/>
      <c r="JX72" s="65" t="str">
        <f>IF(ISBLANK($KQ$3),"",IF(ISBLANK(Tipy!IJ66),0,IF(AND(Tipy!IJ66=Výsledky!$KO$3,Tipy!IL66=Výsledky!$KQ$3),60,0)))</f>
        <v/>
      </c>
      <c r="JY72" s="65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5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5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6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9" t="str">
        <f>IF(ISBLANK($KQ$3),"",IF(ISBLANK(Tipy!IJ66),"-",SUM(JX72:KB72)))</f>
        <v/>
      </c>
      <c r="KD72" s="68"/>
      <c r="KE72" s="65" t="str">
        <f>IF(ISBLANK($KX$3),"",IF(ISBLANK(Tipy!IP66),0,IF(AND(Tipy!IP66=Výsledky!$KV$3,Tipy!IR66=Výsledky!$KX$3),60,0)))</f>
        <v/>
      </c>
      <c r="KF72" s="65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5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5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6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9" t="str">
        <f>IF(ISBLANK($KX$3),"",IF(ISBLANK(Tipy!IP66),"-",SUM(KE72:KI72)))</f>
        <v/>
      </c>
      <c r="KK72" s="68"/>
      <c r="KL72" s="65" t="str">
        <f>IF(ISBLANK($KJ$3),"",IF(ISBLANK(Tipy!IV66),0,IF(AND(Tipy!IV66=Výsledky!$KH$3,Tipy!IX66=Výsledky!$KJ$3),60,0)))</f>
        <v/>
      </c>
      <c r="KM72" s="65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5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5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6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9" t="str">
        <f>IF(ISBLANK($KJ$3),"",IF(ISBLANK(Tipy!IV66),"-",SUM(KL72:KP72)))</f>
        <v/>
      </c>
      <c r="KR72" s="68"/>
      <c r="KS72" s="65" t="str">
        <f>IF(ISBLANK($KC$3),"",IF(ISBLANK(Tipy!JB66),0,IF(AND(Tipy!JB66=Výsledky!$KA$3,Tipy!JD66=Výsledky!$KC$3),60,0)))</f>
        <v/>
      </c>
      <c r="KT72" s="65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5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5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6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9" t="str">
        <f>IF(ISBLANK($KC$3),"",IF(ISBLANK(Tipy!JB66),"-",SUM(KS72:KW72)))</f>
        <v/>
      </c>
      <c r="KY72" s="68"/>
      <c r="KZ72" s="65" t="str">
        <f>IF(ISBLANK($LE$3),"",IF(ISBLANK(Tipy!JH66),0,IF(AND(Tipy!JH66=Výsledky!$LC$3,Tipy!JJ66=Výsledky!$LE$3),60,0)))</f>
        <v/>
      </c>
      <c r="LA72" s="65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5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5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6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9" t="str">
        <f>IF(ISBLANK($LE$3),"",IF(ISBLANK(Tipy!JH66),"-",SUM(KZ72:LD72)))</f>
        <v/>
      </c>
      <c r="LF72" s="68"/>
      <c r="LG72" s="65" t="str">
        <f>IF(ISBLANK($JH$3),"",IF(ISBLANK(Tipy!JU66),0,IF(AND(Tipy!JU66=Výsledky!$JF$3,Tipy!JW66=Výsledky!$JH$3),60,0)))</f>
        <v/>
      </c>
      <c r="LH72" s="65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5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5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6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9" t="str">
        <f>IF(ISBLANK($JH$3),"",IF(ISBLANK(Tipy!JU66),"-",SUM(LG72:LK72)))</f>
        <v/>
      </c>
      <c r="LM72" s="68"/>
      <c r="LN72" s="65" t="str">
        <f>IF(ISBLANK($LS$3),"",IF(ISBLANK(Tipy!JN66),0,IF(AND(Tipy!JN66=Výsledky!$LQ$3,Tipy!JP66=Výsledky!$LS$3),60,0)))</f>
        <v/>
      </c>
      <c r="LO72" s="65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5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5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6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9" t="str">
        <f>IF(ISBLANK($LS$3),"",IF(ISBLANK(Tipy!JN66),"-",SUM(LN72:LR72)))</f>
        <v/>
      </c>
      <c r="LT72" s="68"/>
      <c r="LU72" s="65" t="str">
        <f>IF(ISBLANK($JH$3),"",IF(ISBLANK(Tipy!KI66),0,IF(AND(Tipy!KI66=Výsledky!$JF$3,Tipy!KK66=Výsledky!$JH$3),60,0)))</f>
        <v/>
      </c>
      <c r="LV72" s="65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5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5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6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9" t="str">
        <f>IF(ISBLANK($JH$3),"",IF(ISBLANK(Tipy!KI66),"-",SUM(LU72:LY72)))</f>
        <v/>
      </c>
      <c r="MA72" s="68"/>
      <c r="MB72" s="65" t="str">
        <f>IF(ISBLANK($MG$3),"",IF(ISBLANK(Tipy!JZ66),0,IF(AND(Tipy!JZ66=Výsledky!$ME$3,Tipy!KB66=Výsledky!$MG$3),60,0)))</f>
        <v/>
      </c>
      <c r="MC72" s="65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5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5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6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9" t="str">
        <f>IF(ISBLANK($MG$3),"",IF(ISBLANK(Tipy!JZ66),"-",SUM(MB72:MF72)))</f>
        <v/>
      </c>
      <c r="MH72" s="68"/>
      <c r="MI72" s="65" t="str">
        <f>IF(ISBLANK($MN$3),"",IF(ISBLANK(Tipy!KL66),0,IF(AND(Tipy!KL66=Výsledky!$ML$3,Tipy!KN66=Výsledky!$MN$3),60,0)))</f>
        <v/>
      </c>
      <c r="MJ72" s="6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5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5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9" t="str">
        <f>IF(ISBLANK($MN$3),"",IF(ISBLANK(Tipy!KL66),"-",SUM(MI72:MM72)))</f>
        <v/>
      </c>
      <c r="MO72" s="68"/>
      <c r="MP72" s="65" t="str">
        <f>IF(ISBLANK($MU$3),"",IF(ISBLANK(Tipy!KR66),0,IF(AND(Tipy!KR66=Výsledky!$MS$3,Tipy!KT66=Výsledky!$MU$3),60,0)))</f>
        <v/>
      </c>
      <c r="MQ72" s="6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5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5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9" t="str">
        <f>IF(ISBLANK($MU$3),"",IF(ISBLANK(Tipy!KR66),"-",SUM(MP72:MT72)))</f>
        <v/>
      </c>
      <c r="MV72" s="68"/>
      <c r="MW72" s="65" t="str">
        <f>IF(ISBLANK($NP$3),"",IF(ISBLANK(Tipy!KX66),0,IF(AND(Tipy!KX66=Výsledky!$NN$3,Tipy!KZ66=Výsledky!$NP$3),60,0)))</f>
        <v/>
      </c>
      <c r="MX72" s="65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5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5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6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9" t="str">
        <f>IF(ISBLANK($NP$3),"",IF(ISBLANK(Tipy!KX66),"-",SUM(MW72:NA72)))</f>
        <v/>
      </c>
      <c r="NC72" s="68"/>
      <c r="ND72" s="65" t="str">
        <f>IF(ISBLANK($NB$3),"",IF(ISBLANK(Tipy!LD66),0,IF(AND(Tipy!LD66=Výsledky!$MZ$3,Tipy!LF66=Výsledky!$NB$3),60,0)))</f>
        <v/>
      </c>
      <c r="NE72" s="65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5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5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6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9" t="str">
        <f>IF(ISBLANK($NB$3),"",IF(ISBLANK(Tipy!LD66),"-",SUM(ND72:NH72)))</f>
        <v/>
      </c>
      <c r="NJ72" s="68"/>
      <c r="NK72" s="65" t="str">
        <f>IF(ISBLANK($OD$3),"",IF(ISBLANK(Tipy!LJ66),0,IF(AND(Tipy!LJ66=Výsledky!$OB$3,Tipy!LL66=Výsledky!$OD$3),60,0)))</f>
        <v/>
      </c>
      <c r="NL72" s="65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5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5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6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9" t="str">
        <f>IF(ISBLANK($OD$3),"",IF(ISBLANK(Tipy!LJ66),"-",SUM(NK72:NO72)))</f>
        <v/>
      </c>
      <c r="NQ72" s="68"/>
      <c r="NR72" s="65" t="str">
        <f>IF(ISBLANK($NI$3),"",IF(ISBLANK(Tipy!LP66),0,IF(AND(Tipy!LP66=Výsledky!$NG$3,Tipy!LR66=Výsledky!$NI$3),60,0)))</f>
        <v/>
      </c>
      <c r="NS72" s="65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5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5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6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9" t="str">
        <f>IF(ISBLANK($NI$3),"",IF(ISBLANK(Tipy!LP66),"-",SUM(NR72:NV72)))</f>
        <v/>
      </c>
      <c r="NX72" s="68"/>
      <c r="NY72" s="65" t="str">
        <f>IF(ISBLANK($OK$3),"",IF(ISBLANK(Tipy!LV66),0,IF(AND(Tipy!LV66=Výsledky!$OI$3,Tipy!LX66=Výsledky!$OK$3),60,0)))</f>
        <v/>
      </c>
      <c r="NZ72" s="65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5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5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6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9" t="str">
        <f>IF(ISBLANK($OK$3),"",IF(ISBLANK(Tipy!LV66),"-",SUM(NY72:OC72)))</f>
        <v/>
      </c>
      <c r="OE72" s="68"/>
      <c r="OF72" s="65" t="str">
        <f>IF(ISBLANK($NW$3),"",IF(ISBLANK(Tipy!MB66),0,IF(AND(Tipy!MB66=Výsledky!$NU$3,Tipy!MD66=Výsledky!$NW$3),60,0)))</f>
        <v/>
      </c>
      <c r="OG72" s="65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5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5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6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9" t="str">
        <f>IF(ISBLANK($NW$3),"",IF(ISBLANK(Tipy!MB66),"-",SUM(OF72:OJ72)))</f>
        <v/>
      </c>
      <c r="OL72" s="68"/>
      <c r="OM72" s="65" t="str">
        <f>IF(ISBLANK($OR$3),"",IF(ISBLANK(Tipy!MH66),0,IF(AND(Tipy!MH66=Výsledky!$OP$3,Tipy!MJ66=Výsledky!$OR$3),60,0)))</f>
        <v/>
      </c>
      <c r="ON72" s="6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5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5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9" t="str">
        <f>IF(ISBLANK($OR$3),"",IF(ISBLANK(Tipy!MH66),"-",SUM(OM72:OQ72)))</f>
        <v/>
      </c>
      <c r="OS72" s="68"/>
      <c r="OT72" s="65" t="str">
        <f>IF(ISBLANK($OY$3),"",IF(ISBLANK(Tipy!MN66),0,IF(AND(Tipy!MN66=Výsledky!$OW$3,Tipy!MP66=Výsledky!$OY$3),60,0)))</f>
        <v/>
      </c>
      <c r="OU72" s="6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5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5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9" t="str">
        <f>IF(ISBLANK($OY$3),"",IF(ISBLANK(Tipy!MN66),"-",SUM(OT72:OX72)))</f>
        <v/>
      </c>
      <c r="OZ72" s="68"/>
      <c r="PA72" s="65" t="str">
        <f>IF(ISBLANK($PF$3),"",IF(ISBLANK(Tipy!MT66),0,IF(AND(Tipy!MT66=Výsledky!$PD$3,Tipy!MV66=Výsledky!$PF$3),60,0)))</f>
        <v/>
      </c>
      <c r="PB72" s="6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5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5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9" t="str">
        <f>IF(ISBLANK($PF$3),"",IF(ISBLANK(Tipy!MT66),"-",SUM(PA72:PE72)))</f>
        <v/>
      </c>
      <c r="PG72" s="68"/>
      <c r="PH72" s="65" t="str">
        <f>IF(ISBLANK($PM$3),"",IF(ISBLANK(Tipy!MZ66),0,IF(AND(Tipy!MZ66=Výsledky!$PK$3,Tipy!NB66=Výsledky!$PM$3),60,0)))</f>
        <v/>
      </c>
      <c r="PI72" s="6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5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5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9" t="str">
        <f>IF(ISBLANK($PM$3),"",IF(ISBLANK(Tipy!MZ66),"-",SUM(PH72:PL72)))</f>
        <v/>
      </c>
      <c r="PN72" s="68"/>
      <c r="PO72" s="65" t="str">
        <f>IF(ISBLANK($PT$3),"",IF(ISBLANK(Tipy!NF66),0,IF(AND(Tipy!NF66=Výsledky!$PR$3,Tipy!NH66=Výsledky!$PT$3),60,0)))</f>
        <v/>
      </c>
      <c r="PP72" s="6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5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5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9" t="str">
        <f>IF(ISBLANK($PT$3),"",IF(ISBLANK(Tipy!NF66),"-",SUM(PO72:PS72)))</f>
        <v/>
      </c>
      <c r="PU72" s="68"/>
      <c r="PV72" s="65" t="str">
        <f>IF(ISBLANK($QA$3),"",IF(ISBLANK(Tipy!NL66),0,IF(AND(Tipy!NL66=Výsledky!$PY$3,Tipy!NN66=Výsledky!$QA$3),60,0)))</f>
        <v/>
      </c>
      <c r="PW72" s="6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5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5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9" t="str">
        <f>IF(ISBLANK($QA$3),"",IF(ISBLANK(Tipy!NL66),"-",SUM(PV72:PZ72)))</f>
        <v/>
      </c>
      <c r="QB72" s="68"/>
      <c r="QC72" s="65" t="str">
        <f>IF(ISBLANK($QH$3),"",IF(ISBLANK(Tipy!NR66),0,IF(AND(Tipy!NR66=Výsledky!$QF$3,Tipy!NT66=Výsledky!$QH$3),60,0)))</f>
        <v/>
      </c>
      <c r="QD72" s="6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5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5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9" t="str">
        <f>IF(ISBLANK($QH$3),"",IF(ISBLANK(Tipy!NR66),"-",SUM(QC72:QG72)))</f>
        <v/>
      </c>
      <c r="QI72" s="65"/>
      <c r="QJ72" s="65" t="str">
        <f>IF(ISBLANK($QV$3),"",IF(ISBLANK(Tipy!NX66),0,IF(AND(Tipy!NX66=Výsledky!$QT$3,Tipy!NZ66=Výsledky!$QV$3),60,0)))</f>
        <v/>
      </c>
      <c r="QK72" s="65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5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5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6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9" t="str">
        <f>IF(ISBLANK($QV$3),"",IF(ISBLANK(Tipy!NX66),"-",SUM(QJ72:QN72)))</f>
        <v/>
      </c>
      <c r="QP72" s="65"/>
      <c r="QQ72" s="65" t="str">
        <f>IF(ISBLANK($QO$3),"",IF(ISBLANK(Tipy!#REF!),0,IF(AND(Tipy!#REF!=Výsledky!$QM$3,Tipy!#REF!=Výsledky!$QO$3),60,0)))</f>
        <v/>
      </c>
      <c r="QR7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9" t="str">
        <f>IF(ISBLANK($QO$3),"",IF(ISBLANK(Tipy!#REF!),"-",SUM(QQ72:QU72)))</f>
        <v/>
      </c>
    </row>
    <row r="73" spans="1:464" s="336" customFormat="1" ht="15">
      <c r="A73" s="316">
        <f>Tipy!A67</f>
        <v>69</v>
      </c>
      <c r="B73" s="333" t="s">
        <v>335</v>
      </c>
      <c r="C73" s="337"/>
      <c r="D73" s="65">
        <f>IF(ISBLANK($I$3),"",IF(ISBLANK(Tipy!D67),0,IF(AND(Tipy!D67=Výsledky!$G$3,Tipy!F67=Výsledky!$I$3),60,0)))</f>
        <v>0</v>
      </c>
      <c r="E73" s="6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37"/>
      <c r="G73" s="337"/>
      <c r="H73" s="6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7" t="str">
        <f>IF(ISBLANK($I$3),"",IF(ISBLANK(Tipy!D67),"-",SUM(D73:H73)))</f>
        <v>-</v>
      </c>
      <c r="J73" s="337"/>
      <c r="K73" s="106">
        <f>IF(ISBLANK($P$3),"",IF(ISBLANK(Tipy!J67),0,IF(AND(Tipy!J67=Výsledky!$N$3,Tipy!L67=Výsledky!$P$3),60,0)))</f>
        <v>0</v>
      </c>
      <c r="L73" s="10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5">
        <f>IF(ISBLANK($P$3),"",IF(OR(Tipy!M67=Výsledky!$K$6,Tipy!M67=Výsledky!$K$7,Tipy!M67=Výsledky!$K$8,Tipy!M67=Výsledky!$K$9),IF(VLOOKUP(Tipy!M67,'Kategórie hráčov'!$A$2:$B$46,2,FALSE)=30,30,20),0))</f>
        <v>0</v>
      </c>
      <c r="N73" s="105">
        <f>IF(ISBLANK($P$3),"",IF(OR(Tipy!N67=Výsledky!$N$6,Tipy!N67=Výsledky!$N$7,Tipy!N67=Výsledky!$N$8,Tipy!N67=Výsledky!$N$9),IF(VLOOKUP(Tipy!N67,'Kategórie hráčov'!$A$2:$B$46,2,FALSE)=30,30,20),0))</f>
        <v>0</v>
      </c>
      <c r="O73" s="6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7">
        <f>IF(ISBLANK($P$3),"",IF(ISBLANK(Tipy!J67),"-",SUM(K73:O73)))</f>
        <v>0</v>
      </c>
      <c r="Q73" s="330"/>
      <c r="R73" s="106">
        <f>IF(ISBLANK($W$3),"",IF(ISBLANK(Tipy!P67),0,IF(AND(Tipy!P67=Výsledky!$U$3,Tipy!R67=Výsledky!$W$3),60,0)))</f>
        <v>0</v>
      </c>
      <c r="S73" s="10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5">
        <f>IF(ISBLANK($W$3),"",IF(OR(Tipy!S67=Výsledky!$R$6,Tipy!S67=Výsledky!$R$7,Tipy!S67=Výsledky!$R$8,Tipy!S67=Výsledky!$R$9),VLOOKUP(Tipy!S67,'Kategórie hráčov'!$A$2:$B$47,2,FALSE),0))</f>
        <v>0</v>
      </c>
      <c r="U73" s="105">
        <f>IF(ISBLANK($W$3),"",IF(OR(Tipy!T67=Výsledky!$U$6,Tipy!T67=Výsledky!$U$7,Tipy!T67=Výsledky!$U$8,Tipy!T67=Výsledky!$U$9),VLOOKUP(Tipy!T67,'Kategórie hráčov'!$A$25:$B$70,2,FALSE),0))</f>
        <v>0</v>
      </c>
      <c r="V73" s="6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9">
        <f>IF(ISBLANK($W$3),"",IF(ISBLANK(Tipy!P67),"-",SUM(R73:V73)))</f>
        <v>20</v>
      </c>
      <c r="X73" s="330"/>
      <c r="Y73" s="106">
        <f>IF(ISBLANK($AD$3),"",IF(ISBLANK(Tipy!V67),0,IF(AND(Tipy!V67=Výsledky!$AB$3,Tipy!X67=Výsledky!$AD$3),60,0)))</f>
        <v>0</v>
      </c>
      <c r="Z73" s="10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5">
        <f>IF(ISBLANK($AD$3),"",IF(OR(Tipy!Y67=Výsledky!$Y$6,Tipy!Y67=Výsledky!$Y$7,Tipy!Y67=Výsledky!$Y$8,Tipy!Y67=Výsledky!$Y$9),VLOOKUP(Tipy!Y67,'Kategórie hráčov'!$A$2:$B$47,2,FALSE),0))</f>
        <v>0</v>
      </c>
      <c r="AB73" s="105">
        <f>IF(ISBLANK($AD$3),"",IF(OR(Tipy!Z67=Výsledky!$AB$6,Tipy!Z67=Výsledky!$AB$7,Tipy!Z67=Výsledky!$AB$8,Tipy!Z67=Výsledky!$AB$9),VLOOKUP(Tipy!Z67,'Kategórie hráčov'!$A$25:$B$70,2,FALSE),0))</f>
        <v>0</v>
      </c>
      <c r="AC73" s="66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9">
        <f>IF(ISBLANK($AD$3),"",IF(ISBLANK(Tipy!V67),"-",SUM(Y73:AC73)))</f>
        <v>10</v>
      </c>
      <c r="AE73" s="68"/>
      <c r="AF73" s="65" t="str">
        <f>IF(ISBLANK($AK$3),"",IF(ISBLANK(Tipy!AB67),0,IF(AND(Tipy!AB67=Výsledky!$AI$3,Tipy!AD67=Výsledky!$AK$3),60,0)))</f>
        <v/>
      </c>
      <c r="AG73" s="65" t="str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/>
      </c>
      <c r="AH73" s="65" t="str">
        <f>IF(ISBLANK($AK$3),"",IF(OR(Tipy!AE67=Výsledky!$AF$6,Tipy!AE67=Výsledky!$AF$7,Tipy!AE67=Výsledky!$AF$8,Tipy!AE67=Výsledky!$AF$9),IF(VLOOKUP(Tipy!AE67,'Kategórie hráčov'!$A$2:$B$46,2,FALSE)=30,30,20),0))</f>
        <v/>
      </c>
      <c r="AI73" s="65" t="str">
        <f>IF(ISBLANK($AK$3),"",IF(OR(Tipy!AF67=Výsledky!$AI$6,Tipy!AF67=Výsledky!$AI$7,Tipy!AF67=Výsledky!$AI$8,Tipy!AF67=Výsledky!$AI$9),IF(VLOOKUP(Tipy!AF67,'Kategórie hráčov'!$A$2:$B$46,2,FALSE)=30,30,20),0))</f>
        <v/>
      </c>
      <c r="AJ73" s="66" t="str">
        <f>IF(ISBLANK($AK$3),"",IF(ISBLANK(Tipy!AB67),0,IF(OR(AND(Tipy!AB67=Výsledky!$AI$3,OR(Tipy!AD67=Výsledky!$AK$3+1,Tipy!AD67=Výsledky!$AK$3-1)),AND(Tipy!AD67=Výsledky!$AK$3,OR(Tipy!AB67=Výsledky!$AI$3+1,Tipy!AB67=Výsledky!$AI$3-1))),10,0)))</f>
        <v/>
      </c>
      <c r="AK73" s="69" t="str">
        <f>IF(ISBLANK($AK$3),"",IF(ISBLANK(Tipy!AB67),"-",SUM(AF73:AJ73)))</f>
        <v/>
      </c>
      <c r="AL73" s="68"/>
      <c r="AM73" s="65" t="str">
        <f>IF(ISBLANK($AR$3),"",IF(ISBLANK(Tipy!AH67),0,IF(AND(Tipy!AH67=Výsledky!$AP$3,Tipy!AJ67=Výsledky!$AR$3),60,0)))</f>
        <v/>
      </c>
      <c r="AN73" s="65" t="str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/>
      </c>
      <c r="AO73" s="65" t="str">
        <f>IF(ISBLANK($AR$3),"",IF(OR(Tipy!AK67=Výsledky!$AM$6,Tipy!AK67=Výsledky!$AM$7,Tipy!AK67=Výsledky!$AM$8,Tipy!AK67=Výsledky!$AM$9),IF(VLOOKUP(Tipy!AK67,'Kategórie hráčov'!$A$2:$B$46,2,FALSE)=30,30,20),0))</f>
        <v/>
      </c>
      <c r="AP73" s="65" t="str">
        <f>IF(ISBLANK($AR$3),"",IF(OR(Tipy!AL67=Výsledky!$AP$6,Tipy!AL67=Výsledky!$AP$7,Tipy!AL67=Výsledky!$AP$8,Tipy!AL67=Výsledky!$AP$9),IF(VLOOKUP(Tipy!AL67,'Kategórie hráčov'!$A$2:$B$46,2,FALSE)=30,30,20),0))</f>
        <v/>
      </c>
      <c r="AQ73" s="66" t="str">
        <f>IF(ISBLANK($AR$3),"",IF(ISBLANK(Tipy!AH67),0,IF(OR(AND(Tipy!AH67=Výsledky!$AP$3,OR(Tipy!AJ67=Výsledky!$AR$3+1,Tipy!AJ67=Výsledky!$AR$3-1)),AND(Tipy!AJ67=Výsledky!$AR$3,OR(Tipy!AH67=Výsledky!$AP$3+1,Tipy!AH67=Výsledky!$AP$3-1))),10,0)))</f>
        <v/>
      </c>
      <c r="AR73" s="69" t="str">
        <f>IF(ISBLANK($AR$3),"",IF(ISBLANK(Tipy!AH67),"-",SUM(AM73:AQ73)))</f>
        <v/>
      </c>
      <c r="AS73" s="68"/>
      <c r="AT73" s="65" t="str">
        <f>IF(ISBLANK($BF$3),"",IF(ISBLANK(Tipy!AN67),0,IF(AND(Tipy!AN67=Výsledky!$BD$3,Tipy!AP67=Výsledky!$BF$3),60,0)))</f>
        <v/>
      </c>
      <c r="AU73" s="65" t="str">
        <f>IF(ISBLANK($BF$3),"",IF(ISBLANK(Tipy!AN67),0,IF(AND(Tipy!AN67=Výsledky!$BD$3,Tipy!AP67=Výsledky!$BF$3),0,IF(AND(Tipy!AN67-Tipy!AP67&gt;0,Výsledky!$BD$3-Výsledky!$BF$3&gt;0),20,IF(AND(Tipy!AN67-Tipy!AP67=0,Výsledky!$BD$3-Výsledky!$BF$3=0),20,IF(AND(Tipy!AN67-Tipy!AP67&lt;0,Výsledky!$BD$3-Výsledky!$BF$3&lt;0),20,0))))))</f>
        <v/>
      </c>
      <c r="AV73" s="65" t="str">
        <f>IF(ISBLANK($BF$3),"",IF(OR(Tipy!AQ67=Výsledky!#REF!,Tipy!AQ67=Výsledky!#REF!,Tipy!AQ67=Výsledky!#REF!,Tipy!AQ67=Výsledky!$AT$9),IF(VLOOKUP(Tipy!AQ67,'Kategórie hráčov'!$A$2:$B$46,2,FALSE)=30,30,20),0))</f>
        <v/>
      </c>
      <c r="AW73" s="65" t="str">
        <f>IF(ISBLANK($BF$3),"",IF(OR(Tipy!AR67=Výsledky!#REF!,Tipy!AR67=Výsledky!#REF!,Tipy!AR67=Výsledky!#REF!,Tipy!AR67=Výsledky!$AW$9),IF(VLOOKUP(Tipy!AR67,'Kategórie hráčov'!$A$2:$B$46,2,FALSE)=30,30,20),0))</f>
        <v/>
      </c>
      <c r="AX73" s="66" t="str">
        <f>IF(ISBLANK($BF$3),"",IF(ISBLANK(Tipy!AN67),0,IF(OR(AND(Tipy!AN67=Výsledky!$BD$3,OR(Tipy!AP67=Výsledky!$BF$3+1,Tipy!AP67=Výsledky!$BF$3-1)),AND(Tipy!AP67=Výsledky!$BF$3,OR(Tipy!AN67=Výsledky!$BD$3+1,Tipy!AN67=Výsledky!$BD$3-1))),10,0)))</f>
        <v/>
      </c>
      <c r="AY73" s="69" t="str">
        <f>IF(ISBLANK($BF$3),"",IF(ISBLANK(Tipy!AN67),"-",SUM(AT73:AX73)))</f>
        <v/>
      </c>
      <c r="AZ73" s="68"/>
      <c r="BA73" s="65" t="str">
        <f>IF(ISBLANK($AY$3),"",IF(ISBLANK(Tipy!AT67),0,IF(AND(Tipy!AT67=Výsledky!$AW$3,Tipy!AV67=Výsledky!$AY$3),60,0)))</f>
        <v/>
      </c>
      <c r="BB73" s="65" t="str">
        <f>IF(ISBLANK($AY$3),"",IF(ISBLANK(Tipy!AT67),0,IF(AND(Tipy!AT67=Výsledky!$AW$3,Tipy!AV67=Výsledky!$AY$3),0,IF(AND(Tipy!AT67-Tipy!AV67&gt;0,Výsledky!$AW$3-Výsledky!$AY$3&gt;0),20,IF(AND(Tipy!AT67-Tipy!AV67=0,Výsledky!$AW$3-Výsledky!$AY$3=0),20,IF(AND(Tipy!AT67-Tipy!AV67&lt;0,Výsledky!$AW$3-Výsledky!$AY$3&lt;0),20,0))))))</f>
        <v/>
      </c>
      <c r="BC73" s="65" t="str">
        <f>IF(ISBLANK($AY$3),"",IF(OR(Tipy!AW67=Výsledky!$BA$6,Tipy!AW67=Výsledky!$BA$7,Tipy!AW67=Výsledky!$BA$8,Tipy!AW67=Výsledky!$BA$9),IF(VLOOKUP(Tipy!AW67,'Kategórie hráčov'!$A$2:$B$46,2,FALSE)=30,30,20),0))</f>
        <v/>
      </c>
      <c r="BD73" s="65" t="str">
        <f>IF(ISBLANK($AY$3),"",IF(OR(Tipy!AX67=Výsledky!$BD$6,Tipy!AX67=Výsledky!$BD$7,Tipy!AX67=Výsledky!$BD$8,Tipy!AX67=Výsledky!$BD$9),IF(VLOOKUP(Tipy!AX67,'Kategórie hráčov'!$A$2:$B$46,2,FALSE)=30,30,20),0))</f>
        <v/>
      </c>
      <c r="BE73" s="66" t="str">
        <f>IF(ISBLANK($AY$3),"",IF(ISBLANK(Tipy!AT67),0,IF(OR(AND(Tipy!AT67=Výsledky!$AW$3,OR(Tipy!AV67=Výsledky!$AY$3+1,Tipy!AV67=Výsledky!$AY$3-1)),AND(Tipy!AV67=Výsledky!$AY$3,OR(Tipy!AT67=Výsledky!$AW$3+1,Tipy!AT67=Výsledky!$AW$3-1))),10,0)))</f>
        <v/>
      </c>
      <c r="BF73" s="69" t="str">
        <f>IF(ISBLANK($AY$3),"",IF(ISBLANK(Tipy!AT67),"-",SUM(BA73:BE73)))</f>
        <v/>
      </c>
      <c r="BG73" s="68"/>
      <c r="BH73" s="65" t="str">
        <f>IF(ISBLANK($BT$3),"",IF(ISBLANK(Tipy!AZ67),0,IF(AND(Tipy!AZ67=Výsledky!$BR$3,Tipy!BB67=Výsledky!$BT$3),60,0)))</f>
        <v/>
      </c>
      <c r="BI73" s="65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5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5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6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69" t="str">
        <f>IF(ISBLANK($BT$3),"",IF(ISBLANK(Tipy!AZ67),"-",SUM(BH73:BL73)))</f>
        <v/>
      </c>
      <c r="BN73" s="68"/>
      <c r="BO73" s="65" t="str">
        <f>IF(ISBLANK($CA$3),"",IF(ISBLANK(Tipy!BF67),0,IF(AND(Tipy!BF67=Výsledky!$BY$3,Tipy!BH67=Výsledky!$CA$3),60,0)))</f>
        <v/>
      </c>
      <c r="BP73" s="65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5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5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6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9" t="str">
        <f>IF(ISBLANK($CA$3),"",IF(ISBLANK(Tipy!BF67),"-",SUM(BO73:BS73)))</f>
        <v/>
      </c>
      <c r="BU73" s="68"/>
      <c r="BV73" s="65" t="str">
        <f>IF(ISBLANK($CH$3),"",IF(ISBLANK(Tipy!BL67),0,IF(AND(Tipy!BL67=Výsledky!$CF$3,Tipy!BN67=Výsledky!$CH$3),60,0)))</f>
        <v/>
      </c>
      <c r="BW73" s="65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5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5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6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9" t="str">
        <f>IF(ISBLANK($CH$3),"",IF(ISBLANK(Tipy!BL67),"-",SUM(BV73:BZ73)))</f>
        <v/>
      </c>
      <c r="CB73" s="68"/>
      <c r="CC73" s="65" t="str">
        <f>IF(ISBLANK($CO$3),"",IF(ISBLANK(Tipy!BR67),0,IF(AND(Tipy!BR67=Výsledky!$CM$3,Tipy!BT67=Výsledky!$CO$3),60,0)))</f>
        <v/>
      </c>
      <c r="CD73" s="65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5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5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6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9" t="str">
        <f>IF(ISBLANK($CO$3),"",IF(ISBLANK(Tipy!BR67),"-",SUM(CC73:CG73)))</f>
        <v/>
      </c>
      <c r="CI73" s="68"/>
      <c r="CJ73" s="65" t="str">
        <f>IF(ISBLANK($CV$3),"",IF(ISBLANK(Tipy!BX67),0,IF(AND(Tipy!BX67=Výsledky!$CT$3,Tipy!BZ67=Výsledky!$CV$3),60,0)))</f>
        <v/>
      </c>
      <c r="CK73" s="65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5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5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6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9" t="str">
        <f>IF(ISBLANK($CV$3),"",IF(ISBLANK(Tipy!BX67),"-",SUM(CJ73:CN73)))</f>
        <v/>
      </c>
      <c r="CP73" s="68"/>
      <c r="CQ73" s="65" t="str">
        <f>IF(ISBLANK($DC$3),"",IF(ISBLANK(Tipy!CD67),0,IF(AND(Tipy!CD67=Výsledky!$DA$3,Tipy!CF67=Výsledky!$DC$3),60,0)))</f>
        <v/>
      </c>
      <c r="CR73" s="65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5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5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6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9" t="str">
        <f>IF(ISBLANK($DC$3),"",IF(ISBLANK(Tipy!CD67),"-",SUM(CQ73:CU73)))</f>
        <v/>
      </c>
      <c r="CW73" s="68"/>
      <c r="CX73" s="65" t="str">
        <f>IF(ISBLANK($DX$3),"",IF(ISBLANK(Tipy!CJ67),0,IF(AND(Tipy!CJ67=Výsledky!$DV$3,Tipy!CL67=Výsledky!$DX$3),60,0)))</f>
        <v/>
      </c>
      <c r="CY73" s="65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5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5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6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9" t="str">
        <f>IF(ISBLANK($DX$3),"",IF(ISBLANK(Tipy!CJ67),"-",SUM(CX73:DB73)))</f>
        <v/>
      </c>
      <c r="DD73" s="68"/>
      <c r="DE73" s="65" t="str">
        <f>IF(ISBLANK($DQ$3),"",IF(ISBLANK(Tipy!CP67),0,IF(AND(Tipy!CP67=Výsledky!$DO$3,Tipy!CR67=Výsledky!$DQ$3),60,0)))</f>
        <v/>
      </c>
      <c r="DF73" s="65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5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5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6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9" t="str">
        <f>IF(ISBLANK($DQ$3),"",IF(ISBLANK(Tipy!CP67),"-",SUM(DE73:DI73)))</f>
        <v/>
      </c>
      <c r="DK73" s="68"/>
      <c r="DL73" s="65" t="str">
        <f>IF(ISBLANK($EE$3),"",IF(ISBLANK(Tipy!CV67),0,IF(AND(Tipy!CV67=Výsledky!$EC$3,Tipy!CX67=Výsledky!$EE$3),60,0)))</f>
        <v/>
      </c>
      <c r="DM73" s="65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5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5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6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9" t="str">
        <f>IF(ISBLANK($EE$3),"",IF(ISBLANK(Tipy!CV67),"-",SUM(DL73:DP73)))</f>
        <v/>
      </c>
      <c r="DR73" s="68"/>
      <c r="DS73" s="65" t="str">
        <f>IF(ISBLANK($EL$3),"",IF(ISBLANK(Tipy!DB67),0,IF(AND(Tipy!DB67=Výsledky!$EJ$3,Tipy!DD67=Výsledky!$EL$3),60,0)))</f>
        <v/>
      </c>
      <c r="DT73" s="65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5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5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6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9" t="str">
        <f>IF(ISBLANK($EL$3),"",IF(ISBLANK(Tipy!DB67),"-",SUM(DS73:DW73)))</f>
        <v/>
      </c>
      <c r="DY73" s="68"/>
      <c r="DZ73" s="65" t="str">
        <f>IF(ISBLANK($ES$3),"",IF(ISBLANK(Tipy!DH67),0,IF(AND(Tipy!DH67=Výsledky!$EQ$3,Tipy!DJ67=Výsledky!$ES$3),60,0)))</f>
        <v/>
      </c>
      <c r="EA73" s="65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5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5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6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9" t="str">
        <f>IF(ISBLANK($ES$3),"",IF(ISBLANK(Tipy!DH67),"-",SUM(DZ73:ED73)))</f>
        <v/>
      </c>
      <c r="EF73" s="68"/>
      <c r="EG73" s="65" t="str">
        <f>IF(ISBLANK($EZ$3),"",IF(ISBLANK(Tipy!DN67),0,IF(AND(Tipy!DN67=Výsledky!$EX$3,Tipy!DP67=Výsledky!$EZ$3),60,0)))</f>
        <v/>
      </c>
      <c r="EH73" s="65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5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5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6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9" t="str">
        <f>IF(ISBLANK($EZ$3),"",IF(ISBLANK(Tipy!DN67),"-",SUM(EG73:EK73)))</f>
        <v/>
      </c>
      <c r="EM73" s="68"/>
      <c r="EN73" s="65" t="str">
        <f>IF(ISBLANK($FU$3),"",IF(ISBLANK(Tipy!DT67),0,IF(AND(Tipy!DT67=Výsledky!$FS$3,Tipy!DV67=Výsledky!$FU$3),60,0)))</f>
        <v/>
      </c>
      <c r="EO73" s="65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5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5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6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9" t="str">
        <f>IF(ISBLANK($FU$3),"",IF(ISBLANK(Tipy!DT67),"-",SUM(EN73:ER73)))</f>
        <v/>
      </c>
      <c r="ET73" s="68"/>
      <c r="EU73" s="65" t="str">
        <f>IF(ISBLANK($FG$3),"",IF(ISBLANK(Tipy!DZ67),0,IF(AND(Tipy!DZ67=Výsledky!$FE$3,Tipy!EB67=Výsledky!$FG$3),60,0)))</f>
        <v/>
      </c>
      <c r="EV73" s="65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5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5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6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9" t="str">
        <f>IF(ISBLANK($FG$3),"",IF(ISBLANK(Tipy!DZ67),"-",SUM(EU73:EY73)))</f>
        <v/>
      </c>
      <c r="FA73" s="68"/>
      <c r="FB73" s="65" t="str">
        <f>IF(ISBLANK($BM$3),"",IF(ISBLANK(Tipy!EF67),0,IF(AND(Tipy!EF67=Výsledky!$BK$3,Tipy!EH67=Výsledky!$BM$3),60,0)))</f>
        <v/>
      </c>
      <c r="FC73" s="65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5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5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6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69" t="str">
        <f>IF(ISBLANK($BM$3),"",IF(ISBLANK(Tipy!EF67),"-",SUM(FB73:FF73)))</f>
        <v/>
      </c>
      <c r="FH73" s="68"/>
      <c r="FI73" s="65" t="str">
        <f>IF(ISBLANK($FN$3),"",IF(ISBLANK(Tipy!EL67),0,IF(AND(Tipy!EL67=Výsledky!$FL$3,Tipy!EN67=Výsledky!$FN$3),60,0)))</f>
        <v/>
      </c>
      <c r="FJ73" s="65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5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5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6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9" t="str">
        <f>IF(ISBLANK($FN$3),"",IF(ISBLANK(Tipy!EL67),"-",SUM(FI73:FM73)))</f>
        <v/>
      </c>
      <c r="FO73" s="68"/>
      <c r="FP73" s="65" t="str">
        <f>IF(ISBLANK($DJ$3),"",IF(ISBLANK(Tipy!ER67),0,IF(AND(Tipy!ER67=Výsledky!$DH$3,Tipy!ET67=Výsledky!$DJ$3),60,0)))</f>
        <v/>
      </c>
      <c r="FQ73" s="65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5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5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6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9" t="str">
        <f>IF(ISBLANK($DJ$3),"",IF(ISBLANK(Tipy!ER67),"-",SUM(FP73:FT73)))</f>
        <v/>
      </c>
      <c r="FV73" s="68"/>
      <c r="FW73" s="65" t="str">
        <f>IF(ISBLANK($GB$3),"",IF(ISBLANK(Tipy!EX67),0,IF(AND(Tipy!EX67=Výsledky!$FZ$3,Tipy!EZ67=Výsledky!$GB$3),60,0)))</f>
        <v/>
      </c>
      <c r="FX73" s="65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5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5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6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9" t="str">
        <f>IF(ISBLANK($GB$3),"",IF(ISBLANK(Tipy!EX67),"-",SUM(FW73:GA73)))</f>
        <v/>
      </c>
      <c r="GC73" s="68"/>
      <c r="GD73" s="65" t="str">
        <f>IF(ISBLANK($GP$3),"",IF(ISBLANK(Tipy!FD67),0,IF(AND(Tipy!FD67=Výsledky!$GN$3,Tipy!FF67=Výsledky!$GP$3),60,0)))</f>
        <v/>
      </c>
      <c r="GE73" s="65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5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5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6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9" t="str">
        <f>IF(ISBLANK($GP$3),"",IF(ISBLANK(Tipy!FD67),"-",SUM(GD73:GH73)))</f>
        <v/>
      </c>
      <c r="GJ73" s="68"/>
      <c r="GK73" s="65" t="str">
        <f>IF(ISBLANK($GW$3),"",IF(ISBLANK(Tipy!FJ67),0,IF(AND(Tipy!FJ67=Výsledky!$GU$3,Tipy!FL67=Výsledky!$GW$3),60,0)))</f>
        <v/>
      </c>
      <c r="GL73" s="65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5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5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6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9" t="str">
        <f>IF(ISBLANK($GW$3),"",IF(ISBLANK(Tipy!FJ67),"-",SUM(GK73:GO73)))</f>
        <v/>
      </c>
      <c r="GQ73" s="68"/>
      <c r="GR73" s="65" t="str">
        <f>IF(ISBLANK($GI$3),"",IF(ISBLANK(Tipy!FP67),0,IF(AND(Tipy!FP67=Výsledky!$GG$3,Tipy!FR67=Výsledky!$GI$3),60,0)))</f>
        <v/>
      </c>
      <c r="GS73" s="65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5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5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6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9" t="str">
        <f>IF(ISBLANK($GI$3),"",IF(ISBLANK(Tipy!FP67),"-",SUM(GR73:GV73)))</f>
        <v/>
      </c>
      <c r="GX73" s="68"/>
      <c r="GY73" s="65" t="str">
        <f>IF(ISBLANK($HK$3),"",IF(ISBLANK(Tipy!FV67),0,IF(AND(Tipy!FV67=Výsledky!$HI$3,Tipy!FX67=Výsledky!$HK$3),60,0)))</f>
        <v/>
      </c>
      <c r="GZ73" s="65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5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5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6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9" t="str">
        <f>IF(ISBLANK($HK$3),"",IF(ISBLANK(Tipy!FV67),"-",SUM(GY73:HC73)))</f>
        <v/>
      </c>
      <c r="HE73" s="68"/>
      <c r="HF73" s="65" t="str">
        <f>IF(ISBLANK($HD$3),"",IF(ISBLANK(Tipy!GB67),0,IF(AND(Tipy!GB67=Výsledky!$HB$3,Tipy!GD67=Výsledky!$HD$3),60,0)))</f>
        <v/>
      </c>
      <c r="HG73" s="65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5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5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6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9" t="str">
        <f>IF(ISBLANK($HD$3),"",IF(ISBLANK(Tipy!GB67),"-",SUM(HF73:HJ73)))</f>
        <v/>
      </c>
      <c r="HL73" s="68"/>
      <c r="HM73" s="65" t="str">
        <f>IF(ISBLANK($HY$3),"",IF(ISBLANK(Tipy!GH67),0,IF(AND(Tipy!GH67=Výsledky!$HW$3,Tipy!GJ67=Výsledky!$HY$3),60,0)))</f>
        <v/>
      </c>
      <c r="HN73" s="65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5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5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6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9" t="str">
        <f>IF(ISBLANK($HY$3),"",IF(ISBLANK(Tipy!GH67),"-",SUM(HM73:HQ73)))</f>
        <v/>
      </c>
      <c r="HS73" s="68"/>
      <c r="HT73" s="65" t="str">
        <f>IF(ISBLANK($HR$3),"",IF(ISBLANK(Tipy!GN67),0,IF(AND(Tipy!GN67=Výsledky!$HP$3,Tipy!GP67=Výsledky!$HR$3),60,0)))</f>
        <v/>
      </c>
      <c r="HU73" s="65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5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5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6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9" t="str">
        <f>IF(ISBLANK($HR$3),"",IF(ISBLANK(Tipy!GN67),"-",SUM(HT73:HX73)))</f>
        <v/>
      </c>
      <c r="HZ73" s="68"/>
      <c r="IA73" s="65" t="str">
        <f>IF(ISBLANK($IM$3),"",IF(ISBLANK(Tipy!GT67),0,IF(AND(Tipy!GT67=Výsledky!$IK$3,Tipy!GV67=Výsledky!$IM$3),60,0)))</f>
        <v/>
      </c>
      <c r="IB73" s="65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5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5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6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9" t="str">
        <f>IF(ISBLANK($IM$3),"",IF(ISBLANK(Tipy!GT67),"-",SUM(IA73:IE73)))</f>
        <v/>
      </c>
      <c r="IG73" s="68"/>
      <c r="IH73" s="65" t="str">
        <f>IF(ISBLANK($IF$3),"",IF(ISBLANK(Tipy!GZ67),0,IF(AND(Tipy!GZ67=Výsledky!$ID$3,Tipy!HB67=Výsledky!$IF$3),60,0)))</f>
        <v/>
      </c>
      <c r="II73" s="65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5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5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6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9" t="str">
        <f>IF(ISBLANK($IF$3),"",IF(ISBLANK(Tipy!GZ67),"-",SUM(IH73:IL73)))</f>
        <v/>
      </c>
      <c r="IN73" s="68"/>
      <c r="IO73" s="65" t="str">
        <f>IF(ISBLANK($IT$3),"",IF(ISBLANK(Tipy!HF67),0,IF(AND(Tipy!HF67=Výsledky!$IR$3,Tipy!HH67=Výsledky!$IT$3),60,0)))</f>
        <v/>
      </c>
      <c r="IP73" s="65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5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5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6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9" t="str">
        <f>IF(ISBLANK($IT$3),"",IF(ISBLANK(Tipy!HF67),"-",SUM(IO73:IS73)))</f>
        <v/>
      </c>
      <c r="IU73" s="68"/>
      <c r="IV73" s="65" t="str">
        <f>IF(ISBLANK($JA$3),"",IF(ISBLANK(Tipy!HL67),0,IF(AND(Tipy!HL67=Výsledky!$IY$3,Tipy!HN67=Výsledky!$JA$3),60,0)))</f>
        <v/>
      </c>
      <c r="IW73" s="65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5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5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6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9" t="str">
        <f>IF(ISBLANK($JA$3),"",IF(ISBLANK(Tipy!HL67),"-",SUM(IV73:IZ73)))</f>
        <v/>
      </c>
      <c r="JB73" s="68"/>
      <c r="JC73" s="65" t="str">
        <f>IF(ISBLANK($JO$3),"",IF(ISBLANK(Tipy!HR67),0,IF(AND(Tipy!HR67=Výsledky!$JM$3,Tipy!HT67=Výsledky!$JO$3),60,0)))</f>
        <v/>
      </c>
      <c r="JD73" s="65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5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5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6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9" t="str">
        <f>IF(ISBLANK($JO$3),"",IF(ISBLANK(Tipy!HR67),"-",SUM(JC73:JG73)))</f>
        <v/>
      </c>
      <c r="JI73" s="68"/>
      <c r="JJ73" s="65" t="str">
        <f>IF(ISBLANK($JH$3),"",IF(ISBLANK(Tipy!HX67),0,IF(AND(Tipy!HX67=Výsledky!$JF$3,Tipy!HZ67=Výsledky!$JH$3),60,0)))</f>
        <v/>
      </c>
      <c r="JK73" s="65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5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5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6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9" t="str">
        <f>IF(ISBLANK($JH$3),"",IF(ISBLANK(Tipy!HX67),"-",SUM(JJ73:JN73)))</f>
        <v/>
      </c>
      <c r="JP73" s="68"/>
      <c r="JQ73" s="65" t="str">
        <f>IF(ISBLANK($JV$3),"",IF(ISBLANK(Tipy!ID67),0,IF(AND(Tipy!ID67=Výsledky!$JT$3,Tipy!IF67=Výsledky!$JV$3),60,0)))</f>
        <v/>
      </c>
      <c r="JR73" s="65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5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5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6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9" t="str">
        <f>IF(ISBLANK($JV$3),"",IF(ISBLANK(Tipy!ID67),"-",SUM(JQ73:JU73)))</f>
        <v/>
      </c>
      <c r="JW73" s="68"/>
      <c r="JX73" s="65" t="str">
        <f>IF(ISBLANK($KQ$3),"",IF(ISBLANK(Tipy!IJ67),0,IF(AND(Tipy!IJ67=Výsledky!$KO$3,Tipy!IL67=Výsledky!$KQ$3),60,0)))</f>
        <v/>
      </c>
      <c r="JY73" s="65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5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5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6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9" t="str">
        <f>IF(ISBLANK($KQ$3),"",IF(ISBLANK(Tipy!IJ67),"-",SUM(JX73:KB73)))</f>
        <v/>
      </c>
      <c r="KD73" s="68"/>
      <c r="KE73" s="65" t="str">
        <f>IF(ISBLANK($KX$3),"",IF(ISBLANK(Tipy!IP67),0,IF(AND(Tipy!IP67=Výsledky!$KV$3,Tipy!IR67=Výsledky!$KX$3),60,0)))</f>
        <v/>
      </c>
      <c r="KF73" s="65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5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5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6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9" t="str">
        <f>IF(ISBLANK($KX$3),"",IF(ISBLANK(Tipy!IP67),"-",SUM(KE73:KI73)))</f>
        <v/>
      </c>
      <c r="KK73" s="68"/>
      <c r="KL73" s="65" t="str">
        <f>IF(ISBLANK($KJ$3),"",IF(ISBLANK(Tipy!IV67),0,IF(AND(Tipy!IV67=Výsledky!$KH$3,Tipy!IX67=Výsledky!$KJ$3),60,0)))</f>
        <v/>
      </c>
      <c r="KM73" s="65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5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5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6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9" t="str">
        <f>IF(ISBLANK($KJ$3),"",IF(ISBLANK(Tipy!IV67),"-",SUM(KL73:KP73)))</f>
        <v/>
      </c>
      <c r="KR73" s="68"/>
      <c r="KS73" s="65" t="str">
        <f>IF(ISBLANK($KC$3),"",IF(ISBLANK(Tipy!JB67),0,IF(AND(Tipy!JB67=Výsledky!$KA$3,Tipy!JD67=Výsledky!$KC$3),60,0)))</f>
        <v/>
      </c>
      <c r="KT73" s="65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5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5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6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9" t="str">
        <f>IF(ISBLANK($KC$3),"",IF(ISBLANK(Tipy!JB67),"-",SUM(KS73:KW73)))</f>
        <v/>
      </c>
      <c r="KY73" s="68"/>
      <c r="KZ73" s="65" t="str">
        <f>IF(ISBLANK($LE$3),"",IF(ISBLANK(Tipy!JH67),0,IF(AND(Tipy!JH67=Výsledky!$LC$3,Tipy!JJ67=Výsledky!$LE$3),60,0)))</f>
        <v/>
      </c>
      <c r="LA73" s="65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5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5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6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9" t="str">
        <f>IF(ISBLANK($LE$3),"",IF(ISBLANK(Tipy!JH67),"-",SUM(KZ73:LD73)))</f>
        <v/>
      </c>
      <c r="LF73" s="68"/>
      <c r="LG73" s="65" t="str">
        <f>IF(ISBLANK($JH$3),"",IF(ISBLANK(Tipy!JU67),0,IF(AND(Tipy!JU67=Výsledky!$JF$3,Tipy!JW67=Výsledky!$JH$3),60,0)))</f>
        <v/>
      </c>
      <c r="LH73" s="65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5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5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6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9" t="str">
        <f>IF(ISBLANK($JH$3),"",IF(ISBLANK(Tipy!JU67),"-",SUM(LG73:LK73)))</f>
        <v/>
      </c>
      <c r="LM73" s="68"/>
      <c r="LN73" s="65" t="str">
        <f>IF(ISBLANK($LS$3),"",IF(ISBLANK(Tipy!JN67),0,IF(AND(Tipy!JN67=Výsledky!$LQ$3,Tipy!JP67=Výsledky!$LS$3),60,0)))</f>
        <v/>
      </c>
      <c r="LO73" s="65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5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5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6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9" t="str">
        <f>IF(ISBLANK($LS$3),"",IF(ISBLANK(Tipy!JN67),"-",SUM(LN73:LR73)))</f>
        <v/>
      </c>
      <c r="LT73" s="68"/>
      <c r="LU73" s="65" t="str">
        <f>IF(ISBLANK($JH$3),"",IF(ISBLANK(Tipy!KI67),0,IF(AND(Tipy!KI67=Výsledky!$JF$3,Tipy!KK67=Výsledky!$JH$3),60,0)))</f>
        <v/>
      </c>
      <c r="LV73" s="65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5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5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6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9" t="str">
        <f>IF(ISBLANK($JH$3),"",IF(ISBLANK(Tipy!KI67),"-",SUM(LU73:LY73)))</f>
        <v/>
      </c>
      <c r="MA73" s="68"/>
      <c r="MB73" s="65" t="str">
        <f>IF(ISBLANK($MG$3),"",IF(ISBLANK(Tipy!JZ67),0,IF(AND(Tipy!JZ67=Výsledky!$ME$3,Tipy!KB67=Výsledky!$MG$3),60,0)))</f>
        <v/>
      </c>
      <c r="MC73" s="65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5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5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6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9" t="str">
        <f>IF(ISBLANK($MG$3),"",IF(ISBLANK(Tipy!JZ67),"-",SUM(MB73:MF73)))</f>
        <v/>
      </c>
      <c r="MH73" s="68"/>
      <c r="MI73" s="65" t="str">
        <f>IF(ISBLANK($MN$3),"",IF(ISBLANK(Tipy!KL67),0,IF(AND(Tipy!KL67=Výsledky!$ML$3,Tipy!KN67=Výsledky!$MN$3),60,0)))</f>
        <v/>
      </c>
      <c r="MJ73" s="6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5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5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9" t="str">
        <f>IF(ISBLANK($MN$3),"",IF(ISBLANK(Tipy!KL67),"-",SUM(MI73:MM73)))</f>
        <v/>
      </c>
      <c r="MO73" s="68"/>
      <c r="MP73" s="65" t="str">
        <f>IF(ISBLANK($MU$3),"",IF(ISBLANK(Tipy!KR67),0,IF(AND(Tipy!KR67=Výsledky!$MS$3,Tipy!KT67=Výsledky!$MU$3),60,0)))</f>
        <v/>
      </c>
      <c r="MQ73" s="6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5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5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9" t="str">
        <f>IF(ISBLANK($MU$3),"",IF(ISBLANK(Tipy!KR67),"-",SUM(MP73:MT73)))</f>
        <v/>
      </c>
      <c r="MV73" s="68"/>
      <c r="MW73" s="65" t="str">
        <f>IF(ISBLANK($NP$3),"",IF(ISBLANK(Tipy!KX67),0,IF(AND(Tipy!KX67=Výsledky!$NN$3,Tipy!KZ67=Výsledky!$NP$3),60,0)))</f>
        <v/>
      </c>
      <c r="MX73" s="65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5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5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6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9" t="str">
        <f>IF(ISBLANK($NP$3),"",IF(ISBLANK(Tipy!KX67),"-",SUM(MW73:NA73)))</f>
        <v/>
      </c>
      <c r="NC73" s="68"/>
      <c r="ND73" s="65" t="str">
        <f>IF(ISBLANK($NB$3),"",IF(ISBLANK(Tipy!LD67),0,IF(AND(Tipy!LD67=Výsledky!$MZ$3,Tipy!LF67=Výsledky!$NB$3),60,0)))</f>
        <v/>
      </c>
      <c r="NE73" s="65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5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5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6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9" t="str">
        <f>IF(ISBLANK($NB$3),"",IF(ISBLANK(Tipy!LD67),"-",SUM(ND73:NH73)))</f>
        <v/>
      </c>
      <c r="NJ73" s="68"/>
      <c r="NK73" s="65" t="str">
        <f>IF(ISBLANK($OD$3),"",IF(ISBLANK(Tipy!LJ67),0,IF(AND(Tipy!LJ67=Výsledky!$OB$3,Tipy!LL67=Výsledky!$OD$3),60,0)))</f>
        <v/>
      </c>
      <c r="NL73" s="65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5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5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6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9" t="str">
        <f>IF(ISBLANK($OD$3),"",IF(ISBLANK(Tipy!LJ67),"-",SUM(NK73:NO73)))</f>
        <v/>
      </c>
      <c r="NQ73" s="68"/>
      <c r="NR73" s="65" t="str">
        <f>IF(ISBLANK($NI$3),"",IF(ISBLANK(Tipy!LP67),0,IF(AND(Tipy!LP67=Výsledky!$NG$3,Tipy!LR67=Výsledky!$NI$3),60,0)))</f>
        <v/>
      </c>
      <c r="NS73" s="65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5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5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6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9" t="str">
        <f>IF(ISBLANK($NI$3),"",IF(ISBLANK(Tipy!LP67),"-",SUM(NR73:NV73)))</f>
        <v/>
      </c>
      <c r="NX73" s="68"/>
      <c r="NY73" s="65" t="str">
        <f>IF(ISBLANK($OK$3),"",IF(ISBLANK(Tipy!LV67),0,IF(AND(Tipy!LV67=Výsledky!$OI$3,Tipy!LX67=Výsledky!$OK$3),60,0)))</f>
        <v/>
      </c>
      <c r="NZ73" s="65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5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5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6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9" t="str">
        <f>IF(ISBLANK($OK$3),"",IF(ISBLANK(Tipy!LV67),"-",SUM(NY73:OC73)))</f>
        <v/>
      </c>
      <c r="OE73" s="68"/>
      <c r="OF73" s="65" t="str">
        <f>IF(ISBLANK($NW$3),"",IF(ISBLANK(Tipy!MB67),0,IF(AND(Tipy!MB67=Výsledky!$NU$3,Tipy!MD67=Výsledky!$NW$3),60,0)))</f>
        <v/>
      </c>
      <c r="OG73" s="65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5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5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6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9" t="str">
        <f>IF(ISBLANK($NW$3),"",IF(ISBLANK(Tipy!MB67),"-",SUM(OF73:OJ73)))</f>
        <v/>
      </c>
      <c r="OL73" s="68"/>
      <c r="OM73" s="65" t="str">
        <f>IF(ISBLANK($OR$3),"",IF(ISBLANK(Tipy!MH67),0,IF(AND(Tipy!MH67=Výsledky!$OP$3,Tipy!MJ67=Výsledky!$OR$3),60,0)))</f>
        <v/>
      </c>
      <c r="ON73" s="6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5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5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9" t="str">
        <f>IF(ISBLANK($OR$3),"",IF(ISBLANK(Tipy!MH67),"-",SUM(OM73:OQ73)))</f>
        <v/>
      </c>
      <c r="OS73" s="68"/>
      <c r="OT73" s="65" t="str">
        <f>IF(ISBLANK($OY$3),"",IF(ISBLANK(Tipy!MN67),0,IF(AND(Tipy!MN67=Výsledky!$OW$3,Tipy!MP67=Výsledky!$OY$3),60,0)))</f>
        <v/>
      </c>
      <c r="OU73" s="6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5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5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9" t="str">
        <f>IF(ISBLANK($OY$3),"",IF(ISBLANK(Tipy!MN67),"-",SUM(OT73:OX73)))</f>
        <v/>
      </c>
      <c r="OZ73" s="68"/>
      <c r="PA73" s="65" t="str">
        <f>IF(ISBLANK($PF$3),"",IF(ISBLANK(Tipy!MT67),0,IF(AND(Tipy!MT67=Výsledky!$PD$3,Tipy!MV67=Výsledky!$PF$3),60,0)))</f>
        <v/>
      </c>
      <c r="PB73" s="6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5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5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9" t="str">
        <f>IF(ISBLANK($PF$3),"",IF(ISBLANK(Tipy!MT67),"-",SUM(PA73:PE73)))</f>
        <v/>
      </c>
      <c r="PG73" s="68"/>
      <c r="PH73" s="65" t="str">
        <f>IF(ISBLANK($PM$3),"",IF(ISBLANK(Tipy!MZ67),0,IF(AND(Tipy!MZ67=Výsledky!$PK$3,Tipy!NB67=Výsledky!$PM$3),60,0)))</f>
        <v/>
      </c>
      <c r="PI73" s="6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5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5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9" t="str">
        <f>IF(ISBLANK($PM$3),"",IF(ISBLANK(Tipy!MZ67),"-",SUM(PH73:PL73)))</f>
        <v/>
      </c>
      <c r="PN73" s="68"/>
      <c r="PO73" s="65" t="str">
        <f>IF(ISBLANK($PT$3),"",IF(ISBLANK(Tipy!NF67),0,IF(AND(Tipy!NF67=Výsledky!$PR$3,Tipy!NH67=Výsledky!$PT$3),60,0)))</f>
        <v/>
      </c>
      <c r="PP73" s="6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5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5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9" t="str">
        <f>IF(ISBLANK($PT$3),"",IF(ISBLANK(Tipy!NF67),"-",SUM(PO73:PS73)))</f>
        <v/>
      </c>
      <c r="PU73" s="68"/>
      <c r="PV73" s="65" t="str">
        <f>IF(ISBLANK($QA$3),"",IF(ISBLANK(Tipy!NL67),0,IF(AND(Tipy!NL67=Výsledky!$PY$3,Tipy!NN67=Výsledky!$QA$3),60,0)))</f>
        <v/>
      </c>
      <c r="PW73" s="6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5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5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9" t="str">
        <f>IF(ISBLANK($QA$3),"",IF(ISBLANK(Tipy!NL67),"-",SUM(PV73:PZ73)))</f>
        <v/>
      </c>
      <c r="QB73" s="68"/>
      <c r="QC73" s="65" t="str">
        <f>IF(ISBLANK($QH$3),"",IF(ISBLANK(Tipy!NR67),0,IF(AND(Tipy!NR67=Výsledky!$QF$3,Tipy!NT67=Výsledky!$QH$3),60,0)))</f>
        <v/>
      </c>
      <c r="QD73" s="6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5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5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9" t="str">
        <f>IF(ISBLANK($QH$3),"",IF(ISBLANK(Tipy!NR67),"-",SUM(QC73:QG73)))</f>
        <v/>
      </c>
      <c r="QI73" s="65"/>
      <c r="QJ73" s="65" t="str">
        <f>IF(ISBLANK($QV$3),"",IF(ISBLANK(Tipy!NX67),0,IF(AND(Tipy!NX67=Výsledky!$QT$3,Tipy!NZ67=Výsledky!$QV$3),60,0)))</f>
        <v/>
      </c>
      <c r="QK73" s="65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5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5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6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9" t="str">
        <f>IF(ISBLANK($QV$3),"",IF(ISBLANK(Tipy!NX67),"-",SUM(QJ73:QN73)))</f>
        <v/>
      </c>
      <c r="QP73" s="65"/>
      <c r="QQ73" s="65" t="str">
        <f>IF(ISBLANK($QO$3),"",IF(ISBLANK(Tipy!#REF!),0,IF(AND(Tipy!#REF!=Výsledky!$QM$3,Tipy!#REF!=Výsledky!$QO$3),60,0)))</f>
        <v/>
      </c>
      <c r="QR7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9" t="str">
        <f>IF(ISBLANK($QO$3),"",IF(ISBLANK(Tipy!#REF!),"-",SUM(QQ73:QU73)))</f>
        <v/>
      </c>
    </row>
    <row r="74" spans="1:464" s="336" customFormat="1" ht="15">
      <c r="A74" s="316">
        <f>Tipy!A68</f>
        <v>60</v>
      </c>
      <c r="B74" s="333" t="s">
        <v>256</v>
      </c>
      <c r="C74" s="334">
        <v>60</v>
      </c>
      <c r="D74" s="65">
        <f>IF(ISBLANK($I$3),"",IF(ISBLANK(Tipy!D68),0,IF(AND(Tipy!D68=Výsledky!$G$3,Tipy!F68=Výsledky!$I$3),60,0)))</f>
        <v>0</v>
      </c>
      <c r="E74" s="6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5" t="e">
        <f>IF(ISBLANK($I$3),"",IF(OR(Tipy!G69=Výsledky!$D$6,Tipy!G69=Výsledky!$D$7,Tipy!G69=Výsledky!$D$8,Tipy!G69=Výsledky!$D$9),IF(VLOOKUP(Tipy!G69,'Kategórie hráčov'!$A$2:$B$46,2,FALSE)=30,30,20),0))</f>
        <v>#N/A</v>
      </c>
      <c r="G74" s="65" t="e">
        <f>IF(ISBLANK($I$3),"",IF(OR(Tipy!H69=Výsledky!$G$6,Tipy!H69=Výsledky!$G$7,Tipy!H69=Výsledky!$G$8,Tipy!H69=Výsledky!$G$9),IF(VLOOKUP(Tipy!H69,'Kategórie hráčov'!$A$2:$B$46,2,FALSE)=30,30,20),0))</f>
        <v>#N/A</v>
      </c>
      <c r="H74" s="6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7" t="str">
        <f>IF(ISBLANK($I$3),"",IF(ISBLANK(Tipy!D68),"-",SUM(D74:H74)))</f>
        <v>-</v>
      </c>
      <c r="J74" s="335"/>
      <c r="K74" s="106">
        <f>IF(ISBLANK($P$3),"",IF(ISBLANK(Tipy!J68),0,IF(AND(Tipy!J68=Výsledky!$N$3,Tipy!L68=Výsledky!$P$3),60,0)))</f>
        <v>0</v>
      </c>
      <c r="L74" s="10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5">
        <f>IF(ISBLANK($P$3),"",IF(OR(Tipy!M68=Výsledky!$K$6,Tipy!M68=Výsledky!$K$7,Tipy!M68=Výsledky!$K$8,Tipy!M68=Výsledky!$K$9),IF(VLOOKUP(Tipy!M68,'Kategórie hráčov'!$A$2:$B$46,2,FALSE)=30,30,20),0))</f>
        <v>0</v>
      </c>
      <c r="N74" s="105">
        <f>IF(ISBLANK($P$3),"",IF(OR(Tipy!N68=Výsledky!$N$6,Tipy!N68=Výsledky!$N$7,Tipy!N68=Výsledky!$N$8,Tipy!N68=Výsledky!$N$9),IF(VLOOKUP(Tipy!N68,'Kategórie hráčov'!$A$2:$B$46,2,FALSE)=30,30,20),0))</f>
        <v>20</v>
      </c>
      <c r="O74" s="66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7">
        <f>IF(ISBLANK($P$3),"",IF(ISBLANK(Tipy!J68),"-",SUM(K74:O74)))</f>
        <v>30</v>
      </c>
      <c r="Q74" s="330"/>
      <c r="R74" s="106">
        <f>IF(ISBLANK($W$3),"",IF(ISBLANK(Tipy!P68),0,IF(AND(Tipy!P68=Výsledky!$U$3,Tipy!R68=Výsledky!$W$3),60,0)))</f>
        <v>60</v>
      </c>
      <c r="S74" s="10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5">
        <f>IF(ISBLANK($W$3),"",IF(OR(Tipy!S68=Výsledky!$R$6,Tipy!S68=Výsledky!$R$7,Tipy!S68=Výsledky!$R$8,Tipy!S68=Výsledky!$R$9),VLOOKUP(Tipy!S68,'Kategórie hráčov'!$A$2:$B$47,2,FALSE),0))</f>
        <v>0</v>
      </c>
      <c r="U74" s="105">
        <f>IF(ISBLANK($W$3),"",IF(OR(Tipy!T68=Výsledky!$U$6,Tipy!T68=Výsledky!$U$7,Tipy!T68=Výsledky!$U$8,Tipy!T68=Výsledky!$U$9),VLOOKUP(Tipy!T68,'Kategórie hráčov'!$A$25:$B$70,2,FALSE),0))</f>
        <v>0</v>
      </c>
      <c r="V74" s="6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9">
        <f>IF(ISBLANK($W$3),"",IF(ISBLANK(Tipy!P68),"-",SUM(R74:V74)))</f>
        <v>60</v>
      </c>
      <c r="X74" s="330"/>
      <c r="Y74" s="106">
        <f>IF(ISBLANK($AD$3),"",IF(ISBLANK(Tipy!V68),0,IF(AND(Tipy!V68=Výsledky!$AB$3,Tipy!X68=Výsledky!$AD$3),60,0)))</f>
        <v>0</v>
      </c>
      <c r="Z74" s="10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5">
        <f>IF(ISBLANK($AD$3),"",IF(OR(Tipy!Y68=Výsledky!$Y$6,Tipy!Y68=Výsledky!$Y$7,Tipy!Y68=Výsledky!$Y$8,Tipy!Y68=Výsledky!$Y$9),VLOOKUP(Tipy!Y68,'Kategórie hráčov'!$A$2:$B$47,2,FALSE),0))</f>
        <v>0</v>
      </c>
      <c r="AB74" s="105">
        <f>IF(ISBLANK($AD$3),"",IF(OR(Tipy!Z68=Výsledky!$AB$6,Tipy!Z68=Výsledky!$AB$7,Tipy!Z68=Výsledky!$AB$8,Tipy!Z68=Výsledky!$AB$9),VLOOKUP(Tipy!Z68,'Kategórie hráčov'!$A$25:$B$70,2,FALSE),0))</f>
        <v>0</v>
      </c>
      <c r="AC74" s="6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9">
        <f>IF(ISBLANK($AD$3),"",IF(ISBLANK(Tipy!V68),"-",SUM(Y74:AC74)))</f>
        <v>20</v>
      </c>
      <c r="AE74" s="68"/>
      <c r="AF74" s="65" t="str">
        <f>IF(ISBLANK($AK$3),"",IF(ISBLANK(Tipy!AB68),0,IF(AND(Tipy!AB68=Výsledky!$AI$3,Tipy!AD68=Výsledky!$AK$3),60,0)))</f>
        <v/>
      </c>
      <c r="AG74" s="65" t="str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/>
      </c>
      <c r="AH74" s="65" t="str">
        <f>IF(ISBLANK($AK$3),"",IF(OR(Tipy!AE68=Výsledky!$AF$6,Tipy!AE68=Výsledky!$AF$7,Tipy!AE68=Výsledky!$AF$8,Tipy!AE68=Výsledky!$AF$9),IF(VLOOKUP(Tipy!AE68,'Kategórie hráčov'!$A$2:$B$46,2,FALSE)=30,30,20),0))</f>
        <v/>
      </c>
      <c r="AI74" s="65" t="str">
        <f>IF(ISBLANK($AK$3),"",IF(OR(Tipy!AF68=Výsledky!$AI$6,Tipy!AF68=Výsledky!$AI$7,Tipy!AF68=Výsledky!$AI$8,Tipy!AF68=Výsledky!$AI$9),IF(VLOOKUP(Tipy!AF68,'Kategórie hráčov'!$A$2:$B$46,2,FALSE)=30,30,20),0))</f>
        <v/>
      </c>
      <c r="AJ74" s="66" t="str">
        <f>IF(ISBLANK($AK$3),"",IF(ISBLANK(Tipy!AB68),0,IF(OR(AND(Tipy!AB68=Výsledky!$AI$3,OR(Tipy!AD68=Výsledky!$AK$3+1,Tipy!AD68=Výsledky!$AK$3-1)),AND(Tipy!AD68=Výsledky!$AK$3,OR(Tipy!AB68=Výsledky!$AI$3+1,Tipy!AB68=Výsledky!$AI$3-1))),10,0)))</f>
        <v/>
      </c>
      <c r="AK74" s="69" t="str">
        <f>IF(ISBLANK($AK$3),"",IF(ISBLANK(Tipy!AB68),"-",SUM(AF74:AJ74)))</f>
        <v/>
      </c>
      <c r="AL74" s="68"/>
      <c r="AM74" s="65" t="str">
        <f>IF(ISBLANK($AR$3),"",IF(ISBLANK(Tipy!AH68),0,IF(AND(Tipy!AH68=Výsledky!$AP$3,Tipy!AJ68=Výsledky!$AR$3),60,0)))</f>
        <v/>
      </c>
      <c r="AN74" s="65" t="str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/>
      </c>
      <c r="AO74" s="65" t="str">
        <f>IF(ISBLANK($AR$3),"",IF(OR(Tipy!AK68=Výsledky!$AM$6,Tipy!AK68=Výsledky!$AM$7,Tipy!AK68=Výsledky!$AM$8,Tipy!AK68=Výsledky!$AM$9),IF(VLOOKUP(Tipy!AK68,'Kategórie hráčov'!$A$2:$B$46,2,FALSE)=30,30,20),0))</f>
        <v/>
      </c>
      <c r="AP74" s="65" t="str">
        <f>IF(ISBLANK($AR$3),"",IF(OR(Tipy!AL68=Výsledky!$AP$6,Tipy!AL68=Výsledky!$AP$7,Tipy!AL68=Výsledky!$AP$8,Tipy!AL68=Výsledky!$AP$9),IF(VLOOKUP(Tipy!AL68,'Kategórie hráčov'!$A$2:$B$46,2,FALSE)=30,30,20),0))</f>
        <v/>
      </c>
      <c r="AQ74" s="66" t="str">
        <f>IF(ISBLANK($AR$3),"",IF(ISBLANK(Tipy!AH68),0,IF(OR(AND(Tipy!AH68=Výsledky!$AP$3,OR(Tipy!AJ68=Výsledky!$AR$3+1,Tipy!AJ68=Výsledky!$AR$3-1)),AND(Tipy!AJ68=Výsledky!$AR$3,OR(Tipy!AH68=Výsledky!$AP$3+1,Tipy!AH68=Výsledky!$AP$3-1))),10,0)))</f>
        <v/>
      </c>
      <c r="AR74" s="69" t="str">
        <f>IF(ISBLANK($AR$3),"",IF(ISBLANK(Tipy!AH68),"-",SUM(AM74:AQ74)))</f>
        <v/>
      </c>
      <c r="AS74" s="68"/>
      <c r="AT74" s="65" t="str">
        <f>IF(ISBLANK($BF$3),"",IF(ISBLANK(Tipy!AN68),0,IF(AND(Tipy!AN68=Výsledky!$BD$3,Tipy!AP68=Výsledky!$BF$3),60,0)))</f>
        <v/>
      </c>
      <c r="AU74" s="65" t="str">
        <f>IF(ISBLANK($BF$3),"",IF(ISBLANK(Tipy!AN68),0,IF(AND(Tipy!AN68=Výsledky!$BD$3,Tipy!AP68=Výsledky!$BF$3),0,IF(AND(Tipy!AN68-Tipy!AP68&gt;0,Výsledky!$BD$3-Výsledky!$BF$3&gt;0),20,IF(AND(Tipy!AN68-Tipy!AP68=0,Výsledky!$BD$3-Výsledky!$BF$3=0),20,IF(AND(Tipy!AN68-Tipy!AP68&lt;0,Výsledky!$BD$3-Výsledky!$BF$3&lt;0),20,0))))))</f>
        <v/>
      </c>
      <c r="AV74" s="65" t="str">
        <f>IF(ISBLANK($BF$3),"",IF(OR(Tipy!AQ68=Výsledky!#REF!,Tipy!AQ68=Výsledky!#REF!,Tipy!AQ68=Výsledky!#REF!,Tipy!AQ68=Výsledky!$AT$9),IF(VLOOKUP(Tipy!AQ68,'Kategórie hráčov'!$A$2:$B$46,2,FALSE)=30,30,20),0))</f>
        <v/>
      </c>
      <c r="AW74" s="65" t="str">
        <f>IF(ISBLANK($BF$3),"",IF(OR(Tipy!AR68=Výsledky!#REF!,Tipy!AR68=Výsledky!#REF!,Tipy!AR68=Výsledky!#REF!,Tipy!AR68=Výsledky!$AW$9),IF(VLOOKUP(Tipy!AR68,'Kategórie hráčov'!$A$2:$B$46,2,FALSE)=30,30,20),0))</f>
        <v/>
      </c>
      <c r="AX74" s="66" t="str">
        <f>IF(ISBLANK($BF$3),"",IF(ISBLANK(Tipy!AN68),0,IF(OR(AND(Tipy!AN68=Výsledky!$BD$3,OR(Tipy!AP68=Výsledky!$BF$3+1,Tipy!AP68=Výsledky!$BF$3-1)),AND(Tipy!AP68=Výsledky!$BF$3,OR(Tipy!AN68=Výsledky!$BD$3+1,Tipy!AN68=Výsledky!$BD$3-1))),10,0)))</f>
        <v/>
      </c>
      <c r="AY74" s="69" t="str">
        <f>IF(ISBLANK($BF$3),"",IF(ISBLANK(Tipy!AN68),"-",SUM(AT74:AX74)))</f>
        <v/>
      </c>
      <c r="AZ74" s="68"/>
      <c r="BA74" s="65" t="str">
        <f>IF(ISBLANK($AY$3),"",IF(ISBLANK(Tipy!AT68),0,IF(AND(Tipy!AT68=Výsledky!$AW$3,Tipy!AV68=Výsledky!$AY$3),60,0)))</f>
        <v/>
      </c>
      <c r="BB74" s="65" t="str">
        <f>IF(ISBLANK($AY$3),"",IF(ISBLANK(Tipy!AT68),0,IF(AND(Tipy!AT68=Výsledky!$AW$3,Tipy!AV68=Výsledky!$AY$3),0,IF(AND(Tipy!AT68-Tipy!AV68&gt;0,Výsledky!$AW$3-Výsledky!$AY$3&gt;0),20,IF(AND(Tipy!AT68-Tipy!AV68=0,Výsledky!$AW$3-Výsledky!$AY$3=0),20,IF(AND(Tipy!AT68-Tipy!AV68&lt;0,Výsledky!$AW$3-Výsledky!$AY$3&lt;0),20,0))))))</f>
        <v/>
      </c>
      <c r="BC74" s="65" t="str">
        <f>IF(ISBLANK($AY$3),"",IF(OR(Tipy!AW68=Výsledky!$BA$6,Tipy!AW68=Výsledky!$BA$7,Tipy!AW68=Výsledky!$BA$8,Tipy!AW68=Výsledky!$BA$9),IF(VLOOKUP(Tipy!AW68,'Kategórie hráčov'!$A$2:$B$46,2,FALSE)=30,30,20),0))</f>
        <v/>
      </c>
      <c r="BD74" s="65" t="str">
        <f>IF(ISBLANK($AY$3),"",IF(OR(Tipy!AX68=Výsledky!$BD$6,Tipy!AX68=Výsledky!$BD$7,Tipy!AX68=Výsledky!$BD$8,Tipy!AX68=Výsledky!$BD$9),IF(VLOOKUP(Tipy!AX68,'Kategórie hráčov'!$A$2:$B$46,2,FALSE)=30,30,20),0))</f>
        <v/>
      </c>
      <c r="BE74" s="66" t="str">
        <f>IF(ISBLANK($AY$3),"",IF(ISBLANK(Tipy!AT68),0,IF(OR(AND(Tipy!AT68=Výsledky!$AW$3,OR(Tipy!AV68=Výsledky!$AY$3+1,Tipy!AV68=Výsledky!$AY$3-1)),AND(Tipy!AV68=Výsledky!$AY$3,OR(Tipy!AT68=Výsledky!$AW$3+1,Tipy!AT68=Výsledky!$AW$3-1))),10,0)))</f>
        <v/>
      </c>
      <c r="BF74" s="69" t="str">
        <f>IF(ISBLANK($AY$3),"",IF(ISBLANK(Tipy!AT68),"-",SUM(BA74:BE74)))</f>
        <v/>
      </c>
      <c r="BG74" s="68"/>
      <c r="BH74" s="65" t="str">
        <f>IF(ISBLANK($BT$3),"",IF(ISBLANK(Tipy!AZ68),0,IF(AND(Tipy!AZ68=Výsledky!$BR$3,Tipy!BB68=Výsledky!$BT$3),60,0)))</f>
        <v/>
      </c>
      <c r="BI74" s="65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5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5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6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69" t="str">
        <f>IF(ISBLANK($BT$3),"",IF(ISBLANK(Tipy!AZ68),"-",SUM(BH74:BL74)))</f>
        <v/>
      </c>
      <c r="BN74" s="68"/>
      <c r="BO74" s="65" t="str">
        <f>IF(ISBLANK($CA$3),"",IF(ISBLANK(Tipy!BF68),0,IF(AND(Tipy!BF68=Výsledky!$BY$3,Tipy!BH68=Výsledky!$CA$3),60,0)))</f>
        <v/>
      </c>
      <c r="BP74" s="65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5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5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6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9" t="str">
        <f>IF(ISBLANK($CA$3),"",IF(ISBLANK(Tipy!BF68),"-",SUM(BO74:BS74)))</f>
        <v/>
      </c>
      <c r="BU74" s="68"/>
      <c r="BV74" s="65" t="str">
        <f>IF(ISBLANK($CH$3),"",IF(ISBLANK(Tipy!BL68),0,IF(AND(Tipy!BL68=Výsledky!$CF$3,Tipy!BN68=Výsledky!$CH$3),60,0)))</f>
        <v/>
      </c>
      <c r="BW74" s="65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5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5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6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9" t="str">
        <f>IF(ISBLANK($CH$3),"",IF(ISBLANK(Tipy!BL68),"-",SUM(BV74:BZ74)))</f>
        <v/>
      </c>
      <c r="CB74" s="68"/>
      <c r="CC74" s="65" t="str">
        <f>IF(ISBLANK($CO$3),"",IF(ISBLANK(Tipy!BR68),0,IF(AND(Tipy!BR68=Výsledky!$CM$3,Tipy!BT68=Výsledky!$CO$3),60,0)))</f>
        <v/>
      </c>
      <c r="CD74" s="65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5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5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6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9" t="str">
        <f>IF(ISBLANK($CO$3),"",IF(ISBLANK(Tipy!BR68),"-",SUM(CC74:CG74)))</f>
        <v/>
      </c>
      <c r="CI74" s="68"/>
      <c r="CJ74" s="65" t="str">
        <f>IF(ISBLANK($CV$3),"",IF(ISBLANK(Tipy!BX68),0,IF(AND(Tipy!BX68=Výsledky!$CT$3,Tipy!BZ68=Výsledky!$CV$3),60,0)))</f>
        <v/>
      </c>
      <c r="CK74" s="65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5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5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6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9" t="str">
        <f>IF(ISBLANK($CV$3),"",IF(ISBLANK(Tipy!BX68),"-",SUM(CJ74:CN74)))</f>
        <v/>
      </c>
      <c r="CP74" s="68"/>
      <c r="CQ74" s="65" t="str">
        <f>IF(ISBLANK($DC$3),"",IF(ISBLANK(Tipy!CD68),0,IF(AND(Tipy!CD68=Výsledky!$DA$3,Tipy!CF68=Výsledky!$DC$3),60,0)))</f>
        <v/>
      </c>
      <c r="CR74" s="65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5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5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6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9" t="str">
        <f>IF(ISBLANK($DC$3),"",IF(ISBLANK(Tipy!CD68),"-",SUM(CQ74:CU74)))</f>
        <v/>
      </c>
      <c r="CW74" s="68"/>
      <c r="CX74" s="65" t="str">
        <f>IF(ISBLANK($DX$3),"",IF(ISBLANK(Tipy!CJ68),0,IF(AND(Tipy!CJ68=Výsledky!$DV$3,Tipy!CL68=Výsledky!$DX$3),60,0)))</f>
        <v/>
      </c>
      <c r="CY74" s="65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5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5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6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9" t="str">
        <f>IF(ISBLANK($DX$3),"",IF(ISBLANK(Tipy!CJ68),"-",SUM(CX74:DB74)))</f>
        <v/>
      </c>
      <c r="DD74" s="68"/>
      <c r="DE74" s="65" t="str">
        <f>IF(ISBLANK($DQ$3),"",IF(ISBLANK(Tipy!CP68),0,IF(AND(Tipy!CP68=Výsledky!$DO$3,Tipy!CR68=Výsledky!$DQ$3),60,0)))</f>
        <v/>
      </c>
      <c r="DF74" s="65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5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5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6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9" t="str">
        <f>IF(ISBLANK($DQ$3),"",IF(ISBLANK(Tipy!CP68),"-",SUM(DE74:DI74)))</f>
        <v/>
      </c>
      <c r="DK74" s="68"/>
      <c r="DL74" s="65" t="str">
        <f>IF(ISBLANK($EE$3),"",IF(ISBLANK(Tipy!CV68),0,IF(AND(Tipy!CV68=Výsledky!$EC$3,Tipy!CX68=Výsledky!$EE$3),60,0)))</f>
        <v/>
      </c>
      <c r="DM74" s="65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5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5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6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9" t="str">
        <f>IF(ISBLANK($EE$3),"",IF(ISBLANK(Tipy!CV68),"-",SUM(DL74:DP74)))</f>
        <v/>
      </c>
      <c r="DR74" s="68"/>
      <c r="DS74" s="65" t="str">
        <f>IF(ISBLANK($EL$3),"",IF(ISBLANK(Tipy!DB68),0,IF(AND(Tipy!DB68=Výsledky!$EJ$3,Tipy!DD68=Výsledky!$EL$3),60,0)))</f>
        <v/>
      </c>
      <c r="DT74" s="65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5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5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6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9" t="str">
        <f>IF(ISBLANK($EL$3),"",IF(ISBLANK(Tipy!DB68),"-",SUM(DS74:DW74)))</f>
        <v/>
      </c>
      <c r="DY74" s="68"/>
      <c r="DZ74" s="65" t="str">
        <f>IF(ISBLANK($ES$3),"",IF(ISBLANK(Tipy!DH68),0,IF(AND(Tipy!DH68=Výsledky!$EQ$3,Tipy!DJ68=Výsledky!$ES$3),60,0)))</f>
        <v/>
      </c>
      <c r="EA74" s="65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5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5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6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9" t="str">
        <f>IF(ISBLANK($ES$3),"",IF(ISBLANK(Tipy!DH68),"-",SUM(DZ74:ED74)))</f>
        <v/>
      </c>
      <c r="EF74" s="68"/>
      <c r="EG74" s="65" t="str">
        <f>IF(ISBLANK($EZ$3),"",IF(ISBLANK(Tipy!DN68),0,IF(AND(Tipy!DN68=Výsledky!$EX$3,Tipy!DP68=Výsledky!$EZ$3),60,0)))</f>
        <v/>
      </c>
      <c r="EH74" s="65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5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5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6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9" t="str">
        <f>IF(ISBLANK($EZ$3),"",IF(ISBLANK(Tipy!DN68),"-",SUM(EG74:EK74)))</f>
        <v/>
      </c>
      <c r="EM74" s="68"/>
      <c r="EN74" s="65" t="str">
        <f>IF(ISBLANK($FU$3),"",IF(ISBLANK(Tipy!DT68),0,IF(AND(Tipy!DT68=Výsledky!$FS$3,Tipy!DV68=Výsledky!$FU$3),60,0)))</f>
        <v/>
      </c>
      <c r="EO74" s="65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5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5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6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9" t="str">
        <f>IF(ISBLANK($FU$3),"",IF(ISBLANK(Tipy!DT68),"-",SUM(EN74:ER74)))</f>
        <v/>
      </c>
      <c r="ET74" s="68"/>
      <c r="EU74" s="65" t="str">
        <f>IF(ISBLANK($FG$3),"",IF(ISBLANK(Tipy!DZ68),0,IF(AND(Tipy!DZ68=Výsledky!$FE$3,Tipy!EB68=Výsledky!$FG$3),60,0)))</f>
        <v/>
      </c>
      <c r="EV74" s="65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5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5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6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9" t="str">
        <f>IF(ISBLANK($FG$3),"",IF(ISBLANK(Tipy!DZ68),"-",SUM(EU74:EY74)))</f>
        <v/>
      </c>
      <c r="FA74" s="68"/>
      <c r="FB74" s="65" t="str">
        <f>IF(ISBLANK($BM$3),"",IF(ISBLANK(Tipy!EF68),0,IF(AND(Tipy!EF68=Výsledky!$BK$3,Tipy!EH68=Výsledky!$BM$3),60,0)))</f>
        <v/>
      </c>
      <c r="FC74" s="65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5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5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6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69" t="str">
        <f>IF(ISBLANK($BM$3),"",IF(ISBLANK(Tipy!EF68),"-",SUM(FB74:FF74)))</f>
        <v/>
      </c>
      <c r="FH74" s="68"/>
      <c r="FI74" s="65" t="str">
        <f>IF(ISBLANK($FN$3),"",IF(ISBLANK(Tipy!EL68),0,IF(AND(Tipy!EL68=Výsledky!$FL$3,Tipy!EN68=Výsledky!$FN$3),60,0)))</f>
        <v/>
      </c>
      <c r="FJ74" s="65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5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5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6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9" t="str">
        <f>IF(ISBLANK($FN$3),"",IF(ISBLANK(Tipy!EL68),"-",SUM(FI74:FM74)))</f>
        <v/>
      </c>
      <c r="FO74" s="68"/>
      <c r="FP74" s="65" t="str">
        <f>IF(ISBLANK($DJ$3),"",IF(ISBLANK(Tipy!ER68),0,IF(AND(Tipy!ER68=Výsledky!$DH$3,Tipy!ET68=Výsledky!$DJ$3),60,0)))</f>
        <v/>
      </c>
      <c r="FQ74" s="65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5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5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6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9" t="str">
        <f>IF(ISBLANK($DJ$3),"",IF(ISBLANK(Tipy!ER68),"-",SUM(FP74:FT74)))</f>
        <v/>
      </c>
      <c r="FV74" s="68"/>
      <c r="FW74" s="65" t="str">
        <f>IF(ISBLANK($GB$3),"",IF(ISBLANK(Tipy!EX68),0,IF(AND(Tipy!EX68=Výsledky!$FZ$3,Tipy!EZ68=Výsledky!$GB$3),60,0)))</f>
        <v/>
      </c>
      <c r="FX74" s="65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5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5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6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9" t="str">
        <f>IF(ISBLANK($GB$3),"",IF(ISBLANK(Tipy!EX68),"-",SUM(FW74:GA74)))</f>
        <v/>
      </c>
      <c r="GC74" s="68"/>
      <c r="GD74" s="65" t="str">
        <f>IF(ISBLANK($GP$3),"",IF(ISBLANK(Tipy!FD68),0,IF(AND(Tipy!FD68=Výsledky!$GN$3,Tipy!FF68=Výsledky!$GP$3),60,0)))</f>
        <v/>
      </c>
      <c r="GE74" s="65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5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5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6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9" t="str">
        <f>IF(ISBLANK($GP$3),"",IF(ISBLANK(Tipy!FD68),"-",SUM(GD74:GH74)))</f>
        <v/>
      </c>
      <c r="GJ74" s="68"/>
      <c r="GK74" s="65" t="str">
        <f>IF(ISBLANK($GW$3),"",IF(ISBLANK(Tipy!FJ68),0,IF(AND(Tipy!FJ68=Výsledky!$GU$3,Tipy!FL68=Výsledky!$GW$3),60,0)))</f>
        <v/>
      </c>
      <c r="GL74" s="65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5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5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6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9" t="str">
        <f>IF(ISBLANK($GW$3),"",IF(ISBLANK(Tipy!FJ68),"-",SUM(GK74:GO74)))</f>
        <v/>
      </c>
      <c r="GQ74" s="68"/>
      <c r="GR74" s="65" t="str">
        <f>IF(ISBLANK($GI$3),"",IF(ISBLANK(Tipy!FP68),0,IF(AND(Tipy!FP68=Výsledky!$GG$3,Tipy!FR68=Výsledky!$GI$3),60,0)))</f>
        <v/>
      </c>
      <c r="GS74" s="65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5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5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6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9" t="str">
        <f>IF(ISBLANK($GI$3),"",IF(ISBLANK(Tipy!FP68),"-",SUM(GR74:GV74)))</f>
        <v/>
      </c>
      <c r="GX74" s="68"/>
      <c r="GY74" s="65" t="str">
        <f>IF(ISBLANK($HK$3),"",IF(ISBLANK(Tipy!FV68),0,IF(AND(Tipy!FV68=Výsledky!$HI$3,Tipy!FX68=Výsledky!$HK$3),60,0)))</f>
        <v/>
      </c>
      <c r="GZ74" s="65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5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5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6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9" t="str">
        <f>IF(ISBLANK($HK$3),"",IF(ISBLANK(Tipy!FV68),"-",SUM(GY74:HC74)))</f>
        <v/>
      </c>
      <c r="HE74" s="68"/>
      <c r="HF74" s="65" t="str">
        <f>IF(ISBLANK($HD$3),"",IF(ISBLANK(Tipy!GB68),0,IF(AND(Tipy!GB68=Výsledky!$HB$3,Tipy!GD68=Výsledky!$HD$3),60,0)))</f>
        <v/>
      </c>
      <c r="HG74" s="65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5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5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6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9" t="str">
        <f>IF(ISBLANK($HD$3),"",IF(ISBLANK(Tipy!GB68),"-",SUM(HF74:HJ74)))</f>
        <v/>
      </c>
      <c r="HL74" s="68"/>
      <c r="HM74" s="65" t="str">
        <f>IF(ISBLANK($HY$3),"",IF(ISBLANK(Tipy!GH68),0,IF(AND(Tipy!GH68=Výsledky!$HW$3,Tipy!GJ68=Výsledky!$HY$3),60,0)))</f>
        <v/>
      </c>
      <c r="HN74" s="65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5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5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6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9" t="str">
        <f>IF(ISBLANK($HY$3),"",IF(ISBLANK(Tipy!GH68),"-",SUM(HM74:HQ74)))</f>
        <v/>
      </c>
      <c r="HS74" s="68"/>
      <c r="HT74" s="65" t="str">
        <f>IF(ISBLANK($HR$3),"",IF(ISBLANK(Tipy!GN68),0,IF(AND(Tipy!GN68=Výsledky!$HP$3,Tipy!GP68=Výsledky!$HR$3),60,0)))</f>
        <v/>
      </c>
      <c r="HU74" s="65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5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5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6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9" t="str">
        <f>IF(ISBLANK($HR$3),"",IF(ISBLANK(Tipy!GN68),"-",SUM(HT74:HX74)))</f>
        <v/>
      </c>
      <c r="HZ74" s="68"/>
      <c r="IA74" s="65" t="str">
        <f>IF(ISBLANK($IM$3),"",IF(ISBLANK(Tipy!GT68),0,IF(AND(Tipy!GT68=Výsledky!$IK$3,Tipy!GV68=Výsledky!$IM$3),60,0)))</f>
        <v/>
      </c>
      <c r="IB74" s="65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5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5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6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9" t="str">
        <f>IF(ISBLANK($IM$3),"",IF(ISBLANK(Tipy!GT68),"-",SUM(IA74:IE74)))</f>
        <v/>
      </c>
      <c r="IG74" s="68"/>
      <c r="IH74" s="65" t="str">
        <f>IF(ISBLANK($IF$3),"",IF(ISBLANK(Tipy!GZ68),0,IF(AND(Tipy!GZ68=Výsledky!$ID$3,Tipy!HB68=Výsledky!$IF$3),60,0)))</f>
        <v/>
      </c>
      <c r="II74" s="65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5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5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6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9" t="str">
        <f>IF(ISBLANK($IF$3),"",IF(ISBLANK(Tipy!GZ68),"-",SUM(IH74:IL74)))</f>
        <v/>
      </c>
      <c r="IN74" s="68"/>
      <c r="IO74" s="65" t="str">
        <f>IF(ISBLANK($IT$3),"",IF(ISBLANK(Tipy!HF68),0,IF(AND(Tipy!HF68=Výsledky!$IR$3,Tipy!HH68=Výsledky!$IT$3),60,0)))</f>
        <v/>
      </c>
      <c r="IP74" s="65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5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5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6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9" t="str">
        <f>IF(ISBLANK($IT$3),"",IF(ISBLANK(Tipy!HF68),"-",SUM(IO74:IS74)))</f>
        <v/>
      </c>
      <c r="IU74" s="68"/>
      <c r="IV74" s="65" t="str">
        <f>IF(ISBLANK($JA$3),"",IF(ISBLANK(Tipy!HL68),0,IF(AND(Tipy!HL68=Výsledky!$IY$3,Tipy!HN68=Výsledky!$JA$3),60,0)))</f>
        <v/>
      </c>
      <c r="IW74" s="65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5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5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6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9" t="str">
        <f>IF(ISBLANK($JA$3),"",IF(ISBLANK(Tipy!HL68),"-",SUM(IV74:IZ74)))</f>
        <v/>
      </c>
      <c r="JB74" s="68"/>
      <c r="JC74" s="65" t="str">
        <f>IF(ISBLANK($JO$3),"",IF(ISBLANK(Tipy!HR68),0,IF(AND(Tipy!HR68=Výsledky!$JM$3,Tipy!HT68=Výsledky!$JO$3),60,0)))</f>
        <v/>
      </c>
      <c r="JD74" s="65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5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5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6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9" t="str">
        <f>IF(ISBLANK($JO$3),"",IF(ISBLANK(Tipy!HR68),"-",SUM(JC74:JG74)))</f>
        <v/>
      </c>
      <c r="JI74" s="68"/>
      <c r="JJ74" s="65" t="str">
        <f>IF(ISBLANK($JH$3),"",IF(ISBLANK(Tipy!HX68),0,IF(AND(Tipy!HX68=Výsledky!$JF$3,Tipy!HZ68=Výsledky!$JH$3),60,0)))</f>
        <v/>
      </c>
      <c r="JK74" s="65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5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5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6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9" t="str">
        <f>IF(ISBLANK($JH$3),"",IF(ISBLANK(Tipy!HX68),"-",SUM(JJ74:JN74)))</f>
        <v/>
      </c>
      <c r="JP74" s="68"/>
      <c r="JQ74" s="65" t="str">
        <f>IF(ISBLANK($JV$3),"",IF(ISBLANK(Tipy!ID68),0,IF(AND(Tipy!ID68=Výsledky!$JT$3,Tipy!IF68=Výsledky!$JV$3),60,0)))</f>
        <v/>
      </c>
      <c r="JR74" s="65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5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5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6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9" t="str">
        <f>IF(ISBLANK($JV$3),"",IF(ISBLANK(Tipy!ID68),"-",SUM(JQ74:JU74)))</f>
        <v/>
      </c>
      <c r="JW74" s="68"/>
      <c r="JX74" s="65" t="str">
        <f>IF(ISBLANK($KQ$3),"",IF(ISBLANK(Tipy!IJ68),0,IF(AND(Tipy!IJ68=Výsledky!$KO$3,Tipy!IL68=Výsledky!$KQ$3),60,0)))</f>
        <v/>
      </c>
      <c r="JY74" s="65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5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5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6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9" t="str">
        <f>IF(ISBLANK($KQ$3),"",IF(ISBLANK(Tipy!IJ68),"-",SUM(JX74:KB74)))</f>
        <v/>
      </c>
      <c r="KD74" s="68"/>
      <c r="KE74" s="65" t="str">
        <f>IF(ISBLANK($KX$3),"",IF(ISBLANK(Tipy!IP68),0,IF(AND(Tipy!IP68=Výsledky!$KV$3,Tipy!IR68=Výsledky!$KX$3),60,0)))</f>
        <v/>
      </c>
      <c r="KF74" s="65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5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5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6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9" t="str">
        <f>IF(ISBLANK($KX$3),"",IF(ISBLANK(Tipy!IP68),"-",SUM(KE74:KI74)))</f>
        <v/>
      </c>
      <c r="KK74" s="68"/>
      <c r="KL74" s="65" t="str">
        <f>IF(ISBLANK($KJ$3),"",IF(ISBLANK(Tipy!IV68),0,IF(AND(Tipy!IV68=Výsledky!$KH$3,Tipy!IX68=Výsledky!$KJ$3),60,0)))</f>
        <v/>
      </c>
      <c r="KM74" s="65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5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5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6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9" t="str">
        <f>IF(ISBLANK($KJ$3),"",IF(ISBLANK(Tipy!IV68),"-",SUM(KL74:KP74)))</f>
        <v/>
      </c>
      <c r="KR74" s="68"/>
      <c r="KS74" s="65" t="str">
        <f>IF(ISBLANK($KC$3),"",IF(ISBLANK(Tipy!JB68),0,IF(AND(Tipy!JB68=Výsledky!$KA$3,Tipy!JD68=Výsledky!$KC$3),60,0)))</f>
        <v/>
      </c>
      <c r="KT74" s="65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5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5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6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9" t="str">
        <f>IF(ISBLANK($KC$3),"",IF(ISBLANK(Tipy!JB68),"-",SUM(KS74:KW74)))</f>
        <v/>
      </c>
      <c r="KY74" s="68"/>
      <c r="KZ74" s="65" t="str">
        <f>IF(ISBLANK($LE$3),"",IF(ISBLANK(Tipy!JH68),0,IF(AND(Tipy!JH68=Výsledky!$LC$3,Tipy!JJ68=Výsledky!$LE$3),60,0)))</f>
        <v/>
      </c>
      <c r="LA74" s="65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5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5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6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9" t="str">
        <f>IF(ISBLANK($LE$3),"",IF(ISBLANK(Tipy!JH68),"-",SUM(KZ74:LD74)))</f>
        <v/>
      </c>
      <c r="LF74" s="68"/>
      <c r="LG74" s="65" t="str">
        <f>IF(ISBLANK($JH$3),"",IF(ISBLANK(Tipy!JU68),0,IF(AND(Tipy!JU68=Výsledky!$JF$3,Tipy!JW68=Výsledky!$JH$3),60,0)))</f>
        <v/>
      </c>
      <c r="LH74" s="65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5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5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6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9" t="str">
        <f>IF(ISBLANK($JH$3),"",IF(ISBLANK(Tipy!JU68),"-",SUM(LG74:LK74)))</f>
        <v/>
      </c>
      <c r="LM74" s="68"/>
      <c r="LN74" s="65" t="str">
        <f>IF(ISBLANK($LS$3),"",IF(ISBLANK(Tipy!JN68),0,IF(AND(Tipy!JN68=Výsledky!$LQ$3,Tipy!JP68=Výsledky!$LS$3),60,0)))</f>
        <v/>
      </c>
      <c r="LO74" s="65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5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5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6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9" t="str">
        <f>IF(ISBLANK($LS$3),"",IF(ISBLANK(Tipy!JN68),"-",SUM(LN74:LR74)))</f>
        <v/>
      </c>
      <c r="LT74" s="68"/>
      <c r="LU74" s="65" t="str">
        <f>IF(ISBLANK($JH$3),"",IF(ISBLANK(Tipy!KI68),0,IF(AND(Tipy!KI68=Výsledky!$JF$3,Tipy!KK68=Výsledky!$JH$3),60,0)))</f>
        <v/>
      </c>
      <c r="LV74" s="65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5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5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6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9" t="str">
        <f>IF(ISBLANK($JH$3),"",IF(ISBLANK(Tipy!KI68),"-",SUM(LU74:LY74)))</f>
        <v/>
      </c>
      <c r="MA74" s="68"/>
      <c r="MB74" s="65" t="str">
        <f>IF(ISBLANK($MG$3),"",IF(ISBLANK(Tipy!JZ68),0,IF(AND(Tipy!JZ68=Výsledky!$ME$3,Tipy!KB68=Výsledky!$MG$3),60,0)))</f>
        <v/>
      </c>
      <c r="MC74" s="65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5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5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6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9" t="str">
        <f>IF(ISBLANK($MG$3),"",IF(ISBLANK(Tipy!JZ68),"-",SUM(MB74:MF74)))</f>
        <v/>
      </c>
      <c r="MH74" s="68"/>
      <c r="MI74" s="65" t="str">
        <f>IF(ISBLANK($MN$3),"",IF(ISBLANK(Tipy!KL68),0,IF(AND(Tipy!KL68=Výsledky!$ML$3,Tipy!KN68=Výsledky!$MN$3),60,0)))</f>
        <v/>
      </c>
      <c r="MJ74" s="6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5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5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9" t="str">
        <f>IF(ISBLANK($MN$3),"",IF(ISBLANK(Tipy!KL68),"-",SUM(MI74:MM74)))</f>
        <v/>
      </c>
      <c r="MO74" s="68"/>
      <c r="MP74" s="65" t="str">
        <f>IF(ISBLANK($MU$3),"",IF(ISBLANK(Tipy!KR68),0,IF(AND(Tipy!KR68=Výsledky!$MS$3,Tipy!KT68=Výsledky!$MU$3),60,0)))</f>
        <v/>
      </c>
      <c r="MQ74" s="6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5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5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9" t="str">
        <f>IF(ISBLANK($MU$3),"",IF(ISBLANK(Tipy!KR68),"-",SUM(MP74:MT74)))</f>
        <v/>
      </c>
      <c r="MV74" s="68"/>
      <c r="MW74" s="65" t="str">
        <f>IF(ISBLANK($NP$3),"",IF(ISBLANK(Tipy!KX68),0,IF(AND(Tipy!KX68=Výsledky!$NN$3,Tipy!KZ68=Výsledky!$NP$3),60,0)))</f>
        <v/>
      </c>
      <c r="MX74" s="65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5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5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6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9" t="str">
        <f>IF(ISBLANK($NP$3),"",IF(ISBLANK(Tipy!KX68),"-",SUM(MW74:NA74)))</f>
        <v/>
      </c>
      <c r="NC74" s="68"/>
      <c r="ND74" s="65" t="str">
        <f>IF(ISBLANK($NB$3),"",IF(ISBLANK(Tipy!LD68),0,IF(AND(Tipy!LD68=Výsledky!$MZ$3,Tipy!LF68=Výsledky!$NB$3),60,0)))</f>
        <v/>
      </c>
      <c r="NE74" s="65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5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5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6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9" t="str">
        <f>IF(ISBLANK($NB$3),"",IF(ISBLANK(Tipy!LD68),"-",SUM(ND74:NH74)))</f>
        <v/>
      </c>
      <c r="NJ74" s="68"/>
      <c r="NK74" s="65" t="str">
        <f>IF(ISBLANK($OD$3),"",IF(ISBLANK(Tipy!LJ68),0,IF(AND(Tipy!LJ68=Výsledky!$OB$3,Tipy!LL68=Výsledky!$OD$3),60,0)))</f>
        <v/>
      </c>
      <c r="NL74" s="65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5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5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6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9" t="str">
        <f>IF(ISBLANK($OD$3),"",IF(ISBLANK(Tipy!LJ68),"-",SUM(NK74:NO74)))</f>
        <v/>
      </c>
      <c r="NQ74" s="68"/>
      <c r="NR74" s="65" t="str">
        <f>IF(ISBLANK($NI$3),"",IF(ISBLANK(Tipy!LP68),0,IF(AND(Tipy!LP68=Výsledky!$NG$3,Tipy!LR68=Výsledky!$NI$3),60,0)))</f>
        <v/>
      </c>
      <c r="NS74" s="65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5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5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6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9" t="str">
        <f>IF(ISBLANK($NI$3),"",IF(ISBLANK(Tipy!LP68),"-",SUM(NR74:NV74)))</f>
        <v/>
      </c>
      <c r="NX74" s="68"/>
      <c r="NY74" s="65" t="str">
        <f>IF(ISBLANK($OK$3),"",IF(ISBLANK(Tipy!LV68),0,IF(AND(Tipy!LV68=Výsledky!$OI$3,Tipy!LX68=Výsledky!$OK$3),60,0)))</f>
        <v/>
      </c>
      <c r="NZ74" s="65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5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5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6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9" t="str">
        <f>IF(ISBLANK($OK$3),"",IF(ISBLANK(Tipy!LV68),"-",SUM(NY74:OC74)))</f>
        <v/>
      </c>
      <c r="OE74" s="68"/>
      <c r="OF74" s="65" t="str">
        <f>IF(ISBLANK($NW$3),"",IF(ISBLANK(Tipy!MB68),0,IF(AND(Tipy!MB68=Výsledky!$NU$3,Tipy!MD68=Výsledky!$NW$3),60,0)))</f>
        <v/>
      </c>
      <c r="OG74" s="65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5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5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6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9" t="str">
        <f>IF(ISBLANK($NW$3),"",IF(ISBLANK(Tipy!MB68),"-",SUM(OF74:OJ74)))</f>
        <v/>
      </c>
      <c r="OL74" s="68"/>
      <c r="OM74" s="65" t="str">
        <f>IF(ISBLANK($OR$3),"",IF(ISBLANK(Tipy!MH68),0,IF(AND(Tipy!MH68=Výsledky!$OP$3,Tipy!MJ68=Výsledky!$OR$3),60,0)))</f>
        <v/>
      </c>
      <c r="ON74" s="6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5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5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9" t="str">
        <f>IF(ISBLANK($OR$3),"",IF(ISBLANK(Tipy!MH68),"-",SUM(OM74:OQ74)))</f>
        <v/>
      </c>
      <c r="OS74" s="68"/>
      <c r="OT74" s="65" t="str">
        <f>IF(ISBLANK($OY$3),"",IF(ISBLANK(Tipy!MN68),0,IF(AND(Tipy!MN68=Výsledky!$OW$3,Tipy!MP68=Výsledky!$OY$3),60,0)))</f>
        <v/>
      </c>
      <c r="OU74" s="6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5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5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9" t="str">
        <f>IF(ISBLANK($OY$3),"",IF(ISBLANK(Tipy!MN68),"-",SUM(OT74:OX74)))</f>
        <v/>
      </c>
      <c r="OZ74" s="68"/>
      <c r="PA74" s="65" t="str">
        <f>IF(ISBLANK($PF$3),"",IF(ISBLANK(Tipy!MT68),0,IF(AND(Tipy!MT68=Výsledky!$PD$3,Tipy!MV68=Výsledky!$PF$3),60,0)))</f>
        <v/>
      </c>
      <c r="PB74" s="6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5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5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9" t="str">
        <f>IF(ISBLANK($PF$3),"",IF(ISBLANK(Tipy!MT68),"-",SUM(PA74:PE74)))</f>
        <v/>
      </c>
      <c r="PG74" s="68"/>
      <c r="PH74" s="65" t="str">
        <f>IF(ISBLANK($PM$3),"",IF(ISBLANK(Tipy!MZ68),0,IF(AND(Tipy!MZ68=Výsledky!$PK$3,Tipy!NB68=Výsledky!$PM$3),60,0)))</f>
        <v/>
      </c>
      <c r="PI74" s="6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5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5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9" t="str">
        <f>IF(ISBLANK($PM$3),"",IF(ISBLANK(Tipy!MZ68),"-",SUM(PH74:PL74)))</f>
        <v/>
      </c>
      <c r="PN74" s="68"/>
      <c r="PO74" s="65" t="str">
        <f>IF(ISBLANK($PT$3),"",IF(ISBLANK(Tipy!NF68),0,IF(AND(Tipy!NF68=Výsledky!$PR$3,Tipy!NH68=Výsledky!$PT$3),60,0)))</f>
        <v/>
      </c>
      <c r="PP74" s="6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5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5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9" t="str">
        <f>IF(ISBLANK($PT$3),"",IF(ISBLANK(Tipy!NF68),"-",SUM(PO74:PS74)))</f>
        <v/>
      </c>
      <c r="PU74" s="68"/>
      <c r="PV74" s="65" t="str">
        <f>IF(ISBLANK($QA$3),"",IF(ISBLANK(Tipy!NL68),0,IF(AND(Tipy!NL68=Výsledky!$PY$3,Tipy!NN68=Výsledky!$QA$3),60,0)))</f>
        <v/>
      </c>
      <c r="PW74" s="6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5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5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9" t="str">
        <f>IF(ISBLANK($QA$3),"",IF(ISBLANK(Tipy!NL68),"-",SUM(PV74:PZ74)))</f>
        <v/>
      </c>
      <c r="QB74" s="68"/>
      <c r="QC74" s="65" t="str">
        <f>IF(ISBLANK($QH$3),"",IF(ISBLANK(Tipy!NR68),0,IF(AND(Tipy!NR68=Výsledky!$QF$3,Tipy!NT68=Výsledky!$QH$3),60,0)))</f>
        <v/>
      </c>
      <c r="QD74" s="6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5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5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9" t="str">
        <f>IF(ISBLANK($QH$3),"",IF(ISBLANK(Tipy!NR68),"-",SUM(QC74:QG74)))</f>
        <v/>
      </c>
      <c r="QI74" s="65"/>
      <c r="QJ74" s="65" t="str">
        <f>IF(ISBLANK($QV$3),"",IF(ISBLANK(Tipy!NX68),0,IF(AND(Tipy!NX68=Výsledky!$QT$3,Tipy!NZ68=Výsledky!$QV$3),60,0)))</f>
        <v/>
      </c>
      <c r="QK74" s="65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5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5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6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9" t="str">
        <f>IF(ISBLANK($QV$3),"",IF(ISBLANK(Tipy!NX68),"-",SUM(QJ74:QN74)))</f>
        <v/>
      </c>
      <c r="QP74" s="65"/>
      <c r="QQ74" s="65" t="str">
        <f>IF(ISBLANK($QO$3),"",IF(ISBLANK(Tipy!#REF!),0,IF(AND(Tipy!#REF!=Výsledky!$QM$3,Tipy!#REF!=Výsledky!$QO$3),60,0)))</f>
        <v/>
      </c>
      <c r="QR7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9" t="str">
        <f>IF(ISBLANK($QO$3),"",IF(ISBLANK(Tipy!#REF!),"-",SUM(QQ74:QU74)))</f>
        <v/>
      </c>
    </row>
    <row r="75" spans="1:464" s="336" customFormat="1" ht="15">
      <c r="A75" s="316">
        <f>Tipy!A69</f>
        <v>47</v>
      </c>
      <c r="B75" s="333" t="s">
        <v>16</v>
      </c>
      <c r="C75" s="334">
        <v>47</v>
      </c>
      <c r="D75" s="65">
        <f>IF(ISBLANK($I$3),"",IF(ISBLANK(Tipy!D69),0,IF(AND(Tipy!D69=Výsledky!$G$3,Tipy!F69=Výsledky!$I$3),60,0)))</f>
        <v>0</v>
      </c>
      <c r="E75" s="6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5" t="e">
        <f>IF(ISBLANK($I$3),"",IF(OR(Tipy!G70=Výsledky!$D$6,Tipy!G70=Výsledky!$D$7,Tipy!G70=Výsledky!$D$8,Tipy!G70=Výsledky!$D$9),IF(VLOOKUP(Tipy!G70,'Kategórie hráčov'!$A$2:$B$46,2,FALSE)=30,30,20),0))</f>
        <v>#N/A</v>
      </c>
      <c r="G75" s="65" t="e">
        <f>IF(ISBLANK($I$3),"",IF(OR(Tipy!H70=Výsledky!$G$6,Tipy!H70=Výsledky!$G$7,Tipy!H70=Výsledky!$G$8,Tipy!H70=Výsledky!$G$9),IF(VLOOKUP(Tipy!H70,'Kategórie hráčov'!$A$2:$B$46,2,FALSE)=30,30,20),0))</f>
        <v>#N/A</v>
      </c>
      <c r="H75" s="6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7" t="str">
        <f>IF(ISBLANK($I$3),"",IF(ISBLANK(Tipy!D70),"-",SUM(D75:H75)))</f>
        <v>-</v>
      </c>
      <c r="J75" s="335"/>
      <c r="K75" s="106">
        <f>IF(ISBLANK($P$3),"",IF(ISBLANK(Tipy!J69),0,IF(AND(Tipy!J69=Výsledky!$N$3,Tipy!L69=Výsledky!$P$3),60,0)))</f>
        <v>0</v>
      </c>
      <c r="L75" s="10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5">
        <f>IF(ISBLANK($P$3),"",IF(OR(Tipy!M69=Výsledky!$K$6,Tipy!M69=Výsledky!$K$7,Tipy!M69=Výsledky!$K$8,Tipy!M69=Výsledky!$K$9),IF(VLOOKUP(Tipy!M69,'Kategórie hráčov'!$A$2:$B$46,2,FALSE)=30,30,20),0))</f>
        <v>20</v>
      </c>
      <c r="N75" s="105">
        <f>IF(ISBLANK($P$3),"",IF(OR(Tipy!N69=Výsledky!$N$6,Tipy!N69=Výsledky!$N$7,Tipy!N69=Výsledky!$N$8,Tipy!N69=Výsledky!$N$9),IF(VLOOKUP(Tipy!N69,'Kategórie hráčov'!$A$2:$B$46,2,FALSE)=30,30,20),0))</f>
        <v>0</v>
      </c>
      <c r="O75" s="6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7">
        <f>IF(ISBLANK($P$3),"",IF(ISBLANK(Tipy!J69),"-",SUM(K75:O75)))</f>
        <v>20</v>
      </c>
      <c r="Q75" s="330"/>
      <c r="R75" s="106">
        <f>IF(ISBLANK($W$3),"",IF(ISBLANK(Tipy!P69),0,IF(AND(Tipy!P69=Výsledky!$U$3,Tipy!R69=Výsledky!$W$3),60,0)))</f>
        <v>0</v>
      </c>
      <c r="S75" s="10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5">
        <f>IF(ISBLANK($W$3),"",IF(OR(Tipy!S69=Výsledky!$R$6,Tipy!S69=Výsledky!$R$7,Tipy!S69=Výsledky!$R$8,Tipy!S69=Výsledky!$R$9),VLOOKUP(Tipy!S69,'Kategórie hráčov'!$A$2:$B$47,2,FALSE),0))</f>
        <v>20</v>
      </c>
      <c r="U75" s="105">
        <f>IF(ISBLANK($W$3),"",IF(OR(Tipy!T69=Výsledky!$U$6,Tipy!T69=Výsledky!$U$7,Tipy!T69=Výsledky!$U$8,Tipy!T69=Výsledky!$U$9),VLOOKUP(Tipy!T69,'Kategórie hráčov'!$A$25:$B$70,2,FALSE),0))</f>
        <v>0</v>
      </c>
      <c r="V75" s="66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9">
        <f>IF(ISBLANK($W$3),"",IF(ISBLANK(Tipy!P69),"-",SUM(R75:V75)))</f>
        <v>50</v>
      </c>
      <c r="X75" s="330"/>
      <c r="Y75" s="106">
        <f>IF(ISBLANK($AD$3),"",IF(ISBLANK(Tipy!V69),0,IF(AND(Tipy!V69=Výsledky!$AB$3,Tipy!X69=Výsledky!$AD$3),60,0)))</f>
        <v>60</v>
      </c>
      <c r="Z75" s="10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5">
        <f>IF(ISBLANK($AD$3),"",IF(OR(Tipy!Y69=Výsledky!$Y$6,Tipy!Y69=Výsledky!$Y$7,Tipy!Y69=Výsledky!$Y$8,Tipy!Y69=Výsledky!$Y$9),VLOOKUP(Tipy!Y69,'Kategórie hráčov'!$A$2:$B$47,2,FALSE),0))</f>
        <v>0</v>
      </c>
      <c r="AB75" s="105">
        <f>IF(ISBLANK($AD$3),"",IF(OR(Tipy!Z69=Výsledky!$AB$6,Tipy!Z69=Výsledky!$AB$7,Tipy!Z69=Výsledky!$AB$8,Tipy!Z69=Výsledky!$AB$9),VLOOKUP(Tipy!Z69,'Kategórie hráčov'!$A$25:$B$70,2,FALSE),0))</f>
        <v>0</v>
      </c>
      <c r="AC75" s="6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9">
        <f>IF(ISBLANK($AD$3),"",IF(ISBLANK(Tipy!V69),"-",SUM(Y75:AC75)))</f>
        <v>60</v>
      </c>
      <c r="AE75" s="68"/>
      <c r="AF75" s="65" t="str">
        <f>IF(ISBLANK($AK$3),"",IF(ISBLANK(Tipy!AB69),0,IF(AND(Tipy!AB69=Výsledky!$AI$3,Tipy!AD69=Výsledky!$AK$3),60,0)))</f>
        <v/>
      </c>
      <c r="AG75" s="65" t="str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/>
      </c>
      <c r="AH75" s="65" t="str">
        <f>IF(ISBLANK($AK$3),"",IF(OR(Tipy!AE69=Výsledky!$AF$6,Tipy!AE69=Výsledky!$AF$7,Tipy!AE69=Výsledky!$AF$8,Tipy!AE69=Výsledky!$AF$9),IF(VLOOKUP(Tipy!AE69,'Kategórie hráčov'!$A$2:$B$46,2,FALSE)=30,30,20),0))</f>
        <v/>
      </c>
      <c r="AI75" s="65" t="str">
        <f>IF(ISBLANK($AK$3),"",IF(OR(Tipy!AF69=Výsledky!$AI$6,Tipy!AF69=Výsledky!$AI$7,Tipy!AF69=Výsledky!$AI$8,Tipy!AF69=Výsledky!$AI$9),IF(VLOOKUP(Tipy!AF69,'Kategórie hráčov'!$A$2:$B$46,2,FALSE)=30,30,20),0))</f>
        <v/>
      </c>
      <c r="AJ75" s="66" t="str">
        <f>IF(ISBLANK($AK$3),"",IF(ISBLANK(Tipy!AB69),0,IF(OR(AND(Tipy!AB69=Výsledky!$AI$3,OR(Tipy!AD69=Výsledky!$AK$3+1,Tipy!AD69=Výsledky!$AK$3-1)),AND(Tipy!AD69=Výsledky!$AK$3,OR(Tipy!AB69=Výsledky!$AI$3+1,Tipy!AB69=Výsledky!$AI$3-1))),10,0)))</f>
        <v/>
      </c>
      <c r="AK75" s="69" t="str">
        <f>IF(ISBLANK($AK$3),"",IF(ISBLANK(Tipy!AB69),"-",SUM(AF75:AJ75)))</f>
        <v/>
      </c>
      <c r="AL75" s="68"/>
      <c r="AM75" s="65" t="str">
        <f>IF(ISBLANK($AR$3),"",IF(ISBLANK(Tipy!AH69),0,IF(AND(Tipy!AH69=Výsledky!$AP$3,Tipy!AJ69=Výsledky!$AR$3),60,0)))</f>
        <v/>
      </c>
      <c r="AN75" s="65" t="str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/>
      </c>
      <c r="AO75" s="65" t="str">
        <f>IF(ISBLANK($AR$3),"",IF(OR(Tipy!AK69=Výsledky!$AM$6,Tipy!AK69=Výsledky!$AM$7,Tipy!AK69=Výsledky!$AM$8,Tipy!AK69=Výsledky!$AM$9),IF(VLOOKUP(Tipy!AK69,'Kategórie hráčov'!$A$2:$B$46,2,FALSE)=30,30,20),0))</f>
        <v/>
      </c>
      <c r="AP75" s="65" t="str">
        <f>IF(ISBLANK($AR$3),"",IF(OR(Tipy!AL69=Výsledky!$AP$6,Tipy!AL69=Výsledky!$AP$7,Tipy!AL69=Výsledky!$AP$8,Tipy!AL69=Výsledky!$AP$9),IF(VLOOKUP(Tipy!AL69,'Kategórie hráčov'!$A$2:$B$46,2,FALSE)=30,30,20),0))</f>
        <v/>
      </c>
      <c r="AQ75" s="66" t="str">
        <f>IF(ISBLANK($AR$3),"",IF(ISBLANK(Tipy!AH69),0,IF(OR(AND(Tipy!AH69=Výsledky!$AP$3,OR(Tipy!AJ69=Výsledky!$AR$3+1,Tipy!AJ69=Výsledky!$AR$3-1)),AND(Tipy!AJ69=Výsledky!$AR$3,OR(Tipy!AH69=Výsledky!$AP$3+1,Tipy!AH69=Výsledky!$AP$3-1))),10,0)))</f>
        <v/>
      </c>
      <c r="AR75" s="69" t="str">
        <f>IF(ISBLANK($AR$3),"",IF(ISBLANK(Tipy!AH69),"-",SUM(AM75:AQ75)))</f>
        <v/>
      </c>
      <c r="AS75" s="68"/>
      <c r="AT75" s="65" t="str">
        <f>IF(ISBLANK($BF$3),"",IF(ISBLANK(Tipy!AN69),0,IF(AND(Tipy!AN69=Výsledky!$BD$3,Tipy!AP69=Výsledky!$BF$3),60,0)))</f>
        <v/>
      </c>
      <c r="AU75" s="65" t="str">
        <f>IF(ISBLANK($BF$3),"",IF(ISBLANK(Tipy!AN69),0,IF(AND(Tipy!AN69=Výsledky!$BD$3,Tipy!AP69=Výsledky!$BF$3),0,IF(AND(Tipy!AN69-Tipy!AP69&gt;0,Výsledky!$BD$3-Výsledky!$BF$3&gt;0),20,IF(AND(Tipy!AN69-Tipy!AP69=0,Výsledky!$BD$3-Výsledky!$BF$3=0),20,IF(AND(Tipy!AN69-Tipy!AP69&lt;0,Výsledky!$BD$3-Výsledky!$BF$3&lt;0),20,0))))))</f>
        <v/>
      </c>
      <c r="AV75" s="65" t="str">
        <f>IF(ISBLANK($BF$3),"",IF(OR(Tipy!AQ69=Výsledky!#REF!,Tipy!AQ69=Výsledky!#REF!,Tipy!AQ69=Výsledky!#REF!,Tipy!AQ69=Výsledky!$AT$9),IF(VLOOKUP(Tipy!AQ69,'Kategórie hráčov'!$A$2:$B$46,2,FALSE)=30,30,20),0))</f>
        <v/>
      </c>
      <c r="AW75" s="65" t="str">
        <f>IF(ISBLANK($BF$3),"",IF(OR(Tipy!AR69=Výsledky!#REF!,Tipy!AR69=Výsledky!#REF!,Tipy!AR69=Výsledky!#REF!,Tipy!AR69=Výsledky!$AW$9),IF(VLOOKUP(Tipy!AR69,'Kategórie hráčov'!$A$2:$B$46,2,FALSE)=30,30,20),0))</f>
        <v/>
      </c>
      <c r="AX75" s="66" t="str">
        <f>IF(ISBLANK($BF$3),"",IF(ISBLANK(Tipy!AN69),0,IF(OR(AND(Tipy!AN69=Výsledky!$BD$3,OR(Tipy!AP69=Výsledky!$BF$3+1,Tipy!AP69=Výsledky!$BF$3-1)),AND(Tipy!AP69=Výsledky!$BF$3,OR(Tipy!AN69=Výsledky!$BD$3+1,Tipy!AN69=Výsledky!$BD$3-1))),10,0)))</f>
        <v/>
      </c>
      <c r="AY75" s="69" t="str">
        <f>IF(ISBLANK($BF$3),"",IF(ISBLANK(Tipy!AN69),"-",SUM(AT75:AX75)))</f>
        <v/>
      </c>
      <c r="AZ75" s="68"/>
      <c r="BA75" s="65" t="str">
        <f>IF(ISBLANK($AY$3),"",IF(ISBLANK(Tipy!AT69),0,IF(AND(Tipy!AT69=Výsledky!$AW$3,Tipy!AV69=Výsledky!$AY$3),60,0)))</f>
        <v/>
      </c>
      <c r="BB75" s="65" t="str">
        <f>IF(ISBLANK($AY$3),"",IF(ISBLANK(Tipy!AT69),0,IF(AND(Tipy!AT69=Výsledky!$AW$3,Tipy!AV69=Výsledky!$AY$3),0,IF(AND(Tipy!AT69-Tipy!AV69&gt;0,Výsledky!$AW$3-Výsledky!$AY$3&gt;0),20,IF(AND(Tipy!AT69-Tipy!AV69=0,Výsledky!$AW$3-Výsledky!$AY$3=0),20,IF(AND(Tipy!AT69-Tipy!AV69&lt;0,Výsledky!$AW$3-Výsledky!$AY$3&lt;0),20,0))))))</f>
        <v/>
      </c>
      <c r="BC75" s="65" t="str">
        <f>IF(ISBLANK($AY$3),"",IF(OR(Tipy!AW69=Výsledky!$BA$6,Tipy!AW69=Výsledky!$BA$7,Tipy!AW69=Výsledky!$BA$8,Tipy!AW69=Výsledky!$BA$9),IF(VLOOKUP(Tipy!AW69,'Kategórie hráčov'!$A$2:$B$46,2,FALSE)=30,30,20),0))</f>
        <v/>
      </c>
      <c r="BD75" s="65" t="str">
        <f>IF(ISBLANK($AY$3),"",IF(OR(Tipy!AX69=Výsledky!$BD$6,Tipy!AX69=Výsledky!$BD$7,Tipy!AX69=Výsledky!$BD$8,Tipy!AX69=Výsledky!$BD$9),IF(VLOOKUP(Tipy!AX69,'Kategórie hráčov'!$A$2:$B$46,2,FALSE)=30,30,20),0))</f>
        <v/>
      </c>
      <c r="BE75" s="66" t="str">
        <f>IF(ISBLANK($AY$3),"",IF(ISBLANK(Tipy!AT69),0,IF(OR(AND(Tipy!AT69=Výsledky!$AW$3,OR(Tipy!AV69=Výsledky!$AY$3+1,Tipy!AV69=Výsledky!$AY$3-1)),AND(Tipy!AV69=Výsledky!$AY$3,OR(Tipy!AT69=Výsledky!$AW$3+1,Tipy!AT69=Výsledky!$AW$3-1))),10,0)))</f>
        <v/>
      </c>
      <c r="BF75" s="69" t="str">
        <f>IF(ISBLANK($AY$3),"",IF(ISBLANK(Tipy!AT69),"-",SUM(BA75:BE75)))</f>
        <v/>
      </c>
      <c r="BG75" s="68"/>
      <c r="BH75" s="65" t="str">
        <f>IF(ISBLANK($BT$3),"",IF(ISBLANK(Tipy!AZ69),0,IF(AND(Tipy!AZ69=Výsledky!$BR$3,Tipy!BB69=Výsledky!$BT$3),60,0)))</f>
        <v/>
      </c>
      <c r="BI75" s="65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5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5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6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69" t="str">
        <f>IF(ISBLANK($BT$3),"",IF(ISBLANK(Tipy!AZ69),"-",SUM(BH75:BL75)))</f>
        <v/>
      </c>
      <c r="BN75" s="68"/>
      <c r="BO75" s="65" t="str">
        <f>IF(ISBLANK($CA$3),"",IF(ISBLANK(Tipy!BF69),0,IF(AND(Tipy!BF69=Výsledky!$BY$3,Tipy!BH69=Výsledky!$CA$3),60,0)))</f>
        <v/>
      </c>
      <c r="BP75" s="65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5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5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6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9" t="str">
        <f>IF(ISBLANK($CA$3),"",IF(ISBLANK(Tipy!BF69),"-",SUM(BO75:BS75)))</f>
        <v/>
      </c>
      <c r="BU75" s="68"/>
      <c r="BV75" s="65" t="str">
        <f>IF(ISBLANK($CH$3),"",IF(ISBLANK(Tipy!BL69),0,IF(AND(Tipy!BL69=Výsledky!$CF$3,Tipy!BN69=Výsledky!$CH$3),60,0)))</f>
        <v/>
      </c>
      <c r="BW75" s="65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5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5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6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9" t="str">
        <f>IF(ISBLANK($CH$3),"",IF(ISBLANK(Tipy!BL69),"-",SUM(BV75:BZ75)))</f>
        <v/>
      </c>
      <c r="CB75" s="68"/>
      <c r="CC75" s="65" t="str">
        <f>IF(ISBLANK($CO$3),"",IF(ISBLANK(Tipy!BR69),0,IF(AND(Tipy!BR69=Výsledky!$CM$3,Tipy!BT69=Výsledky!$CO$3),60,0)))</f>
        <v/>
      </c>
      <c r="CD75" s="65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5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5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6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9" t="str">
        <f>IF(ISBLANK($CO$3),"",IF(ISBLANK(Tipy!BR69),"-",SUM(CC75:CG75)))</f>
        <v/>
      </c>
      <c r="CI75" s="68"/>
      <c r="CJ75" s="65" t="str">
        <f>IF(ISBLANK($CV$3),"",IF(ISBLANK(Tipy!BX69),0,IF(AND(Tipy!BX69=Výsledky!$CT$3,Tipy!BZ69=Výsledky!$CV$3),60,0)))</f>
        <v/>
      </c>
      <c r="CK75" s="65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5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5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6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9" t="str">
        <f>IF(ISBLANK($CV$3),"",IF(ISBLANK(Tipy!BX69),"-",SUM(CJ75:CN75)))</f>
        <v/>
      </c>
      <c r="CP75" s="68"/>
      <c r="CQ75" s="65" t="str">
        <f>IF(ISBLANK($DC$3),"",IF(ISBLANK(Tipy!CD69),0,IF(AND(Tipy!CD69=Výsledky!$DA$3,Tipy!CF69=Výsledky!$DC$3),60,0)))</f>
        <v/>
      </c>
      <c r="CR75" s="65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5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5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6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9" t="str">
        <f>IF(ISBLANK($DC$3),"",IF(ISBLANK(Tipy!CD69),"-",SUM(CQ75:CU75)))</f>
        <v/>
      </c>
      <c r="CW75" s="68"/>
      <c r="CX75" s="65" t="str">
        <f>IF(ISBLANK($DX$3),"",IF(ISBLANK(Tipy!CJ69),0,IF(AND(Tipy!CJ69=Výsledky!$DV$3,Tipy!CL69=Výsledky!$DX$3),60,0)))</f>
        <v/>
      </c>
      <c r="CY75" s="65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5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5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6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9" t="str">
        <f>IF(ISBLANK($DX$3),"",IF(ISBLANK(Tipy!CJ69),"-",SUM(CX75:DB75)))</f>
        <v/>
      </c>
      <c r="DD75" s="68"/>
      <c r="DE75" s="65" t="str">
        <f>IF(ISBLANK($DQ$3),"",IF(ISBLANK(Tipy!CP69),0,IF(AND(Tipy!CP69=Výsledky!$DO$3,Tipy!CR69=Výsledky!$DQ$3),60,0)))</f>
        <v/>
      </c>
      <c r="DF75" s="65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5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5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6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9" t="str">
        <f>IF(ISBLANK($DQ$3),"",IF(ISBLANK(Tipy!CP69),"-",SUM(DE75:DI75)))</f>
        <v/>
      </c>
      <c r="DK75" s="68"/>
      <c r="DL75" s="65" t="str">
        <f>IF(ISBLANK($EE$3),"",IF(ISBLANK(Tipy!CV69),0,IF(AND(Tipy!CV69=Výsledky!$EC$3,Tipy!CX69=Výsledky!$EE$3),60,0)))</f>
        <v/>
      </c>
      <c r="DM75" s="65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5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5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6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9" t="str">
        <f>IF(ISBLANK($EE$3),"",IF(ISBLANK(Tipy!CV69),"-",SUM(DL75:DP75)))</f>
        <v/>
      </c>
      <c r="DR75" s="68"/>
      <c r="DS75" s="65" t="str">
        <f>IF(ISBLANK($EL$3),"",IF(ISBLANK(Tipy!DB69),0,IF(AND(Tipy!DB69=Výsledky!$EJ$3,Tipy!DD69=Výsledky!$EL$3),60,0)))</f>
        <v/>
      </c>
      <c r="DT75" s="65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5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5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6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9" t="str">
        <f>IF(ISBLANK($EL$3),"",IF(ISBLANK(Tipy!DB69),"-",SUM(DS75:DW75)))</f>
        <v/>
      </c>
      <c r="DY75" s="68"/>
      <c r="DZ75" s="65" t="str">
        <f>IF(ISBLANK($ES$3),"",IF(ISBLANK(Tipy!DH69),0,IF(AND(Tipy!DH69=Výsledky!$EQ$3,Tipy!DJ69=Výsledky!$ES$3),60,0)))</f>
        <v/>
      </c>
      <c r="EA75" s="65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5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5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6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9" t="str">
        <f>IF(ISBLANK($ES$3),"",IF(ISBLANK(Tipy!DH69),"-",SUM(DZ75:ED75)))</f>
        <v/>
      </c>
      <c r="EF75" s="68"/>
      <c r="EG75" s="65" t="str">
        <f>IF(ISBLANK($EZ$3),"",IF(ISBLANK(Tipy!DN69),0,IF(AND(Tipy!DN69=Výsledky!$EX$3,Tipy!DP69=Výsledky!$EZ$3),60,0)))</f>
        <v/>
      </c>
      <c r="EH75" s="65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5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5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6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9" t="str">
        <f>IF(ISBLANK($EZ$3),"",IF(ISBLANK(Tipy!DN69),"-",SUM(EG75:EK75)))</f>
        <v/>
      </c>
      <c r="EM75" s="68"/>
      <c r="EN75" s="65" t="str">
        <f>IF(ISBLANK($FU$3),"",IF(ISBLANK(Tipy!DT69),0,IF(AND(Tipy!DT69=Výsledky!$FS$3,Tipy!DV69=Výsledky!$FU$3),60,0)))</f>
        <v/>
      </c>
      <c r="EO75" s="65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5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5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6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9" t="str">
        <f>IF(ISBLANK($FU$3),"",IF(ISBLANK(Tipy!DT69),"-",SUM(EN75:ER75)))</f>
        <v/>
      </c>
      <c r="ET75" s="68"/>
      <c r="EU75" s="65" t="str">
        <f>IF(ISBLANK($FG$3),"",IF(ISBLANK(Tipy!DZ69),0,IF(AND(Tipy!DZ69=Výsledky!$FE$3,Tipy!EB69=Výsledky!$FG$3),60,0)))</f>
        <v/>
      </c>
      <c r="EV75" s="65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5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5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6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9" t="str">
        <f>IF(ISBLANK($FG$3),"",IF(ISBLANK(Tipy!DZ69),"-",SUM(EU75:EY75)))</f>
        <v/>
      </c>
      <c r="FA75" s="68"/>
      <c r="FB75" s="65" t="str">
        <f>IF(ISBLANK($BM$3),"",IF(ISBLANK(Tipy!EF69),0,IF(AND(Tipy!EF69=Výsledky!$BK$3,Tipy!EH69=Výsledky!$BM$3),60,0)))</f>
        <v/>
      </c>
      <c r="FC75" s="65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5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5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6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69" t="str">
        <f>IF(ISBLANK($BM$3),"",IF(ISBLANK(Tipy!EF69),"-",SUM(FB75:FF75)))</f>
        <v/>
      </c>
      <c r="FH75" s="68"/>
      <c r="FI75" s="65" t="str">
        <f>IF(ISBLANK($FN$3),"",IF(ISBLANK(Tipy!EL69),0,IF(AND(Tipy!EL69=Výsledky!$FL$3,Tipy!EN69=Výsledky!$FN$3),60,0)))</f>
        <v/>
      </c>
      <c r="FJ75" s="65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5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5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6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9" t="str">
        <f>IF(ISBLANK($FN$3),"",IF(ISBLANK(Tipy!EL69),"-",SUM(FI75:FM75)))</f>
        <v/>
      </c>
      <c r="FO75" s="68"/>
      <c r="FP75" s="65" t="str">
        <f>IF(ISBLANK($DJ$3),"",IF(ISBLANK(Tipy!ER69),0,IF(AND(Tipy!ER69=Výsledky!$DH$3,Tipy!ET69=Výsledky!$DJ$3),60,0)))</f>
        <v/>
      </c>
      <c r="FQ75" s="65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5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5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6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9" t="str">
        <f>IF(ISBLANK($DJ$3),"",IF(ISBLANK(Tipy!ER69),"-",SUM(FP75:FT75)))</f>
        <v/>
      </c>
      <c r="FV75" s="68"/>
      <c r="FW75" s="65" t="str">
        <f>IF(ISBLANK($GB$3),"",IF(ISBLANK(Tipy!EX69),0,IF(AND(Tipy!EX69=Výsledky!$FZ$3,Tipy!EZ69=Výsledky!$GB$3),60,0)))</f>
        <v/>
      </c>
      <c r="FX75" s="65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5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5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6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9" t="str">
        <f>IF(ISBLANK($GB$3),"",IF(ISBLANK(Tipy!EX69),"-",SUM(FW75:GA75)))</f>
        <v/>
      </c>
      <c r="GC75" s="68"/>
      <c r="GD75" s="65" t="str">
        <f>IF(ISBLANK($GP$3),"",IF(ISBLANK(Tipy!FD69),0,IF(AND(Tipy!FD69=Výsledky!$GN$3,Tipy!FF69=Výsledky!$GP$3),60,0)))</f>
        <v/>
      </c>
      <c r="GE75" s="65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5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5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6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9" t="str">
        <f>IF(ISBLANK($GP$3),"",IF(ISBLANK(Tipy!FD69),"-",SUM(GD75:GH75)))</f>
        <v/>
      </c>
      <c r="GJ75" s="68"/>
      <c r="GK75" s="65" t="str">
        <f>IF(ISBLANK($GW$3),"",IF(ISBLANK(Tipy!FJ69),0,IF(AND(Tipy!FJ69=Výsledky!$GU$3,Tipy!FL69=Výsledky!$GW$3),60,0)))</f>
        <v/>
      </c>
      <c r="GL75" s="65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5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5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6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9" t="str">
        <f>IF(ISBLANK($GW$3),"",IF(ISBLANK(Tipy!FJ69),"-",SUM(GK75:GO75)))</f>
        <v/>
      </c>
      <c r="GQ75" s="68"/>
      <c r="GR75" s="65" t="str">
        <f>IF(ISBLANK($GI$3),"",IF(ISBLANK(Tipy!FP69),0,IF(AND(Tipy!FP69=Výsledky!$GG$3,Tipy!FR69=Výsledky!$GI$3),60,0)))</f>
        <v/>
      </c>
      <c r="GS75" s="65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5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5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6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9" t="str">
        <f>IF(ISBLANK($GI$3),"",IF(ISBLANK(Tipy!FP69),"-",SUM(GR75:GV75)))</f>
        <v/>
      </c>
      <c r="GX75" s="68"/>
      <c r="GY75" s="65" t="str">
        <f>IF(ISBLANK($HK$3),"",IF(ISBLANK(Tipy!FV69),0,IF(AND(Tipy!FV69=Výsledky!$HI$3,Tipy!FX69=Výsledky!$HK$3),60,0)))</f>
        <v/>
      </c>
      <c r="GZ75" s="65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5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5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6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9" t="str">
        <f>IF(ISBLANK($HK$3),"",IF(ISBLANK(Tipy!FV69),"-",SUM(GY75:HC75)))</f>
        <v/>
      </c>
      <c r="HE75" s="68"/>
      <c r="HF75" s="65" t="str">
        <f>IF(ISBLANK($HD$3),"",IF(ISBLANK(Tipy!GB69),0,IF(AND(Tipy!GB69=Výsledky!$HB$3,Tipy!GD69=Výsledky!$HD$3),60,0)))</f>
        <v/>
      </c>
      <c r="HG75" s="65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5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5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6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9" t="str">
        <f>IF(ISBLANK($HD$3),"",IF(ISBLANK(Tipy!GB69),"-",SUM(HF75:HJ75)))</f>
        <v/>
      </c>
      <c r="HL75" s="68"/>
      <c r="HM75" s="65" t="str">
        <f>IF(ISBLANK($HY$3),"",IF(ISBLANK(Tipy!GH69),0,IF(AND(Tipy!GH69=Výsledky!$HW$3,Tipy!GJ69=Výsledky!$HY$3),60,0)))</f>
        <v/>
      </c>
      <c r="HN75" s="65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5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5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6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9" t="str">
        <f>IF(ISBLANK($HY$3),"",IF(ISBLANK(Tipy!GH69),"-",SUM(HM75:HQ75)))</f>
        <v/>
      </c>
      <c r="HS75" s="68"/>
      <c r="HT75" s="65" t="str">
        <f>IF(ISBLANK($HR$3),"",IF(ISBLANK(Tipy!GN69),0,IF(AND(Tipy!GN69=Výsledky!$HP$3,Tipy!GP69=Výsledky!$HR$3),60,0)))</f>
        <v/>
      </c>
      <c r="HU75" s="65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5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5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6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9" t="str">
        <f>IF(ISBLANK($HR$3),"",IF(ISBLANK(Tipy!GN69),"-",SUM(HT75:HX75)))</f>
        <v/>
      </c>
      <c r="HZ75" s="68"/>
      <c r="IA75" s="65" t="str">
        <f>IF(ISBLANK($IM$3),"",IF(ISBLANK(Tipy!GT69),0,IF(AND(Tipy!GT69=Výsledky!$IK$3,Tipy!GV69=Výsledky!$IM$3),60,0)))</f>
        <v/>
      </c>
      <c r="IB75" s="65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5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5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6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9" t="str">
        <f>IF(ISBLANK($IM$3),"",IF(ISBLANK(Tipy!GT69),"-",SUM(IA75:IE75)))</f>
        <v/>
      </c>
      <c r="IG75" s="68"/>
      <c r="IH75" s="65" t="str">
        <f>IF(ISBLANK($IF$3),"",IF(ISBLANK(Tipy!GZ69),0,IF(AND(Tipy!GZ69=Výsledky!$ID$3,Tipy!HB69=Výsledky!$IF$3),60,0)))</f>
        <v/>
      </c>
      <c r="II75" s="65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5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5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6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9" t="str">
        <f>IF(ISBLANK($IF$3),"",IF(ISBLANK(Tipy!GZ69),"-",SUM(IH75:IL75)))</f>
        <v/>
      </c>
      <c r="IN75" s="68"/>
      <c r="IO75" s="65" t="str">
        <f>IF(ISBLANK($IT$3),"",IF(ISBLANK(Tipy!HF69),0,IF(AND(Tipy!HF69=Výsledky!$IR$3,Tipy!HH69=Výsledky!$IT$3),60,0)))</f>
        <v/>
      </c>
      <c r="IP75" s="65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5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5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6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9" t="str">
        <f>IF(ISBLANK($IT$3),"",IF(ISBLANK(Tipy!HF69),"-",SUM(IO75:IS75)))</f>
        <v/>
      </c>
      <c r="IU75" s="68"/>
      <c r="IV75" s="65" t="str">
        <f>IF(ISBLANK($JA$3),"",IF(ISBLANK(Tipy!HL69),0,IF(AND(Tipy!HL69=Výsledky!$IY$3,Tipy!HN69=Výsledky!$JA$3),60,0)))</f>
        <v/>
      </c>
      <c r="IW75" s="65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5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5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6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9" t="str">
        <f>IF(ISBLANK($JA$3),"",IF(ISBLANK(Tipy!HL69),"-",SUM(IV75:IZ75)))</f>
        <v/>
      </c>
      <c r="JB75" s="68"/>
      <c r="JC75" s="65" t="str">
        <f>IF(ISBLANK($JO$3),"",IF(ISBLANK(Tipy!HR69),0,IF(AND(Tipy!HR69=Výsledky!$JM$3,Tipy!HT69=Výsledky!$JO$3),60,0)))</f>
        <v/>
      </c>
      <c r="JD75" s="65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5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5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6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9" t="str">
        <f>IF(ISBLANK($JO$3),"",IF(ISBLANK(Tipy!HR69),"-",SUM(JC75:JG75)))</f>
        <v/>
      </c>
      <c r="JI75" s="68"/>
      <c r="JJ75" s="65" t="str">
        <f>IF(ISBLANK($JH$3),"",IF(ISBLANK(Tipy!HX69),0,IF(AND(Tipy!HX69=Výsledky!$JF$3,Tipy!HZ69=Výsledky!$JH$3),60,0)))</f>
        <v/>
      </c>
      <c r="JK75" s="65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5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5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6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9" t="str">
        <f>IF(ISBLANK($JH$3),"",IF(ISBLANK(Tipy!HX69),"-",SUM(JJ75:JN75)))</f>
        <v/>
      </c>
      <c r="JP75" s="68"/>
      <c r="JQ75" s="65" t="str">
        <f>IF(ISBLANK($JV$3),"",IF(ISBLANK(Tipy!ID69),0,IF(AND(Tipy!ID69=Výsledky!$JT$3,Tipy!IF69=Výsledky!$JV$3),60,0)))</f>
        <v/>
      </c>
      <c r="JR75" s="65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5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5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6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9" t="str">
        <f>IF(ISBLANK($JV$3),"",IF(ISBLANK(Tipy!ID69),"-",SUM(JQ75:JU75)))</f>
        <v/>
      </c>
      <c r="JW75" s="68"/>
      <c r="JX75" s="65" t="str">
        <f>IF(ISBLANK($KQ$3),"",IF(ISBLANK(Tipy!IJ69),0,IF(AND(Tipy!IJ69=Výsledky!$KO$3,Tipy!IL69=Výsledky!$KQ$3),60,0)))</f>
        <v/>
      </c>
      <c r="JY75" s="65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5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5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6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9" t="str">
        <f>IF(ISBLANK($KQ$3),"",IF(ISBLANK(Tipy!IJ69),"-",SUM(JX75:KB75)))</f>
        <v/>
      </c>
      <c r="KD75" s="68"/>
      <c r="KE75" s="65" t="str">
        <f>IF(ISBLANK($KX$3),"",IF(ISBLANK(Tipy!IP69),0,IF(AND(Tipy!IP69=Výsledky!$KV$3,Tipy!IR69=Výsledky!$KX$3),60,0)))</f>
        <v/>
      </c>
      <c r="KF75" s="65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5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5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6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9" t="str">
        <f>IF(ISBLANK($KX$3),"",IF(ISBLANK(Tipy!IP69),"-",SUM(KE75:KI75)))</f>
        <v/>
      </c>
      <c r="KK75" s="68"/>
      <c r="KL75" s="65" t="str">
        <f>IF(ISBLANK($KJ$3),"",IF(ISBLANK(Tipy!IV69),0,IF(AND(Tipy!IV69=Výsledky!$KH$3,Tipy!IX69=Výsledky!$KJ$3),60,0)))</f>
        <v/>
      </c>
      <c r="KM75" s="65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5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5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6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9" t="str">
        <f>IF(ISBLANK($KJ$3),"",IF(ISBLANK(Tipy!IV69),"-",SUM(KL75:KP75)))</f>
        <v/>
      </c>
      <c r="KR75" s="68"/>
      <c r="KS75" s="65" t="str">
        <f>IF(ISBLANK($KC$3),"",IF(ISBLANK(Tipy!JB69),0,IF(AND(Tipy!JB69=Výsledky!$KA$3,Tipy!JD69=Výsledky!$KC$3),60,0)))</f>
        <v/>
      </c>
      <c r="KT75" s="65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5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5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6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9" t="str">
        <f>IF(ISBLANK($KC$3),"",IF(ISBLANK(Tipy!JB69),"-",SUM(KS75:KW75)))</f>
        <v/>
      </c>
      <c r="KY75" s="68"/>
      <c r="KZ75" s="65" t="str">
        <f>IF(ISBLANK($LE$3),"",IF(ISBLANK(Tipy!JH69),0,IF(AND(Tipy!JH69=Výsledky!$LC$3,Tipy!JJ69=Výsledky!$LE$3),60,0)))</f>
        <v/>
      </c>
      <c r="LA75" s="65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5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5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6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9" t="str">
        <f>IF(ISBLANK($LE$3),"",IF(ISBLANK(Tipy!JH69),"-",SUM(KZ75:LD75)))</f>
        <v/>
      </c>
      <c r="LF75" s="68"/>
      <c r="LG75" s="65" t="str">
        <f>IF(ISBLANK($JH$3),"",IF(ISBLANK(Tipy!JU69),0,IF(AND(Tipy!JU69=Výsledky!$JF$3,Tipy!JW69=Výsledky!$JH$3),60,0)))</f>
        <v/>
      </c>
      <c r="LH75" s="65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5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5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6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9" t="str">
        <f>IF(ISBLANK($JH$3),"",IF(ISBLANK(Tipy!JU69),"-",SUM(LG75:LK75)))</f>
        <v/>
      </c>
      <c r="LM75" s="68"/>
      <c r="LN75" s="65" t="str">
        <f>IF(ISBLANK($LS$3),"",IF(ISBLANK(Tipy!JN69),0,IF(AND(Tipy!JN69=Výsledky!$LQ$3,Tipy!JP69=Výsledky!$LS$3),60,0)))</f>
        <v/>
      </c>
      <c r="LO75" s="65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5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5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6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9" t="str">
        <f>IF(ISBLANK($LS$3),"",IF(ISBLANK(Tipy!JN69),"-",SUM(LN75:LR75)))</f>
        <v/>
      </c>
      <c r="LT75" s="68"/>
      <c r="LU75" s="65" t="str">
        <f>IF(ISBLANK($JH$3),"",IF(ISBLANK(Tipy!KI69),0,IF(AND(Tipy!KI69=Výsledky!$JF$3,Tipy!KK69=Výsledky!$JH$3),60,0)))</f>
        <v/>
      </c>
      <c r="LV75" s="65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5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5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6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9" t="str">
        <f>IF(ISBLANK($JH$3),"",IF(ISBLANK(Tipy!KI69),"-",SUM(LU75:LY75)))</f>
        <v/>
      </c>
      <c r="MA75" s="68"/>
      <c r="MB75" s="65" t="str">
        <f>IF(ISBLANK($MG$3),"",IF(ISBLANK(Tipy!JZ69),0,IF(AND(Tipy!JZ69=Výsledky!$ME$3,Tipy!KB69=Výsledky!$MG$3),60,0)))</f>
        <v/>
      </c>
      <c r="MC75" s="65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5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5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6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9" t="str">
        <f>IF(ISBLANK($MG$3),"",IF(ISBLANK(Tipy!JZ69),"-",SUM(MB75:MF75)))</f>
        <v/>
      </c>
      <c r="MH75" s="68"/>
      <c r="MI75" s="65" t="str">
        <f>IF(ISBLANK($MN$3),"",IF(ISBLANK(Tipy!KL69),0,IF(AND(Tipy!KL69=Výsledky!$ML$3,Tipy!KN69=Výsledky!$MN$3),60,0)))</f>
        <v/>
      </c>
      <c r="MJ75" s="6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5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5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9" t="str">
        <f>IF(ISBLANK($MN$3),"",IF(ISBLANK(Tipy!KL69),"-",SUM(MI75:MM75)))</f>
        <v/>
      </c>
      <c r="MO75" s="68"/>
      <c r="MP75" s="65" t="str">
        <f>IF(ISBLANK($MU$3),"",IF(ISBLANK(Tipy!KR69),0,IF(AND(Tipy!KR69=Výsledky!$MS$3,Tipy!KT69=Výsledky!$MU$3),60,0)))</f>
        <v/>
      </c>
      <c r="MQ75" s="6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5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5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9" t="str">
        <f>IF(ISBLANK($MU$3),"",IF(ISBLANK(Tipy!KR69),"-",SUM(MP75:MT75)))</f>
        <v/>
      </c>
      <c r="MV75" s="68"/>
      <c r="MW75" s="65" t="str">
        <f>IF(ISBLANK($NP$3),"",IF(ISBLANK(Tipy!KX69),0,IF(AND(Tipy!KX69=Výsledky!$NN$3,Tipy!KZ69=Výsledky!$NP$3),60,0)))</f>
        <v/>
      </c>
      <c r="MX75" s="65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5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5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6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9" t="str">
        <f>IF(ISBLANK($NP$3),"",IF(ISBLANK(Tipy!KX69),"-",SUM(MW75:NA75)))</f>
        <v/>
      </c>
      <c r="NC75" s="68"/>
      <c r="ND75" s="65" t="str">
        <f>IF(ISBLANK($NB$3),"",IF(ISBLANK(Tipy!LD69),0,IF(AND(Tipy!LD69=Výsledky!$MZ$3,Tipy!LF69=Výsledky!$NB$3),60,0)))</f>
        <v/>
      </c>
      <c r="NE75" s="65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5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5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6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9" t="str">
        <f>IF(ISBLANK($NB$3),"",IF(ISBLANK(Tipy!LD69),"-",SUM(ND75:NH75)))</f>
        <v/>
      </c>
      <c r="NJ75" s="68"/>
      <c r="NK75" s="65" t="str">
        <f>IF(ISBLANK($OD$3),"",IF(ISBLANK(Tipy!LJ69),0,IF(AND(Tipy!LJ69=Výsledky!$OB$3,Tipy!LL69=Výsledky!$OD$3),60,0)))</f>
        <v/>
      </c>
      <c r="NL75" s="65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5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5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6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9" t="str">
        <f>IF(ISBLANK($OD$3),"",IF(ISBLANK(Tipy!LJ69),"-",SUM(NK75:NO75)))</f>
        <v/>
      </c>
      <c r="NQ75" s="68"/>
      <c r="NR75" s="65" t="str">
        <f>IF(ISBLANK($NI$3),"",IF(ISBLANK(Tipy!LP69),0,IF(AND(Tipy!LP69=Výsledky!$NG$3,Tipy!LR69=Výsledky!$NI$3),60,0)))</f>
        <v/>
      </c>
      <c r="NS75" s="65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5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5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6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9" t="str">
        <f>IF(ISBLANK($NI$3),"",IF(ISBLANK(Tipy!LP69),"-",SUM(NR75:NV75)))</f>
        <v/>
      </c>
      <c r="NX75" s="68"/>
      <c r="NY75" s="65" t="str">
        <f>IF(ISBLANK($OK$3),"",IF(ISBLANK(Tipy!LV69),0,IF(AND(Tipy!LV69=Výsledky!$OI$3,Tipy!LX69=Výsledky!$OK$3),60,0)))</f>
        <v/>
      </c>
      <c r="NZ75" s="65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5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5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6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9" t="str">
        <f>IF(ISBLANK($OK$3),"",IF(ISBLANK(Tipy!LV69),"-",SUM(NY75:OC75)))</f>
        <v/>
      </c>
      <c r="OE75" s="68"/>
      <c r="OF75" s="65" t="str">
        <f>IF(ISBLANK($NW$3),"",IF(ISBLANK(Tipy!MB69),0,IF(AND(Tipy!MB69=Výsledky!$NU$3,Tipy!MD69=Výsledky!$NW$3),60,0)))</f>
        <v/>
      </c>
      <c r="OG75" s="65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5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5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6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9" t="str">
        <f>IF(ISBLANK($NW$3),"",IF(ISBLANK(Tipy!MB69),"-",SUM(OF75:OJ75)))</f>
        <v/>
      </c>
      <c r="OL75" s="68"/>
      <c r="OM75" s="65" t="str">
        <f>IF(ISBLANK($OR$3),"",IF(ISBLANK(Tipy!MH69),0,IF(AND(Tipy!MH69=Výsledky!$OP$3,Tipy!MJ69=Výsledky!$OR$3),60,0)))</f>
        <v/>
      </c>
      <c r="ON75" s="6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5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5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9" t="str">
        <f>IF(ISBLANK($OR$3),"",IF(ISBLANK(Tipy!MH69),"-",SUM(OM75:OQ75)))</f>
        <v/>
      </c>
      <c r="OS75" s="68"/>
      <c r="OT75" s="65" t="str">
        <f>IF(ISBLANK($OY$3),"",IF(ISBLANK(Tipy!MN69),0,IF(AND(Tipy!MN69=Výsledky!$OW$3,Tipy!MP69=Výsledky!$OY$3),60,0)))</f>
        <v/>
      </c>
      <c r="OU75" s="6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5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5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9" t="str">
        <f>IF(ISBLANK($OY$3),"",IF(ISBLANK(Tipy!MN69),"-",SUM(OT75:OX75)))</f>
        <v/>
      </c>
      <c r="OZ75" s="68"/>
      <c r="PA75" s="65" t="str">
        <f>IF(ISBLANK($PF$3),"",IF(ISBLANK(Tipy!MT69),0,IF(AND(Tipy!MT69=Výsledky!$PD$3,Tipy!MV69=Výsledky!$PF$3),60,0)))</f>
        <v/>
      </c>
      <c r="PB75" s="6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5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5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9" t="str">
        <f>IF(ISBLANK($PF$3),"",IF(ISBLANK(Tipy!MT69),"-",SUM(PA75:PE75)))</f>
        <v/>
      </c>
      <c r="PG75" s="68"/>
      <c r="PH75" s="65" t="str">
        <f>IF(ISBLANK($PM$3),"",IF(ISBLANK(Tipy!MZ69),0,IF(AND(Tipy!MZ69=Výsledky!$PK$3,Tipy!NB69=Výsledky!$PM$3),60,0)))</f>
        <v/>
      </c>
      <c r="PI75" s="6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5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5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9" t="str">
        <f>IF(ISBLANK($PM$3),"",IF(ISBLANK(Tipy!MZ69),"-",SUM(PH75:PL75)))</f>
        <v/>
      </c>
      <c r="PN75" s="68"/>
      <c r="PO75" s="65" t="str">
        <f>IF(ISBLANK($PT$3),"",IF(ISBLANK(Tipy!NF69),0,IF(AND(Tipy!NF69=Výsledky!$PR$3,Tipy!NH69=Výsledky!$PT$3),60,0)))</f>
        <v/>
      </c>
      <c r="PP75" s="6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5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5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9" t="str">
        <f>IF(ISBLANK($PT$3),"",IF(ISBLANK(Tipy!NF69),"-",SUM(PO75:PS75)))</f>
        <v/>
      </c>
      <c r="PU75" s="68"/>
      <c r="PV75" s="65" t="str">
        <f>IF(ISBLANK($QA$3),"",IF(ISBLANK(Tipy!NL69),0,IF(AND(Tipy!NL69=Výsledky!$PY$3,Tipy!NN69=Výsledky!$QA$3),60,0)))</f>
        <v/>
      </c>
      <c r="PW75" s="6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5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5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9" t="str">
        <f>IF(ISBLANK($QA$3),"",IF(ISBLANK(Tipy!NL69),"-",SUM(PV75:PZ75)))</f>
        <v/>
      </c>
      <c r="QB75" s="68"/>
      <c r="QC75" s="65" t="str">
        <f>IF(ISBLANK($QH$3),"",IF(ISBLANK(Tipy!NR69),0,IF(AND(Tipy!NR69=Výsledky!$QF$3,Tipy!NT69=Výsledky!$QH$3),60,0)))</f>
        <v/>
      </c>
      <c r="QD75" s="6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5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5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9" t="str">
        <f>IF(ISBLANK($QH$3),"",IF(ISBLANK(Tipy!NR69),"-",SUM(QC75:QG75)))</f>
        <v/>
      </c>
      <c r="QI75" s="65"/>
      <c r="QJ75" s="65" t="str">
        <f>IF(ISBLANK($QV$3),"",IF(ISBLANK(Tipy!NX69),0,IF(AND(Tipy!NX69=Výsledky!$QT$3,Tipy!NZ69=Výsledky!$QV$3),60,0)))</f>
        <v/>
      </c>
      <c r="QK75" s="65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5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5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6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9" t="str">
        <f>IF(ISBLANK($QV$3),"",IF(ISBLANK(Tipy!NX69),"-",SUM(QJ75:QN75)))</f>
        <v/>
      </c>
      <c r="QP75" s="65"/>
      <c r="QQ75" s="65" t="str">
        <f>IF(ISBLANK($QO$3),"",IF(ISBLANK(Tipy!#REF!),0,IF(AND(Tipy!#REF!=Výsledky!$QM$3,Tipy!#REF!=Výsledky!$QO$3),60,0)))</f>
        <v/>
      </c>
      <c r="QR7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9" t="str">
        <f>IF(ISBLANK($QO$3),"",IF(ISBLANK(Tipy!#REF!),"-",SUM(QQ75:QU75)))</f>
        <v/>
      </c>
    </row>
    <row r="76" spans="1:464" s="336" customFormat="1" ht="15">
      <c r="A76" s="316">
        <f>Tipy!A70</f>
        <v>56</v>
      </c>
      <c r="B76" s="333" t="s">
        <v>328</v>
      </c>
      <c r="C76" s="334">
        <v>56</v>
      </c>
      <c r="D76" s="65">
        <f>IF(ISBLANK($I$3),"",IF(ISBLANK(Tipy!D72),0,IF(AND(Tipy!D72=Výsledky!$G$3,Tipy!F72=Výsledky!$I$3),60,0)))</f>
        <v>0</v>
      </c>
      <c r="E76" s="6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5" t="e">
        <f>IF(ISBLANK($I$3),"",IF(OR(Tipy!G72=Výsledky!$D$6,Tipy!G72=Výsledky!$D$7,Tipy!G72=Výsledky!$D$8,Tipy!G72=Výsledky!$D$9),IF(VLOOKUP(Tipy!G72,'Kategórie hráčov'!$A$2:$B$46,2,FALSE)=30,30,20),0))</f>
        <v>#N/A</v>
      </c>
      <c r="G76" s="65" t="e">
        <f>IF(ISBLANK($I$3),"",IF(OR(Tipy!H72=Výsledky!$G$6,Tipy!H72=Výsledky!$G$7,Tipy!H72=Výsledky!$G$8,Tipy!H72=Výsledky!$G$9),IF(VLOOKUP(Tipy!H72,'Kategórie hráčov'!$A$2:$B$46,2,FALSE)=30,30,20),0))</f>
        <v>#N/A</v>
      </c>
      <c r="H76" s="6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7" t="str">
        <f>IF(ISBLANK($I$3),"",IF(ISBLANK(Tipy!D72),"-",SUM(D76:H76)))</f>
        <v>-</v>
      </c>
      <c r="J76" s="335"/>
      <c r="K76" s="106">
        <f>IF(ISBLANK($P$3),"",IF(ISBLANK(Tipy!J70),0,IF(AND(Tipy!J70=Výsledky!$N$3,Tipy!L70=Výsledky!$P$3),60,0)))</f>
        <v>0</v>
      </c>
      <c r="L76" s="10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5">
        <f>IF(ISBLANK($P$3),"",IF(OR(Tipy!M70=Výsledky!$K$6,Tipy!M70=Výsledky!$K$7,Tipy!M70=Výsledky!$K$8,Tipy!M70=Výsledky!$K$9),IF(VLOOKUP(Tipy!M70,'Kategórie hráčov'!$A$2:$B$46,2,FALSE)=30,30,20),0))</f>
        <v>0</v>
      </c>
      <c r="N76" s="105">
        <f>IF(ISBLANK($P$3),"",IF(OR(Tipy!N70=Výsledky!$N$6,Tipy!N70=Výsledky!$N$7,Tipy!N70=Výsledky!$N$8,Tipy!N70=Výsledky!$N$9),IF(VLOOKUP(Tipy!N70,'Kategórie hráčov'!$A$2:$B$46,2,FALSE)=30,30,20),0))</f>
        <v>20</v>
      </c>
      <c r="O76" s="6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7">
        <f>IF(ISBLANK($P$3),"",IF(ISBLANK(Tipy!J70),"-",SUM(K76:O76)))</f>
        <v>20</v>
      </c>
      <c r="Q76" s="330"/>
      <c r="R76" s="106">
        <f>IF(ISBLANK($W$3),"",IF(ISBLANK(Tipy!P70),0,IF(AND(Tipy!P70=Výsledky!$U$3,Tipy!R70=Výsledky!$W$3),60,0)))</f>
        <v>60</v>
      </c>
      <c r="S76" s="10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5">
        <f>IF(ISBLANK($W$3),"",IF(OR(Tipy!S70=Výsledky!$R$6,Tipy!S70=Výsledky!$R$7,Tipy!S70=Výsledky!$R$8,Tipy!S70=Výsledky!$R$9),VLOOKUP(Tipy!S70,'Kategórie hráčov'!$A$2:$B$47,2,FALSE),0))</f>
        <v>20</v>
      </c>
      <c r="U76" s="105">
        <f>IF(ISBLANK($W$3),"",IF(OR(Tipy!T70=Výsledky!$U$6,Tipy!T70=Výsledky!$U$7,Tipy!T70=Výsledky!$U$8,Tipy!T70=Výsledky!$U$9),VLOOKUP(Tipy!T70,'Kategórie hráčov'!$A$25:$B$70,2,FALSE),0))</f>
        <v>0</v>
      </c>
      <c r="V76" s="6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9">
        <f>IF(ISBLANK($W$3),"",IF(ISBLANK(Tipy!P70),"-",SUM(R76:V76)))</f>
        <v>80</v>
      </c>
      <c r="X76" s="330"/>
      <c r="Y76" s="106">
        <f>IF(ISBLANK($AD$3),"",IF(ISBLANK(Tipy!V70),0,IF(AND(Tipy!V70=Výsledky!$AB$3,Tipy!X70=Výsledky!$AD$3),60,0)))</f>
        <v>0</v>
      </c>
      <c r="Z76" s="10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5">
        <f>IF(ISBLANK($AD$3),"",IF(OR(Tipy!Y70=Výsledky!$Y$6,Tipy!Y70=Výsledky!$Y$7,Tipy!Y70=Výsledky!$Y$8,Tipy!Y70=Výsledky!$Y$9),VLOOKUP(Tipy!Y70,'Kategórie hráčov'!$A$2:$B$47,2,FALSE),0))</f>
        <v>0</v>
      </c>
      <c r="AB76" s="105">
        <f>IF(ISBLANK($AD$3),"",IF(OR(Tipy!Z70=Výsledky!$AB$6,Tipy!Z70=Výsledky!$AB$7,Tipy!Z70=Výsledky!$AB$8,Tipy!Z70=Výsledky!$AB$9),VLOOKUP(Tipy!Z70,'Kategórie hráčov'!$A$25:$B$70,2,FALSE),0))</f>
        <v>0</v>
      </c>
      <c r="AC76" s="6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9">
        <f>IF(ISBLANK($AD$3),"",IF(ISBLANK(Tipy!V70),"-",SUM(Y76:AC76)))</f>
        <v>0</v>
      </c>
      <c r="AE76" s="68"/>
      <c r="AF76" s="65" t="str">
        <f>IF(ISBLANK($AK$3),"",IF(ISBLANK(Tipy!AB70),0,IF(AND(Tipy!AB70=Výsledky!$AI$3,Tipy!AD70=Výsledky!$AK$3),60,0)))</f>
        <v/>
      </c>
      <c r="AG76" s="65" t="str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/>
      </c>
      <c r="AH76" s="65" t="str">
        <f>IF(ISBLANK($AK$3),"",IF(OR(Tipy!AE70=Výsledky!$AF$6,Tipy!AE70=Výsledky!$AF$7,Tipy!AE70=Výsledky!$AF$8,Tipy!AE70=Výsledky!$AF$9),IF(VLOOKUP(Tipy!AE70,'Kategórie hráčov'!$A$2:$B$46,2,FALSE)=30,30,20),0))</f>
        <v/>
      </c>
      <c r="AI76" s="65" t="str">
        <f>IF(ISBLANK($AK$3),"",IF(OR(Tipy!AF70=Výsledky!$AI$6,Tipy!AF70=Výsledky!$AI$7,Tipy!AF70=Výsledky!$AI$8,Tipy!AF70=Výsledky!$AI$9),IF(VLOOKUP(Tipy!AF70,'Kategórie hráčov'!$A$2:$B$46,2,FALSE)=30,30,20),0))</f>
        <v/>
      </c>
      <c r="AJ76" s="66" t="str">
        <f>IF(ISBLANK($AK$3),"",IF(ISBLANK(Tipy!AB70),0,IF(OR(AND(Tipy!AB70=Výsledky!$AI$3,OR(Tipy!AD70=Výsledky!$AK$3+1,Tipy!AD70=Výsledky!$AK$3-1)),AND(Tipy!AD70=Výsledky!$AK$3,OR(Tipy!AB70=Výsledky!$AI$3+1,Tipy!AB70=Výsledky!$AI$3-1))),10,0)))</f>
        <v/>
      </c>
      <c r="AK76" s="69" t="str">
        <f>IF(ISBLANK($AK$3),"",IF(ISBLANK(Tipy!AB70),"-",SUM(AF76:AJ76)))</f>
        <v/>
      </c>
      <c r="AL76" s="68"/>
      <c r="AM76" s="65" t="str">
        <f>IF(ISBLANK($AR$3),"",IF(ISBLANK(Tipy!AH70),0,IF(AND(Tipy!AH70=Výsledky!$AP$3,Tipy!AJ70=Výsledky!$AR$3),60,0)))</f>
        <v/>
      </c>
      <c r="AN76" s="65" t="str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/>
      </c>
      <c r="AO76" s="65" t="str">
        <f>IF(ISBLANK($AR$3),"",IF(OR(Tipy!AK70=Výsledky!$AM$6,Tipy!AK70=Výsledky!$AM$7,Tipy!AK70=Výsledky!$AM$8,Tipy!AK70=Výsledky!$AM$9),IF(VLOOKUP(Tipy!AK70,'Kategórie hráčov'!$A$2:$B$46,2,FALSE)=30,30,20),0))</f>
        <v/>
      </c>
      <c r="AP76" s="65" t="str">
        <f>IF(ISBLANK($AR$3),"",IF(OR(Tipy!AL70=Výsledky!$AP$6,Tipy!AL70=Výsledky!$AP$7,Tipy!AL70=Výsledky!$AP$8,Tipy!AL70=Výsledky!$AP$9),IF(VLOOKUP(Tipy!AL70,'Kategórie hráčov'!$A$2:$B$46,2,FALSE)=30,30,20),0))</f>
        <v/>
      </c>
      <c r="AQ76" s="66" t="str">
        <f>IF(ISBLANK($AR$3),"",IF(ISBLANK(Tipy!AH70),0,IF(OR(AND(Tipy!AH70=Výsledky!$AP$3,OR(Tipy!AJ70=Výsledky!$AR$3+1,Tipy!AJ70=Výsledky!$AR$3-1)),AND(Tipy!AJ70=Výsledky!$AR$3,OR(Tipy!AH70=Výsledky!$AP$3+1,Tipy!AH70=Výsledky!$AP$3-1))),10,0)))</f>
        <v/>
      </c>
      <c r="AR76" s="69" t="str">
        <f>IF(ISBLANK($AR$3),"",IF(ISBLANK(Tipy!AH70),"-",SUM(AM76:AQ76)))</f>
        <v/>
      </c>
      <c r="AS76" s="68"/>
      <c r="AT76" s="65" t="str">
        <f>IF(ISBLANK($BF$3),"",IF(ISBLANK(Tipy!AN70),0,IF(AND(Tipy!AN70=Výsledky!$BD$3,Tipy!AP70=Výsledky!$BF$3),60,0)))</f>
        <v/>
      </c>
      <c r="AU76" s="65" t="str">
        <f>IF(ISBLANK($BF$3),"",IF(ISBLANK(Tipy!AN70),0,IF(AND(Tipy!AN70=Výsledky!$BD$3,Tipy!AP70=Výsledky!$BF$3),0,IF(AND(Tipy!AN70-Tipy!AP70&gt;0,Výsledky!$BD$3-Výsledky!$BF$3&gt;0),20,IF(AND(Tipy!AN70-Tipy!AP70=0,Výsledky!$BD$3-Výsledky!$BF$3=0),20,IF(AND(Tipy!AN70-Tipy!AP70&lt;0,Výsledky!$BD$3-Výsledky!$BF$3&lt;0),20,0))))))</f>
        <v/>
      </c>
      <c r="AV76" s="65" t="str">
        <f>IF(ISBLANK($BF$3),"",IF(OR(Tipy!AQ70=Výsledky!#REF!,Tipy!AQ70=Výsledky!#REF!,Tipy!AQ70=Výsledky!#REF!,Tipy!AQ70=Výsledky!$AT$9),IF(VLOOKUP(Tipy!AQ70,'Kategórie hráčov'!$A$2:$B$46,2,FALSE)=30,30,20),0))</f>
        <v/>
      </c>
      <c r="AW76" s="65" t="str">
        <f>IF(ISBLANK($BF$3),"",IF(OR(Tipy!AR70=Výsledky!#REF!,Tipy!AR70=Výsledky!#REF!,Tipy!AR70=Výsledky!#REF!,Tipy!AR70=Výsledky!$AW$9),IF(VLOOKUP(Tipy!AR70,'Kategórie hráčov'!$A$2:$B$46,2,FALSE)=30,30,20),0))</f>
        <v/>
      </c>
      <c r="AX76" s="66" t="str">
        <f>IF(ISBLANK($BF$3),"",IF(ISBLANK(Tipy!AN70),0,IF(OR(AND(Tipy!AN70=Výsledky!$BD$3,OR(Tipy!AP70=Výsledky!$BF$3+1,Tipy!AP70=Výsledky!$BF$3-1)),AND(Tipy!AP70=Výsledky!$BF$3,OR(Tipy!AN70=Výsledky!$BD$3+1,Tipy!AN70=Výsledky!$BD$3-1))),10,0)))</f>
        <v/>
      </c>
      <c r="AY76" s="69" t="str">
        <f>IF(ISBLANK($BF$3),"",IF(ISBLANK(Tipy!AN70),"-",SUM(AT76:AX76)))</f>
        <v/>
      </c>
      <c r="AZ76" s="68"/>
      <c r="BA76" s="65" t="str">
        <f>IF(ISBLANK($AY$3),"",IF(ISBLANK(Tipy!AT70),0,IF(AND(Tipy!AT70=Výsledky!$AW$3,Tipy!AV70=Výsledky!$AY$3),60,0)))</f>
        <v/>
      </c>
      <c r="BB76" s="65" t="str">
        <f>IF(ISBLANK($AY$3),"",IF(ISBLANK(Tipy!AT70),0,IF(AND(Tipy!AT70=Výsledky!$AW$3,Tipy!AV70=Výsledky!$AY$3),0,IF(AND(Tipy!AT70-Tipy!AV70&gt;0,Výsledky!$AW$3-Výsledky!$AY$3&gt;0),20,IF(AND(Tipy!AT70-Tipy!AV70=0,Výsledky!$AW$3-Výsledky!$AY$3=0),20,IF(AND(Tipy!AT70-Tipy!AV70&lt;0,Výsledky!$AW$3-Výsledky!$AY$3&lt;0),20,0))))))</f>
        <v/>
      </c>
      <c r="BC76" s="65" t="str">
        <f>IF(ISBLANK($AY$3),"",IF(OR(Tipy!AW70=Výsledky!$BA$6,Tipy!AW70=Výsledky!$BA$7,Tipy!AW70=Výsledky!$BA$8,Tipy!AW70=Výsledky!$BA$9),IF(VLOOKUP(Tipy!AW70,'Kategórie hráčov'!$A$2:$B$46,2,FALSE)=30,30,20),0))</f>
        <v/>
      </c>
      <c r="BD76" s="65" t="str">
        <f>IF(ISBLANK($AY$3),"",IF(OR(Tipy!AX70=Výsledky!$BD$6,Tipy!AX70=Výsledky!$BD$7,Tipy!AX70=Výsledky!$BD$8,Tipy!AX70=Výsledky!$BD$9),IF(VLOOKUP(Tipy!AX70,'Kategórie hráčov'!$A$2:$B$46,2,FALSE)=30,30,20),0))</f>
        <v/>
      </c>
      <c r="BE76" s="66" t="str">
        <f>IF(ISBLANK($AY$3),"",IF(ISBLANK(Tipy!AT70),0,IF(OR(AND(Tipy!AT70=Výsledky!$AW$3,OR(Tipy!AV70=Výsledky!$AY$3+1,Tipy!AV70=Výsledky!$AY$3-1)),AND(Tipy!AV70=Výsledky!$AY$3,OR(Tipy!AT70=Výsledky!$AW$3+1,Tipy!AT70=Výsledky!$AW$3-1))),10,0)))</f>
        <v/>
      </c>
      <c r="BF76" s="69" t="str">
        <f>IF(ISBLANK($AY$3),"",IF(ISBLANK(Tipy!AT70),"-",SUM(BA76:BE76)))</f>
        <v/>
      </c>
      <c r="BG76" s="68"/>
      <c r="BH76" s="65" t="str">
        <f>IF(ISBLANK($BT$3),"",IF(ISBLANK(Tipy!AZ70),0,IF(AND(Tipy!AZ70=Výsledky!$BR$3,Tipy!BB70=Výsledky!$BT$3),60,0)))</f>
        <v/>
      </c>
      <c r="BI76" s="65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5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5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6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69" t="str">
        <f>IF(ISBLANK($BT$3),"",IF(ISBLANK(Tipy!AZ70),"-",SUM(BH76:BL76)))</f>
        <v/>
      </c>
      <c r="BN76" s="68"/>
      <c r="BO76" s="65" t="str">
        <f>IF(ISBLANK($CA$3),"",IF(ISBLANK(Tipy!BF70),0,IF(AND(Tipy!BF70=Výsledky!$BY$3,Tipy!BH70=Výsledky!$CA$3),60,0)))</f>
        <v/>
      </c>
      <c r="BP76" s="65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5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5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6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9" t="str">
        <f>IF(ISBLANK($CA$3),"",IF(ISBLANK(Tipy!BF70),"-",SUM(BO76:BS76)))</f>
        <v/>
      </c>
      <c r="BU76" s="68"/>
      <c r="BV76" s="65" t="str">
        <f>IF(ISBLANK($CH$3),"",IF(ISBLANK(Tipy!BL70),0,IF(AND(Tipy!BL70=Výsledky!$CF$3,Tipy!BN70=Výsledky!$CH$3),60,0)))</f>
        <v/>
      </c>
      <c r="BW76" s="65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5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5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6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9" t="str">
        <f>IF(ISBLANK($CH$3),"",IF(ISBLANK(Tipy!BL70),"-",SUM(BV76:BZ76)))</f>
        <v/>
      </c>
      <c r="CB76" s="68"/>
      <c r="CC76" s="65" t="str">
        <f>IF(ISBLANK($CO$3),"",IF(ISBLANK(Tipy!BR70),0,IF(AND(Tipy!BR70=Výsledky!$CM$3,Tipy!BT70=Výsledky!$CO$3),60,0)))</f>
        <v/>
      </c>
      <c r="CD76" s="65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5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5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6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9" t="str">
        <f>IF(ISBLANK($CO$3),"",IF(ISBLANK(Tipy!BR70),"-",SUM(CC76:CG76)))</f>
        <v/>
      </c>
      <c r="CI76" s="68"/>
      <c r="CJ76" s="65" t="str">
        <f>IF(ISBLANK($CV$3),"",IF(ISBLANK(Tipy!BX70),0,IF(AND(Tipy!BX70=Výsledky!$CT$3,Tipy!BZ70=Výsledky!$CV$3),60,0)))</f>
        <v/>
      </c>
      <c r="CK76" s="65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5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5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6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9" t="str">
        <f>IF(ISBLANK($CV$3),"",IF(ISBLANK(Tipy!BX70),"-",SUM(CJ76:CN76)))</f>
        <v/>
      </c>
      <c r="CP76" s="68"/>
      <c r="CQ76" s="65" t="str">
        <f>IF(ISBLANK($DC$3),"",IF(ISBLANK(Tipy!CD70),0,IF(AND(Tipy!CD70=Výsledky!$DA$3,Tipy!CF70=Výsledky!$DC$3),60,0)))</f>
        <v/>
      </c>
      <c r="CR76" s="65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5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5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6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9" t="str">
        <f>IF(ISBLANK($DC$3),"",IF(ISBLANK(Tipy!CD70),"-",SUM(CQ76:CU76)))</f>
        <v/>
      </c>
      <c r="CW76" s="68"/>
      <c r="CX76" s="65" t="str">
        <f>IF(ISBLANK($DX$3),"",IF(ISBLANK(Tipy!CJ70),0,IF(AND(Tipy!CJ70=Výsledky!$DV$3,Tipy!CL70=Výsledky!$DX$3),60,0)))</f>
        <v/>
      </c>
      <c r="CY76" s="65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5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5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6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9" t="str">
        <f>IF(ISBLANK($DX$3),"",IF(ISBLANK(Tipy!CJ70),"-",SUM(CX76:DB76)))</f>
        <v/>
      </c>
      <c r="DD76" s="68"/>
      <c r="DE76" s="65" t="str">
        <f>IF(ISBLANK($DQ$3),"",IF(ISBLANK(Tipy!CP70),0,IF(AND(Tipy!CP70=Výsledky!$DO$3,Tipy!CR70=Výsledky!$DQ$3),60,0)))</f>
        <v/>
      </c>
      <c r="DF76" s="65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5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5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6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9" t="str">
        <f>IF(ISBLANK($DQ$3),"",IF(ISBLANK(Tipy!CP70),"-",SUM(DE76:DI76)))</f>
        <v/>
      </c>
      <c r="DK76" s="68"/>
      <c r="DL76" s="65" t="str">
        <f>IF(ISBLANK($EE$3),"",IF(ISBLANK(Tipy!CV70),0,IF(AND(Tipy!CV70=Výsledky!$EC$3,Tipy!CX70=Výsledky!$EE$3),60,0)))</f>
        <v/>
      </c>
      <c r="DM76" s="65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5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5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6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9" t="str">
        <f>IF(ISBLANK($EE$3),"",IF(ISBLANK(Tipy!CV70),"-",SUM(DL76:DP76)))</f>
        <v/>
      </c>
      <c r="DR76" s="68"/>
      <c r="DS76" s="65" t="str">
        <f>IF(ISBLANK($EL$3),"",IF(ISBLANK(Tipy!DB70),0,IF(AND(Tipy!DB70=Výsledky!$EJ$3,Tipy!DD70=Výsledky!$EL$3),60,0)))</f>
        <v/>
      </c>
      <c r="DT76" s="65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5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5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6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9" t="str">
        <f>IF(ISBLANK($EL$3),"",IF(ISBLANK(Tipy!DB70),"-",SUM(DS76:DW76)))</f>
        <v/>
      </c>
      <c r="DY76" s="68"/>
      <c r="DZ76" s="65" t="str">
        <f>IF(ISBLANK($ES$3),"",IF(ISBLANK(Tipy!DH70),0,IF(AND(Tipy!DH70=Výsledky!$EQ$3,Tipy!DJ70=Výsledky!$ES$3),60,0)))</f>
        <v/>
      </c>
      <c r="EA76" s="65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5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5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6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9" t="str">
        <f>IF(ISBLANK($ES$3),"",IF(ISBLANK(Tipy!DH70),"-",SUM(DZ76:ED76)))</f>
        <v/>
      </c>
      <c r="EF76" s="68"/>
      <c r="EG76" s="65" t="str">
        <f>IF(ISBLANK($EZ$3),"",IF(ISBLANK(Tipy!DN70),0,IF(AND(Tipy!DN70=Výsledky!$EX$3,Tipy!DP70=Výsledky!$EZ$3),60,0)))</f>
        <v/>
      </c>
      <c r="EH76" s="65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5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5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6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9" t="str">
        <f>IF(ISBLANK($EZ$3),"",IF(ISBLANK(Tipy!DN70),"-",SUM(EG76:EK76)))</f>
        <v/>
      </c>
      <c r="EM76" s="68"/>
      <c r="EN76" s="65" t="str">
        <f>IF(ISBLANK($FU$3),"",IF(ISBLANK(Tipy!DT70),0,IF(AND(Tipy!DT70=Výsledky!$FS$3,Tipy!DV70=Výsledky!$FU$3),60,0)))</f>
        <v/>
      </c>
      <c r="EO76" s="65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5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5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6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9" t="str">
        <f>IF(ISBLANK($FU$3),"",IF(ISBLANK(Tipy!DT70),"-",SUM(EN76:ER76)))</f>
        <v/>
      </c>
      <c r="ET76" s="68"/>
      <c r="EU76" s="65" t="str">
        <f>IF(ISBLANK($FG$3),"",IF(ISBLANK(Tipy!DZ70),0,IF(AND(Tipy!DZ70=Výsledky!$FE$3,Tipy!EB70=Výsledky!$FG$3),60,0)))</f>
        <v/>
      </c>
      <c r="EV76" s="65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5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5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6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9" t="str">
        <f>IF(ISBLANK($FG$3),"",IF(ISBLANK(Tipy!DZ70),"-",SUM(EU76:EY76)))</f>
        <v/>
      </c>
      <c r="FA76" s="68"/>
      <c r="FB76" s="65" t="str">
        <f>IF(ISBLANK($BM$3),"",IF(ISBLANK(Tipy!EF70),0,IF(AND(Tipy!EF70=Výsledky!$BK$3,Tipy!EH70=Výsledky!$BM$3),60,0)))</f>
        <v/>
      </c>
      <c r="FC76" s="65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5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5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6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69" t="str">
        <f>IF(ISBLANK($BM$3),"",IF(ISBLANK(Tipy!EF70),"-",SUM(FB76:FF76)))</f>
        <v/>
      </c>
      <c r="FH76" s="68"/>
      <c r="FI76" s="65" t="str">
        <f>IF(ISBLANK($FN$3),"",IF(ISBLANK(Tipy!EL70),0,IF(AND(Tipy!EL70=Výsledky!$FL$3,Tipy!EN70=Výsledky!$FN$3),60,0)))</f>
        <v/>
      </c>
      <c r="FJ76" s="65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5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5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6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9" t="str">
        <f>IF(ISBLANK($FN$3),"",IF(ISBLANK(Tipy!EL70),"-",SUM(FI76:FM76)))</f>
        <v/>
      </c>
      <c r="FO76" s="68"/>
      <c r="FP76" s="65" t="str">
        <f>IF(ISBLANK($DJ$3),"",IF(ISBLANK(Tipy!ER70),0,IF(AND(Tipy!ER70=Výsledky!$DH$3,Tipy!ET70=Výsledky!$DJ$3),60,0)))</f>
        <v/>
      </c>
      <c r="FQ76" s="65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5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5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6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9" t="str">
        <f>IF(ISBLANK($DJ$3),"",IF(ISBLANK(Tipy!ER70),"-",SUM(FP76:FT76)))</f>
        <v/>
      </c>
      <c r="FV76" s="68"/>
      <c r="FW76" s="65" t="str">
        <f>IF(ISBLANK($GB$3),"",IF(ISBLANK(Tipy!EX70),0,IF(AND(Tipy!EX70=Výsledky!$FZ$3,Tipy!EZ70=Výsledky!$GB$3),60,0)))</f>
        <v/>
      </c>
      <c r="FX76" s="65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5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5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6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9" t="str">
        <f>IF(ISBLANK($GB$3),"",IF(ISBLANK(Tipy!EX70),"-",SUM(FW76:GA76)))</f>
        <v/>
      </c>
      <c r="GC76" s="68"/>
      <c r="GD76" s="65" t="str">
        <f>IF(ISBLANK($GP$3),"",IF(ISBLANK(Tipy!FD70),0,IF(AND(Tipy!FD70=Výsledky!$GN$3,Tipy!FF70=Výsledky!$GP$3),60,0)))</f>
        <v/>
      </c>
      <c r="GE76" s="65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5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5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6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9" t="str">
        <f>IF(ISBLANK($GP$3),"",IF(ISBLANK(Tipy!FD70),"-",SUM(GD76:GH76)))</f>
        <v/>
      </c>
      <c r="GJ76" s="68"/>
      <c r="GK76" s="65" t="str">
        <f>IF(ISBLANK($GW$3),"",IF(ISBLANK(Tipy!FJ70),0,IF(AND(Tipy!FJ70=Výsledky!$GU$3,Tipy!FL70=Výsledky!$GW$3),60,0)))</f>
        <v/>
      </c>
      <c r="GL76" s="65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5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5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6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9" t="str">
        <f>IF(ISBLANK($GW$3),"",IF(ISBLANK(Tipy!FJ70),"-",SUM(GK76:GO76)))</f>
        <v/>
      </c>
      <c r="GQ76" s="68"/>
      <c r="GR76" s="65" t="str">
        <f>IF(ISBLANK($GI$3),"",IF(ISBLANK(Tipy!FP70),0,IF(AND(Tipy!FP70=Výsledky!$GG$3,Tipy!FR70=Výsledky!$GI$3),60,0)))</f>
        <v/>
      </c>
      <c r="GS76" s="65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5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5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6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9" t="str">
        <f>IF(ISBLANK($GI$3),"",IF(ISBLANK(Tipy!FP70),"-",SUM(GR76:GV76)))</f>
        <v/>
      </c>
      <c r="GX76" s="68"/>
      <c r="GY76" s="65" t="str">
        <f>IF(ISBLANK($HK$3),"",IF(ISBLANK(Tipy!FV70),0,IF(AND(Tipy!FV70=Výsledky!$HI$3,Tipy!FX70=Výsledky!$HK$3),60,0)))</f>
        <v/>
      </c>
      <c r="GZ76" s="65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5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5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6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9" t="str">
        <f>IF(ISBLANK($HK$3),"",IF(ISBLANK(Tipy!FV70),"-",SUM(GY76:HC76)))</f>
        <v/>
      </c>
      <c r="HE76" s="68"/>
      <c r="HF76" s="65" t="str">
        <f>IF(ISBLANK($HD$3),"",IF(ISBLANK(Tipy!GB70),0,IF(AND(Tipy!GB70=Výsledky!$HB$3,Tipy!GD70=Výsledky!$HD$3),60,0)))</f>
        <v/>
      </c>
      <c r="HG76" s="65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5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5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6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9" t="str">
        <f>IF(ISBLANK($HD$3),"",IF(ISBLANK(Tipy!GB70),"-",SUM(HF76:HJ76)))</f>
        <v/>
      </c>
      <c r="HL76" s="68"/>
      <c r="HM76" s="65" t="str">
        <f>IF(ISBLANK($HY$3),"",IF(ISBLANK(Tipy!GH70),0,IF(AND(Tipy!GH70=Výsledky!$HW$3,Tipy!GJ70=Výsledky!$HY$3),60,0)))</f>
        <v/>
      </c>
      <c r="HN76" s="65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5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5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6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9" t="str">
        <f>IF(ISBLANK($HY$3),"",IF(ISBLANK(Tipy!GH70),"-",SUM(HM76:HQ76)))</f>
        <v/>
      </c>
      <c r="HS76" s="68"/>
      <c r="HT76" s="65" t="str">
        <f>IF(ISBLANK($HR$3),"",IF(ISBLANK(Tipy!GN70),0,IF(AND(Tipy!GN70=Výsledky!$HP$3,Tipy!GP70=Výsledky!$HR$3),60,0)))</f>
        <v/>
      </c>
      <c r="HU76" s="65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5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5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6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9" t="str">
        <f>IF(ISBLANK($HR$3),"",IF(ISBLANK(Tipy!GN70),"-",SUM(HT76:HX76)))</f>
        <v/>
      </c>
      <c r="HZ76" s="68"/>
      <c r="IA76" s="65" t="str">
        <f>IF(ISBLANK($IM$3),"",IF(ISBLANK(Tipy!GT70),0,IF(AND(Tipy!GT70=Výsledky!$IK$3,Tipy!GV70=Výsledky!$IM$3),60,0)))</f>
        <v/>
      </c>
      <c r="IB76" s="65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5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5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6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9" t="str">
        <f>IF(ISBLANK($IM$3),"",IF(ISBLANK(Tipy!GT70),"-",SUM(IA76:IE76)))</f>
        <v/>
      </c>
      <c r="IG76" s="68"/>
      <c r="IH76" s="65" t="str">
        <f>IF(ISBLANK($IF$3),"",IF(ISBLANK(Tipy!GZ70),0,IF(AND(Tipy!GZ70=Výsledky!$ID$3,Tipy!HB70=Výsledky!$IF$3),60,0)))</f>
        <v/>
      </c>
      <c r="II76" s="65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5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5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6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9" t="str">
        <f>IF(ISBLANK($IF$3),"",IF(ISBLANK(Tipy!GZ70),"-",SUM(IH76:IL76)))</f>
        <v/>
      </c>
      <c r="IN76" s="68"/>
      <c r="IO76" s="65" t="str">
        <f>IF(ISBLANK($IT$3),"",IF(ISBLANK(Tipy!HF70),0,IF(AND(Tipy!HF70=Výsledky!$IR$3,Tipy!HH70=Výsledky!$IT$3),60,0)))</f>
        <v/>
      </c>
      <c r="IP76" s="65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5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5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6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9" t="str">
        <f>IF(ISBLANK($IT$3),"",IF(ISBLANK(Tipy!HF70),"-",SUM(IO76:IS76)))</f>
        <v/>
      </c>
      <c r="IU76" s="68"/>
      <c r="IV76" s="65" t="str">
        <f>IF(ISBLANK($JA$3),"",IF(ISBLANK(Tipy!HL70),0,IF(AND(Tipy!HL70=Výsledky!$IY$3,Tipy!HN70=Výsledky!$JA$3),60,0)))</f>
        <v/>
      </c>
      <c r="IW76" s="65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5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5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6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9" t="str">
        <f>IF(ISBLANK($JA$3),"",IF(ISBLANK(Tipy!HL70),"-",SUM(IV76:IZ76)))</f>
        <v/>
      </c>
      <c r="JB76" s="68"/>
      <c r="JC76" s="65" t="str">
        <f>IF(ISBLANK($JO$3),"",IF(ISBLANK(Tipy!HR70),0,IF(AND(Tipy!HR70=Výsledky!$JM$3,Tipy!HT70=Výsledky!$JO$3),60,0)))</f>
        <v/>
      </c>
      <c r="JD76" s="65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5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5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6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9" t="str">
        <f>IF(ISBLANK($JO$3),"",IF(ISBLANK(Tipy!HR70),"-",SUM(JC76:JG76)))</f>
        <v/>
      </c>
      <c r="JI76" s="68"/>
      <c r="JJ76" s="65" t="str">
        <f>IF(ISBLANK($JH$3),"",IF(ISBLANK(Tipy!HX70),0,IF(AND(Tipy!HX70=Výsledky!$JF$3,Tipy!HZ70=Výsledky!$JH$3),60,0)))</f>
        <v/>
      </c>
      <c r="JK76" s="65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5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5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6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9" t="str">
        <f>IF(ISBLANK($JH$3),"",IF(ISBLANK(Tipy!HX70),"-",SUM(JJ76:JN76)))</f>
        <v/>
      </c>
      <c r="JP76" s="68"/>
      <c r="JQ76" s="65" t="str">
        <f>IF(ISBLANK($JV$3),"",IF(ISBLANK(Tipy!ID70),0,IF(AND(Tipy!ID70=Výsledky!$JT$3,Tipy!IF70=Výsledky!$JV$3),60,0)))</f>
        <v/>
      </c>
      <c r="JR76" s="65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5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5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6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9" t="str">
        <f>IF(ISBLANK($JV$3),"",IF(ISBLANK(Tipy!ID70),"-",SUM(JQ76:JU76)))</f>
        <v/>
      </c>
      <c r="JW76" s="68"/>
      <c r="JX76" s="65" t="str">
        <f>IF(ISBLANK($KQ$3),"",IF(ISBLANK(Tipy!IJ70),0,IF(AND(Tipy!IJ70=Výsledky!$KO$3,Tipy!IL70=Výsledky!$KQ$3),60,0)))</f>
        <v/>
      </c>
      <c r="JY76" s="65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5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5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6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9" t="str">
        <f>IF(ISBLANK($KQ$3),"",IF(ISBLANK(Tipy!IJ70),"-",SUM(JX76:KB76)))</f>
        <v/>
      </c>
      <c r="KD76" s="68"/>
      <c r="KE76" s="65" t="str">
        <f>IF(ISBLANK($KX$3),"",IF(ISBLANK(Tipy!IP70),0,IF(AND(Tipy!IP70=Výsledky!$KV$3,Tipy!IR70=Výsledky!$KX$3),60,0)))</f>
        <v/>
      </c>
      <c r="KF76" s="65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5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5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6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9" t="str">
        <f>IF(ISBLANK($KX$3),"",IF(ISBLANK(Tipy!IP70),"-",SUM(KE76:KI76)))</f>
        <v/>
      </c>
      <c r="KK76" s="68"/>
      <c r="KL76" s="65" t="str">
        <f>IF(ISBLANK($KJ$3),"",IF(ISBLANK(Tipy!IV70),0,IF(AND(Tipy!IV70=Výsledky!$KH$3,Tipy!IX70=Výsledky!$KJ$3),60,0)))</f>
        <v/>
      </c>
      <c r="KM76" s="65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5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5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6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9" t="str">
        <f>IF(ISBLANK($KJ$3),"",IF(ISBLANK(Tipy!IV70),"-",SUM(KL76:KP76)))</f>
        <v/>
      </c>
      <c r="KR76" s="68"/>
      <c r="KS76" s="65" t="str">
        <f>IF(ISBLANK($KC$3),"",IF(ISBLANK(Tipy!JB70),0,IF(AND(Tipy!JB70=Výsledky!$KA$3,Tipy!JD70=Výsledky!$KC$3),60,0)))</f>
        <v/>
      </c>
      <c r="KT76" s="65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5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5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6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9" t="str">
        <f>IF(ISBLANK($KC$3),"",IF(ISBLANK(Tipy!JB70),"-",SUM(KS76:KW76)))</f>
        <v/>
      </c>
      <c r="KY76" s="68"/>
      <c r="KZ76" s="65" t="str">
        <f>IF(ISBLANK($LE$3),"",IF(ISBLANK(Tipy!JH70),0,IF(AND(Tipy!JH70=Výsledky!$LC$3,Tipy!JJ70=Výsledky!$LE$3),60,0)))</f>
        <v/>
      </c>
      <c r="LA76" s="65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5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5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6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9" t="str">
        <f>IF(ISBLANK($LE$3),"",IF(ISBLANK(Tipy!JH70),"-",SUM(KZ76:LD76)))</f>
        <v/>
      </c>
      <c r="LF76" s="68"/>
      <c r="LG76" s="65" t="str">
        <f>IF(ISBLANK($JH$3),"",IF(ISBLANK(Tipy!JU70),0,IF(AND(Tipy!JU70=Výsledky!$JF$3,Tipy!JW70=Výsledky!$JH$3),60,0)))</f>
        <v/>
      </c>
      <c r="LH76" s="65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5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5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6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9" t="str">
        <f>IF(ISBLANK($JH$3),"",IF(ISBLANK(Tipy!JU70),"-",SUM(LG76:LK76)))</f>
        <v/>
      </c>
      <c r="LM76" s="68"/>
      <c r="LN76" s="65" t="str">
        <f>IF(ISBLANK($LS$3),"",IF(ISBLANK(Tipy!JN70),0,IF(AND(Tipy!JN70=Výsledky!$LQ$3,Tipy!JP70=Výsledky!$LS$3),60,0)))</f>
        <v/>
      </c>
      <c r="LO76" s="65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5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5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6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9" t="str">
        <f>IF(ISBLANK($LS$3),"",IF(ISBLANK(Tipy!JN70),"-",SUM(LN76:LR76)))</f>
        <v/>
      </c>
      <c r="LT76" s="68"/>
      <c r="LU76" s="65" t="str">
        <f>IF(ISBLANK($JH$3),"",IF(ISBLANK(Tipy!KI70),0,IF(AND(Tipy!KI70=Výsledky!$JF$3,Tipy!KK70=Výsledky!$JH$3),60,0)))</f>
        <v/>
      </c>
      <c r="LV76" s="65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5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5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6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9" t="str">
        <f>IF(ISBLANK($JH$3),"",IF(ISBLANK(Tipy!KI70),"-",SUM(LU76:LY76)))</f>
        <v/>
      </c>
      <c r="MA76" s="68"/>
      <c r="MB76" s="65" t="str">
        <f>IF(ISBLANK($MG$3),"",IF(ISBLANK(Tipy!JZ70),0,IF(AND(Tipy!JZ70=Výsledky!$ME$3,Tipy!KB70=Výsledky!$MG$3),60,0)))</f>
        <v/>
      </c>
      <c r="MC76" s="65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5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5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6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9" t="str">
        <f>IF(ISBLANK($MG$3),"",IF(ISBLANK(Tipy!JZ70),"-",SUM(MB76:MF76)))</f>
        <v/>
      </c>
      <c r="MH76" s="68"/>
      <c r="MI76" s="65" t="str">
        <f>IF(ISBLANK($MN$3),"",IF(ISBLANK(Tipy!KL70),0,IF(AND(Tipy!KL70=Výsledky!$ML$3,Tipy!KN70=Výsledky!$MN$3),60,0)))</f>
        <v/>
      </c>
      <c r="MJ76" s="6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5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5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9" t="str">
        <f>IF(ISBLANK($MN$3),"",IF(ISBLANK(Tipy!KL70),"-",SUM(MI76:MM76)))</f>
        <v/>
      </c>
      <c r="MO76" s="68"/>
      <c r="MP76" s="65" t="str">
        <f>IF(ISBLANK($MU$3),"",IF(ISBLANK(Tipy!KR70),0,IF(AND(Tipy!KR70=Výsledky!$MS$3,Tipy!KT70=Výsledky!$MU$3),60,0)))</f>
        <v/>
      </c>
      <c r="MQ76" s="6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5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5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9" t="str">
        <f>IF(ISBLANK($MU$3),"",IF(ISBLANK(Tipy!KR70),"-",SUM(MP76:MT76)))</f>
        <v/>
      </c>
      <c r="MV76" s="68"/>
      <c r="MW76" s="65" t="str">
        <f>IF(ISBLANK($NP$3),"",IF(ISBLANK(Tipy!KX70),0,IF(AND(Tipy!KX70=Výsledky!$NN$3,Tipy!KZ70=Výsledky!$NP$3),60,0)))</f>
        <v/>
      </c>
      <c r="MX76" s="65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5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5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6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9" t="str">
        <f>IF(ISBLANK($NP$3),"",IF(ISBLANK(Tipy!KX70),"-",SUM(MW76:NA76)))</f>
        <v/>
      </c>
      <c r="NC76" s="68"/>
      <c r="ND76" s="65" t="str">
        <f>IF(ISBLANK($NB$3),"",IF(ISBLANK(Tipy!LD70),0,IF(AND(Tipy!LD70=Výsledky!$MZ$3,Tipy!LF70=Výsledky!$NB$3),60,0)))</f>
        <v/>
      </c>
      <c r="NE76" s="65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5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5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6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9" t="str">
        <f>IF(ISBLANK($NB$3),"",IF(ISBLANK(Tipy!LD70),"-",SUM(ND76:NH76)))</f>
        <v/>
      </c>
      <c r="NJ76" s="68"/>
      <c r="NK76" s="65" t="str">
        <f>IF(ISBLANK($OD$3),"",IF(ISBLANK(Tipy!LJ70),0,IF(AND(Tipy!LJ70=Výsledky!$OB$3,Tipy!LL70=Výsledky!$OD$3),60,0)))</f>
        <v/>
      </c>
      <c r="NL76" s="65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5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5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6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9" t="str">
        <f>IF(ISBLANK($OD$3),"",IF(ISBLANK(Tipy!LJ70),"-",SUM(NK76:NO76)))</f>
        <v/>
      </c>
      <c r="NQ76" s="68"/>
      <c r="NR76" s="65" t="str">
        <f>IF(ISBLANK($NI$3),"",IF(ISBLANK(Tipy!LP70),0,IF(AND(Tipy!LP70=Výsledky!$NG$3,Tipy!LR70=Výsledky!$NI$3),60,0)))</f>
        <v/>
      </c>
      <c r="NS76" s="65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5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5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6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9" t="str">
        <f>IF(ISBLANK($NI$3),"",IF(ISBLANK(Tipy!LP70),"-",SUM(NR76:NV76)))</f>
        <v/>
      </c>
      <c r="NX76" s="68"/>
      <c r="NY76" s="65" t="str">
        <f>IF(ISBLANK($OK$3),"",IF(ISBLANK(Tipy!LV70),0,IF(AND(Tipy!LV70=Výsledky!$OI$3,Tipy!LX70=Výsledky!$OK$3),60,0)))</f>
        <v/>
      </c>
      <c r="NZ76" s="65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5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5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6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9" t="str">
        <f>IF(ISBLANK($OK$3),"",IF(ISBLANK(Tipy!LV70),"-",SUM(NY76:OC76)))</f>
        <v/>
      </c>
      <c r="OE76" s="68"/>
      <c r="OF76" s="65" t="str">
        <f>IF(ISBLANK($NW$3),"",IF(ISBLANK(Tipy!MB70),0,IF(AND(Tipy!MB70=Výsledky!$NU$3,Tipy!MD70=Výsledky!$NW$3),60,0)))</f>
        <v/>
      </c>
      <c r="OG76" s="65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5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5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6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9" t="str">
        <f>IF(ISBLANK($NW$3),"",IF(ISBLANK(Tipy!MB70),"-",SUM(OF76:OJ76)))</f>
        <v/>
      </c>
      <c r="OL76" s="68"/>
      <c r="OM76" s="65" t="str">
        <f>IF(ISBLANK($OR$3),"",IF(ISBLANK(Tipy!MH70),0,IF(AND(Tipy!MH70=Výsledky!$OP$3,Tipy!MJ70=Výsledky!$OR$3),60,0)))</f>
        <v/>
      </c>
      <c r="ON76" s="6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5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5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9" t="str">
        <f>IF(ISBLANK($OR$3),"",IF(ISBLANK(Tipy!MH70),"-",SUM(OM76:OQ76)))</f>
        <v/>
      </c>
      <c r="OS76" s="68"/>
      <c r="OT76" s="65" t="str">
        <f>IF(ISBLANK($OY$3),"",IF(ISBLANK(Tipy!MN70),0,IF(AND(Tipy!MN70=Výsledky!$OW$3,Tipy!MP70=Výsledky!$OY$3),60,0)))</f>
        <v/>
      </c>
      <c r="OU76" s="6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5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5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9" t="str">
        <f>IF(ISBLANK($OY$3),"",IF(ISBLANK(Tipy!MN70),"-",SUM(OT76:OX76)))</f>
        <v/>
      </c>
      <c r="OZ76" s="68"/>
      <c r="PA76" s="65" t="str">
        <f>IF(ISBLANK($PF$3),"",IF(ISBLANK(Tipy!MT70),0,IF(AND(Tipy!MT70=Výsledky!$PD$3,Tipy!MV70=Výsledky!$PF$3),60,0)))</f>
        <v/>
      </c>
      <c r="PB76" s="6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5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5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9" t="str">
        <f>IF(ISBLANK($PF$3),"",IF(ISBLANK(Tipy!MT70),"-",SUM(PA76:PE76)))</f>
        <v/>
      </c>
      <c r="PG76" s="68"/>
      <c r="PH76" s="65" t="str">
        <f>IF(ISBLANK($PM$3),"",IF(ISBLANK(Tipy!MZ70),0,IF(AND(Tipy!MZ70=Výsledky!$PK$3,Tipy!NB70=Výsledky!$PM$3),60,0)))</f>
        <v/>
      </c>
      <c r="PI76" s="6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5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5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9" t="str">
        <f>IF(ISBLANK($PM$3),"",IF(ISBLANK(Tipy!MZ70),"-",SUM(PH76:PL76)))</f>
        <v/>
      </c>
      <c r="PN76" s="68"/>
      <c r="PO76" s="65" t="str">
        <f>IF(ISBLANK($PT$3),"",IF(ISBLANK(Tipy!NF70),0,IF(AND(Tipy!NF70=Výsledky!$PR$3,Tipy!NH70=Výsledky!$PT$3),60,0)))</f>
        <v/>
      </c>
      <c r="PP76" s="6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5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5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9" t="str">
        <f>IF(ISBLANK($PT$3),"",IF(ISBLANK(Tipy!NF70),"-",SUM(PO76:PS76)))</f>
        <v/>
      </c>
      <c r="PU76" s="68"/>
      <c r="PV76" s="65" t="str">
        <f>IF(ISBLANK($QA$3),"",IF(ISBLANK(Tipy!NL70),0,IF(AND(Tipy!NL70=Výsledky!$PY$3,Tipy!NN70=Výsledky!$QA$3),60,0)))</f>
        <v/>
      </c>
      <c r="PW76" s="6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5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5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9" t="str">
        <f>IF(ISBLANK($QA$3),"",IF(ISBLANK(Tipy!NL70),"-",SUM(PV76:PZ76)))</f>
        <v/>
      </c>
      <c r="QB76" s="68"/>
      <c r="QC76" s="65" t="str">
        <f>IF(ISBLANK($QH$3),"",IF(ISBLANK(Tipy!NR70),0,IF(AND(Tipy!NR70=Výsledky!$QF$3,Tipy!NT70=Výsledky!$QH$3),60,0)))</f>
        <v/>
      </c>
      <c r="QD76" s="6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5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5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9" t="str">
        <f>IF(ISBLANK($QH$3),"",IF(ISBLANK(Tipy!NR70),"-",SUM(QC76:QG76)))</f>
        <v/>
      </c>
      <c r="QI76" s="65"/>
      <c r="QJ76" s="65" t="str">
        <f>IF(ISBLANK($QV$3),"",IF(ISBLANK(Tipy!NX70),0,IF(AND(Tipy!NX70=Výsledky!$QT$3,Tipy!NZ70=Výsledky!$QV$3),60,0)))</f>
        <v/>
      </c>
      <c r="QK76" s="65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5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5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6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9" t="str">
        <f>IF(ISBLANK($QV$3),"",IF(ISBLANK(Tipy!NX70),"-",SUM(QJ76:QN76)))</f>
        <v/>
      </c>
      <c r="QP76" s="65"/>
      <c r="QQ76" s="65" t="str">
        <f>IF(ISBLANK($QO$3),"",IF(ISBLANK(Tipy!#REF!),0,IF(AND(Tipy!#REF!=Výsledky!$QM$3,Tipy!#REF!=Výsledky!$QO$3),60,0)))</f>
        <v/>
      </c>
      <c r="QR7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9" t="str">
        <f>IF(ISBLANK($QO$3),"",IF(ISBLANK(Tipy!#REF!),"-",SUM(QQ76:QU76)))</f>
        <v/>
      </c>
    </row>
    <row r="77" spans="1:464" s="336" customFormat="1" ht="15">
      <c r="A77" s="316">
        <f>Tipy!A71</f>
        <v>65</v>
      </c>
      <c r="B77" s="333" t="s">
        <v>255</v>
      </c>
      <c r="C77" s="334">
        <v>59</v>
      </c>
      <c r="D77" s="65">
        <f>IF(ISBLANK($I$3),"",IF(ISBLANK(Tipy!D73),0,IF(AND(Tipy!D73=Výsledky!$G$3,Tipy!F73=Výsledky!$I$3),60,0)))</f>
        <v>0</v>
      </c>
      <c r="E77" s="6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5" t="e">
        <f>IF(ISBLANK($I$3),"",IF(OR(Tipy!G73=Výsledky!$D$6,Tipy!G73=Výsledky!$D$7,Tipy!G73=Výsledky!$D$8,Tipy!G73=Výsledky!$D$9),IF(VLOOKUP(Tipy!G73,'Kategórie hráčov'!$A$2:$B$46,2,FALSE)=30,30,20),0))</f>
        <v>#N/A</v>
      </c>
      <c r="G77" s="65" t="e">
        <f>IF(ISBLANK($I$3),"",IF(OR(Tipy!H73=Výsledky!$G$6,Tipy!H73=Výsledky!$G$7,Tipy!H73=Výsledky!$G$8,Tipy!H73=Výsledky!$G$9),IF(VLOOKUP(Tipy!H73,'Kategórie hráčov'!$A$2:$B$46,2,FALSE)=30,30,20),0))</f>
        <v>#N/A</v>
      </c>
      <c r="H77" s="6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7" t="str">
        <f>IF(ISBLANK($I$3),"",IF(ISBLANK(Tipy!D73),"-",SUM(D77:H77)))</f>
        <v>-</v>
      </c>
      <c r="J77" s="335"/>
      <c r="K77" s="106">
        <f>IF(ISBLANK($P$3),"",IF(ISBLANK(Tipy!J71),0,IF(AND(Tipy!J71=Výsledky!$N$3,Tipy!L71=Výsledky!$P$3),60,0)))</f>
        <v>0</v>
      </c>
      <c r="L77" s="10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5">
        <f>IF(ISBLANK($P$3),"",IF(OR(Tipy!M71=Výsledky!$K$6,Tipy!M71=Výsledky!$K$7,Tipy!M71=Výsledky!$K$8,Tipy!M71=Výsledky!$K$9),IF(VLOOKUP(Tipy!M71,'Kategórie hráčov'!$A$2:$B$46,2,FALSE)=30,30,20),0))</f>
        <v>0</v>
      </c>
      <c r="N77" s="105">
        <f>IF(ISBLANK($P$3),"",IF(OR(Tipy!N71=Výsledky!$N$6,Tipy!N71=Výsledky!$N$7,Tipy!N71=Výsledky!$N$8,Tipy!N71=Výsledky!$N$9),IF(VLOOKUP(Tipy!N71,'Kategórie hráčov'!$A$2:$B$46,2,FALSE)=30,30,20),0))</f>
        <v>0</v>
      </c>
      <c r="O77" s="6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7">
        <f>IF(ISBLANK($P$3),"",IF(ISBLANK(Tipy!J72),"-",SUM(K77:O77)))</f>
        <v>20</v>
      </c>
      <c r="Q77" s="330"/>
      <c r="R77" s="106">
        <f>IF(ISBLANK($W$3),"",IF(ISBLANK(Tipy!P71),0,IF(AND(Tipy!P71=Výsledky!$U$3,Tipy!R71=Výsledky!$W$3),60,0)))</f>
        <v>0</v>
      </c>
      <c r="S77" s="10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5">
        <f>IF(ISBLANK($W$3),"",IF(OR(Tipy!S71=Výsledky!$R$6,Tipy!S71=Výsledky!$R$7,Tipy!S71=Výsledky!$R$8,Tipy!S71=Výsledky!$R$9),VLOOKUP(Tipy!S71,'Kategórie hráčov'!$A$2:$B$47,2,FALSE),0))</f>
        <v>0</v>
      </c>
      <c r="U77" s="105">
        <f>IF(ISBLANK($W$3),"",IF(OR(Tipy!T71=Výsledky!$U$6,Tipy!T71=Výsledky!$U$7,Tipy!T71=Výsledky!$U$8,Tipy!T71=Výsledky!$U$9),VLOOKUP(Tipy!T71,'Kategórie hráčov'!$A$25:$B$70,2,FALSE),0))</f>
        <v>0</v>
      </c>
      <c r="V77" s="6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9">
        <f>IF(ISBLANK($W$3),"",IF(ISBLANK(Tipy!P71),"-",SUM(R77:V77)))</f>
        <v>0</v>
      </c>
      <c r="X77" s="330"/>
      <c r="Y77" s="106">
        <f>IF(ISBLANK($AD$3),"",IF(ISBLANK(Tipy!V71),0,IF(AND(Tipy!V71=Výsledky!$AB$3,Tipy!X71=Výsledky!$AD$3),60,0)))</f>
        <v>0</v>
      </c>
      <c r="Z77" s="10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5">
        <f>IF(ISBLANK($AD$3),"",IF(OR(Tipy!Y71=Výsledky!$Y$6,Tipy!Y71=Výsledky!$Y$7,Tipy!Y71=Výsledky!$Y$8,Tipy!Y71=Výsledky!$Y$9),VLOOKUP(Tipy!Y71,'Kategórie hráčov'!$A$2:$B$47,2,FALSE),0))</f>
        <v>0</v>
      </c>
      <c r="AB77" s="105">
        <f>IF(ISBLANK($AD$3),"",IF(OR(Tipy!Z71=Výsledky!$AB$6,Tipy!Z71=Výsledky!$AB$7,Tipy!Z71=Výsledky!$AB$8,Tipy!Z71=Výsledky!$AB$9),VLOOKUP(Tipy!Z71,'Kategórie hráčov'!$A$25:$B$70,2,FALSE),0))</f>
        <v>0</v>
      </c>
      <c r="AC77" s="6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9">
        <f>IF(ISBLANK($AD$3),"",IF(ISBLANK(Tipy!V71),"-",SUM(Y77:AC77)))</f>
        <v>0</v>
      </c>
      <c r="AE77" s="68"/>
      <c r="AF77" s="65" t="str">
        <f>IF(ISBLANK($AK$3),"",IF(ISBLANK(Tipy!AB71),0,IF(AND(Tipy!AB71=Výsledky!$AI$3,Tipy!AD71=Výsledky!$AK$3),60,0)))</f>
        <v/>
      </c>
      <c r="AG77" s="65" t="str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/>
      </c>
      <c r="AH77" s="65" t="str">
        <f>IF(ISBLANK($AK$3),"",IF(OR(Tipy!AE71=Výsledky!$AF$6,Tipy!AE71=Výsledky!$AF$7,Tipy!AE71=Výsledky!$AF$8,Tipy!AE71=Výsledky!$AF$9),IF(VLOOKUP(Tipy!AE71,'Kategórie hráčov'!$A$2:$B$46,2,FALSE)=30,30,20),0))</f>
        <v/>
      </c>
      <c r="AI77" s="65" t="str">
        <f>IF(ISBLANK($AK$3),"",IF(OR(Tipy!AF71=Výsledky!$AI$6,Tipy!AF71=Výsledky!$AI$7,Tipy!AF71=Výsledky!$AI$8,Tipy!AF71=Výsledky!$AI$9),IF(VLOOKUP(Tipy!AF71,'Kategórie hráčov'!$A$2:$B$46,2,FALSE)=30,30,20),0))</f>
        <v/>
      </c>
      <c r="AJ77" s="66" t="str">
        <f>IF(ISBLANK($AK$3),"",IF(ISBLANK(Tipy!AB71),0,IF(OR(AND(Tipy!AB71=Výsledky!$AI$3,OR(Tipy!AD71=Výsledky!$AK$3+1,Tipy!AD71=Výsledky!$AK$3-1)),AND(Tipy!AD71=Výsledky!$AK$3,OR(Tipy!AB71=Výsledky!$AI$3+1,Tipy!AB71=Výsledky!$AI$3-1))),10,0)))</f>
        <v/>
      </c>
      <c r="AK77" s="69" t="str">
        <f>IF(ISBLANK($AK$3),"",IF(ISBLANK(Tipy!AB71),"-",SUM(AF77:AJ77)))</f>
        <v/>
      </c>
      <c r="AL77" s="68"/>
      <c r="AM77" s="65" t="str">
        <f>IF(ISBLANK($AR$3),"",IF(ISBLANK(Tipy!AH71),0,IF(AND(Tipy!AH71=Výsledky!$AP$3,Tipy!AJ71=Výsledky!$AR$3),60,0)))</f>
        <v/>
      </c>
      <c r="AN77" s="65" t="str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/>
      </c>
      <c r="AO77" s="65" t="str">
        <f>IF(ISBLANK($AR$3),"",IF(OR(Tipy!AK71=Výsledky!$AM$6,Tipy!AK71=Výsledky!$AM$7,Tipy!AK71=Výsledky!$AM$8,Tipy!AK71=Výsledky!$AM$9),IF(VLOOKUP(Tipy!AK71,'Kategórie hráčov'!$A$2:$B$46,2,FALSE)=30,30,20),0))</f>
        <v/>
      </c>
      <c r="AP77" s="65" t="str">
        <f>IF(ISBLANK($AR$3),"",IF(OR(Tipy!AL71=Výsledky!$AP$6,Tipy!AL71=Výsledky!$AP$7,Tipy!AL71=Výsledky!$AP$8,Tipy!AL71=Výsledky!$AP$9),IF(VLOOKUP(Tipy!AL71,'Kategórie hráčov'!$A$2:$B$46,2,FALSE)=30,30,20),0))</f>
        <v/>
      </c>
      <c r="AQ77" s="66" t="str">
        <f>IF(ISBLANK($AR$3),"",IF(ISBLANK(Tipy!AH71),0,IF(OR(AND(Tipy!AH71=Výsledky!$AP$3,OR(Tipy!AJ71=Výsledky!$AR$3+1,Tipy!AJ71=Výsledky!$AR$3-1)),AND(Tipy!AJ71=Výsledky!$AR$3,OR(Tipy!AH71=Výsledky!$AP$3+1,Tipy!AH71=Výsledky!$AP$3-1))),10,0)))</f>
        <v/>
      </c>
      <c r="AR77" s="69" t="str">
        <f>IF(ISBLANK($AR$3),"",IF(ISBLANK(Tipy!AH71),"-",SUM(AM77:AQ77)))</f>
        <v/>
      </c>
      <c r="AS77" s="68"/>
      <c r="AT77" s="65" t="str">
        <f>IF(ISBLANK($BF$3),"",IF(ISBLANK(Tipy!AN71),0,IF(AND(Tipy!AN71=Výsledky!$BD$3,Tipy!AP71=Výsledky!$BF$3),60,0)))</f>
        <v/>
      </c>
      <c r="AU77" s="65" t="str">
        <f>IF(ISBLANK($BF$3),"",IF(ISBLANK(Tipy!AN71),0,IF(AND(Tipy!AN71=Výsledky!$BD$3,Tipy!AP71=Výsledky!$BF$3),0,IF(AND(Tipy!AN71-Tipy!AP71&gt;0,Výsledky!$BD$3-Výsledky!$BF$3&gt;0),20,IF(AND(Tipy!AN71-Tipy!AP71=0,Výsledky!$BD$3-Výsledky!$BF$3=0),20,IF(AND(Tipy!AN71-Tipy!AP71&lt;0,Výsledky!$BD$3-Výsledky!$BF$3&lt;0),20,0))))))</f>
        <v/>
      </c>
      <c r="AV77" s="65" t="str">
        <f>IF(ISBLANK($BF$3),"",IF(OR(Tipy!AQ71=Výsledky!#REF!,Tipy!AQ71=Výsledky!#REF!,Tipy!AQ71=Výsledky!#REF!,Tipy!AQ71=Výsledky!$AT$9),IF(VLOOKUP(Tipy!AQ71,'Kategórie hráčov'!$A$2:$B$46,2,FALSE)=30,30,20),0))</f>
        <v/>
      </c>
      <c r="AW77" s="65" t="str">
        <f>IF(ISBLANK($BF$3),"",IF(OR(Tipy!AR71=Výsledky!#REF!,Tipy!AR71=Výsledky!#REF!,Tipy!AR71=Výsledky!#REF!,Tipy!AR71=Výsledky!$AW$9),IF(VLOOKUP(Tipy!AR71,'Kategórie hráčov'!$A$2:$B$46,2,FALSE)=30,30,20),0))</f>
        <v/>
      </c>
      <c r="AX77" s="66" t="str">
        <f>IF(ISBLANK($BF$3),"",IF(ISBLANK(Tipy!AN71),0,IF(OR(AND(Tipy!AN71=Výsledky!$BD$3,OR(Tipy!AP71=Výsledky!$BF$3+1,Tipy!AP71=Výsledky!$BF$3-1)),AND(Tipy!AP71=Výsledky!$BF$3,OR(Tipy!AN71=Výsledky!$BD$3+1,Tipy!AN71=Výsledky!$BD$3-1))),10,0)))</f>
        <v/>
      </c>
      <c r="AY77" s="69" t="str">
        <f>IF(ISBLANK($BF$3),"",IF(ISBLANK(Tipy!AN71),"-",SUM(AT77:AX77)))</f>
        <v/>
      </c>
      <c r="AZ77" s="68"/>
      <c r="BA77" s="65" t="str">
        <f>IF(ISBLANK($AY$3),"",IF(ISBLANK(Tipy!AT71),0,IF(AND(Tipy!AT71=Výsledky!$AW$3,Tipy!AV71=Výsledky!$AY$3),60,0)))</f>
        <v/>
      </c>
      <c r="BB77" s="65" t="str">
        <f>IF(ISBLANK($AY$3),"",IF(ISBLANK(Tipy!AT71),0,IF(AND(Tipy!AT71=Výsledky!$AW$3,Tipy!AV71=Výsledky!$AY$3),0,IF(AND(Tipy!AT71-Tipy!AV71&gt;0,Výsledky!$AW$3-Výsledky!$AY$3&gt;0),20,IF(AND(Tipy!AT71-Tipy!AV71=0,Výsledky!$AW$3-Výsledky!$AY$3=0),20,IF(AND(Tipy!AT71-Tipy!AV71&lt;0,Výsledky!$AW$3-Výsledky!$AY$3&lt;0),20,0))))))</f>
        <v/>
      </c>
      <c r="BC77" s="65" t="str">
        <f>IF(ISBLANK($AY$3),"",IF(OR(Tipy!AW71=Výsledky!$BA$6,Tipy!AW71=Výsledky!$BA$7,Tipy!AW71=Výsledky!$BA$8,Tipy!AW71=Výsledky!$BA$9),IF(VLOOKUP(Tipy!AW71,'Kategórie hráčov'!$A$2:$B$46,2,FALSE)=30,30,20),0))</f>
        <v/>
      </c>
      <c r="BD77" s="65" t="str">
        <f>IF(ISBLANK($AY$3),"",IF(OR(Tipy!AX71=Výsledky!$BD$6,Tipy!AX71=Výsledky!$BD$7,Tipy!AX71=Výsledky!$BD$8,Tipy!AX71=Výsledky!$BD$9),IF(VLOOKUP(Tipy!AX71,'Kategórie hráčov'!$A$2:$B$46,2,FALSE)=30,30,20),0))</f>
        <v/>
      </c>
      <c r="BE77" s="66" t="str">
        <f>IF(ISBLANK($AY$3),"",IF(ISBLANK(Tipy!AT71),0,IF(OR(AND(Tipy!AT71=Výsledky!$AW$3,OR(Tipy!AV71=Výsledky!$AY$3+1,Tipy!AV71=Výsledky!$AY$3-1)),AND(Tipy!AV71=Výsledky!$AY$3,OR(Tipy!AT71=Výsledky!$AW$3+1,Tipy!AT71=Výsledky!$AW$3-1))),10,0)))</f>
        <v/>
      </c>
      <c r="BF77" s="69" t="str">
        <f>IF(ISBLANK($AY$3),"",IF(ISBLANK(Tipy!AT71),"-",SUM(BA77:BE77)))</f>
        <v/>
      </c>
      <c r="BG77" s="68"/>
      <c r="BH77" s="65" t="str">
        <f>IF(ISBLANK($BT$3),"",IF(ISBLANK(Tipy!AZ71),0,IF(AND(Tipy!AZ71=Výsledky!$BR$3,Tipy!BB71=Výsledky!$BT$3),60,0)))</f>
        <v/>
      </c>
      <c r="BI77" s="65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5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5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6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69" t="str">
        <f>IF(ISBLANK($BT$3),"",IF(ISBLANK(Tipy!AZ71),"-",SUM(BH77:BL77)))</f>
        <v/>
      </c>
      <c r="BN77" s="68"/>
      <c r="BO77" s="65" t="str">
        <f>IF(ISBLANK($CA$3),"",IF(ISBLANK(Tipy!BF71),0,IF(AND(Tipy!BF71=Výsledky!$BY$3,Tipy!BH71=Výsledky!$CA$3),60,0)))</f>
        <v/>
      </c>
      <c r="BP77" s="65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5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5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6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9" t="str">
        <f>IF(ISBLANK($CA$3),"",IF(ISBLANK(Tipy!BF71),"-",SUM(BO77:BS77)))</f>
        <v/>
      </c>
      <c r="BU77" s="68"/>
      <c r="BV77" s="65" t="str">
        <f>IF(ISBLANK($CH$3),"",IF(ISBLANK(Tipy!BL71),0,IF(AND(Tipy!BL71=Výsledky!$CF$3,Tipy!BN71=Výsledky!$CH$3),60,0)))</f>
        <v/>
      </c>
      <c r="BW77" s="65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5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5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6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9" t="str">
        <f>IF(ISBLANK($CH$3),"",IF(ISBLANK(Tipy!BL71),"-",SUM(BV77:BZ77)))</f>
        <v/>
      </c>
      <c r="CB77" s="68"/>
      <c r="CC77" s="65" t="str">
        <f>IF(ISBLANK($CO$3),"",IF(ISBLANK(Tipy!BR71),0,IF(AND(Tipy!BR71=Výsledky!$CM$3,Tipy!BT71=Výsledky!$CO$3),60,0)))</f>
        <v/>
      </c>
      <c r="CD77" s="65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5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5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6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9" t="str">
        <f>IF(ISBLANK($CO$3),"",IF(ISBLANK(Tipy!BR71),"-",SUM(CC77:CG77)))</f>
        <v/>
      </c>
      <c r="CI77" s="68"/>
      <c r="CJ77" s="65" t="str">
        <f>IF(ISBLANK($CV$3),"",IF(ISBLANK(Tipy!BX71),0,IF(AND(Tipy!BX71=Výsledky!$CT$3,Tipy!BZ71=Výsledky!$CV$3),60,0)))</f>
        <v/>
      </c>
      <c r="CK77" s="65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5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5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6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9" t="str">
        <f>IF(ISBLANK($CV$3),"",IF(ISBLANK(Tipy!BX71),"-",SUM(CJ77:CN77)))</f>
        <v/>
      </c>
      <c r="CP77" s="68"/>
      <c r="CQ77" s="65" t="str">
        <f>IF(ISBLANK($DC$3),"",IF(ISBLANK(Tipy!CD71),0,IF(AND(Tipy!CD71=Výsledky!$DA$3,Tipy!CF71=Výsledky!$DC$3),60,0)))</f>
        <v/>
      </c>
      <c r="CR77" s="65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5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5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6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9" t="str">
        <f>IF(ISBLANK($DC$3),"",IF(ISBLANK(Tipy!CD71),"-",SUM(CQ77:CU77)))</f>
        <v/>
      </c>
      <c r="CW77" s="68"/>
      <c r="CX77" s="65" t="str">
        <f>IF(ISBLANK($DX$3),"",IF(ISBLANK(Tipy!CJ71),0,IF(AND(Tipy!CJ71=Výsledky!$DV$3,Tipy!CL71=Výsledky!$DX$3),60,0)))</f>
        <v/>
      </c>
      <c r="CY77" s="65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5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5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6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9" t="str">
        <f>IF(ISBLANK($DX$3),"",IF(ISBLANK(Tipy!CJ71),"-",SUM(CX77:DB77)))</f>
        <v/>
      </c>
      <c r="DD77" s="68"/>
      <c r="DE77" s="65" t="str">
        <f>IF(ISBLANK($DQ$3),"",IF(ISBLANK(Tipy!CP71),0,IF(AND(Tipy!CP71=Výsledky!$DO$3,Tipy!CR71=Výsledky!$DQ$3),60,0)))</f>
        <v/>
      </c>
      <c r="DF77" s="65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5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5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6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9" t="str">
        <f>IF(ISBLANK($DQ$3),"",IF(ISBLANK(Tipy!CP71),"-",SUM(DE77:DI77)))</f>
        <v/>
      </c>
      <c r="DK77" s="68"/>
      <c r="DL77" s="65" t="str">
        <f>IF(ISBLANK($EE$3),"",IF(ISBLANK(Tipy!CV71),0,IF(AND(Tipy!CV71=Výsledky!$EC$3,Tipy!CX71=Výsledky!$EE$3),60,0)))</f>
        <v/>
      </c>
      <c r="DM77" s="65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5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5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6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9" t="str">
        <f>IF(ISBLANK($EE$3),"",IF(ISBLANK(Tipy!CV71),"-",SUM(DL77:DP77)))</f>
        <v/>
      </c>
      <c r="DR77" s="68"/>
      <c r="DS77" s="65" t="str">
        <f>IF(ISBLANK($EL$3),"",IF(ISBLANK(Tipy!DB71),0,IF(AND(Tipy!DB71=Výsledky!$EJ$3,Tipy!DD71=Výsledky!$EL$3),60,0)))</f>
        <v/>
      </c>
      <c r="DT77" s="65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5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5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6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9" t="str">
        <f>IF(ISBLANK($EL$3),"",IF(ISBLANK(Tipy!DB71),"-",SUM(DS77:DW77)))</f>
        <v/>
      </c>
      <c r="DY77" s="68"/>
      <c r="DZ77" s="65" t="str">
        <f>IF(ISBLANK($ES$3),"",IF(ISBLANK(Tipy!DH71),0,IF(AND(Tipy!DH71=Výsledky!$EQ$3,Tipy!DJ71=Výsledky!$ES$3),60,0)))</f>
        <v/>
      </c>
      <c r="EA77" s="65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5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5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6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9" t="str">
        <f>IF(ISBLANK($ES$3),"",IF(ISBLANK(Tipy!DH71),"-",SUM(DZ77:ED77)))</f>
        <v/>
      </c>
      <c r="EF77" s="68"/>
      <c r="EG77" s="65" t="str">
        <f>IF(ISBLANK($EZ$3),"",IF(ISBLANK(Tipy!DN71),0,IF(AND(Tipy!DN71=Výsledky!$EX$3,Tipy!DP71=Výsledky!$EZ$3),60,0)))</f>
        <v/>
      </c>
      <c r="EH77" s="65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5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5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6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9" t="str">
        <f>IF(ISBLANK($EZ$3),"",IF(ISBLANK(Tipy!DN71),"-",SUM(EG77:EK77)))</f>
        <v/>
      </c>
      <c r="EM77" s="68"/>
      <c r="EN77" s="65" t="str">
        <f>IF(ISBLANK($FU$3),"",IF(ISBLANK(Tipy!DT71),0,IF(AND(Tipy!DT71=Výsledky!$FS$3,Tipy!DV71=Výsledky!$FU$3),60,0)))</f>
        <v/>
      </c>
      <c r="EO77" s="65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5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5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6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9" t="str">
        <f>IF(ISBLANK($FU$3),"",IF(ISBLANK(Tipy!DT71),"-",SUM(EN77:ER77)))</f>
        <v/>
      </c>
      <c r="ET77" s="68"/>
      <c r="EU77" s="65" t="str">
        <f>IF(ISBLANK($FG$3),"",IF(ISBLANK(Tipy!DZ71),0,IF(AND(Tipy!DZ71=Výsledky!$FE$3,Tipy!EB71=Výsledky!$FG$3),60,0)))</f>
        <v/>
      </c>
      <c r="EV77" s="65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5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5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6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9" t="str">
        <f>IF(ISBLANK($FG$3),"",IF(ISBLANK(Tipy!DZ71),"-",SUM(EU77:EY77)))</f>
        <v/>
      </c>
      <c r="FA77" s="68"/>
      <c r="FB77" s="65" t="str">
        <f>IF(ISBLANK($BM$3),"",IF(ISBLANK(Tipy!EF71),0,IF(AND(Tipy!EF71=Výsledky!$BK$3,Tipy!EH71=Výsledky!$BM$3),60,0)))</f>
        <v/>
      </c>
      <c r="FC77" s="65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5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5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6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69" t="str">
        <f>IF(ISBLANK($BM$3),"",IF(ISBLANK(Tipy!EF71),"-",SUM(FB77:FF77)))</f>
        <v/>
      </c>
      <c r="FH77" s="68"/>
      <c r="FI77" s="65" t="str">
        <f>IF(ISBLANK($FN$3),"",IF(ISBLANK(Tipy!EL71),0,IF(AND(Tipy!EL71=Výsledky!$FL$3,Tipy!EN71=Výsledky!$FN$3),60,0)))</f>
        <v/>
      </c>
      <c r="FJ77" s="65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5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5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6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9" t="str">
        <f>IF(ISBLANK($FN$3),"",IF(ISBLANK(Tipy!EL71),"-",SUM(FI77:FM77)))</f>
        <v/>
      </c>
      <c r="FO77" s="68"/>
      <c r="FP77" s="65" t="str">
        <f>IF(ISBLANK($DJ$3),"",IF(ISBLANK(Tipy!ER71),0,IF(AND(Tipy!ER71=Výsledky!$DH$3,Tipy!ET71=Výsledky!$DJ$3),60,0)))</f>
        <v/>
      </c>
      <c r="FQ77" s="65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5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5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6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9" t="str">
        <f>IF(ISBLANK($DJ$3),"",IF(ISBLANK(Tipy!ER71),"-",SUM(FP77:FT77)))</f>
        <v/>
      </c>
      <c r="FV77" s="68"/>
      <c r="FW77" s="65" t="str">
        <f>IF(ISBLANK($GB$3),"",IF(ISBLANK(Tipy!EX71),0,IF(AND(Tipy!EX71=Výsledky!$FZ$3,Tipy!EZ71=Výsledky!$GB$3),60,0)))</f>
        <v/>
      </c>
      <c r="FX77" s="65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5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5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6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9" t="str">
        <f>IF(ISBLANK($GB$3),"",IF(ISBLANK(Tipy!EX71),"-",SUM(FW77:GA77)))</f>
        <v/>
      </c>
      <c r="GC77" s="68"/>
      <c r="GD77" s="65" t="str">
        <f>IF(ISBLANK($GP$3),"",IF(ISBLANK(Tipy!FD71),0,IF(AND(Tipy!FD71=Výsledky!$GN$3,Tipy!FF71=Výsledky!$GP$3),60,0)))</f>
        <v/>
      </c>
      <c r="GE77" s="65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5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5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6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9" t="str">
        <f>IF(ISBLANK($GP$3),"",IF(ISBLANK(Tipy!FD71),"-",SUM(GD77:GH77)))</f>
        <v/>
      </c>
      <c r="GJ77" s="68"/>
      <c r="GK77" s="65" t="str">
        <f>IF(ISBLANK($GW$3),"",IF(ISBLANK(Tipy!FJ71),0,IF(AND(Tipy!FJ71=Výsledky!$GU$3,Tipy!FL71=Výsledky!$GW$3),60,0)))</f>
        <v/>
      </c>
      <c r="GL77" s="65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5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5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6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9" t="str">
        <f>IF(ISBLANK($GW$3),"",IF(ISBLANK(Tipy!FJ71),"-",SUM(GK77:GO77)))</f>
        <v/>
      </c>
      <c r="GQ77" s="68"/>
      <c r="GR77" s="65" t="str">
        <f>IF(ISBLANK($GI$3),"",IF(ISBLANK(Tipy!FP71),0,IF(AND(Tipy!FP71=Výsledky!$GG$3,Tipy!FR71=Výsledky!$GI$3),60,0)))</f>
        <v/>
      </c>
      <c r="GS77" s="65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5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5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6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9" t="str">
        <f>IF(ISBLANK($GI$3),"",IF(ISBLANK(Tipy!FP71),"-",SUM(GR77:GV77)))</f>
        <v/>
      </c>
      <c r="GX77" s="68"/>
      <c r="GY77" s="65" t="str">
        <f>IF(ISBLANK($HK$3),"",IF(ISBLANK(Tipy!FV71),0,IF(AND(Tipy!FV71=Výsledky!$HI$3,Tipy!FX71=Výsledky!$HK$3),60,0)))</f>
        <v/>
      </c>
      <c r="GZ77" s="65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5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5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6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9" t="str">
        <f>IF(ISBLANK($HK$3),"",IF(ISBLANK(Tipy!FV71),"-",SUM(GY77:HC77)))</f>
        <v/>
      </c>
      <c r="HE77" s="68"/>
      <c r="HF77" s="65" t="str">
        <f>IF(ISBLANK($HD$3),"",IF(ISBLANK(Tipy!GB71),0,IF(AND(Tipy!GB71=Výsledky!$HB$3,Tipy!GD71=Výsledky!$HD$3),60,0)))</f>
        <v/>
      </c>
      <c r="HG77" s="65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5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5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6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9" t="str">
        <f>IF(ISBLANK($HD$3),"",IF(ISBLANK(Tipy!GB71),"-",SUM(HF77:HJ77)))</f>
        <v/>
      </c>
      <c r="HL77" s="68"/>
      <c r="HM77" s="65" t="str">
        <f>IF(ISBLANK($HY$3),"",IF(ISBLANK(Tipy!GH71),0,IF(AND(Tipy!GH71=Výsledky!$HW$3,Tipy!GJ71=Výsledky!$HY$3),60,0)))</f>
        <v/>
      </c>
      <c r="HN77" s="65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5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5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6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9" t="str">
        <f>IF(ISBLANK($HY$3),"",IF(ISBLANK(Tipy!GH71),"-",SUM(HM77:HQ77)))</f>
        <v/>
      </c>
      <c r="HS77" s="68"/>
      <c r="HT77" s="65" t="str">
        <f>IF(ISBLANK($HR$3),"",IF(ISBLANK(Tipy!GN71),0,IF(AND(Tipy!GN71=Výsledky!$HP$3,Tipy!GP71=Výsledky!$HR$3),60,0)))</f>
        <v/>
      </c>
      <c r="HU77" s="65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5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5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6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9" t="str">
        <f>IF(ISBLANK($HR$3),"",IF(ISBLANK(Tipy!GN71),"-",SUM(HT77:HX77)))</f>
        <v/>
      </c>
      <c r="HZ77" s="68"/>
      <c r="IA77" s="65" t="str">
        <f>IF(ISBLANK($IM$3),"",IF(ISBLANK(Tipy!GT71),0,IF(AND(Tipy!GT71=Výsledky!$IK$3,Tipy!GV71=Výsledky!$IM$3),60,0)))</f>
        <v/>
      </c>
      <c r="IB77" s="65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5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5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6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9" t="str">
        <f>IF(ISBLANK($IM$3),"",IF(ISBLANK(Tipy!GT71),"-",SUM(IA77:IE77)))</f>
        <v/>
      </c>
      <c r="IG77" s="68"/>
      <c r="IH77" s="65" t="str">
        <f>IF(ISBLANK($IF$3),"",IF(ISBLANK(Tipy!GZ71),0,IF(AND(Tipy!GZ71=Výsledky!$ID$3,Tipy!HB71=Výsledky!$IF$3),60,0)))</f>
        <v/>
      </c>
      <c r="II77" s="65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5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5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6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9" t="str">
        <f>IF(ISBLANK($IF$3),"",IF(ISBLANK(Tipy!GZ71),"-",SUM(IH77:IL77)))</f>
        <v/>
      </c>
      <c r="IN77" s="68"/>
      <c r="IO77" s="65" t="str">
        <f>IF(ISBLANK($IT$3),"",IF(ISBLANK(Tipy!HF71),0,IF(AND(Tipy!HF71=Výsledky!$IR$3,Tipy!HH71=Výsledky!$IT$3),60,0)))</f>
        <v/>
      </c>
      <c r="IP77" s="65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5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5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6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9" t="str">
        <f>IF(ISBLANK($IT$3),"",IF(ISBLANK(Tipy!HF71),"-",SUM(IO77:IS77)))</f>
        <v/>
      </c>
      <c r="IU77" s="68"/>
      <c r="IV77" s="65" t="str">
        <f>IF(ISBLANK($JA$3),"",IF(ISBLANK(Tipy!HL71),0,IF(AND(Tipy!HL71=Výsledky!$IY$3,Tipy!HN71=Výsledky!$JA$3),60,0)))</f>
        <v/>
      </c>
      <c r="IW77" s="65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5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5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6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9" t="str">
        <f>IF(ISBLANK($JA$3),"",IF(ISBLANK(Tipy!HL71),"-",SUM(IV77:IZ77)))</f>
        <v/>
      </c>
      <c r="JB77" s="68"/>
      <c r="JC77" s="65" t="str">
        <f>IF(ISBLANK($JO$3),"",IF(ISBLANK(Tipy!HR71),0,IF(AND(Tipy!HR71=Výsledky!$JM$3,Tipy!HT71=Výsledky!$JO$3),60,0)))</f>
        <v/>
      </c>
      <c r="JD77" s="65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5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5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6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9" t="str">
        <f>IF(ISBLANK($JO$3),"",IF(ISBLANK(Tipy!HR71),"-",SUM(JC77:JG77)))</f>
        <v/>
      </c>
      <c r="JI77" s="68"/>
      <c r="JJ77" s="65" t="str">
        <f>IF(ISBLANK($JH$3),"",IF(ISBLANK(Tipy!HX71),0,IF(AND(Tipy!HX71=Výsledky!$JF$3,Tipy!HZ71=Výsledky!$JH$3),60,0)))</f>
        <v/>
      </c>
      <c r="JK77" s="65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5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5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6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9" t="str">
        <f>IF(ISBLANK($JH$3),"",IF(ISBLANK(Tipy!HX71),"-",SUM(JJ77:JN77)))</f>
        <v/>
      </c>
      <c r="JP77" s="68"/>
      <c r="JQ77" s="65" t="str">
        <f>IF(ISBLANK($JV$3),"",IF(ISBLANK(Tipy!ID71),0,IF(AND(Tipy!ID71=Výsledky!$JT$3,Tipy!IF71=Výsledky!$JV$3),60,0)))</f>
        <v/>
      </c>
      <c r="JR77" s="65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5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5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6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9" t="str">
        <f>IF(ISBLANK($JV$3),"",IF(ISBLANK(Tipy!ID71),"-",SUM(JQ77:JU77)))</f>
        <v/>
      </c>
      <c r="JW77" s="68"/>
      <c r="JX77" s="65" t="str">
        <f>IF(ISBLANK($KQ$3),"",IF(ISBLANK(Tipy!IJ71),0,IF(AND(Tipy!IJ71=Výsledky!$KO$3,Tipy!IL71=Výsledky!$KQ$3),60,0)))</f>
        <v/>
      </c>
      <c r="JY77" s="65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5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5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6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9" t="str">
        <f>IF(ISBLANK($KQ$3),"",IF(ISBLANK(Tipy!IJ71),"-",SUM(JX77:KB77)))</f>
        <v/>
      </c>
      <c r="KD77" s="68"/>
      <c r="KE77" s="65" t="str">
        <f>IF(ISBLANK($KX$3),"",IF(ISBLANK(Tipy!IP71),0,IF(AND(Tipy!IP71=Výsledky!$KV$3,Tipy!IR71=Výsledky!$KX$3),60,0)))</f>
        <v/>
      </c>
      <c r="KF77" s="65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5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5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6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9" t="str">
        <f>IF(ISBLANK($KX$3),"",IF(ISBLANK(Tipy!IP71),"-",SUM(KE77:KI77)))</f>
        <v/>
      </c>
      <c r="KK77" s="68"/>
      <c r="KL77" s="65" t="str">
        <f>IF(ISBLANK($KJ$3),"",IF(ISBLANK(Tipy!IV71),0,IF(AND(Tipy!IV71=Výsledky!$KH$3,Tipy!IX71=Výsledky!$KJ$3),60,0)))</f>
        <v/>
      </c>
      <c r="KM77" s="65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5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5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6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9" t="str">
        <f>IF(ISBLANK($KJ$3),"",IF(ISBLANK(Tipy!IV71),"-",SUM(KL77:KP77)))</f>
        <v/>
      </c>
      <c r="KR77" s="68"/>
      <c r="KS77" s="65" t="str">
        <f>IF(ISBLANK($KC$3),"",IF(ISBLANK(Tipy!JB71),0,IF(AND(Tipy!JB71=Výsledky!$KA$3,Tipy!JD71=Výsledky!$KC$3),60,0)))</f>
        <v/>
      </c>
      <c r="KT77" s="65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5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5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6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9" t="str">
        <f>IF(ISBLANK($KC$3),"",IF(ISBLANK(Tipy!JB71),"-",SUM(KS77:KW77)))</f>
        <v/>
      </c>
      <c r="KY77" s="68"/>
      <c r="KZ77" s="65" t="str">
        <f>IF(ISBLANK($LE$3),"",IF(ISBLANK(Tipy!JH71),0,IF(AND(Tipy!JH71=Výsledky!$LC$3,Tipy!JJ71=Výsledky!$LE$3),60,0)))</f>
        <v/>
      </c>
      <c r="LA77" s="65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5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5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6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9" t="str">
        <f>IF(ISBLANK($LE$3),"",IF(ISBLANK(Tipy!JH71),"-",SUM(KZ77:LD77)))</f>
        <v/>
      </c>
      <c r="LF77" s="68"/>
      <c r="LG77" s="65" t="str">
        <f>IF(ISBLANK($JH$3),"",IF(ISBLANK(Tipy!JU71),0,IF(AND(Tipy!JU71=Výsledky!$JF$3,Tipy!JW71=Výsledky!$JH$3),60,0)))</f>
        <v/>
      </c>
      <c r="LH77" s="65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5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5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6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9" t="str">
        <f>IF(ISBLANK($JH$3),"",IF(ISBLANK(Tipy!JU71),"-",SUM(LG77:LK77)))</f>
        <v/>
      </c>
      <c r="LM77" s="68"/>
      <c r="LN77" s="65" t="str">
        <f>IF(ISBLANK($LS$3),"",IF(ISBLANK(Tipy!JN71),0,IF(AND(Tipy!JN71=Výsledky!$LQ$3,Tipy!JP71=Výsledky!$LS$3),60,0)))</f>
        <v/>
      </c>
      <c r="LO77" s="65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5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5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6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9" t="str">
        <f>IF(ISBLANK($LS$3),"",IF(ISBLANK(Tipy!JN71),"-",SUM(LN77:LR77)))</f>
        <v/>
      </c>
      <c r="LT77" s="68"/>
      <c r="LU77" s="65" t="str">
        <f>IF(ISBLANK($JH$3),"",IF(ISBLANK(Tipy!KI71),0,IF(AND(Tipy!KI71=Výsledky!$JF$3,Tipy!KK71=Výsledky!$JH$3),60,0)))</f>
        <v/>
      </c>
      <c r="LV77" s="65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5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5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6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9" t="str">
        <f>IF(ISBLANK($JH$3),"",IF(ISBLANK(Tipy!KI71),"-",SUM(LU77:LY77)))</f>
        <v/>
      </c>
      <c r="MA77" s="68"/>
      <c r="MB77" s="65" t="str">
        <f>IF(ISBLANK($MG$3),"",IF(ISBLANK(Tipy!JZ71),0,IF(AND(Tipy!JZ71=Výsledky!$ME$3,Tipy!KB71=Výsledky!$MG$3),60,0)))</f>
        <v/>
      </c>
      <c r="MC77" s="65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5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5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6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9" t="str">
        <f>IF(ISBLANK($MG$3),"",IF(ISBLANK(Tipy!JZ71),"-",SUM(MB77:MF77)))</f>
        <v/>
      </c>
      <c r="MH77" s="68"/>
      <c r="MI77" s="65" t="str">
        <f>IF(ISBLANK($MN$3),"",IF(ISBLANK(Tipy!KL71),0,IF(AND(Tipy!KL71=Výsledky!$ML$3,Tipy!KN71=Výsledky!$MN$3),60,0)))</f>
        <v/>
      </c>
      <c r="MJ77" s="6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5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5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9" t="str">
        <f>IF(ISBLANK($MN$3),"",IF(ISBLANK(Tipy!KL71),"-",SUM(MI77:MM77)))</f>
        <v/>
      </c>
      <c r="MO77" s="68"/>
      <c r="MP77" s="65" t="str">
        <f>IF(ISBLANK($MU$3),"",IF(ISBLANK(Tipy!KR71),0,IF(AND(Tipy!KR71=Výsledky!$MS$3,Tipy!KT71=Výsledky!$MU$3),60,0)))</f>
        <v/>
      </c>
      <c r="MQ77" s="6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5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5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9" t="str">
        <f>IF(ISBLANK($MU$3),"",IF(ISBLANK(Tipy!KR71),"-",SUM(MP77:MT77)))</f>
        <v/>
      </c>
      <c r="MV77" s="68"/>
      <c r="MW77" s="65" t="str">
        <f>IF(ISBLANK($NP$3),"",IF(ISBLANK(Tipy!KX71),0,IF(AND(Tipy!KX71=Výsledky!$NN$3,Tipy!KZ71=Výsledky!$NP$3),60,0)))</f>
        <v/>
      </c>
      <c r="MX77" s="65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5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5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6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9" t="str">
        <f>IF(ISBLANK($NP$3),"",IF(ISBLANK(Tipy!KX71),"-",SUM(MW77:NA77)))</f>
        <v/>
      </c>
      <c r="NC77" s="68"/>
      <c r="ND77" s="65" t="str">
        <f>IF(ISBLANK($NB$3),"",IF(ISBLANK(Tipy!LD71),0,IF(AND(Tipy!LD71=Výsledky!$MZ$3,Tipy!LF71=Výsledky!$NB$3),60,0)))</f>
        <v/>
      </c>
      <c r="NE77" s="65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5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5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6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9" t="str">
        <f>IF(ISBLANK($NB$3),"",IF(ISBLANK(Tipy!LD71),"-",SUM(ND77:NH77)))</f>
        <v/>
      </c>
      <c r="NJ77" s="68"/>
      <c r="NK77" s="65" t="str">
        <f>IF(ISBLANK($OD$3),"",IF(ISBLANK(Tipy!LJ71),0,IF(AND(Tipy!LJ71=Výsledky!$OB$3,Tipy!LL71=Výsledky!$OD$3),60,0)))</f>
        <v/>
      </c>
      <c r="NL77" s="65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5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5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6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9" t="str">
        <f>IF(ISBLANK($OD$3),"",IF(ISBLANK(Tipy!LJ71),"-",SUM(NK77:NO77)))</f>
        <v/>
      </c>
      <c r="NQ77" s="68"/>
      <c r="NR77" s="65" t="str">
        <f>IF(ISBLANK($NI$3),"",IF(ISBLANK(Tipy!LP71),0,IF(AND(Tipy!LP71=Výsledky!$NG$3,Tipy!LR71=Výsledky!$NI$3),60,0)))</f>
        <v/>
      </c>
      <c r="NS77" s="65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5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5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6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9" t="str">
        <f>IF(ISBLANK($NI$3),"",IF(ISBLANK(Tipy!LP71),"-",SUM(NR77:NV77)))</f>
        <v/>
      </c>
      <c r="NX77" s="68"/>
      <c r="NY77" s="65" t="str">
        <f>IF(ISBLANK($OK$3),"",IF(ISBLANK(Tipy!LV71),0,IF(AND(Tipy!LV71=Výsledky!$OI$3,Tipy!LX71=Výsledky!$OK$3),60,0)))</f>
        <v/>
      </c>
      <c r="NZ77" s="65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5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5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6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9" t="str">
        <f>IF(ISBLANK($OK$3),"",IF(ISBLANK(Tipy!LV71),"-",SUM(NY77:OC77)))</f>
        <v/>
      </c>
      <c r="OE77" s="68"/>
      <c r="OF77" s="65" t="str">
        <f>IF(ISBLANK($NW$3),"",IF(ISBLANK(Tipy!MB71),0,IF(AND(Tipy!MB71=Výsledky!$NU$3,Tipy!MD71=Výsledky!$NW$3),60,0)))</f>
        <v/>
      </c>
      <c r="OG77" s="65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5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5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6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9" t="str">
        <f>IF(ISBLANK($NW$3),"",IF(ISBLANK(Tipy!MB71),"-",SUM(OF77:OJ77)))</f>
        <v/>
      </c>
      <c r="OL77" s="68"/>
      <c r="OM77" s="65" t="str">
        <f>IF(ISBLANK($OR$3),"",IF(ISBLANK(Tipy!MH71),0,IF(AND(Tipy!MH71=Výsledky!$OP$3,Tipy!MJ71=Výsledky!$OR$3),60,0)))</f>
        <v/>
      </c>
      <c r="ON77" s="6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5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5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9" t="str">
        <f>IF(ISBLANK($OR$3),"",IF(ISBLANK(Tipy!MH71),"-",SUM(OM77:OQ77)))</f>
        <v/>
      </c>
      <c r="OS77" s="68"/>
      <c r="OT77" s="65" t="str">
        <f>IF(ISBLANK($OY$3),"",IF(ISBLANK(Tipy!MN71),0,IF(AND(Tipy!MN71=Výsledky!$OW$3,Tipy!MP71=Výsledky!$OY$3),60,0)))</f>
        <v/>
      </c>
      <c r="OU77" s="6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5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5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9" t="str">
        <f>IF(ISBLANK($OY$3),"",IF(ISBLANK(Tipy!MN71),"-",SUM(OT77:OX77)))</f>
        <v/>
      </c>
      <c r="OZ77" s="68"/>
      <c r="PA77" s="65" t="str">
        <f>IF(ISBLANK($PF$3),"",IF(ISBLANK(Tipy!MT71),0,IF(AND(Tipy!MT71=Výsledky!$PD$3,Tipy!MV71=Výsledky!$PF$3),60,0)))</f>
        <v/>
      </c>
      <c r="PB77" s="6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5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5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9" t="str">
        <f>IF(ISBLANK($PF$3),"",IF(ISBLANK(Tipy!MT71),"-",SUM(PA77:PE77)))</f>
        <v/>
      </c>
      <c r="PG77" s="68"/>
      <c r="PH77" s="65" t="str">
        <f>IF(ISBLANK($PM$3),"",IF(ISBLANK(Tipy!MZ71),0,IF(AND(Tipy!MZ71=Výsledky!$PK$3,Tipy!NB71=Výsledky!$PM$3),60,0)))</f>
        <v/>
      </c>
      <c r="PI77" s="6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5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5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9" t="str">
        <f>IF(ISBLANK($PM$3),"",IF(ISBLANK(Tipy!MZ71),"-",SUM(PH77:PL77)))</f>
        <v/>
      </c>
      <c r="PN77" s="68"/>
      <c r="PO77" s="65" t="str">
        <f>IF(ISBLANK($PT$3),"",IF(ISBLANK(Tipy!NF71),0,IF(AND(Tipy!NF71=Výsledky!$PR$3,Tipy!NH71=Výsledky!$PT$3),60,0)))</f>
        <v/>
      </c>
      <c r="PP77" s="6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5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5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9" t="str">
        <f>IF(ISBLANK($PT$3),"",IF(ISBLANK(Tipy!NF71),"-",SUM(PO77:PS77)))</f>
        <v/>
      </c>
      <c r="PU77" s="68"/>
      <c r="PV77" s="65" t="str">
        <f>IF(ISBLANK($QA$3),"",IF(ISBLANK(Tipy!NL71),0,IF(AND(Tipy!NL71=Výsledky!$PY$3,Tipy!NN71=Výsledky!$QA$3),60,0)))</f>
        <v/>
      </c>
      <c r="PW77" s="6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5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5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9" t="str">
        <f>IF(ISBLANK($QA$3),"",IF(ISBLANK(Tipy!NL71),"-",SUM(PV77:PZ77)))</f>
        <v/>
      </c>
      <c r="QB77" s="68"/>
      <c r="QC77" s="65" t="str">
        <f>IF(ISBLANK($QH$3),"",IF(ISBLANK(Tipy!NR71),0,IF(AND(Tipy!NR71=Výsledky!$QF$3,Tipy!NT71=Výsledky!$QH$3),60,0)))</f>
        <v/>
      </c>
      <c r="QD77" s="6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5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5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9" t="str">
        <f>IF(ISBLANK($QH$3),"",IF(ISBLANK(Tipy!NR71),"-",SUM(QC77:QG77)))</f>
        <v/>
      </c>
      <c r="QI77" s="65"/>
      <c r="QJ77" s="65" t="str">
        <f>IF(ISBLANK($QV$3),"",IF(ISBLANK(Tipy!NX71),0,IF(AND(Tipy!NX71=Výsledky!$QT$3,Tipy!NZ71=Výsledky!$QV$3),60,0)))</f>
        <v/>
      </c>
      <c r="QK77" s="65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5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5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6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9" t="str">
        <f>IF(ISBLANK($QV$3),"",IF(ISBLANK(Tipy!NX71),"-",SUM(QJ77:QN77)))</f>
        <v/>
      </c>
      <c r="QP77" s="65"/>
      <c r="QQ77" s="65" t="str">
        <f>IF(ISBLANK($QO$3),"",IF(ISBLANK(Tipy!#REF!),0,IF(AND(Tipy!#REF!=Výsledky!$QM$3,Tipy!#REF!=Výsledky!$QO$3),60,0)))</f>
        <v/>
      </c>
      <c r="QR7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9" t="str">
        <f>IF(ISBLANK($QO$3),"",IF(ISBLANK(Tipy!#REF!),"-",SUM(QQ77:QU77)))</f>
        <v/>
      </c>
    </row>
    <row r="78" spans="1:464" s="336" customFormat="1" ht="15">
      <c r="A78" s="316">
        <f>Tipy!A72</f>
        <v>59</v>
      </c>
      <c r="B78" s="333" t="s">
        <v>205</v>
      </c>
      <c r="C78" s="334">
        <v>41</v>
      </c>
      <c r="D78" s="65">
        <f>IF(ISBLANK($I$3),"",IF(ISBLANK(Tipy!D74),0,IF(AND(Tipy!D74=Výsledky!$G$3,Tipy!F74=Výsledky!$I$3),60,0)))</f>
        <v>0</v>
      </c>
      <c r="E78" s="6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5" t="e">
        <f>IF(ISBLANK($I$3),"",IF(OR(Tipy!G74=Výsledky!$D$6,Tipy!G74=Výsledky!$D$7,Tipy!G74=Výsledky!$D$8,Tipy!G74=Výsledky!$D$9),IF(VLOOKUP(Tipy!G74,'Kategórie hráčov'!$A$2:$B$46,2,FALSE)=30,30,20),0))</f>
        <v>#N/A</v>
      </c>
      <c r="G78" s="65" t="e">
        <f>IF(ISBLANK($I$3),"",IF(OR(Tipy!H74=Výsledky!$G$6,Tipy!H74=Výsledky!$G$7,Tipy!H74=Výsledky!$G$8,Tipy!H74=Výsledky!$G$9),IF(VLOOKUP(Tipy!H74,'Kategórie hráčov'!$A$2:$B$46,2,FALSE)=30,30,20),0))</f>
        <v>#N/A</v>
      </c>
      <c r="H78" s="66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7" t="str">
        <f>IF(ISBLANK($I$3),"",IF(ISBLANK(Tipy!D74),"-",SUM(D78:H78)))</f>
        <v>-</v>
      </c>
      <c r="J78" s="335"/>
      <c r="K78" s="106">
        <f>IF(ISBLANK($P$3),"",IF(ISBLANK(Tipy!J72),0,IF(AND(Tipy!J72=Výsledky!$N$3,Tipy!L72=Výsledky!$P$3),60,0)))</f>
        <v>60</v>
      </c>
      <c r="L78" s="10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5">
        <f>IF(ISBLANK($P$3),"",IF(OR(Tipy!M72=Výsledky!$K$6,Tipy!M72=Výsledky!$K$7,Tipy!M72=Výsledky!$K$8,Tipy!M72=Výsledky!$K$9),IF(VLOOKUP(Tipy!M72,'Kategórie hráčov'!$A$2:$B$46,2,FALSE)=30,30,20),0))</f>
        <v>0</v>
      </c>
      <c r="N78" s="105">
        <f>IF(ISBLANK($P$3),"",IF(OR(Tipy!N72=Výsledky!$N$6,Tipy!N72=Výsledky!$N$7,Tipy!N72=Výsledky!$N$8,Tipy!N72=Výsledky!$N$9),IF(VLOOKUP(Tipy!N72,'Kategórie hráčov'!$A$2:$B$46,2,FALSE)=30,30,20),0))</f>
        <v>0</v>
      </c>
      <c r="O78" s="6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7">
        <f>IF(ISBLANK($P$3),"",IF(ISBLANK(Tipy!J73),"-",SUM(K78:O78)))</f>
        <v>60</v>
      </c>
      <c r="Q78" s="330"/>
      <c r="R78" s="106">
        <f>IF(ISBLANK($W$3),"",IF(ISBLANK(Tipy!P72),0,IF(AND(Tipy!P72=Výsledky!$U$3,Tipy!R72=Výsledky!$W$3),60,0)))</f>
        <v>0</v>
      </c>
      <c r="S78" s="10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5">
        <f>IF(ISBLANK($W$3),"",IF(OR(Tipy!S72=Výsledky!$R$6,Tipy!S72=Výsledky!$R$7,Tipy!S72=Výsledky!$R$8,Tipy!S72=Výsledky!$R$9),VLOOKUP(Tipy!S72,'Kategórie hráčov'!$A$2:$B$47,2,FALSE),0))</f>
        <v>0</v>
      </c>
      <c r="U78" s="105">
        <f>IF(ISBLANK($W$3),"",IF(OR(Tipy!T72=Výsledky!$U$6,Tipy!T72=Výsledky!$U$7,Tipy!T72=Výsledky!$U$8,Tipy!T72=Výsledky!$U$9),VLOOKUP(Tipy!T72,'Kategórie hráčov'!$A$25:$B$70,2,FALSE),0))</f>
        <v>0</v>
      </c>
      <c r="V78" s="6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9" t="str">
        <f>IF(ISBLANK($W$3),"",IF(ISBLANK(Tipy!P72),"-",SUM(R78:V78)))</f>
        <v>-</v>
      </c>
      <c r="X78" s="330"/>
      <c r="Y78" s="106">
        <f>IF(ISBLANK($AD$3),"",IF(ISBLANK(Tipy!V72),0,IF(AND(Tipy!V72=Výsledky!$AB$3,Tipy!X72=Výsledky!$AD$3),60,0)))</f>
        <v>0</v>
      </c>
      <c r="Z78" s="10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5">
        <f>IF(ISBLANK($AD$3),"",IF(OR(Tipy!Y72=Výsledky!$Y$6,Tipy!Y72=Výsledky!$Y$7,Tipy!Y72=Výsledky!$Y$8,Tipy!Y72=Výsledky!$Y$9),VLOOKUP(Tipy!Y72,'Kategórie hráčov'!$A$2:$B$47,2,FALSE),0))</f>
        <v>0</v>
      </c>
      <c r="AB78" s="105">
        <f>IF(ISBLANK($AD$3),"",IF(OR(Tipy!Z72=Výsledky!$AB$6,Tipy!Z72=Výsledky!$AB$7,Tipy!Z72=Výsledky!$AB$8,Tipy!Z72=Výsledky!$AB$9),VLOOKUP(Tipy!Z72,'Kategórie hráčov'!$A$25:$B$70,2,FALSE),0))</f>
        <v>0</v>
      </c>
      <c r="AC78" s="66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9" t="str">
        <f>IF(ISBLANK($AD$3),"",IF(ISBLANK(Tipy!V72),"-",SUM(Y78:AC78)))</f>
        <v>-</v>
      </c>
      <c r="AE78" s="68"/>
      <c r="AF78" s="65" t="str">
        <f>IF(ISBLANK($AK$3),"",IF(ISBLANK(Tipy!AB72),0,IF(AND(Tipy!AB72=Výsledky!$AI$3,Tipy!AD72=Výsledky!$AK$3),60,0)))</f>
        <v/>
      </c>
      <c r="AG78" s="65" t="str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/>
      </c>
      <c r="AH78" s="65" t="str">
        <f>IF(ISBLANK($AK$3),"",IF(OR(Tipy!AE72=Výsledky!$AF$6,Tipy!AE72=Výsledky!$AF$7,Tipy!AE72=Výsledky!$AF$8,Tipy!AE72=Výsledky!$AF$9),IF(VLOOKUP(Tipy!AE72,'Kategórie hráčov'!$A$2:$B$46,2,FALSE)=30,30,20),0))</f>
        <v/>
      </c>
      <c r="AI78" s="65" t="str">
        <f>IF(ISBLANK($AK$3),"",IF(OR(Tipy!AF72=Výsledky!$AI$6,Tipy!AF72=Výsledky!$AI$7,Tipy!AF72=Výsledky!$AI$8,Tipy!AF72=Výsledky!$AI$9),IF(VLOOKUP(Tipy!AF72,'Kategórie hráčov'!$A$2:$B$46,2,FALSE)=30,30,20),0))</f>
        <v/>
      </c>
      <c r="AJ78" s="66" t="str">
        <f>IF(ISBLANK($AK$3),"",IF(ISBLANK(Tipy!AB72),0,IF(OR(AND(Tipy!AB72=Výsledky!$AI$3,OR(Tipy!AD72=Výsledky!$AK$3+1,Tipy!AD72=Výsledky!$AK$3-1)),AND(Tipy!AD72=Výsledky!$AK$3,OR(Tipy!AB72=Výsledky!$AI$3+1,Tipy!AB72=Výsledky!$AI$3-1))),10,0)))</f>
        <v/>
      </c>
      <c r="AK78" s="69" t="str">
        <f>IF(ISBLANK($AK$3),"",IF(ISBLANK(Tipy!AB72),"-",SUM(AF78:AJ78)))</f>
        <v/>
      </c>
      <c r="AL78" s="68"/>
      <c r="AM78" s="65" t="str">
        <f>IF(ISBLANK($AR$3),"",IF(ISBLANK(Tipy!AH72),0,IF(AND(Tipy!AH72=Výsledky!$AP$3,Tipy!AJ72=Výsledky!$AR$3),60,0)))</f>
        <v/>
      </c>
      <c r="AN78" s="65" t="str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/>
      </c>
      <c r="AO78" s="65" t="str">
        <f>IF(ISBLANK($AR$3),"",IF(OR(Tipy!AK72=Výsledky!$AM$6,Tipy!AK72=Výsledky!$AM$7,Tipy!AK72=Výsledky!$AM$8,Tipy!AK72=Výsledky!$AM$9),IF(VLOOKUP(Tipy!AK72,'Kategórie hráčov'!$A$2:$B$46,2,FALSE)=30,30,20),0))</f>
        <v/>
      </c>
      <c r="AP78" s="65" t="str">
        <f>IF(ISBLANK($AR$3),"",IF(OR(Tipy!AL72=Výsledky!$AP$6,Tipy!AL72=Výsledky!$AP$7,Tipy!AL72=Výsledky!$AP$8,Tipy!AL72=Výsledky!$AP$9),IF(VLOOKUP(Tipy!AL72,'Kategórie hráčov'!$A$2:$B$46,2,FALSE)=30,30,20),0))</f>
        <v/>
      </c>
      <c r="AQ78" s="66" t="str">
        <f>IF(ISBLANK($AR$3),"",IF(ISBLANK(Tipy!AH72),0,IF(OR(AND(Tipy!AH72=Výsledky!$AP$3,OR(Tipy!AJ72=Výsledky!$AR$3+1,Tipy!AJ72=Výsledky!$AR$3-1)),AND(Tipy!AJ72=Výsledky!$AR$3,OR(Tipy!AH72=Výsledky!$AP$3+1,Tipy!AH72=Výsledky!$AP$3-1))),10,0)))</f>
        <v/>
      </c>
      <c r="AR78" s="69" t="str">
        <f>IF(ISBLANK($AR$3),"",IF(ISBLANK(Tipy!AH72),"-",SUM(AM78:AQ78)))</f>
        <v/>
      </c>
      <c r="AS78" s="68"/>
      <c r="AT78" s="65" t="str">
        <f>IF(ISBLANK($BF$3),"",IF(ISBLANK(Tipy!AN72),0,IF(AND(Tipy!AN72=Výsledky!$BD$3,Tipy!AP72=Výsledky!$BF$3),60,0)))</f>
        <v/>
      </c>
      <c r="AU78" s="65" t="str">
        <f>IF(ISBLANK($BF$3),"",IF(ISBLANK(Tipy!AN72),0,IF(AND(Tipy!AN72=Výsledky!$BD$3,Tipy!AP72=Výsledky!$BF$3),0,IF(AND(Tipy!AN72-Tipy!AP72&gt;0,Výsledky!$BD$3-Výsledky!$BF$3&gt;0),20,IF(AND(Tipy!AN72-Tipy!AP72=0,Výsledky!$BD$3-Výsledky!$BF$3=0),20,IF(AND(Tipy!AN72-Tipy!AP72&lt;0,Výsledky!$BD$3-Výsledky!$BF$3&lt;0),20,0))))))</f>
        <v/>
      </c>
      <c r="AV78" s="65" t="str">
        <f>IF(ISBLANK($BF$3),"",IF(OR(Tipy!AQ72=Výsledky!#REF!,Tipy!AQ72=Výsledky!#REF!,Tipy!AQ72=Výsledky!#REF!,Tipy!AQ72=Výsledky!$AT$9),IF(VLOOKUP(Tipy!AQ72,'Kategórie hráčov'!$A$2:$B$46,2,FALSE)=30,30,20),0))</f>
        <v/>
      </c>
      <c r="AW78" s="65" t="str">
        <f>IF(ISBLANK($BF$3),"",IF(OR(Tipy!AR72=Výsledky!#REF!,Tipy!AR72=Výsledky!#REF!,Tipy!AR72=Výsledky!#REF!,Tipy!AR72=Výsledky!$AW$9),IF(VLOOKUP(Tipy!AR72,'Kategórie hráčov'!$A$2:$B$46,2,FALSE)=30,30,20),0))</f>
        <v/>
      </c>
      <c r="AX78" s="66" t="str">
        <f>IF(ISBLANK($BF$3),"",IF(ISBLANK(Tipy!AN72),0,IF(OR(AND(Tipy!AN72=Výsledky!$BD$3,OR(Tipy!AP72=Výsledky!$BF$3+1,Tipy!AP72=Výsledky!$BF$3-1)),AND(Tipy!AP72=Výsledky!$BF$3,OR(Tipy!AN72=Výsledky!$BD$3+1,Tipy!AN72=Výsledky!$BD$3-1))),10,0)))</f>
        <v/>
      </c>
      <c r="AY78" s="69" t="str">
        <f>IF(ISBLANK($BF$3),"",IF(ISBLANK(Tipy!AN72),"-",SUM(AT78:AX78)))</f>
        <v/>
      </c>
      <c r="AZ78" s="68"/>
      <c r="BA78" s="65" t="str">
        <f>IF(ISBLANK($AY$3),"",IF(ISBLANK(Tipy!AT72),0,IF(AND(Tipy!AT72=Výsledky!$AW$3,Tipy!AV72=Výsledky!$AY$3),60,0)))</f>
        <v/>
      </c>
      <c r="BB78" s="65" t="str">
        <f>IF(ISBLANK($AY$3),"",IF(ISBLANK(Tipy!AT72),0,IF(AND(Tipy!AT72=Výsledky!$AW$3,Tipy!AV72=Výsledky!$AY$3),0,IF(AND(Tipy!AT72-Tipy!AV72&gt;0,Výsledky!$AW$3-Výsledky!$AY$3&gt;0),20,IF(AND(Tipy!AT72-Tipy!AV72=0,Výsledky!$AW$3-Výsledky!$AY$3=0),20,IF(AND(Tipy!AT72-Tipy!AV72&lt;0,Výsledky!$AW$3-Výsledky!$AY$3&lt;0),20,0))))))</f>
        <v/>
      </c>
      <c r="BC78" s="65" t="str">
        <f>IF(ISBLANK($AY$3),"",IF(OR(Tipy!AW72=Výsledky!$BA$6,Tipy!AW72=Výsledky!$BA$7,Tipy!AW72=Výsledky!$BA$8,Tipy!AW72=Výsledky!$BA$9),IF(VLOOKUP(Tipy!AW72,'Kategórie hráčov'!$A$2:$B$46,2,FALSE)=30,30,20),0))</f>
        <v/>
      </c>
      <c r="BD78" s="65" t="str">
        <f>IF(ISBLANK($AY$3),"",IF(OR(Tipy!AX72=Výsledky!$BD$6,Tipy!AX72=Výsledky!$BD$7,Tipy!AX72=Výsledky!$BD$8,Tipy!AX72=Výsledky!$BD$9),IF(VLOOKUP(Tipy!AX72,'Kategórie hráčov'!$A$2:$B$46,2,FALSE)=30,30,20),0))</f>
        <v/>
      </c>
      <c r="BE78" s="66" t="str">
        <f>IF(ISBLANK($AY$3),"",IF(ISBLANK(Tipy!AT72),0,IF(OR(AND(Tipy!AT72=Výsledky!$AW$3,OR(Tipy!AV72=Výsledky!$AY$3+1,Tipy!AV72=Výsledky!$AY$3-1)),AND(Tipy!AV72=Výsledky!$AY$3,OR(Tipy!AT72=Výsledky!$AW$3+1,Tipy!AT72=Výsledky!$AW$3-1))),10,0)))</f>
        <v/>
      </c>
      <c r="BF78" s="69" t="str">
        <f>IF(ISBLANK($AY$3),"",IF(ISBLANK(Tipy!AT72),"-",SUM(BA78:BE78)))</f>
        <v/>
      </c>
      <c r="BG78" s="68"/>
      <c r="BH78" s="65" t="str">
        <f>IF(ISBLANK($BT$3),"",IF(ISBLANK(Tipy!AZ72),0,IF(AND(Tipy!AZ72=Výsledky!$BR$3,Tipy!BB72=Výsledky!$BT$3),60,0)))</f>
        <v/>
      </c>
      <c r="BI78" s="65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5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5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6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69" t="str">
        <f>IF(ISBLANK($BT$3),"",IF(ISBLANK(Tipy!AZ72),"-",SUM(BH78:BL78)))</f>
        <v/>
      </c>
      <c r="BN78" s="68"/>
      <c r="BO78" s="65" t="str">
        <f>IF(ISBLANK($CA$3),"",IF(ISBLANK(Tipy!BF72),0,IF(AND(Tipy!BF72=Výsledky!$BY$3,Tipy!BH72=Výsledky!$CA$3),60,0)))</f>
        <v/>
      </c>
      <c r="BP78" s="65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5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5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6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9" t="str">
        <f>IF(ISBLANK($CA$3),"",IF(ISBLANK(Tipy!BF72),"-",SUM(BO78:BS78)))</f>
        <v/>
      </c>
      <c r="BU78" s="68"/>
      <c r="BV78" s="65" t="str">
        <f>IF(ISBLANK($CH$3),"",IF(ISBLANK(Tipy!BL72),0,IF(AND(Tipy!BL72=Výsledky!$CF$3,Tipy!BN72=Výsledky!$CH$3),60,0)))</f>
        <v/>
      </c>
      <c r="BW78" s="65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5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5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6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9" t="str">
        <f>IF(ISBLANK($CH$3),"",IF(ISBLANK(Tipy!BL72),"-",SUM(BV78:BZ78)))</f>
        <v/>
      </c>
      <c r="CB78" s="68"/>
      <c r="CC78" s="65" t="str">
        <f>IF(ISBLANK($CO$3),"",IF(ISBLANK(Tipy!BR72),0,IF(AND(Tipy!BR72=Výsledky!$CM$3,Tipy!BT72=Výsledky!$CO$3),60,0)))</f>
        <v/>
      </c>
      <c r="CD78" s="65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5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5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6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9" t="str">
        <f>IF(ISBLANK($CO$3),"",IF(ISBLANK(Tipy!BR72),"-",SUM(CC78:CG78)))</f>
        <v/>
      </c>
      <c r="CI78" s="68"/>
      <c r="CJ78" s="65" t="str">
        <f>IF(ISBLANK($CV$3),"",IF(ISBLANK(Tipy!BX72),0,IF(AND(Tipy!BX72=Výsledky!$CT$3,Tipy!BZ72=Výsledky!$CV$3),60,0)))</f>
        <v/>
      </c>
      <c r="CK78" s="65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5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5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6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9" t="str">
        <f>IF(ISBLANK($CV$3),"",IF(ISBLANK(Tipy!BX72),"-",SUM(CJ78:CN78)))</f>
        <v/>
      </c>
      <c r="CP78" s="68"/>
      <c r="CQ78" s="65" t="str">
        <f>IF(ISBLANK($DC$3),"",IF(ISBLANK(Tipy!CD72),0,IF(AND(Tipy!CD72=Výsledky!$DA$3,Tipy!CF72=Výsledky!$DC$3),60,0)))</f>
        <v/>
      </c>
      <c r="CR78" s="65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5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5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6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9" t="str">
        <f>IF(ISBLANK($DC$3),"",IF(ISBLANK(Tipy!CD72),"-",SUM(CQ78:CU78)))</f>
        <v/>
      </c>
      <c r="CW78" s="68"/>
      <c r="CX78" s="65" t="str">
        <f>IF(ISBLANK($DX$3),"",IF(ISBLANK(Tipy!CJ72),0,IF(AND(Tipy!CJ72=Výsledky!$DV$3,Tipy!CL72=Výsledky!$DX$3),60,0)))</f>
        <v/>
      </c>
      <c r="CY78" s="65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5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5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6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9" t="str">
        <f>IF(ISBLANK($DX$3),"",IF(ISBLANK(Tipy!CJ72),"-",SUM(CX78:DB78)))</f>
        <v/>
      </c>
      <c r="DD78" s="68"/>
      <c r="DE78" s="65" t="str">
        <f>IF(ISBLANK($DQ$3),"",IF(ISBLANK(Tipy!CP72),0,IF(AND(Tipy!CP72=Výsledky!$DO$3,Tipy!CR72=Výsledky!$DQ$3),60,0)))</f>
        <v/>
      </c>
      <c r="DF78" s="65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5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5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6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9" t="str">
        <f>IF(ISBLANK($DQ$3),"",IF(ISBLANK(Tipy!CP72),"-",SUM(DE78:DI78)))</f>
        <v/>
      </c>
      <c r="DK78" s="68"/>
      <c r="DL78" s="65" t="str">
        <f>IF(ISBLANK($EE$3),"",IF(ISBLANK(Tipy!CV72),0,IF(AND(Tipy!CV72=Výsledky!$EC$3,Tipy!CX72=Výsledky!$EE$3),60,0)))</f>
        <v/>
      </c>
      <c r="DM78" s="65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5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5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6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9" t="str">
        <f>IF(ISBLANK($EE$3),"",IF(ISBLANK(Tipy!CV72),"-",SUM(DL78:DP78)))</f>
        <v/>
      </c>
      <c r="DR78" s="68"/>
      <c r="DS78" s="65" t="str">
        <f>IF(ISBLANK($EL$3),"",IF(ISBLANK(Tipy!DB72),0,IF(AND(Tipy!DB72=Výsledky!$EJ$3,Tipy!DD72=Výsledky!$EL$3),60,0)))</f>
        <v/>
      </c>
      <c r="DT78" s="65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5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5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6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9" t="str">
        <f>IF(ISBLANK($EL$3),"",IF(ISBLANK(Tipy!DB72),"-",SUM(DS78:DW78)))</f>
        <v/>
      </c>
      <c r="DY78" s="68"/>
      <c r="DZ78" s="65" t="str">
        <f>IF(ISBLANK($ES$3),"",IF(ISBLANK(Tipy!DH72),0,IF(AND(Tipy!DH72=Výsledky!$EQ$3,Tipy!DJ72=Výsledky!$ES$3),60,0)))</f>
        <v/>
      </c>
      <c r="EA78" s="65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5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5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6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9" t="str">
        <f>IF(ISBLANK($ES$3),"",IF(ISBLANK(Tipy!DH72),"-",SUM(DZ78:ED78)))</f>
        <v/>
      </c>
      <c r="EF78" s="68"/>
      <c r="EG78" s="65" t="str">
        <f>IF(ISBLANK($EZ$3),"",IF(ISBLANK(Tipy!DN72),0,IF(AND(Tipy!DN72=Výsledky!$EX$3,Tipy!DP72=Výsledky!$EZ$3),60,0)))</f>
        <v/>
      </c>
      <c r="EH78" s="65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5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5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6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9" t="str">
        <f>IF(ISBLANK($EZ$3),"",IF(ISBLANK(Tipy!DN72),"-",SUM(EG78:EK78)))</f>
        <v/>
      </c>
      <c r="EM78" s="68"/>
      <c r="EN78" s="65" t="str">
        <f>IF(ISBLANK($FU$3),"",IF(ISBLANK(Tipy!DT72),0,IF(AND(Tipy!DT72=Výsledky!$FS$3,Tipy!DV72=Výsledky!$FU$3),60,0)))</f>
        <v/>
      </c>
      <c r="EO78" s="65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5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5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6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9" t="str">
        <f>IF(ISBLANK($FU$3),"",IF(ISBLANK(Tipy!DT72),"-",SUM(EN78:ER78)))</f>
        <v/>
      </c>
      <c r="ET78" s="68"/>
      <c r="EU78" s="65" t="str">
        <f>IF(ISBLANK($FG$3),"",IF(ISBLANK(Tipy!DZ72),0,IF(AND(Tipy!DZ72=Výsledky!$FE$3,Tipy!EB72=Výsledky!$FG$3),60,0)))</f>
        <v/>
      </c>
      <c r="EV78" s="65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5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5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6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9" t="str">
        <f>IF(ISBLANK($FG$3),"",IF(ISBLANK(Tipy!DZ72),"-",SUM(EU78:EY78)))</f>
        <v/>
      </c>
      <c r="FA78" s="68"/>
      <c r="FB78" s="65" t="str">
        <f>IF(ISBLANK($BM$3),"",IF(ISBLANK(Tipy!EF72),0,IF(AND(Tipy!EF72=Výsledky!$BK$3,Tipy!EH72=Výsledky!$BM$3),60,0)))</f>
        <v/>
      </c>
      <c r="FC78" s="65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5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5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6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69" t="str">
        <f>IF(ISBLANK($BM$3),"",IF(ISBLANK(Tipy!EF72),"-",SUM(FB78:FF78)))</f>
        <v/>
      </c>
      <c r="FH78" s="68"/>
      <c r="FI78" s="65" t="str">
        <f>IF(ISBLANK($FN$3),"",IF(ISBLANK(Tipy!EL72),0,IF(AND(Tipy!EL72=Výsledky!$FL$3,Tipy!EN72=Výsledky!$FN$3),60,0)))</f>
        <v/>
      </c>
      <c r="FJ78" s="65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5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5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6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9" t="str">
        <f>IF(ISBLANK($FN$3),"",IF(ISBLANK(Tipy!EL72),"-",SUM(FI78:FM78)))</f>
        <v/>
      </c>
      <c r="FO78" s="68"/>
      <c r="FP78" s="65" t="str">
        <f>IF(ISBLANK($DJ$3),"",IF(ISBLANK(Tipy!ER72),0,IF(AND(Tipy!ER72=Výsledky!$DH$3,Tipy!ET72=Výsledky!$DJ$3),60,0)))</f>
        <v/>
      </c>
      <c r="FQ78" s="65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5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5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6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9" t="str">
        <f>IF(ISBLANK($DJ$3),"",IF(ISBLANK(Tipy!ER72),"-",SUM(FP78:FT78)))</f>
        <v/>
      </c>
      <c r="FV78" s="68"/>
      <c r="FW78" s="65" t="str">
        <f>IF(ISBLANK($GB$3),"",IF(ISBLANK(Tipy!EX72),0,IF(AND(Tipy!EX72=Výsledky!$FZ$3,Tipy!EZ72=Výsledky!$GB$3),60,0)))</f>
        <v/>
      </c>
      <c r="FX78" s="65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5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5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6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9" t="str">
        <f>IF(ISBLANK($GB$3),"",IF(ISBLANK(Tipy!EX72),"-",SUM(FW78:GA78)))</f>
        <v/>
      </c>
      <c r="GC78" s="68"/>
      <c r="GD78" s="65" t="str">
        <f>IF(ISBLANK($GP$3),"",IF(ISBLANK(Tipy!FD72),0,IF(AND(Tipy!FD72=Výsledky!$GN$3,Tipy!FF72=Výsledky!$GP$3),60,0)))</f>
        <v/>
      </c>
      <c r="GE78" s="65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5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5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6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9" t="str">
        <f>IF(ISBLANK($GP$3),"",IF(ISBLANK(Tipy!FD72),"-",SUM(GD78:GH78)))</f>
        <v/>
      </c>
      <c r="GJ78" s="68"/>
      <c r="GK78" s="65" t="str">
        <f>IF(ISBLANK($GW$3),"",IF(ISBLANK(Tipy!FJ72),0,IF(AND(Tipy!FJ72=Výsledky!$GU$3,Tipy!FL72=Výsledky!$GW$3),60,0)))</f>
        <v/>
      </c>
      <c r="GL78" s="65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5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5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6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9" t="str">
        <f>IF(ISBLANK($GW$3),"",IF(ISBLANK(Tipy!FJ72),"-",SUM(GK78:GO78)))</f>
        <v/>
      </c>
      <c r="GQ78" s="68"/>
      <c r="GR78" s="65" t="str">
        <f>IF(ISBLANK($GI$3),"",IF(ISBLANK(Tipy!FP72),0,IF(AND(Tipy!FP72=Výsledky!$GG$3,Tipy!FR72=Výsledky!$GI$3),60,0)))</f>
        <v/>
      </c>
      <c r="GS78" s="65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5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5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6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9" t="str">
        <f>IF(ISBLANK($GI$3),"",IF(ISBLANK(Tipy!FP72),"-",SUM(GR78:GV78)))</f>
        <v/>
      </c>
      <c r="GX78" s="68"/>
      <c r="GY78" s="65" t="str">
        <f>IF(ISBLANK($HK$3),"",IF(ISBLANK(Tipy!FV72),0,IF(AND(Tipy!FV72=Výsledky!$HI$3,Tipy!FX72=Výsledky!$HK$3),60,0)))</f>
        <v/>
      </c>
      <c r="GZ78" s="65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5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5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6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9" t="str">
        <f>IF(ISBLANK($HK$3),"",IF(ISBLANK(Tipy!FV72),"-",SUM(GY78:HC78)))</f>
        <v/>
      </c>
      <c r="HE78" s="68"/>
      <c r="HF78" s="65" t="str">
        <f>IF(ISBLANK($HD$3),"",IF(ISBLANK(Tipy!GB72),0,IF(AND(Tipy!GB72=Výsledky!$HB$3,Tipy!GD72=Výsledky!$HD$3),60,0)))</f>
        <v/>
      </c>
      <c r="HG78" s="65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5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5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6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9" t="str">
        <f>IF(ISBLANK($HD$3),"",IF(ISBLANK(Tipy!GB72),"-",SUM(HF78:HJ78)))</f>
        <v/>
      </c>
      <c r="HL78" s="68"/>
      <c r="HM78" s="65" t="str">
        <f>IF(ISBLANK($HY$3),"",IF(ISBLANK(Tipy!GH72),0,IF(AND(Tipy!GH72=Výsledky!$HW$3,Tipy!GJ72=Výsledky!$HY$3),60,0)))</f>
        <v/>
      </c>
      <c r="HN78" s="65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5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5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6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9" t="str">
        <f>IF(ISBLANK($HY$3),"",IF(ISBLANK(Tipy!GH72),"-",SUM(HM78:HQ78)))</f>
        <v/>
      </c>
      <c r="HS78" s="68"/>
      <c r="HT78" s="65" t="str">
        <f>IF(ISBLANK($HR$3),"",IF(ISBLANK(Tipy!GN72),0,IF(AND(Tipy!GN72=Výsledky!$HP$3,Tipy!GP72=Výsledky!$HR$3),60,0)))</f>
        <v/>
      </c>
      <c r="HU78" s="65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5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5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6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9" t="str">
        <f>IF(ISBLANK($HR$3),"",IF(ISBLANK(Tipy!GN72),"-",SUM(HT78:HX78)))</f>
        <v/>
      </c>
      <c r="HZ78" s="68"/>
      <c r="IA78" s="65" t="str">
        <f>IF(ISBLANK($IM$3),"",IF(ISBLANK(Tipy!GT72),0,IF(AND(Tipy!GT72=Výsledky!$IK$3,Tipy!GV72=Výsledky!$IM$3),60,0)))</f>
        <v/>
      </c>
      <c r="IB78" s="65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5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5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6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9" t="str">
        <f>IF(ISBLANK($IM$3),"",IF(ISBLANK(Tipy!GT72),"-",SUM(IA78:IE78)))</f>
        <v/>
      </c>
      <c r="IG78" s="68"/>
      <c r="IH78" s="65" t="str">
        <f>IF(ISBLANK($IF$3),"",IF(ISBLANK(Tipy!GZ72),0,IF(AND(Tipy!GZ72=Výsledky!$ID$3,Tipy!HB72=Výsledky!$IF$3),60,0)))</f>
        <v/>
      </c>
      <c r="II78" s="65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5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5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6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9" t="str">
        <f>IF(ISBLANK($IF$3),"",IF(ISBLANK(Tipy!GZ72),"-",SUM(IH78:IL78)))</f>
        <v/>
      </c>
      <c r="IN78" s="68"/>
      <c r="IO78" s="65" t="str">
        <f>IF(ISBLANK($IT$3),"",IF(ISBLANK(Tipy!HF72),0,IF(AND(Tipy!HF72=Výsledky!$IR$3,Tipy!HH72=Výsledky!$IT$3),60,0)))</f>
        <v/>
      </c>
      <c r="IP78" s="65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5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5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6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9" t="str">
        <f>IF(ISBLANK($IT$3),"",IF(ISBLANK(Tipy!HF72),"-",SUM(IO78:IS78)))</f>
        <v/>
      </c>
      <c r="IU78" s="68"/>
      <c r="IV78" s="65" t="str">
        <f>IF(ISBLANK($JA$3),"",IF(ISBLANK(Tipy!HL72),0,IF(AND(Tipy!HL72=Výsledky!$IY$3,Tipy!HN72=Výsledky!$JA$3),60,0)))</f>
        <v/>
      </c>
      <c r="IW78" s="65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5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5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6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9" t="str">
        <f>IF(ISBLANK($JA$3),"",IF(ISBLANK(Tipy!HL72),"-",SUM(IV78:IZ78)))</f>
        <v/>
      </c>
      <c r="JB78" s="68"/>
      <c r="JC78" s="65" t="str">
        <f>IF(ISBLANK($JO$3),"",IF(ISBLANK(Tipy!HR72),0,IF(AND(Tipy!HR72=Výsledky!$JM$3,Tipy!HT72=Výsledky!$JO$3),60,0)))</f>
        <v/>
      </c>
      <c r="JD78" s="65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5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5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6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9" t="str">
        <f>IF(ISBLANK($JO$3),"",IF(ISBLANK(Tipy!HR72),"-",SUM(JC78:JG78)))</f>
        <v/>
      </c>
      <c r="JI78" s="68"/>
      <c r="JJ78" s="65" t="str">
        <f>IF(ISBLANK($JH$3),"",IF(ISBLANK(Tipy!HX72),0,IF(AND(Tipy!HX72=Výsledky!$JF$3,Tipy!HZ72=Výsledky!$JH$3),60,0)))</f>
        <v/>
      </c>
      <c r="JK78" s="65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5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5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6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9" t="str">
        <f>IF(ISBLANK($JH$3),"",IF(ISBLANK(Tipy!HX72),"-",SUM(JJ78:JN78)))</f>
        <v/>
      </c>
      <c r="JP78" s="68"/>
      <c r="JQ78" s="65" t="str">
        <f>IF(ISBLANK($JV$3),"",IF(ISBLANK(Tipy!ID72),0,IF(AND(Tipy!ID72=Výsledky!$JT$3,Tipy!IF72=Výsledky!$JV$3),60,0)))</f>
        <v/>
      </c>
      <c r="JR78" s="65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5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5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6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9" t="str">
        <f>IF(ISBLANK($JV$3),"",IF(ISBLANK(Tipy!ID72),"-",SUM(JQ78:JU78)))</f>
        <v/>
      </c>
      <c r="JW78" s="68"/>
      <c r="JX78" s="65" t="str">
        <f>IF(ISBLANK($KQ$3),"",IF(ISBLANK(Tipy!IJ72),0,IF(AND(Tipy!IJ72=Výsledky!$KO$3,Tipy!IL72=Výsledky!$KQ$3),60,0)))</f>
        <v/>
      </c>
      <c r="JY78" s="65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5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5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6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9" t="str">
        <f>IF(ISBLANK($KQ$3),"",IF(ISBLANK(Tipy!IJ72),"-",SUM(JX78:KB78)))</f>
        <v/>
      </c>
      <c r="KD78" s="68"/>
      <c r="KE78" s="65" t="str">
        <f>IF(ISBLANK($KX$3),"",IF(ISBLANK(Tipy!IP72),0,IF(AND(Tipy!IP72=Výsledky!$KV$3,Tipy!IR72=Výsledky!$KX$3),60,0)))</f>
        <v/>
      </c>
      <c r="KF78" s="65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5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5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6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9" t="str">
        <f>IF(ISBLANK($KX$3),"",IF(ISBLANK(Tipy!IP72),"-",SUM(KE78:KI78)))</f>
        <v/>
      </c>
      <c r="KK78" s="68"/>
      <c r="KL78" s="65" t="str">
        <f>IF(ISBLANK($KJ$3),"",IF(ISBLANK(Tipy!IV72),0,IF(AND(Tipy!IV72=Výsledky!$KH$3,Tipy!IX72=Výsledky!$KJ$3),60,0)))</f>
        <v/>
      </c>
      <c r="KM78" s="65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5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5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6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9" t="str">
        <f>IF(ISBLANK($KJ$3),"",IF(ISBLANK(Tipy!IV72),"-",SUM(KL78:KP78)))</f>
        <v/>
      </c>
      <c r="KR78" s="68"/>
      <c r="KS78" s="65" t="str">
        <f>IF(ISBLANK($KC$3),"",IF(ISBLANK(Tipy!JB72),0,IF(AND(Tipy!JB72=Výsledky!$KA$3,Tipy!JD72=Výsledky!$KC$3),60,0)))</f>
        <v/>
      </c>
      <c r="KT78" s="65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5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5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6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9" t="str">
        <f>IF(ISBLANK($KC$3),"",IF(ISBLANK(Tipy!JB72),"-",SUM(KS78:KW78)))</f>
        <v/>
      </c>
      <c r="KY78" s="68"/>
      <c r="KZ78" s="65" t="str">
        <f>IF(ISBLANK($LE$3),"",IF(ISBLANK(Tipy!JH72),0,IF(AND(Tipy!JH72=Výsledky!$LC$3,Tipy!JJ72=Výsledky!$LE$3),60,0)))</f>
        <v/>
      </c>
      <c r="LA78" s="65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5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5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6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9" t="str">
        <f>IF(ISBLANK($LE$3),"",IF(ISBLANK(Tipy!JH72),"-",SUM(KZ78:LD78)))</f>
        <v/>
      </c>
      <c r="LF78" s="68"/>
      <c r="LG78" s="65" t="str">
        <f>IF(ISBLANK($JH$3),"",IF(ISBLANK(Tipy!JU72),0,IF(AND(Tipy!JU72=Výsledky!$JF$3,Tipy!JW72=Výsledky!$JH$3),60,0)))</f>
        <v/>
      </c>
      <c r="LH78" s="65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5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5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6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9" t="str">
        <f>IF(ISBLANK($JH$3),"",IF(ISBLANK(Tipy!JU72),"-",SUM(LG78:LK78)))</f>
        <v/>
      </c>
      <c r="LM78" s="68"/>
      <c r="LN78" s="65" t="str">
        <f>IF(ISBLANK($LS$3),"",IF(ISBLANK(Tipy!JN72),0,IF(AND(Tipy!JN72=Výsledky!$LQ$3,Tipy!JP72=Výsledky!$LS$3),60,0)))</f>
        <v/>
      </c>
      <c r="LO78" s="65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5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5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6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9" t="str">
        <f>IF(ISBLANK($LS$3),"",IF(ISBLANK(Tipy!JN72),"-",SUM(LN78:LR78)))</f>
        <v/>
      </c>
      <c r="LT78" s="68"/>
      <c r="LU78" s="65" t="str">
        <f>IF(ISBLANK($JH$3),"",IF(ISBLANK(Tipy!KI72),0,IF(AND(Tipy!KI72=Výsledky!$JF$3,Tipy!KK72=Výsledky!$JH$3),60,0)))</f>
        <v/>
      </c>
      <c r="LV78" s="65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5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5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6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9" t="str">
        <f>IF(ISBLANK($JH$3),"",IF(ISBLANK(Tipy!KI72),"-",SUM(LU78:LY78)))</f>
        <v/>
      </c>
      <c r="MA78" s="68"/>
      <c r="MB78" s="65" t="str">
        <f>IF(ISBLANK($MG$3),"",IF(ISBLANK(Tipy!JZ72),0,IF(AND(Tipy!JZ72=Výsledky!$ME$3,Tipy!KB72=Výsledky!$MG$3),60,0)))</f>
        <v/>
      </c>
      <c r="MC78" s="65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5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5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6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9" t="str">
        <f>IF(ISBLANK($MG$3),"",IF(ISBLANK(Tipy!JZ72),"-",SUM(MB78:MF78)))</f>
        <v/>
      </c>
      <c r="MH78" s="68"/>
      <c r="MI78" s="65" t="str">
        <f>IF(ISBLANK($MN$3),"",IF(ISBLANK(Tipy!KL72),0,IF(AND(Tipy!KL72=Výsledky!$ML$3,Tipy!KN72=Výsledky!$MN$3),60,0)))</f>
        <v/>
      </c>
      <c r="MJ78" s="6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5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5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9" t="str">
        <f>IF(ISBLANK($MN$3),"",IF(ISBLANK(Tipy!KL72),"-",SUM(MI78:MM78)))</f>
        <v/>
      </c>
      <c r="MO78" s="68"/>
      <c r="MP78" s="65" t="str">
        <f>IF(ISBLANK($MU$3),"",IF(ISBLANK(Tipy!KR72),0,IF(AND(Tipy!KR72=Výsledky!$MS$3,Tipy!KT72=Výsledky!$MU$3),60,0)))</f>
        <v/>
      </c>
      <c r="MQ78" s="6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5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5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9" t="str">
        <f>IF(ISBLANK($MU$3),"",IF(ISBLANK(Tipy!KR72),"-",SUM(MP78:MT78)))</f>
        <v/>
      </c>
      <c r="MV78" s="68"/>
      <c r="MW78" s="65" t="str">
        <f>IF(ISBLANK($NP$3),"",IF(ISBLANK(Tipy!KX72),0,IF(AND(Tipy!KX72=Výsledky!$NN$3,Tipy!KZ72=Výsledky!$NP$3),60,0)))</f>
        <v/>
      </c>
      <c r="MX78" s="65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5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5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6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9" t="str">
        <f>IF(ISBLANK($NP$3),"",IF(ISBLANK(Tipy!KX72),"-",SUM(MW78:NA78)))</f>
        <v/>
      </c>
      <c r="NC78" s="68"/>
      <c r="ND78" s="65" t="str">
        <f>IF(ISBLANK($NB$3),"",IF(ISBLANK(Tipy!LD72),0,IF(AND(Tipy!LD72=Výsledky!$MZ$3,Tipy!LF72=Výsledky!$NB$3),60,0)))</f>
        <v/>
      </c>
      <c r="NE78" s="65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5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5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6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9" t="str">
        <f>IF(ISBLANK($NB$3),"",IF(ISBLANK(Tipy!LD72),"-",SUM(ND78:NH78)))</f>
        <v/>
      </c>
      <c r="NJ78" s="68"/>
      <c r="NK78" s="65" t="str">
        <f>IF(ISBLANK($OD$3),"",IF(ISBLANK(Tipy!LJ72),0,IF(AND(Tipy!LJ72=Výsledky!$OB$3,Tipy!LL72=Výsledky!$OD$3),60,0)))</f>
        <v/>
      </c>
      <c r="NL78" s="65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5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5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6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9" t="str">
        <f>IF(ISBLANK($OD$3),"",IF(ISBLANK(Tipy!LJ72),"-",SUM(NK78:NO78)))</f>
        <v/>
      </c>
      <c r="NQ78" s="68"/>
      <c r="NR78" s="65" t="str">
        <f>IF(ISBLANK($NI$3),"",IF(ISBLANK(Tipy!LP72),0,IF(AND(Tipy!LP72=Výsledky!$NG$3,Tipy!LR72=Výsledky!$NI$3),60,0)))</f>
        <v/>
      </c>
      <c r="NS78" s="65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5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5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6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9" t="str">
        <f>IF(ISBLANK($NI$3),"",IF(ISBLANK(Tipy!LP72),"-",SUM(NR78:NV78)))</f>
        <v/>
      </c>
      <c r="NX78" s="68"/>
      <c r="NY78" s="65" t="str">
        <f>IF(ISBLANK($OK$3),"",IF(ISBLANK(Tipy!LV72),0,IF(AND(Tipy!LV72=Výsledky!$OI$3,Tipy!LX72=Výsledky!$OK$3),60,0)))</f>
        <v/>
      </c>
      <c r="NZ78" s="65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5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5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6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9" t="str">
        <f>IF(ISBLANK($OK$3),"",IF(ISBLANK(Tipy!LV72),"-",SUM(NY78:OC78)))</f>
        <v/>
      </c>
      <c r="OE78" s="68"/>
      <c r="OF78" s="65" t="str">
        <f>IF(ISBLANK($NW$3),"",IF(ISBLANK(Tipy!MB72),0,IF(AND(Tipy!MB72=Výsledky!$NU$3,Tipy!MD72=Výsledky!$NW$3),60,0)))</f>
        <v/>
      </c>
      <c r="OG78" s="65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5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5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6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9" t="str">
        <f>IF(ISBLANK($NW$3),"",IF(ISBLANK(Tipy!MB72),"-",SUM(OF78:OJ78)))</f>
        <v/>
      </c>
      <c r="OL78" s="68"/>
      <c r="OM78" s="65" t="str">
        <f>IF(ISBLANK($OR$3),"",IF(ISBLANK(Tipy!MH72),0,IF(AND(Tipy!MH72=Výsledky!$OP$3,Tipy!MJ72=Výsledky!$OR$3),60,0)))</f>
        <v/>
      </c>
      <c r="ON78" s="6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5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5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9" t="str">
        <f>IF(ISBLANK($OR$3),"",IF(ISBLANK(Tipy!MH72),"-",SUM(OM78:OQ78)))</f>
        <v/>
      </c>
      <c r="OS78" s="68"/>
      <c r="OT78" s="65" t="str">
        <f>IF(ISBLANK($OY$3),"",IF(ISBLANK(Tipy!MN72),0,IF(AND(Tipy!MN72=Výsledky!$OW$3,Tipy!MP72=Výsledky!$OY$3),60,0)))</f>
        <v/>
      </c>
      <c r="OU78" s="6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5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5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9" t="str">
        <f>IF(ISBLANK($OY$3),"",IF(ISBLANK(Tipy!MN72),"-",SUM(OT78:OX78)))</f>
        <v/>
      </c>
      <c r="OZ78" s="68"/>
      <c r="PA78" s="65" t="str">
        <f>IF(ISBLANK($PF$3),"",IF(ISBLANK(Tipy!MT72),0,IF(AND(Tipy!MT72=Výsledky!$PD$3,Tipy!MV72=Výsledky!$PF$3),60,0)))</f>
        <v/>
      </c>
      <c r="PB78" s="6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5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5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9" t="str">
        <f>IF(ISBLANK($PF$3),"",IF(ISBLANK(Tipy!MT72),"-",SUM(PA78:PE78)))</f>
        <v/>
      </c>
      <c r="PG78" s="68"/>
      <c r="PH78" s="65" t="str">
        <f>IF(ISBLANK($PM$3),"",IF(ISBLANK(Tipy!MZ72),0,IF(AND(Tipy!MZ72=Výsledky!$PK$3,Tipy!NB72=Výsledky!$PM$3),60,0)))</f>
        <v/>
      </c>
      <c r="PI78" s="6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5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5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9" t="str">
        <f>IF(ISBLANK($PM$3),"",IF(ISBLANK(Tipy!MZ72),"-",SUM(PH78:PL78)))</f>
        <v/>
      </c>
      <c r="PN78" s="68"/>
      <c r="PO78" s="65" t="str">
        <f>IF(ISBLANK($PT$3),"",IF(ISBLANK(Tipy!NF72),0,IF(AND(Tipy!NF72=Výsledky!$PR$3,Tipy!NH72=Výsledky!$PT$3),60,0)))</f>
        <v/>
      </c>
      <c r="PP78" s="6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5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5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9" t="str">
        <f>IF(ISBLANK($PT$3),"",IF(ISBLANK(Tipy!NF72),"-",SUM(PO78:PS78)))</f>
        <v/>
      </c>
      <c r="PU78" s="68"/>
      <c r="PV78" s="65" t="str">
        <f>IF(ISBLANK($QA$3),"",IF(ISBLANK(Tipy!NL72),0,IF(AND(Tipy!NL72=Výsledky!$PY$3,Tipy!NN72=Výsledky!$QA$3),60,0)))</f>
        <v/>
      </c>
      <c r="PW78" s="6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5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5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9" t="str">
        <f>IF(ISBLANK($QA$3),"",IF(ISBLANK(Tipy!NL72),"-",SUM(PV78:PZ78)))</f>
        <v/>
      </c>
      <c r="QB78" s="68"/>
      <c r="QC78" s="65" t="str">
        <f>IF(ISBLANK($QH$3),"",IF(ISBLANK(Tipy!NR72),0,IF(AND(Tipy!NR72=Výsledky!$QF$3,Tipy!NT72=Výsledky!$QH$3),60,0)))</f>
        <v/>
      </c>
      <c r="QD78" s="6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5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5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9" t="str">
        <f>IF(ISBLANK($QH$3),"",IF(ISBLANK(Tipy!NR72),"-",SUM(QC78:QG78)))</f>
        <v/>
      </c>
      <c r="QI78" s="65"/>
      <c r="QJ78" s="65" t="str">
        <f>IF(ISBLANK($QV$3),"",IF(ISBLANK(Tipy!NX72),0,IF(AND(Tipy!NX72=Výsledky!$QT$3,Tipy!NZ72=Výsledky!$QV$3),60,0)))</f>
        <v/>
      </c>
      <c r="QK78" s="65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5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5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6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9" t="str">
        <f>IF(ISBLANK($QV$3),"",IF(ISBLANK(Tipy!NX72),"-",SUM(QJ78:QN78)))</f>
        <v/>
      </c>
      <c r="QP78" s="65"/>
      <c r="QQ78" s="65" t="str">
        <f>IF(ISBLANK($QO$3),"",IF(ISBLANK(Tipy!#REF!),0,IF(AND(Tipy!#REF!=Výsledky!$QM$3,Tipy!#REF!=Výsledky!$QO$3),60,0)))</f>
        <v/>
      </c>
      <c r="QR7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9" t="str">
        <f>IF(ISBLANK($QO$3),"",IF(ISBLANK(Tipy!#REF!),"-",SUM(QQ78:QU78)))</f>
        <v/>
      </c>
    </row>
    <row r="79" spans="1:464" s="336" customFormat="1" ht="15">
      <c r="A79" s="316">
        <f>Tipy!A73</f>
        <v>41</v>
      </c>
      <c r="B79" s="333" t="s">
        <v>23</v>
      </c>
      <c r="C79" s="334">
        <v>53</v>
      </c>
      <c r="D79" s="65">
        <f>IF(ISBLANK($I$3),"",IF(ISBLANK(Tipy!D76),0,IF(AND(Tipy!D76=Výsledky!$G$3,Tipy!F76=Výsledky!$I$3),60,0)))</f>
        <v>0</v>
      </c>
      <c r="E79" s="6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5" t="e">
        <f>IF(ISBLANK($I$3),"",IF(OR(Tipy!G76=Výsledky!$D$6,Tipy!G76=Výsledky!$D$7,Tipy!G76=Výsledky!$D$8,Tipy!G76=Výsledky!$D$9),IF(VLOOKUP(Tipy!G76,'Kategórie hráčov'!$A$2:$B$46,2,FALSE)=30,30,20),0))</f>
        <v>#N/A</v>
      </c>
      <c r="G79" s="65" t="e">
        <f>IF(ISBLANK($I$3),"",IF(OR(Tipy!H76=Výsledky!$G$6,Tipy!H76=Výsledky!$G$7,Tipy!H76=Výsledky!$G$8,Tipy!H76=Výsledky!$G$9),IF(VLOOKUP(Tipy!H76,'Kategórie hráčov'!$A$2:$B$46,2,FALSE)=30,30,20),0))</f>
        <v>#N/A</v>
      </c>
      <c r="H79" s="6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7" t="str">
        <f>IF(ISBLANK($I$3),"",IF(ISBLANK(Tipy!D76),"-",SUM(D79:H79)))</f>
        <v>-</v>
      </c>
      <c r="J79" s="335"/>
      <c r="K79" s="106">
        <f>IF(ISBLANK($P$3),"",IF(ISBLANK(Tipy!J73),0,IF(AND(Tipy!J73=Výsledky!$N$3,Tipy!L73=Výsledky!$P$3),60,0)))</f>
        <v>0</v>
      </c>
      <c r="L79" s="10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5">
        <f>IF(ISBLANK($P$3),"",IF(OR(Tipy!M73=Výsledky!$K$6,Tipy!M73=Výsledky!$K$7,Tipy!M73=Výsledky!$K$8,Tipy!M73=Výsledky!$K$9),IF(VLOOKUP(Tipy!M73,'Kategórie hráčov'!$A$2:$B$46,2,FALSE)=30,30,20),0))</f>
        <v>0</v>
      </c>
      <c r="N79" s="105">
        <f>IF(ISBLANK($P$3),"",IF(OR(Tipy!N73=Výsledky!$N$6,Tipy!N73=Výsledky!$N$7,Tipy!N73=Výsledky!$N$8,Tipy!N73=Výsledky!$N$9),IF(VLOOKUP(Tipy!N73,'Kategórie hráčov'!$A$2:$B$46,2,FALSE)=30,30,20),0))</f>
        <v>0</v>
      </c>
      <c r="O79" s="6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7">
        <f>IF(ISBLANK($P$3),"",IF(ISBLANK(Tipy!J74),"-",SUM(K79:O79)))</f>
        <v>0</v>
      </c>
      <c r="Q79" s="330"/>
      <c r="R79" s="106">
        <f>IF(ISBLANK($W$3),"",IF(ISBLANK(Tipy!P73),0,IF(AND(Tipy!P73=Výsledky!$U$3,Tipy!R73=Výsledky!$W$3),60,0)))</f>
        <v>0</v>
      </c>
      <c r="S79" s="10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5">
        <f>IF(ISBLANK($W$3),"",IF(OR(Tipy!S73=Výsledky!$R$6,Tipy!S73=Výsledky!$R$7,Tipy!S73=Výsledky!$R$8,Tipy!S73=Výsledky!$R$9),VLOOKUP(Tipy!S73,'Kategórie hráčov'!$A$2:$B$47,2,FALSE),0))</f>
        <v>0</v>
      </c>
      <c r="U79" s="105">
        <f>IF(ISBLANK($W$3),"",IF(OR(Tipy!T73=Výsledky!$U$6,Tipy!T73=Výsledky!$U$7,Tipy!T73=Výsledky!$U$8,Tipy!T73=Výsledky!$U$9),VLOOKUP(Tipy!T73,'Kategórie hráčov'!$A$25:$B$70,2,FALSE),0))</f>
        <v>0</v>
      </c>
      <c r="V79" s="6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9">
        <f>IF(ISBLANK($W$3),"",IF(ISBLANK(Tipy!P73),"-",SUM(R79:V79)))</f>
        <v>20</v>
      </c>
      <c r="X79" s="330"/>
      <c r="Y79" s="106">
        <f>IF(ISBLANK($AD$3),"",IF(ISBLANK(Tipy!V73),0,IF(AND(Tipy!V73=Výsledky!$AB$3,Tipy!X73=Výsledky!$AD$3),60,0)))</f>
        <v>60</v>
      </c>
      <c r="Z79" s="10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5">
        <f>IF(ISBLANK($AD$3),"",IF(OR(Tipy!Y73=Výsledky!$Y$6,Tipy!Y73=Výsledky!$Y$7,Tipy!Y73=Výsledky!$Y$8,Tipy!Y73=Výsledky!$Y$9),VLOOKUP(Tipy!Y73,'Kategórie hráčov'!$A$2:$B$47,2,FALSE),0))</f>
        <v>0</v>
      </c>
      <c r="AB79" s="105">
        <f>IF(ISBLANK($AD$3),"",IF(OR(Tipy!Z73=Výsledky!$AB$6,Tipy!Z73=Výsledky!$AB$7,Tipy!Z73=Výsledky!$AB$8,Tipy!Z73=Výsledky!$AB$9),VLOOKUP(Tipy!Z73,'Kategórie hráčov'!$A$25:$B$70,2,FALSE),0))</f>
        <v>0</v>
      </c>
      <c r="AC79" s="6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9">
        <f>IF(ISBLANK($AD$3),"",IF(ISBLANK(Tipy!V73),"-",SUM(Y79:AC79)))</f>
        <v>60</v>
      </c>
      <c r="AE79" s="68"/>
      <c r="AF79" s="65" t="str">
        <f>IF(ISBLANK($AK$3),"",IF(ISBLANK(Tipy!AB73),0,IF(AND(Tipy!AB73=Výsledky!$AI$3,Tipy!AD73=Výsledky!$AK$3),60,0)))</f>
        <v/>
      </c>
      <c r="AG79" s="65" t="str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/>
      </c>
      <c r="AH79" s="65" t="str">
        <f>IF(ISBLANK($AK$3),"",IF(OR(Tipy!AE73=Výsledky!$AF$6,Tipy!AE73=Výsledky!$AF$7,Tipy!AE73=Výsledky!$AF$8,Tipy!AE73=Výsledky!$AF$9),IF(VLOOKUP(Tipy!AE73,'Kategórie hráčov'!$A$2:$B$46,2,FALSE)=30,30,20),0))</f>
        <v/>
      </c>
      <c r="AI79" s="65" t="str">
        <f>IF(ISBLANK($AK$3),"",IF(OR(Tipy!AF73=Výsledky!$AI$6,Tipy!AF73=Výsledky!$AI$7,Tipy!AF73=Výsledky!$AI$8,Tipy!AF73=Výsledky!$AI$9),IF(VLOOKUP(Tipy!AF73,'Kategórie hráčov'!$A$2:$B$46,2,FALSE)=30,30,20),0))</f>
        <v/>
      </c>
      <c r="AJ79" s="66" t="str">
        <f>IF(ISBLANK($AK$3),"",IF(ISBLANK(Tipy!AB73),0,IF(OR(AND(Tipy!AB73=Výsledky!$AI$3,OR(Tipy!AD73=Výsledky!$AK$3+1,Tipy!AD73=Výsledky!$AK$3-1)),AND(Tipy!AD73=Výsledky!$AK$3,OR(Tipy!AB73=Výsledky!$AI$3+1,Tipy!AB73=Výsledky!$AI$3-1))),10,0)))</f>
        <v/>
      </c>
      <c r="AK79" s="69" t="str">
        <f>IF(ISBLANK($AK$3),"",IF(ISBLANK(Tipy!AB73),"-",SUM(AF79:AJ79)))</f>
        <v/>
      </c>
      <c r="AL79" s="68"/>
      <c r="AM79" s="65" t="str">
        <f>IF(ISBLANK($AR$3),"",IF(ISBLANK(Tipy!AH73),0,IF(AND(Tipy!AH73=Výsledky!$AP$3,Tipy!AJ73=Výsledky!$AR$3),60,0)))</f>
        <v/>
      </c>
      <c r="AN79" s="65" t="str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/>
      </c>
      <c r="AO79" s="65" t="str">
        <f>IF(ISBLANK($AR$3),"",IF(OR(Tipy!AK73=Výsledky!$AM$6,Tipy!AK73=Výsledky!$AM$7,Tipy!AK73=Výsledky!$AM$8,Tipy!AK73=Výsledky!$AM$9),IF(VLOOKUP(Tipy!AK73,'Kategórie hráčov'!$A$2:$B$46,2,FALSE)=30,30,20),0))</f>
        <v/>
      </c>
      <c r="AP79" s="65" t="str">
        <f>IF(ISBLANK($AR$3),"",IF(OR(Tipy!AL73=Výsledky!$AP$6,Tipy!AL73=Výsledky!$AP$7,Tipy!AL73=Výsledky!$AP$8,Tipy!AL73=Výsledky!$AP$9),IF(VLOOKUP(Tipy!AL73,'Kategórie hráčov'!$A$2:$B$46,2,FALSE)=30,30,20),0))</f>
        <v/>
      </c>
      <c r="AQ79" s="66" t="str">
        <f>IF(ISBLANK($AR$3),"",IF(ISBLANK(Tipy!AH73),0,IF(OR(AND(Tipy!AH73=Výsledky!$AP$3,OR(Tipy!AJ73=Výsledky!$AR$3+1,Tipy!AJ73=Výsledky!$AR$3-1)),AND(Tipy!AJ73=Výsledky!$AR$3,OR(Tipy!AH73=Výsledky!$AP$3+1,Tipy!AH73=Výsledky!$AP$3-1))),10,0)))</f>
        <v/>
      </c>
      <c r="AR79" s="69" t="str">
        <f>IF(ISBLANK($AR$3),"",IF(ISBLANK(Tipy!AH73),"-",SUM(AM79:AQ79)))</f>
        <v/>
      </c>
      <c r="AS79" s="68"/>
      <c r="AT79" s="65" t="str">
        <f>IF(ISBLANK($BF$3),"",IF(ISBLANK(Tipy!AN73),0,IF(AND(Tipy!AN73=Výsledky!$BD$3,Tipy!AP73=Výsledky!$BF$3),60,0)))</f>
        <v/>
      </c>
      <c r="AU79" s="65" t="str">
        <f>IF(ISBLANK($BF$3),"",IF(ISBLANK(Tipy!AN73),0,IF(AND(Tipy!AN73=Výsledky!$BD$3,Tipy!AP73=Výsledky!$BF$3),0,IF(AND(Tipy!AN73-Tipy!AP73&gt;0,Výsledky!$BD$3-Výsledky!$BF$3&gt;0),20,IF(AND(Tipy!AN73-Tipy!AP73=0,Výsledky!$BD$3-Výsledky!$BF$3=0),20,IF(AND(Tipy!AN73-Tipy!AP73&lt;0,Výsledky!$BD$3-Výsledky!$BF$3&lt;0),20,0))))))</f>
        <v/>
      </c>
      <c r="AV79" s="65" t="str">
        <f>IF(ISBLANK($BF$3),"",IF(OR(Tipy!AQ73=Výsledky!#REF!,Tipy!AQ73=Výsledky!#REF!,Tipy!AQ73=Výsledky!#REF!,Tipy!AQ73=Výsledky!$AT$9),IF(VLOOKUP(Tipy!AQ73,'Kategórie hráčov'!$A$2:$B$46,2,FALSE)=30,30,20),0))</f>
        <v/>
      </c>
      <c r="AW79" s="65" t="str">
        <f>IF(ISBLANK($BF$3),"",IF(OR(Tipy!AR73=Výsledky!#REF!,Tipy!AR73=Výsledky!#REF!,Tipy!AR73=Výsledky!#REF!,Tipy!AR73=Výsledky!$AW$9),IF(VLOOKUP(Tipy!AR73,'Kategórie hráčov'!$A$2:$B$46,2,FALSE)=30,30,20),0))</f>
        <v/>
      </c>
      <c r="AX79" s="66" t="str">
        <f>IF(ISBLANK($BF$3),"",IF(ISBLANK(Tipy!AN73),0,IF(OR(AND(Tipy!AN73=Výsledky!$BD$3,OR(Tipy!AP73=Výsledky!$BF$3+1,Tipy!AP73=Výsledky!$BF$3-1)),AND(Tipy!AP73=Výsledky!$BF$3,OR(Tipy!AN73=Výsledky!$BD$3+1,Tipy!AN73=Výsledky!$BD$3-1))),10,0)))</f>
        <v/>
      </c>
      <c r="AY79" s="69" t="str">
        <f>IF(ISBLANK($BF$3),"",IF(ISBLANK(Tipy!AN73),"-",SUM(AT79:AX79)))</f>
        <v/>
      </c>
      <c r="AZ79" s="68"/>
      <c r="BA79" s="65" t="str">
        <f>IF(ISBLANK($AY$3),"",IF(ISBLANK(Tipy!AT73),0,IF(AND(Tipy!AT73=Výsledky!$AW$3,Tipy!AV73=Výsledky!$AY$3),60,0)))</f>
        <v/>
      </c>
      <c r="BB79" s="65" t="str">
        <f>IF(ISBLANK($AY$3),"",IF(ISBLANK(Tipy!AT73),0,IF(AND(Tipy!AT73=Výsledky!$AW$3,Tipy!AV73=Výsledky!$AY$3),0,IF(AND(Tipy!AT73-Tipy!AV73&gt;0,Výsledky!$AW$3-Výsledky!$AY$3&gt;0),20,IF(AND(Tipy!AT73-Tipy!AV73=0,Výsledky!$AW$3-Výsledky!$AY$3=0),20,IF(AND(Tipy!AT73-Tipy!AV73&lt;0,Výsledky!$AW$3-Výsledky!$AY$3&lt;0),20,0))))))</f>
        <v/>
      </c>
      <c r="BC79" s="65" t="str">
        <f>IF(ISBLANK($AY$3),"",IF(OR(Tipy!AW73=Výsledky!$BA$6,Tipy!AW73=Výsledky!$BA$7,Tipy!AW73=Výsledky!$BA$8,Tipy!AW73=Výsledky!$BA$9),IF(VLOOKUP(Tipy!AW73,'Kategórie hráčov'!$A$2:$B$46,2,FALSE)=30,30,20),0))</f>
        <v/>
      </c>
      <c r="BD79" s="65" t="str">
        <f>IF(ISBLANK($AY$3),"",IF(OR(Tipy!AX73=Výsledky!$BD$6,Tipy!AX73=Výsledky!$BD$7,Tipy!AX73=Výsledky!$BD$8,Tipy!AX73=Výsledky!$BD$9),IF(VLOOKUP(Tipy!AX73,'Kategórie hráčov'!$A$2:$B$46,2,FALSE)=30,30,20),0))</f>
        <v/>
      </c>
      <c r="BE79" s="66" t="str">
        <f>IF(ISBLANK($AY$3),"",IF(ISBLANK(Tipy!AT73),0,IF(OR(AND(Tipy!AT73=Výsledky!$AW$3,OR(Tipy!AV73=Výsledky!$AY$3+1,Tipy!AV73=Výsledky!$AY$3-1)),AND(Tipy!AV73=Výsledky!$AY$3,OR(Tipy!AT73=Výsledky!$AW$3+1,Tipy!AT73=Výsledky!$AW$3-1))),10,0)))</f>
        <v/>
      </c>
      <c r="BF79" s="69" t="str">
        <f>IF(ISBLANK($AY$3),"",IF(ISBLANK(Tipy!AT73),"-",SUM(BA79:BE79)))</f>
        <v/>
      </c>
      <c r="BG79" s="68"/>
      <c r="BH79" s="65" t="str">
        <f>IF(ISBLANK($BT$3),"",IF(ISBLANK(Tipy!AZ73),0,IF(AND(Tipy!AZ73=Výsledky!$BR$3,Tipy!BB73=Výsledky!$BT$3),60,0)))</f>
        <v/>
      </c>
      <c r="BI79" s="65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5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5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6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69" t="str">
        <f>IF(ISBLANK($BT$3),"",IF(ISBLANK(Tipy!AZ73),"-",SUM(BH79:BL79)))</f>
        <v/>
      </c>
      <c r="BN79" s="68"/>
      <c r="BO79" s="65" t="str">
        <f>IF(ISBLANK($CA$3),"",IF(ISBLANK(Tipy!BF73),0,IF(AND(Tipy!BF73=Výsledky!$BY$3,Tipy!BH73=Výsledky!$CA$3),60,0)))</f>
        <v/>
      </c>
      <c r="BP79" s="65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5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5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6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9" t="str">
        <f>IF(ISBLANK($CA$3),"",IF(ISBLANK(Tipy!BF73),"-",SUM(BO79:BS79)))</f>
        <v/>
      </c>
      <c r="BU79" s="68"/>
      <c r="BV79" s="65" t="str">
        <f>IF(ISBLANK($CH$3),"",IF(ISBLANK(Tipy!BL73),0,IF(AND(Tipy!BL73=Výsledky!$CF$3,Tipy!BN73=Výsledky!$CH$3),60,0)))</f>
        <v/>
      </c>
      <c r="BW79" s="65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5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5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6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9" t="str">
        <f>IF(ISBLANK($CH$3),"",IF(ISBLANK(Tipy!BL73),"-",SUM(BV79:BZ79)))</f>
        <v/>
      </c>
      <c r="CB79" s="68"/>
      <c r="CC79" s="65" t="str">
        <f>IF(ISBLANK($CO$3),"",IF(ISBLANK(Tipy!BR73),0,IF(AND(Tipy!BR73=Výsledky!$CM$3,Tipy!BT73=Výsledky!$CO$3),60,0)))</f>
        <v/>
      </c>
      <c r="CD79" s="65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5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5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6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9" t="str">
        <f>IF(ISBLANK($CO$3),"",IF(ISBLANK(Tipy!BR73),"-",SUM(CC79:CG79)))</f>
        <v/>
      </c>
      <c r="CI79" s="68"/>
      <c r="CJ79" s="65" t="str">
        <f>IF(ISBLANK($CV$3),"",IF(ISBLANK(Tipy!BX73),0,IF(AND(Tipy!BX73=Výsledky!$CT$3,Tipy!BZ73=Výsledky!$CV$3),60,0)))</f>
        <v/>
      </c>
      <c r="CK79" s="65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5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5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6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9" t="str">
        <f>IF(ISBLANK($CV$3),"",IF(ISBLANK(Tipy!BX73),"-",SUM(CJ79:CN79)))</f>
        <v/>
      </c>
      <c r="CP79" s="68"/>
      <c r="CQ79" s="65" t="str">
        <f>IF(ISBLANK($DC$3),"",IF(ISBLANK(Tipy!CD73),0,IF(AND(Tipy!CD73=Výsledky!$DA$3,Tipy!CF73=Výsledky!$DC$3),60,0)))</f>
        <v/>
      </c>
      <c r="CR79" s="65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5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5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6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9" t="str">
        <f>IF(ISBLANK($DC$3),"",IF(ISBLANK(Tipy!CD73),"-",SUM(CQ79:CU79)))</f>
        <v/>
      </c>
      <c r="CW79" s="68"/>
      <c r="CX79" s="65" t="str">
        <f>IF(ISBLANK($DX$3),"",IF(ISBLANK(Tipy!CJ73),0,IF(AND(Tipy!CJ73=Výsledky!$DV$3,Tipy!CL73=Výsledky!$DX$3),60,0)))</f>
        <v/>
      </c>
      <c r="CY79" s="65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5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5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6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9" t="str">
        <f>IF(ISBLANK($DX$3),"",IF(ISBLANK(Tipy!CJ73),"-",SUM(CX79:DB79)))</f>
        <v/>
      </c>
      <c r="DD79" s="68"/>
      <c r="DE79" s="65" t="str">
        <f>IF(ISBLANK($DQ$3),"",IF(ISBLANK(Tipy!CP73),0,IF(AND(Tipy!CP73=Výsledky!$DO$3,Tipy!CR73=Výsledky!$DQ$3),60,0)))</f>
        <v/>
      </c>
      <c r="DF79" s="65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5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5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6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9" t="str">
        <f>IF(ISBLANK($DQ$3),"",IF(ISBLANK(Tipy!CP73),"-",SUM(DE79:DI79)))</f>
        <v/>
      </c>
      <c r="DK79" s="68"/>
      <c r="DL79" s="65" t="str">
        <f>IF(ISBLANK($EE$3),"",IF(ISBLANK(Tipy!CV73),0,IF(AND(Tipy!CV73=Výsledky!$EC$3,Tipy!CX73=Výsledky!$EE$3),60,0)))</f>
        <v/>
      </c>
      <c r="DM79" s="65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5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5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6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9" t="str">
        <f>IF(ISBLANK($EE$3),"",IF(ISBLANK(Tipy!CV73),"-",SUM(DL79:DP79)))</f>
        <v/>
      </c>
      <c r="DR79" s="68"/>
      <c r="DS79" s="65" t="str">
        <f>IF(ISBLANK($EL$3),"",IF(ISBLANK(Tipy!DB73),0,IF(AND(Tipy!DB73=Výsledky!$EJ$3,Tipy!DD73=Výsledky!$EL$3),60,0)))</f>
        <v/>
      </c>
      <c r="DT79" s="65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5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5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6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9" t="str">
        <f>IF(ISBLANK($EL$3),"",IF(ISBLANK(Tipy!DB73),"-",SUM(DS79:DW79)))</f>
        <v/>
      </c>
      <c r="DY79" s="68"/>
      <c r="DZ79" s="65" t="str">
        <f>IF(ISBLANK($ES$3),"",IF(ISBLANK(Tipy!DH73),0,IF(AND(Tipy!DH73=Výsledky!$EQ$3,Tipy!DJ73=Výsledky!$ES$3),60,0)))</f>
        <v/>
      </c>
      <c r="EA79" s="65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5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5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6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9" t="str">
        <f>IF(ISBLANK($ES$3),"",IF(ISBLANK(Tipy!DH73),"-",SUM(DZ79:ED79)))</f>
        <v/>
      </c>
      <c r="EF79" s="68"/>
      <c r="EG79" s="65" t="str">
        <f>IF(ISBLANK($EZ$3),"",IF(ISBLANK(Tipy!DN73),0,IF(AND(Tipy!DN73=Výsledky!$EX$3,Tipy!DP73=Výsledky!$EZ$3),60,0)))</f>
        <v/>
      </c>
      <c r="EH79" s="65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5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5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6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9" t="str">
        <f>IF(ISBLANK($EZ$3),"",IF(ISBLANK(Tipy!DN73),"-",SUM(EG79:EK79)))</f>
        <v/>
      </c>
      <c r="EM79" s="68"/>
      <c r="EN79" s="65" t="str">
        <f>IF(ISBLANK($FU$3),"",IF(ISBLANK(Tipy!DT73),0,IF(AND(Tipy!DT73=Výsledky!$FS$3,Tipy!DV73=Výsledky!$FU$3),60,0)))</f>
        <v/>
      </c>
      <c r="EO79" s="65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5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5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6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9" t="str">
        <f>IF(ISBLANK($FU$3),"",IF(ISBLANK(Tipy!DT73),"-",SUM(EN79:ER79)))</f>
        <v/>
      </c>
      <c r="ET79" s="68"/>
      <c r="EU79" s="65" t="str">
        <f>IF(ISBLANK($FG$3),"",IF(ISBLANK(Tipy!DZ73),0,IF(AND(Tipy!DZ73=Výsledky!$FE$3,Tipy!EB73=Výsledky!$FG$3),60,0)))</f>
        <v/>
      </c>
      <c r="EV79" s="65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5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5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6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9" t="str">
        <f>IF(ISBLANK($FG$3),"",IF(ISBLANK(Tipy!DZ73),"-",SUM(EU79:EY79)))</f>
        <v/>
      </c>
      <c r="FA79" s="68"/>
      <c r="FB79" s="65" t="str">
        <f>IF(ISBLANK($BM$3),"",IF(ISBLANK(Tipy!EF73),0,IF(AND(Tipy!EF73=Výsledky!$BK$3,Tipy!EH73=Výsledky!$BM$3),60,0)))</f>
        <v/>
      </c>
      <c r="FC79" s="65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5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5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6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69" t="str">
        <f>IF(ISBLANK($BM$3),"",IF(ISBLANK(Tipy!EF73),"-",SUM(FB79:FF79)))</f>
        <v/>
      </c>
      <c r="FH79" s="68"/>
      <c r="FI79" s="65" t="str">
        <f>IF(ISBLANK($FN$3),"",IF(ISBLANK(Tipy!EL73),0,IF(AND(Tipy!EL73=Výsledky!$FL$3,Tipy!EN73=Výsledky!$FN$3),60,0)))</f>
        <v/>
      </c>
      <c r="FJ79" s="65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5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5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6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9" t="str">
        <f>IF(ISBLANK($FN$3),"",IF(ISBLANK(Tipy!EL73),"-",SUM(FI79:FM79)))</f>
        <v/>
      </c>
      <c r="FO79" s="68"/>
      <c r="FP79" s="65" t="str">
        <f>IF(ISBLANK($DJ$3),"",IF(ISBLANK(Tipy!ER73),0,IF(AND(Tipy!ER73=Výsledky!$DH$3,Tipy!ET73=Výsledky!$DJ$3),60,0)))</f>
        <v/>
      </c>
      <c r="FQ79" s="65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5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5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6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9" t="str">
        <f>IF(ISBLANK($DJ$3),"",IF(ISBLANK(Tipy!ER73),"-",SUM(FP79:FT79)))</f>
        <v/>
      </c>
      <c r="FV79" s="68"/>
      <c r="FW79" s="65" t="str">
        <f>IF(ISBLANK($GB$3),"",IF(ISBLANK(Tipy!EX73),0,IF(AND(Tipy!EX73=Výsledky!$FZ$3,Tipy!EZ73=Výsledky!$GB$3),60,0)))</f>
        <v/>
      </c>
      <c r="FX79" s="65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5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5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6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9" t="str">
        <f>IF(ISBLANK($GB$3),"",IF(ISBLANK(Tipy!EX73),"-",SUM(FW79:GA79)))</f>
        <v/>
      </c>
      <c r="GC79" s="68"/>
      <c r="GD79" s="65" t="str">
        <f>IF(ISBLANK($GP$3),"",IF(ISBLANK(Tipy!FD73),0,IF(AND(Tipy!FD73=Výsledky!$GN$3,Tipy!FF73=Výsledky!$GP$3),60,0)))</f>
        <v/>
      </c>
      <c r="GE79" s="65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5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5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6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9" t="str">
        <f>IF(ISBLANK($GP$3),"",IF(ISBLANK(Tipy!FD73),"-",SUM(GD79:GH79)))</f>
        <v/>
      </c>
      <c r="GJ79" s="68"/>
      <c r="GK79" s="65" t="str">
        <f>IF(ISBLANK($GW$3),"",IF(ISBLANK(Tipy!FJ73),0,IF(AND(Tipy!FJ73=Výsledky!$GU$3,Tipy!FL73=Výsledky!$GW$3),60,0)))</f>
        <v/>
      </c>
      <c r="GL79" s="65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5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5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6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9" t="str">
        <f>IF(ISBLANK($GW$3),"",IF(ISBLANK(Tipy!FJ73),"-",SUM(GK79:GO79)))</f>
        <v/>
      </c>
      <c r="GQ79" s="68"/>
      <c r="GR79" s="65" t="str">
        <f>IF(ISBLANK($GI$3),"",IF(ISBLANK(Tipy!FP73),0,IF(AND(Tipy!FP73=Výsledky!$GG$3,Tipy!FR73=Výsledky!$GI$3),60,0)))</f>
        <v/>
      </c>
      <c r="GS79" s="65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5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5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6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9" t="str">
        <f>IF(ISBLANK($GI$3),"",IF(ISBLANK(Tipy!FP73),"-",SUM(GR79:GV79)))</f>
        <v/>
      </c>
      <c r="GX79" s="68"/>
      <c r="GY79" s="65" t="str">
        <f>IF(ISBLANK($HK$3),"",IF(ISBLANK(Tipy!FV73),0,IF(AND(Tipy!FV73=Výsledky!$HI$3,Tipy!FX73=Výsledky!$HK$3),60,0)))</f>
        <v/>
      </c>
      <c r="GZ79" s="65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5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5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6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9" t="str">
        <f>IF(ISBLANK($HK$3),"",IF(ISBLANK(Tipy!FV73),"-",SUM(GY79:HC79)))</f>
        <v/>
      </c>
      <c r="HE79" s="68"/>
      <c r="HF79" s="65" t="str">
        <f>IF(ISBLANK($HD$3),"",IF(ISBLANK(Tipy!GB73),0,IF(AND(Tipy!GB73=Výsledky!$HB$3,Tipy!GD73=Výsledky!$HD$3),60,0)))</f>
        <v/>
      </c>
      <c r="HG79" s="65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5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5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6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9" t="str">
        <f>IF(ISBLANK($HD$3),"",IF(ISBLANK(Tipy!GB73),"-",SUM(HF79:HJ79)))</f>
        <v/>
      </c>
      <c r="HL79" s="68"/>
      <c r="HM79" s="65" t="str">
        <f>IF(ISBLANK($HY$3),"",IF(ISBLANK(Tipy!GH73),0,IF(AND(Tipy!GH73=Výsledky!$HW$3,Tipy!GJ73=Výsledky!$HY$3),60,0)))</f>
        <v/>
      </c>
      <c r="HN79" s="65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5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5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6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9" t="str">
        <f>IF(ISBLANK($HY$3),"",IF(ISBLANK(Tipy!GH73),"-",SUM(HM79:HQ79)))</f>
        <v/>
      </c>
      <c r="HS79" s="68"/>
      <c r="HT79" s="65" t="str">
        <f>IF(ISBLANK($HR$3),"",IF(ISBLANK(Tipy!GN73),0,IF(AND(Tipy!GN73=Výsledky!$HP$3,Tipy!GP73=Výsledky!$HR$3),60,0)))</f>
        <v/>
      </c>
      <c r="HU79" s="65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5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5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6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9" t="str">
        <f>IF(ISBLANK($HR$3),"",IF(ISBLANK(Tipy!GN73),"-",SUM(HT79:HX79)))</f>
        <v/>
      </c>
      <c r="HZ79" s="68"/>
      <c r="IA79" s="65" t="str">
        <f>IF(ISBLANK($IM$3),"",IF(ISBLANK(Tipy!GT73),0,IF(AND(Tipy!GT73=Výsledky!$IK$3,Tipy!GV73=Výsledky!$IM$3),60,0)))</f>
        <v/>
      </c>
      <c r="IB79" s="65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5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5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6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9" t="str">
        <f>IF(ISBLANK($IM$3),"",IF(ISBLANK(Tipy!GT73),"-",SUM(IA79:IE79)))</f>
        <v/>
      </c>
      <c r="IG79" s="68"/>
      <c r="IH79" s="65" t="str">
        <f>IF(ISBLANK($IF$3),"",IF(ISBLANK(Tipy!GZ73),0,IF(AND(Tipy!GZ73=Výsledky!$ID$3,Tipy!HB73=Výsledky!$IF$3),60,0)))</f>
        <v/>
      </c>
      <c r="II79" s="65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5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5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6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9" t="str">
        <f>IF(ISBLANK($IF$3),"",IF(ISBLANK(Tipy!GZ73),"-",SUM(IH79:IL79)))</f>
        <v/>
      </c>
      <c r="IN79" s="68"/>
      <c r="IO79" s="65" t="str">
        <f>IF(ISBLANK($IT$3),"",IF(ISBLANK(Tipy!HF73),0,IF(AND(Tipy!HF73=Výsledky!$IR$3,Tipy!HH73=Výsledky!$IT$3),60,0)))</f>
        <v/>
      </c>
      <c r="IP79" s="65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5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5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6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9" t="str">
        <f>IF(ISBLANK($IT$3),"",IF(ISBLANK(Tipy!HF73),"-",SUM(IO79:IS79)))</f>
        <v/>
      </c>
      <c r="IU79" s="68"/>
      <c r="IV79" s="65" t="str">
        <f>IF(ISBLANK($JA$3),"",IF(ISBLANK(Tipy!HL73),0,IF(AND(Tipy!HL73=Výsledky!$IY$3,Tipy!HN73=Výsledky!$JA$3),60,0)))</f>
        <v/>
      </c>
      <c r="IW79" s="65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5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5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6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9" t="str">
        <f>IF(ISBLANK($JA$3),"",IF(ISBLANK(Tipy!HL73),"-",SUM(IV79:IZ79)))</f>
        <v/>
      </c>
      <c r="JB79" s="68"/>
      <c r="JC79" s="65" t="str">
        <f>IF(ISBLANK($JO$3),"",IF(ISBLANK(Tipy!HR73),0,IF(AND(Tipy!HR73=Výsledky!$JM$3,Tipy!HT73=Výsledky!$JO$3),60,0)))</f>
        <v/>
      </c>
      <c r="JD79" s="65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5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5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6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9" t="str">
        <f>IF(ISBLANK($JO$3),"",IF(ISBLANK(Tipy!HR73),"-",SUM(JC79:JG79)))</f>
        <v/>
      </c>
      <c r="JI79" s="68"/>
      <c r="JJ79" s="65" t="str">
        <f>IF(ISBLANK($JH$3),"",IF(ISBLANK(Tipy!HX73),0,IF(AND(Tipy!HX73=Výsledky!$JF$3,Tipy!HZ73=Výsledky!$JH$3),60,0)))</f>
        <v/>
      </c>
      <c r="JK79" s="65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5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5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6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9" t="str">
        <f>IF(ISBLANK($JH$3),"",IF(ISBLANK(Tipy!HX73),"-",SUM(JJ79:JN79)))</f>
        <v/>
      </c>
      <c r="JP79" s="68"/>
      <c r="JQ79" s="65" t="str">
        <f>IF(ISBLANK($JV$3),"",IF(ISBLANK(Tipy!ID73),0,IF(AND(Tipy!ID73=Výsledky!$JT$3,Tipy!IF73=Výsledky!$JV$3),60,0)))</f>
        <v/>
      </c>
      <c r="JR79" s="65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5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5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6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9" t="str">
        <f>IF(ISBLANK($JV$3),"",IF(ISBLANK(Tipy!ID73),"-",SUM(JQ79:JU79)))</f>
        <v/>
      </c>
      <c r="JW79" s="68"/>
      <c r="JX79" s="65" t="str">
        <f>IF(ISBLANK($KQ$3),"",IF(ISBLANK(Tipy!IJ73),0,IF(AND(Tipy!IJ73=Výsledky!$KO$3,Tipy!IL73=Výsledky!$KQ$3),60,0)))</f>
        <v/>
      </c>
      <c r="JY79" s="65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5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5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6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9" t="str">
        <f>IF(ISBLANK($KQ$3),"",IF(ISBLANK(Tipy!IJ73),"-",SUM(JX79:KB79)))</f>
        <v/>
      </c>
      <c r="KD79" s="68"/>
      <c r="KE79" s="65" t="str">
        <f>IF(ISBLANK($KX$3),"",IF(ISBLANK(Tipy!IP73),0,IF(AND(Tipy!IP73=Výsledky!$KV$3,Tipy!IR73=Výsledky!$KX$3),60,0)))</f>
        <v/>
      </c>
      <c r="KF79" s="65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5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5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6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9" t="str">
        <f>IF(ISBLANK($KX$3),"",IF(ISBLANK(Tipy!IP73),"-",SUM(KE79:KI79)))</f>
        <v/>
      </c>
      <c r="KK79" s="68"/>
      <c r="KL79" s="65" t="str">
        <f>IF(ISBLANK($KJ$3),"",IF(ISBLANK(Tipy!IV73),0,IF(AND(Tipy!IV73=Výsledky!$KH$3,Tipy!IX73=Výsledky!$KJ$3),60,0)))</f>
        <v/>
      </c>
      <c r="KM79" s="65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5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5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6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9" t="str">
        <f>IF(ISBLANK($KJ$3),"",IF(ISBLANK(Tipy!IV73),"-",SUM(KL79:KP79)))</f>
        <v/>
      </c>
      <c r="KR79" s="68"/>
      <c r="KS79" s="65" t="str">
        <f>IF(ISBLANK($KC$3),"",IF(ISBLANK(Tipy!JB73),0,IF(AND(Tipy!JB73=Výsledky!$KA$3,Tipy!JD73=Výsledky!$KC$3),60,0)))</f>
        <v/>
      </c>
      <c r="KT79" s="65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5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5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6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9" t="str">
        <f>IF(ISBLANK($KC$3),"",IF(ISBLANK(Tipy!JB73),"-",SUM(KS79:KW79)))</f>
        <v/>
      </c>
      <c r="KY79" s="68"/>
      <c r="KZ79" s="65" t="str">
        <f>IF(ISBLANK($LE$3),"",IF(ISBLANK(Tipy!JH73),0,IF(AND(Tipy!JH73=Výsledky!$LC$3,Tipy!JJ73=Výsledky!$LE$3),60,0)))</f>
        <v/>
      </c>
      <c r="LA79" s="65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5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5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6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9" t="str">
        <f>IF(ISBLANK($LE$3),"",IF(ISBLANK(Tipy!JH73),"-",SUM(KZ79:LD79)))</f>
        <v/>
      </c>
      <c r="LF79" s="68"/>
      <c r="LG79" s="65" t="str">
        <f>IF(ISBLANK($JH$3),"",IF(ISBLANK(Tipy!JU73),0,IF(AND(Tipy!JU73=Výsledky!$JF$3,Tipy!JW73=Výsledky!$JH$3),60,0)))</f>
        <v/>
      </c>
      <c r="LH79" s="65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5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5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6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9" t="str">
        <f>IF(ISBLANK($JH$3),"",IF(ISBLANK(Tipy!JU73),"-",SUM(LG79:LK79)))</f>
        <v/>
      </c>
      <c r="LM79" s="68"/>
      <c r="LN79" s="65" t="str">
        <f>IF(ISBLANK($LS$3),"",IF(ISBLANK(Tipy!JN73),0,IF(AND(Tipy!JN73=Výsledky!$LQ$3,Tipy!JP73=Výsledky!$LS$3),60,0)))</f>
        <v/>
      </c>
      <c r="LO79" s="65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5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5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6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9" t="str">
        <f>IF(ISBLANK($LS$3),"",IF(ISBLANK(Tipy!JN73),"-",SUM(LN79:LR79)))</f>
        <v/>
      </c>
      <c r="LT79" s="68"/>
      <c r="LU79" s="65" t="str">
        <f>IF(ISBLANK($JH$3),"",IF(ISBLANK(Tipy!KI73),0,IF(AND(Tipy!KI73=Výsledky!$JF$3,Tipy!KK73=Výsledky!$JH$3),60,0)))</f>
        <v/>
      </c>
      <c r="LV79" s="65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5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5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6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9" t="str">
        <f>IF(ISBLANK($JH$3),"",IF(ISBLANK(Tipy!KI73),"-",SUM(LU79:LY79)))</f>
        <v/>
      </c>
      <c r="MA79" s="68"/>
      <c r="MB79" s="65" t="str">
        <f>IF(ISBLANK($MG$3),"",IF(ISBLANK(Tipy!JZ73),0,IF(AND(Tipy!JZ73=Výsledky!$ME$3,Tipy!KB73=Výsledky!$MG$3),60,0)))</f>
        <v/>
      </c>
      <c r="MC79" s="65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5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5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6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9" t="str">
        <f>IF(ISBLANK($MG$3),"",IF(ISBLANK(Tipy!JZ73),"-",SUM(MB79:MF79)))</f>
        <v/>
      </c>
      <c r="MH79" s="68"/>
      <c r="MI79" s="65" t="str">
        <f>IF(ISBLANK($MN$3),"",IF(ISBLANK(Tipy!KL73),0,IF(AND(Tipy!KL73=Výsledky!$ML$3,Tipy!KN73=Výsledky!$MN$3),60,0)))</f>
        <v/>
      </c>
      <c r="MJ79" s="6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5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5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9" t="str">
        <f>IF(ISBLANK($MN$3),"",IF(ISBLANK(Tipy!KL73),"-",SUM(MI79:MM79)))</f>
        <v/>
      </c>
      <c r="MO79" s="68"/>
      <c r="MP79" s="65" t="str">
        <f>IF(ISBLANK($MU$3),"",IF(ISBLANK(Tipy!KR73),0,IF(AND(Tipy!KR73=Výsledky!$MS$3,Tipy!KT73=Výsledky!$MU$3),60,0)))</f>
        <v/>
      </c>
      <c r="MQ79" s="6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5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5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9" t="str">
        <f>IF(ISBLANK($MU$3),"",IF(ISBLANK(Tipy!KR73),"-",SUM(MP79:MT79)))</f>
        <v/>
      </c>
      <c r="MV79" s="68"/>
      <c r="MW79" s="65" t="str">
        <f>IF(ISBLANK($NP$3),"",IF(ISBLANK(Tipy!KX73),0,IF(AND(Tipy!KX73=Výsledky!$NN$3,Tipy!KZ73=Výsledky!$NP$3),60,0)))</f>
        <v/>
      </c>
      <c r="MX79" s="65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5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5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6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9" t="str">
        <f>IF(ISBLANK($NP$3),"",IF(ISBLANK(Tipy!KX73),"-",SUM(MW79:NA79)))</f>
        <v/>
      </c>
      <c r="NC79" s="68"/>
      <c r="ND79" s="65" t="str">
        <f>IF(ISBLANK($NB$3),"",IF(ISBLANK(Tipy!LD73),0,IF(AND(Tipy!LD73=Výsledky!$MZ$3,Tipy!LF73=Výsledky!$NB$3),60,0)))</f>
        <v/>
      </c>
      <c r="NE79" s="65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5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5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6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9" t="str">
        <f>IF(ISBLANK($NB$3),"",IF(ISBLANK(Tipy!LD73),"-",SUM(ND79:NH79)))</f>
        <v/>
      </c>
      <c r="NJ79" s="68"/>
      <c r="NK79" s="65" t="str">
        <f>IF(ISBLANK($OD$3),"",IF(ISBLANK(Tipy!LJ73),0,IF(AND(Tipy!LJ73=Výsledky!$OB$3,Tipy!LL73=Výsledky!$OD$3),60,0)))</f>
        <v/>
      </c>
      <c r="NL79" s="65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5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5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6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9" t="str">
        <f>IF(ISBLANK($OD$3),"",IF(ISBLANK(Tipy!LJ73),"-",SUM(NK79:NO79)))</f>
        <v/>
      </c>
      <c r="NQ79" s="68"/>
      <c r="NR79" s="65" t="str">
        <f>IF(ISBLANK($NI$3),"",IF(ISBLANK(Tipy!LP73),0,IF(AND(Tipy!LP73=Výsledky!$NG$3,Tipy!LR73=Výsledky!$NI$3),60,0)))</f>
        <v/>
      </c>
      <c r="NS79" s="65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5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5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6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9" t="str">
        <f>IF(ISBLANK($NI$3),"",IF(ISBLANK(Tipy!LP73),"-",SUM(NR79:NV79)))</f>
        <v/>
      </c>
      <c r="NX79" s="68"/>
      <c r="NY79" s="65" t="str">
        <f>IF(ISBLANK($OK$3),"",IF(ISBLANK(Tipy!LV73),0,IF(AND(Tipy!LV73=Výsledky!$OI$3,Tipy!LX73=Výsledky!$OK$3),60,0)))</f>
        <v/>
      </c>
      <c r="NZ79" s="65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5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5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6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9" t="str">
        <f>IF(ISBLANK($OK$3),"",IF(ISBLANK(Tipy!LV73),"-",SUM(NY79:OC79)))</f>
        <v/>
      </c>
      <c r="OE79" s="68"/>
      <c r="OF79" s="65" t="str">
        <f>IF(ISBLANK($NW$3),"",IF(ISBLANK(Tipy!MB73),0,IF(AND(Tipy!MB73=Výsledky!$NU$3,Tipy!MD73=Výsledky!$NW$3),60,0)))</f>
        <v/>
      </c>
      <c r="OG79" s="65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5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5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6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9" t="str">
        <f>IF(ISBLANK($NW$3),"",IF(ISBLANK(Tipy!MB73),"-",SUM(OF79:OJ79)))</f>
        <v/>
      </c>
      <c r="OL79" s="68"/>
      <c r="OM79" s="65" t="str">
        <f>IF(ISBLANK($OR$3),"",IF(ISBLANK(Tipy!MH73),0,IF(AND(Tipy!MH73=Výsledky!$OP$3,Tipy!MJ73=Výsledky!$OR$3),60,0)))</f>
        <v/>
      </c>
      <c r="ON79" s="6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5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5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9" t="str">
        <f>IF(ISBLANK($OR$3),"",IF(ISBLANK(Tipy!MH73),"-",SUM(OM79:OQ79)))</f>
        <v/>
      </c>
      <c r="OS79" s="68"/>
      <c r="OT79" s="65" t="str">
        <f>IF(ISBLANK($OY$3),"",IF(ISBLANK(Tipy!MN73),0,IF(AND(Tipy!MN73=Výsledky!$OW$3,Tipy!MP73=Výsledky!$OY$3),60,0)))</f>
        <v/>
      </c>
      <c r="OU79" s="6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5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5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9" t="str">
        <f>IF(ISBLANK($OY$3),"",IF(ISBLANK(Tipy!MN73),"-",SUM(OT79:OX79)))</f>
        <v/>
      </c>
      <c r="OZ79" s="68"/>
      <c r="PA79" s="65" t="str">
        <f>IF(ISBLANK($PF$3),"",IF(ISBLANK(Tipy!MT73),0,IF(AND(Tipy!MT73=Výsledky!$PD$3,Tipy!MV73=Výsledky!$PF$3),60,0)))</f>
        <v/>
      </c>
      <c r="PB79" s="6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5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5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9" t="str">
        <f>IF(ISBLANK($PF$3),"",IF(ISBLANK(Tipy!MT73),"-",SUM(PA79:PE79)))</f>
        <v/>
      </c>
      <c r="PG79" s="68"/>
      <c r="PH79" s="65" t="str">
        <f>IF(ISBLANK($PM$3),"",IF(ISBLANK(Tipy!MZ73),0,IF(AND(Tipy!MZ73=Výsledky!$PK$3,Tipy!NB73=Výsledky!$PM$3),60,0)))</f>
        <v/>
      </c>
      <c r="PI79" s="6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5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5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9" t="str">
        <f>IF(ISBLANK($PM$3),"",IF(ISBLANK(Tipy!MZ73),"-",SUM(PH79:PL79)))</f>
        <v/>
      </c>
      <c r="PN79" s="68"/>
      <c r="PO79" s="65" t="str">
        <f>IF(ISBLANK($PT$3),"",IF(ISBLANK(Tipy!NF73),0,IF(AND(Tipy!NF73=Výsledky!$PR$3,Tipy!NH73=Výsledky!$PT$3),60,0)))</f>
        <v/>
      </c>
      <c r="PP79" s="6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5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5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9" t="str">
        <f>IF(ISBLANK($PT$3),"",IF(ISBLANK(Tipy!NF73),"-",SUM(PO79:PS79)))</f>
        <v/>
      </c>
      <c r="PU79" s="68"/>
      <c r="PV79" s="65" t="str">
        <f>IF(ISBLANK($QA$3),"",IF(ISBLANK(Tipy!NL73),0,IF(AND(Tipy!NL73=Výsledky!$PY$3,Tipy!NN73=Výsledky!$QA$3),60,0)))</f>
        <v/>
      </c>
      <c r="PW79" s="6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5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5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9" t="str">
        <f>IF(ISBLANK($QA$3),"",IF(ISBLANK(Tipy!NL73),"-",SUM(PV79:PZ79)))</f>
        <v/>
      </c>
      <c r="QB79" s="68"/>
      <c r="QC79" s="65" t="str">
        <f>IF(ISBLANK($QH$3),"",IF(ISBLANK(Tipy!NR73),0,IF(AND(Tipy!NR73=Výsledky!$QF$3,Tipy!NT73=Výsledky!$QH$3),60,0)))</f>
        <v/>
      </c>
      <c r="QD79" s="6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5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5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9" t="str">
        <f>IF(ISBLANK($QH$3),"",IF(ISBLANK(Tipy!NR73),"-",SUM(QC79:QG79)))</f>
        <v/>
      </c>
      <c r="QI79" s="65"/>
      <c r="QJ79" s="65" t="str">
        <f>IF(ISBLANK($QV$3),"",IF(ISBLANK(Tipy!NX73),0,IF(AND(Tipy!NX73=Výsledky!$QT$3,Tipy!NZ73=Výsledky!$QV$3),60,0)))</f>
        <v/>
      </c>
      <c r="QK79" s="65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5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5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6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9" t="str">
        <f>IF(ISBLANK($QV$3),"",IF(ISBLANK(Tipy!NX73),"-",SUM(QJ79:QN79)))</f>
        <v/>
      </c>
      <c r="QP79" s="65"/>
      <c r="QQ79" s="65" t="str">
        <f>IF(ISBLANK($QO$3),"",IF(ISBLANK(Tipy!#REF!),0,IF(AND(Tipy!#REF!=Výsledky!$QM$3,Tipy!#REF!=Výsledky!$QO$3),60,0)))</f>
        <v/>
      </c>
      <c r="QR7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9" t="str">
        <f>IF(ISBLANK($QO$3),"",IF(ISBLANK(Tipy!#REF!),"-",SUM(QQ79:QU79)))</f>
        <v/>
      </c>
    </row>
    <row r="80" spans="1:464" s="336" customFormat="1" ht="15">
      <c r="A80" s="316">
        <f>Tipy!A74</f>
        <v>53</v>
      </c>
      <c r="B80" s="333" t="s">
        <v>323</v>
      </c>
      <c r="C80" s="334">
        <v>21</v>
      </c>
      <c r="D80" s="65">
        <f>IF(ISBLANK($I$3),"",IF(ISBLANK(Tipy!D77),0,IF(AND(Tipy!D77=Výsledky!$G$3,Tipy!F77=Výsledky!$I$3),60,0)))</f>
        <v>0</v>
      </c>
      <c r="E80" s="6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5" t="e">
        <f>IF(ISBLANK($I$3),"",IF(OR(Tipy!G77=Výsledky!$D$6,Tipy!G77=Výsledky!$D$7,Tipy!G77=Výsledky!$D$8,Tipy!G77=Výsledky!$D$9),IF(VLOOKUP(Tipy!G77,'Kategórie hráčov'!$A$2:$B$46,2,FALSE)=30,30,20),0))</f>
        <v>#N/A</v>
      </c>
      <c r="G80" s="65" t="e">
        <f>IF(ISBLANK($I$3),"",IF(OR(Tipy!H77=Výsledky!$G$6,Tipy!H77=Výsledky!$G$7,Tipy!H77=Výsledky!$G$8,Tipy!H77=Výsledky!$G$9),IF(VLOOKUP(Tipy!H77,'Kategórie hráčov'!$A$2:$B$46,2,FALSE)=30,30,20),0))</f>
        <v>#N/A</v>
      </c>
      <c r="H80" s="6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7" t="str">
        <f>IF(ISBLANK($I$3),"",IF(ISBLANK(Tipy!D77),"-",SUM(D80:H80)))</f>
        <v>-</v>
      </c>
      <c r="J80" s="335"/>
      <c r="K80" s="106">
        <f>IF(ISBLANK($P$3),"",IF(ISBLANK(Tipy!J74),0,IF(AND(Tipy!J74=Výsledky!$N$3,Tipy!L74=Výsledky!$P$3),60,0)))</f>
        <v>0</v>
      </c>
      <c r="L80" s="10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5">
        <f>IF(ISBLANK($P$3),"",IF(OR(Tipy!M74=Výsledky!$K$6,Tipy!M74=Výsledky!$K$7,Tipy!M74=Výsledky!$K$8,Tipy!M74=Výsledky!$K$9),IF(VLOOKUP(Tipy!M74,'Kategórie hráčov'!$A$2:$B$46,2,FALSE)=30,30,20),0))</f>
        <v>0</v>
      </c>
      <c r="N80" s="105">
        <f>IF(ISBLANK($P$3),"",IF(OR(Tipy!N74=Výsledky!$N$6,Tipy!N74=Výsledky!$N$7,Tipy!N74=Výsledky!$N$8,Tipy!N74=Výsledky!$N$9),IF(VLOOKUP(Tipy!N74,'Kategórie hráčov'!$A$2:$B$46,2,FALSE)=30,30,20),0))</f>
        <v>0</v>
      </c>
      <c r="O80" s="66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7">
        <f>IF(ISBLANK($P$3),"",IF(ISBLANK(Tipy!J76),"-",SUM(K80:O80)))</f>
        <v>10</v>
      </c>
      <c r="Q80" s="330"/>
      <c r="R80" s="106">
        <f>IF(ISBLANK($W$3),"",IF(ISBLANK(Tipy!P74),0,IF(AND(Tipy!P74=Výsledky!$U$3,Tipy!R74=Výsledky!$W$3),60,0)))</f>
        <v>60</v>
      </c>
      <c r="S80" s="10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5">
        <f>IF(ISBLANK($W$3),"",IF(OR(Tipy!S74=Výsledky!$R$6,Tipy!S74=Výsledky!$R$7,Tipy!S74=Výsledky!$R$8,Tipy!S74=Výsledky!$R$9),VLOOKUP(Tipy!S74,'Kategórie hráčov'!$A$2:$B$47,2,FALSE),0))</f>
        <v>20</v>
      </c>
      <c r="U80" s="105">
        <f>IF(ISBLANK($W$3),"",IF(OR(Tipy!T74=Výsledky!$U$6,Tipy!T74=Výsledky!$U$7,Tipy!T74=Výsledky!$U$8,Tipy!T74=Výsledky!$U$9),VLOOKUP(Tipy!T74,'Kategórie hráčov'!$A$25:$B$70,2,FALSE),0))</f>
        <v>20</v>
      </c>
      <c r="V80" s="6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9">
        <f>IF(ISBLANK($W$3),"",IF(ISBLANK(Tipy!P74),"-",SUM(R80:V80)))</f>
        <v>100</v>
      </c>
      <c r="X80" s="330"/>
      <c r="Y80" s="106">
        <f>IF(ISBLANK($AD$3),"",IF(ISBLANK(Tipy!V74),0,IF(AND(Tipy!V74=Výsledky!$AB$3,Tipy!X74=Výsledky!$AD$3),60,0)))</f>
        <v>60</v>
      </c>
      <c r="Z80" s="10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5">
        <f>IF(ISBLANK($AD$3),"",IF(OR(Tipy!Y74=Výsledky!$Y$6,Tipy!Y74=Výsledky!$Y$7,Tipy!Y74=Výsledky!$Y$8,Tipy!Y74=Výsledky!$Y$9),VLOOKUP(Tipy!Y74,'Kategórie hráčov'!$A$2:$B$47,2,FALSE),0))</f>
        <v>0</v>
      </c>
      <c r="AB80" s="105">
        <f>IF(ISBLANK($AD$3),"",IF(OR(Tipy!Z74=Výsledky!$AB$6,Tipy!Z74=Výsledky!$AB$7,Tipy!Z74=Výsledky!$AB$8,Tipy!Z74=Výsledky!$AB$9),VLOOKUP(Tipy!Z74,'Kategórie hráčov'!$A$25:$B$70,2,FALSE),0))</f>
        <v>20</v>
      </c>
      <c r="AC80" s="6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9">
        <f>IF(ISBLANK($AD$3),"",IF(ISBLANK(Tipy!V74),"-",SUM(Y80:AC80)))</f>
        <v>80</v>
      </c>
      <c r="AE80" s="68"/>
      <c r="AF80" s="65" t="str">
        <f>IF(ISBLANK($AK$3),"",IF(ISBLANK(Tipy!AB74),0,IF(AND(Tipy!AB74=Výsledky!$AI$3,Tipy!AD74=Výsledky!$AK$3),60,0)))</f>
        <v/>
      </c>
      <c r="AG80" s="65" t="str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/>
      </c>
      <c r="AH80" s="65" t="str">
        <f>IF(ISBLANK($AK$3),"",IF(OR(Tipy!AE74=Výsledky!$AF$6,Tipy!AE74=Výsledky!$AF$7,Tipy!AE74=Výsledky!$AF$8,Tipy!AE74=Výsledky!$AF$9),IF(VLOOKUP(Tipy!AE74,'Kategórie hráčov'!$A$2:$B$46,2,FALSE)=30,30,20),0))</f>
        <v/>
      </c>
      <c r="AI80" s="65" t="str">
        <f>IF(ISBLANK($AK$3),"",IF(OR(Tipy!AF74=Výsledky!$AI$6,Tipy!AF74=Výsledky!$AI$7,Tipy!AF74=Výsledky!$AI$8,Tipy!AF74=Výsledky!$AI$9),IF(VLOOKUP(Tipy!AF74,'Kategórie hráčov'!$A$2:$B$46,2,FALSE)=30,30,20),0))</f>
        <v/>
      </c>
      <c r="AJ80" s="66" t="str">
        <f>IF(ISBLANK($AK$3),"",IF(ISBLANK(Tipy!AB74),0,IF(OR(AND(Tipy!AB74=Výsledky!$AI$3,OR(Tipy!AD74=Výsledky!$AK$3+1,Tipy!AD74=Výsledky!$AK$3-1)),AND(Tipy!AD74=Výsledky!$AK$3,OR(Tipy!AB74=Výsledky!$AI$3+1,Tipy!AB74=Výsledky!$AI$3-1))),10,0)))</f>
        <v/>
      </c>
      <c r="AK80" s="69" t="str">
        <f>IF(ISBLANK($AK$3),"",IF(ISBLANK(Tipy!AB74),"-",SUM(AF80:AJ80)))</f>
        <v/>
      </c>
      <c r="AL80" s="68"/>
      <c r="AM80" s="65" t="str">
        <f>IF(ISBLANK($AR$3),"",IF(ISBLANK(Tipy!AH74),0,IF(AND(Tipy!AH74=Výsledky!$AP$3,Tipy!AJ74=Výsledky!$AR$3),60,0)))</f>
        <v/>
      </c>
      <c r="AN80" s="65" t="str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/>
      </c>
      <c r="AO80" s="65" t="str">
        <f>IF(ISBLANK($AR$3),"",IF(OR(Tipy!AK74=Výsledky!$AM$6,Tipy!AK74=Výsledky!$AM$7,Tipy!AK74=Výsledky!$AM$8,Tipy!AK74=Výsledky!$AM$9),IF(VLOOKUP(Tipy!AK74,'Kategórie hráčov'!$A$2:$B$46,2,FALSE)=30,30,20),0))</f>
        <v/>
      </c>
      <c r="AP80" s="65" t="str">
        <f>IF(ISBLANK($AR$3),"",IF(OR(Tipy!AL74=Výsledky!$AP$6,Tipy!AL74=Výsledky!$AP$7,Tipy!AL74=Výsledky!$AP$8,Tipy!AL74=Výsledky!$AP$9),IF(VLOOKUP(Tipy!AL74,'Kategórie hráčov'!$A$2:$B$46,2,FALSE)=30,30,20),0))</f>
        <v/>
      </c>
      <c r="AQ80" s="66" t="str">
        <f>IF(ISBLANK($AR$3),"",IF(ISBLANK(Tipy!AH74),0,IF(OR(AND(Tipy!AH74=Výsledky!$AP$3,OR(Tipy!AJ74=Výsledky!$AR$3+1,Tipy!AJ74=Výsledky!$AR$3-1)),AND(Tipy!AJ74=Výsledky!$AR$3,OR(Tipy!AH74=Výsledky!$AP$3+1,Tipy!AH74=Výsledky!$AP$3-1))),10,0)))</f>
        <v/>
      </c>
      <c r="AR80" s="69" t="str">
        <f>IF(ISBLANK($AR$3),"",IF(ISBLANK(Tipy!AH74),"-",SUM(AM80:AQ80)))</f>
        <v/>
      </c>
      <c r="AS80" s="68"/>
      <c r="AT80" s="65" t="str">
        <f>IF(ISBLANK($BF$3),"",IF(ISBLANK(Tipy!AN74),0,IF(AND(Tipy!AN74=Výsledky!$BD$3,Tipy!AP74=Výsledky!$BF$3),60,0)))</f>
        <v/>
      </c>
      <c r="AU80" s="65" t="str">
        <f>IF(ISBLANK($BF$3),"",IF(ISBLANK(Tipy!AN74),0,IF(AND(Tipy!AN74=Výsledky!$BD$3,Tipy!AP74=Výsledky!$BF$3),0,IF(AND(Tipy!AN74-Tipy!AP74&gt;0,Výsledky!$BD$3-Výsledky!$BF$3&gt;0),20,IF(AND(Tipy!AN74-Tipy!AP74=0,Výsledky!$BD$3-Výsledky!$BF$3=0),20,IF(AND(Tipy!AN74-Tipy!AP74&lt;0,Výsledky!$BD$3-Výsledky!$BF$3&lt;0),20,0))))))</f>
        <v/>
      </c>
      <c r="AV80" s="65" t="str">
        <f>IF(ISBLANK($BF$3),"",IF(OR(Tipy!AQ74=Výsledky!#REF!,Tipy!AQ74=Výsledky!#REF!,Tipy!AQ74=Výsledky!#REF!,Tipy!AQ74=Výsledky!$AT$9),IF(VLOOKUP(Tipy!AQ74,'Kategórie hráčov'!$A$2:$B$46,2,FALSE)=30,30,20),0))</f>
        <v/>
      </c>
      <c r="AW80" s="65" t="str">
        <f>IF(ISBLANK($BF$3),"",IF(OR(Tipy!AR74=Výsledky!#REF!,Tipy!AR74=Výsledky!#REF!,Tipy!AR74=Výsledky!#REF!,Tipy!AR74=Výsledky!$AW$9),IF(VLOOKUP(Tipy!AR74,'Kategórie hráčov'!$A$2:$B$46,2,FALSE)=30,30,20),0))</f>
        <v/>
      </c>
      <c r="AX80" s="66" t="str">
        <f>IF(ISBLANK($BF$3),"",IF(ISBLANK(Tipy!AN74),0,IF(OR(AND(Tipy!AN74=Výsledky!$BD$3,OR(Tipy!AP74=Výsledky!$BF$3+1,Tipy!AP74=Výsledky!$BF$3-1)),AND(Tipy!AP74=Výsledky!$BF$3,OR(Tipy!AN74=Výsledky!$BD$3+1,Tipy!AN74=Výsledky!$BD$3-1))),10,0)))</f>
        <v/>
      </c>
      <c r="AY80" s="69" t="str">
        <f>IF(ISBLANK($BF$3),"",IF(ISBLANK(Tipy!AN74),"-",SUM(AT80:AX80)))</f>
        <v/>
      </c>
      <c r="AZ80" s="68"/>
      <c r="BA80" s="65" t="str">
        <f>IF(ISBLANK($AY$3),"",IF(ISBLANK(Tipy!AT74),0,IF(AND(Tipy!AT74=Výsledky!$AW$3,Tipy!AV74=Výsledky!$AY$3),60,0)))</f>
        <v/>
      </c>
      <c r="BB80" s="65" t="str">
        <f>IF(ISBLANK($AY$3),"",IF(ISBLANK(Tipy!AT74),0,IF(AND(Tipy!AT74=Výsledky!$AW$3,Tipy!AV74=Výsledky!$AY$3),0,IF(AND(Tipy!AT74-Tipy!AV74&gt;0,Výsledky!$AW$3-Výsledky!$AY$3&gt;0),20,IF(AND(Tipy!AT74-Tipy!AV74=0,Výsledky!$AW$3-Výsledky!$AY$3=0),20,IF(AND(Tipy!AT74-Tipy!AV74&lt;0,Výsledky!$AW$3-Výsledky!$AY$3&lt;0),20,0))))))</f>
        <v/>
      </c>
      <c r="BC80" s="65" t="str">
        <f>IF(ISBLANK($AY$3),"",IF(OR(Tipy!AW74=Výsledky!$BA$6,Tipy!AW74=Výsledky!$BA$7,Tipy!AW74=Výsledky!$BA$8,Tipy!AW74=Výsledky!$BA$9),IF(VLOOKUP(Tipy!AW74,'Kategórie hráčov'!$A$2:$B$46,2,FALSE)=30,30,20),0))</f>
        <v/>
      </c>
      <c r="BD80" s="65" t="str">
        <f>IF(ISBLANK($AY$3),"",IF(OR(Tipy!AX74=Výsledky!$BD$6,Tipy!AX74=Výsledky!$BD$7,Tipy!AX74=Výsledky!$BD$8,Tipy!AX74=Výsledky!$BD$9),IF(VLOOKUP(Tipy!AX74,'Kategórie hráčov'!$A$2:$B$46,2,FALSE)=30,30,20),0))</f>
        <v/>
      </c>
      <c r="BE80" s="66" t="str">
        <f>IF(ISBLANK($AY$3),"",IF(ISBLANK(Tipy!AT74),0,IF(OR(AND(Tipy!AT74=Výsledky!$AW$3,OR(Tipy!AV74=Výsledky!$AY$3+1,Tipy!AV74=Výsledky!$AY$3-1)),AND(Tipy!AV74=Výsledky!$AY$3,OR(Tipy!AT74=Výsledky!$AW$3+1,Tipy!AT74=Výsledky!$AW$3-1))),10,0)))</f>
        <v/>
      </c>
      <c r="BF80" s="69" t="str">
        <f>IF(ISBLANK($AY$3),"",IF(ISBLANK(Tipy!AT74),"-",SUM(BA80:BE80)))</f>
        <v/>
      </c>
      <c r="BG80" s="68"/>
      <c r="BH80" s="65" t="str">
        <f>IF(ISBLANK($BT$3),"",IF(ISBLANK(Tipy!AZ74),0,IF(AND(Tipy!AZ74=Výsledky!$BR$3,Tipy!BB74=Výsledky!$BT$3),60,0)))</f>
        <v/>
      </c>
      <c r="BI80" s="65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5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5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6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69" t="str">
        <f>IF(ISBLANK($BT$3),"",IF(ISBLANK(Tipy!AZ74),"-",SUM(BH80:BL80)))</f>
        <v/>
      </c>
      <c r="BN80" s="68"/>
      <c r="BO80" s="65" t="str">
        <f>IF(ISBLANK($CA$3),"",IF(ISBLANK(Tipy!BF74),0,IF(AND(Tipy!BF74=Výsledky!$BY$3,Tipy!BH74=Výsledky!$CA$3),60,0)))</f>
        <v/>
      </c>
      <c r="BP80" s="65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5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5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6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9" t="str">
        <f>IF(ISBLANK($CA$3),"",IF(ISBLANK(Tipy!BF74),"-",SUM(BO80:BS80)))</f>
        <v/>
      </c>
      <c r="BU80" s="68"/>
      <c r="BV80" s="65" t="str">
        <f>IF(ISBLANK($CH$3),"",IF(ISBLANK(Tipy!BL74),0,IF(AND(Tipy!BL74=Výsledky!$CF$3,Tipy!BN74=Výsledky!$CH$3),60,0)))</f>
        <v/>
      </c>
      <c r="BW80" s="65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5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5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6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9" t="str">
        <f>IF(ISBLANK($CH$3),"",IF(ISBLANK(Tipy!BL74),"-",SUM(BV80:BZ80)))</f>
        <v/>
      </c>
      <c r="CB80" s="68"/>
      <c r="CC80" s="65" t="str">
        <f>IF(ISBLANK($CO$3),"",IF(ISBLANK(Tipy!BR74),0,IF(AND(Tipy!BR74=Výsledky!$CM$3,Tipy!BT74=Výsledky!$CO$3),60,0)))</f>
        <v/>
      </c>
      <c r="CD80" s="65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5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5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6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9" t="str">
        <f>IF(ISBLANK($CO$3),"",IF(ISBLANK(Tipy!BR74),"-",SUM(CC80:CG80)))</f>
        <v/>
      </c>
      <c r="CI80" s="68"/>
      <c r="CJ80" s="65" t="str">
        <f>IF(ISBLANK($CV$3),"",IF(ISBLANK(Tipy!BX74),0,IF(AND(Tipy!BX74=Výsledky!$CT$3,Tipy!BZ74=Výsledky!$CV$3),60,0)))</f>
        <v/>
      </c>
      <c r="CK80" s="65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5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5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6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9" t="str">
        <f>IF(ISBLANK($CV$3),"",IF(ISBLANK(Tipy!BX74),"-",SUM(CJ80:CN80)))</f>
        <v/>
      </c>
      <c r="CP80" s="68"/>
      <c r="CQ80" s="65" t="str">
        <f>IF(ISBLANK($DC$3),"",IF(ISBLANK(Tipy!CD74),0,IF(AND(Tipy!CD74=Výsledky!$DA$3,Tipy!CF74=Výsledky!$DC$3),60,0)))</f>
        <v/>
      </c>
      <c r="CR80" s="65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5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5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6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9" t="str">
        <f>IF(ISBLANK($DC$3),"",IF(ISBLANK(Tipy!CD74),"-",SUM(CQ80:CU80)))</f>
        <v/>
      </c>
      <c r="CW80" s="68"/>
      <c r="CX80" s="65" t="str">
        <f>IF(ISBLANK($DX$3),"",IF(ISBLANK(Tipy!CJ74),0,IF(AND(Tipy!CJ74=Výsledky!$DV$3,Tipy!CL74=Výsledky!$DX$3),60,0)))</f>
        <v/>
      </c>
      <c r="CY80" s="65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5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5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6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9" t="str">
        <f>IF(ISBLANK($DX$3),"",IF(ISBLANK(Tipy!CJ74),"-",SUM(CX80:DB80)))</f>
        <v/>
      </c>
      <c r="DD80" s="68"/>
      <c r="DE80" s="65" t="str">
        <f>IF(ISBLANK($DQ$3),"",IF(ISBLANK(Tipy!CP74),0,IF(AND(Tipy!CP74=Výsledky!$DO$3,Tipy!CR74=Výsledky!$DQ$3),60,0)))</f>
        <v/>
      </c>
      <c r="DF80" s="65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5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5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6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9" t="str">
        <f>IF(ISBLANK($DQ$3),"",IF(ISBLANK(Tipy!CP74),"-",SUM(DE80:DI80)))</f>
        <v/>
      </c>
      <c r="DK80" s="68"/>
      <c r="DL80" s="65" t="str">
        <f>IF(ISBLANK($EE$3),"",IF(ISBLANK(Tipy!CV74),0,IF(AND(Tipy!CV74=Výsledky!$EC$3,Tipy!CX74=Výsledky!$EE$3),60,0)))</f>
        <v/>
      </c>
      <c r="DM80" s="65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5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5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6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9" t="str">
        <f>IF(ISBLANK($EE$3),"",IF(ISBLANK(Tipy!CV74),"-",SUM(DL80:DP80)))</f>
        <v/>
      </c>
      <c r="DR80" s="68"/>
      <c r="DS80" s="65" t="str">
        <f>IF(ISBLANK($EL$3),"",IF(ISBLANK(Tipy!DB74),0,IF(AND(Tipy!DB74=Výsledky!$EJ$3,Tipy!DD74=Výsledky!$EL$3),60,0)))</f>
        <v/>
      </c>
      <c r="DT80" s="65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5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5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6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9" t="str">
        <f>IF(ISBLANK($EL$3),"",IF(ISBLANK(Tipy!DB74),"-",SUM(DS80:DW80)))</f>
        <v/>
      </c>
      <c r="DY80" s="68"/>
      <c r="DZ80" s="65" t="str">
        <f>IF(ISBLANK($ES$3),"",IF(ISBLANK(Tipy!DH74),0,IF(AND(Tipy!DH74=Výsledky!$EQ$3,Tipy!DJ74=Výsledky!$ES$3),60,0)))</f>
        <v/>
      </c>
      <c r="EA80" s="65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5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5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6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9" t="str">
        <f>IF(ISBLANK($ES$3),"",IF(ISBLANK(Tipy!DH74),"-",SUM(DZ80:ED80)))</f>
        <v/>
      </c>
      <c r="EF80" s="68"/>
      <c r="EG80" s="65" t="str">
        <f>IF(ISBLANK($EZ$3),"",IF(ISBLANK(Tipy!DN74),0,IF(AND(Tipy!DN74=Výsledky!$EX$3,Tipy!DP74=Výsledky!$EZ$3),60,0)))</f>
        <v/>
      </c>
      <c r="EH80" s="65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5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5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6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9" t="str">
        <f>IF(ISBLANK($EZ$3),"",IF(ISBLANK(Tipy!DN74),"-",SUM(EG80:EK80)))</f>
        <v/>
      </c>
      <c r="EM80" s="68"/>
      <c r="EN80" s="65" t="str">
        <f>IF(ISBLANK($FU$3),"",IF(ISBLANK(Tipy!DT74),0,IF(AND(Tipy!DT74=Výsledky!$FS$3,Tipy!DV74=Výsledky!$FU$3),60,0)))</f>
        <v/>
      </c>
      <c r="EO80" s="65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5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5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6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9" t="str">
        <f>IF(ISBLANK($FU$3),"",IF(ISBLANK(Tipy!DT74),"-",SUM(EN80:ER80)))</f>
        <v/>
      </c>
      <c r="ET80" s="68"/>
      <c r="EU80" s="65" t="str">
        <f>IF(ISBLANK($FG$3),"",IF(ISBLANK(Tipy!DZ74),0,IF(AND(Tipy!DZ74=Výsledky!$FE$3,Tipy!EB74=Výsledky!$FG$3),60,0)))</f>
        <v/>
      </c>
      <c r="EV80" s="65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5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5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6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9" t="str">
        <f>IF(ISBLANK($FG$3),"",IF(ISBLANK(Tipy!DZ74),"-",SUM(EU80:EY80)))</f>
        <v/>
      </c>
      <c r="FA80" s="68"/>
      <c r="FB80" s="65" t="str">
        <f>IF(ISBLANK($BM$3),"",IF(ISBLANK(Tipy!EF74),0,IF(AND(Tipy!EF74=Výsledky!$BK$3,Tipy!EH74=Výsledky!$BM$3),60,0)))</f>
        <v/>
      </c>
      <c r="FC80" s="65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5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5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6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69" t="str">
        <f>IF(ISBLANK($BM$3),"",IF(ISBLANK(Tipy!EF74),"-",SUM(FB80:FF80)))</f>
        <v/>
      </c>
      <c r="FH80" s="68"/>
      <c r="FI80" s="65" t="str">
        <f>IF(ISBLANK($FN$3),"",IF(ISBLANK(Tipy!EL74),0,IF(AND(Tipy!EL74=Výsledky!$FL$3,Tipy!EN74=Výsledky!$FN$3),60,0)))</f>
        <v/>
      </c>
      <c r="FJ80" s="65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5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5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6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9" t="str">
        <f>IF(ISBLANK($FN$3),"",IF(ISBLANK(Tipy!EL74),"-",SUM(FI80:FM80)))</f>
        <v/>
      </c>
      <c r="FO80" s="68"/>
      <c r="FP80" s="65" t="str">
        <f>IF(ISBLANK($DJ$3),"",IF(ISBLANK(Tipy!ER74),0,IF(AND(Tipy!ER74=Výsledky!$DH$3,Tipy!ET74=Výsledky!$DJ$3),60,0)))</f>
        <v/>
      </c>
      <c r="FQ80" s="65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5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5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6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9" t="str">
        <f>IF(ISBLANK($DJ$3),"",IF(ISBLANK(Tipy!ER74),"-",SUM(FP80:FT80)))</f>
        <v/>
      </c>
      <c r="FV80" s="68"/>
      <c r="FW80" s="65" t="str">
        <f>IF(ISBLANK($GB$3),"",IF(ISBLANK(Tipy!EX74),0,IF(AND(Tipy!EX74=Výsledky!$FZ$3,Tipy!EZ74=Výsledky!$GB$3),60,0)))</f>
        <v/>
      </c>
      <c r="FX80" s="65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5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5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6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9" t="str">
        <f>IF(ISBLANK($GB$3),"",IF(ISBLANK(Tipy!EX74),"-",SUM(FW80:GA80)))</f>
        <v/>
      </c>
      <c r="GC80" s="68"/>
      <c r="GD80" s="65" t="str">
        <f>IF(ISBLANK($GP$3),"",IF(ISBLANK(Tipy!FD74),0,IF(AND(Tipy!FD74=Výsledky!$GN$3,Tipy!FF74=Výsledky!$GP$3),60,0)))</f>
        <v/>
      </c>
      <c r="GE80" s="65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5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5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6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9" t="str">
        <f>IF(ISBLANK($GP$3),"",IF(ISBLANK(Tipy!FD74),"-",SUM(GD80:GH80)))</f>
        <v/>
      </c>
      <c r="GJ80" s="68"/>
      <c r="GK80" s="65" t="str">
        <f>IF(ISBLANK($GW$3),"",IF(ISBLANK(Tipy!FJ74),0,IF(AND(Tipy!FJ74=Výsledky!$GU$3,Tipy!FL74=Výsledky!$GW$3),60,0)))</f>
        <v/>
      </c>
      <c r="GL80" s="65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5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5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6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9" t="str">
        <f>IF(ISBLANK($GW$3),"",IF(ISBLANK(Tipy!FJ74),"-",SUM(GK80:GO80)))</f>
        <v/>
      </c>
      <c r="GQ80" s="68"/>
      <c r="GR80" s="65" t="str">
        <f>IF(ISBLANK($GI$3),"",IF(ISBLANK(Tipy!FP74),0,IF(AND(Tipy!FP74=Výsledky!$GG$3,Tipy!FR74=Výsledky!$GI$3),60,0)))</f>
        <v/>
      </c>
      <c r="GS80" s="65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5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5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6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9" t="str">
        <f>IF(ISBLANK($GI$3),"",IF(ISBLANK(Tipy!FP74),"-",SUM(GR80:GV80)))</f>
        <v/>
      </c>
      <c r="GX80" s="68"/>
      <c r="GY80" s="65" t="str">
        <f>IF(ISBLANK($HK$3),"",IF(ISBLANK(Tipy!FV74),0,IF(AND(Tipy!FV74=Výsledky!$HI$3,Tipy!FX74=Výsledky!$HK$3),60,0)))</f>
        <v/>
      </c>
      <c r="GZ80" s="65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5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5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6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9" t="str">
        <f>IF(ISBLANK($HK$3),"",IF(ISBLANK(Tipy!FV74),"-",SUM(GY80:HC80)))</f>
        <v/>
      </c>
      <c r="HE80" s="68"/>
      <c r="HF80" s="65" t="str">
        <f>IF(ISBLANK($HD$3),"",IF(ISBLANK(Tipy!GB74),0,IF(AND(Tipy!GB74=Výsledky!$HB$3,Tipy!GD74=Výsledky!$HD$3),60,0)))</f>
        <v/>
      </c>
      <c r="HG80" s="65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5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5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6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9" t="str">
        <f>IF(ISBLANK($HD$3),"",IF(ISBLANK(Tipy!GB74),"-",SUM(HF80:HJ80)))</f>
        <v/>
      </c>
      <c r="HL80" s="68"/>
      <c r="HM80" s="65" t="str">
        <f>IF(ISBLANK($HY$3),"",IF(ISBLANK(Tipy!GH74),0,IF(AND(Tipy!GH74=Výsledky!$HW$3,Tipy!GJ74=Výsledky!$HY$3),60,0)))</f>
        <v/>
      </c>
      <c r="HN80" s="65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5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5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6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9" t="str">
        <f>IF(ISBLANK($HY$3),"",IF(ISBLANK(Tipy!GH74),"-",SUM(HM80:HQ80)))</f>
        <v/>
      </c>
      <c r="HS80" s="68"/>
      <c r="HT80" s="65" t="str">
        <f>IF(ISBLANK($HR$3),"",IF(ISBLANK(Tipy!GN74),0,IF(AND(Tipy!GN74=Výsledky!$HP$3,Tipy!GP74=Výsledky!$HR$3),60,0)))</f>
        <v/>
      </c>
      <c r="HU80" s="65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5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5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6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9" t="str">
        <f>IF(ISBLANK($HR$3),"",IF(ISBLANK(Tipy!GN74),"-",SUM(HT80:HX80)))</f>
        <v/>
      </c>
      <c r="HZ80" s="68"/>
      <c r="IA80" s="65" t="str">
        <f>IF(ISBLANK($IM$3),"",IF(ISBLANK(Tipy!GT74),0,IF(AND(Tipy!GT74=Výsledky!$IK$3,Tipy!GV74=Výsledky!$IM$3),60,0)))</f>
        <v/>
      </c>
      <c r="IB80" s="65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5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5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6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9" t="str">
        <f>IF(ISBLANK($IM$3),"",IF(ISBLANK(Tipy!GT74),"-",SUM(IA80:IE80)))</f>
        <v/>
      </c>
      <c r="IG80" s="68"/>
      <c r="IH80" s="65" t="str">
        <f>IF(ISBLANK($IF$3),"",IF(ISBLANK(Tipy!GZ74),0,IF(AND(Tipy!GZ74=Výsledky!$ID$3,Tipy!HB74=Výsledky!$IF$3),60,0)))</f>
        <v/>
      </c>
      <c r="II80" s="65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5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5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6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9" t="str">
        <f>IF(ISBLANK($IF$3),"",IF(ISBLANK(Tipy!GZ74),"-",SUM(IH80:IL80)))</f>
        <v/>
      </c>
      <c r="IN80" s="68"/>
      <c r="IO80" s="65" t="str">
        <f>IF(ISBLANK($IT$3),"",IF(ISBLANK(Tipy!HF74),0,IF(AND(Tipy!HF74=Výsledky!$IR$3,Tipy!HH74=Výsledky!$IT$3),60,0)))</f>
        <v/>
      </c>
      <c r="IP80" s="65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5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5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6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9" t="str">
        <f>IF(ISBLANK($IT$3),"",IF(ISBLANK(Tipy!HF74),"-",SUM(IO80:IS80)))</f>
        <v/>
      </c>
      <c r="IU80" s="68"/>
      <c r="IV80" s="65" t="str">
        <f>IF(ISBLANK($JA$3),"",IF(ISBLANK(Tipy!HL74),0,IF(AND(Tipy!HL74=Výsledky!$IY$3,Tipy!HN74=Výsledky!$JA$3),60,0)))</f>
        <v/>
      </c>
      <c r="IW80" s="65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5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5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6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9" t="str">
        <f>IF(ISBLANK($JA$3),"",IF(ISBLANK(Tipy!HL74),"-",SUM(IV80:IZ80)))</f>
        <v/>
      </c>
      <c r="JB80" s="68"/>
      <c r="JC80" s="65" t="str">
        <f>IF(ISBLANK($JO$3),"",IF(ISBLANK(Tipy!HR74),0,IF(AND(Tipy!HR74=Výsledky!$JM$3,Tipy!HT74=Výsledky!$JO$3),60,0)))</f>
        <v/>
      </c>
      <c r="JD80" s="65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5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5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6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9" t="str">
        <f>IF(ISBLANK($JO$3),"",IF(ISBLANK(Tipy!HR74),"-",SUM(JC80:JG80)))</f>
        <v/>
      </c>
      <c r="JI80" s="68"/>
      <c r="JJ80" s="65" t="str">
        <f>IF(ISBLANK($JH$3),"",IF(ISBLANK(Tipy!HX74),0,IF(AND(Tipy!HX74=Výsledky!$JF$3,Tipy!HZ74=Výsledky!$JH$3),60,0)))</f>
        <v/>
      </c>
      <c r="JK80" s="65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5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5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6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9" t="str">
        <f>IF(ISBLANK($JH$3),"",IF(ISBLANK(Tipy!HX74),"-",SUM(JJ80:JN80)))</f>
        <v/>
      </c>
      <c r="JP80" s="68"/>
      <c r="JQ80" s="65" t="str">
        <f>IF(ISBLANK($JV$3),"",IF(ISBLANK(Tipy!ID74),0,IF(AND(Tipy!ID74=Výsledky!$JT$3,Tipy!IF74=Výsledky!$JV$3),60,0)))</f>
        <v/>
      </c>
      <c r="JR80" s="65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5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5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6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9" t="str">
        <f>IF(ISBLANK($JV$3),"",IF(ISBLANK(Tipy!ID74),"-",SUM(JQ80:JU80)))</f>
        <v/>
      </c>
      <c r="JW80" s="68"/>
      <c r="JX80" s="65" t="str">
        <f>IF(ISBLANK($KQ$3),"",IF(ISBLANK(Tipy!IJ74),0,IF(AND(Tipy!IJ74=Výsledky!$KO$3,Tipy!IL74=Výsledky!$KQ$3),60,0)))</f>
        <v/>
      </c>
      <c r="JY80" s="65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5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5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6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9" t="str">
        <f>IF(ISBLANK($KQ$3),"",IF(ISBLANK(Tipy!IJ74),"-",SUM(JX80:KB80)))</f>
        <v/>
      </c>
      <c r="KD80" s="68"/>
      <c r="KE80" s="65" t="str">
        <f>IF(ISBLANK($KX$3),"",IF(ISBLANK(Tipy!IP74),0,IF(AND(Tipy!IP74=Výsledky!$KV$3,Tipy!IR74=Výsledky!$KX$3),60,0)))</f>
        <v/>
      </c>
      <c r="KF80" s="65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5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5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6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9" t="str">
        <f>IF(ISBLANK($KX$3),"",IF(ISBLANK(Tipy!IP74),"-",SUM(KE80:KI80)))</f>
        <v/>
      </c>
      <c r="KK80" s="68"/>
      <c r="KL80" s="65" t="str">
        <f>IF(ISBLANK($KJ$3),"",IF(ISBLANK(Tipy!IV74),0,IF(AND(Tipy!IV74=Výsledky!$KH$3,Tipy!IX74=Výsledky!$KJ$3),60,0)))</f>
        <v/>
      </c>
      <c r="KM80" s="65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5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5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6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9" t="str">
        <f>IF(ISBLANK($KJ$3),"",IF(ISBLANK(Tipy!IV74),"-",SUM(KL80:KP80)))</f>
        <v/>
      </c>
      <c r="KR80" s="68"/>
      <c r="KS80" s="65" t="str">
        <f>IF(ISBLANK($KC$3),"",IF(ISBLANK(Tipy!JB74),0,IF(AND(Tipy!JB74=Výsledky!$KA$3,Tipy!JD74=Výsledky!$KC$3),60,0)))</f>
        <v/>
      </c>
      <c r="KT80" s="65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5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5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6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9" t="str">
        <f>IF(ISBLANK($KC$3),"",IF(ISBLANK(Tipy!JB74),"-",SUM(KS80:KW80)))</f>
        <v/>
      </c>
      <c r="KY80" s="68"/>
      <c r="KZ80" s="65" t="str">
        <f>IF(ISBLANK($LE$3),"",IF(ISBLANK(Tipy!JH74),0,IF(AND(Tipy!JH74=Výsledky!$LC$3,Tipy!JJ74=Výsledky!$LE$3),60,0)))</f>
        <v/>
      </c>
      <c r="LA80" s="65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5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5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6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9" t="str">
        <f>IF(ISBLANK($LE$3),"",IF(ISBLANK(Tipy!JH74),"-",SUM(KZ80:LD80)))</f>
        <v/>
      </c>
      <c r="LF80" s="68"/>
      <c r="LG80" s="65" t="str">
        <f>IF(ISBLANK($JH$3),"",IF(ISBLANK(Tipy!JU74),0,IF(AND(Tipy!JU74=Výsledky!$JF$3,Tipy!JW74=Výsledky!$JH$3),60,0)))</f>
        <v/>
      </c>
      <c r="LH80" s="65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5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5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6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9" t="str">
        <f>IF(ISBLANK($JH$3),"",IF(ISBLANK(Tipy!JU74),"-",SUM(LG80:LK80)))</f>
        <v/>
      </c>
      <c r="LM80" s="68"/>
      <c r="LN80" s="65" t="str">
        <f>IF(ISBLANK($LS$3),"",IF(ISBLANK(Tipy!JN74),0,IF(AND(Tipy!JN74=Výsledky!$LQ$3,Tipy!JP74=Výsledky!$LS$3),60,0)))</f>
        <v/>
      </c>
      <c r="LO80" s="65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5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5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6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9" t="str">
        <f>IF(ISBLANK($LS$3),"",IF(ISBLANK(Tipy!JN74),"-",SUM(LN80:LR80)))</f>
        <v/>
      </c>
      <c r="LT80" s="68"/>
      <c r="LU80" s="65" t="str">
        <f>IF(ISBLANK($JH$3),"",IF(ISBLANK(Tipy!KI74),0,IF(AND(Tipy!KI74=Výsledky!$JF$3,Tipy!KK74=Výsledky!$JH$3),60,0)))</f>
        <v/>
      </c>
      <c r="LV80" s="65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5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5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6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9" t="str">
        <f>IF(ISBLANK($JH$3),"",IF(ISBLANK(Tipy!KI74),"-",SUM(LU80:LY80)))</f>
        <v/>
      </c>
      <c r="MA80" s="68"/>
      <c r="MB80" s="65" t="str">
        <f>IF(ISBLANK($MG$3),"",IF(ISBLANK(Tipy!JZ74),0,IF(AND(Tipy!JZ74=Výsledky!$ME$3,Tipy!KB74=Výsledky!$MG$3),60,0)))</f>
        <v/>
      </c>
      <c r="MC80" s="65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5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5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6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9" t="str">
        <f>IF(ISBLANK($MG$3),"",IF(ISBLANK(Tipy!JZ74),"-",SUM(MB80:MF80)))</f>
        <v/>
      </c>
      <c r="MH80" s="68"/>
      <c r="MI80" s="65" t="str">
        <f>IF(ISBLANK($MN$3),"",IF(ISBLANK(Tipy!KL74),0,IF(AND(Tipy!KL74=Výsledky!$ML$3,Tipy!KN74=Výsledky!$MN$3),60,0)))</f>
        <v/>
      </c>
      <c r="MJ80" s="6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5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5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9" t="str">
        <f>IF(ISBLANK($MN$3),"",IF(ISBLANK(Tipy!KL74),"-",SUM(MI80:MM80)))</f>
        <v/>
      </c>
      <c r="MO80" s="68"/>
      <c r="MP80" s="65" t="str">
        <f>IF(ISBLANK($MU$3),"",IF(ISBLANK(Tipy!KR74),0,IF(AND(Tipy!KR74=Výsledky!$MS$3,Tipy!KT74=Výsledky!$MU$3),60,0)))</f>
        <v/>
      </c>
      <c r="MQ80" s="6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5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5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9" t="str">
        <f>IF(ISBLANK($MU$3),"",IF(ISBLANK(Tipy!KR74),"-",SUM(MP80:MT80)))</f>
        <v/>
      </c>
      <c r="MV80" s="68"/>
      <c r="MW80" s="65" t="str">
        <f>IF(ISBLANK($NP$3),"",IF(ISBLANK(Tipy!KX74),0,IF(AND(Tipy!KX74=Výsledky!$NN$3,Tipy!KZ74=Výsledky!$NP$3),60,0)))</f>
        <v/>
      </c>
      <c r="MX80" s="65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5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5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6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9" t="str">
        <f>IF(ISBLANK($NP$3),"",IF(ISBLANK(Tipy!KX74),"-",SUM(MW80:NA80)))</f>
        <v/>
      </c>
      <c r="NC80" s="68"/>
      <c r="ND80" s="65" t="str">
        <f>IF(ISBLANK($NB$3),"",IF(ISBLANK(Tipy!LD74),0,IF(AND(Tipy!LD74=Výsledky!$MZ$3,Tipy!LF74=Výsledky!$NB$3),60,0)))</f>
        <v/>
      </c>
      <c r="NE80" s="65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5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5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6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9" t="str">
        <f>IF(ISBLANK($NB$3),"",IF(ISBLANK(Tipy!LD74),"-",SUM(ND80:NH80)))</f>
        <v/>
      </c>
      <c r="NJ80" s="68"/>
      <c r="NK80" s="65" t="str">
        <f>IF(ISBLANK($OD$3),"",IF(ISBLANK(Tipy!LJ74),0,IF(AND(Tipy!LJ74=Výsledky!$OB$3,Tipy!LL74=Výsledky!$OD$3),60,0)))</f>
        <v/>
      </c>
      <c r="NL80" s="65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5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5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6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9" t="str">
        <f>IF(ISBLANK($OD$3),"",IF(ISBLANK(Tipy!LJ74),"-",SUM(NK80:NO80)))</f>
        <v/>
      </c>
      <c r="NQ80" s="68"/>
      <c r="NR80" s="65" t="str">
        <f>IF(ISBLANK($NI$3),"",IF(ISBLANK(Tipy!LP74),0,IF(AND(Tipy!LP74=Výsledky!$NG$3,Tipy!LR74=Výsledky!$NI$3),60,0)))</f>
        <v/>
      </c>
      <c r="NS80" s="65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5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5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6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9" t="str">
        <f>IF(ISBLANK($NI$3),"",IF(ISBLANK(Tipy!LP74),"-",SUM(NR80:NV80)))</f>
        <v/>
      </c>
      <c r="NX80" s="68"/>
      <c r="NY80" s="65" t="str">
        <f>IF(ISBLANK($OK$3),"",IF(ISBLANK(Tipy!LV74),0,IF(AND(Tipy!LV74=Výsledky!$OI$3,Tipy!LX74=Výsledky!$OK$3),60,0)))</f>
        <v/>
      </c>
      <c r="NZ80" s="65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5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5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6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9" t="str">
        <f>IF(ISBLANK($OK$3),"",IF(ISBLANK(Tipy!LV74),"-",SUM(NY80:OC80)))</f>
        <v/>
      </c>
      <c r="OE80" s="68"/>
      <c r="OF80" s="65" t="str">
        <f>IF(ISBLANK($NW$3),"",IF(ISBLANK(Tipy!MB74),0,IF(AND(Tipy!MB74=Výsledky!$NU$3,Tipy!MD74=Výsledky!$NW$3),60,0)))</f>
        <v/>
      </c>
      <c r="OG80" s="65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5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5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6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9" t="str">
        <f>IF(ISBLANK($NW$3),"",IF(ISBLANK(Tipy!MB74),"-",SUM(OF80:OJ80)))</f>
        <v/>
      </c>
      <c r="OL80" s="68"/>
      <c r="OM80" s="65" t="str">
        <f>IF(ISBLANK($OR$3),"",IF(ISBLANK(Tipy!MH74),0,IF(AND(Tipy!MH74=Výsledky!$OP$3,Tipy!MJ74=Výsledky!$OR$3),60,0)))</f>
        <v/>
      </c>
      <c r="ON80" s="6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5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5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9" t="str">
        <f>IF(ISBLANK($OR$3),"",IF(ISBLANK(Tipy!MH74),"-",SUM(OM80:OQ80)))</f>
        <v/>
      </c>
      <c r="OS80" s="68"/>
      <c r="OT80" s="65" t="str">
        <f>IF(ISBLANK($OY$3),"",IF(ISBLANK(Tipy!MN74),0,IF(AND(Tipy!MN74=Výsledky!$OW$3,Tipy!MP74=Výsledky!$OY$3),60,0)))</f>
        <v/>
      </c>
      <c r="OU80" s="6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5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5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9" t="str">
        <f>IF(ISBLANK($OY$3),"",IF(ISBLANK(Tipy!MN74),"-",SUM(OT80:OX80)))</f>
        <v/>
      </c>
      <c r="OZ80" s="68"/>
      <c r="PA80" s="65" t="str">
        <f>IF(ISBLANK($PF$3),"",IF(ISBLANK(Tipy!MT74),0,IF(AND(Tipy!MT74=Výsledky!$PD$3,Tipy!MV74=Výsledky!$PF$3),60,0)))</f>
        <v/>
      </c>
      <c r="PB80" s="6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5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5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9" t="str">
        <f>IF(ISBLANK($PF$3),"",IF(ISBLANK(Tipy!MT74),"-",SUM(PA80:PE80)))</f>
        <v/>
      </c>
      <c r="PG80" s="68"/>
      <c r="PH80" s="65" t="str">
        <f>IF(ISBLANK($PM$3),"",IF(ISBLANK(Tipy!MZ74),0,IF(AND(Tipy!MZ74=Výsledky!$PK$3,Tipy!NB74=Výsledky!$PM$3),60,0)))</f>
        <v/>
      </c>
      <c r="PI80" s="6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5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5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9" t="str">
        <f>IF(ISBLANK($PM$3),"",IF(ISBLANK(Tipy!MZ74),"-",SUM(PH80:PL80)))</f>
        <v/>
      </c>
      <c r="PN80" s="68"/>
      <c r="PO80" s="65" t="str">
        <f>IF(ISBLANK($PT$3),"",IF(ISBLANK(Tipy!NF74),0,IF(AND(Tipy!NF74=Výsledky!$PR$3,Tipy!NH74=Výsledky!$PT$3),60,0)))</f>
        <v/>
      </c>
      <c r="PP80" s="6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5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5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9" t="str">
        <f>IF(ISBLANK($PT$3),"",IF(ISBLANK(Tipy!NF74),"-",SUM(PO80:PS80)))</f>
        <v/>
      </c>
      <c r="PU80" s="68"/>
      <c r="PV80" s="65" t="str">
        <f>IF(ISBLANK($QA$3),"",IF(ISBLANK(Tipy!NL74),0,IF(AND(Tipy!NL74=Výsledky!$PY$3,Tipy!NN74=Výsledky!$QA$3),60,0)))</f>
        <v/>
      </c>
      <c r="PW80" s="6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5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5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9" t="str">
        <f>IF(ISBLANK($QA$3),"",IF(ISBLANK(Tipy!NL74),"-",SUM(PV80:PZ80)))</f>
        <v/>
      </c>
      <c r="QB80" s="68"/>
      <c r="QC80" s="65" t="str">
        <f>IF(ISBLANK($QH$3),"",IF(ISBLANK(Tipy!NR74),0,IF(AND(Tipy!NR74=Výsledky!$QF$3,Tipy!NT74=Výsledky!$QH$3),60,0)))</f>
        <v/>
      </c>
      <c r="QD80" s="6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5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5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9" t="str">
        <f>IF(ISBLANK($QH$3),"",IF(ISBLANK(Tipy!NR74),"-",SUM(QC80:QG80)))</f>
        <v/>
      </c>
      <c r="QI80" s="65"/>
      <c r="QJ80" s="65" t="str">
        <f>IF(ISBLANK($QV$3),"",IF(ISBLANK(Tipy!NX74),0,IF(AND(Tipy!NX74=Výsledky!$QT$3,Tipy!NZ74=Výsledky!$QV$3),60,0)))</f>
        <v/>
      </c>
      <c r="QK80" s="65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5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5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6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9" t="str">
        <f>IF(ISBLANK($QV$3),"",IF(ISBLANK(Tipy!NX74),"-",SUM(QJ80:QN80)))</f>
        <v/>
      </c>
      <c r="QP80" s="65"/>
      <c r="QQ80" s="65" t="str">
        <f>IF(ISBLANK($QO$3),"",IF(ISBLANK(Tipy!#REF!),0,IF(AND(Tipy!#REF!=Výsledky!$QM$3,Tipy!#REF!=Výsledky!$QO$3),60,0)))</f>
        <v/>
      </c>
      <c r="QR80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9" t="str">
        <f>IF(ISBLANK($QO$3),"",IF(ISBLANK(Tipy!#REF!),"-",SUM(QQ80:QU80)))</f>
        <v/>
      </c>
    </row>
    <row r="81" spans="1:464" s="336" customFormat="1" ht="15">
      <c r="A81" s="65">
        <f>Tipy!A75</f>
        <v>67</v>
      </c>
      <c r="B81" s="333" t="s">
        <v>204</v>
      </c>
      <c r="C81" s="337"/>
      <c r="D81" s="65">
        <f>IF(ISBLANK($I$3),"",IF(ISBLANK(Tipy!D78),0,IF(AND(Tipy!D78=Výsledky!$G$3,Tipy!F78=Výsledky!$I$3),60,0)))</f>
        <v>0</v>
      </c>
      <c r="E81" s="6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37"/>
      <c r="G81" s="337"/>
      <c r="H81" s="6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7" t="str">
        <f>IF(ISBLANK($I$3),"",IF(ISBLANK(Tipy!D78),"-",SUM(D81:H81)))</f>
        <v>-</v>
      </c>
      <c r="J81" s="337"/>
      <c r="K81" s="106">
        <f>IF(ISBLANK($P$3),"",IF(ISBLANK(Tipy!J75),0,IF(AND(Tipy!J75=Výsledky!$N$3,Tipy!L75=Výsledky!$P$3),60,0)))</f>
        <v>0</v>
      </c>
      <c r="L81" s="10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5">
        <f>IF(ISBLANK($P$3),"",IF(OR(Tipy!M75=Výsledky!$K$6,Tipy!M75=Výsledky!$K$7,Tipy!M75=Výsledky!$K$8,Tipy!M75=Výsledky!$K$9),IF(VLOOKUP(Tipy!M75,'Kategórie hráčov'!$A$2:$B$46,2,FALSE)=30,30,20),0))</f>
        <v>0</v>
      </c>
      <c r="N81" s="105">
        <f>IF(ISBLANK($P$3),"",IF(OR(Tipy!N75=Výsledky!$N$6,Tipy!N75=Výsledky!$N$7,Tipy!N75=Výsledky!$N$8,Tipy!N75=Výsledky!$N$9),IF(VLOOKUP(Tipy!N75,'Kategórie hráčov'!$A$2:$B$46,2,FALSE)=30,30,20),0))</f>
        <v>20</v>
      </c>
      <c r="O81" s="6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7">
        <f>IF(ISBLANK($P$3),"",IF(ISBLANK(Tipy!J77),"-",SUM(K81:O81)))</f>
        <v>20</v>
      </c>
      <c r="Q81" s="330"/>
      <c r="R81" s="106">
        <f>IF(ISBLANK($W$3),"",IF(ISBLANK(Tipy!P75),0,IF(AND(Tipy!P75=Výsledky!$U$3,Tipy!R75=Výsledky!$W$3),60,0)))</f>
        <v>0</v>
      </c>
      <c r="S81" s="10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5">
        <f>IF(ISBLANK($W$3),"",IF(OR(Tipy!S75=Výsledky!$R$6,Tipy!S75=Výsledky!$R$7,Tipy!S75=Výsledky!$R$8,Tipy!S75=Výsledky!$R$9),VLOOKUP(Tipy!S75,'Kategórie hráčov'!$A$2:$B$47,2,FALSE),0))</f>
        <v>0</v>
      </c>
      <c r="U81" s="105">
        <f>IF(ISBLANK($W$3),"",IF(OR(Tipy!T75=Výsledky!$U$6,Tipy!T75=Výsledky!$U$7,Tipy!T75=Výsledky!$U$8,Tipy!T75=Výsledky!$U$9),VLOOKUP(Tipy!T75,'Kategórie hráčov'!$A$25:$B$70,2,FALSE),0))</f>
        <v>0</v>
      </c>
      <c r="V81" s="66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9">
        <f>IF(ISBLANK($W$3),"",IF(ISBLANK(Tipy!P75),"-",SUM(R81:V81)))</f>
        <v>30</v>
      </c>
      <c r="X81" s="330"/>
      <c r="Y81" s="106">
        <f>IF(ISBLANK($AD$3),"",IF(ISBLANK(Tipy!V75),0,IF(AND(Tipy!V75=Výsledky!$AB$3,Tipy!X75=Výsledky!$AD$3),60,0)))</f>
        <v>60</v>
      </c>
      <c r="Z81" s="10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5">
        <f>IF(ISBLANK($AD$3),"",IF(OR(Tipy!Y75=Výsledky!$Y$6,Tipy!Y75=Výsledky!$Y$7,Tipy!Y75=Výsledky!$Y$8,Tipy!Y75=Výsledky!$Y$9),VLOOKUP(Tipy!Y75,'Kategórie hráčov'!$A$2:$B$47,2,FALSE),0))</f>
        <v>0</v>
      </c>
      <c r="AB81" s="105">
        <f>IF(ISBLANK($AD$3),"",IF(OR(Tipy!Z75=Výsledky!$AB$6,Tipy!Z75=Výsledky!$AB$7,Tipy!Z75=Výsledky!$AB$8,Tipy!Z75=Výsledky!$AB$9),VLOOKUP(Tipy!Z75,'Kategórie hráčov'!$A$25:$B$70,2,FALSE),0))</f>
        <v>20</v>
      </c>
      <c r="AC81" s="6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9">
        <f>IF(ISBLANK($AD$3),"",IF(ISBLANK(Tipy!V75),"-",SUM(Y81:AC81)))</f>
        <v>80</v>
      </c>
      <c r="AE81" s="68"/>
      <c r="AF81" s="65" t="str">
        <f>IF(ISBLANK($AK$3),"",IF(ISBLANK(Tipy!AB75),0,IF(AND(Tipy!AB75=Výsledky!$AI$3,Tipy!AD75=Výsledky!$AK$3),60,0)))</f>
        <v/>
      </c>
      <c r="AG81" s="65" t="str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/>
      </c>
      <c r="AH81" s="65" t="str">
        <f>IF(ISBLANK($AK$3),"",IF(OR(Tipy!AE75=Výsledky!$AF$6,Tipy!AE75=Výsledky!$AF$7,Tipy!AE75=Výsledky!$AF$8,Tipy!AE75=Výsledky!$AF$9),IF(VLOOKUP(Tipy!AE75,'Kategórie hráčov'!$A$2:$B$46,2,FALSE)=30,30,20),0))</f>
        <v/>
      </c>
      <c r="AI81" s="65" t="str">
        <f>IF(ISBLANK($AK$3),"",IF(OR(Tipy!AF75=Výsledky!$AI$6,Tipy!AF75=Výsledky!$AI$7,Tipy!AF75=Výsledky!$AI$8,Tipy!AF75=Výsledky!$AI$9),IF(VLOOKUP(Tipy!AF75,'Kategórie hráčov'!$A$2:$B$46,2,FALSE)=30,30,20),0))</f>
        <v/>
      </c>
      <c r="AJ81" s="66" t="str">
        <f>IF(ISBLANK($AK$3),"",IF(ISBLANK(Tipy!AB75),0,IF(OR(AND(Tipy!AB75=Výsledky!$AI$3,OR(Tipy!AD75=Výsledky!$AK$3+1,Tipy!AD75=Výsledky!$AK$3-1)),AND(Tipy!AD75=Výsledky!$AK$3,OR(Tipy!AB75=Výsledky!$AI$3+1,Tipy!AB75=Výsledky!$AI$3-1))),10,0)))</f>
        <v/>
      </c>
      <c r="AK81" s="69" t="str">
        <f>IF(ISBLANK($AK$3),"",IF(ISBLANK(Tipy!AB75),"-",SUM(AF81:AJ81)))</f>
        <v/>
      </c>
      <c r="AL81" s="68"/>
      <c r="AM81" s="65" t="str">
        <f>IF(ISBLANK($AR$3),"",IF(ISBLANK(Tipy!AH75),0,IF(AND(Tipy!AH75=Výsledky!$AP$3,Tipy!AJ75=Výsledky!$AR$3),60,0)))</f>
        <v/>
      </c>
      <c r="AN81" s="65" t="str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/>
      </c>
      <c r="AO81" s="65" t="str">
        <f>IF(ISBLANK($AR$3),"",IF(OR(Tipy!AK75=Výsledky!$AM$6,Tipy!AK75=Výsledky!$AM$7,Tipy!AK75=Výsledky!$AM$8,Tipy!AK75=Výsledky!$AM$9),IF(VLOOKUP(Tipy!AK75,'Kategórie hráčov'!$A$2:$B$46,2,FALSE)=30,30,20),0))</f>
        <v/>
      </c>
      <c r="AP81" s="65" t="str">
        <f>IF(ISBLANK($AR$3),"",IF(OR(Tipy!AL75=Výsledky!$AP$6,Tipy!AL75=Výsledky!$AP$7,Tipy!AL75=Výsledky!$AP$8,Tipy!AL75=Výsledky!$AP$9),IF(VLOOKUP(Tipy!AL75,'Kategórie hráčov'!$A$2:$B$46,2,FALSE)=30,30,20),0))</f>
        <v/>
      </c>
      <c r="AQ81" s="66" t="str">
        <f>IF(ISBLANK($AR$3),"",IF(ISBLANK(Tipy!AH75),0,IF(OR(AND(Tipy!AH75=Výsledky!$AP$3,OR(Tipy!AJ75=Výsledky!$AR$3+1,Tipy!AJ75=Výsledky!$AR$3-1)),AND(Tipy!AJ75=Výsledky!$AR$3,OR(Tipy!AH75=Výsledky!$AP$3+1,Tipy!AH75=Výsledky!$AP$3-1))),10,0)))</f>
        <v/>
      </c>
      <c r="AR81" s="69" t="str">
        <f>IF(ISBLANK($AR$3),"",IF(ISBLANK(Tipy!AH75),"-",SUM(AM81:AQ81)))</f>
        <v/>
      </c>
      <c r="AS81" s="68"/>
      <c r="AT81" s="65" t="str">
        <f>IF(ISBLANK($BF$3),"",IF(ISBLANK(Tipy!AN75),0,IF(AND(Tipy!AN75=Výsledky!$BD$3,Tipy!AP75=Výsledky!$BF$3),60,0)))</f>
        <v/>
      </c>
      <c r="AU81" s="65" t="str">
        <f>IF(ISBLANK($BF$3),"",IF(ISBLANK(Tipy!AN75),0,IF(AND(Tipy!AN75=Výsledky!$BD$3,Tipy!AP75=Výsledky!$BF$3),0,IF(AND(Tipy!AN75-Tipy!AP75&gt;0,Výsledky!$BD$3-Výsledky!$BF$3&gt;0),20,IF(AND(Tipy!AN75-Tipy!AP75=0,Výsledky!$BD$3-Výsledky!$BF$3=0),20,IF(AND(Tipy!AN75-Tipy!AP75&lt;0,Výsledky!$BD$3-Výsledky!$BF$3&lt;0),20,0))))))</f>
        <v/>
      </c>
      <c r="AV81" s="65" t="str">
        <f>IF(ISBLANK($BF$3),"",IF(OR(Tipy!AQ75=Výsledky!#REF!,Tipy!AQ75=Výsledky!#REF!,Tipy!AQ75=Výsledky!#REF!,Tipy!AQ75=Výsledky!$AT$9),IF(VLOOKUP(Tipy!AQ75,'Kategórie hráčov'!$A$2:$B$46,2,FALSE)=30,30,20),0))</f>
        <v/>
      </c>
      <c r="AW81" s="65" t="str">
        <f>IF(ISBLANK($BF$3),"",IF(OR(Tipy!AR75=Výsledky!#REF!,Tipy!AR75=Výsledky!#REF!,Tipy!AR75=Výsledky!#REF!,Tipy!AR75=Výsledky!$AW$9),IF(VLOOKUP(Tipy!AR75,'Kategórie hráčov'!$A$2:$B$46,2,FALSE)=30,30,20),0))</f>
        <v/>
      </c>
      <c r="AX81" s="66" t="str">
        <f>IF(ISBLANK($BF$3),"",IF(ISBLANK(Tipy!AN75),0,IF(OR(AND(Tipy!AN75=Výsledky!$BD$3,OR(Tipy!AP75=Výsledky!$BF$3+1,Tipy!AP75=Výsledky!$BF$3-1)),AND(Tipy!AP75=Výsledky!$BF$3,OR(Tipy!AN75=Výsledky!$BD$3+1,Tipy!AN75=Výsledky!$BD$3-1))),10,0)))</f>
        <v/>
      </c>
      <c r="AY81" s="69" t="str">
        <f>IF(ISBLANK($BF$3),"",IF(ISBLANK(Tipy!AN75),"-",SUM(AT81:AX81)))</f>
        <v/>
      </c>
      <c r="AZ81" s="68"/>
      <c r="BA81" s="65" t="str">
        <f>IF(ISBLANK($AY$3),"",IF(ISBLANK(Tipy!AT75),0,IF(AND(Tipy!AT75=Výsledky!$AW$3,Tipy!AV75=Výsledky!$AY$3),60,0)))</f>
        <v/>
      </c>
      <c r="BB81" s="65" t="str">
        <f>IF(ISBLANK($AY$3),"",IF(ISBLANK(Tipy!AT75),0,IF(AND(Tipy!AT75=Výsledky!$AW$3,Tipy!AV75=Výsledky!$AY$3),0,IF(AND(Tipy!AT75-Tipy!AV75&gt;0,Výsledky!$AW$3-Výsledky!$AY$3&gt;0),20,IF(AND(Tipy!AT75-Tipy!AV75=0,Výsledky!$AW$3-Výsledky!$AY$3=0),20,IF(AND(Tipy!AT75-Tipy!AV75&lt;0,Výsledky!$AW$3-Výsledky!$AY$3&lt;0),20,0))))))</f>
        <v/>
      </c>
      <c r="BC81" s="65" t="str">
        <f>IF(ISBLANK($AY$3),"",IF(OR(Tipy!AW75=Výsledky!$BA$6,Tipy!AW75=Výsledky!$BA$7,Tipy!AW75=Výsledky!$BA$8,Tipy!AW75=Výsledky!$BA$9),IF(VLOOKUP(Tipy!AW75,'Kategórie hráčov'!$A$2:$B$47,2,FALSE)=30,30,20),0))</f>
        <v/>
      </c>
      <c r="BD81" s="65" t="str">
        <f>IF(ISBLANK($AY$3),"",IF(OR(Tipy!AX75=Výsledky!$BD$6,Tipy!AX75=Výsledky!$BD$7,Tipy!AX75=Výsledky!$BD$8,Tipy!AX75=Výsledky!$BD$9),IF(VLOOKUP(Tipy!AX75,'Kategórie hráčov'!$A$2:$B$46,2,FALSE)=30,30,20),0))</f>
        <v/>
      </c>
      <c r="BE81" s="66" t="str">
        <f>IF(ISBLANK($AY$3),"",IF(ISBLANK(Tipy!AT75),0,IF(OR(AND(Tipy!AT75=Výsledky!$AW$3,OR(Tipy!AV75=Výsledky!$AY$3+1,Tipy!AV75=Výsledky!$AY$3-1)),AND(Tipy!AV75=Výsledky!$AY$3,OR(Tipy!AT75=Výsledky!$AW$3+1,Tipy!AT75=Výsledky!$AW$3-1))),10,0)))</f>
        <v/>
      </c>
      <c r="BF81" s="69" t="str">
        <f>IF(ISBLANK($AY$3),"",IF(ISBLANK(Tipy!AT75),"-",SUM(BA81:BE81)))</f>
        <v/>
      </c>
      <c r="BG81" s="68"/>
      <c r="BH81" s="65" t="str">
        <f>IF(ISBLANK($BT$3),"",IF(ISBLANK(Tipy!AZ75),0,IF(AND(Tipy!AZ75=Výsledky!$BR$3,Tipy!BB75=Výsledky!$BT$3),60,0)))</f>
        <v/>
      </c>
      <c r="BI81" s="65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5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5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6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69" t="str">
        <f>IF(ISBLANK($BT$3),"",IF(ISBLANK(Tipy!AZ75),"-",SUM(BH81:BL81)))</f>
        <v/>
      </c>
      <c r="BN81" s="68"/>
      <c r="BO81" s="65" t="str">
        <f>IF(ISBLANK($CA$3),"",IF(ISBLANK(Tipy!BF75),0,IF(AND(Tipy!BF75=Výsledky!$BY$3,Tipy!BH75=Výsledky!$CA$3),60,0)))</f>
        <v/>
      </c>
      <c r="BP81" s="65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5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5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6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9" t="str">
        <f>IF(ISBLANK($CA$3),"",IF(ISBLANK(Tipy!BF75),"-",SUM(BO81:BS81)))</f>
        <v/>
      </c>
      <c r="BU81" s="68"/>
      <c r="BV81" s="65" t="str">
        <f>IF(ISBLANK($CH$3),"",IF(ISBLANK(Tipy!BL75),0,IF(AND(Tipy!BL75=Výsledky!$CF$3,Tipy!BN75=Výsledky!$CH$3),60,0)))</f>
        <v/>
      </c>
      <c r="BW81" s="65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5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5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6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9" t="str">
        <f>IF(ISBLANK($CH$3),"",IF(ISBLANK(Tipy!BL75),"-",SUM(BV81:BZ81)))</f>
        <v/>
      </c>
      <c r="CB81" s="68"/>
      <c r="CC81" s="65" t="str">
        <f>IF(ISBLANK($CO$3),"",IF(ISBLANK(Tipy!BR75),0,IF(AND(Tipy!BR75=Výsledky!$CM$3,Tipy!BT75=Výsledky!$CO$3),60,0)))</f>
        <v/>
      </c>
      <c r="CD81" s="65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5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5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6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9" t="str">
        <f>IF(ISBLANK($CO$3),"",IF(ISBLANK(Tipy!BR75),"-",SUM(CC81:CG81)))</f>
        <v/>
      </c>
      <c r="CI81" s="68"/>
      <c r="CJ81" s="65" t="str">
        <f>IF(ISBLANK($CV$3),"",IF(ISBLANK(Tipy!BX75),0,IF(AND(Tipy!BX75=Výsledky!$CT$3,Tipy!BZ75=Výsledky!$CV$3),60,0)))</f>
        <v/>
      </c>
      <c r="CK81" s="65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5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5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6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9" t="str">
        <f>IF(ISBLANK($CV$3),"",IF(ISBLANK(Tipy!BX75),"-",SUM(CJ81:CN81)))</f>
        <v/>
      </c>
      <c r="CP81" s="68"/>
      <c r="CQ81" s="65" t="str">
        <f>IF(ISBLANK($DC$3),"",IF(ISBLANK(Tipy!CD75),0,IF(AND(Tipy!CD75=Výsledky!$DA$3,Tipy!CF75=Výsledky!$DC$3),60,0)))</f>
        <v/>
      </c>
      <c r="CR81" s="65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5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5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6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9" t="str">
        <f>IF(ISBLANK($DC$3),"",IF(ISBLANK(Tipy!CD75),"-",SUM(CQ81:CU81)))</f>
        <v/>
      </c>
      <c r="CW81" s="68"/>
      <c r="CX81" s="65" t="str">
        <f>IF(ISBLANK($DX$3),"",IF(ISBLANK(Tipy!CJ75),0,IF(AND(Tipy!CJ75=Výsledky!$DV$3,Tipy!CL75=Výsledky!$DX$3),60,0)))</f>
        <v/>
      </c>
      <c r="CY81" s="65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5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5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6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9" t="str">
        <f>IF(ISBLANK($DX$3),"",IF(ISBLANK(Tipy!CJ75),"-",SUM(CX81:DB81)))</f>
        <v/>
      </c>
      <c r="DD81" s="68"/>
      <c r="DE81" s="65" t="str">
        <f>IF(ISBLANK($DQ$3),"",IF(ISBLANK(Tipy!CP75),0,IF(AND(Tipy!CP75=Výsledky!$DO$3,Tipy!CR75=Výsledky!$DQ$3),60,0)))</f>
        <v/>
      </c>
      <c r="DF81" s="65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5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5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6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9" t="str">
        <f>IF(ISBLANK($DQ$3),"",IF(ISBLANK(Tipy!CP75),"-",SUM(DE81:DI81)))</f>
        <v/>
      </c>
      <c r="DK81" s="68"/>
      <c r="DL81" s="65" t="str">
        <f>IF(ISBLANK($EE$3),"",IF(ISBLANK(Tipy!CV75),0,IF(AND(Tipy!CV75=Výsledky!$EC$3,Tipy!CX75=Výsledky!$EE$3),60,0)))</f>
        <v/>
      </c>
      <c r="DM81" s="65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5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5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6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9" t="str">
        <f>IF(ISBLANK($EE$3),"",IF(ISBLANK(Tipy!CV75),"-",SUM(DL81:DP81)))</f>
        <v/>
      </c>
      <c r="DR81" s="68"/>
      <c r="DS81" s="65" t="str">
        <f>IF(ISBLANK($EL$3),"",IF(ISBLANK(Tipy!DB75),0,IF(AND(Tipy!DB75=Výsledky!$EJ$3,Tipy!DD75=Výsledky!$EL$3),60,0)))</f>
        <v/>
      </c>
      <c r="DT81" s="65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5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5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6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9" t="str">
        <f>IF(ISBLANK($EL$3),"",IF(ISBLANK(Tipy!DB75),"-",SUM(DS81:DW81)))</f>
        <v/>
      </c>
      <c r="DY81" s="68"/>
      <c r="DZ81" s="65" t="str">
        <f>IF(ISBLANK($ES$3),"",IF(ISBLANK(Tipy!DH75),0,IF(AND(Tipy!DH75=Výsledky!$EQ$3,Tipy!DJ75=Výsledky!$ES$3),60,0)))</f>
        <v/>
      </c>
      <c r="EA81" s="65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5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5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6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9" t="str">
        <f>IF(ISBLANK($ES$3),"",IF(ISBLANK(Tipy!DH75),"-",SUM(DZ81:ED81)))</f>
        <v/>
      </c>
      <c r="EF81" s="68"/>
      <c r="EG81" s="65" t="str">
        <f>IF(ISBLANK($EZ$3),"",IF(ISBLANK(Tipy!DN75),0,IF(AND(Tipy!DN75=Výsledky!$EX$3,Tipy!DP75=Výsledky!$EZ$3),60,0)))</f>
        <v/>
      </c>
      <c r="EH81" s="65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5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5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6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9" t="str">
        <f>IF(ISBLANK($EZ$3),"",IF(ISBLANK(Tipy!DN75),"-",SUM(EG81:EK81)))</f>
        <v/>
      </c>
      <c r="EM81" s="68"/>
      <c r="EN81" s="65" t="str">
        <f>IF(ISBLANK($FU$3),"",IF(ISBLANK(Tipy!DT75),0,IF(AND(Tipy!DT75=Výsledky!$FS$3,Tipy!DV75=Výsledky!$FU$3),60,0)))</f>
        <v/>
      </c>
      <c r="EO81" s="65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5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5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6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9" t="str">
        <f>IF(ISBLANK($FU$3),"",IF(ISBLANK(Tipy!DT75),"-",SUM(EN81:ER81)))</f>
        <v/>
      </c>
      <c r="ET81" s="68"/>
      <c r="EU81" s="65" t="str">
        <f>IF(ISBLANK($FG$3),"",IF(ISBLANK(Tipy!DZ75),0,IF(AND(Tipy!DZ75=Výsledky!$FE$3,Tipy!EB75=Výsledky!$FG$3),60,0)))</f>
        <v/>
      </c>
      <c r="EV81" s="65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5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5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6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9" t="str">
        <f>IF(ISBLANK($FG$3),"",IF(ISBLANK(Tipy!DZ75),"-",SUM(EU81:EY81)))</f>
        <v/>
      </c>
      <c r="FA81" s="68"/>
      <c r="FB81" s="65" t="str">
        <f>IF(ISBLANK($BM$3),"",IF(ISBLANK(Tipy!EF75),0,IF(AND(Tipy!EF75=Výsledky!$BK$3,Tipy!EH75=Výsledky!$BM$3),60,0)))</f>
        <v/>
      </c>
      <c r="FC81" s="65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5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5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6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69" t="str">
        <f>IF(ISBLANK($BM$3),"",IF(ISBLANK(Tipy!EF75),"-",SUM(FB81:FF81)))</f>
        <v/>
      </c>
      <c r="FH81" s="68"/>
      <c r="FI81" s="65" t="str">
        <f>IF(ISBLANK($FN$3),"",IF(ISBLANK(Tipy!EL75),0,IF(AND(Tipy!EL75=Výsledky!$FL$3,Tipy!EN75=Výsledky!$FN$3),60,0)))</f>
        <v/>
      </c>
      <c r="FJ81" s="65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5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5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6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9" t="str">
        <f>IF(ISBLANK($FN$3),"",IF(ISBLANK(Tipy!EL75),"-",SUM(FI81:FM81)))</f>
        <v/>
      </c>
      <c r="FO81" s="68"/>
      <c r="FP81" s="65" t="str">
        <f>IF(ISBLANK($DJ$3),"",IF(ISBLANK(Tipy!ER75),0,IF(AND(Tipy!ER75=Výsledky!$DH$3,Tipy!ET75=Výsledky!$DJ$3),60,0)))</f>
        <v/>
      </c>
      <c r="FQ81" s="65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5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5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6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9" t="str">
        <f>IF(ISBLANK($DJ$3),"",IF(ISBLANK(Tipy!ER75),"-",SUM(FP81:FT81)))</f>
        <v/>
      </c>
      <c r="FV81" s="68"/>
      <c r="FW81" s="65" t="str">
        <f>IF(ISBLANK($GB$3),"",IF(ISBLANK(Tipy!EX75),0,IF(AND(Tipy!EX75=Výsledky!$FZ$3,Tipy!EZ75=Výsledky!$GB$3),60,0)))</f>
        <v/>
      </c>
      <c r="FX81" s="65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5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5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6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9" t="str">
        <f>IF(ISBLANK($GB$3),"",IF(ISBLANK(Tipy!EX75),"-",SUM(FW81:GA81)))</f>
        <v/>
      </c>
      <c r="GC81" s="68"/>
      <c r="GD81" s="65" t="str">
        <f>IF(ISBLANK($GP$3),"",IF(ISBLANK(Tipy!FD75),0,IF(AND(Tipy!FD75=Výsledky!$GN$3,Tipy!FF75=Výsledky!$GP$3),60,0)))</f>
        <v/>
      </c>
      <c r="GE81" s="65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5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5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6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9" t="str">
        <f>IF(ISBLANK($GP$3),"",IF(ISBLANK(Tipy!FD75),"-",SUM(GD81:GH81)))</f>
        <v/>
      </c>
      <c r="GJ81" s="68"/>
      <c r="GK81" s="65" t="str">
        <f>IF(ISBLANK($GW$3),"",IF(ISBLANK(Tipy!FJ75),0,IF(AND(Tipy!FJ75=Výsledky!$GU$3,Tipy!FL75=Výsledky!$GW$3),60,0)))</f>
        <v/>
      </c>
      <c r="GL81" s="65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5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5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6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9" t="str">
        <f>IF(ISBLANK($GW$3),"",IF(ISBLANK(Tipy!FJ75),"-",SUM(GK81:GO81)))</f>
        <v/>
      </c>
      <c r="GQ81" s="68"/>
      <c r="GR81" s="65" t="str">
        <f>IF(ISBLANK($GI$3),"",IF(ISBLANK(Tipy!FP75),0,IF(AND(Tipy!FP75=Výsledky!$GG$3,Tipy!FR75=Výsledky!$GI$3),60,0)))</f>
        <v/>
      </c>
      <c r="GS81" s="65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5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5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6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9" t="str">
        <f>IF(ISBLANK($GI$3),"",IF(ISBLANK(Tipy!FP75),"-",SUM(GR81:GV81)))</f>
        <v/>
      </c>
      <c r="GX81" s="68"/>
      <c r="GY81" s="65" t="str">
        <f>IF(ISBLANK($HK$3),"",IF(ISBLANK(Tipy!FV75),0,IF(AND(Tipy!FV75=Výsledky!$HI$3,Tipy!FX75=Výsledky!$HK$3),60,0)))</f>
        <v/>
      </c>
      <c r="GZ81" s="65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5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5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6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9" t="str">
        <f>IF(ISBLANK($HK$3),"",IF(ISBLANK(Tipy!FV75),"-",SUM(GY81:HC81)))</f>
        <v/>
      </c>
      <c r="HE81" s="68"/>
      <c r="HF81" s="65" t="str">
        <f>IF(ISBLANK($HD$3),"",IF(ISBLANK(Tipy!GB75),0,IF(AND(Tipy!GB75=Výsledky!$HB$3,Tipy!GD75=Výsledky!$HD$3),60,0)))</f>
        <v/>
      </c>
      <c r="HG81" s="65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5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5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6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9" t="str">
        <f>IF(ISBLANK($HD$3),"",IF(ISBLANK(Tipy!GB75),"-",SUM(HF81:HJ81)))</f>
        <v/>
      </c>
      <c r="HL81" s="68"/>
      <c r="HM81" s="65" t="str">
        <f>IF(ISBLANK($HY$3),"",IF(ISBLANK(Tipy!GH75),0,IF(AND(Tipy!GH75=Výsledky!$HW$3,Tipy!GJ75=Výsledky!$HY$3),60,0)))</f>
        <v/>
      </c>
      <c r="HN81" s="65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5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5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6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9" t="str">
        <f>IF(ISBLANK($HY$3),"",IF(ISBLANK(Tipy!GH75),"-",SUM(HM81:HQ81)))</f>
        <v/>
      </c>
      <c r="HS81" s="68"/>
      <c r="HT81" s="65" t="str">
        <f>IF(ISBLANK($HR$3),"",IF(ISBLANK(Tipy!GN75),0,IF(AND(Tipy!GN75=Výsledky!$HP$3,Tipy!GP75=Výsledky!$HR$3),60,0)))</f>
        <v/>
      </c>
      <c r="HU81" s="65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5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5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6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9" t="str">
        <f>IF(ISBLANK($HR$3),"",IF(ISBLANK(Tipy!GN75),"-",SUM(HT81:HX81)))</f>
        <v/>
      </c>
      <c r="HZ81" s="68"/>
      <c r="IA81" s="65" t="str">
        <f>IF(ISBLANK($IM$3),"",IF(ISBLANK(Tipy!GT75),0,IF(AND(Tipy!GT75=Výsledky!$IK$3,Tipy!GV75=Výsledky!$IM$3),60,0)))</f>
        <v/>
      </c>
      <c r="IB81" s="65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5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5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6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9" t="str">
        <f>IF(ISBLANK($IM$3),"",IF(ISBLANK(Tipy!GT75),"-",SUM(IA81:IE81)))</f>
        <v/>
      </c>
      <c r="IG81" s="68"/>
      <c r="IH81" s="65" t="str">
        <f>IF(ISBLANK($IF$3),"",IF(ISBLANK(Tipy!GZ75),0,IF(AND(Tipy!GZ75=Výsledky!$ID$3,Tipy!HB75=Výsledky!$IF$3),60,0)))</f>
        <v/>
      </c>
      <c r="II81" s="65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5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5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6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9" t="str">
        <f>IF(ISBLANK($IF$3),"",IF(ISBLANK(Tipy!GZ75),"-",SUM(IH81:IL81)))</f>
        <v/>
      </c>
      <c r="IN81" s="68"/>
      <c r="IO81" s="65" t="str">
        <f>IF(ISBLANK($IT$3),"",IF(ISBLANK(Tipy!HF75),0,IF(AND(Tipy!HF75=Výsledky!$IR$3,Tipy!HH75=Výsledky!$IT$3),60,0)))</f>
        <v/>
      </c>
      <c r="IP81" s="65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5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5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6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9" t="str">
        <f>IF(ISBLANK($IT$3),"",IF(ISBLANK(Tipy!HF75),"-",SUM(IO81:IS81)))</f>
        <v/>
      </c>
      <c r="IU81" s="68"/>
      <c r="IV81" s="65" t="str">
        <f>IF(ISBLANK($JA$3),"",IF(ISBLANK(Tipy!HL75),0,IF(AND(Tipy!HL75=Výsledky!$IY$3,Tipy!HN75=Výsledky!$JA$3),60,0)))</f>
        <v/>
      </c>
      <c r="IW81" s="65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5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5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6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9" t="str">
        <f>IF(ISBLANK($JA$3),"",IF(ISBLANK(Tipy!HL75),"-",SUM(IV81:IZ81)))</f>
        <v/>
      </c>
      <c r="JB81" s="68"/>
      <c r="JC81" s="65" t="str">
        <f>IF(ISBLANK($JO$3),"",IF(ISBLANK(Tipy!HR75),0,IF(AND(Tipy!HR75=Výsledky!$JM$3,Tipy!HT75=Výsledky!$JO$3),60,0)))</f>
        <v/>
      </c>
      <c r="JD81" s="65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5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5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6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9" t="str">
        <f>IF(ISBLANK($JO$3),"",IF(ISBLANK(Tipy!HR75),"-",SUM(JC81:JG81)))</f>
        <v/>
      </c>
      <c r="JI81" s="68"/>
      <c r="JJ81" s="65" t="str">
        <f>IF(ISBLANK($JH$3),"",IF(ISBLANK(Tipy!HX75),0,IF(AND(Tipy!HX75=Výsledky!$JF$3,Tipy!HZ75=Výsledky!$JH$3),60,0)))</f>
        <v/>
      </c>
      <c r="JK81" s="65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5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5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6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9" t="str">
        <f>IF(ISBLANK($JH$3),"",IF(ISBLANK(Tipy!HX75),"-",SUM(JJ81:JN81)))</f>
        <v/>
      </c>
      <c r="JP81" s="68"/>
      <c r="JQ81" s="65" t="str">
        <f>IF(ISBLANK($JV$3),"",IF(ISBLANK(Tipy!ID75),0,IF(AND(Tipy!ID75=Výsledky!$JT$3,Tipy!IF75=Výsledky!$JV$3),60,0)))</f>
        <v/>
      </c>
      <c r="JR81" s="65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5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5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6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9" t="str">
        <f>IF(ISBLANK($JV$3),"",IF(ISBLANK(Tipy!ID75),"-",SUM(JQ81:JU81)))</f>
        <v/>
      </c>
      <c r="JW81" s="68"/>
      <c r="JX81" s="65" t="str">
        <f>IF(ISBLANK($KQ$3),"",IF(ISBLANK(Tipy!IJ75),0,IF(AND(Tipy!IJ75=Výsledky!$KO$3,Tipy!IL75=Výsledky!$KQ$3),60,0)))</f>
        <v/>
      </c>
      <c r="JY81" s="65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5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5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6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9" t="str">
        <f>IF(ISBLANK($KQ$3),"",IF(ISBLANK(Tipy!IJ75),"-",SUM(JX81:KB81)))</f>
        <v/>
      </c>
      <c r="KD81" s="68"/>
      <c r="KE81" s="65" t="str">
        <f>IF(ISBLANK($KX$3),"",IF(ISBLANK(Tipy!IP75),0,IF(AND(Tipy!IP75=Výsledky!$KV$3,Tipy!IR75=Výsledky!$KX$3),60,0)))</f>
        <v/>
      </c>
      <c r="KF81" s="65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5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5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6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9" t="str">
        <f>IF(ISBLANK($KX$3),"",IF(ISBLANK(Tipy!IP75),"-",SUM(KE81:KI81)))</f>
        <v/>
      </c>
      <c r="KK81" s="68"/>
      <c r="KL81" s="65" t="str">
        <f>IF(ISBLANK($KJ$3),"",IF(ISBLANK(Tipy!IV75),0,IF(AND(Tipy!IV75=Výsledky!$KH$3,Tipy!IX75=Výsledky!$KJ$3),60,0)))</f>
        <v/>
      </c>
      <c r="KM81" s="65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5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5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6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9" t="str">
        <f>IF(ISBLANK($KJ$3),"",IF(ISBLANK(Tipy!IV75),"-",SUM(KL81:KP81)))</f>
        <v/>
      </c>
      <c r="KR81" s="68"/>
      <c r="KS81" s="65" t="str">
        <f>IF(ISBLANK($KC$3),"",IF(ISBLANK(Tipy!JB75),0,IF(AND(Tipy!JB75=Výsledky!$KA$3,Tipy!JD75=Výsledky!$KC$3),60,0)))</f>
        <v/>
      </c>
      <c r="KT81" s="65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5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5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6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9" t="str">
        <f>IF(ISBLANK($KC$3),"",IF(ISBLANK(Tipy!JB75),"-",SUM(KS81:KW81)))</f>
        <v/>
      </c>
      <c r="KY81" s="68"/>
      <c r="KZ81" s="65" t="str">
        <f>IF(ISBLANK($LE$3),"",IF(ISBLANK(Tipy!JH75),0,IF(AND(Tipy!JH75=Výsledky!$LC$3,Tipy!JJ75=Výsledky!$LE$3),60,0)))</f>
        <v/>
      </c>
      <c r="LA81" s="65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5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5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6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9" t="str">
        <f>IF(ISBLANK($LE$3),"",IF(ISBLANK(Tipy!JH75),"-",SUM(KZ81:LD81)))</f>
        <v/>
      </c>
      <c r="LF81" s="68"/>
      <c r="LG81" s="65" t="str">
        <f>IF(ISBLANK($JH$3),"",IF(ISBLANK(Tipy!JU75),0,IF(AND(Tipy!JU75=Výsledky!$JF$3,Tipy!JW75=Výsledky!$JH$3),60,0)))</f>
        <v/>
      </c>
      <c r="LH81" s="65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5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5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6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9" t="str">
        <f>IF(ISBLANK($JH$3),"",IF(ISBLANK(Tipy!JU75),"-",SUM(LG81:LK81)))</f>
        <v/>
      </c>
      <c r="LM81" s="68"/>
      <c r="LN81" s="65" t="str">
        <f>IF(ISBLANK($LS$3),"",IF(ISBLANK(Tipy!JN75),0,IF(AND(Tipy!JN75=Výsledky!$LQ$3,Tipy!JP75=Výsledky!$LS$3),60,0)))</f>
        <v/>
      </c>
      <c r="LO81" s="65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5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5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6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9" t="str">
        <f>IF(ISBLANK($LS$3),"",IF(ISBLANK(Tipy!JN75),"-",SUM(LN81:LR81)))</f>
        <v/>
      </c>
      <c r="LT81" s="68"/>
      <c r="LU81" s="65" t="str">
        <f>IF(ISBLANK($JH$3),"",IF(ISBLANK(Tipy!KI75),0,IF(AND(Tipy!KI75=Výsledky!$JF$3,Tipy!KK75=Výsledky!$JH$3),60,0)))</f>
        <v/>
      </c>
      <c r="LV81" s="65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5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5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6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9" t="str">
        <f>IF(ISBLANK($JH$3),"",IF(ISBLANK(Tipy!KI75),"-",SUM(LU81:LY81)))</f>
        <v/>
      </c>
      <c r="MA81" s="68"/>
      <c r="MB81" s="65" t="str">
        <f>IF(ISBLANK($MG$3),"",IF(ISBLANK(Tipy!JZ75),0,IF(AND(Tipy!JZ75=Výsledky!$ME$3,Tipy!KB75=Výsledky!$MG$3),60,0)))</f>
        <v/>
      </c>
      <c r="MC81" s="65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5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5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6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9" t="str">
        <f>IF(ISBLANK($MG$3),"",IF(ISBLANK(Tipy!JZ75),"-",SUM(MB81:MF81)))</f>
        <v/>
      </c>
      <c r="MH81" s="68"/>
      <c r="MI81" s="65" t="str">
        <f>IF(ISBLANK($MN$3),"",IF(ISBLANK(Tipy!KL75),0,IF(AND(Tipy!KL75=Výsledky!$ML$3,Tipy!KN75=Výsledky!$MN$3),60,0)))</f>
        <v/>
      </c>
      <c r="MJ81" s="6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5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5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9" t="str">
        <f>IF(ISBLANK($MN$3),"",IF(ISBLANK(Tipy!KL75),"-",SUM(MI81:MM81)))</f>
        <v/>
      </c>
      <c r="MO81" s="68"/>
      <c r="MP81" s="65" t="str">
        <f>IF(ISBLANK($MU$3),"",IF(ISBLANK(Tipy!KR75),0,IF(AND(Tipy!KR75=Výsledky!$MS$3,Tipy!KT75=Výsledky!$MU$3),60,0)))</f>
        <v/>
      </c>
      <c r="MQ81" s="6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5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5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9" t="str">
        <f>IF(ISBLANK($MU$3),"",IF(ISBLANK(Tipy!KR75),"-",SUM(MP81:MT81)))</f>
        <v/>
      </c>
      <c r="MV81" s="68"/>
      <c r="MW81" s="65" t="str">
        <f>IF(ISBLANK($NP$3),"",IF(ISBLANK(Tipy!KX75),0,IF(AND(Tipy!KX75=Výsledky!$NN$3,Tipy!KZ75=Výsledky!$NP$3),60,0)))</f>
        <v/>
      </c>
      <c r="MX81" s="65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5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5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6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9" t="str">
        <f>IF(ISBLANK($NP$3),"",IF(ISBLANK(Tipy!KX75),"-",SUM(MW81:NA81)))</f>
        <v/>
      </c>
      <c r="NC81" s="68"/>
      <c r="ND81" s="65" t="str">
        <f>IF(ISBLANK($NB$3),"",IF(ISBLANK(Tipy!LD75),0,IF(AND(Tipy!LD75=Výsledky!$MZ$3,Tipy!LF75=Výsledky!$NB$3),60,0)))</f>
        <v/>
      </c>
      <c r="NE81" s="65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5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5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6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9" t="str">
        <f>IF(ISBLANK($NB$3),"",IF(ISBLANK(Tipy!LD75),"-",SUM(ND81:NH81)))</f>
        <v/>
      </c>
      <c r="NJ81" s="68"/>
      <c r="NK81" s="65" t="str">
        <f>IF(ISBLANK($OD$3),"",IF(ISBLANK(Tipy!LJ75),0,IF(AND(Tipy!LJ75=Výsledky!$OB$3,Tipy!LL75=Výsledky!$OD$3),60,0)))</f>
        <v/>
      </c>
      <c r="NL81" s="65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5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5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6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9" t="str">
        <f>IF(ISBLANK($OD$3),"",IF(ISBLANK(Tipy!LJ75),"-",SUM(NK81:NO81)))</f>
        <v/>
      </c>
      <c r="NQ81" s="68"/>
      <c r="NR81" s="65" t="str">
        <f>IF(ISBLANK($NI$3),"",IF(ISBLANK(Tipy!LP75),0,IF(AND(Tipy!LP75=Výsledky!$NG$3,Tipy!LR75=Výsledky!$NI$3),60,0)))</f>
        <v/>
      </c>
      <c r="NS81" s="65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5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5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6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9" t="str">
        <f>IF(ISBLANK($NI$3),"",IF(ISBLANK(Tipy!LP75),"-",SUM(NR81:NV81)))</f>
        <v/>
      </c>
      <c r="NX81" s="68"/>
      <c r="NY81" s="65" t="str">
        <f>IF(ISBLANK($OK$3),"",IF(ISBLANK(Tipy!LV75),0,IF(AND(Tipy!LV75=Výsledky!$OI$3,Tipy!LX75=Výsledky!$OK$3),60,0)))</f>
        <v/>
      </c>
      <c r="NZ81" s="65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5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5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6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9" t="str">
        <f>IF(ISBLANK($OK$3),"",IF(ISBLANK(Tipy!LV75),"-",SUM(NY81:OC81)))</f>
        <v/>
      </c>
      <c r="OE81" s="68"/>
      <c r="OF81" s="65" t="str">
        <f>IF(ISBLANK($NW$3),"",IF(ISBLANK(Tipy!MB75),0,IF(AND(Tipy!MB75=Výsledky!$NU$3,Tipy!MD75=Výsledky!$NW$3),60,0)))</f>
        <v/>
      </c>
      <c r="OG81" s="65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5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5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6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9" t="str">
        <f>IF(ISBLANK($NW$3),"",IF(ISBLANK(Tipy!MB75),"-",SUM(OF81:OJ81)))</f>
        <v/>
      </c>
      <c r="OL81" s="68"/>
      <c r="OM81" s="65" t="str">
        <f>IF(ISBLANK($OR$3),"",IF(ISBLANK(Tipy!MH75),0,IF(AND(Tipy!MH75=Výsledky!$OP$3,Tipy!MJ75=Výsledky!$OR$3),60,0)))</f>
        <v/>
      </c>
      <c r="ON81" s="6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5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5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9" t="str">
        <f>IF(ISBLANK($OR$3),"",IF(ISBLANK(Tipy!MH75),"-",SUM(OM81:OQ81)))</f>
        <v/>
      </c>
      <c r="OS81" s="68"/>
      <c r="OT81" s="65" t="str">
        <f>IF(ISBLANK($OY$3),"",IF(ISBLANK(Tipy!MN75),0,IF(AND(Tipy!MN75=Výsledky!$OW$3,Tipy!MP75=Výsledky!$OY$3),60,0)))</f>
        <v/>
      </c>
      <c r="OU81" s="6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5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5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9" t="str">
        <f>IF(ISBLANK($OY$3),"",IF(ISBLANK(Tipy!MN75),"-",SUM(OT81:OX81)))</f>
        <v/>
      </c>
      <c r="OZ81" s="68"/>
      <c r="PA81" s="65" t="str">
        <f>IF(ISBLANK($PF$3),"",IF(ISBLANK(Tipy!MT75),0,IF(AND(Tipy!MT75=Výsledky!$PD$3,Tipy!MV75=Výsledky!$PF$3),60,0)))</f>
        <v/>
      </c>
      <c r="PB81" s="6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5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5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9" t="str">
        <f>IF(ISBLANK($PF$3),"",IF(ISBLANK(Tipy!MT75),"-",SUM(PA81:PE81)))</f>
        <v/>
      </c>
      <c r="PG81" s="68"/>
      <c r="PH81" s="65" t="str">
        <f>IF(ISBLANK($PM$3),"",IF(ISBLANK(Tipy!MZ75),0,IF(AND(Tipy!MZ75=Výsledky!$PK$3,Tipy!NB75=Výsledky!$PM$3),60,0)))</f>
        <v/>
      </c>
      <c r="PI81" s="6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5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5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9" t="str">
        <f>IF(ISBLANK($PM$3),"",IF(ISBLANK(Tipy!MZ75),"-",SUM(PH81:PL81)))</f>
        <v/>
      </c>
      <c r="PN81" s="68"/>
      <c r="PO81" s="65" t="str">
        <f>IF(ISBLANK($PT$3),"",IF(ISBLANK(Tipy!NF75),0,IF(AND(Tipy!NF75=Výsledky!$PR$3,Tipy!NH75=Výsledky!$PT$3),60,0)))</f>
        <v/>
      </c>
      <c r="PP81" s="6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5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5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9" t="str">
        <f>IF(ISBLANK($PT$3),"",IF(ISBLANK(Tipy!NF75),"-",SUM(PO81:PS81)))</f>
        <v/>
      </c>
      <c r="PU81" s="68"/>
      <c r="PV81" s="65" t="str">
        <f>IF(ISBLANK($QA$3),"",IF(ISBLANK(Tipy!NL75),0,IF(AND(Tipy!NL75=Výsledky!$PY$3,Tipy!NN75=Výsledky!$QA$3),60,0)))</f>
        <v/>
      </c>
      <c r="PW81" s="6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5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5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9" t="str">
        <f>IF(ISBLANK($QA$3),"",IF(ISBLANK(Tipy!NL75),"-",SUM(PV81:PZ81)))</f>
        <v/>
      </c>
      <c r="QB81" s="68"/>
      <c r="QC81" s="65" t="str">
        <f>IF(ISBLANK($QH$3),"",IF(ISBLANK(Tipy!NR75),0,IF(AND(Tipy!NR75=Výsledky!$QF$3,Tipy!NT75=Výsledky!$QH$3),60,0)))</f>
        <v/>
      </c>
      <c r="QD81" s="6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5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5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9" t="str">
        <f>IF(ISBLANK($QH$3),"",IF(ISBLANK(Tipy!NR75),"-",SUM(QC81:QG81)))</f>
        <v/>
      </c>
      <c r="QI81" s="65"/>
      <c r="QJ81" s="65" t="str">
        <f>IF(ISBLANK($QV$3),"",IF(ISBLANK(Tipy!NX75),0,IF(AND(Tipy!NX75=Výsledky!$QT$3,Tipy!NZ75=Výsledky!$QV$3),60,0)))</f>
        <v/>
      </c>
      <c r="QK81" s="65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5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5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6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9" t="str">
        <f>IF(ISBLANK($QV$3),"",IF(ISBLANK(Tipy!NX75),"-",SUM(QJ81:QN81)))</f>
        <v/>
      </c>
      <c r="QP81" s="65"/>
      <c r="QQ81" s="65" t="str">
        <f>IF(ISBLANK($QO$3),"",IF(ISBLANK(Tipy!#REF!),0,IF(AND(Tipy!#REF!=Výsledky!$QM$3,Tipy!#REF!=Výsledky!$QO$3),60,0)))</f>
        <v/>
      </c>
      <c r="QR81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9" t="str">
        <f>IF(ISBLANK($QO$3),"",IF(ISBLANK(Tipy!#REF!),"-",SUM(QQ81:QU81)))</f>
        <v/>
      </c>
    </row>
    <row r="82" spans="1:464" s="336" customFormat="1" ht="15">
      <c r="A82" s="316">
        <f>Tipy!A76</f>
        <v>21</v>
      </c>
      <c r="B82" s="333" t="s">
        <v>11</v>
      </c>
      <c r="C82" s="334">
        <v>7</v>
      </c>
      <c r="D82" s="65">
        <f>IF(ISBLANK($I$3),"",IF(ISBLANK(Tipy!D78),0,IF(AND(Tipy!D78=Výsledky!$G$3,Tipy!F78=Výsledky!$I$3),60,0)))</f>
        <v>0</v>
      </c>
      <c r="E82" s="6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5" t="e">
        <f>IF(ISBLANK($I$3),"",IF(OR(Tipy!G78=Výsledky!$D$6,Tipy!G78=Výsledky!$D$7,Tipy!G78=Výsledky!$D$8,Tipy!G78=Výsledky!$D$9),IF(VLOOKUP(Tipy!G78,'Kategórie hráčov'!$A$2:$B$46,2,FALSE)=30,30,20),0))</f>
        <v>#N/A</v>
      </c>
      <c r="G82" s="65" t="e">
        <f>IF(ISBLANK($I$3),"",IF(OR(Tipy!H78=Výsledky!$G$6,Tipy!H78=Výsledky!$G$7,Tipy!H78=Výsledky!$G$8,Tipy!H78=Výsledky!$G$9),IF(VLOOKUP(Tipy!H78,'Kategórie hráčov'!$A$2:$B$46,2,FALSE)=30,30,20),0))</f>
        <v>#N/A</v>
      </c>
      <c r="H82" s="66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7" t="str">
        <f>IF(ISBLANK($I$3),"",IF(ISBLANK(Tipy!D78),"-",SUM(D82:H82)))</f>
        <v>-</v>
      </c>
      <c r="J82" s="335"/>
      <c r="K82" s="106">
        <f>IF(ISBLANK($P$3),"",IF(ISBLANK(Tipy!J76),0,IF(AND(Tipy!J76=Výsledky!$N$3,Tipy!L76=Výsledky!$P$3),60,0)))</f>
        <v>0</v>
      </c>
      <c r="L82" s="10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5">
        <f>IF(ISBLANK($P$3),"",IF(OR(Tipy!M76=Výsledky!$K$6,Tipy!M76=Výsledky!$K$7,Tipy!M76=Výsledky!$K$8,Tipy!M76=Výsledky!$K$9),IF(VLOOKUP(Tipy!M76,'Kategórie hráčov'!$A$2:$B$46,2,FALSE)=30,30,20),0))</f>
        <v>0</v>
      </c>
      <c r="N82" s="105">
        <f>IF(ISBLANK($P$3),"",IF(OR(Tipy!N76=Výsledky!$N$6,Tipy!N76=Výsledky!$N$7,Tipy!N76=Výsledky!$N$8,Tipy!N76=Výsledky!$N$9),IF(VLOOKUP(Tipy!N76,'Kategórie hráčov'!$A$2:$B$46,2,FALSE)=30,30,20),0))</f>
        <v>0</v>
      </c>
      <c r="O82" s="6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7">
        <f>IF(ISBLANK($P$3),"",IF(ISBLANK(Tipy!J77),"-",SUM(K82:O82)))</f>
        <v>0</v>
      </c>
      <c r="Q82" s="330"/>
      <c r="R82" s="106">
        <f>IF(ISBLANK($W$3),"",IF(ISBLANK(Tipy!P76),0,IF(AND(Tipy!P76=Výsledky!$U$3,Tipy!R76=Výsledky!$W$3),60,0)))</f>
        <v>0</v>
      </c>
      <c r="S82" s="10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5">
        <f>IF(ISBLANK($W$3),"",IF(OR(Tipy!S76=Výsledky!$R$6,Tipy!S76=Výsledky!$R$7,Tipy!S76=Výsledky!$R$8,Tipy!S76=Výsledky!$R$9),VLOOKUP(Tipy!S76,'Kategórie hráčov'!$A$2:$B$47,2,FALSE),0))</f>
        <v>0</v>
      </c>
      <c r="U82" s="105">
        <f>IF(ISBLANK($W$3),"",IF(OR(Tipy!T76=Výsledky!$U$6,Tipy!T76=Výsledky!$U$7,Tipy!T76=Výsledky!$U$8,Tipy!T76=Výsledky!$U$9),VLOOKUP(Tipy!T76,'Kategórie hráčov'!$A$25:$B$70,2,FALSE),0))</f>
        <v>0</v>
      </c>
      <c r="V82" s="6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9">
        <f>IF(ISBLANK($W$3),"",IF(ISBLANK(Tipy!P76),"-",SUM(R82:V82)))</f>
        <v>20</v>
      </c>
      <c r="X82" s="330"/>
      <c r="Y82" s="106">
        <f>IF(ISBLANK($AD$3),"",IF(ISBLANK(Tipy!V76),0,IF(AND(Tipy!V76=Výsledky!$AB$3,Tipy!X76=Výsledky!$AD$3),60,0)))</f>
        <v>0</v>
      </c>
      <c r="Z82" s="10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5">
        <f>IF(ISBLANK($AD$3),"",IF(OR(Tipy!Y76=Výsledky!$Y$6,Tipy!Y76=Výsledky!$Y$7,Tipy!Y76=Výsledky!$Y$8,Tipy!Y76=Výsledky!$Y$9),VLOOKUP(Tipy!Y76,'Kategórie hráčov'!$A$2:$B$47,2,FALSE),0))</f>
        <v>0</v>
      </c>
      <c r="AB82" s="105">
        <f>IF(ISBLANK($AD$3),"",IF(OR(Tipy!Z76=Výsledky!$AB$6,Tipy!Z76=Výsledky!$AB$7,Tipy!Z76=Výsledky!$AB$8,Tipy!Z76=Výsledky!$AB$9),VLOOKUP(Tipy!Z76,'Kategórie hráčov'!$A$25:$B$70,2,FALSE),0))</f>
        <v>0</v>
      </c>
      <c r="AC82" s="6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9">
        <f>IF(ISBLANK($AD$3),"",IF(ISBLANK(Tipy!V76),"-",SUM(Y82:AC82)))</f>
        <v>20</v>
      </c>
      <c r="AE82" s="68"/>
      <c r="AF82" s="65" t="str">
        <f>IF(ISBLANK($AK$3),"",IF(ISBLANK(Tipy!AB76),0,IF(AND(Tipy!AB76=Výsledky!$AI$3,Tipy!AD76=Výsledky!$AK$3),60,0)))</f>
        <v/>
      </c>
      <c r="AG82" s="65" t="str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/>
      </c>
      <c r="AH82" s="65" t="str">
        <f>IF(ISBLANK($AK$3),"",IF(OR(Tipy!AE76=Výsledky!$AF$6,Tipy!AE76=Výsledky!$AF$7,Tipy!AE76=Výsledky!$AF$8,Tipy!AE76=Výsledky!$AF$9),IF(VLOOKUP(Tipy!AE76,'Kategórie hráčov'!$A$2:$B$46,2,FALSE)=30,30,20),0))</f>
        <v/>
      </c>
      <c r="AI82" s="65" t="str">
        <f>IF(ISBLANK($AK$3),"",IF(OR(Tipy!AF76=Výsledky!$AI$6,Tipy!AF76=Výsledky!$AI$7,Tipy!AF76=Výsledky!$AI$8,Tipy!AF76=Výsledky!$AI$9),IF(VLOOKUP(Tipy!AF76,'Kategórie hráčov'!$A$2:$B$46,2,FALSE)=30,30,20),0))</f>
        <v/>
      </c>
      <c r="AJ82" s="66" t="str">
        <f>IF(ISBLANK($AK$3),"",IF(ISBLANK(Tipy!AB76),0,IF(OR(AND(Tipy!AB76=Výsledky!$AI$3,OR(Tipy!AD76=Výsledky!$AK$3+1,Tipy!AD76=Výsledky!$AK$3-1)),AND(Tipy!AD76=Výsledky!$AK$3,OR(Tipy!AB76=Výsledky!$AI$3+1,Tipy!AB76=Výsledky!$AI$3-1))),10,0)))</f>
        <v/>
      </c>
      <c r="AK82" s="69" t="str">
        <f>IF(ISBLANK($AK$3),"",IF(ISBLANK(Tipy!AB76),"-",SUM(AF82:AJ82)))</f>
        <v/>
      </c>
      <c r="AL82" s="68"/>
      <c r="AM82" s="65" t="str">
        <f>IF(ISBLANK($AR$3),"",IF(ISBLANK(Tipy!AH76),0,IF(AND(Tipy!AH76=Výsledky!$AP$3,Tipy!AJ76=Výsledky!$AR$3),60,0)))</f>
        <v/>
      </c>
      <c r="AN82" s="65" t="str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/>
      </c>
      <c r="AO82" s="65" t="str">
        <f>IF(ISBLANK($AR$3),"",IF(OR(Tipy!AK76=Výsledky!$AM$6,Tipy!AK76=Výsledky!$AM$7,Tipy!AK76=Výsledky!$AM$8,Tipy!AK76=Výsledky!$AM$9),IF(VLOOKUP(Tipy!AK76,'Kategórie hráčov'!$A$2:$B$46,2,FALSE)=30,30,20),0))</f>
        <v/>
      </c>
      <c r="AP82" s="65" t="str">
        <f>IF(ISBLANK($AR$3),"",IF(OR(Tipy!AL76=Výsledky!$AP$6,Tipy!AL76=Výsledky!$AP$7,Tipy!AL76=Výsledky!$AP$8,Tipy!AL76=Výsledky!$AP$9),IF(VLOOKUP(Tipy!AL76,'Kategórie hráčov'!$A$2:$B$46,2,FALSE)=30,30,20),0))</f>
        <v/>
      </c>
      <c r="AQ82" s="66" t="str">
        <f>IF(ISBLANK($AR$3),"",IF(ISBLANK(Tipy!AH76),0,IF(OR(AND(Tipy!AH76=Výsledky!$AP$3,OR(Tipy!AJ76=Výsledky!$AR$3+1,Tipy!AJ76=Výsledky!$AR$3-1)),AND(Tipy!AJ76=Výsledky!$AR$3,OR(Tipy!AH76=Výsledky!$AP$3+1,Tipy!AH76=Výsledky!$AP$3-1))),10,0)))</f>
        <v/>
      </c>
      <c r="AR82" s="69" t="str">
        <f>IF(ISBLANK($AR$3),"",IF(ISBLANK(Tipy!AH76),"-",SUM(AM82:AQ82)))</f>
        <v/>
      </c>
      <c r="AS82" s="68"/>
      <c r="AT82" s="65" t="str">
        <f>IF(ISBLANK($BF$3),"",IF(ISBLANK(Tipy!AN76),0,IF(AND(Tipy!AN76=Výsledky!$BD$3,Tipy!AP76=Výsledky!$BF$3),60,0)))</f>
        <v/>
      </c>
      <c r="AU82" s="65" t="str">
        <f>IF(ISBLANK($BF$3),"",IF(ISBLANK(Tipy!AN76),0,IF(AND(Tipy!AN76=Výsledky!$BD$3,Tipy!AP76=Výsledky!$BF$3),0,IF(AND(Tipy!AN76-Tipy!AP76&gt;0,Výsledky!$BD$3-Výsledky!$BF$3&gt;0),20,IF(AND(Tipy!AN76-Tipy!AP76=0,Výsledky!$BD$3-Výsledky!$BF$3=0),20,IF(AND(Tipy!AN76-Tipy!AP76&lt;0,Výsledky!$BD$3-Výsledky!$BF$3&lt;0),20,0))))))</f>
        <v/>
      </c>
      <c r="AV82" s="65" t="str">
        <f>IF(ISBLANK($BF$3),"",IF(OR(Tipy!AQ76=Výsledky!#REF!,Tipy!AQ76=Výsledky!#REF!,Tipy!AQ76=Výsledky!#REF!,Tipy!AQ76=Výsledky!$AT$9),IF(VLOOKUP(Tipy!AQ76,'Kategórie hráčov'!$A$2:$B$46,2,FALSE)=30,30,20),0))</f>
        <v/>
      </c>
      <c r="AW82" s="65" t="str">
        <f>IF(ISBLANK($BF$3),"",IF(OR(Tipy!AR76=Výsledky!#REF!,Tipy!AR76=Výsledky!#REF!,Tipy!AR76=Výsledky!#REF!,Tipy!AR76=Výsledky!$AW$9),IF(VLOOKUP(Tipy!AR76,'Kategórie hráčov'!$A$2:$B$46,2,FALSE)=30,30,20),0))</f>
        <v/>
      </c>
      <c r="AX82" s="66" t="str">
        <f>IF(ISBLANK($BF$3),"",IF(ISBLANK(Tipy!AN76),0,IF(OR(AND(Tipy!AN76=Výsledky!$BD$3,OR(Tipy!AP76=Výsledky!$BF$3+1,Tipy!AP76=Výsledky!$BF$3-1)),AND(Tipy!AP76=Výsledky!$BF$3,OR(Tipy!AN76=Výsledky!$BD$3+1,Tipy!AN76=Výsledky!$BD$3-1))),10,0)))</f>
        <v/>
      </c>
      <c r="AY82" s="69" t="str">
        <f>IF(ISBLANK($BF$3),"",IF(ISBLANK(Tipy!AN76),"-",SUM(AT82:AX82)))</f>
        <v/>
      </c>
      <c r="AZ82" s="68"/>
      <c r="BA82" s="65" t="str">
        <f>IF(ISBLANK($AY$3),"",IF(ISBLANK(Tipy!AT76),0,IF(AND(Tipy!AT76=Výsledky!$AW$3,Tipy!AV76=Výsledky!$AY$3),60,0)))</f>
        <v/>
      </c>
      <c r="BB82" s="65" t="str">
        <f>IF(ISBLANK($AY$3),"",IF(ISBLANK(Tipy!AT76),0,IF(AND(Tipy!AT76=Výsledky!$AW$3,Tipy!AV76=Výsledky!$AY$3),0,IF(AND(Tipy!AT76-Tipy!AV76&gt;0,Výsledky!$AW$3-Výsledky!$AY$3&gt;0),20,IF(AND(Tipy!AT76-Tipy!AV76=0,Výsledky!$AW$3-Výsledky!$AY$3=0),20,IF(AND(Tipy!AT76-Tipy!AV76&lt;0,Výsledky!$AW$3-Výsledky!$AY$3&lt;0),20,0))))))</f>
        <v/>
      </c>
      <c r="BC82" s="65" t="str">
        <f>IF(ISBLANK($AY$3),"",IF(OR(Tipy!AW76=Výsledky!$BA$6,Tipy!AW76=Výsledky!$BA$7,Tipy!AW76=Výsledky!$BA$8,Tipy!AW76=Výsledky!$BA$9),IF(VLOOKUP(Tipy!AW76,'Kategórie hráčov'!$A$2:$B$46,2,FALSE)=30,30,20),0))</f>
        <v/>
      </c>
      <c r="BD82" s="65" t="str">
        <f>IF(ISBLANK($AY$3),"",IF(OR(Tipy!AX76=Výsledky!$BD$6,Tipy!AX76=Výsledky!$BD$7,Tipy!AX76=Výsledky!$BD$8,Tipy!AX76=Výsledky!$BD$9),IF(VLOOKUP(Tipy!AX76,'Kategórie hráčov'!$A$2:$B$46,2,FALSE)=30,30,20),0))</f>
        <v/>
      </c>
      <c r="BE82" s="66" t="str">
        <f>IF(ISBLANK($AY$3),"",IF(ISBLANK(Tipy!AT76),0,IF(OR(AND(Tipy!AT76=Výsledky!$AW$3,OR(Tipy!AV76=Výsledky!$AY$3+1,Tipy!AV76=Výsledky!$AY$3-1)),AND(Tipy!AV76=Výsledky!$AY$3,OR(Tipy!AT76=Výsledky!$AW$3+1,Tipy!AT76=Výsledky!$AW$3-1))),10,0)))</f>
        <v/>
      </c>
      <c r="BF82" s="69" t="str">
        <f>IF(ISBLANK($AY$3),"",IF(ISBLANK(Tipy!AT76),"-",SUM(BA82:BE82)))</f>
        <v/>
      </c>
      <c r="BG82" s="68"/>
      <c r="BH82" s="65" t="str">
        <f>IF(ISBLANK($BT$3),"",IF(ISBLANK(Tipy!AZ76),0,IF(AND(Tipy!AZ76=Výsledky!$BR$3,Tipy!BB76=Výsledky!$BT$3),60,0)))</f>
        <v/>
      </c>
      <c r="BI82" s="65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5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5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6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69" t="str">
        <f>IF(ISBLANK($BT$3),"",IF(ISBLANK(Tipy!AZ76),"-",SUM(BH82:BL82)))</f>
        <v/>
      </c>
      <c r="BN82" s="68"/>
      <c r="BO82" s="65" t="str">
        <f>IF(ISBLANK($CA$3),"",IF(ISBLANK(Tipy!BF76),0,IF(AND(Tipy!BF76=Výsledky!$BY$3,Tipy!BH76=Výsledky!$CA$3),60,0)))</f>
        <v/>
      </c>
      <c r="BP82" s="65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5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5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6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9" t="str">
        <f>IF(ISBLANK($CA$3),"",IF(ISBLANK(Tipy!BF76),"-",SUM(BO82:BS82)))</f>
        <v/>
      </c>
      <c r="BU82" s="68"/>
      <c r="BV82" s="65" t="str">
        <f>IF(ISBLANK($CH$3),"",IF(ISBLANK(Tipy!BL76),0,IF(AND(Tipy!BL76=Výsledky!$CF$3,Tipy!BN76=Výsledky!$CH$3),60,0)))</f>
        <v/>
      </c>
      <c r="BW82" s="65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5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5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6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9" t="str">
        <f>IF(ISBLANK($CH$3),"",IF(ISBLANK(Tipy!BL76),"-",SUM(BV82:BZ82)))</f>
        <v/>
      </c>
      <c r="CB82" s="68"/>
      <c r="CC82" s="65" t="str">
        <f>IF(ISBLANK($CO$3),"",IF(ISBLANK(Tipy!BR76),0,IF(AND(Tipy!BR76=Výsledky!$CM$3,Tipy!BT76=Výsledky!$CO$3),60,0)))</f>
        <v/>
      </c>
      <c r="CD82" s="65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5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5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6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9" t="str">
        <f>IF(ISBLANK($CO$3),"",IF(ISBLANK(Tipy!BR76),"-",SUM(CC82:CG82)))</f>
        <v/>
      </c>
      <c r="CI82" s="68"/>
      <c r="CJ82" s="65" t="str">
        <f>IF(ISBLANK($CV$3),"",IF(ISBLANK(Tipy!BX76),0,IF(AND(Tipy!BX76=Výsledky!$CT$3,Tipy!BZ76=Výsledky!$CV$3),60,0)))</f>
        <v/>
      </c>
      <c r="CK82" s="65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5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5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6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9" t="str">
        <f>IF(ISBLANK($CV$3),"",IF(ISBLANK(Tipy!BX76),"-",SUM(CJ82:CN82)))</f>
        <v/>
      </c>
      <c r="CP82" s="68"/>
      <c r="CQ82" s="65" t="str">
        <f>IF(ISBLANK($DC$3),"",IF(ISBLANK(Tipy!CD76),0,IF(AND(Tipy!CD76=Výsledky!$DA$3,Tipy!CF76=Výsledky!$DC$3),60,0)))</f>
        <v/>
      </c>
      <c r="CR82" s="65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5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5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6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9" t="str">
        <f>IF(ISBLANK($DC$3),"",IF(ISBLANK(Tipy!CD76),"-",SUM(CQ82:CU82)))</f>
        <v/>
      </c>
      <c r="CW82" s="68"/>
      <c r="CX82" s="65" t="str">
        <f>IF(ISBLANK($DX$3),"",IF(ISBLANK(Tipy!CJ76),0,IF(AND(Tipy!CJ76=Výsledky!$DV$3,Tipy!CL76=Výsledky!$DX$3),60,0)))</f>
        <v/>
      </c>
      <c r="CY82" s="65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5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5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6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9" t="str">
        <f>IF(ISBLANK($DX$3),"",IF(ISBLANK(Tipy!CJ76),"-",SUM(CX82:DB82)))</f>
        <v/>
      </c>
      <c r="DD82" s="68"/>
      <c r="DE82" s="65" t="str">
        <f>IF(ISBLANK($DQ$3),"",IF(ISBLANK(Tipy!CP76),0,IF(AND(Tipy!CP76=Výsledky!$DO$3,Tipy!CR76=Výsledky!$DQ$3),60,0)))</f>
        <v/>
      </c>
      <c r="DF82" s="65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5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5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6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9" t="str">
        <f>IF(ISBLANK($DQ$3),"",IF(ISBLANK(Tipy!CP76),"-",SUM(DE82:DI82)))</f>
        <v/>
      </c>
      <c r="DK82" s="68"/>
      <c r="DL82" s="65" t="str">
        <f>IF(ISBLANK($EE$3),"",IF(ISBLANK(Tipy!CV76),0,IF(AND(Tipy!CV76=Výsledky!$EC$3,Tipy!CX76=Výsledky!$EE$3),60,0)))</f>
        <v/>
      </c>
      <c r="DM82" s="65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5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5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6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9" t="str">
        <f>IF(ISBLANK($EE$3),"",IF(ISBLANK(Tipy!CV76),"-",SUM(DL82:DP82)))</f>
        <v/>
      </c>
      <c r="DR82" s="68"/>
      <c r="DS82" s="65" t="str">
        <f>IF(ISBLANK($EL$3),"",IF(ISBLANK(Tipy!DB76),0,IF(AND(Tipy!DB76=Výsledky!$EJ$3,Tipy!DD76=Výsledky!$EL$3),60,0)))</f>
        <v/>
      </c>
      <c r="DT82" s="65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5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5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6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9" t="str">
        <f>IF(ISBLANK($EL$3),"",IF(ISBLANK(Tipy!DB76),"-",SUM(DS82:DW82)))</f>
        <v/>
      </c>
      <c r="DY82" s="68"/>
      <c r="DZ82" s="65" t="str">
        <f>IF(ISBLANK($ES$3),"",IF(ISBLANK(Tipy!DH76),0,IF(AND(Tipy!DH76=Výsledky!$EQ$3,Tipy!DJ76=Výsledky!$ES$3),60,0)))</f>
        <v/>
      </c>
      <c r="EA82" s="65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5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5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6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9" t="str">
        <f>IF(ISBLANK($ES$3),"",IF(ISBLANK(Tipy!DH76),"-",SUM(DZ82:ED82)))</f>
        <v/>
      </c>
      <c r="EF82" s="68"/>
      <c r="EG82" s="65" t="str">
        <f>IF(ISBLANK($EZ$3),"",IF(ISBLANK(Tipy!DN76),0,IF(AND(Tipy!DN76=Výsledky!$EX$3,Tipy!DP76=Výsledky!$EZ$3),60,0)))</f>
        <v/>
      </c>
      <c r="EH82" s="65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5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5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6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9" t="str">
        <f>IF(ISBLANK($EZ$3),"",IF(ISBLANK(Tipy!DN76),"-",SUM(EG82:EK82)))</f>
        <v/>
      </c>
      <c r="EM82" s="68"/>
      <c r="EN82" s="65" t="str">
        <f>IF(ISBLANK($FU$3),"",IF(ISBLANK(Tipy!DT76),0,IF(AND(Tipy!DT76=Výsledky!$FS$3,Tipy!DV76=Výsledky!$FU$3),60,0)))</f>
        <v/>
      </c>
      <c r="EO82" s="65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5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5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6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9" t="str">
        <f>IF(ISBLANK($FU$3),"",IF(ISBLANK(Tipy!DT76),"-",SUM(EN82:ER82)))</f>
        <v/>
      </c>
      <c r="ET82" s="68"/>
      <c r="EU82" s="65" t="str">
        <f>IF(ISBLANK($FG$3),"",IF(ISBLANK(Tipy!DZ76),0,IF(AND(Tipy!DZ76=Výsledky!$FE$3,Tipy!EB76=Výsledky!$FG$3),60,0)))</f>
        <v/>
      </c>
      <c r="EV82" s="65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5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5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6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9" t="str">
        <f>IF(ISBLANK($FG$3),"",IF(ISBLANK(Tipy!DZ76),"-",SUM(EU82:EY82)))</f>
        <v/>
      </c>
      <c r="FA82" s="68"/>
      <c r="FB82" s="65" t="str">
        <f>IF(ISBLANK($BM$3),"",IF(ISBLANK(Tipy!EF76),0,IF(AND(Tipy!EF76=Výsledky!$BK$3,Tipy!EH76=Výsledky!$BM$3),60,0)))</f>
        <v/>
      </c>
      <c r="FC82" s="65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5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5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6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69" t="str">
        <f>IF(ISBLANK($BM$3),"",IF(ISBLANK(Tipy!EF76),"-",SUM(FB82:FF82)))</f>
        <v/>
      </c>
      <c r="FH82" s="68"/>
      <c r="FI82" s="65" t="str">
        <f>IF(ISBLANK($FN$3),"",IF(ISBLANK(Tipy!EL76),0,IF(AND(Tipy!EL76=Výsledky!$FL$3,Tipy!EN76=Výsledky!$FN$3),60,0)))</f>
        <v/>
      </c>
      <c r="FJ82" s="65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5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5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6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9" t="str">
        <f>IF(ISBLANK($FN$3),"",IF(ISBLANK(Tipy!EL76),"-",SUM(FI82:FM82)))</f>
        <v/>
      </c>
      <c r="FO82" s="68"/>
      <c r="FP82" s="65" t="str">
        <f>IF(ISBLANK($DJ$3),"",IF(ISBLANK(Tipy!ER76),0,IF(AND(Tipy!ER76=Výsledky!$DH$3,Tipy!ET76=Výsledky!$DJ$3),60,0)))</f>
        <v/>
      </c>
      <c r="FQ82" s="65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5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5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6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9" t="str">
        <f>IF(ISBLANK($DJ$3),"",IF(ISBLANK(Tipy!ER76),"-",SUM(FP82:FT82)))</f>
        <v/>
      </c>
      <c r="FV82" s="68"/>
      <c r="FW82" s="65" t="str">
        <f>IF(ISBLANK($GB$3),"",IF(ISBLANK(Tipy!EX76),0,IF(AND(Tipy!EX76=Výsledky!$FZ$3,Tipy!EZ76=Výsledky!$GB$3),60,0)))</f>
        <v/>
      </c>
      <c r="FX82" s="65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5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5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6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9" t="str">
        <f>IF(ISBLANK($GB$3),"",IF(ISBLANK(Tipy!EX76),"-",SUM(FW82:GA82)))</f>
        <v/>
      </c>
      <c r="GC82" s="68"/>
      <c r="GD82" s="65" t="str">
        <f>IF(ISBLANK($GP$3),"",IF(ISBLANK(Tipy!FD76),0,IF(AND(Tipy!FD76=Výsledky!$GN$3,Tipy!FF76=Výsledky!$GP$3),60,0)))</f>
        <v/>
      </c>
      <c r="GE82" s="65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5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5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6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9" t="str">
        <f>IF(ISBLANK($GP$3),"",IF(ISBLANK(Tipy!FD76),"-",SUM(GD82:GH82)))</f>
        <v/>
      </c>
      <c r="GJ82" s="68"/>
      <c r="GK82" s="65" t="str">
        <f>IF(ISBLANK($GW$3),"",IF(ISBLANK(Tipy!FJ76),0,IF(AND(Tipy!FJ76=Výsledky!$GU$3,Tipy!FL76=Výsledky!$GW$3),60,0)))</f>
        <v/>
      </c>
      <c r="GL82" s="65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5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5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6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9" t="str">
        <f>IF(ISBLANK($GW$3),"",IF(ISBLANK(Tipy!FJ76),"-",SUM(GK82:GO82)))</f>
        <v/>
      </c>
      <c r="GQ82" s="68"/>
      <c r="GR82" s="65" t="str">
        <f>IF(ISBLANK($GI$3),"",IF(ISBLANK(Tipy!FP76),0,IF(AND(Tipy!FP76=Výsledky!$GG$3,Tipy!FR76=Výsledky!$GI$3),60,0)))</f>
        <v/>
      </c>
      <c r="GS82" s="65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5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5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6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9" t="str">
        <f>IF(ISBLANK($GI$3),"",IF(ISBLANK(Tipy!FP76),"-",SUM(GR82:GV82)))</f>
        <v/>
      </c>
      <c r="GX82" s="68"/>
      <c r="GY82" s="65" t="str">
        <f>IF(ISBLANK($HK$3),"",IF(ISBLANK(Tipy!FV76),0,IF(AND(Tipy!FV76=Výsledky!$HI$3,Tipy!FX76=Výsledky!$HK$3),60,0)))</f>
        <v/>
      </c>
      <c r="GZ82" s="65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5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5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6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9" t="str">
        <f>IF(ISBLANK($HK$3),"",IF(ISBLANK(Tipy!FV76),"-",SUM(GY82:HC82)))</f>
        <v/>
      </c>
      <c r="HE82" s="68"/>
      <c r="HF82" s="65" t="str">
        <f>IF(ISBLANK($HD$3),"",IF(ISBLANK(Tipy!GB76),0,IF(AND(Tipy!GB76=Výsledky!$HB$3,Tipy!GD76=Výsledky!$HD$3),60,0)))</f>
        <v/>
      </c>
      <c r="HG82" s="65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5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5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6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9" t="str">
        <f>IF(ISBLANK($HD$3),"",IF(ISBLANK(Tipy!GB76),"-",SUM(HF82:HJ82)))</f>
        <v/>
      </c>
      <c r="HL82" s="68"/>
      <c r="HM82" s="65" t="str">
        <f>IF(ISBLANK($HY$3),"",IF(ISBLANK(Tipy!GH76),0,IF(AND(Tipy!GH76=Výsledky!$HW$3,Tipy!GJ76=Výsledky!$HY$3),60,0)))</f>
        <v/>
      </c>
      <c r="HN82" s="65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5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5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6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9" t="str">
        <f>IF(ISBLANK($HY$3),"",IF(ISBLANK(Tipy!GH76),"-",SUM(HM82:HQ82)))</f>
        <v/>
      </c>
      <c r="HS82" s="68"/>
      <c r="HT82" s="65" t="str">
        <f>IF(ISBLANK($HR$3),"",IF(ISBLANK(Tipy!GN76),0,IF(AND(Tipy!GN76=Výsledky!$HP$3,Tipy!GP76=Výsledky!$HR$3),60,0)))</f>
        <v/>
      </c>
      <c r="HU82" s="65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5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5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6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9" t="str">
        <f>IF(ISBLANK($HR$3),"",IF(ISBLANK(Tipy!GN76),"-",SUM(HT82:HX82)))</f>
        <v/>
      </c>
      <c r="HZ82" s="68"/>
      <c r="IA82" s="65" t="str">
        <f>IF(ISBLANK($IM$3),"",IF(ISBLANK(Tipy!GT76),0,IF(AND(Tipy!GT76=Výsledky!$IK$3,Tipy!GV76=Výsledky!$IM$3),60,0)))</f>
        <v/>
      </c>
      <c r="IB82" s="65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5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5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6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9" t="str">
        <f>IF(ISBLANK($IM$3),"",IF(ISBLANK(Tipy!GT76),"-",SUM(IA82:IE82)))</f>
        <v/>
      </c>
      <c r="IG82" s="68"/>
      <c r="IH82" s="65" t="str">
        <f>IF(ISBLANK($IF$3),"",IF(ISBLANK(Tipy!GZ76),0,IF(AND(Tipy!GZ76=Výsledky!$ID$3,Tipy!HB76=Výsledky!$IF$3),60,0)))</f>
        <v/>
      </c>
      <c r="II82" s="65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5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5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6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9" t="str">
        <f>IF(ISBLANK($IF$3),"",IF(ISBLANK(Tipy!GZ76),"-",SUM(IH82:IL82)))</f>
        <v/>
      </c>
      <c r="IN82" s="68"/>
      <c r="IO82" s="65" t="str">
        <f>IF(ISBLANK($IT$3),"",IF(ISBLANK(Tipy!HF76),0,IF(AND(Tipy!HF76=Výsledky!$IR$3,Tipy!HH76=Výsledky!$IT$3),60,0)))</f>
        <v/>
      </c>
      <c r="IP82" s="65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5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5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6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9" t="str">
        <f>IF(ISBLANK($IT$3),"",IF(ISBLANK(Tipy!HF76),"-",SUM(IO82:IS82)))</f>
        <v/>
      </c>
      <c r="IU82" s="68"/>
      <c r="IV82" s="65" t="str">
        <f>IF(ISBLANK($JA$3),"",IF(ISBLANK(Tipy!HL76),0,IF(AND(Tipy!HL76=Výsledky!$IY$3,Tipy!HN76=Výsledky!$JA$3),60,0)))</f>
        <v/>
      </c>
      <c r="IW82" s="65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5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5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6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9" t="str">
        <f>IF(ISBLANK($JA$3),"",IF(ISBLANK(Tipy!HL76),"-",SUM(IV82:IZ82)))</f>
        <v/>
      </c>
      <c r="JB82" s="68"/>
      <c r="JC82" s="65" t="str">
        <f>IF(ISBLANK($JO$3),"",IF(ISBLANK(Tipy!HR76),0,IF(AND(Tipy!HR76=Výsledky!$JM$3,Tipy!HT76=Výsledky!$JO$3),60,0)))</f>
        <v/>
      </c>
      <c r="JD82" s="65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5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5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6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9" t="str">
        <f>IF(ISBLANK($JO$3),"",IF(ISBLANK(Tipy!HR76),"-",SUM(JC82:JG82)))</f>
        <v/>
      </c>
      <c r="JI82" s="68"/>
      <c r="JJ82" s="65" t="str">
        <f>IF(ISBLANK($JH$3),"",IF(ISBLANK(Tipy!HX76),0,IF(AND(Tipy!HX76=Výsledky!$JF$3,Tipy!HZ76=Výsledky!$JH$3),60,0)))</f>
        <v/>
      </c>
      <c r="JK82" s="65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5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5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6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9" t="str">
        <f>IF(ISBLANK($JH$3),"",IF(ISBLANK(Tipy!HX76),"-",SUM(JJ82:JN82)))</f>
        <v/>
      </c>
      <c r="JP82" s="68"/>
      <c r="JQ82" s="65" t="str">
        <f>IF(ISBLANK($JV$3),"",IF(ISBLANK(Tipy!ID76),0,IF(AND(Tipy!ID76=Výsledky!$JT$3,Tipy!IF76=Výsledky!$JV$3),60,0)))</f>
        <v/>
      </c>
      <c r="JR82" s="65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5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5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6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9" t="str">
        <f>IF(ISBLANK($JV$3),"",IF(ISBLANK(Tipy!ID76),"-",SUM(JQ82:JU82)))</f>
        <v/>
      </c>
      <c r="JW82" s="68"/>
      <c r="JX82" s="65" t="str">
        <f>IF(ISBLANK($KQ$3),"",IF(ISBLANK(Tipy!IJ76),0,IF(AND(Tipy!IJ76=Výsledky!$KO$3,Tipy!IL76=Výsledky!$KQ$3),60,0)))</f>
        <v/>
      </c>
      <c r="JY82" s="65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5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5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6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9" t="str">
        <f>IF(ISBLANK($KQ$3),"",IF(ISBLANK(Tipy!IJ76),"-",SUM(JX82:KB82)))</f>
        <v/>
      </c>
      <c r="KD82" s="68"/>
      <c r="KE82" s="65" t="str">
        <f>IF(ISBLANK($KX$3),"",IF(ISBLANK(Tipy!IP76),0,IF(AND(Tipy!IP76=Výsledky!$KV$3,Tipy!IR76=Výsledky!$KX$3),60,0)))</f>
        <v/>
      </c>
      <c r="KF82" s="65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5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5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6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9" t="str">
        <f>IF(ISBLANK($KX$3),"",IF(ISBLANK(Tipy!IP76),"-",SUM(KE82:KI82)))</f>
        <v/>
      </c>
      <c r="KK82" s="68"/>
      <c r="KL82" s="65" t="str">
        <f>IF(ISBLANK($KJ$3),"",IF(ISBLANK(Tipy!IV76),0,IF(AND(Tipy!IV76=Výsledky!$KH$3,Tipy!IX76=Výsledky!$KJ$3),60,0)))</f>
        <v/>
      </c>
      <c r="KM82" s="65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5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5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6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9" t="str">
        <f>IF(ISBLANK($KJ$3),"",IF(ISBLANK(Tipy!IV76),"-",SUM(KL82:KP82)))</f>
        <v/>
      </c>
      <c r="KR82" s="68"/>
      <c r="KS82" s="65" t="str">
        <f>IF(ISBLANK($KC$3),"",IF(ISBLANK(Tipy!JB76),0,IF(AND(Tipy!JB76=Výsledky!$KA$3,Tipy!JD76=Výsledky!$KC$3),60,0)))</f>
        <v/>
      </c>
      <c r="KT82" s="65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5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5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6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9" t="str">
        <f>IF(ISBLANK($KC$3),"",IF(ISBLANK(Tipy!JB76),"-",SUM(KS82:KW82)))</f>
        <v/>
      </c>
      <c r="KY82" s="68"/>
      <c r="KZ82" s="65" t="str">
        <f>IF(ISBLANK($LE$3),"",IF(ISBLANK(Tipy!JH76),0,IF(AND(Tipy!JH76=Výsledky!$LC$3,Tipy!JJ76=Výsledky!$LE$3),60,0)))</f>
        <v/>
      </c>
      <c r="LA82" s="65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5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5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6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9" t="str">
        <f>IF(ISBLANK($LE$3),"",IF(ISBLANK(Tipy!JH76),"-",SUM(KZ82:LD82)))</f>
        <v/>
      </c>
      <c r="LF82" s="68"/>
      <c r="LG82" s="65" t="str">
        <f>IF(ISBLANK($JH$3),"",IF(ISBLANK(Tipy!JU76),0,IF(AND(Tipy!JU76=Výsledky!$JF$3,Tipy!JW76=Výsledky!$JH$3),60,0)))</f>
        <v/>
      </c>
      <c r="LH82" s="65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5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5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6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9" t="str">
        <f>IF(ISBLANK($JH$3),"",IF(ISBLANK(Tipy!JU76),"-",SUM(LG82:LK82)))</f>
        <v/>
      </c>
      <c r="LM82" s="68"/>
      <c r="LN82" s="65" t="str">
        <f>IF(ISBLANK($LS$3),"",IF(ISBLANK(Tipy!JN76),0,IF(AND(Tipy!JN76=Výsledky!$LQ$3,Tipy!JP76=Výsledky!$LS$3),60,0)))</f>
        <v/>
      </c>
      <c r="LO82" s="65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5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5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6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9" t="str">
        <f>IF(ISBLANK($LS$3),"",IF(ISBLANK(Tipy!JN76),"-",SUM(LN82:LR82)))</f>
        <v/>
      </c>
      <c r="LT82" s="68"/>
      <c r="LU82" s="65" t="str">
        <f>IF(ISBLANK($JH$3),"",IF(ISBLANK(Tipy!KI76),0,IF(AND(Tipy!KI76=Výsledky!$JF$3,Tipy!KK76=Výsledky!$JH$3),60,0)))</f>
        <v/>
      </c>
      <c r="LV82" s="65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5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5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6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9" t="str">
        <f>IF(ISBLANK($JH$3),"",IF(ISBLANK(Tipy!KI76),"-",SUM(LU82:LY82)))</f>
        <v/>
      </c>
      <c r="MA82" s="68"/>
      <c r="MB82" s="65" t="str">
        <f>IF(ISBLANK($MG$3),"",IF(ISBLANK(Tipy!JZ76),0,IF(AND(Tipy!JZ76=Výsledky!$ME$3,Tipy!KB76=Výsledky!$MG$3),60,0)))</f>
        <v/>
      </c>
      <c r="MC82" s="65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5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5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6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9" t="str">
        <f>IF(ISBLANK($MG$3),"",IF(ISBLANK(Tipy!JZ76),"-",SUM(MB82:MF82)))</f>
        <v/>
      </c>
      <c r="MH82" s="68"/>
      <c r="MI82" s="65" t="str">
        <f>IF(ISBLANK($MN$3),"",IF(ISBLANK(Tipy!KL76),0,IF(AND(Tipy!KL76=Výsledky!$ML$3,Tipy!KN76=Výsledky!$MN$3),60,0)))</f>
        <v/>
      </c>
      <c r="MJ82" s="6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5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5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9" t="str">
        <f>IF(ISBLANK($MN$3),"",IF(ISBLANK(Tipy!KL76),"-",SUM(MI82:MM82)))</f>
        <v/>
      </c>
      <c r="MO82" s="68"/>
      <c r="MP82" s="65" t="str">
        <f>IF(ISBLANK($MU$3),"",IF(ISBLANK(Tipy!KR76),0,IF(AND(Tipy!KR76=Výsledky!$MS$3,Tipy!KT76=Výsledky!$MU$3),60,0)))</f>
        <v/>
      </c>
      <c r="MQ82" s="6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5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5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9" t="str">
        <f>IF(ISBLANK($MU$3),"",IF(ISBLANK(Tipy!KR76),"-",SUM(MP82:MT82)))</f>
        <v/>
      </c>
      <c r="MV82" s="68"/>
      <c r="MW82" s="65" t="str">
        <f>IF(ISBLANK($NP$3),"",IF(ISBLANK(Tipy!KX76),0,IF(AND(Tipy!KX76=Výsledky!$NN$3,Tipy!KZ76=Výsledky!$NP$3),60,0)))</f>
        <v/>
      </c>
      <c r="MX82" s="65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5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5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6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9" t="str">
        <f>IF(ISBLANK($NP$3),"",IF(ISBLANK(Tipy!KX76),"-",SUM(MW82:NA82)))</f>
        <v/>
      </c>
      <c r="NC82" s="68"/>
      <c r="ND82" s="65" t="str">
        <f>IF(ISBLANK($NB$3),"",IF(ISBLANK(Tipy!LD76),0,IF(AND(Tipy!LD76=Výsledky!$MZ$3,Tipy!LF76=Výsledky!$NB$3),60,0)))</f>
        <v/>
      </c>
      <c r="NE82" s="65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5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5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6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9" t="str">
        <f>IF(ISBLANK($NB$3),"",IF(ISBLANK(Tipy!LD76),"-",SUM(ND82:NH82)))</f>
        <v/>
      </c>
      <c r="NJ82" s="68"/>
      <c r="NK82" s="65" t="str">
        <f>IF(ISBLANK($OD$3),"",IF(ISBLANK(Tipy!LJ76),0,IF(AND(Tipy!LJ76=Výsledky!$OB$3,Tipy!LL76=Výsledky!$OD$3),60,0)))</f>
        <v/>
      </c>
      <c r="NL82" s="65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5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5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6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9" t="str">
        <f>IF(ISBLANK($OD$3),"",IF(ISBLANK(Tipy!LJ76),"-",SUM(NK82:NO82)))</f>
        <v/>
      </c>
      <c r="NQ82" s="68"/>
      <c r="NR82" s="65" t="str">
        <f>IF(ISBLANK($NI$3),"",IF(ISBLANK(Tipy!LP76),0,IF(AND(Tipy!LP76=Výsledky!$NG$3,Tipy!LR76=Výsledky!$NI$3),60,0)))</f>
        <v/>
      </c>
      <c r="NS82" s="65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5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5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6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9" t="str">
        <f>IF(ISBLANK($NI$3),"",IF(ISBLANK(Tipy!LP76),"-",SUM(NR82:NV82)))</f>
        <v/>
      </c>
      <c r="NX82" s="68"/>
      <c r="NY82" s="65" t="str">
        <f>IF(ISBLANK($OK$3),"",IF(ISBLANK(Tipy!LV76),0,IF(AND(Tipy!LV76=Výsledky!$OI$3,Tipy!LX76=Výsledky!$OK$3),60,0)))</f>
        <v/>
      </c>
      <c r="NZ82" s="65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5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5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6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9" t="str">
        <f>IF(ISBLANK($OK$3),"",IF(ISBLANK(Tipy!LV76),"-",SUM(NY82:OC82)))</f>
        <v/>
      </c>
      <c r="OE82" s="68"/>
      <c r="OF82" s="65" t="str">
        <f>IF(ISBLANK($NW$3),"",IF(ISBLANK(Tipy!MB76),0,IF(AND(Tipy!MB76=Výsledky!$NU$3,Tipy!MD76=Výsledky!$NW$3),60,0)))</f>
        <v/>
      </c>
      <c r="OG82" s="65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5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5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6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9" t="str">
        <f>IF(ISBLANK($NW$3),"",IF(ISBLANK(Tipy!MB76),"-",SUM(OF82:OJ82)))</f>
        <v/>
      </c>
      <c r="OL82" s="68"/>
      <c r="OM82" s="65" t="str">
        <f>IF(ISBLANK($OR$3),"",IF(ISBLANK(Tipy!MH76),0,IF(AND(Tipy!MH76=Výsledky!$OP$3,Tipy!MJ76=Výsledky!$OR$3),60,0)))</f>
        <v/>
      </c>
      <c r="ON82" s="6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5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5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9" t="str">
        <f>IF(ISBLANK($OR$3),"",IF(ISBLANK(Tipy!MH76),"-",SUM(OM82:OQ82)))</f>
        <v/>
      </c>
      <c r="OS82" s="68"/>
      <c r="OT82" s="65" t="str">
        <f>IF(ISBLANK($OY$3),"",IF(ISBLANK(Tipy!MN76),0,IF(AND(Tipy!MN76=Výsledky!$OW$3,Tipy!MP76=Výsledky!$OY$3),60,0)))</f>
        <v/>
      </c>
      <c r="OU82" s="6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5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5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9" t="str">
        <f>IF(ISBLANK($OY$3),"",IF(ISBLANK(Tipy!MN76),"-",SUM(OT82:OX82)))</f>
        <v/>
      </c>
      <c r="OZ82" s="68"/>
      <c r="PA82" s="65" t="str">
        <f>IF(ISBLANK($PF$3),"",IF(ISBLANK(Tipy!MT76),0,IF(AND(Tipy!MT76=Výsledky!$PD$3,Tipy!MV76=Výsledky!$PF$3),60,0)))</f>
        <v/>
      </c>
      <c r="PB82" s="6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5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5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9" t="str">
        <f>IF(ISBLANK($PF$3),"",IF(ISBLANK(Tipy!MT76),"-",SUM(PA82:PE82)))</f>
        <v/>
      </c>
      <c r="PG82" s="68"/>
      <c r="PH82" s="65" t="str">
        <f>IF(ISBLANK($PM$3),"",IF(ISBLANK(Tipy!MZ76),0,IF(AND(Tipy!MZ76=Výsledky!$PK$3,Tipy!NB76=Výsledky!$PM$3),60,0)))</f>
        <v/>
      </c>
      <c r="PI82" s="6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5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5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9" t="str">
        <f>IF(ISBLANK($PM$3),"",IF(ISBLANK(Tipy!MZ76),"-",SUM(PH82:PL82)))</f>
        <v/>
      </c>
      <c r="PN82" s="68"/>
      <c r="PO82" s="65" t="str">
        <f>IF(ISBLANK($PT$3),"",IF(ISBLANK(Tipy!NF76),0,IF(AND(Tipy!NF76=Výsledky!$PR$3,Tipy!NH76=Výsledky!$PT$3),60,0)))</f>
        <v/>
      </c>
      <c r="PP82" s="6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5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5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9" t="str">
        <f>IF(ISBLANK($PT$3),"",IF(ISBLANK(Tipy!NF76),"-",SUM(PO82:PS82)))</f>
        <v/>
      </c>
      <c r="PU82" s="68"/>
      <c r="PV82" s="65" t="str">
        <f>IF(ISBLANK($QA$3),"",IF(ISBLANK(Tipy!NL76),0,IF(AND(Tipy!NL76=Výsledky!$PY$3,Tipy!NN76=Výsledky!$QA$3),60,0)))</f>
        <v/>
      </c>
      <c r="PW82" s="6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5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5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9" t="str">
        <f>IF(ISBLANK($QA$3),"",IF(ISBLANK(Tipy!NL76),"-",SUM(PV82:PZ82)))</f>
        <v/>
      </c>
      <c r="QB82" s="68"/>
      <c r="QC82" s="65" t="str">
        <f>IF(ISBLANK($QH$3),"",IF(ISBLANK(Tipy!NR76),0,IF(AND(Tipy!NR76=Výsledky!$QF$3,Tipy!NT76=Výsledky!$QH$3),60,0)))</f>
        <v/>
      </c>
      <c r="QD82" s="6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5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5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9" t="str">
        <f>IF(ISBLANK($QH$3),"",IF(ISBLANK(Tipy!NR76),"-",SUM(QC82:QG82)))</f>
        <v/>
      </c>
      <c r="QI82" s="65"/>
      <c r="QJ82" s="65" t="str">
        <f>IF(ISBLANK($QV$3),"",IF(ISBLANK(Tipy!NX76),0,IF(AND(Tipy!NX76=Výsledky!$QT$3,Tipy!NZ76=Výsledky!$QV$3),60,0)))</f>
        <v/>
      </c>
      <c r="QK82" s="65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5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5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6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9" t="str">
        <f>IF(ISBLANK($QV$3),"",IF(ISBLANK(Tipy!NX76),"-",SUM(QJ82:QN82)))</f>
        <v/>
      </c>
      <c r="QP82" s="65"/>
      <c r="QQ82" s="65" t="str">
        <f>IF(ISBLANK($QO$3),"",IF(ISBLANK(Tipy!#REF!),0,IF(AND(Tipy!#REF!=Výsledky!$QM$3,Tipy!#REF!=Výsledky!$QO$3),60,0)))</f>
        <v/>
      </c>
      <c r="QR82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9" t="str">
        <f>IF(ISBLANK($QO$3),"",IF(ISBLANK(Tipy!#REF!),"-",SUM(QQ82:QU82)))</f>
        <v/>
      </c>
    </row>
    <row r="83" spans="1:464" s="336" customFormat="1" ht="15">
      <c r="A83" s="316">
        <f>Tipy!A77</f>
        <v>7</v>
      </c>
      <c r="B83" s="333" t="s">
        <v>264</v>
      </c>
      <c r="C83" s="334">
        <v>10</v>
      </c>
      <c r="D83" s="65" t="e">
        <f>IF(ISBLANK($I$3),"",IF(ISBLANK(Tipy!#REF!),0,IF(AND(Tipy!#REF!=Výsledky!$G$3,Tipy!#REF!=Výsledky!$I$3),60,0)))</f>
        <v>#REF!</v>
      </c>
      <c r="E83" s="6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7" t="e">
        <f>IF(ISBLANK($I$3),"",IF(ISBLANK(Tipy!#REF!),"-",SUM(D83:H83)))</f>
        <v>#REF!</v>
      </c>
      <c r="J83" s="335"/>
      <c r="K83" s="106">
        <f>IF(ISBLANK($P$3),"",IF(ISBLANK(Tipy!J77),0,IF(AND(Tipy!J77=Výsledky!$N$3,Tipy!L77=Výsledky!$P$3),60,0)))</f>
        <v>0</v>
      </c>
      <c r="L83" s="10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5">
        <f>IF(ISBLANK($P$3),"",IF(OR(Tipy!M77=Výsledky!$K$6,Tipy!M77=Výsledky!$K$7,Tipy!M77=Výsledky!$K$8,Tipy!M77=Výsledky!$K$9),IF(VLOOKUP(Tipy!M77,'Kategórie hráčov'!$A$2:$B$46,2,FALSE)=30,30,20),0))</f>
        <v>0</v>
      </c>
      <c r="N83" s="105">
        <f>IF(ISBLANK($P$3),"",IF(OR(Tipy!N77=Výsledky!$N$6,Tipy!N77=Výsledky!$N$7,Tipy!N77=Výsledky!$N$8,Tipy!N77=Výsledky!$N$9),IF(VLOOKUP(Tipy!N77,'Kategórie hráčov'!$A$2:$B$46,2,FALSE)=30,30,20),0))</f>
        <v>20</v>
      </c>
      <c r="O83" s="6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7">
        <f>IF(ISBLANK($P$3),"",IF(ISBLANK(Tipy!J78),"-",SUM(K83:O83)))</f>
        <v>20</v>
      </c>
      <c r="Q83" s="330"/>
      <c r="R83" s="106">
        <f>IF(ISBLANK($W$3),"",IF(ISBLANK(Tipy!P77),0,IF(AND(Tipy!P77=Výsledky!$U$3,Tipy!R77=Výsledky!$W$3),60,0)))</f>
        <v>0</v>
      </c>
      <c r="S83" s="10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5">
        <f>IF(ISBLANK($W$3),"",IF(OR(Tipy!S77=Výsledky!$R$6,Tipy!S77=Výsledky!$R$7,Tipy!S77=Výsledky!$R$8,Tipy!S77=Výsledky!$R$9),VLOOKUP(Tipy!S77,'Kategórie hráčov'!$A$2:$B$47,2,FALSE),0))</f>
        <v>20</v>
      </c>
      <c r="U83" s="105">
        <f>IF(ISBLANK($W$3),"",IF(OR(Tipy!T77=Výsledky!$U$6,Tipy!T77=Výsledky!$U$7,Tipy!T77=Výsledky!$U$8,Tipy!T77=Výsledky!$U$9),VLOOKUP(Tipy!T77,'Kategórie hráčov'!$A$25:$B$70,2,FALSE),0))</f>
        <v>0</v>
      </c>
      <c r="V83" s="6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9">
        <f>IF(ISBLANK($W$3),"",IF(ISBLANK(Tipy!P77),"-",SUM(R83:V83)))</f>
        <v>40</v>
      </c>
      <c r="X83" s="330"/>
      <c r="Y83" s="106">
        <f>IF(ISBLANK($AD$3),"",IF(ISBLANK(Tipy!V77),0,IF(AND(Tipy!V77=Výsledky!$AB$3,Tipy!X77=Výsledky!$AD$3),60,0)))</f>
        <v>60</v>
      </c>
      <c r="Z83" s="10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5">
        <f>IF(ISBLANK($AD$3),"",IF(OR(Tipy!Y77=Výsledky!$Y$6,Tipy!Y77=Výsledky!$Y$7,Tipy!Y77=Výsledky!$Y$8,Tipy!Y77=Výsledky!$Y$9),VLOOKUP(Tipy!Y77,'Kategórie hráčov'!$A$2:$B$47,2,FALSE),0))</f>
        <v>0</v>
      </c>
      <c r="AB83" s="105">
        <f>IF(ISBLANK($AD$3),"",IF(OR(Tipy!Z77=Výsledky!$AB$6,Tipy!Z77=Výsledky!$AB$7,Tipy!Z77=Výsledky!$AB$8,Tipy!Z77=Výsledky!$AB$9),VLOOKUP(Tipy!Z77,'Kategórie hráčov'!$A$25:$B$70,2,FALSE),0))</f>
        <v>20</v>
      </c>
      <c r="AC83" s="6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9">
        <f>IF(ISBLANK($AD$3),"",IF(ISBLANK(Tipy!V77),"-",SUM(Y83:AC83)))</f>
        <v>80</v>
      </c>
      <c r="AE83" s="68"/>
      <c r="AF83" s="65" t="str">
        <f>IF(ISBLANK($AK$3),"",IF(ISBLANK(Tipy!AB77),0,IF(AND(Tipy!AB77=Výsledky!$AI$3,Tipy!AD77=Výsledky!$AK$3),60,0)))</f>
        <v/>
      </c>
      <c r="AG83" s="65" t="str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/>
      </c>
      <c r="AH83" s="65" t="str">
        <f>IF(ISBLANK($AK$3),"",IF(OR(Tipy!AE77=Výsledky!$AF$6,Tipy!AE77=Výsledky!$AF$7,Tipy!AE77=Výsledky!$AF$8,Tipy!AE77=Výsledky!$AF$9),IF(VLOOKUP(Tipy!AE77,'Kategórie hráčov'!$A$2:$B$46,2,FALSE)=30,30,20),0))</f>
        <v/>
      </c>
      <c r="AI83" s="65" t="str">
        <f>IF(ISBLANK($AK$3),"",IF(OR(Tipy!AF77=Výsledky!$AI$6,Tipy!AF77=Výsledky!$AI$7,Tipy!AF77=Výsledky!$AI$8,Tipy!AF77=Výsledky!$AI$9),IF(VLOOKUP(Tipy!AF77,'Kategórie hráčov'!$A$2:$B$46,2,FALSE)=30,30,20),0))</f>
        <v/>
      </c>
      <c r="AJ83" s="66" t="str">
        <f>IF(ISBLANK($AK$3),"",IF(ISBLANK(Tipy!AB77),0,IF(OR(AND(Tipy!AB77=Výsledky!$AI$3,OR(Tipy!AD77=Výsledky!$AK$3+1,Tipy!AD77=Výsledky!$AK$3-1)),AND(Tipy!AD77=Výsledky!$AK$3,OR(Tipy!AB77=Výsledky!$AI$3+1,Tipy!AB77=Výsledky!$AI$3-1))),10,0)))</f>
        <v/>
      </c>
      <c r="AK83" s="69" t="str">
        <f>IF(ISBLANK($AK$3),"",IF(ISBLANK(Tipy!AB77),"-",SUM(AF83:AJ83)))</f>
        <v/>
      </c>
      <c r="AL83" s="68"/>
      <c r="AM83" s="65" t="str">
        <f>IF(ISBLANK($AR$3),"",IF(ISBLANK(Tipy!AH77),0,IF(AND(Tipy!AH77=Výsledky!$AP$3,Tipy!AJ77=Výsledky!$AR$3),60,0)))</f>
        <v/>
      </c>
      <c r="AN83" s="65" t="str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/>
      </c>
      <c r="AO83" s="65" t="str">
        <f>IF(ISBLANK($AR$3),"",IF(OR(Tipy!AK77=Výsledky!$AM$6,Tipy!AK77=Výsledky!$AM$7,Tipy!AK77=Výsledky!$AM$8,Tipy!AK77=Výsledky!$AM$9),IF(VLOOKUP(Tipy!AK77,'Kategórie hráčov'!$A$2:$B$46,2,FALSE)=30,30,20),0))</f>
        <v/>
      </c>
      <c r="AP83" s="65" t="str">
        <f>IF(ISBLANK($AR$3),"",IF(OR(Tipy!AL77=Výsledky!$AP$6,Tipy!AL77=Výsledky!$AP$7,Tipy!AL77=Výsledky!$AP$8,Tipy!AL77=Výsledky!$AP$9),IF(VLOOKUP(Tipy!AL77,'Kategórie hráčov'!$A$2:$B$46,2,FALSE)=30,30,20),0))</f>
        <v/>
      </c>
      <c r="AQ83" s="66" t="str">
        <f>IF(ISBLANK($AR$3),"",IF(ISBLANK(Tipy!AH77),0,IF(OR(AND(Tipy!AH77=Výsledky!$AP$3,OR(Tipy!AJ77=Výsledky!$AR$3+1,Tipy!AJ77=Výsledky!$AR$3-1)),AND(Tipy!AJ77=Výsledky!$AR$3,OR(Tipy!AH77=Výsledky!$AP$3+1,Tipy!AH77=Výsledky!$AP$3-1))),10,0)))</f>
        <v/>
      </c>
      <c r="AR83" s="69" t="str">
        <f>IF(ISBLANK($AR$3),"",IF(ISBLANK(Tipy!AH77),"-",SUM(AM83:AQ83)))</f>
        <v/>
      </c>
      <c r="AS83" s="68"/>
      <c r="AT83" s="65" t="str">
        <f>IF(ISBLANK($BF$3),"",IF(ISBLANK(Tipy!AN77),0,IF(AND(Tipy!AN77=Výsledky!$BD$3,Tipy!AP77=Výsledky!$BF$3),60,0)))</f>
        <v/>
      </c>
      <c r="AU83" s="65" t="str">
        <f>IF(ISBLANK($BF$3),"",IF(ISBLANK(Tipy!AN77),0,IF(AND(Tipy!AN77=Výsledky!$BD$3,Tipy!AP77=Výsledky!$BF$3),0,IF(AND(Tipy!AN77-Tipy!AP77&gt;0,Výsledky!$BD$3-Výsledky!$BF$3&gt;0),20,IF(AND(Tipy!AN77-Tipy!AP77=0,Výsledky!$BD$3-Výsledky!$BF$3=0),20,IF(AND(Tipy!AN77-Tipy!AP77&lt;0,Výsledky!$BD$3-Výsledky!$BF$3&lt;0),20,0))))))</f>
        <v/>
      </c>
      <c r="AV83" s="65" t="str">
        <f>IF(ISBLANK($BF$3),"",IF(OR(Tipy!AQ77=Výsledky!#REF!,Tipy!AQ77=Výsledky!#REF!,Tipy!AQ77=Výsledky!#REF!,Tipy!AQ77=Výsledky!$AT$9),IF(VLOOKUP(Tipy!AQ77,'Kategórie hráčov'!$A$2:$B$46,2,FALSE)=30,30,20),0))</f>
        <v/>
      </c>
      <c r="AW83" s="65" t="str">
        <f>IF(ISBLANK($BF$3),"",IF(OR(Tipy!AR77=Výsledky!#REF!,Tipy!AR77=Výsledky!#REF!,Tipy!AR77=Výsledky!#REF!,Tipy!AR77=Výsledky!$AW$9),IF(VLOOKUP(Tipy!AR77,'Kategórie hráčov'!$A$2:$B$46,2,FALSE)=30,30,20),0))</f>
        <v/>
      </c>
      <c r="AX83" s="66" t="str">
        <f>IF(ISBLANK($BF$3),"",IF(ISBLANK(Tipy!AN77),0,IF(OR(AND(Tipy!AN77=Výsledky!$BD$3,OR(Tipy!AP77=Výsledky!$BF$3+1,Tipy!AP77=Výsledky!$BF$3-1)),AND(Tipy!AP77=Výsledky!$BF$3,OR(Tipy!AN77=Výsledky!$BD$3+1,Tipy!AN77=Výsledky!$BD$3-1))),10,0)))</f>
        <v/>
      </c>
      <c r="AY83" s="69" t="str">
        <f>IF(ISBLANK($BF$3),"",IF(ISBLANK(Tipy!AN77),"-",SUM(AT83:AX83)))</f>
        <v/>
      </c>
      <c r="AZ83" s="68"/>
      <c r="BA83" s="65" t="str">
        <f>IF(ISBLANK($AY$3),"",IF(ISBLANK(Tipy!AT77),0,IF(AND(Tipy!AT77=Výsledky!$AW$3,Tipy!AV77=Výsledky!$AY$3),60,0)))</f>
        <v/>
      </c>
      <c r="BB83" s="65" t="str">
        <f>IF(ISBLANK($AY$3),"",IF(ISBLANK(Tipy!AT77),0,IF(AND(Tipy!AT77=Výsledky!$AW$3,Tipy!AV77=Výsledky!$AY$3),0,IF(AND(Tipy!AT77-Tipy!AV77&gt;0,Výsledky!$AW$3-Výsledky!$AY$3&gt;0),20,IF(AND(Tipy!AT77-Tipy!AV77=0,Výsledky!$AW$3-Výsledky!$AY$3=0),20,IF(AND(Tipy!AT77-Tipy!AV77&lt;0,Výsledky!$AW$3-Výsledky!$AY$3&lt;0),20,0))))))</f>
        <v/>
      </c>
      <c r="BC83" s="65" t="str">
        <f>IF(ISBLANK($AY$3),"",IF(OR(Tipy!AW77=Výsledky!$BA$6,Tipy!AW77=Výsledky!$BA$7,Tipy!AW77=Výsledky!$BA$8,Tipy!AW77=Výsledky!$BA$9),IF(VLOOKUP(Tipy!AW77,'Kategórie hráčov'!$A$2:$B$46,2,FALSE)=30,30,20),0))</f>
        <v/>
      </c>
      <c r="BD83" s="65" t="str">
        <f>IF(ISBLANK($AY$3),"",IF(OR(Tipy!AX77=Výsledky!$BD$6,Tipy!AX77=Výsledky!$BD$7,Tipy!AX77=Výsledky!$BD$8,Tipy!AX77=Výsledky!$BD$9),IF(VLOOKUP(Tipy!AX77,'Kategórie hráčov'!$A$2:$B$46,2,FALSE)=30,30,20),0))</f>
        <v/>
      </c>
      <c r="BE83" s="66" t="str">
        <f>IF(ISBLANK($AY$3),"",IF(ISBLANK(Tipy!AT77),0,IF(OR(AND(Tipy!AT77=Výsledky!$AW$3,OR(Tipy!AV77=Výsledky!$AY$3+1,Tipy!AV77=Výsledky!$AY$3-1)),AND(Tipy!AV77=Výsledky!$AY$3,OR(Tipy!AT77=Výsledky!$AW$3+1,Tipy!AT77=Výsledky!$AW$3-1))),10,0)))</f>
        <v/>
      </c>
      <c r="BF83" s="69" t="str">
        <f>IF(ISBLANK($AY$3),"",IF(ISBLANK(Tipy!AT77),"-",SUM(BA83:BE83)))</f>
        <v/>
      </c>
      <c r="BG83" s="68"/>
      <c r="BH83" s="65" t="str">
        <f>IF(ISBLANK($BT$3),"",IF(ISBLANK(Tipy!AZ77),0,IF(AND(Tipy!AZ77=Výsledky!$BR$3,Tipy!BB77=Výsledky!$BT$3),60,0)))</f>
        <v/>
      </c>
      <c r="BI83" s="65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5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5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6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69" t="str">
        <f>IF(ISBLANK($BT$3),"",IF(ISBLANK(Tipy!AZ77),"-",SUM(BH83:BL83)))</f>
        <v/>
      </c>
      <c r="BN83" s="68"/>
      <c r="BO83" s="65" t="str">
        <f>IF(ISBLANK($CA$3),"",IF(ISBLANK(Tipy!BF77),0,IF(AND(Tipy!BF77=Výsledky!$BY$3,Tipy!BH77=Výsledky!$CA$3),60,0)))</f>
        <v/>
      </c>
      <c r="BP83" s="65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5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5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6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9" t="str">
        <f>IF(ISBLANK($CA$3),"",IF(ISBLANK(Tipy!BF77),"-",SUM(BO83:BS83)))</f>
        <v/>
      </c>
      <c r="BU83" s="68"/>
      <c r="BV83" s="65" t="str">
        <f>IF(ISBLANK($CH$3),"",IF(ISBLANK(Tipy!BL77),0,IF(AND(Tipy!BL77=Výsledky!$CF$3,Tipy!BN77=Výsledky!$CH$3),60,0)))</f>
        <v/>
      </c>
      <c r="BW83" s="65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5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5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6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9" t="str">
        <f>IF(ISBLANK($CH$3),"",IF(ISBLANK(Tipy!BL77),"-",SUM(BV83:BZ83)))</f>
        <v/>
      </c>
      <c r="CB83" s="68"/>
      <c r="CC83" s="65" t="str">
        <f>IF(ISBLANK($CO$3),"",IF(ISBLANK(Tipy!BR77),0,IF(AND(Tipy!BR77=Výsledky!$CM$3,Tipy!BT77=Výsledky!$CO$3),60,0)))</f>
        <v/>
      </c>
      <c r="CD83" s="65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5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5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6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9" t="str">
        <f>IF(ISBLANK($CO$3),"",IF(ISBLANK(Tipy!BR77),"-",SUM(CC83:CG83)))</f>
        <v/>
      </c>
      <c r="CI83" s="68"/>
      <c r="CJ83" s="65" t="str">
        <f>IF(ISBLANK($CV$3),"",IF(ISBLANK(Tipy!BX77),0,IF(AND(Tipy!BX77=Výsledky!$CT$3,Tipy!BZ77=Výsledky!$CV$3),60,0)))</f>
        <v/>
      </c>
      <c r="CK83" s="65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5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5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6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9" t="str">
        <f>IF(ISBLANK($CV$3),"",IF(ISBLANK(Tipy!BX77),"-",SUM(CJ83:CN83)))</f>
        <v/>
      </c>
      <c r="CP83" s="68"/>
      <c r="CQ83" s="65" t="str">
        <f>IF(ISBLANK($DC$3),"",IF(ISBLANK(Tipy!CD77),0,IF(AND(Tipy!CD77=Výsledky!$DA$3,Tipy!CF77=Výsledky!$DC$3),60,0)))</f>
        <v/>
      </c>
      <c r="CR83" s="65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5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5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6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9" t="str">
        <f>IF(ISBLANK($DC$3),"",IF(ISBLANK(Tipy!CD77),"-",SUM(CQ83:CU83)))</f>
        <v/>
      </c>
      <c r="CW83" s="68"/>
      <c r="CX83" s="65" t="str">
        <f>IF(ISBLANK($DX$3),"",IF(ISBLANK(Tipy!CJ77),0,IF(AND(Tipy!CJ77=Výsledky!$DV$3,Tipy!CL77=Výsledky!$DX$3),60,0)))</f>
        <v/>
      </c>
      <c r="CY83" s="65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5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5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6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9" t="str">
        <f>IF(ISBLANK($DX$3),"",IF(ISBLANK(Tipy!CJ77),"-",SUM(CX83:DB83)))</f>
        <v/>
      </c>
      <c r="DD83" s="68"/>
      <c r="DE83" s="65" t="str">
        <f>IF(ISBLANK($DQ$3),"",IF(ISBLANK(Tipy!CP77),0,IF(AND(Tipy!CP77=Výsledky!$DO$3,Tipy!CR77=Výsledky!$DQ$3),60,0)))</f>
        <v/>
      </c>
      <c r="DF83" s="65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5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5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6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9" t="str">
        <f>IF(ISBLANK($DQ$3),"",IF(ISBLANK(Tipy!CP77),"-",SUM(DE83:DI83)))</f>
        <v/>
      </c>
      <c r="DK83" s="68"/>
      <c r="DL83" s="65" t="str">
        <f>IF(ISBLANK($EE$3),"",IF(ISBLANK(Tipy!CV77),0,IF(AND(Tipy!CV77=Výsledky!$EC$3,Tipy!CX77=Výsledky!$EE$3),60,0)))</f>
        <v/>
      </c>
      <c r="DM83" s="65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5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5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6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9" t="str">
        <f>IF(ISBLANK($EE$3),"",IF(ISBLANK(Tipy!CV77),"-",SUM(DL83:DP83)))</f>
        <v/>
      </c>
      <c r="DR83" s="68"/>
      <c r="DS83" s="65" t="str">
        <f>IF(ISBLANK($EL$3),"",IF(ISBLANK(Tipy!DB77),0,IF(AND(Tipy!DB77=Výsledky!$EJ$3,Tipy!DD77=Výsledky!$EL$3),60,0)))</f>
        <v/>
      </c>
      <c r="DT83" s="65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5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5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6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9" t="str">
        <f>IF(ISBLANK($EL$3),"",IF(ISBLANK(Tipy!DB77),"-",SUM(DS83:DW83)))</f>
        <v/>
      </c>
      <c r="DY83" s="68"/>
      <c r="DZ83" s="65" t="str">
        <f>IF(ISBLANK($ES$3),"",IF(ISBLANK(Tipy!DH77),0,IF(AND(Tipy!DH77=Výsledky!$EQ$3,Tipy!DJ77=Výsledky!$ES$3),60,0)))</f>
        <v/>
      </c>
      <c r="EA83" s="65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5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5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6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9" t="str">
        <f>IF(ISBLANK($ES$3),"",IF(ISBLANK(Tipy!DH77),"-",SUM(DZ83:ED83)))</f>
        <v/>
      </c>
      <c r="EF83" s="68"/>
      <c r="EG83" s="65" t="str">
        <f>IF(ISBLANK($EZ$3),"",IF(ISBLANK(Tipy!DN77),0,IF(AND(Tipy!DN77=Výsledky!$EX$3,Tipy!DP77=Výsledky!$EZ$3),60,0)))</f>
        <v/>
      </c>
      <c r="EH83" s="65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5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5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6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9" t="str">
        <f>IF(ISBLANK($EZ$3),"",IF(ISBLANK(Tipy!DN77),"-",SUM(EG83:EK83)))</f>
        <v/>
      </c>
      <c r="EM83" s="68"/>
      <c r="EN83" s="65" t="str">
        <f>IF(ISBLANK($FU$3),"",IF(ISBLANK(Tipy!DT77),0,IF(AND(Tipy!DT77=Výsledky!$FS$3,Tipy!DV77=Výsledky!$FU$3),60,0)))</f>
        <v/>
      </c>
      <c r="EO83" s="65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5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5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6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9" t="str">
        <f>IF(ISBLANK($FU$3),"",IF(ISBLANK(Tipy!DT77),"-",SUM(EN83:ER83)))</f>
        <v/>
      </c>
      <c r="ET83" s="68"/>
      <c r="EU83" s="65" t="str">
        <f>IF(ISBLANK($FG$3),"",IF(ISBLANK(Tipy!DZ77),0,IF(AND(Tipy!DZ77=Výsledky!$FE$3,Tipy!EB77=Výsledky!$FG$3),60,0)))</f>
        <v/>
      </c>
      <c r="EV83" s="65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5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5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6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9" t="str">
        <f>IF(ISBLANK($FG$3),"",IF(ISBLANK(Tipy!DZ77),"-",SUM(EU83:EY83)))</f>
        <v/>
      </c>
      <c r="FA83" s="68"/>
      <c r="FB83" s="65" t="str">
        <f>IF(ISBLANK($BM$3),"",IF(ISBLANK(Tipy!EF77),0,IF(AND(Tipy!EF77=Výsledky!$BK$3,Tipy!EH77=Výsledky!$BM$3),60,0)))</f>
        <v/>
      </c>
      <c r="FC83" s="65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5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5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6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69" t="str">
        <f>IF(ISBLANK($BM$3),"",IF(ISBLANK(Tipy!EF77),"-",SUM(FB83:FF83)))</f>
        <v/>
      </c>
      <c r="FH83" s="68"/>
      <c r="FI83" s="65" t="str">
        <f>IF(ISBLANK($FN$3),"",IF(ISBLANK(Tipy!EL77),0,IF(AND(Tipy!EL77=Výsledky!$FL$3,Tipy!EN77=Výsledky!$FN$3),60,0)))</f>
        <v/>
      </c>
      <c r="FJ83" s="65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5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5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6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9" t="str">
        <f>IF(ISBLANK($FN$3),"",IF(ISBLANK(Tipy!EL77),"-",SUM(FI83:FM83)))</f>
        <v/>
      </c>
      <c r="FO83" s="68"/>
      <c r="FP83" s="65" t="str">
        <f>IF(ISBLANK($DJ$3),"",IF(ISBLANK(Tipy!ER77),0,IF(AND(Tipy!ER77=Výsledky!$DH$3,Tipy!ET77=Výsledky!$DJ$3),60,0)))</f>
        <v/>
      </c>
      <c r="FQ83" s="65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5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5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6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9" t="str">
        <f>IF(ISBLANK($DJ$3),"",IF(ISBLANK(Tipy!ER77),"-",SUM(FP83:FT83)))</f>
        <v/>
      </c>
      <c r="FV83" s="68"/>
      <c r="FW83" s="65" t="str">
        <f>IF(ISBLANK($GB$3),"",IF(ISBLANK(Tipy!EX77),0,IF(AND(Tipy!EX77=Výsledky!$FZ$3,Tipy!EZ77=Výsledky!$GB$3),60,0)))</f>
        <v/>
      </c>
      <c r="FX83" s="65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5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5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6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9" t="str">
        <f>IF(ISBLANK($GB$3),"",IF(ISBLANK(Tipy!EX77),"-",SUM(FW83:GA83)))</f>
        <v/>
      </c>
      <c r="GC83" s="68"/>
      <c r="GD83" s="65" t="str">
        <f>IF(ISBLANK($GP$3),"",IF(ISBLANK(Tipy!FD77),0,IF(AND(Tipy!FD77=Výsledky!$GN$3,Tipy!FF77=Výsledky!$GP$3),60,0)))</f>
        <v/>
      </c>
      <c r="GE83" s="65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5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5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6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9" t="str">
        <f>IF(ISBLANK($GP$3),"",IF(ISBLANK(Tipy!FD77),"-",SUM(GD83:GH83)))</f>
        <v/>
      </c>
      <c r="GJ83" s="68"/>
      <c r="GK83" s="65" t="str">
        <f>IF(ISBLANK($GW$3),"",IF(ISBLANK(Tipy!FJ77),0,IF(AND(Tipy!FJ77=Výsledky!$GU$3,Tipy!FL77=Výsledky!$GW$3),60,0)))</f>
        <v/>
      </c>
      <c r="GL83" s="65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5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5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6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9" t="str">
        <f>IF(ISBLANK($GW$3),"",IF(ISBLANK(Tipy!FJ77),"-",SUM(GK83:GO83)))</f>
        <v/>
      </c>
      <c r="GQ83" s="68"/>
      <c r="GR83" s="65" t="str">
        <f>IF(ISBLANK($GI$3),"",IF(ISBLANK(Tipy!FP77),0,IF(AND(Tipy!FP77=Výsledky!$GG$3,Tipy!FR77=Výsledky!$GI$3),60,0)))</f>
        <v/>
      </c>
      <c r="GS83" s="65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5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5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6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9" t="str">
        <f>IF(ISBLANK($GI$3),"",IF(ISBLANK(Tipy!FP77),"-",SUM(GR83:GV83)))</f>
        <v/>
      </c>
      <c r="GX83" s="68"/>
      <c r="GY83" s="65" t="str">
        <f>IF(ISBLANK($HK$3),"",IF(ISBLANK(Tipy!FV77),0,IF(AND(Tipy!FV77=Výsledky!$HI$3,Tipy!FX77=Výsledky!$HK$3),60,0)))</f>
        <v/>
      </c>
      <c r="GZ83" s="65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5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5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6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9" t="str">
        <f>IF(ISBLANK($HK$3),"",IF(ISBLANK(Tipy!FV77),"-",SUM(GY83:HC83)))</f>
        <v/>
      </c>
      <c r="HE83" s="68"/>
      <c r="HF83" s="65" t="str">
        <f>IF(ISBLANK($HD$3),"",IF(ISBLANK(Tipy!GB77),0,IF(AND(Tipy!GB77=Výsledky!$HB$3,Tipy!GD77=Výsledky!$HD$3),60,0)))</f>
        <v/>
      </c>
      <c r="HG83" s="65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5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5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6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9" t="str">
        <f>IF(ISBLANK($HD$3),"",IF(ISBLANK(Tipy!GB77),"-",SUM(HF83:HJ83)))</f>
        <v/>
      </c>
      <c r="HL83" s="68"/>
      <c r="HM83" s="65" t="str">
        <f>IF(ISBLANK($HY$3),"",IF(ISBLANK(Tipy!GH77),0,IF(AND(Tipy!GH77=Výsledky!$HW$3,Tipy!GJ77=Výsledky!$HY$3),60,0)))</f>
        <v/>
      </c>
      <c r="HN83" s="65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5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5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6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9" t="str">
        <f>IF(ISBLANK($HY$3),"",IF(ISBLANK(Tipy!GH77),"-",SUM(HM83:HQ83)))</f>
        <v/>
      </c>
      <c r="HS83" s="68"/>
      <c r="HT83" s="65" t="str">
        <f>IF(ISBLANK($HR$3),"",IF(ISBLANK(Tipy!GN77),0,IF(AND(Tipy!GN77=Výsledky!$HP$3,Tipy!GP77=Výsledky!$HR$3),60,0)))</f>
        <v/>
      </c>
      <c r="HU83" s="65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5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5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6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9" t="str">
        <f>IF(ISBLANK($HR$3),"",IF(ISBLANK(Tipy!GN77),"-",SUM(HT83:HX83)))</f>
        <v/>
      </c>
      <c r="HZ83" s="68"/>
      <c r="IA83" s="65" t="str">
        <f>IF(ISBLANK($IM$3),"",IF(ISBLANK(Tipy!GT77),0,IF(AND(Tipy!GT77=Výsledky!$IK$3,Tipy!GV77=Výsledky!$IM$3),60,0)))</f>
        <v/>
      </c>
      <c r="IB83" s="65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5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5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6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9" t="str">
        <f>IF(ISBLANK($IM$3),"",IF(ISBLANK(Tipy!GT77),"-",SUM(IA83:IE83)))</f>
        <v/>
      </c>
      <c r="IG83" s="68"/>
      <c r="IH83" s="65" t="str">
        <f>IF(ISBLANK($IF$3),"",IF(ISBLANK(Tipy!GZ77),0,IF(AND(Tipy!GZ77=Výsledky!$ID$3,Tipy!HB77=Výsledky!$IF$3),60,0)))</f>
        <v/>
      </c>
      <c r="II83" s="65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5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5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6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9" t="str">
        <f>IF(ISBLANK($IF$3),"",IF(ISBLANK(Tipy!GZ77),"-",SUM(IH83:IL83)))</f>
        <v/>
      </c>
      <c r="IN83" s="68"/>
      <c r="IO83" s="65" t="str">
        <f>IF(ISBLANK($IT$3),"",IF(ISBLANK(Tipy!HF77),0,IF(AND(Tipy!HF77=Výsledky!$IR$3,Tipy!HH77=Výsledky!$IT$3),60,0)))</f>
        <v/>
      </c>
      <c r="IP83" s="65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5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5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6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9" t="str">
        <f>IF(ISBLANK($IT$3),"",IF(ISBLANK(Tipy!HF77),"-",SUM(IO83:IS83)))</f>
        <v/>
      </c>
      <c r="IU83" s="68"/>
      <c r="IV83" s="65" t="str">
        <f>IF(ISBLANK($JA$3),"",IF(ISBLANK(Tipy!HL77),0,IF(AND(Tipy!HL77=Výsledky!$IY$3,Tipy!HN77=Výsledky!$JA$3),60,0)))</f>
        <v/>
      </c>
      <c r="IW83" s="65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5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5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6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9" t="str">
        <f>IF(ISBLANK($JA$3),"",IF(ISBLANK(Tipy!HL77),"-",SUM(IV83:IZ83)))</f>
        <v/>
      </c>
      <c r="JB83" s="68"/>
      <c r="JC83" s="65" t="str">
        <f>IF(ISBLANK($JO$3),"",IF(ISBLANK(Tipy!HR77),0,IF(AND(Tipy!HR77=Výsledky!$JM$3,Tipy!HT77=Výsledky!$JO$3),60,0)))</f>
        <v/>
      </c>
      <c r="JD83" s="65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5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5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6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9" t="str">
        <f>IF(ISBLANK($JO$3),"",IF(ISBLANK(Tipy!HR77),"-",SUM(JC83:JG83)))</f>
        <v/>
      </c>
      <c r="JI83" s="68"/>
      <c r="JJ83" s="65" t="str">
        <f>IF(ISBLANK($JH$3),"",IF(ISBLANK(Tipy!HX77),0,IF(AND(Tipy!HX77=Výsledky!$JF$3,Tipy!HZ77=Výsledky!$JH$3),60,0)))</f>
        <v/>
      </c>
      <c r="JK83" s="65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5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5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6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9" t="str">
        <f>IF(ISBLANK($JH$3),"",IF(ISBLANK(Tipy!HX77),"-",SUM(JJ83:JN83)))</f>
        <v/>
      </c>
      <c r="JP83" s="68"/>
      <c r="JQ83" s="65" t="str">
        <f>IF(ISBLANK($JV$3),"",IF(ISBLANK(Tipy!ID77),0,IF(AND(Tipy!ID77=Výsledky!$JT$3,Tipy!IF77=Výsledky!$JV$3),60,0)))</f>
        <v/>
      </c>
      <c r="JR83" s="65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5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5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6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9" t="str">
        <f>IF(ISBLANK($JV$3),"",IF(ISBLANK(Tipy!ID77),"-",SUM(JQ83:JU83)))</f>
        <v/>
      </c>
      <c r="JW83" s="68"/>
      <c r="JX83" s="65" t="str">
        <f>IF(ISBLANK($KQ$3),"",IF(ISBLANK(Tipy!IJ77),0,IF(AND(Tipy!IJ77=Výsledky!$KO$3,Tipy!IL77=Výsledky!$KQ$3),60,0)))</f>
        <v/>
      </c>
      <c r="JY83" s="65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5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5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6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9" t="str">
        <f>IF(ISBLANK($KQ$3),"",IF(ISBLANK(Tipy!IJ77),"-",SUM(JX83:KB83)))</f>
        <v/>
      </c>
      <c r="KD83" s="68"/>
      <c r="KE83" s="65" t="str">
        <f>IF(ISBLANK($KX$3),"",IF(ISBLANK(Tipy!IP77),0,IF(AND(Tipy!IP77=Výsledky!$KV$3,Tipy!IR77=Výsledky!$KX$3),60,0)))</f>
        <v/>
      </c>
      <c r="KF83" s="65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5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5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6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9" t="str">
        <f>IF(ISBLANK($KX$3),"",IF(ISBLANK(Tipy!IP77),"-",SUM(KE83:KI83)))</f>
        <v/>
      </c>
      <c r="KK83" s="68"/>
      <c r="KL83" s="65" t="str">
        <f>IF(ISBLANK($KJ$3),"",IF(ISBLANK(Tipy!IV77),0,IF(AND(Tipy!IV77=Výsledky!$KH$3,Tipy!IX77=Výsledky!$KJ$3),60,0)))</f>
        <v/>
      </c>
      <c r="KM83" s="65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5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5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6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9" t="str">
        <f>IF(ISBLANK($KJ$3),"",IF(ISBLANK(Tipy!IV77),"-",SUM(KL83:KP83)))</f>
        <v/>
      </c>
      <c r="KR83" s="68"/>
      <c r="KS83" s="65" t="str">
        <f>IF(ISBLANK($KC$3),"",IF(ISBLANK(Tipy!JB77),0,IF(AND(Tipy!JB77=Výsledky!$KA$3,Tipy!JD77=Výsledky!$KC$3),60,0)))</f>
        <v/>
      </c>
      <c r="KT83" s="65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5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5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6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9" t="str">
        <f>IF(ISBLANK($KC$3),"",IF(ISBLANK(Tipy!JB77),"-",SUM(KS83:KW83)))</f>
        <v/>
      </c>
      <c r="KY83" s="68"/>
      <c r="KZ83" s="65" t="str">
        <f>IF(ISBLANK($LE$3),"",IF(ISBLANK(Tipy!JH77),0,IF(AND(Tipy!JH77=Výsledky!$LC$3,Tipy!JJ77=Výsledky!$LE$3),60,0)))</f>
        <v/>
      </c>
      <c r="LA83" s="65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5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5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6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9" t="str">
        <f>IF(ISBLANK($LE$3),"",IF(ISBLANK(Tipy!JH77),"-",SUM(KZ83:LD83)))</f>
        <v/>
      </c>
      <c r="LF83" s="68"/>
      <c r="LG83" s="65" t="str">
        <f>IF(ISBLANK($JH$3),"",IF(ISBLANK(Tipy!JU77),0,IF(AND(Tipy!JU77=Výsledky!$JF$3,Tipy!JW77=Výsledky!$JH$3),60,0)))</f>
        <v/>
      </c>
      <c r="LH83" s="65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5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5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6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9" t="str">
        <f>IF(ISBLANK($JH$3),"",IF(ISBLANK(Tipy!JU77),"-",SUM(LG83:LK83)))</f>
        <v/>
      </c>
      <c r="LM83" s="68"/>
      <c r="LN83" s="65" t="str">
        <f>IF(ISBLANK($LS$3),"",IF(ISBLANK(Tipy!JN77),0,IF(AND(Tipy!JN77=Výsledky!$LQ$3,Tipy!JP77=Výsledky!$LS$3),60,0)))</f>
        <v/>
      </c>
      <c r="LO83" s="65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5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5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6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9" t="str">
        <f>IF(ISBLANK($LS$3),"",IF(ISBLANK(Tipy!JN77),"-",SUM(LN83:LR83)))</f>
        <v/>
      </c>
      <c r="LT83" s="68"/>
      <c r="LU83" s="65" t="str">
        <f>IF(ISBLANK($JH$3),"",IF(ISBLANK(Tipy!KI77),0,IF(AND(Tipy!KI77=Výsledky!$JF$3,Tipy!KK77=Výsledky!$JH$3),60,0)))</f>
        <v/>
      </c>
      <c r="LV83" s="65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5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5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6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9" t="str">
        <f>IF(ISBLANK($JH$3),"",IF(ISBLANK(Tipy!KI77),"-",SUM(LU83:LY83)))</f>
        <v/>
      </c>
      <c r="MA83" s="68"/>
      <c r="MB83" s="65" t="str">
        <f>IF(ISBLANK($MG$3),"",IF(ISBLANK(Tipy!JZ77),0,IF(AND(Tipy!JZ77=Výsledky!$ME$3,Tipy!KB77=Výsledky!$MG$3),60,0)))</f>
        <v/>
      </c>
      <c r="MC83" s="65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5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5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6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9" t="str">
        <f>IF(ISBLANK($MG$3),"",IF(ISBLANK(Tipy!JZ77),"-",SUM(MB83:MF83)))</f>
        <v/>
      </c>
      <c r="MH83" s="68"/>
      <c r="MI83" s="65" t="str">
        <f>IF(ISBLANK($MN$3),"",IF(ISBLANK(Tipy!KL77),0,IF(AND(Tipy!KL77=Výsledky!$ML$3,Tipy!KN77=Výsledky!$MN$3),60,0)))</f>
        <v/>
      </c>
      <c r="MJ83" s="6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5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5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9" t="str">
        <f>IF(ISBLANK($MN$3),"",IF(ISBLANK(Tipy!KL77),"-",SUM(MI83:MM83)))</f>
        <v/>
      </c>
      <c r="MO83" s="68"/>
      <c r="MP83" s="65" t="str">
        <f>IF(ISBLANK($MU$3),"",IF(ISBLANK(Tipy!KR77),0,IF(AND(Tipy!KR77=Výsledky!$MS$3,Tipy!KT77=Výsledky!$MU$3),60,0)))</f>
        <v/>
      </c>
      <c r="MQ83" s="6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5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5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9" t="str">
        <f>IF(ISBLANK($MU$3),"",IF(ISBLANK(Tipy!KR77),"-",SUM(MP83:MT83)))</f>
        <v/>
      </c>
      <c r="MV83" s="68"/>
      <c r="MW83" s="65" t="str">
        <f>IF(ISBLANK($NP$3),"",IF(ISBLANK(Tipy!KX77),0,IF(AND(Tipy!KX77=Výsledky!$NN$3,Tipy!KZ77=Výsledky!$NP$3),60,0)))</f>
        <v/>
      </c>
      <c r="MX83" s="65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5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5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6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9" t="str">
        <f>IF(ISBLANK($NP$3),"",IF(ISBLANK(Tipy!KX77),"-",SUM(MW83:NA83)))</f>
        <v/>
      </c>
      <c r="NC83" s="68"/>
      <c r="ND83" s="65" t="str">
        <f>IF(ISBLANK($NB$3),"",IF(ISBLANK(Tipy!LD77),0,IF(AND(Tipy!LD77=Výsledky!$MZ$3,Tipy!LF77=Výsledky!$NB$3),60,0)))</f>
        <v/>
      </c>
      <c r="NE83" s="65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5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5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6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9" t="str">
        <f>IF(ISBLANK($NB$3),"",IF(ISBLANK(Tipy!LD77),"-",SUM(ND83:NH83)))</f>
        <v/>
      </c>
      <c r="NJ83" s="68"/>
      <c r="NK83" s="65" t="str">
        <f>IF(ISBLANK($OD$3),"",IF(ISBLANK(Tipy!LJ77),0,IF(AND(Tipy!LJ77=Výsledky!$OB$3,Tipy!LL77=Výsledky!$OD$3),60,0)))</f>
        <v/>
      </c>
      <c r="NL83" s="65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5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5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6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9" t="str">
        <f>IF(ISBLANK($OD$3),"",IF(ISBLANK(Tipy!LJ77),"-",SUM(NK83:NO83)))</f>
        <v/>
      </c>
      <c r="NQ83" s="68"/>
      <c r="NR83" s="65" t="str">
        <f>IF(ISBLANK($NI$3),"",IF(ISBLANK(Tipy!LP77),0,IF(AND(Tipy!LP77=Výsledky!$NG$3,Tipy!LR77=Výsledky!$NI$3),60,0)))</f>
        <v/>
      </c>
      <c r="NS83" s="65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5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5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6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9" t="str">
        <f>IF(ISBLANK($NI$3),"",IF(ISBLANK(Tipy!LP77),"-",SUM(NR83:NV83)))</f>
        <v/>
      </c>
      <c r="NX83" s="68"/>
      <c r="NY83" s="65" t="str">
        <f>IF(ISBLANK($OK$3),"",IF(ISBLANK(Tipy!LV77),0,IF(AND(Tipy!LV77=Výsledky!$OI$3,Tipy!LX77=Výsledky!$OK$3),60,0)))</f>
        <v/>
      </c>
      <c r="NZ83" s="65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5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5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6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9" t="str">
        <f>IF(ISBLANK($OK$3),"",IF(ISBLANK(Tipy!LV77),"-",SUM(NY83:OC83)))</f>
        <v/>
      </c>
      <c r="OE83" s="68"/>
      <c r="OF83" s="65" t="str">
        <f>IF(ISBLANK($NW$3),"",IF(ISBLANK(Tipy!MB77),0,IF(AND(Tipy!MB77=Výsledky!$NU$3,Tipy!MD77=Výsledky!$NW$3),60,0)))</f>
        <v/>
      </c>
      <c r="OG83" s="65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5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5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6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9" t="str">
        <f>IF(ISBLANK($NW$3),"",IF(ISBLANK(Tipy!MB77),"-",SUM(OF83:OJ83)))</f>
        <v/>
      </c>
      <c r="OL83" s="68"/>
      <c r="OM83" s="65" t="str">
        <f>IF(ISBLANK($OR$3),"",IF(ISBLANK(Tipy!MH77),0,IF(AND(Tipy!MH77=Výsledky!$OP$3,Tipy!MJ77=Výsledky!$OR$3),60,0)))</f>
        <v/>
      </c>
      <c r="ON83" s="6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5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5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9" t="str">
        <f>IF(ISBLANK($OR$3),"",IF(ISBLANK(Tipy!MH77),"-",SUM(OM83:OQ83)))</f>
        <v/>
      </c>
      <c r="OS83" s="68"/>
      <c r="OT83" s="65" t="str">
        <f>IF(ISBLANK($OY$3),"",IF(ISBLANK(Tipy!MN77),0,IF(AND(Tipy!MN77=Výsledky!$OW$3,Tipy!MP77=Výsledky!$OY$3),60,0)))</f>
        <v/>
      </c>
      <c r="OU83" s="6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5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5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9" t="str">
        <f>IF(ISBLANK($OY$3),"",IF(ISBLANK(Tipy!MN77),"-",SUM(OT83:OX83)))</f>
        <v/>
      </c>
      <c r="OZ83" s="68"/>
      <c r="PA83" s="65" t="str">
        <f>IF(ISBLANK($PF$3),"",IF(ISBLANK(Tipy!MT77),0,IF(AND(Tipy!MT77=Výsledky!$PD$3,Tipy!MV77=Výsledky!$PF$3),60,0)))</f>
        <v/>
      </c>
      <c r="PB83" s="6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5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5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9" t="str">
        <f>IF(ISBLANK($PF$3),"",IF(ISBLANK(Tipy!MT77),"-",SUM(PA83:PE83)))</f>
        <v/>
      </c>
      <c r="PG83" s="68"/>
      <c r="PH83" s="65" t="str">
        <f>IF(ISBLANK($PM$3),"",IF(ISBLANK(Tipy!MZ77),0,IF(AND(Tipy!MZ77=Výsledky!$PK$3,Tipy!NB77=Výsledky!$PM$3),60,0)))</f>
        <v/>
      </c>
      <c r="PI83" s="6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5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5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9" t="str">
        <f>IF(ISBLANK($PM$3),"",IF(ISBLANK(Tipy!MZ77),"-",SUM(PH83:PL83)))</f>
        <v/>
      </c>
      <c r="PN83" s="68"/>
      <c r="PO83" s="65" t="str">
        <f>IF(ISBLANK($PT$3),"",IF(ISBLANK(Tipy!NF77),0,IF(AND(Tipy!NF77=Výsledky!$PR$3,Tipy!NH77=Výsledky!$PT$3),60,0)))</f>
        <v/>
      </c>
      <c r="PP83" s="6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5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5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9" t="str">
        <f>IF(ISBLANK($PT$3),"",IF(ISBLANK(Tipy!NF77),"-",SUM(PO83:PS83)))</f>
        <v/>
      </c>
      <c r="PU83" s="68"/>
      <c r="PV83" s="65" t="str">
        <f>IF(ISBLANK($QA$3),"",IF(ISBLANK(Tipy!NL77),0,IF(AND(Tipy!NL77=Výsledky!$PY$3,Tipy!NN77=Výsledky!$QA$3),60,0)))</f>
        <v/>
      </c>
      <c r="PW83" s="6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5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5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9" t="str">
        <f>IF(ISBLANK($QA$3),"",IF(ISBLANK(Tipy!NL77),"-",SUM(PV83:PZ83)))</f>
        <v/>
      </c>
      <c r="QB83" s="68"/>
      <c r="QC83" s="65" t="str">
        <f>IF(ISBLANK($QH$3),"",IF(ISBLANK(Tipy!NR77),0,IF(AND(Tipy!NR77=Výsledky!$QF$3,Tipy!NT77=Výsledky!$QH$3),60,0)))</f>
        <v/>
      </c>
      <c r="QD83" s="6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5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5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9" t="str">
        <f>IF(ISBLANK($QH$3),"",IF(ISBLANK(Tipy!NR77),"-",SUM(QC83:QG83)))</f>
        <v/>
      </c>
      <c r="QI83" s="65"/>
      <c r="QJ83" s="65" t="str">
        <f>IF(ISBLANK($QV$3),"",IF(ISBLANK(Tipy!NX77),0,IF(AND(Tipy!NX77=Výsledky!$QT$3,Tipy!NZ77=Výsledky!$QV$3),60,0)))</f>
        <v/>
      </c>
      <c r="QK83" s="65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5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5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6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9" t="str">
        <f>IF(ISBLANK($QV$3),"",IF(ISBLANK(Tipy!NX77),"-",SUM(QJ83:QN83)))</f>
        <v/>
      </c>
      <c r="QP83" s="65"/>
      <c r="QQ83" s="65" t="str">
        <f>IF(ISBLANK($QO$3),"",IF(ISBLANK(Tipy!#REF!),0,IF(AND(Tipy!#REF!=Výsledky!$QM$3,Tipy!#REF!=Výsledky!$QO$3),60,0)))</f>
        <v/>
      </c>
      <c r="QR83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9" t="str">
        <f>IF(ISBLANK($QO$3),"",IF(ISBLANK(Tipy!#REF!),"-",SUM(QQ83:QU83)))</f>
        <v/>
      </c>
    </row>
    <row r="84" spans="1:464" s="336" customFormat="1" ht="15">
      <c r="A84" s="316">
        <f>Tipy!A78</f>
        <v>10</v>
      </c>
      <c r="B84" s="333" t="s">
        <v>41</v>
      </c>
      <c r="C84" s="339"/>
      <c r="D84" s="65" t="e">
        <f>IF(ISBLANK($I$3),"",IF(ISBLANK(Tipy!#REF!),0,IF(AND(Tipy!#REF!=Výsledky!$G$3,Tipy!#REF!=Výsledky!$I$3),60,0)))</f>
        <v>#REF!</v>
      </c>
      <c r="E84" s="65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5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5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6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7" t="e">
        <f>IF(ISBLANK($I$3),"",IF(ISBLANK(Tipy!#REF!),"-",SUM(D84:H84)))</f>
        <v>#REF!</v>
      </c>
      <c r="J84" s="335"/>
      <c r="K84" s="106">
        <f>IF(ISBLANK($P$3),"",IF(ISBLANK(Tipy!J78),0,IF(AND(Tipy!J78=Výsledky!$N$3,Tipy!L78=Výsledky!$P$3),60,0)))</f>
        <v>0</v>
      </c>
      <c r="L84" s="10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5">
        <f>IF(ISBLANK($P$3),"",IF(OR(Tipy!M78=Výsledky!$K$6,Tipy!M78=Výsledky!$K$7,Tipy!M78=Výsledky!$K$8,Tipy!M78=Výsledky!$K$9),IF(VLOOKUP(Tipy!M78,'Kategórie hráčov'!$A$2:$B$46,2,FALSE)=30,30,20),0))</f>
        <v>0</v>
      </c>
      <c r="N84" s="105">
        <f>IF(ISBLANK($P$3),"",IF(OR(Tipy!N78=Výsledky!$N$6,Tipy!N78=Výsledky!$N$7,Tipy!N78=Výsledky!$N$8,Tipy!N78=Výsledky!$N$9),IF(VLOOKUP(Tipy!N78,'Kategórie hráčov'!$A$2:$B$46,2,FALSE)=30,30,20),0))</f>
        <v>0</v>
      </c>
      <c r="O84" s="6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7">
        <f>IF(ISBLANK($P$3),"",IF(ISBLANK(Tipy!#REF!),"-",SUM(K84:O84)))</f>
        <v>0</v>
      </c>
      <c r="Q84" s="330"/>
      <c r="R84" s="106">
        <f>IF(ISBLANK($W$3),"",IF(ISBLANK(Tipy!P78),0,IF(AND(Tipy!P78=Výsledky!$U$3,Tipy!R78=Výsledky!$W$3),60,0)))</f>
        <v>0</v>
      </c>
      <c r="S84" s="10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5">
        <f>IF(ISBLANK($W$3),"",IF(OR(Tipy!S78=Výsledky!$R$6,Tipy!S78=Výsledky!$R$7,Tipy!S78=Výsledky!$R$8,Tipy!S78=Výsledky!$R$9),VLOOKUP(Tipy!S78,'Kategórie hráčov'!$A$2:$B$47,2,FALSE),0))</f>
        <v>20</v>
      </c>
      <c r="U84" s="105">
        <f>IF(ISBLANK($W$3),"",IF(OR(Tipy!T78=Výsledky!$U$6,Tipy!T78=Výsledky!$U$7,Tipy!T78=Výsledky!$U$8,Tipy!T78=Výsledky!$U$9),VLOOKUP(Tipy!T78,'Kategórie hráčov'!$A$25:$B$70,2,FALSE),0))</f>
        <v>0</v>
      </c>
      <c r="V84" s="6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9">
        <f>IF(ISBLANK($W$3),"",IF(ISBLANK(Tipy!P78),"-",SUM(R84:V84)))</f>
        <v>40</v>
      </c>
      <c r="X84" s="330"/>
      <c r="Y84" s="106">
        <f>IF(ISBLANK($AD$3),"",IF(ISBLANK(Tipy!V78),0,IF(AND(Tipy!V78=Výsledky!$AB$3,Tipy!X78=Výsledky!$AD$3),60,0)))</f>
        <v>0</v>
      </c>
      <c r="Z84" s="10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5">
        <f>IF(ISBLANK($AD$3),"",IF(OR(Tipy!Y78=Výsledky!$Y$6,Tipy!Y78=Výsledky!$Y$7,Tipy!Y78=Výsledky!$Y$8,Tipy!Y78=Výsledky!$Y$9),VLOOKUP(Tipy!Y78,'Kategórie hráčov'!$A$2:$B$47,2,FALSE),0))</f>
        <v>20</v>
      </c>
      <c r="AB84" s="105">
        <f>IF(ISBLANK($AD$3),"",IF(OR(Tipy!Z78=Výsledky!$AB$6,Tipy!Z78=Výsledky!$AB$7,Tipy!Z78=Výsledky!$AB$8,Tipy!Z78=Výsledky!$AB$9),VLOOKUP(Tipy!Z78,'Kategórie hráčov'!$A$25:$B$70,2,FALSE),0))</f>
        <v>20</v>
      </c>
      <c r="AC84" s="66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9">
        <f>IF(ISBLANK($AD$3),"",IF(ISBLANK(Tipy!V78),"-",SUM(Y84:AC84)))</f>
        <v>70</v>
      </c>
      <c r="AE84" s="68"/>
      <c r="AF84" s="65" t="str">
        <f>IF(ISBLANK($AK$3),"",IF(ISBLANK(Tipy!AB78),0,IF(AND(Tipy!AB78=Výsledky!$AI$3,Tipy!AD78=Výsledky!$AK$3),60,0)))</f>
        <v/>
      </c>
      <c r="AG84" s="65" t="str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/>
      </c>
      <c r="AH84" s="65" t="str">
        <f>IF(ISBLANK($AK$3),"",IF(OR(Tipy!AE78=Výsledky!$AF$6,Tipy!AE78=Výsledky!$AF$7,Tipy!AE78=Výsledky!$AF$8,Tipy!AE78=Výsledky!$AF$9),IF(VLOOKUP(Tipy!AE78,'Kategórie hráčov'!$A$2:$B$46,2,FALSE)=30,30,20),0))</f>
        <v/>
      </c>
      <c r="AI84" s="65" t="str">
        <f>IF(ISBLANK($AK$3),"",IF(OR(Tipy!AF78=Výsledky!$AI$6,Tipy!AF78=Výsledky!$AI$7,Tipy!AF78=Výsledky!$AI$8,Tipy!AF78=Výsledky!$AI$9),IF(VLOOKUP(Tipy!AF78,'Kategórie hráčov'!$A$2:$B$46,2,FALSE)=30,30,20),0))</f>
        <v/>
      </c>
      <c r="AJ84" s="66" t="str">
        <f>IF(ISBLANK($AK$3),"",IF(ISBLANK(Tipy!AB78),0,IF(OR(AND(Tipy!AB78=Výsledky!$AI$3,OR(Tipy!AD78=Výsledky!$AK$3+1,Tipy!AD78=Výsledky!$AK$3-1)),AND(Tipy!AD78=Výsledky!$AK$3,OR(Tipy!AB78=Výsledky!$AI$3+1,Tipy!AB78=Výsledky!$AI$3-1))),10,0)))</f>
        <v/>
      </c>
      <c r="AK84" s="69" t="str">
        <f>IF(ISBLANK($AK$3),"",IF(ISBLANK(Tipy!AB78),"-",SUM(AF84:AJ84)))</f>
        <v/>
      </c>
      <c r="AL84" s="68"/>
      <c r="AM84" s="65" t="str">
        <f>IF(ISBLANK($AR$3),"",IF(ISBLANK(Tipy!AH78),0,IF(AND(Tipy!AH78=Výsledky!$AP$3,Tipy!AJ78=Výsledky!$AR$3),60,0)))</f>
        <v/>
      </c>
      <c r="AN84" s="65" t="str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/>
      </c>
      <c r="AO84" s="65" t="str">
        <f>IF(ISBLANK($AR$3),"",IF(OR(Tipy!AK78=Výsledky!$AM$6,Tipy!AK78=Výsledky!$AM$7,Tipy!AK78=Výsledky!$AM$8,Tipy!AK78=Výsledky!$AM$9),IF(VLOOKUP(Tipy!AK78,'Kategórie hráčov'!$A$2:$B$46,2,FALSE)=30,30,20),0))</f>
        <v/>
      </c>
      <c r="AP84" s="65" t="str">
        <f>IF(ISBLANK($AR$3),"",IF(OR(Tipy!AL78=Výsledky!$AP$6,Tipy!AL78=Výsledky!$AP$7,Tipy!AL78=Výsledky!$AP$8,Tipy!AL78=Výsledky!$AP$9),IF(VLOOKUP(Tipy!AL78,'Kategórie hráčov'!$A$2:$B$46,2,FALSE)=30,30,20),0))</f>
        <v/>
      </c>
      <c r="AQ84" s="66" t="str">
        <f>IF(ISBLANK($AR$3),"",IF(ISBLANK(Tipy!AH78),0,IF(OR(AND(Tipy!AH78=Výsledky!$AP$3,OR(Tipy!AJ78=Výsledky!$AR$3+1,Tipy!AJ78=Výsledky!$AR$3-1)),AND(Tipy!AJ78=Výsledky!$AR$3,OR(Tipy!AH78=Výsledky!$AP$3+1,Tipy!AH78=Výsledky!$AP$3-1))),10,0)))</f>
        <v/>
      </c>
      <c r="AR84" s="69" t="str">
        <f>IF(ISBLANK($AR$3),"",IF(ISBLANK(Tipy!AH78),"-",SUM(AM84:AQ84)))</f>
        <v/>
      </c>
      <c r="AS84" s="68"/>
      <c r="AT84" s="65" t="str">
        <f>IF(ISBLANK($BF$3),"",IF(ISBLANK(Tipy!AN78),0,IF(AND(Tipy!AN78=Výsledky!$BD$3,Tipy!AP78=Výsledky!$BF$3),60,0)))</f>
        <v/>
      </c>
      <c r="AU84" s="65" t="str">
        <f>IF(ISBLANK($BF$3),"",IF(ISBLANK(Tipy!AN78),0,IF(AND(Tipy!AN78=Výsledky!$BD$3,Tipy!AP78=Výsledky!$BF$3),0,IF(AND(Tipy!AN78-Tipy!AP78&gt;0,Výsledky!$BD$3-Výsledky!$BF$3&gt;0),20,IF(AND(Tipy!AN78-Tipy!AP78=0,Výsledky!$BD$3-Výsledky!$BF$3=0),20,IF(AND(Tipy!AN78-Tipy!AP78&lt;0,Výsledky!$BD$3-Výsledky!$BF$3&lt;0),20,0))))))</f>
        <v/>
      </c>
      <c r="AV84" s="65" t="str">
        <f>IF(ISBLANK($BF$3),"",IF(OR(Tipy!AQ78=Výsledky!#REF!,Tipy!AQ78=Výsledky!#REF!,Tipy!AQ78=Výsledky!#REF!,Tipy!AQ78=Výsledky!$AT$9),IF(VLOOKUP(Tipy!AQ78,'Kategórie hráčov'!$A$2:$B$46,2,FALSE)=30,30,20),0))</f>
        <v/>
      </c>
      <c r="AW84" s="65" t="str">
        <f>IF(ISBLANK($BF$3),"",IF(OR(Tipy!AR78=Výsledky!#REF!,Tipy!AR78=Výsledky!#REF!,Tipy!AR78=Výsledky!#REF!,Tipy!AR78=Výsledky!$AW$9),IF(VLOOKUP(Tipy!AR78,'Kategórie hráčov'!$A$2:$B$46,2,FALSE)=30,30,20),0))</f>
        <v/>
      </c>
      <c r="AX84" s="66" t="str">
        <f>IF(ISBLANK($BF$3),"",IF(ISBLANK(Tipy!AN78),0,IF(OR(AND(Tipy!AN78=Výsledky!$BD$3,OR(Tipy!AP78=Výsledky!$BF$3+1,Tipy!AP78=Výsledky!$BF$3-1)),AND(Tipy!AP78=Výsledky!$BF$3,OR(Tipy!AN78=Výsledky!$BD$3+1,Tipy!AN78=Výsledky!$BD$3-1))),10,0)))</f>
        <v/>
      </c>
      <c r="AY84" s="69" t="str">
        <f>IF(ISBLANK($BF$3),"",IF(ISBLANK(Tipy!AN78),"-",SUM(AT84:AX84)))</f>
        <v/>
      </c>
      <c r="AZ84" s="68"/>
      <c r="BA84" s="65" t="str">
        <f>IF(ISBLANK($AY$3),"",IF(ISBLANK(Tipy!AT78),0,IF(AND(Tipy!AT78=Výsledky!$AW$3,Tipy!AV78=Výsledky!$AY$3),60,0)))</f>
        <v/>
      </c>
      <c r="BB84" s="65" t="str">
        <f>IF(ISBLANK($AY$3),"",IF(ISBLANK(Tipy!AT78),0,IF(AND(Tipy!AT78=Výsledky!$AW$3,Tipy!AV78=Výsledky!$AY$3),0,IF(AND(Tipy!AT78-Tipy!AV78&gt;0,Výsledky!$AW$3-Výsledky!$AY$3&gt;0),20,IF(AND(Tipy!AT78-Tipy!AV78=0,Výsledky!$AW$3-Výsledky!$AY$3=0),20,IF(AND(Tipy!AT78-Tipy!AV78&lt;0,Výsledky!$AW$3-Výsledky!$AY$3&lt;0),20,0))))))</f>
        <v/>
      </c>
      <c r="BC84" s="65" t="str">
        <f>IF(ISBLANK($AY$3),"",IF(OR(Tipy!AW78=Výsledky!$BA$6,Tipy!AW78=Výsledky!$BA$7,Tipy!AW78=Výsledky!$BA$8,Tipy!AW78=Výsledky!$BA$9),IF(VLOOKUP(Tipy!AW78,'Kategórie hráčov'!$A$2:$B$46,2,FALSE)=30,30,20),0))</f>
        <v/>
      </c>
      <c r="BD84" s="65" t="str">
        <f>IF(ISBLANK($AY$3),"",IF(OR(Tipy!AX78=Výsledky!$BD$6,Tipy!AX78=Výsledky!$BD$7,Tipy!AX78=Výsledky!$BD$8,Tipy!AX78=Výsledky!$BD$9),IF(VLOOKUP(Tipy!AX78,'Kategórie hráčov'!$A$2:$B$46,2,FALSE)=30,30,20),0))</f>
        <v/>
      </c>
      <c r="BE84" s="66" t="str">
        <f>IF(ISBLANK($AY$3),"",IF(ISBLANK(Tipy!AT78),0,IF(OR(AND(Tipy!AT78=Výsledky!$AW$3,OR(Tipy!AV78=Výsledky!$AY$3+1,Tipy!AV78=Výsledky!$AY$3-1)),AND(Tipy!AV78=Výsledky!$AY$3,OR(Tipy!AT78=Výsledky!$AW$3+1,Tipy!AT78=Výsledky!$AW$3-1))),10,0)))</f>
        <v/>
      </c>
      <c r="BF84" s="69" t="str">
        <f>IF(ISBLANK($AY$3),"",IF(ISBLANK(Tipy!AT78),"-",SUM(BA84:BE84)))</f>
        <v/>
      </c>
      <c r="BG84" s="68"/>
      <c r="BH84" s="65" t="str">
        <f>IF(ISBLANK($BT$3),"",IF(ISBLANK(Tipy!AZ78),0,IF(AND(Tipy!AZ78=Výsledky!$BR$3,Tipy!BB78=Výsledky!$BT$3),60,0)))</f>
        <v/>
      </c>
      <c r="BI84" s="65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5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5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6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69" t="str">
        <f>IF(ISBLANK($BT$3),"",IF(ISBLANK(Tipy!AZ78),"-",SUM(BH84:BL84)))</f>
        <v/>
      </c>
      <c r="BN84" s="68"/>
      <c r="BO84" s="65" t="str">
        <f>IF(ISBLANK($CA$3),"",IF(ISBLANK(Tipy!BF78),0,IF(AND(Tipy!BF78=Výsledky!$BY$3,Tipy!BH78=Výsledky!$CA$3),60,0)))</f>
        <v/>
      </c>
      <c r="BP84" s="65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5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5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6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69" t="str">
        <f>IF(ISBLANK($CA$3),"",IF(ISBLANK(Tipy!BF78),"-",SUM(BO84:BS84)))</f>
        <v/>
      </c>
      <c r="BU84" s="68"/>
      <c r="BV84" s="65" t="str">
        <f>IF(ISBLANK($CH$3),"",IF(ISBLANK(Tipy!BL78),0,IF(AND(Tipy!BL78=Výsledky!$CF$3,Tipy!BN78=Výsledky!$CH$3),60,0)))</f>
        <v/>
      </c>
      <c r="BW84" s="65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5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5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6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9" t="str">
        <f>IF(ISBLANK($CH$3),"",IF(ISBLANK(Tipy!BL78),"-",SUM(BV84:BZ84)))</f>
        <v/>
      </c>
      <c r="CB84" s="68"/>
      <c r="CC84" s="65" t="str">
        <f>IF(ISBLANK($CO$3),"",IF(ISBLANK(Tipy!BR78),0,IF(AND(Tipy!BR78=Výsledky!$CM$3,Tipy!BT78=Výsledky!$CO$3),60,0)))</f>
        <v/>
      </c>
      <c r="CD84" s="65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5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5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6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69" t="str">
        <f>IF(ISBLANK($CO$3),"",IF(ISBLANK(Tipy!BR78),"-",SUM(CC84:CG84)))</f>
        <v/>
      </c>
      <c r="CI84" s="68"/>
      <c r="CJ84" s="65" t="str">
        <f>IF(ISBLANK($CV$3),"",IF(ISBLANK(Tipy!BX78),0,IF(AND(Tipy!BX78=Výsledky!$CT$3,Tipy!BZ78=Výsledky!$CV$3),60,0)))</f>
        <v/>
      </c>
      <c r="CK84" s="65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5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5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6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9" t="str">
        <f>IF(ISBLANK($CV$3),"",IF(ISBLANK(Tipy!BX78),"-",SUM(CJ84:CN84)))</f>
        <v/>
      </c>
      <c r="CP84" s="68"/>
      <c r="CQ84" s="65" t="str">
        <f>IF(ISBLANK($DC$3),"",IF(ISBLANK(Tipy!CD78),0,IF(AND(Tipy!CD78=Výsledky!$DA$3,Tipy!CF78=Výsledky!$DC$3),60,0)))</f>
        <v/>
      </c>
      <c r="CR84" s="65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5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5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6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9" t="str">
        <f>IF(ISBLANK($DC$3),"",IF(ISBLANK(Tipy!CD78),"-",SUM(CQ84:CU84)))</f>
        <v/>
      </c>
      <c r="CW84" s="68"/>
      <c r="CX84" s="65" t="str">
        <f>IF(ISBLANK($DX$3),"",IF(ISBLANK(Tipy!CJ78),0,IF(AND(Tipy!CJ78=Výsledky!$DV$3,Tipy!CL78=Výsledky!$DX$3),60,0)))</f>
        <v/>
      </c>
      <c r="CY84" s="65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5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5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6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69" t="str">
        <f>IF(ISBLANK($DX$3),"",IF(ISBLANK(Tipy!CJ78),"-",SUM(CX84:DB84)))</f>
        <v/>
      </c>
      <c r="DD84" s="68"/>
      <c r="DE84" s="65" t="str">
        <f>IF(ISBLANK($DQ$3),"",IF(ISBLANK(Tipy!CP78),0,IF(AND(Tipy!CP78=Výsledky!$DO$3,Tipy!CR78=Výsledky!$DQ$3),60,0)))</f>
        <v/>
      </c>
      <c r="DF84" s="65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5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5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6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9" t="str">
        <f>IF(ISBLANK($DQ$3),"",IF(ISBLANK(Tipy!CP78),"-",SUM(DE84:DI84)))</f>
        <v/>
      </c>
      <c r="DK84" s="68"/>
      <c r="DL84" s="65" t="str">
        <f>IF(ISBLANK($EE$3),"",IF(ISBLANK(Tipy!CV78),0,IF(AND(Tipy!CV78=Výsledky!$EC$3,Tipy!CX78=Výsledky!$EE$3),60,0)))</f>
        <v/>
      </c>
      <c r="DM84" s="65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5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5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6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9" t="str">
        <f>IF(ISBLANK($EE$3),"",IF(ISBLANK(Tipy!CV78),"-",SUM(DL84:DP84)))</f>
        <v/>
      </c>
      <c r="DR84" s="68"/>
      <c r="DS84" s="65" t="str">
        <f>IF(ISBLANK($EL$3),"",IF(ISBLANK(Tipy!DB78),0,IF(AND(Tipy!DB78=Výsledky!$EJ$3,Tipy!DD78=Výsledky!$EL$3),60,0)))</f>
        <v/>
      </c>
      <c r="DT84" s="65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5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5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6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9" t="str">
        <f>IF(ISBLANK($EL$3),"",IF(ISBLANK(Tipy!DB78),"-",SUM(DS84:DW84)))</f>
        <v/>
      </c>
      <c r="DY84" s="68"/>
      <c r="DZ84" s="65" t="str">
        <f>IF(ISBLANK($ES$3),"",IF(ISBLANK(Tipy!DH78),0,IF(AND(Tipy!DH78=Výsledky!$EQ$3,Tipy!DJ78=Výsledky!$ES$3),60,0)))</f>
        <v/>
      </c>
      <c r="EA84" s="65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5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5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6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9" t="str">
        <f>IF(ISBLANK($ES$3),"",IF(ISBLANK(Tipy!DH78),"-",SUM(DZ84:ED84)))</f>
        <v/>
      </c>
      <c r="EF84" s="68"/>
      <c r="EG84" s="65" t="str">
        <f>IF(ISBLANK($EZ$3),"",IF(ISBLANK(Tipy!DN78),0,IF(AND(Tipy!DN78=Výsledky!$EX$3,Tipy!DP78=Výsledky!$EZ$3),60,0)))</f>
        <v/>
      </c>
      <c r="EH84" s="65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5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5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6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9" t="str">
        <f>IF(ISBLANK($EZ$3),"",IF(ISBLANK(Tipy!DN78),"-",SUM(EG84:EK84)))</f>
        <v/>
      </c>
      <c r="EM84" s="68"/>
      <c r="EN84" s="65" t="str">
        <f>IF(ISBLANK($FU$3),"",IF(ISBLANK(Tipy!DT78),0,IF(AND(Tipy!DT78=Výsledky!$FS$3,Tipy!DV78=Výsledky!$FU$3),60,0)))</f>
        <v/>
      </c>
      <c r="EO84" s="65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5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5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6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69" t="str">
        <f>IF(ISBLANK($FU$3),"",IF(ISBLANK(Tipy!DT78),"-",SUM(EN84:ER84)))</f>
        <v/>
      </c>
      <c r="ET84" s="68"/>
      <c r="EU84" s="65" t="str">
        <f>IF(ISBLANK($FG$3),"",IF(ISBLANK(Tipy!DZ78),0,IF(AND(Tipy!DZ78=Výsledky!$FE$3,Tipy!EB78=Výsledky!$FG$3),60,0)))</f>
        <v/>
      </c>
      <c r="EV84" s="65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5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5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6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9" t="str">
        <f>IF(ISBLANK($FG$3),"",IF(ISBLANK(Tipy!DZ78),"-",SUM(EU84:EY84)))</f>
        <v/>
      </c>
      <c r="FA84" s="68"/>
      <c r="FB84" s="65" t="str">
        <f>IF(ISBLANK($BM$3),"",IF(ISBLANK(Tipy!EF78),0,IF(AND(Tipy!EF78=Výsledky!$BK$3,Tipy!EH78=Výsledky!$BM$3),60,0)))</f>
        <v/>
      </c>
      <c r="FC84" s="65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5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5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6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69" t="str">
        <f>IF(ISBLANK($BM$3),"",IF(ISBLANK(Tipy!EF78),"-",SUM(FB84:FF84)))</f>
        <v/>
      </c>
      <c r="FH84" s="68"/>
      <c r="FI84" s="65" t="str">
        <f>IF(ISBLANK($FN$3),"",IF(ISBLANK(Tipy!EL78),0,IF(AND(Tipy!EL78=Výsledky!$FL$3,Tipy!EN78=Výsledky!$FN$3),60,0)))</f>
        <v/>
      </c>
      <c r="FJ84" s="65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5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5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6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69" t="str">
        <f>IF(ISBLANK($FN$3),"",IF(ISBLANK(Tipy!EL78),"-",SUM(FI84:FM84)))</f>
        <v/>
      </c>
      <c r="FO84" s="68"/>
      <c r="FP84" s="65" t="str">
        <f>IF(ISBLANK($DJ$3),"",IF(ISBLANK(Tipy!ER78),0,IF(AND(Tipy!ER78=Výsledky!$DH$3,Tipy!ET78=Výsledky!$DJ$3),60,0)))</f>
        <v/>
      </c>
      <c r="FQ84" s="65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5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5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6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9" t="str">
        <f>IF(ISBLANK($DJ$3),"",IF(ISBLANK(Tipy!ER78),"-",SUM(FP84:FT84)))</f>
        <v/>
      </c>
      <c r="FV84" s="68"/>
      <c r="FW84" s="65" t="str">
        <f>IF(ISBLANK($GB$3),"",IF(ISBLANK(Tipy!EX78),0,IF(AND(Tipy!EX78=Výsledky!$FZ$3,Tipy!EZ78=Výsledky!$GB$3),60,0)))</f>
        <v/>
      </c>
      <c r="FX84" s="65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5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5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6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9" t="str">
        <f>IF(ISBLANK($GB$3),"",IF(ISBLANK(Tipy!EX78),"-",SUM(FW84:GA84)))</f>
        <v/>
      </c>
      <c r="GC84" s="68"/>
      <c r="GD84" s="65" t="str">
        <f>IF(ISBLANK($GP$3),"",IF(ISBLANK(Tipy!FD78),0,IF(AND(Tipy!FD78=Výsledky!$GN$3,Tipy!FF78=Výsledky!$GP$3),60,0)))</f>
        <v/>
      </c>
      <c r="GE84" s="65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5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5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6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9" t="str">
        <f>IF(ISBLANK($GP$3),"",IF(ISBLANK(Tipy!FD78),"-",SUM(GD84:GH84)))</f>
        <v/>
      </c>
      <c r="GJ84" s="68"/>
      <c r="GK84" s="65" t="str">
        <f>IF(ISBLANK($GW$3),"",IF(ISBLANK(Tipy!FJ78),0,IF(AND(Tipy!FJ78=Výsledky!$GU$3,Tipy!FL78=Výsledky!$GW$3),60,0)))</f>
        <v/>
      </c>
      <c r="GL84" s="65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5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5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6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9" t="str">
        <f>IF(ISBLANK($GW$3),"",IF(ISBLANK(Tipy!FJ78),"-",SUM(GK84:GO84)))</f>
        <v/>
      </c>
      <c r="GQ84" s="68"/>
      <c r="GR84" s="65" t="str">
        <f>IF(ISBLANK($GI$3),"",IF(ISBLANK(Tipy!FP78),0,IF(AND(Tipy!FP78=Výsledky!$GG$3,Tipy!FR78=Výsledky!$GI$3),60,0)))</f>
        <v/>
      </c>
      <c r="GS84" s="65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5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5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6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9" t="str">
        <f>IF(ISBLANK($GI$3),"",IF(ISBLANK(Tipy!FP78),"-",SUM(GR84:GV84)))</f>
        <v/>
      </c>
      <c r="GX84" s="68"/>
      <c r="GY84" s="65" t="str">
        <f>IF(ISBLANK($HK$3),"",IF(ISBLANK(Tipy!FV78),0,IF(AND(Tipy!FV78=Výsledky!$HI$3,Tipy!FX78=Výsledky!$HK$3),60,0)))</f>
        <v/>
      </c>
      <c r="GZ84" s="65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5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5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6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9" t="str">
        <f>IF(ISBLANK($HK$3),"",IF(ISBLANK(Tipy!FV78),"-",SUM(GY84:HC84)))</f>
        <v/>
      </c>
      <c r="HE84" s="68"/>
      <c r="HF84" s="65" t="str">
        <f>IF(ISBLANK($HD$3),"",IF(ISBLANK(Tipy!GB78),0,IF(AND(Tipy!GB78=Výsledky!$HB$3,Tipy!GD78=Výsledky!$HD$3),60,0)))</f>
        <v/>
      </c>
      <c r="HG84" s="65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5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5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6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69" t="str">
        <f>IF(ISBLANK($HD$3),"",IF(ISBLANK(Tipy!GB78),"-",SUM(HF84:HJ84)))</f>
        <v/>
      </c>
      <c r="HL84" s="68"/>
      <c r="HM84" s="65" t="str">
        <f>IF(ISBLANK($HY$3),"",IF(ISBLANK(Tipy!GH78),0,IF(AND(Tipy!GH78=Výsledky!$HW$3,Tipy!GJ78=Výsledky!$HY$3),60,0)))</f>
        <v/>
      </c>
      <c r="HN84" s="65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5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5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6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9" t="str">
        <f>IF(ISBLANK($HY$3),"",IF(ISBLANK(Tipy!GH78),"-",SUM(HM84:HQ84)))</f>
        <v/>
      </c>
      <c r="HS84" s="68"/>
      <c r="HT84" s="65" t="str">
        <f>IF(ISBLANK($HR$3),"",IF(ISBLANK(Tipy!GN78),0,IF(AND(Tipy!GN78=Výsledky!$HP$3,Tipy!GP78=Výsledky!$HR$3),60,0)))</f>
        <v/>
      </c>
      <c r="HU84" s="65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5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5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6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9" t="str">
        <f>IF(ISBLANK($HR$3),"",IF(ISBLANK(Tipy!GN78),"-",SUM(HT84:HX84)))</f>
        <v/>
      </c>
      <c r="HZ84" s="68"/>
      <c r="IA84" s="65" t="str">
        <f>IF(ISBLANK($IM$3),"",IF(ISBLANK(Tipy!GT78),0,IF(AND(Tipy!GT78=Výsledky!$IK$3,Tipy!GV78=Výsledky!$IM$3),60,0)))</f>
        <v/>
      </c>
      <c r="IB84" s="65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5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5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6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9" t="str">
        <f>IF(ISBLANK($IM$3),"",IF(ISBLANK(Tipy!GT78),"-",SUM(IA84:IE84)))</f>
        <v/>
      </c>
      <c r="IG84" s="68"/>
      <c r="IH84" s="65" t="str">
        <f>IF(ISBLANK($IF$3),"",IF(ISBLANK(Tipy!GZ78),0,IF(AND(Tipy!GZ78=Výsledky!$ID$3,Tipy!HB78=Výsledky!$IF$3),60,0)))</f>
        <v/>
      </c>
      <c r="II84" s="65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5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5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6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9" t="str">
        <f>IF(ISBLANK($IF$3),"",IF(ISBLANK(Tipy!GZ78),"-",SUM(IH84:IL84)))</f>
        <v/>
      </c>
      <c r="IN84" s="68"/>
      <c r="IO84" s="65" t="str">
        <f>IF(ISBLANK($IT$3),"",IF(ISBLANK(Tipy!HF78),0,IF(AND(Tipy!HF78=Výsledky!$IR$3,Tipy!HH78=Výsledky!$IT$3),60,0)))</f>
        <v/>
      </c>
      <c r="IP84" s="65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5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5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6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9" t="str">
        <f>IF(ISBLANK($IT$3),"",IF(ISBLANK(Tipy!HF78),"-",SUM(IO84:IS84)))</f>
        <v/>
      </c>
      <c r="IU84" s="68"/>
      <c r="IV84" s="65" t="str">
        <f>IF(ISBLANK($JA$3),"",IF(ISBLANK(Tipy!HL78),0,IF(AND(Tipy!HL78=Výsledky!$IY$3,Tipy!HN78=Výsledky!$JA$3),60,0)))</f>
        <v/>
      </c>
      <c r="IW84" s="65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5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5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6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9" t="str">
        <f>IF(ISBLANK($JA$3),"",IF(ISBLANK(Tipy!HL78),"-",SUM(IV84:IZ84)))</f>
        <v/>
      </c>
      <c r="JB84" s="68"/>
      <c r="JC84" s="65" t="str">
        <f>IF(ISBLANK($JO$3),"",IF(ISBLANK(Tipy!HR78),0,IF(AND(Tipy!HR78=Výsledky!$JM$3,Tipy!HT78=Výsledky!$JO$3),60,0)))</f>
        <v/>
      </c>
      <c r="JD84" s="65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5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5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6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69" t="str">
        <f>IF(ISBLANK($JO$3),"",IF(ISBLANK(Tipy!HR78),"-",SUM(JC84:JG84)))</f>
        <v/>
      </c>
      <c r="JI84" s="68"/>
      <c r="JJ84" s="65" t="str">
        <f>IF(ISBLANK($JH$3),"",IF(ISBLANK(Tipy!HX78),0,IF(AND(Tipy!HX78=Výsledky!$JF$3,Tipy!HZ78=Výsledky!$JH$3),60,0)))</f>
        <v/>
      </c>
      <c r="JK84" s="65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5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5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6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69" t="str">
        <f>IF(ISBLANK($JH$3),"",IF(ISBLANK(Tipy!HX78),"-",SUM(JJ84:JN84)))</f>
        <v/>
      </c>
      <c r="JP84" s="68"/>
      <c r="JQ84" s="65" t="str">
        <f>IF(ISBLANK($JV$3),"",IF(ISBLANK(Tipy!ID78),0,IF(AND(Tipy!ID78=Výsledky!$JT$3,Tipy!IF78=Výsledky!$JV$3),60,0)))</f>
        <v/>
      </c>
      <c r="JR84" s="65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5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5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6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69" t="str">
        <f>IF(ISBLANK($JV$3),"",IF(ISBLANK(Tipy!ID78),"-",SUM(JQ84:JU84)))</f>
        <v/>
      </c>
      <c r="JW84" s="68"/>
      <c r="JX84" s="65" t="str">
        <f>IF(ISBLANK($KQ$3),"",IF(ISBLANK(Tipy!IJ78),0,IF(AND(Tipy!IJ78=Výsledky!$KO$3,Tipy!IL78=Výsledky!$KQ$3),60,0)))</f>
        <v/>
      </c>
      <c r="JY84" s="65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5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5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6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69" t="str">
        <f>IF(ISBLANK($KQ$3),"",IF(ISBLANK(Tipy!IJ78),"-",SUM(JX84:KB84)))</f>
        <v/>
      </c>
      <c r="KD84" s="68"/>
      <c r="KE84" s="65" t="str">
        <f>IF(ISBLANK($KX$3),"",IF(ISBLANK(Tipy!IP78),0,IF(AND(Tipy!IP78=Výsledky!$KV$3,Tipy!IR78=Výsledky!$KX$3),60,0)))</f>
        <v/>
      </c>
      <c r="KF84" s="65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5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5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6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9" t="str">
        <f>IF(ISBLANK($KX$3),"",IF(ISBLANK(Tipy!IP78),"-",SUM(KE84:KI84)))</f>
        <v/>
      </c>
      <c r="KK84" s="68"/>
      <c r="KL84" s="65" t="str">
        <f>IF(ISBLANK($KJ$3),"",IF(ISBLANK(Tipy!IV78),0,IF(AND(Tipy!IV78=Výsledky!$KH$3,Tipy!IX78=Výsledky!$KJ$3),60,0)))</f>
        <v/>
      </c>
      <c r="KM84" s="65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5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5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6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9" t="str">
        <f>IF(ISBLANK($KJ$3),"",IF(ISBLANK(Tipy!IV78),"-",SUM(KL84:KP84)))</f>
        <v/>
      </c>
      <c r="KR84" s="68"/>
      <c r="KS84" s="65" t="str">
        <f>IF(ISBLANK($KC$3),"",IF(ISBLANK(Tipy!JB78),0,IF(AND(Tipy!JB78=Výsledky!$KA$3,Tipy!JD78=Výsledky!$KC$3),60,0)))</f>
        <v/>
      </c>
      <c r="KT84" s="65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5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5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6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69" t="str">
        <f>IF(ISBLANK($KC$3),"",IF(ISBLANK(Tipy!JB78),"-",SUM(KS84:KW84)))</f>
        <v/>
      </c>
      <c r="KY84" s="68"/>
      <c r="KZ84" s="65" t="str">
        <f>IF(ISBLANK($LE$3),"",IF(ISBLANK(Tipy!JH78),0,IF(AND(Tipy!JH78=Výsledky!$LC$3,Tipy!JJ78=Výsledky!$LE$3),60,0)))</f>
        <v/>
      </c>
      <c r="LA84" s="65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5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5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6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9" t="str">
        <f>IF(ISBLANK($LE$3),"",IF(ISBLANK(Tipy!JH78),"-",SUM(KZ84:LD84)))</f>
        <v/>
      </c>
      <c r="LF84" s="68"/>
      <c r="LG84" s="65" t="str">
        <f>IF(ISBLANK($JH$3),"",IF(ISBLANK(Tipy!JU78),0,IF(AND(Tipy!JU78=Výsledky!$JF$3,Tipy!JW78=Výsledky!$JH$3),60,0)))</f>
        <v/>
      </c>
      <c r="LH84" s="65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5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5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6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69" t="str">
        <f>IF(ISBLANK($JH$3),"",IF(ISBLANK(Tipy!JU78),"-",SUM(LG84:LK84)))</f>
        <v/>
      </c>
      <c r="LM84" s="68"/>
      <c r="LN84" s="65" t="str">
        <f>IF(ISBLANK($LS$3),"",IF(ISBLANK(Tipy!JN78),0,IF(AND(Tipy!JN78=Výsledky!$LQ$3,Tipy!JP78=Výsledky!$LS$3),60,0)))</f>
        <v/>
      </c>
      <c r="LO84" s="65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5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5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6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69" t="str">
        <f>IF(ISBLANK($LS$3),"",IF(ISBLANK(Tipy!JN78),"-",SUM(LN84:LR84)))</f>
        <v/>
      </c>
      <c r="LT84" s="68"/>
      <c r="LU84" s="65" t="str">
        <f>IF(ISBLANK($JH$3),"",IF(ISBLANK(Tipy!KI78),0,IF(AND(Tipy!KI78=Výsledky!$JF$3,Tipy!KK78=Výsledky!$JH$3),60,0)))</f>
        <v/>
      </c>
      <c r="LV84" s="65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5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5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6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69" t="str">
        <f>IF(ISBLANK($JH$3),"",IF(ISBLANK(Tipy!KI78),"-",SUM(LU84:LY84)))</f>
        <v/>
      </c>
      <c r="MA84" s="68"/>
      <c r="MB84" s="65" t="str">
        <f>IF(ISBLANK($MG$3),"",IF(ISBLANK(Tipy!JZ78),0,IF(AND(Tipy!JZ78=Výsledky!$ME$3,Tipy!KB78=Výsledky!$MG$3),60,0)))</f>
        <v/>
      </c>
      <c r="MC84" s="65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5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5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6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9" t="str">
        <f>IF(ISBLANK($MG$3),"",IF(ISBLANK(Tipy!JZ78),"-",SUM(MB84:MF84)))</f>
        <v/>
      </c>
      <c r="MH84" s="68"/>
      <c r="MI84" s="65" t="str">
        <f>IF(ISBLANK($MN$3),"",IF(ISBLANK(Tipy!KL78),0,IF(AND(Tipy!KL78=Výsledky!$ML$3,Tipy!KN78=Výsledky!$MN$3),60,0)))</f>
        <v/>
      </c>
      <c r="MJ84" s="6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5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5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9" t="str">
        <f>IF(ISBLANK($MN$3),"",IF(ISBLANK(Tipy!KL78),"-",SUM(MI84:MM84)))</f>
        <v/>
      </c>
      <c r="MO84" s="68"/>
      <c r="MP84" s="65" t="str">
        <f>IF(ISBLANK($MU$3),"",IF(ISBLANK(Tipy!KR78),0,IF(AND(Tipy!KR78=Výsledky!$MS$3,Tipy!KT78=Výsledky!$MU$3),60,0)))</f>
        <v/>
      </c>
      <c r="MQ84" s="6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5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5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9" t="str">
        <f>IF(ISBLANK($MU$3),"",IF(ISBLANK(Tipy!KR78),"-",SUM(MP84:MT84)))</f>
        <v/>
      </c>
      <c r="MV84" s="68"/>
      <c r="MW84" s="65" t="str">
        <f>IF(ISBLANK($NP$3),"",IF(ISBLANK(Tipy!KX78),0,IF(AND(Tipy!KX78=Výsledky!$NN$3,Tipy!KZ78=Výsledky!$NP$3),60,0)))</f>
        <v/>
      </c>
      <c r="MX84" s="65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5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5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6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9" t="str">
        <f>IF(ISBLANK($NP$3),"",IF(ISBLANK(Tipy!KX78),"-",SUM(MW84:NA84)))</f>
        <v/>
      </c>
      <c r="NC84" s="68"/>
      <c r="ND84" s="65" t="str">
        <f>IF(ISBLANK($NB$3),"",IF(ISBLANK(Tipy!LD78),0,IF(AND(Tipy!LD78=Výsledky!$MZ$3,Tipy!LF78=Výsledky!$NB$3),60,0)))</f>
        <v/>
      </c>
      <c r="NE84" s="65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5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5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6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9" t="str">
        <f>IF(ISBLANK($NB$3),"",IF(ISBLANK(Tipy!LD78),"-",SUM(ND84:NH84)))</f>
        <v/>
      </c>
      <c r="NJ84" s="68"/>
      <c r="NK84" s="65" t="str">
        <f>IF(ISBLANK($OD$3),"",IF(ISBLANK(Tipy!LJ78),0,IF(AND(Tipy!LJ78=Výsledky!$OB$3,Tipy!LL78=Výsledky!$OD$3),60,0)))</f>
        <v/>
      </c>
      <c r="NL84" s="65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5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5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6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69" t="str">
        <f>IF(ISBLANK($OD$3),"",IF(ISBLANK(Tipy!LJ78),"-",SUM(NK84:NO84)))</f>
        <v/>
      </c>
      <c r="NQ84" s="68"/>
      <c r="NR84" s="65" t="str">
        <f>IF(ISBLANK($NI$3),"",IF(ISBLANK(Tipy!LP78),0,IF(AND(Tipy!LP78=Výsledky!$NG$3,Tipy!LR78=Výsledky!$NI$3),60,0)))</f>
        <v/>
      </c>
      <c r="NS84" s="65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5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5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6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9" t="str">
        <f>IF(ISBLANK($NI$3),"",IF(ISBLANK(Tipy!LP78),"-",SUM(NR84:NV84)))</f>
        <v/>
      </c>
      <c r="NX84" s="68"/>
      <c r="NY84" s="65" t="str">
        <f>IF(ISBLANK($OK$3),"",IF(ISBLANK(Tipy!LV78),0,IF(AND(Tipy!LV78=Výsledky!$OI$3,Tipy!LX78=Výsledky!$OK$3),60,0)))</f>
        <v/>
      </c>
      <c r="NZ84" s="65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5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5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6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9" t="str">
        <f>IF(ISBLANK($OK$3),"",IF(ISBLANK(Tipy!LV78),"-",SUM(NY84:OC84)))</f>
        <v/>
      </c>
      <c r="OE84" s="68"/>
      <c r="OF84" s="65" t="str">
        <f>IF(ISBLANK($NW$3),"",IF(ISBLANK(Tipy!MB78),0,IF(AND(Tipy!MB78=Výsledky!$NU$3,Tipy!MD78=Výsledky!$NW$3),60,0)))</f>
        <v/>
      </c>
      <c r="OG84" s="65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5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5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6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9" t="str">
        <f>IF(ISBLANK($NW$3),"",IF(ISBLANK(Tipy!MB78),"-",SUM(OF84:OJ84)))</f>
        <v/>
      </c>
      <c r="OL84" s="68"/>
      <c r="OM84" s="65" t="str">
        <f>IF(ISBLANK($OR$3),"",IF(ISBLANK(Tipy!MH78),0,IF(AND(Tipy!MH78=Výsledky!$OP$3,Tipy!MJ78=Výsledky!$OR$3),60,0)))</f>
        <v/>
      </c>
      <c r="ON84" s="6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5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5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9" t="str">
        <f>IF(ISBLANK($OR$3),"",IF(ISBLANK(Tipy!MH78),"-",SUM(OM84:OQ84)))</f>
        <v/>
      </c>
      <c r="OS84" s="68"/>
      <c r="OT84" s="65" t="str">
        <f>IF(ISBLANK($OY$3),"",IF(ISBLANK(Tipy!MN78),0,IF(AND(Tipy!MN78=Výsledky!$OW$3,Tipy!MP78=Výsledky!$OY$3),60,0)))</f>
        <v/>
      </c>
      <c r="OU84" s="6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5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5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9" t="str">
        <f>IF(ISBLANK($OY$3),"",IF(ISBLANK(Tipy!MN78),"-",SUM(OT84:OX84)))</f>
        <v/>
      </c>
      <c r="OZ84" s="68"/>
      <c r="PA84" s="65" t="str">
        <f>IF(ISBLANK($PF$3),"",IF(ISBLANK(Tipy!MT78),0,IF(AND(Tipy!MT78=Výsledky!$PD$3,Tipy!MV78=Výsledky!$PF$3),60,0)))</f>
        <v/>
      </c>
      <c r="PB84" s="6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5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5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9" t="str">
        <f>IF(ISBLANK($PF$3),"",IF(ISBLANK(Tipy!MT78),"-",SUM(PA84:PE84)))</f>
        <v/>
      </c>
      <c r="PG84" s="68"/>
      <c r="PH84" s="65" t="str">
        <f>IF(ISBLANK($PM$3),"",IF(ISBLANK(Tipy!MZ78),0,IF(AND(Tipy!MZ78=Výsledky!$PK$3,Tipy!NB78=Výsledky!$PM$3),60,0)))</f>
        <v/>
      </c>
      <c r="PI84" s="6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5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5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9" t="str">
        <f>IF(ISBLANK($PM$3),"",IF(ISBLANK(Tipy!MZ78),"-",SUM(PH84:PL84)))</f>
        <v/>
      </c>
      <c r="PN84" s="68"/>
      <c r="PO84" s="65" t="str">
        <f>IF(ISBLANK($PT$3),"",IF(ISBLANK(Tipy!NF78),0,IF(AND(Tipy!NF78=Výsledky!$PR$3,Tipy!NH78=Výsledky!$PT$3),60,0)))</f>
        <v/>
      </c>
      <c r="PP84" s="6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5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5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9" t="str">
        <f>IF(ISBLANK($PT$3),"",IF(ISBLANK(Tipy!NF78),"-",SUM(PO84:PS84)))</f>
        <v/>
      </c>
      <c r="PU84" s="68"/>
      <c r="PV84" s="65" t="str">
        <f>IF(ISBLANK($QA$3),"",IF(ISBLANK(Tipy!NL78),0,IF(AND(Tipy!NL78=Výsledky!$PY$3,Tipy!NN78=Výsledky!$QA$3),60,0)))</f>
        <v/>
      </c>
      <c r="PW84" s="6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5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5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9" t="str">
        <f>IF(ISBLANK($QA$3),"",IF(ISBLANK(Tipy!NL78),"-",SUM(PV84:PZ84)))</f>
        <v/>
      </c>
      <c r="QB84" s="68"/>
      <c r="QC84" s="65" t="str">
        <f>IF(ISBLANK($QH$3),"",IF(ISBLANK(Tipy!NR78),0,IF(AND(Tipy!NR78=Výsledky!$QF$3,Tipy!NT78=Výsledky!$QH$3),60,0)))</f>
        <v/>
      </c>
      <c r="QD84" s="6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5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5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9" t="str">
        <f>IF(ISBLANK($QH$3),"",IF(ISBLANK(Tipy!NR78),"-",SUM(QC84:QG84)))</f>
        <v/>
      </c>
      <c r="QI84" s="65"/>
      <c r="QJ84" s="65" t="str">
        <f>IF(ISBLANK($QV$3),"",IF(ISBLANK(Tipy!NX78),0,IF(AND(Tipy!NX78=Výsledky!$QT$3,Tipy!NZ78=Výsledky!$QV$3),60,0)))</f>
        <v/>
      </c>
      <c r="QK84" s="65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5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5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6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9" t="str">
        <f>IF(ISBLANK($QV$3),"",IF(ISBLANK(Tipy!NX78),"-",SUM(QJ84:QN84)))</f>
        <v/>
      </c>
      <c r="QP84" s="65"/>
      <c r="QQ84" s="65" t="str">
        <f>IF(ISBLANK($QO$3),"",IF(ISBLANK(Tipy!#REF!),0,IF(AND(Tipy!#REF!=Výsledky!$QM$3,Tipy!#REF!=Výsledky!$QO$3),60,0)))</f>
        <v/>
      </c>
      <c r="QR84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9" t="str">
        <f>IF(ISBLANK($QO$3),"",IF(ISBLANK(Tipy!#REF!),"-",SUM(QQ84:QU84)))</f>
        <v/>
      </c>
    </row>
    <row r="85" spans="1:464" s="336" customFormat="1" ht="15">
      <c r="A85" s="316"/>
      <c r="B85" s="333"/>
      <c r="C85" s="339"/>
      <c r="D85" s="65">
        <f>IF(ISBLANK($I$3),"",IF(ISBLANK(Tipy!D81),0,IF(AND(Tipy!D81=Výsledky!$G$3,Tipy!F81=Výsledky!$I$3),60,0)))</f>
        <v>0</v>
      </c>
      <c r="E85" s="6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0</v>
      </c>
      <c r="F85" s="65" t="e">
        <f>IF(ISBLANK($I$3),"",IF(OR(Tipy!G81=Výsledky!$D$6,Tipy!G81=Výsledky!$D$7,Tipy!G81=Výsledky!$D$8,Tipy!G81=Výsledky!$D$9),IF(VLOOKUP(Tipy!G81,'Kategórie hráčov'!$A$2:$B$46,2,FALSE)=30,30,20),0))</f>
        <v>#N/A</v>
      </c>
      <c r="G85" s="65" t="e">
        <f>IF(ISBLANK($I$3),"",IF(OR(Tipy!H81=Výsledky!$G$6,Tipy!H81=Výsledky!$G$7,Tipy!H81=Výsledky!$G$8,Tipy!H81=Výsledky!$G$9),IF(VLOOKUP(Tipy!H81,'Kategórie hráčov'!$A$2:$B$46,2,FALSE)=30,30,20),0))</f>
        <v>#N/A</v>
      </c>
      <c r="H85" s="66">
        <f>IF(ISBLANK($I$3),"",IF(ISBLANK(Tipy!D81),0,IF(OR(AND(Tipy!D81=Výsledky!$G$3,OR(Tipy!F81=Výsledky!$I$3+1,Tipy!F81=Výsledky!$I$3-1)),AND(Tipy!F81=Výsledky!$I$3,OR(Tipy!D81=Výsledky!$G$3+1,Tipy!D81=Výsledky!$G$3-1))),10,0)))</f>
        <v>0</v>
      </c>
      <c r="I85" s="67" t="str">
        <f>IF(ISBLANK($I$3),"",IF(ISBLANK(Tipy!D81),"-",SUM(D85:H85)))</f>
        <v>-</v>
      </c>
      <c r="J85" s="335"/>
      <c r="K85" s="106">
        <f>IF(ISBLANK($P$3),"",IF(ISBLANK(Tipy!J79),0,IF(AND(Tipy!J79=Výsledky!$N$3,Tipy!L79=Výsledky!$P$3),60,0)))</f>
        <v>0</v>
      </c>
      <c r="L85" s="10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05">
        <f>IF(ISBLANK($P$3),"",IF(OR(Tipy!M79=Výsledky!$K$6,Tipy!M79=Výsledky!$K$7,Tipy!M79=Výsledky!$K$8,Tipy!M79=Výsledky!$K$9),IF(VLOOKUP(Tipy!M79,'Kategórie hráčov'!$A$2:$B$46,2,FALSE)=30,30,20),0))</f>
        <v>0</v>
      </c>
      <c r="N85" s="105">
        <f>IF(ISBLANK($P$3),"",IF(OR(Tipy!N79=Výsledky!$N$6,Tipy!N79=Výsledky!$N$7,Tipy!N79=Výsledky!$N$8,Tipy!N79=Výsledky!$N$9),IF(VLOOKUP(Tipy!N79,'Kategórie hráčov'!$A$2:$B$46,2,FALSE)=30,30,20),0))</f>
        <v>0</v>
      </c>
      <c r="O85" s="6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67">
        <f>IF(ISBLANK($P$3),"",IF(ISBLANK(Tipy!#REF!),"-",SUM(K85:O85)))</f>
        <v>0</v>
      </c>
      <c r="Q85" s="330"/>
      <c r="R85" s="106">
        <f>IF(ISBLANK($W$3),"",IF(ISBLANK(Tipy!P79),0,IF(AND(Tipy!P79=Výsledky!$U$3,Tipy!R79=Výsledky!$W$3),60,0)))</f>
        <v>0</v>
      </c>
      <c r="S85" s="10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05">
        <f>IF(ISBLANK($W$3),"",IF(OR(Tipy!S79=Výsledky!$R$6,Tipy!S79=Výsledky!$R$7,Tipy!S79=Výsledky!$R$8,Tipy!S79=Výsledky!$R$9),VLOOKUP(Tipy!S79,'Kategórie hráčov'!$A$2:$B$47,2,FALSE),0))</f>
        <v>0</v>
      </c>
      <c r="U85" s="105">
        <f>IF(ISBLANK($W$3),"",IF(OR(Tipy!T79=Výsledky!$U$6,Tipy!T79=Výsledky!$U$7,Tipy!T79=Výsledky!$U$8,Tipy!T79=Výsledky!$U$9),VLOOKUP(Tipy!T79,'Kategórie hráčov'!$A$25:$B$70,2,FALSE),0))</f>
        <v>0</v>
      </c>
      <c r="V85" s="6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69">
        <f>IF(ISBLANK($W$3),"",IF(ISBLANK(Tipy!#REF!),"-",SUM(R85:V85)))</f>
        <v>0</v>
      </c>
      <c r="X85" s="330"/>
      <c r="Y85" s="106">
        <f>IF(ISBLANK($AD$3),"",IF(ISBLANK(Tipy!V79),0,IF(AND(Tipy!V79=Výsledky!$AB$3,Tipy!X79=Výsledky!$AD$3),60,0)))</f>
        <v>0</v>
      </c>
      <c r="Z85" s="10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05">
        <f>IF(ISBLANK($AD$3),"",IF(OR(Tipy!Y79=Výsledky!$Y$6,Tipy!Y79=Výsledky!$Y$7,Tipy!Y79=Výsledky!$Y$8,Tipy!Y79=Výsledky!$Y$9),VLOOKUP(Tipy!Y79,'Kategórie hráčov'!$A$2:$B$47,2,FALSE),0))</f>
        <v>0</v>
      </c>
      <c r="AB85" s="105">
        <f>IF(ISBLANK($AD$3),"",IF(OR(Tipy!Z79=Výsledky!$AB$6,Tipy!Z79=Výsledky!$AB$7,Tipy!Z79=Výsledky!$AB$8,Tipy!Z79=Výsledky!$AB$9),VLOOKUP(Tipy!Z79,'Kategórie hráčov'!$A$25:$B$70,2,FALSE),0))</f>
        <v>0</v>
      </c>
      <c r="AC85" s="6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69">
        <f>IF(ISBLANK($AD$3),"",IF(ISBLANK(Tipy!#REF!),"-",SUM(Y85:AC85)))</f>
        <v>0</v>
      </c>
      <c r="AE85" s="68"/>
      <c r="AF85" s="65" t="str">
        <f>IF(ISBLANK($AK$3),"",IF(ISBLANK(Tipy!AB79),0,IF(AND(Tipy!AB79=Výsledky!$AI$3,Tipy!AD79=Výsledky!$AK$3),60,0)))</f>
        <v/>
      </c>
      <c r="AG85" s="65" t="str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/>
      </c>
      <c r="AH85" s="65" t="str">
        <f>IF(ISBLANK($AK$3),"",IF(OR(Tipy!AE79=Výsledky!$AF$6,Tipy!AE79=Výsledky!$AF$7,Tipy!AE79=Výsledky!$AF$8,Tipy!AE79=Výsledky!$AF$9),IF(VLOOKUP(Tipy!AE79,'Kategórie hráčov'!$A$2:$B$46,2,FALSE)=30,30,20),0))</f>
        <v/>
      </c>
      <c r="AI85" s="65" t="str">
        <f>IF(ISBLANK($AK$3),"",IF(OR(Tipy!AF79=Výsledky!$AI$6,Tipy!AF79=Výsledky!$AI$7,Tipy!AF79=Výsledky!$AI$8,Tipy!AF79=Výsledky!$AI$9),IF(VLOOKUP(Tipy!AF79,'Kategórie hráčov'!$A$2:$B$46,2,FALSE)=30,30,20),0))</f>
        <v/>
      </c>
      <c r="AJ85" s="66" t="str">
        <f>IF(ISBLANK($AK$3),"",IF(ISBLANK(Tipy!AB79),0,IF(OR(AND(Tipy!AB79=Výsledky!$AI$3,OR(Tipy!AD79=Výsledky!$AK$3+1,Tipy!AD79=Výsledky!$AK$3-1)),AND(Tipy!AD79=Výsledky!$AK$3,OR(Tipy!AB79=Výsledky!$AI$3+1,Tipy!AB79=Výsledky!$AI$3-1))),10,0)))</f>
        <v/>
      </c>
      <c r="AK85" s="69" t="str">
        <f>IF(ISBLANK($AK$3),"",IF(ISBLANK(Tipy!AB79),"-",SUM(AF85:AJ85)))</f>
        <v/>
      </c>
      <c r="AL85" s="68"/>
      <c r="AM85" s="65" t="str">
        <f>IF(ISBLANK($AR$3),"",IF(ISBLANK(Tipy!AH79),0,IF(AND(Tipy!AH79=Výsledky!$AP$3,Tipy!AJ79=Výsledky!$AR$3),60,0)))</f>
        <v/>
      </c>
      <c r="AN85" s="65" t="str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/>
      </c>
      <c r="AO85" s="65" t="str">
        <f>IF(ISBLANK($AR$3),"",IF(OR(Tipy!AK79=Výsledky!$AM$6,Tipy!AK79=Výsledky!$AM$7,Tipy!AK79=Výsledky!$AM$8,Tipy!AK79=Výsledky!$AM$9),IF(VLOOKUP(Tipy!AK79,'Kategórie hráčov'!$A$2:$B$46,2,FALSE)=30,30,20),0))</f>
        <v/>
      </c>
      <c r="AP85" s="65" t="str">
        <f>IF(ISBLANK($AR$3),"",IF(OR(Tipy!AL79=Výsledky!$AP$6,Tipy!AL79=Výsledky!$AP$7,Tipy!AL79=Výsledky!$AP$8,Tipy!AL79=Výsledky!$AP$9),IF(VLOOKUP(Tipy!AL79,'Kategórie hráčov'!$A$2:$B$46,2,FALSE)=30,30,20),0))</f>
        <v/>
      </c>
      <c r="AQ85" s="66" t="str">
        <f>IF(ISBLANK($AR$3),"",IF(ISBLANK(Tipy!AH79),0,IF(OR(AND(Tipy!AH79=Výsledky!$AP$3,OR(Tipy!AJ79=Výsledky!$AR$3+1,Tipy!AJ79=Výsledky!$AR$3-1)),AND(Tipy!AJ79=Výsledky!$AR$3,OR(Tipy!AH79=Výsledky!$AP$3+1,Tipy!AH79=Výsledky!$AP$3-1))),10,0)))</f>
        <v/>
      </c>
      <c r="AR85" s="69" t="str">
        <f>IF(ISBLANK($AR$3),"",IF(ISBLANK(Tipy!AH79),"-",SUM(AM85:AQ85)))</f>
        <v/>
      </c>
      <c r="AS85" s="68"/>
      <c r="AT85" s="65" t="str">
        <f>IF(ISBLANK($BF$3),"",IF(ISBLANK(Tipy!AN79),0,IF(AND(Tipy!AN79=Výsledky!$BD$3,Tipy!AP79=Výsledky!$BF$3),60,0)))</f>
        <v/>
      </c>
      <c r="AU85" s="65" t="str">
        <f>IF(ISBLANK($BF$3),"",IF(ISBLANK(Tipy!AN79),0,IF(AND(Tipy!AN79=Výsledky!$BD$3,Tipy!AP79=Výsledky!$BF$3),0,IF(AND(Tipy!AN79-Tipy!AP79&gt;0,Výsledky!$BD$3-Výsledky!$BF$3&gt;0),20,IF(AND(Tipy!AN79-Tipy!AP79=0,Výsledky!$BD$3-Výsledky!$BF$3=0),20,IF(AND(Tipy!AN79-Tipy!AP79&lt;0,Výsledky!$BD$3-Výsledky!$BF$3&lt;0),20,0))))))</f>
        <v/>
      </c>
      <c r="AV85" s="65" t="str">
        <f>IF(ISBLANK($BF$3),"",IF(OR(Tipy!AQ79=Výsledky!#REF!,Tipy!AQ79=Výsledky!#REF!,Tipy!AQ79=Výsledky!#REF!,Tipy!AQ79=Výsledky!$AT$9),IF(VLOOKUP(Tipy!AQ79,'Kategórie hráčov'!$A$2:$B$46,2,FALSE)=30,30,20),0))</f>
        <v/>
      </c>
      <c r="AW85" s="65" t="str">
        <f>IF(ISBLANK($BF$3),"",IF(OR(Tipy!AR79=Výsledky!#REF!,Tipy!AR79=Výsledky!#REF!,Tipy!AR79=Výsledky!#REF!,Tipy!AR79=Výsledky!$AW$9),IF(VLOOKUP(Tipy!AR79,'Kategórie hráčov'!$A$2:$B$46,2,FALSE)=30,30,20),0))</f>
        <v/>
      </c>
      <c r="AX85" s="66" t="str">
        <f>IF(ISBLANK($BF$3),"",IF(ISBLANK(Tipy!AN79),0,IF(OR(AND(Tipy!AN79=Výsledky!$BD$3,OR(Tipy!AP79=Výsledky!$BF$3+1,Tipy!AP79=Výsledky!$BF$3-1)),AND(Tipy!AP79=Výsledky!$BF$3,OR(Tipy!AN79=Výsledky!$BD$3+1,Tipy!AN79=Výsledky!$BD$3-1))),10,0)))</f>
        <v/>
      </c>
      <c r="AY85" s="69" t="str">
        <f>IF(ISBLANK($BF$3),"",IF(ISBLANK(Tipy!AN79),"-",SUM(AT85:AX85)))</f>
        <v/>
      </c>
      <c r="AZ85" s="68"/>
      <c r="BA85" s="65" t="str">
        <f>IF(ISBLANK($AY$3),"",IF(ISBLANK(Tipy!AT79),0,IF(AND(Tipy!AT79=Výsledky!$AW$3,Tipy!AV79=Výsledky!$AY$3),60,0)))</f>
        <v/>
      </c>
      <c r="BB85" s="65" t="str">
        <f>IF(ISBLANK($AY$3),"",IF(ISBLANK(Tipy!AT79),0,IF(AND(Tipy!AT79=Výsledky!$AW$3,Tipy!AV79=Výsledky!$AY$3),0,IF(AND(Tipy!AT79-Tipy!AV79&gt;0,Výsledky!$AW$3-Výsledky!$AY$3&gt;0),20,IF(AND(Tipy!AT79-Tipy!AV79=0,Výsledky!$AW$3-Výsledky!$AY$3=0),20,IF(AND(Tipy!AT79-Tipy!AV79&lt;0,Výsledky!$AW$3-Výsledky!$AY$3&lt;0),20,0))))))</f>
        <v/>
      </c>
      <c r="BC85" s="65" t="str">
        <f>IF(ISBLANK($AY$3),"",IF(OR(Tipy!AW79=Výsledky!$BA$6,Tipy!AW79=Výsledky!$BA$7,Tipy!AW79=Výsledky!$BA$8,Tipy!AW79=Výsledky!$BA$9),IF(VLOOKUP(Tipy!AW79,'Kategórie hráčov'!$A$2:$B$46,2,FALSE)=30,30,20),0))</f>
        <v/>
      </c>
      <c r="BD85" s="65" t="str">
        <f>IF(ISBLANK($AY$3),"",IF(OR(Tipy!AX79=Výsledky!$BD$6,Tipy!AX79=Výsledky!$BD$7,Tipy!AX79=Výsledky!$BD$8,Tipy!AX79=Výsledky!$BD$9),IF(VLOOKUP(Tipy!AX79,'Kategórie hráčov'!$A$2:$B$46,2,FALSE)=30,30,20),0))</f>
        <v/>
      </c>
      <c r="BE85" s="66" t="str">
        <f>IF(ISBLANK($AY$3),"",IF(ISBLANK(Tipy!AT79),0,IF(OR(AND(Tipy!AT79=Výsledky!$AW$3,OR(Tipy!AV79=Výsledky!$AY$3+1,Tipy!AV79=Výsledky!$AY$3-1)),AND(Tipy!AV79=Výsledky!$AY$3,OR(Tipy!AT79=Výsledky!$AW$3+1,Tipy!AT79=Výsledky!$AW$3-1))),10,0)))</f>
        <v/>
      </c>
      <c r="BF85" s="69" t="str">
        <f>IF(ISBLANK($AY$3),"",IF(ISBLANK(Tipy!AT79),"-",SUM(BA85:BE85)))</f>
        <v/>
      </c>
      <c r="BG85" s="68"/>
      <c r="BH85" s="65" t="str">
        <f>IF(ISBLANK($BT$3),"",IF(ISBLANK(Tipy!AZ79),0,IF(AND(Tipy!AZ79=Výsledky!$BR$3,Tipy!BB79=Výsledky!$BT$3),60,0)))</f>
        <v/>
      </c>
      <c r="BI85" s="65" t="str">
        <f>IF(ISBLANK($BT$3),"",IF(ISBLANK(Tipy!AZ79),0,IF(AND(Tipy!AZ79=Výsledky!$BR$3,Tipy!BB79=Výsledky!$BT$3),0,IF(AND(Tipy!AZ79-Tipy!BB79&gt;0,Výsledky!$BR$3-Výsledky!$BT$3&gt;0),20,IF(AND(Tipy!AZ79-Tipy!BB79=0,Výsledky!$BR$3-Výsledky!$BT$3=0),20,IF(AND(Tipy!AZ79-Tipy!BB79&lt;0,Výsledky!$BR$3-Výsledky!$BT$3&lt;0),20,0))))))</f>
        <v/>
      </c>
      <c r="BJ85" s="65" t="str">
        <f>IF(ISBLANK($BT$3),"",IF(OR(Tipy!BC79=Výsledky!#REF!,Tipy!BC79=Výsledky!#REF!,Tipy!BC79=Výsledky!#REF!,Tipy!BC79=Výsledky!$BH$9),IF(VLOOKUP(Tipy!BC79,'Kategórie hráčov'!$A$2:$B$46,2,FALSE)=30,30,20),0))</f>
        <v/>
      </c>
      <c r="BK85" s="65" t="str">
        <f>IF(ISBLANK($BT$3),"",IF(OR(Tipy!BD79=Výsledky!#REF!,Tipy!BD79=Výsledky!#REF!,Tipy!BD79=Výsledky!#REF!,Tipy!BD79=Výsledky!$BK$9),IF(VLOOKUP(Tipy!BD79,'Kategórie hráčov'!$A$2:$B$46,2,FALSE)=30,30,20),0))</f>
        <v/>
      </c>
      <c r="BL85" s="66" t="str">
        <f>IF(ISBLANK($BT$3),"",IF(ISBLANK(Tipy!AZ79),0,IF(OR(AND(Tipy!AZ79=Výsledky!$BR$3,OR(Tipy!BB79=Výsledky!$BT$3+1,Tipy!BB79=Výsledky!$BT$3-1)),AND(Tipy!BB79=Výsledky!$BT$3,OR(Tipy!AZ79=Výsledky!$BR$3+1,Tipy!AZ79=Výsledky!$BR$3-1))),10,0)))</f>
        <v/>
      </c>
      <c r="BM85" s="69" t="str">
        <f>IF(ISBLANK($BT$3),"",IF(ISBLANK(Tipy!AZ79),"-",SUM(BH85:BL85)))</f>
        <v/>
      </c>
      <c r="BN85" s="68"/>
      <c r="BO85" s="65" t="str">
        <f>IF(ISBLANK($CA$3),"",IF(ISBLANK(Tipy!BF79),0,IF(AND(Tipy!BF79=Výsledky!$BY$3,Tipy!BH79=Výsledky!$CA$3),60,0)))</f>
        <v/>
      </c>
      <c r="BP85" s="65" t="str">
        <f>IF(ISBLANK($CA$3),"",IF(ISBLANK(Tipy!BF79),0,IF(AND(Tipy!BF79=Výsledky!$BY$3,Tipy!BH79=Výsledky!$CA$3),0,IF(AND(Tipy!BF79-Tipy!BH79&gt;0,Výsledky!$BY$3-Výsledky!$CA$3&gt;0),20,IF(AND(Tipy!BF79-Tipy!BH79=0,Výsledky!$BY$3-Výsledky!$CA$3=0),20,IF(AND(Tipy!BF79-Tipy!BH79&lt;0,Výsledky!$BY$3-Výsledky!$CA$3&lt;0),20,0))))))</f>
        <v/>
      </c>
      <c r="BQ85" s="65" t="str">
        <f>IF(ISBLANK($CA$3),"",IF(OR(Tipy!BI79=Výsledky!$BO$6,Tipy!BI79=Výsledky!$BO$7,Tipy!BI79=Výsledky!$BO$8,Tipy!BI79=Výsledky!$BO$9),IF(VLOOKUP(Tipy!BI79,'Kategórie hráčov'!$A$2:$B$46,2,FALSE)=30,30,20),0))</f>
        <v/>
      </c>
      <c r="BR85" s="65" t="str">
        <f>IF(ISBLANK($CA$3),"",IF(OR(Tipy!BJ79=Výsledky!$BR$6,Tipy!BJ79=Výsledky!$BR$7,Tipy!BJ79=Výsledky!$BR$8,Tipy!BJ79=Výsledky!$BR$9),IF(VLOOKUP(Tipy!BJ79,'Kategórie hráčov'!$A$2:$B$46,2,FALSE)=30,30,20),0))</f>
        <v/>
      </c>
      <c r="BS85" s="66" t="str">
        <f>IF(ISBLANK($CA$3),"",IF(ISBLANK(Tipy!BF79),0,IF(OR(AND(Tipy!BF79=Výsledky!$BY$3,OR(Tipy!BH79=Výsledky!$CA$3+1,Tipy!BH79=Výsledky!$CA$3-1)),AND(Tipy!BH79=Výsledky!$CA$3,OR(Tipy!BF79=Výsledky!$BY$3+1,Tipy!BF79=Výsledky!$BY$3-1))),10,0)))</f>
        <v/>
      </c>
      <c r="BT85" s="69" t="str">
        <f>IF(ISBLANK($CA$3),"",IF(ISBLANK(Tipy!BF79),"-",SUM(BO85:BS85)))</f>
        <v/>
      </c>
      <c r="BU85" s="68"/>
      <c r="BV85" s="65" t="str">
        <f>IF(ISBLANK($CH$3),"",IF(ISBLANK(Tipy!BL79),0,IF(AND(Tipy!BL79=Výsledky!$CF$3,Tipy!BN79=Výsledky!$CH$3),60,0)))</f>
        <v/>
      </c>
      <c r="BW85" s="65" t="str">
        <f>IF(ISBLANK($CH$3),"",IF(ISBLANK(Tipy!BL79),0,IF(AND(Tipy!BL79=Výsledky!$CF$3,Tipy!BN79=Výsledky!$CH$3),0,IF(AND(Tipy!BL79-Tipy!BN79&gt;0,Výsledky!$CF$3-Výsledky!$CH$3&gt;0),20,IF(AND(Tipy!BL79-Tipy!BN79=0,Výsledky!$CF$3-Výsledky!$CH$3=0),20,IF(AND(Tipy!BL79-Tipy!BN79&lt;0,Výsledky!$CF$3-Výsledky!$CH$3&lt;0),20,0))))))</f>
        <v/>
      </c>
      <c r="BX85" s="65" t="str">
        <f>IF(ISBLANK($CH$3),"",IF(OR(Tipy!BO79=Výsledky!$BV$6,Tipy!BO79=Výsledky!$BV$7,Tipy!BO79=Výsledky!$BV$8,Tipy!BO79=Výsledky!$BV$9),IF(VLOOKUP(Tipy!BO79,'Kategórie hráčov'!$A$2:$B$46,2,FALSE)=30,30,20),0))</f>
        <v/>
      </c>
      <c r="BY85" s="65" t="str">
        <f>IF(ISBLANK($CH$3),"",IF(OR(Tipy!BP79=Výsledky!$BY$6,Tipy!BP79=Výsledky!$BY$7,Tipy!BP79=Výsledky!$BY$8,Tipy!BP79=Výsledky!$BY$9),IF(VLOOKUP(Tipy!BP79,'Kategórie hráčov'!$A$2:$B$46,2,FALSE)=30,30,20),0))</f>
        <v/>
      </c>
      <c r="BZ85" s="66" t="str">
        <f>IF(ISBLANK($CH$3),"",IF(ISBLANK(Tipy!BL79),0,IF(OR(AND(Tipy!BL79=Výsledky!$CF$3,OR(Tipy!BN79=Výsledky!$CH$3+1,Tipy!BN79=Výsledky!$CH$3-1)),AND(Tipy!BN79=Výsledky!$CH$3,OR(Tipy!BL79=Výsledky!$CF$3+1,Tipy!BL79=Výsledky!$CF$3-1))),10,0)))</f>
        <v/>
      </c>
      <c r="CA85" s="69" t="str">
        <f>IF(ISBLANK($CH$3),"",IF(ISBLANK(Tipy!BL79),"-",SUM(BV85:BZ85)))</f>
        <v/>
      </c>
      <c r="CB85" s="68"/>
      <c r="CC85" s="65" t="str">
        <f>IF(ISBLANK($CO$3),"",IF(ISBLANK(Tipy!BR79),0,IF(AND(Tipy!BR79=Výsledky!$CM$3,Tipy!BT79=Výsledky!$CO$3),60,0)))</f>
        <v/>
      </c>
      <c r="CD85" s="65" t="str">
        <f>IF(ISBLANK($CO$3),"",IF(ISBLANK(Tipy!BR79),0,IF(AND(Tipy!BR79=Výsledky!$CM$3,Tipy!BT79=Výsledky!$CO$3),0,IF(AND(Tipy!BR79-Tipy!BT79&gt;0,Výsledky!$CM$3-Výsledky!$CO$3&gt;0),20,IF(AND(Tipy!BR79-Tipy!BT79=0,Výsledky!$CM$3-Výsledky!$CO$3=0),20,IF(AND(Tipy!BR79-Tipy!BT79&lt;0,Výsledky!$CM$3-Výsledky!$CO$3&lt;0),20,0))))))</f>
        <v/>
      </c>
      <c r="CE85" s="65" t="str">
        <f>IF(ISBLANK($CO$3),"",IF(OR(Tipy!BU79=Výsledky!$CC$6,Tipy!BU79=Výsledky!$CC$7,Tipy!BU79=Výsledky!$CC$8,Tipy!BU79=Výsledky!$CC$9),IF(VLOOKUP(Tipy!BU79,'Kategórie hráčov'!$A$2:$B$46,2,FALSE)=30,30,20),0))</f>
        <v/>
      </c>
      <c r="CF85" s="65" t="str">
        <f>IF(ISBLANK($CO$3),"",IF(OR(Tipy!BV79=Výsledky!$CF$6,Tipy!BV79=Výsledky!$CF$7,Tipy!BV79=Výsledky!$CF$8,Tipy!BV79=Výsledky!$CF$9),IF(VLOOKUP(Tipy!BV79,'Kategórie hráčov'!$A$2:$B$46,2,FALSE)=30,30,20),0))</f>
        <v/>
      </c>
      <c r="CG85" s="66" t="str">
        <f>IF(ISBLANK($CO$3),"",IF(ISBLANK(Tipy!BR79),0,IF(OR(AND(Tipy!BR79=Výsledky!$CM$3,OR(Tipy!BT79=Výsledky!$CO$3+1,Tipy!BT79=Výsledky!$CO$3-1)),AND(Tipy!BT79=Výsledky!$CO$3,OR(Tipy!BR79=Výsledky!$CM$3+1,Tipy!BR79=Výsledky!$CM$3-1))),10,0)))</f>
        <v/>
      </c>
      <c r="CH85" s="69" t="str">
        <f>IF(ISBLANK($CO$3),"",IF(ISBLANK(Tipy!BR79),"-",SUM(CC85:CG85)))</f>
        <v/>
      </c>
      <c r="CI85" s="68"/>
      <c r="CJ85" s="65" t="str">
        <f>IF(ISBLANK($CV$3),"",IF(ISBLANK(Tipy!BX79),0,IF(AND(Tipy!BX79=Výsledky!$CT$3,Tipy!BZ79=Výsledky!$CV$3),60,0)))</f>
        <v/>
      </c>
      <c r="CK85" s="65" t="str">
        <f>IF(ISBLANK($CV$3),"",IF(ISBLANK(Tipy!BX79),0,IF(AND(Tipy!BX79=Výsledky!$CT$3,Tipy!BZ79=Výsledky!$CV$3),0,IF(AND(Tipy!BX79-Tipy!BZ79&gt;0,Výsledky!$CT$3-Výsledky!$CV$3&gt;0),20,IF(AND(Tipy!BX79-Tipy!BZ79=0,Výsledky!$CT$3-Výsledky!$CV$3=0),20,IF(AND(Tipy!BX79-Tipy!BZ79&lt;0,Výsledky!$CT$3-Výsledky!$CV$3&lt;0),20,0))))))</f>
        <v/>
      </c>
      <c r="CL85" s="65" t="str">
        <f>IF(ISBLANK($CV$3),"",IF(OR(Tipy!CA79=Výsledky!$CJ$6,Tipy!CA79=Výsledky!$CJ$7,Tipy!CA79=Výsledky!$CJ$8,Tipy!CA79=Výsledky!$CJ$9),IF(VLOOKUP(Tipy!CA79,'Kategórie hráčov'!$A$2:$B$46,2,FALSE)=30,30,20),0))</f>
        <v/>
      </c>
      <c r="CM85" s="65" t="str">
        <f>IF(ISBLANK($CV$3),"",IF(OR(Tipy!CB79=Výsledky!$CM$6,Tipy!CB79=Výsledky!$CM$7,Tipy!CB79=Výsledky!$CM$8,Tipy!CB79=Výsledky!$CM$9),IF(VLOOKUP(Tipy!CB79,'Kategórie hráčov'!$A$2:$B$46,2,FALSE)=30,30,20),0))</f>
        <v/>
      </c>
      <c r="CN85" s="66" t="str">
        <f>IF(ISBLANK($CV$3),"",IF(ISBLANK(Tipy!BX79),0,IF(OR(AND(Tipy!BX79=Výsledky!$CT$3,OR(Tipy!BZ79=Výsledky!$CV$3+1,Tipy!BZ79=Výsledky!$CV$3-1)),AND(Tipy!BZ79=Výsledky!$CV$3,OR(Tipy!BX79=Výsledky!$CT$3+1,Tipy!BX79=Výsledky!$CT$3-1))),10,0)))</f>
        <v/>
      </c>
      <c r="CO85" s="69" t="str">
        <f>IF(ISBLANK($CV$3),"",IF(ISBLANK(Tipy!BX79),"-",SUM(CJ85:CN85)))</f>
        <v/>
      </c>
      <c r="CP85" s="68"/>
      <c r="CQ85" s="65" t="str">
        <f>IF(ISBLANK($DC$3),"",IF(ISBLANK(Tipy!CD79),0,IF(AND(Tipy!CD79=Výsledky!$DA$3,Tipy!CF79=Výsledky!$DC$3),60,0)))</f>
        <v/>
      </c>
      <c r="CR85" s="65" t="str">
        <f>IF(ISBLANK($DC$3),"",IF(ISBLANK(Tipy!CD79),0,IF(AND(Tipy!CD79=Výsledky!$DA$3,Tipy!CF79=Výsledky!$DC$3),0,IF(AND(Tipy!CD79-Tipy!CF79&gt;0,Výsledky!$DA$3-Výsledky!$DC$3&gt;0),20,IF(AND(Tipy!CD79-Tipy!CF79=0,Výsledky!$DA$3-Výsledky!$DC$3=0),20,IF(AND(Tipy!CD79-Tipy!CF79&lt;0,Výsledky!$DA$3-Výsledky!$DC$3&lt;0),20,0))))))</f>
        <v/>
      </c>
      <c r="CS85" s="65" t="str">
        <f>IF(ISBLANK($DC$3),"",IF(OR(Tipy!CG79=Výsledky!$CQ$6,Tipy!CG79=Výsledky!$CQ$7,Tipy!CG79=Výsledky!$CQ$8,Tipy!CG79=Výsledky!$CQ$9),IF(VLOOKUP(Tipy!CG79,'Kategórie hráčov'!$A$2:$B$46,2,FALSE)=30,30,20),0))</f>
        <v/>
      </c>
      <c r="CT85" s="65" t="str">
        <f>IF(ISBLANK($DC$3),"",IF(OR(Tipy!CH79=Výsledky!$CT$6,Tipy!CH79=Výsledky!$CT$7,Tipy!CH79=Výsledky!$CT$8,Tipy!CH79=Výsledky!$CT$9),IF(VLOOKUP(Tipy!CH79,'Kategórie hráčov'!$A$2:$B$46,2,FALSE)=30,30,20),0))</f>
        <v/>
      </c>
      <c r="CU85" s="66" t="str">
        <f>IF(ISBLANK($DC$3),"",IF(ISBLANK(Tipy!CD79),0,IF(OR(AND(Tipy!CD79=Výsledky!$DA$3,OR(Tipy!CF79=Výsledky!$DC$3+1,Tipy!CF79=Výsledky!$DC$3-1)),AND(Tipy!CF79=Výsledky!$DC$3,OR(Tipy!CD79=Výsledky!$DA$3+1,Tipy!CD79=Výsledky!$DA$3-1))),10,0)))</f>
        <v/>
      </c>
      <c r="CV85" s="69" t="str">
        <f>IF(ISBLANK($DC$3),"",IF(ISBLANK(Tipy!CD79),"-",SUM(CQ85:CU85)))</f>
        <v/>
      </c>
      <c r="CW85" s="68"/>
      <c r="CX85" s="65" t="str">
        <f>IF(ISBLANK($DX$3),"",IF(ISBLANK(Tipy!CJ79),0,IF(AND(Tipy!CJ79=Výsledky!$DV$3,Tipy!CL79=Výsledky!$DX$3),60,0)))</f>
        <v/>
      </c>
      <c r="CY85" s="65" t="str">
        <f>IF(ISBLANK($DX$3),"",IF(ISBLANK(Tipy!CJ79),0,IF(AND(Tipy!CJ79=Výsledky!$DV$3,Tipy!CL79=Výsledky!$DX$3),0,IF(AND(Tipy!CJ79-Tipy!CL79&gt;0,Výsledky!$DV$3-Výsledky!$DX$3&gt;0),20,IF(AND(Tipy!CJ79-Tipy!CL79=0,Výsledky!$DV$3-Výsledky!$DX$3=0),20,IF(AND(Tipy!CJ79-Tipy!CL79&lt;0,Výsledky!$DV$3-Výsledky!$DX$3&lt;0),20,0))))))</f>
        <v/>
      </c>
      <c r="CZ85" s="65" t="str">
        <f>IF(ISBLANK($DX$3),"",IF(OR(Tipy!CM79=Výsledky!$CX$6,Tipy!CM79=Výsledky!$CX$7,Tipy!CM79=Výsledky!$CX$8,Tipy!CM79=Výsledky!$CX$9),IF(VLOOKUP(Tipy!CM79,'Kategórie hráčov'!$A$2:$B$46,2,FALSE)=30,30,20),0))</f>
        <v/>
      </c>
      <c r="DA85" s="65" t="str">
        <f>IF(ISBLANK($DX$3),"",IF(OR(Tipy!CN79=Výsledky!$DA$6,Tipy!CN79=Výsledky!$DA$7,Tipy!CN79=Výsledky!$DA$8,Tipy!CN79=Výsledky!$DA$9),IF(VLOOKUP(Tipy!CN79,'Kategórie hráčov'!$A$2:$B$46,2,FALSE)=30,30,20),0))</f>
        <v/>
      </c>
      <c r="DB85" s="66" t="str">
        <f>IF(ISBLANK($DX$3),"",IF(ISBLANK(Tipy!CJ79),0,IF(OR(AND(Tipy!CJ79=Výsledky!$DV$3,OR(Tipy!CL79=Výsledky!$DX$3+1,Tipy!CL79=Výsledky!$DX$3-1)),AND(Tipy!CL79=Výsledky!$DX$3,OR(Tipy!CJ79=Výsledky!$DV$3+1,Tipy!CJ79=Výsledky!$DV$3-1))),10,0)))</f>
        <v/>
      </c>
      <c r="DC85" s="69" t="str">
        <f>IF(ISBLANK($DX$3),"",IF(ISBLANK(Tipy!CJ79),"-",SUM(CX85:DB85)))</f>
        <v/>
      </c>
      <c r="DD85" s="68"/>
      <c r="DE85" s="65" t="str">
        <f>IF(ISBLANK($DQ$3),"",IF(ISBLANK(Tipy!CP79),0,IF(AND(Tipy!CP79=Výsledky!$DO$3,Tipy!CR79=Výsledky!$DQ$3),60,0)))</f>
        <v/>
      </c>
      <c r="DF85" s="65" t="str">
        <f>IF(ISBLANK($DQ$3),"",IF(ISBLANK(Tipy!CP79),0,IF(AND(Tipy!CP79=Výsledky!$DO$3,Tipy!CR79=Výsledky!$DQ$3),0,IF(AND(Tipy!CP79-Tipy!CR79&gt;0,Výsledky!$DO$3-Výsledky!$DQ$3&gt;0),20,IF(AND(Tipy!CP79-Tipy!CR79=0,Výsledky!$DO$3-Výsledky!$DQ$3=0),20,IF(AND(Tipy!CP79-Tipy!CR79&lt;0,Výsledky!$DO$3-Výsledky!$DQ$3&lt;0),20,0))))))</f>
        <v/>
      </c>
      <c r="DG85" s="65" t="str">
        <f>IF(ISBLANK($DQ$3),"",IF(OR(Tipy!CS79=Výsledky!$DE$6,Tipy!CS79=Výsledky!$DE$7,Tipy!CS79=Výsledky!$DE$8,Tipy!CS79=Výsledky!$DE$9),IF(VLOOKUP(Tipy!CS79,'Kategórie hráčov'!$A$2:$B$46,2,FALSE)=30,30,20),0))</f>
        <v/>
      </c>
      <c r="DH85" s="65" t="str">
        <f>IF(ISBLANK($DQ$3),"",IF(OR(Tipy!CT79=Výsledky!$DH$6,Tipy!CT79=Výsledky!$DH$7,Tipy!CT79=Výsledky!$DH$8,Tipy!CT79=Výsledky!$DH$9),IF(VLOOKUP(Tipy!CT79,'Kategórie hráčov'!$A$2:$B$46,2,FALSE)=30,30,20),0))</f>
        <v/>
      </c>
      <c r="DI85" s="66" t="str">
        <f>IF(ISBLANK($DQ$3),"",IF(ISBLANK(Tipy!CP79),0,IF(OR(AND(Tipy!CP79=Výsledky!$DO$3,OR(Tipy!CR79=Výsledky!$DQ$3+1,Tipy!CR79=Výsledky!$DQ$3-1)),AND(Tipy!CR79=Výsledky!$DQ$3,OR(Tipy!CP79=Výsledky!$DO$3+1,Tipy!CP79=Výsledky!$DO$3-1))),10,0)))</f>
        <v/>
      </c>
      <c r="DJ85" s="69" t="str">
        <f>IF(ISBLANK($DQ$3),"",IF(ISBLANK(Tipy!CP79),"-",SUM(DE85:DI85)))</f>
        <v/>
      </c>
      <c r="DK85" s="68"/>
      <c r="DL85" s="65" t="str">
        <f>IF(ISBLANK($EE$3),"",IF(ISBLANK(Tipy!CV79),0,IF(AND(Tipy!CV79=Výsledky!$EC$3,Tipy!CX79=Výsledky!$EE$3),60,0)))</f>
        <v/>
      </c>
      <c r="DM85" s="65" t="str">
        <f>IF(ISBLANK($EE$3),"",IF(ISBLANK(Tipy!CV79),0,IF(AND(Tipy!CV79=Výsledky!$EC$3,Tipy!CX79=Výsledky!$EE$3),0,IF(AND(Tipy!CV79-Tipy!CX79&gt;0,Výsledky!$EC$3-Výsledky!$EE$3&gt;0),20,IF(AND(Tipy!CV79-Tipy!CX79=0,Výsledky!$EC$3-Výsledky!$EE$3=0),20,IF(AND(Tipy!CV79-Tipy!CX79&lt;0,Výsledky!$EC$3-Výsledky!$EE$3&lt;0),20,0))))))</f>
        <v/>
      </c>
      <c r="DN85" s="65" t="str">
        <f>IF(ISBLANK($EE$3),"",IF(OR(Tipy!CY79=Výsledky!#REF!,Tipy!CY79=Výsledky!#REF!,Tipy!CY79=Výsledky!#REF!,Tipy!CY79=Výsledky!$DL$9),IF(VLOOKUP(Tipy!CY79,'Kategórie hráčov'!$A$2:$B$46,2,FALSE)=30,30,20),0))</f>
        <v/>
      </c>
      <c r="DO85" s="65" t="str">
        <f>IF(ISBLANK($EE$3),"",IF(OR(Tipy!CZ79=Výsledky!#REF!,Tipy!CZ79=Výsledky!#REF!,Tipy!CZ79=Výsledky!#REF!,Tipy!CZ79=Výsledky!$DO$9),IF(VLOOKUP(Tipy!CZ79,'Kategórie hráčov'!$A$2:$B$46,2,FALSE)=30,30,20),0))</f>
        <v/>
      </c>
      <c r="DP85" s="66" t="str">
        <f>IF(ISBLANK($EE$3),"",IF(ISBLANK(Tipy!CV79),0,IF(OR(AND(Tipy!CV79=Výsledky!$EC$3,OR(Tipy!CX79=Výsledky!$EE$3+1,Tipy!CX79=Výsledky!$EE$3-1)),AND(Tipy!CX79=Výsledky!$EE$3,OR(Tipy!CV79=Výsledky!$EC$3+1,Tipy!CV79=Výsledky!$EC$3-1))),10,0)))</f>
        <v/>
      </c>
      <c r="DQ85" s="69" t="str">
        <f>IF(ISBLANK($EE$3),"",IF(ISBLANK(Tipy!CV79),"-",SUM(DL85:DP85)))</f>
        <v/>
      </c>
      <c r="DR85" s="68"/>
      <c r="DS85" s="65" t="str">
        <f>IF(ISBLANK($EL$3),"",IF(ISBLANK(Tipy!DB79),0,IF(AND(Tipy!DB79=Výsledky!$EJ$3,Tipy!DD79=Výsledky!$EL$3),60,0)))</f>
        <v/>
      </c>
      <c r="DT85" s="65" t="str">
        <f>IF(ISBLANK($EL$3),"",IF(ISBLANK(Tipy!DB79),0,IF(AND(Tipy!DB79=Výsledky!$EJ$3,Tipy!DD79=Výsledky!$EL$3),0,IF(AND(Tipy!DB79-Tipy!DD79&gt;0,Výsledky!$EJ$3-Výsledky!$EL$3&gt;0),20,IF(AND(Tipy!DB79-Tipy!DD79=0,Výsledky!$EJ$3-Výsledky!$EL$3=0),20,IF(AND(Tipy!DB79-Tipy!DD79&lt;0,Výsledky!$EJ$3-Výsledky!$EL$3&lt;0),20,0))))))</f>
        <v/>
      </c>
      <c r="DU85" s="65" t="str">
        <f>IF(ISBLANK($EL$3),"",IF(OR(Tipy!DE79=Výsledky!$DS$6,Tipy!DE79=Výsledky!$DS$7,Tipy!DE79=Výsledky!$DS$8,Tipy!DE79=Výsledky!$DS$9),IF(VLOOKUP(Tipy!DE79,'Kategórie hráčov'!$A$2:$B$46,2,FALSE)=30,30,20),0))</f>
        <v/>
      </c>
      <c r="DV85" s="65" t="str">
        <f>IF(ISBLANK($EL$3),"",IF(OR(Tipy!DF79=Výsledky!$DV$6,Tipy!DF79=Výsledky!$DV$7,Tipy!DF79=Výsledky!$DV$8,Tipy!DF79=Výsledky!$DV$9),IF(VLOOKUP(Tipy!DF79,'Kategórie hráčov'!$A$2:$B$46,2,FALSE)=30,30,20),0))</f>
        <v/>
      </c>
      <c r="DW85" s="66" t="str">
        <f>IF(ISBLANK($EL$3),"",IF(ISBLANK(Tipy!DB79),0,IF(OR(AND(Tipy!DB79=Výsledky!$EJ$3,OR(Tipy!DD79=Výsledky!$EL$3+1,Tipy!DD79=Výsledky!$EL$3-1)),AND(Tipy!DD79=Výsledky!$EL$3,OR(Tipy!DB79=Výsledky!$EJ$3+1,Tipy!DB79=Výsledky!$EJ$3-1))),10,0)))</f>
        <v/>
      </c>
      <c r="DX85" s="69" t="str">
        <f>IF(ISBLANK($EL$3),"",IF(ISBLANK(Tipy!DB79),"-",SUM(DS85:DW85)))</f>
        <v/>
      </c>
      <c r="DY85" s="68"/>
      <c r="DZ85" s="65" t="str">
        <f>IF(ISBLANK($ES$3),"",IF(ISBLANK(Tipy!DH79),0,IF(AND(Tipy!DH79=Výsledky!$EQ$3,Tipy!DJ79=Výsledky!$ES$3),60,0)))</f>
        <v/>
      </c>
      <c r="EA85" s="65" t="str">
        <f>IF(ISBLANK($ES$3),"",IF(ISBLANK(Tipy!DH79),0,IF(AND(Tipy!DH79=Výsledky!$EQ$3,Tipy!DJ79=Výsledky!$ES$3),0,IF(AND(Tipy!DH79-Tipy!DJ79&gt;0,Výsledky!$EQ$3-Výsledky!$ES$3&gt;0),20,IF(AND(Tipy!DH79-Tipy!DJ79=0,Výsledky!$EQ$3-Výsledky!$ES$3=0),20,IF(AND(Tipy!DH79-Tipy!DJ79&lt;0,Výsledky!$EQ$3-Výsledky!$ES$3&lt;0),20,0))))))</f>
        <v/>
      </c>
      <c r="EB85" s="65" t="str">
        <f>IF(ISBLANK($ES$3),"",IF(OR(Tipy!DK79=Výsledky!$DZ$6,Tipy!DK79=Výsledky!$DZ$7,Tipy!DK79=Výsledky!$DZ$8,Tipy!DK79=Výsledky!$DZ$9),IF(VLOOKUP(Tipy!DK79,'Kategórie hráčov'!$A$2:$B$46,2,FALSE)=30,30,20),0))</f>
        <v/>
      </c>
      <c r="EC85" s="65" t="str">
        <f>IF(ISBLANK($ES$3),"",IF(OR(Tipy!DL79=Výsledky!$EC$6,Tipy!DL79=Výsledky!$EC$7,Tipy!DL79=Výsledky!$EC$8,Tipy!DL79=Výsledky!$EC$9),IF(VLOOKUP(Tipy!DL79,'Kategórie hráčov'!$A$2:$B$46,2,FALSE)=30,30,20),0))</f>
        <v/>
      </c>
      <c r="ED85" s="66" t="str">
        <f>IF(ISBLANK($ES$3),"",IF(ISBLANK(Tipy!DH79),0,IF(OR(AND(Tipy!DH79=Výsledky!$EQ$3,OR(Tipy!DJ79=Výsledky!$ES$3+1,Tipy!DJ79=Výsledky!$ES$3-1)),AND(Tipy!DJ79=Výsledky!$ES$3,OR(Tipy!DH79=Výsledky!$EQ$3+1,Tipy!DH79=Výsledky!$EQ$3-1))),10,0)))</f>
        <v/>
      </c>
      <c r="EE85" s="69" t="str">
        <f>IF(ISBLANK($ES$3),"",IF(ISBLANK(Tipy!DH79),"-",SUM(DZ85:ED85)))</f>
        <v/>
      </c>
      <c r="EF85" s="68"/>
      <c r="EG85" s="65" t="str">
        <f>IF(ISBLANK($EZ$3),"",IF(ISBLANK(Tipy!DN79),0,IF(AND(Tipy!DN79=Výsledky!$EX$3,Tipy!DP79=Výsledky!$EZ$3),60,0)))</f>
        <v/>
      </c>
      <c r="EH85" s="65" t="str">
        <f>IF(ISBLANK($EZ$3),"",IF(ISBLANK(Tipy!DN79),0,IF(AND(Tipy!DN79=Výsledky!$EX$3,Tipy!DP79=Výsledky!$EZ$3),0,IF(AND(Tipy!DN79-Tipy!DP79&gt;0,Výsledky!$EX$3-Výsledky!$EZ$3&gt;0),20,IF(AND(Tipy!DN79-Tipy!DP79=0,Výsledky!$EX$3-Výsledky!$EZ$3=0),20,IF(AND(Tipy!DN79-Tipy!DP79&lt;0,Výsledky!$EX$3-Výsledky!$EZ$3&lt;0),20,0))))))</f>
        <v/>
      </c>
      <c r="EI85" s="65" t="str">
        <f>IF(ISBLANK($EZ$3),"",IF(OR(Tipy!DQ79=Výsledky!$EG$6,Tipy!DQ79=Výsledky!$EG$7,Tipy!DQ79=Výsledky!$EG$8,Tipy!DQ79=Výsledky!$EG$9),IF(VLOOKUP(Tipy!DQ79,'Kategórie hráčov'!$A$2:$B$46,2,FALSE)=30,30,20),0))</f>
        <v/>
      </c>
      <c r="EJ85" s="65" t="str">
        <f>IF(ISBLANK($EZ$3),"",IF(OR(Tipy!DR79=Výsledky!$EJ$6,Tipy!DR79=Výsledky!$EJ$7,Tipy!DR79=Výsledky!$EJ$8,Tipy!DR79=Výsledky!$EJ$9),IF(VLOOKUP(Tipy!DR79,'Kategórie hráčov'!$A$2:$B$46,2,FALSE)=30,30,20),0))</f>
        <v/>
      </c>
      <c r="EK85" s="66" t="str">
        <f>IF(ISBLANK($EZ$3),"",IF(ISBLANK(Tipy!DN79),0,IF(OR(AND(Tipy!DN79=Výsledky!$EX$3,OR(Tipy!DP79=Výsledky!$EZ$3+1,Tipy!DP79=Výsledky!$EZ$3-1)),AND(Tipy!DP79=Výsledky!$EZ$3,OR(Tipy!DN79=Výsledky!$EX$3+1,Tipy!DN79=Výsledky!$EX$3-1))),10,0)))</f>
        <v/>
      </c>
      <c r="EL85" s="69" t="str">
        <f>IF(ISBLANK($EZ$3),"",IF(ISBLANK(Tipy!DN79),"-",SUM(EG85:EK85)))</f>
        <v/>
      </c>
      <c r="EM85" s="68"/>
      <c r="EN85" s="65" t="str">
        <f>IF(ISBLANK($FU$3),"",IF(ISBLANK(Tipy!DT79),0,IF(AND(Tipy!DT79=Výsledky!$FS$3,Tipy!DV79=Výsledky!$FU$3),60,0)))</f>
        <v/>
      </c>
      <c r="EO85" s="65" t="str">
        <f>IF(ISBLANK($FU$3),"",IF(ISBLANK(Tipy!DT79),0,IF(AND(Tipy!DT79=Výsledky!$FS$3,Tipy!DV79=Výsledky!$FU$3),0,IF(AND(Tipy!DT79-Tipy!DV79&gt;0,Výsledky!$FS$3-Výsledky!$FU$3&gt;0),20,IF(AND(Tipy!DT79-Tipy!DV79=0,Výsledky!$FS$3-Výsledky!$FU$3=0),20,IF(AND(Tipy!DT79-Tipy!DV79&lt;0,Výsledky!$FS$3-Výsledky!$FU$3&lt;0),20,0))))))</f>
        <v/>
      </c>
      <c r="EP85" s="65" t="str">
        <f>IF(ISBLANK($FU$3),"",IF(OR(Tipy!DW79=Výsledky!$EN$6,Tipy!DW79=Výsledky!$EN$7,Tipy!DW79=Výsledky!$EN$8,Tipy!DW79=Výsledky!$EN$9),IF(VLOOKUP(Tipy!DW79,'Kategórie hráčov'!$A$2:$B$46,2,FALSE)=30,30,20),0))</f>
        <v/>
      </c>
      <c r="EQ85" s="65" t="str">
        <f>IF(ISBLANK($FU$3),"",IF(OR(Tipy!DX79=Výsledky!$EQ$6,Tipy!DX79=Výsledky!$EQ$7,Tipy!DX79=Výsledky!$EQ$8,Tipy!DX79=Výsledky!$EQ$9),IF(VLOOKUP(Tipy!DX79,'Kategórie hráčov'!$A$2:$B$46,2,FALSE)=30,30,20),0))</f>
        <v/>
      </c>
      <c r="ER85" s="66" t="str">
        <f>IF(ISBLANK($FU$3),"",IF(ISBLANK(Tipy!DT79),0,IF(OR(AND(Tipy!DT79=Výsledky!$FS$3,OR(Tipy!DV79=Výsledky!$FU$3+1,Tipy!DV79=Výsledky!$FU$3-1)),AND(Tipy!DV79=Výsledky!$FU$3,OR(Tipy!DT79=Výsledky!$FS$3+1,Tipy!DT79=Výsledky!$FS$3-1))),10,0)))</f>
        <v/>
      </c>
      <c r="ES85" s="69" t="str">
        <f>IF(ISBLANK($FU$3),"",IF(ISBLANK(Tipy!DT79),"-",SUM(EN85:ER85)))</f>
        <v/>
      </c>
      <c r="ET85" s="68"/>
      <c r="EU85" s="65" t="str">
        <f>IF(ISBLANK($FG$3),"",IF(ISBLANK(Tipy!DZ79),0,IF(AND(Tipy!DZ79=Výsledky!$FE$3,Tipy!EB79=Výsledky!$FG$3),60,0)))</f>
        <v/>
      </c>
      <c r="EV85" s="65" t="str">
        <f>IF(ISBLANK($FG$3),"",IF(ISBLANK(Tipy!DZ79),0,IF(AND(Tipy!DZ79=Výsledky!$FE$3,Tipy!EB79=Výsledky!$FG$3),0,IF(AND(Tipy!DZ79-Tipy!EB79&gt;0,Výsledky!$FE$3-Výsledky!$FG$3&gt;0),20,IF(AND(Tipy!DZ79-Tipy!EB79=0,Výsledky!$FE$3-Výsledky!$FG$3=0),20,IF(AND(Tipy!DZ79-Tipy!EB79&lt;0,Výsledky!$FE$3-Výsledky!$FG$3&lt;0),20,0))))))</f>
        <v/>
      </c>
      <c r="EW85" s="65" t="str">
        <f>IF(ISBLANK($FG$3),"",IF(OR(Tipy!EC79=Výsledky!$EU$6,Tipy!EC79=Výsledky!$EU$7,Tipy!EC79=Výsledky!$EU$8,Tipy!EC79=Výsledky!$EU$9),IF(VLOOKUP(Tipy!EC79,'Kategórie hráčov'!$A$2:$B$46,2,FALSE)=30,30,20),0))</f>
        <v/>
      </c>
      <c r="EX85" s="65" t="str">
        <f>IF(ISBLANK($FG$3),"",IF(OR(Tipy!ED79=Výsledky!$EX$6,Tipy!ED79=Výsledky!$EX$7,Tipy!ED79=Výsledky!$EX$8,Tipy!ED79=Výsledky!$EX$9),IF(VLOOKUP(Tipy!ED79,'Kategórie hráčov'!$A$2:$B$46,2,FALSE)=30,30,20),0))</f>
        <v/>
      </c>
      <c r="EY85" s="66" t="str">
        <f>IF(ISBLANK($FG$3),"",IF(ISBLANK(Tipy!DZ79),0,IF(OR(AND(Tipy!DZ79=Výsledky!$FE$3,OR(Tipy!EB79=Výsledky!$FG$3+1,Tipy!EB79=Výsledky!$FG$3-1)),AND(Tipy!EB79=Výsledky!$FG$3,OR(Tipy!DZ79=Výsledky!$FE$3+1,Tipy!DZ79=Výsledky!$FE$3-1))),10,0)))</f>
        <v/>
      </c>
      <c r="EZ85" s="69" t="str">
        <f>IF(ISBLANK($FG$3),"",IF(ISBLANK(Tipy!DZ79),"-",SUM(EU85:EY85)))</f>
        <v/>
      </c>
      <c r="FA85" s="68"/>
      <c r="FB85" s="65" t="str">
        <f>IF(ISBLANK($BM$3),"",IF(ISBLANK(Tipy!EF79),0,IF(AND(Tipy!EF79=Výsledky!$BK$3,Tipy!EH79=Výsledky!$BM$3),60,0)))</f>
        <v/>
      </c>
      <c r="FC85" s="65" t="str">
        <f>IF(ISBLANK($BM$3),"",IF(ISBLANK(Tipy!EF79),0,IF(AND(Tipy!EF79=Výsledky!$BK$3,Tipy!EH79=Výsledky!$BM$3),0,IF(AND(Tipy!EF79-Tipy!EH79&gt;0,Výsledky!$BK$3-Výsledky!$BM$3&gt;0),20,IF(AND(Tipy!EF79-Tipy!EH79=0,Výsledky!$BK$3-Výsledky!$BM$3=0),20,IF(AND(Tipy!EF79-Tipy!EH79&lt;0,Výsledky!$BK$3-Výsledky!$BM$3&lt;0),20,0))))))</f>
        <v/>
      </c>
      <c r="FD85" s="65" t="str">
        <f>IF(ISBLANK($BM$3),"",IF(OR(Tipy!EI79=Výsledky!$FB$6,Tipy!EI79=Výsledky!$FB$7,Tipy!EI79=Výsledky!$FB$8,Tipy!EI79=Výsledky!$FB$9),IF(VLOOKUP(Tipy!EI79,'Kategórie hráčov'!$A$2:$B$46,2,FALSE)=30,30,20),0))</f>
        <v/>
      </c>
      <c r="FE85" s="65" t="str">
        <f>IF(ISBLANK($BM$3),"",IF(OR(Tipy!EJ79=Výsledky!$FE$6,Tipy!EJ79=Výsledky!$FE$7,Tipy!EJ79=Výsledky!$FE$8,Tipy!EJ79=Výsledky!$FE$9),IF(VLOOKUP(Tipy!EJ79,'Kategórie hráčov'!$A$2:$B$46,2,FALSE)=30,30,20),0))</f>
        <v/>
      </c>
      <c r="FF85" s="66" t="str">
        <f>IF(ISBLANK($BM$3),"",IF(ISBLANK(Tipy!EF79),0,IF(OR(AND(Tipy!EF79=Výsledky!$BK$3,OR(Tipy!EH79=Výsledky!$BM$3+1,Tipy!EH79=Výsledky!$BM$3-1)),AND(Tipy!EH79=Výsledky!$BM$3,OR(Tipy!EF79=Výsledky!$BK$3+1,Tipy!EF79=Výsledky!$BK$3-1))),10,0)))</f>
        <v/>
      </c>
      <c r="FG85" s="69" t="str">
        <f>IF(ISBLANK($BM$3),"",IF(ISBLANK(Tipy!EF79),"-",SUM(FB85:FF85)))</f>
        <v/>
      </c>
      <c r="FH85" s="68"/>
      <c r="FI85" s="65" t="str">
        <f>IF(ISBLANK($FN$3),"",IF(ISBLANK(Tipy!EL79),0,IF(AND(Tipy!EL79=Výsledky!$FL$3,Tipy!EN79=Výsledky!$FN$3),60,0)))</f>
        <v/>
      </c>
      <c r="FJ85" s="65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65" t="str">
        <f>IF(ISBLANK($FN$3),"",IF(OR(Tipy!EO79=Výsledky!$FI$6,Tipy!EO79=Výsledky!$FI$7,Tipy!EO79=Výsledky!$FI$8,Tipy!EO79=Výsledky!$FI$9),IF(VLOOKUP(Tipy!EO79,'Kategórie hráčov'!$A$2:$B$46,2,FALSE)=30,30,20),0))</f>
        <v/>
      </c>
      <c r="FL85" s="65" t="str">
        <f>IF(ISBLANK($FN$3),"",IF(OR(Tipy!EP79=Výsledky!$FL$6,Tipy!EP79=Výsledky!$FL$7,Tipy!EP79=Výsledky!$FL$8,Tipy!EP79=Výsledky!$FL$9),IF(VLOOKUP(Tipy!EP79,'Kategórie hráčov'!$A$2:$B$46,2,FALSE)=30,30,20),0))</f>
        <v/>
      </c>
      <c r="FM85" s="66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69" t="str">
        <f>IF(ISBLANK($FN$3),"",IF(ISBLANK(Tipy!EL79),"-",SUM(FI85:FM85)))</f>
        <v/>
      </c>
      <c r="FO85" s="68"/>
      <c r="FP85" s="65" t="str">
        <f>IF(ISBLANK($DJ$3),"",IF(ISBLANK(Tipy!ER79),0,IF(AND(Tipy!ER79=Výsledky!$DH$3,Tipy!ET79=Výsledky!$DJ$3),60,0)))</f>
        <v/>
      </c>
      <c r="FQ85" s="65" t="str">
        <f>IF(ISBLANK($DJ$3),"",IF(ISBLANK(Tipy!ER79),0,IF(AND(Tipy!ER79=Výsledky!$DH$3,Tipy!ET79=Výsledky!$DJ$3),0,IF(AND(Tipy!ER79-Tipy!ET79&gt;0,Výsledky!$DH$3-Výsledky!$DJ$3&gt;0),20,IF(AND(Tipy!ER79-Tipy!ET79=0,Výsledky!$DH$3-Výsledky!$DJ$3=0),20,IF(AND(Tipy!ER79-Tipy!ET79&lt;0,Výsledky!$DH$3-Výsledky!$DJ$3&lt;0),20,0))))))</f>
        <v/>
      </c>
      <c r="FR85" s="65" t="str">
        <f>IF(ISBLANK($DJ$3),"",IF(OR(Tipy!EU79=Výsledky!$FP$6,Tipy!EU79=Výsledky!$FP$7,Tipy!EU79=Výsledky!$FP$8,Tipy!EU79=Výsledky!$FP$9),IF(VLOOKUP(Tipy!EU79,'Kategórie hráčov'!$A$2:$B$46,2,FALSE)=30,30,20),0))</f>
        <v/>
      </c>
      <c r="FS85" s="65" t="str">
        <f>IF(ISBLANK($DJ$3),"",IF(OR(Tipy!EV79=Výsledky!$FS$6,Tipy!EV79=Výsledky!$FS$7,Tipy!EV79=Výsledky!$FS$8,Tipy!EV79=Výsledky!$FS$9),IF(VLOOKUP(Tipy!EV79,'Kategórie hráčov'!$A$2:$B$46,2,FALSE)=30,30,20),0))</f>
        <v/>
      </c>
      <c r="FT85" s="66" t="str">
        <f>IF(ISBLANK($DJ$3),"",IF(ISBLANK(Tipy!ER79),0,IF(OR(AND(Tipy!ER79=Výsledky!$DH$3,OR(Tipy!ET79=Výsledky!$DJ$3+1,Tipy!ET79=Výsledky!$DJ$3-1)),AND(Tipy!ET79=Výsledky!$DJ$3,OR(Tipy!ER79=Výsledky!$DH$3+1,Tipy!ER79=Výsledky!$DH$3-1))),10,0)))</f>
        <v/>
      </c>
      <c r="FU85" s="69" t="str">
        <f>IF(ISBLANK($DJ$3),"",IF(ISBLANK(Tipy!ER79),"-",SUM(FP85:FT85)))</f>
        <v/>
      </c>
      <c r="FV85" s="68"/>
      <c r="FW85" s="65" t="str">
        <f>IF(ISBLANK($GB$3),"",IF(ISBLANK(Tipy!EX79),0,IF(AND(Tipy!EX79=Výsledky!$FZ$3,Tipy!EZ79=Výsledky!$GB$3),60,0)))</f>
        <v/>
      </c>
      <c r="FX85" s="65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65" t="str">
        <f>IF(ISBLANK($GB$3),"",IF(OR(Tipy!FA79=Výsledky!$FW$6,Tipy!FA79=Výsledky!$FW$7,Tipy!FA79=Výsledky!$FW$8,Tipy!FA79=Výsledky!$FW$9),IF(VLOOKUP(Tipy!FA79,'Kategórie hráčov'!$A$2:$B$46,2,FALSE)=30,30,20),0))</f>
        <v/>
      </c>
      <c r="FZ85" s="65" t="str">
        <f>IF(ISBLANK($GB$3),"",IF(OR(Tipy!FB79=Výsledky!$FZ$6,Tipy!FB79=Výsledky!$FZ$7,Tipy!FB79=Výsledky!$FZ$8,Tipy!FB79=Výsledky!$FZ$9),IF(VLOOKUP(Tipy!FB79,'Kategórie hráčov'!$A$2:$B$46,2,FALSE)=30,30,20),0))</f>
        <v/>
      </c>
      <c r="GA85" s="66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69" t="str">
        <f>IF(ISBLANK($GB$3),"",IF(ISBLANK(Tipy!EX79),"-",SUM(FW85:GA85)))</f>
        <v/>
      </c>
      <c r="GC85" s="68"/>
      <c r="GD85" s="65" t="str">
        <f>IF(ISBLANK($GP$3),"",IF(ISBLANK(Tipy!FD79),0,IF(AND(Tipy!FD79=Výsledky!$GN$3,Tipy!FF79=Výsledky!$GP$3),60,0)))</f>
        <v/>
      </c>
      <c r="GE85" s="65" t="str">
        <f>IF(ISBLANK($GP$3),"",IF(ISBLANK(Tipy!FD79),0,IF(AND(Tipy!FD79=Výsledky!$GN$3,Tipy!FF79=Výsledky!$GP$3),0,IF(AND(Tipy!FD79-Tipy!FF79&gt;0,Výsledky!$GN$3-Výsledky!$GP$3&gt;0),20,IF(AND(Tipy!FD79-Tipy!FF79=0,Výsledky!$GN$3-Výsledky!$GP$3=0),20,IF(AND(Tipy!FD79-Tipy!FF79&lt;0,Výsledky!$GN$3-Výsledky!$GP$3&lt;0),20,0))))))</f>
        <v/>
      </c>
      <c r="GF85" s="65" t="str">
        <f>IF(ISBLANK($GP$3),"",IF(OR(Tipy!FG79=Výsledky!$GD$6,Tipy!FG79=Výsledky!$GD$7,Tipy!FG79=Výsledky!$GD$8,Tipy!FG79=Výsledky!$GD$9),IF(VLOOKUP(Tipy!FG79,'Kategórie hráčov'!$A$2:$B$46,2,FALSE)=30,30,20),0))</f>
        <v/>
      </c>
      <c r="GG85" s="65" t="str">
        <f>IF(ISBLANK($GP$3),"",IF(OR(Tipy!FH79=Výsledky!$GG$6,Tipy!FH79=Výsledky!$GG$7,Tipy!FH79=Výsledky!$GG$8,Tipy!FH79=Výsledky!$GG$9),IF(VLOOKUP(Tipy!FH79,'Kategórie hráčov'!$A$2:$B$46,2,FALSE)=30,30,20),0))</f>
        <v/>
      </c>
      <c r="GH85" s="66" t="str">
        <f>IF(ISBLANK($GP$3),"",IF(ISBLANK(Tipy!FD79),0,IF(OR(AND(Tipy!FD79=Výsledky!$GN$3,OR(Tipy!FF79=Výsledky!$GP$3+1,Tipy!FF79=Výsledky!$GP$3-1)),AND(Tipy!FF79=Výsledky!$GP$3,OR(Tipy!FD79=Výsledky!$GN$3+1,Tipy!FD79=Výsledky!$GN$3-1))),10,0)))</f>
        <v/>
      </c>
      <c r="GI85" s="69" t="str">
        <f>IF(ISBLANK($GP$3),"",IF(ISBLANK(Tipy!FD79),"-",SUM(GD85:GH85)))</f>
        <v/>
      </c>
      <c r="GJ85" s="68"/>
      <c r="GK85" s="65" t="str">
        <f>IF(ISBLANK($GW$3),"",IF(ISBLANK(Tipy!FJ79),0,IF(AND(Tipy!FJ79=Výsledky!$GU$3,Tipy!FL79=Výsledky!$GW$3),60,0)))</f>
        <v/>
      </c>
      <c r="GL85" s="65" t="str">
        <f>IF(ISBLANK($GW$3),"",IF(ISBLANK(Tipy!FJ79),0,IF(AND(Tipy!FJ79=Výsledky!$GU$3,Tipy!FL79=Výsledky!$GW$3),0,IF(AND(Tipy!FJ79-Tipy!FL79&gt;0,Výsledky!$GU$3-Výsledky!$GW$3&gt;0),20,IF(AND(Tipy!FJ79-Tipy!FL79=0,Výsledky!$GU$3-Výsledky!$GW$3=0),20,IF(AND(Tipy!FJ79-Tipy!FL79&lt;0,Výsledky!$GU$3-Výsledky!$GW$3&lt;0),20,0))))))</f>
        <v/>
      </c>
      <c r="GM85" s="65" t="str">
        <f>IF(ISBLANK($GW$3),"",IF(OR(Tipy!FM79=Výsledky!$GK$6,Tipy!FM79=Výsledky!$GK$7,Tipy!FM79=Výsledky!$GK$8,Tipy!FM79=Výsledky!$GK$9),IF(VLOOKUP(Tipy!FM79,'Kategórie hráčov'!$A$2:$B$46,2,FALSE)=30,30,20),0))</f>
        <v/>
      </c>
      <c r="GN85" s="65" t="str">
        <f>IF(ISBLANK($GW$3),"",IF(OR(Tipy!FN79=Výsledky!$GN$6,Tipy!FN79=Výsledky!$GN$7,Tipy!FN79=Výsledky!$GN$8,Tipy!FN79=Výsledky!$GN$9),IF(VLOOKUP(Tipy!FN79,'Kategórie hráčov'!$A$2:$B$46,2,FALSE)=30,30,20),0))</f>
        <v/>
      </c>
      <c r="GO85" s="66" t="str">
        <f>IF(ISBLANK($GW$3),"",IF(ISBLANK(Tipy!FJ79),0,IF(OR(AND(Tipy!FJ79=Výsledky!$GU$3,OR(Tipy!FL79=Výsledky!$GW$3+1,Tipy!FL79=Výsledky!$GW$3-1)),AND(Tipy!FL79=Výsledky!$GW$3,OR(Tipy!FJ79=Výsledky!$GU$3+1,Tipy!FJ79=Výsledky!$GU$3-1))),10,0)))</f>
        <v/>
      </c>
      <c r="GP85" s="69" t="str">
        <f>IF(ISBLANK($GW$3),"",IF(ISBLANK(Tipy!FJ79),"-",SUM(GK85:GO85)))</f>
        <v/>
      </c>
      <c r="GQ85" s="68"/>
      <c r="GR85" s="65" t="str">
        <f>IF(ISBLANK($GI$3),"",IF(ISBLANK(Tipy!FP79),0,IF(AND(Tipy!FP79=Výsledky!$GG$3,Tipy!FR79=Výsledky!$GI$3),60,0)))</f>
        <v/>
      </c>
      <c r="GS85" s="65" t="str">
        <f>IF(ISBLANK($GI$3),"",IF(ISBLANK(Tipy!FP79),0,IF(AND(Tipy!FP79=Výsledky!$GG$3,Tipy!FR79=Výsledky!$GI$3),0,IF(AND(Tipy!FP79-Tipy!FR79&gt;0,Výsledky!$GG$3-Výsledky!$GI$3&gt;0),20,IF(AND(Tipy!FP79-Tipy!FR79=0,Výsledky!$GG$3-Výsledky!$GI$3=0),20,IF(AND(Tipy!FP79-Tipy!FR79&lt;0,Výsledky!$GG$3-Výsledky!$GI$3&lt;0),20,0))))))</f>
        <v/>
      </c>
      <c r="GT85" s="65" t="str">
        <f>IF(ISBLANK($GI$3),"",IF(OR(Tipy!FS79=Výsledky!#REF!,Tipy!FS79=Výsledky!#REF!,Tipy!FS79=Výsledky!#REF!,Tipy!FS79=Výsledky!$GR$9),IF(VLOOKUP(Tipy!FS79,'Kategórie hráčov'!$A$2:$B$46,2,FALSE)=30,30,20),0))</f>
        <v/>
      </c>
      <c r="GU85" s="65" t="str">
        <f>IF(ISBLANK($GI$3),"",IF(OR(Tipy!FT79=Výsledky!#REF!,Tipy!FT79=Výsledky!#REF!,Tipy!FT79=Výsledky!#REF!,Tipy!FT79=Výsledky!$GU$9),IF(VLOOKUP(Tipy!FT79,'Kategórie hráčov'!$A$2:$B$46,2,FALSE)=30,30,20),0))</f>
        <v/>
      </c>
      <c r="GV85" s="66" t="str">
        <f>IF(ISBLANK($GI$3),"",IF(ISBLANK(Tipy!FP79),0,IF(OR(AND(Tipy!FP79=Výsledky!$GG$3,OR(Tipy!FR79=Výsledky!$GI$3+1,Tipy!FR79=Výsledky!$GI$3-1)),AND(Tipy!FR79=Výsledky!$GI$3,OR(Tipy!FP79=Výsledky!$GG$3+1,Tipy!FP79=Výsledky!$GG$3-1))),10,0)))</f>
        <v/>
      </c>
      <c r="GW85" s="69" t="str">
        <f>IF(ISBLANK($GI$3),"",IF(ISBLANK(Tipy!FP79),"-",SUM(GR85:GV85)))</f>
        <v/>
      </c>
      <c r="GX85" s="68"/>
      <c r="GY85" s="65" t="str">
        <f>IF(ISBLANK($HK$3),"",IF(ISBLANK(Tipy!FV79),0,IF(AND(Tipy!FV79=Výsledky!$HI$3,Tipy!FX79=Výsledky!$HK$3),60,0)))</f>
        <v/>
      </c>
      <c r="GZ85" s="65" t="str">
        <f>IF(ISBLANK($HK$3),"",IF(ISBLANK(Tipy!FV79),0,IF(AND(Tipy!FV79=Výsledky!$HI$3,Tipy!FX79=Výsledky!$HK$3),0,IF(AND(Tipy!FV79-Tipy!FX79&gt;0,Výsledky!$HI$3-Výsledky!$HK$3&gt;0),20,IF(AND(Tipy!FV79-Tipy!FX79=0,Výsledky!$HI$3-Výsledky!$HK$3=0),20,IF(AND(Tipy!FV79-Tipy!FX79&lt;0,Výsledky!$HI$3-Výsledky!$HK$3&lt;0),20,0))))))</f>
        <v/>
      </c>
      <c r="HA85" s="65" t="str">
        <f>IF(ISBLANK($HK$3),"",IF(OR(Tipy!FY79=Výsledky!$GY$6,Tipy!FY79=Výsledky!$GY$7,Tipy!FY79=Výsledky!$GY$8,Tipy!FY79=Výsledky!$GY$9),IF(VLOOKUP(Tipy!FY79,'Kategórie hráčov'!$A$2:$B$46,2,FALSE)=30,30,20),0))</f>
        <v/>
      </c>
      <c r="HB85" s="65" t="str">
        <f>IF(ISBLANK($HK$3),"",IF(OR(Tipy!FZ79=Výsledky!$HB$6,Tipy!FZ79=Výsledky!$HB$7,Tipy!FZ79=Výsledky!$HB$8,Tipy!FZ79=Výsledky!$HB$9),IF(VLOOKUP(Tipy!FZ79,'Kategórie hráčov'!$A$2:$B$46,2,FALSE)=30,30,20),0))</f>
        <v/>
      </c>
      <c r="HC85" s="66" t="str">
        <f>IF(ISBLANK($HK$3),"",IF(ISBLANK(Tipy!FV79),0,IF(OR(AND(Tipy!FV79=Výsledky!$HI$3,OR(Tipy!FX79=Výsledky!$HK$3+1,Tipy!FX79=Výsledky!$HK$3-1)),AND(Tipy!FX79=Výsledky!$HK$3,OR(Tipy!FV79=Výsledky!$HI$3+1,Tipy!FV79=Výsledky!$HI$3-1))),10,0)))</f>
        <v/>
      </c>
      <c r="HD85" s="69" t="str">
        <f>IF(ISBLANK($HK$3),"",IF(ISBLANK(Tipy!FV79),"-",SUM(GY85:HC85)))</f>
        <v/>
      </c>
      <c r="HE85" s="68"/>
      <c r="HF85" s="65" t="str">
        <f>IF(ISBLANK($HD$3),"",IF(ISBLANK(Tipy!GB79),0,IF(AND(Tipy!GB79=Výsledky!$HB$3,Tipy!GD79=Výsledky!$HD$3),60,0)))</f>
        <v/>
      </c>
      <c r="HG85" s="65" t="str">
        <f>IF(ISBLANK($HD$3),"",IF(ISBLANK(Tipy!GB79),0,IF(AND(Tipy!GB79=Výsledky!$HB$3,Tipy!GD79=Výsledky!$HD$3),0,IF(AND(Tipy!GB79-Tipy!GD79&gt;0,Výsledky!$HB$3-Výsledky!$HD$3&gt;0),20,IF(AND(Tipy!GB79-Tipy!GD79=0,Výsledky!$HB$3-Výsledky!$HD$3=0),20,IF(AND(Tipy!GB79-Tipy!GD79&lt;0,Výsledky!$HB$3-Výsledky!$HD$3&lt;0),20,0))))))</f>
        <v/>
      </c>
      <c r="HH85" s="65" t="str">
        <f>IF(ISBLANK($HD$3),"",IF(OR(Tipy!GE79=Výsledky!#REF!,Tipy!GE79=Výsledky!#REF!,Tipy!GE79=Výsledky!#REF!,Tipy!GE79=Výsledky!$HF$9),IF(VLOOKUP(Tipy!GE79,'Kategórie hráčov'!$A$2:$B$46,2,FALSE)=30,30,20),0))</f>
        <v/>
      </c>
      <c r="HI85" s="65" t="str">
        <f>IF(ISBLANK($HD$3),"",IF(OR(Tipy!GF79=Výsledky!#REF!,Tipy!GF79=Výsledky!#REF!,Tipy!GF79=Výsledky!#REF!,Tipy!GF79=Výsledky!$HI$9),IF(VLOOKUP(Tipy!GF79,'Kategórie hráčov'!$A$2:$B$46,2,FALSE)=30,30,20),0))</f>
        <v/>
      </c>
      <c r="HJ85" s="66" t="str">
        <f>IF(ISBLANK($HD$3),"",IF(ISBLANK(Tipy!GB79),0,IF(OR(AND(Tipy!GB79=Výsledky!$HB$3,OR(Tipy!GD79=Výsledky!$HD$3+1,Tipy!GD79=Výsledky!$HD$3-1)),AND(Tipy!GD79=Výsledky!$HD$3,OR(Tipy!GB79=Výsledky!$HB$3+1,Tipy!GB79=Výsledky!$HB$3-1))),10,0)))</f>
        <v/>
      </c>
      <c r="HK85" s="69" t="str">
        <f>IF(ISBLANK($HD$3),"",IF(ISBLANK(Tipy!GB79),"-",SUM(HF85:HJ85)))</f>
        <v/>
      </c>
      <c r="HL85" s="68"/>
      <c r="HM85" s="65" t="str">
        <f>IF(ISBLANK($HY$3),"",IF(ISBLANK(Tipy!GH79),0,IF(AND(Tipy!GH79=Výsledky!$HW$3,Tipy!GJ79=Výsledky!$HY$3),60,0)))</f>
        <v/>
      </c>
      <c r="HN85" s="65" t="str">
        <f>IF(ISBLANK($HY$3),"",IF(ISBLANK(Tipy!GH79),0,IF(AND(Tipy!GH79=Výsledky!$HW$3,Tipy!GJ79=Výsledky!$HY$3),0,IF(AND(Tipy!GH79-Tipy!GJ79&gt;0,Výsledky!$HW$3-Výsledky!$HY$3&gt;0),20,IF(AND(Tipy!GH79-Tipy!GJ79=0,Výsledky!$HW$3-Výsledky!$HY$3=0),20,IF(AND(Tipy!GH79-Tipy!GJ79&lt;0,Výsledky!$HW$3-Výsledky!$HY$3&lt;0),20,0))))))</f>
        <v/>
      </c>
      <c r="HO85" s="65" t="str">
        <f>IF(ISBLANK($HY$3),"",IF(OR(Tipy!GK79=Výsledky!$HM$6,Tipy!GK79=Výsledky!$HM$7,Tipy!GK79=Výsledky!$HM$8,Tipy!GK79=Výsledky!$HM$9),IF(VLOOKUP(Tipy!GK79,'Kategórie hráčov'!$A$2:$B$46,2,FALSE)=30,30,20),0))</f>
        <v/>
      </c>
      <c r="HP85" s="65" t="str">
        <f>IF(ISBLANK($HY$3),"",IF(OR(Tipy!GL79=Výsledky!$HP$6,Tipy!GL79=Výsledky!$HP$7,Tipy!GL79=Výsledky!$HP$8,Tipy!GL79=Výsledky!$HP$9),IF(VLOOKUP(Tipy!GL79,'Kategórie hráčov'!$A$2:$B$46,2,FALSE)=30,30,20),0))</f>
        <v/>
      </c>
      <c r="HQ85" s="66" t="str">
        <f>IF(ISBLANK($HY$3),"",IF(ISBLANK(Tipy!GH79),0,IF(OR(AND(Tipy!GH79=Výsledky!$HW$3,OR(Tipy!GJ79=Výsledky!$HY$3+1,Tipy!GJ79=Výsledky!$HY$3-1)),AND(Tipy!GJ79=Výsledky!$HY$3,OR(Tipy!GH79=Výsledky!$HW$3+1,Tipy!GH79=Výsledky!$HW$3-1))),10,0)))</f>
        <v/>
      </c>
      <c r="HR85" s="69" t="str">
        <f>IF(ISBLANK($HY$3),"",IF(ISBLANK(Tipy!GH79),"-",SUM(HM85:HQ85)))</f>
        <v/>
      </c>
      <c r="HS85" s="68"/>
      <c r="HT85" s="65" t="str">
        <f>IF(ISBLANK($HR$3),"",IF(ISBLANK(Tipy!GN79),0,IF(AND(Tipy!GN79=Výsledky!$HP$3,Tipy!GP79=Výsledky!$HR$3),60,0)))</f>
        <v/>
      </c>
      <c r="HU85" s="65" t="str">
        <f>IF(ISBLANK($HR$3),"",IF(ISBLANK(Tipy!GN79),0,IF(AND(Tipy!GN79=Výsledky!$HP$3,Tipy!GP79=Výsledky!$HR$3),0,IF(AND(Tipy!GN79-Tipy!GP79&gt;0,Výsledky!$HP$3-Výsledky!$HR$3&gt;0),20,IF(AND(Tipy!GN79-Tipy!GP79=0,Výsledky!$HP$3-Výsledky!$HR$3=0),20,IF(AND(Tipy!GN79-Tipy!GP79&lt;0,Výsledky!$HP$3-Výsledky!$HR$3&lt;0),20,0))))))</f>
        <v/>
      </c>
      <c r="HV85" s="65" t="str">
        <f>IF(ISBLANK($HR$3),"",IF(OR(Tipy!GQ79=Výsledky!$HT$6,Tipy!GQ79=Výsledky!#REF!,Tipy!GQ79=Výsledky!#REF!,Tipy!GQ79=Výsledky!#REF!),IF(VLOOKUP(Tipy!GQ79,'Kategórie hráčov'!$A$2:$B$46,2,FALSE)=30,30,20),0))</f>
        <v/>
      </c>
      <c r="HW85" s="65" t="str">
        <f>IF(ISBLANK($HR$3),"",IF(OR(Tipy!GR79=Výsledky!$HW$6,Tipy!GR79=Výsledky!#REF!,Tipy!GR79=Výsledky!#REF!,Tipy!GR79=Výsledky!#REF!),IF(VLOOKUP(Tipy!GR79,'Kategórie hráčov'!$A$2:$B$46,2,FALSE)=30,30,20),0))</f>
        <v/>
      </c>
      <c r="HX85" s="66" t="str">
        <f>IF(ISBLANK($HR$3),"",IF(ISBLANK(Tipy!GN79),0,IF(OR(AND(Tipy!GN79=Výsledky!$HP$3,OR(Tipy!GP79=Výsledky!$HR$3+1,Tipy!GP79=Výsledky!$HR$3-1)),AND(Tipy!GP79=Výsledky!$HR$3,OR(Tipy!GN79=Výsledky!$HP$3+1,Tipy!GN79=Výsledky!$HP$3-1))),10,0)))</f>
        <v/>
      </c>
      <c r="HY85" s="69" t="str">
        <f>IF(ISBLANK($HR$3),"",IF(ISBLANK(Tipy!GN79),"-",SUM(HT85:HX85)))</f>
        <v/>
      </c>
      <c r="HZ85" s="68"/>
      <c r="IA85" s="65" t="str">
        <f>IF(ISBLANK($IM$3),"",IF(ISBLANK(Tipy!GT79),0,IF(AND(Tipy!GT79=Výsledky!$IK$3,Tipy!GV79=Výsledky!$IM$3),60,0)))</f>
        <v/>
      </c>
      <c r="IB85" s="65" t="str">
        <f>IF(ISBLANK($IM$3),"",IF(ISBLANK(Tipy!GT79),0,IF(AND(Tipy!GT79=Výsledky!$IK$3,Tipy!GV79=Výsledky!$IM$3),0,IF(AND(Tipy!GT79-Tipy!GV79&gt;0,Výsledky!$IK$3-Výsledky!$IM$3&gt;0),20,IF(AND(Tipy!GT79-Tipy!GV79=0,Výsledky!$IK$3-Výsledky!$IM$3=0),20,IF(AND(Tipy!GT79-Tipy!GV79&lt;0,Výsledky!$IK$3-Výsledky!$IM$3&lt;0),20,0))))))</f>
        <v/>
      </c>
      <c r="IC85" s="65" t="str">
        <f>IF(ISBLANK($IM$3),"",IF(OR(Tipy!GW79=Výsledky!$IA$6,Tipy!GW79=Výsledky!$IA$7,Tipy!GW79=Výsledky!$IA$8,Tipy!GW79=Výsledky!$IA$9),IF(VLOOKUP(Tipy!GW79,'Kategórie hráčov'!$A$2:$B$46,2,FALSE)=30,30,20),0))</f>
        <v/>
      </c>
      <c r="ID85" s="65" t="str">
        <f>IF(ISBLANK($IM$3),"",IF(OR(Tipy!GX79=Výsledky!$ID$6,Tipy!GX79=Výsledky!$ID$7,Tipy!GX79=Výsledky!$ID$8,Tipy!GX79=Výsledky!$ID$9),IF(VLOOKUP(Tipy!GX79,'Kategórie hráčov'!$A$2:$B$46,2,FALSE)=30,30,20),0))</f>
        <v/>
      </c>
      <c r="IE85" s="66" t="str">
        <f>IF(ISBLANK($IM$3),"",IF(ISBLANK(Tipy!GT79),0,IF(OR(AND(Tipy!GT79=Výsledky!$IK$3,OR(Tipy!GV79=Výsledky!$IM$3+1,Tipy!GV79=Výsledky!$IM$3-1)),AND(Tipy!GV79=Výsledky!$IM$3,OR(Tipy!GT79=Výsledky!$IK$3+1,Tipy!GT79=Výsledky!$IK$3-1))),10,0)))</f>
        <v/>
      </c>
      <c r="IF85" s="69" t="str">
        <f>IF(ISBLANK($IM$3),"",IF(ISBLANK(Tipy!GT79),"-",SUM(IA85:IE85)))</f>
        <v/>
      </c>
      <c r="IG85" s="68"/>
      <c r="IH85" s="65" t="str">
        <f>IF(ISBLANK($IF$3),"",IF(ISBLANK(Tipy!GZ79),0,IF(AND(Tipy!GZ79=Výsledky!$ID$3,Tipy!HB79=Výsledky!$IF$3),60,0)))</f>
        <v/>
      </c>
      <c r="II85" s="65" t="str">
        <f>IF(ISBLANK($IF$3),"",IF(ISBLANK(Tipy!GZ79),0,IF(AND(Tipy!GZ79=Výsledky!$ID$3,Tipy!HB79=Výsledky!$IF$3),0,IF(AND(Tipy!GZ79-Tipy!HB79&gt;0,Výsledky!$ID$3-Výsledky!$IF$3&gt;0),20,IF(AND(Tipy!GZ79-Tipy!HB79=0,Výsledky!$ID$3-Výsledky!$IF$3=0),20,IF(AND(Tipy!GZ79-Tipy!HB79&lt;0,Výsledky!$ID$3-Výsledky!$IF$3&lt;0),20,0))))))</f>
        <v/>
      </c>
      <c r="IJ85" s="65" t="str">
        <f>IF(ISBLANK($IF$3),"",IF(OR(Tipy!HC79=Výsledky!#REF!,Tipy!HC79=Výsledky!#REF!,Tipy!HC79=Výsledky!#REF!,Tipy!HC79=Výsledky!$IH$9),IF(VLOOKUP(Tipy!HC79,'Kategórie hráčov'!$A$2:$B$46,2,FALSE)=30,30,20),0))</f>
        <v/>
      </c>
      <c r="IK85" s="65" t="str">
        <f>IF(ISBLANK($IF$3),"",IF(OR(Tipy!HD79=Výsledky!#REF!,Tipy!HD79=Výsledky!#REF!,Tipy!HD79=Výsledky!#REF!,Tipy!HD79=Výsledky!$IK$9),IF(VLOOKUP(Tipy!HD79,'Kategórie hráčov'!$A$2:$B$46,2,FALSE)=30,30,20),0))</f>
        <v/>
      </c>
      <c r="IL85" s="66" t="str">
        <f>IF(ISBLANK($IF$3),"",IF(ISBLANK(Tipy!GZ79),0,IF(OR(AND(Tipy!GZ79=Výsledky!$ID$3,OR(Tipy!HB79=Výsledky!$IF$3+1,Tipy!HB79=Výsledky!$IF$3-1)),AND(Tipy!HB79=Výsledky!$IF$3,OR(Tipy!GZ79=Výsledky!$ID$3+1,Tipy!GZ79=Výsledky!$ID$3-1))),10,0)))</f>
        <v/>
      </c>
      <c r="IM85" s="69" t="str">
        <f>IF(ISBLANK($IF$3),"",IF(ISBLANK(Tipy!GZ79),"-",SUM(IH85:IL85)))</f>
        <v/>
      </c>
      <c r="IN85" s="68"/>
      <c r="IO85" s="65" t="str">
        <f>IF(ISBLANK($IT$3),"",IF(ISBLANK(Tipy!HF79),0,IF(AND(Tipy!HF79=Výsledky!$IR$3,Tipy!HH79=Výsledky!$IT$3),60,0)))</f>
        <v/>
      </c>
      <c r="IP85" s="65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65" t="str">
        <f>IF(ISBLANK($IT$3),"",IF(OR(Tipy!HI79=Výsledky!$IO$6,Tipy!HI79=Výsledky!$IO$7,Tipy!HI79=Výsledky!$IO$8,Tipy!HI79=Výsledky!$IO$9),IF(VLOOKUP(Tipy!HI79,'Kategórie hráčov'!$A$2:$B$46,2,FALSE)=30,30,20),0))</f>
        <v/>
      </c>
      <c r="IR85" s="65" t="str">
        <f>IF(ISBLANK($IT$3),"",IF(OR(Tipy!HJ79=Výsledky!$IR$6,Tipy!HJ79=Výsledky!$IR$7,Tipy!HJ79=Výsledky!$IR$8,Tipy!HJ79=Výsledky!$IR$9),IF(VLOOKUP(Tipy!HJ79,'Kategórie hráčov'!$A$2:$B$46,2,FALSE)=30,30,20),0))</f>
        <v/>
      </c>
      <c r="IS85" s="66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69" t="str">
        <f>IF(ISBLANK($IT$3),"",IF(ISBLANK(Tipy!HF79),"-",SUM(IO85:IS85)))</f>
        <v/>
      </c>
      <c r="IU85" s="68"/>
      <c r="IV85" s="65" t="str">
        <f>IF(ISBLANK($JA$3),"",IF(ISBLANK(Tipy!HL79),0,IF(AND(Tipy!HL79=Výsledky!$IY$3,Tipy!HN79=Výsledky!$JA$3),60,0)))</f>
        <v/>
      </c>
      <c r="IW85" s="65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65" t="str">
        <f>IF(ISBLANK($JA$3),"",IF(OR(Tipy!HO79=Výsledky!$IV$6,Tipy!HO79=Výsledky!$IV$7,Tipy!HO79=Výsledky!$IV$8,Tipy!HO79=Výsledky!$IV$9),IF(VLOOKUP(Tipy!HO79,'Kategórie hráčov'!$A$2:$B$46,2,FALSE)=30,30,20),0))</f>
        <v/>
      </c>
      <c r="IY85" s="65" t="str">
        <f>IF(ISBLANK($JA$3),"",IF(OR(Tipy!HP79=Výsledky!$IY$6,Tipy!HP79=Výsledky!$IY$7,Tipy!HP79=Výsledky!$IY$8,Tipy!HP79=Výsledky!$IY$9),IF(VLOOKUP(Tipy!HP79,'Kategórie hráčov'!$A$2:$B$46,2,FALSE)=30,30,20),0))</f>
        <v/>
      </c>
      <c r="IZ85" s="66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69" t="str">
        <f>IF(ISBLANK($JA$3),"",IF(ISBLANK(Tipy!HL79),"-",SUM(IV85:IZ85)))</f>
        <v/>
      </c>
      <c r="JB85" s="68"/>
      <c r="JC85" s="65" t="str">
        <f>IF(ISBLANK($JO$3),"",IF(ISBLANK(Tipy!HR79),0,IF(AND(Tipy!HR79=Výsledky!$JM$3,Tipy!HT79=Výsledky!$JO$3),60,0)))</f>
        <v/>
      </c>
      <c r="JD85" s="65" t="str">
        <f>IF(ISBLANK($JO$3),"",IF(ISBLANK(Tipy!HR79),0,IF(AND(Tipy!HR79=Výsledky!$JM$3,Tipy!HT79=Výsledky!$JO$3),0,IF(AND(Tipy!HR79-Tipy!HT79&gt;0,Výsledky!$JM$3-Výsledky!$JO$3&gt;0),20,IF(AND(Tipy!HR79-Tipy!HT79=0,Výsledky!$JM$3-Výsledky!$JO$3=0),20,IF(AND(Tipy!HR79-Tipy!HT79&lt;0,Výsledky!$JM$3-Výsledky!$JO$3&lt;0),20,0))))))</f>
        <v/>
      </c>
      <c r="JE85" s="65" t="str">
        <f>IF(ISBLANK($JO$3),"",IF(OR(Tipy!HU79=Výsledky!$JC$6,Tipy!HU79=Výsledky!$JC$7,Tipy!HU79=Výsledky!$JC$8,Tipy!HU79=Výsledky!$JC$9),IF(VLOOKUP(Tipy!HU79,'Kategórie hráčov'!$A$2:$B$70,2,FALSE)=30,30,20),0))</f>
        <v/>
      </c>
      <c r="JF85" s="65" t="str">
        <f>IF(ISBLANK($JO$3),"",IF(OR(Tipy!HV79=Výsledky!$JF$6,Tipy!HV79=Výsledky!$JF$7,Tipy!HV79=Výsledky!$JF$8,Tipy!HV79=Výsledky!$JF$9),IF(VLOOKUP(Tipy!HV79,'Kategórie hráčov'!$A$2:$B$70,2,FALSE)=30,30,20),0))</f>
        <v/>
      </c>
      <c r="JG85" s="66" t="str">
        <f>IF(ISBLANK($JO$3),"",IF(ISBLANK(Tipy!HR79),0,IF(OR(AND(Tipy!HR79=Výsledky!$JM$3,OR(Tipy!HT79=Výsledky!$JO$3+1,Tipy!HT79=Výsledky!$JO$3-1)),AND(Tipy!HT79=Výsledky!$JO$3,OR(Tipy!HR79=Výsledky!$JM$3+1,Tipy!HR79=Výsledky!$JM$3-1))),10,0)))</f>
        <v/>
      </c>
      <c r="JH85" s="69" t="str">
        <f>IF(ISBLANK($JO$3),"",IF(ISBLANK(Tipy!HR79),"-",SUM(JC85:JG85)))</f>
        <v/>
      </c>
      <c r="JI85" s="68"/>
      <c r="JJ85" s="65" t="str">
        <f>IF(ISBLANK($JH$3),"",IF(ISBLANK(Tipy!HX79),0,IF(AND(Tipy!HX79=Výsledky!$JF$3,Tipy!HZ79=Výsledky!$JH$3),60,0)))</f>
        <v/>
      </c>
      <c r="JK85" s="65" t="str">
        <f>IF(ISBLANK($JH$3),"",IF(ISBLANK(Tipy!HX79),0,IF(AND(Tipy!HX79=Výsledky!$JF$3,Tipy!HZ79=Výsledky!$JH$3),0,IF(AND(Tipy!HX79-Tipy!HZ79&gt;0,Výsledky!$JF$3-Výsledky!$JH$3&gt;0),20,IF(AND(Tipy!HX79-Tipy!HZ79=0,Výsledky!$JF$3-Výsledky!$JH$3=0),20,IF(AND(Tipy!HX79-Tipy!HZ79&lt;0,Výsledky!$JF$3-Výsledky!$JH$3&lt;0),20,0))))))</f>
        <v/>
      </c>
      <c r="JL85" s="65" t="str">
        <f>IF(ISBLANK($JH$3),"",IF(OR(Tipy!IA79=Výsledky!#REF!,Tipy!IA79=Výsledky!#REF!,Tipy!IA79=Výsledky!#REF!,Tipy!IA79=Výsledky!$JJ$9),IF(VLOOKUP(Tipy!IA79,'Kategórie hráčov'!$A$2:$B$46,2,FALSE)=30,30,20),0))</f>
        <v/>
      </c>
      <c r="JM85" s="65" t="str">
        <f>IF(ISBLANK($JH$3),"",IF(OR(Tipy!IB79=Výsledky!#REF!,Tipy!IB79=Výsledky!#REF!,Tipy!IB79=Výsledky!#REF!,Tipy!IB79=Výsledky!$JM$9),IF(VLOOKUP(Tipy!IB79,'Kategórie hráčov'!$A$2:$B$46,2,FALSE)=30,30,20),0))</f>
        <v/>
      </c>
      <c r="JN85" s="66" t="str">
        <f>IF(ISBLANK($JH$3),"",IF(ISBLANK(Tipy!HX79),0,IF(OR(AND(Tipy!HX79=Výsledky!$JF$3,OR(Tipy!HZ79=Výsledky!$JH$3+1,Tipy!HZ79=Výsledky!$JH$3-1)),AND(Tipy!HZ79=Výsledky!$JH$3,OR(Tipy!HX79=Výsledky!$JF$3+1,Tipy!HX79=Výsledky!$JF$3-1))),10,0)))</f>
        <v/>
      </c>
      <c r="JO85" s="69" t="str">
        <f>IF(ISBLANK($JH$3),"",IF(ISBLANK(Tipy!HX79),"-",SUM(JJ85:JN85)))</f>
        <v/>
      </c>
      <c r="JP85" s="68"/>
      <c r="JQ85" s="65" t="str">
        <f>IF(ISBLANK($JV$3),"",IF(ISBLANK(Tipy!ID79),0,IF(AND(Tipy!ID79=Výsledky!$JT$3,Tipy!IF79=Výsledky!$JV$3),60,0)))</f>
        <v/>
      </c>
      <c r="JR85" s="65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65" t="str">
        <f>IF(ISBLANK($JV$3),"",IF(OR(Tipy!IG79=Výsledky!$JQ$6,Tipy!IG79=Výsledky!$JQ$7,Tipy!IG79=Výsledky!$JQ$8,Tipy!IG79=Výsledky!$JQ$9),IF(VLOOKUP(Tipy!IG79,'Kategórie hráčov'!$A$2:$B$46,2,FALSE)=30,30,20),0))</f>
        <v/>
      </c>
      <c r="JT85" s="65" t="str">
        <f>IF(ISBLANK($JV$3),"",IF(OR(Tipy!IH79=Výsledky!$JT$6,Tipy!IH79=Výsledky!$JT$7,Tipy!IH79=Výsledky!$JT$8,Tipy!IH79=Výsledky!$JT$9),IF(VLOOKUP(Tipy!IH79,'Kategórie hráčov'!$A$2:$B$46,2,FALSE)=30,30,20),0))</f>
        <v/>
      </c>
      <c r="JU85" s="66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69" t="str">
        <f>IF(ISBLANK($JV$3),"",IF(ISBLANK(Tipy!ID79),"-",SUM(JQ85:JU85)))</f>
        <v/>
      </c>
      <c r="JW85" s="68"/>
      <c r="JX85" s="65" t="str">
        <f>IF(ISBLANK($KQ$3),"",IF(ISBLANK(Tipy!IJ79),0,IF(AND(Tipy!IJ79=Výsledky!$KO$3,Tipy!IL79=Výsledky!$KQ$3),60,0)))</f>
        <v/>
      </c>
      <c r="JY85" s="65" t="str">
        <f>IF(ISBLANK($KQ$3),"",IF(ISBLANK(Tipy!IJ79),0,IF(AND(Tipy!IJ79=Výsledky!$KO$3,Tipy!IL79=Výsledky!$KQ$3),0,IF(AND(Tipy!IJ79-Tipy!IL79&gt;0,Výsledky!$KO$3-Výsledky!$KQ$3&gt;0),20,IF(AND(Tipy!IJ79-Tipy!IL79=0,Výsledky!$KO$3-Výsledky!$KQ$3=0),20,IF(AND(Tipy!IJ79-Tipy!IL79&lt;0,Výsledky!$KO$3-Výsledky!$KQ$3&lt;0),20,0))))))</f>
        <v/>
      </c>
      <c r="JZ85" s="65" t="str">
        <f>IF(ISBLANK($KQ$3),"",IF(OR(Tipy!IM79=Výsledky!$JX$6,Tipy!IM79=Výsledky!$JX$7,Tipy!IM79=Výsledky!$JX$8,Tipy!IM79=Výsledky!$JX$9),IF(VLOOKUP(Tipy!IM79,'Kategórie hráčov'!$A$2:$B$46,2,FALSE)=30,30,20),0))</f>
        <v/>
      </c>
      <c r="KA85" s="65" t="str">
        <f>IF(ISBLANK($KQ$3),"",IF(OR(Tipy!IN79=Výsledky!$KA$6,Tipy!IN79=Výsledky!$KA$7,Tipy!IN79=Výsledky!$KA$8,Tipy!IN79=Výsledky!$KA$9),IF(VLOOKUP(Tipy!IN79,'Kategórie hráčov'!$A$2:$B$46,2,FALSE)=30,30,20),0))</f>
        <v/>
      </c>
      <c r="KB85" s="66" t="str">
        <f>IF(ISBLANK($KQ$3),"",IF(ISBLANK(Tipy!IJ79),0,IF(OR(AND(Tipy!IJ79=Výsledky!$KO$3,OR(Tipy!IL79=Výsledky!$KQ$3+1,Tipy!IL79=Výsledky!$KQ$3-1)),AND(Tipy!IL79=Výsledky!$KQ$3,OR(Tipy!IJ79=Výsledky!$KO$3+1,Tipy!IJ79=Výsledky!$KO$3-1))),10,0)))</f>
        <v/>
      </c>
      <c r="KC85" s="69" t="str">
        <f>IF(ISBLANK($KQ$3),"",IF(ISBLANK(Tipy!IJ79),"-",SUM(JX85:KB85)))</f>
        <v/>
      </c>
      <c r="KD85" s="68"/>
      <c r="KE85" s="65" t="str">
        <f>IF(ISBLANK($KX$3),"",IF(ISBLANK(Tipy!IP79),0,IF(AND(Tipy!IP79=Výsledky!$KV$3,Tipy!IR79=Výsledky!$KX$3),60,0)))</f>
        <v/>
      </c>
      <c r="KF85" s="65" t="str">
        <f>IF(ISBLANK($KX$3),"",IF(ISBLANK(Tipy!IP79),0,IF(AND(Tipy!IP79=Výsledky!$KV$3,Tipy!IR79=Výsledky!$KX$3),0,IF(AND(Tipy!IP79-Tipy!IR79&gt;0,Výsledky!$KV$3-Výsledky!$KX$3&gt;0),20,IF(AND(Tipy!IP79-Tipy!IR79=0,Výsledky!$KV$3-Výsledky!$KX$3=0),20,IF(AND(Tipy!IP79-Tipy!IR79&lt;0,Výsledky!$KV$3-Výsledky!$KX$3&lt;0),20,0))))))</f>
        <v/>
      </c>
      <c r="KG85" s="65" t="str">
        <f>IF(ISBLANK($KX$3),"",IF(OR(Tipy!IS79=Výsledky!#REF!,Tipy!IS79=Výsledky!#REF!,Tipy!IS79=Výsledky!#REF!,Tipy!IS79=Výsledky!$KE$9),IF(VLOOKUP(Tipy!IS79,'Kategórie hráčov'!$A$2:$B$46,2,FALSE)=30,30,20),0))</f>
        <v/>
      </c>
      <c r="KH85" s="65" t="str">
        <f>IF(ISBLANK($KX$3),"",IF(OR(Tipy!IT79=Výsledky!#REF!,Tipy!IT79=Výsledky!#REF!,Tipy!IT79=Výsledky!#REF!,Tipy!IT79=Výsledky!$KH$9),IF(VLOOKUP(Tipy!IT79,'Kategórie hráčov'!$A$2:$B$46,2,FALSE)=30,30,20),0))</f>
        <v/>
      </c>
      <c r="KI85" s="66" t="str">
        <f>IF(ISBLANK($KX$3),"",IF(ISBLANK(Tipy!IP79),0,IF(OR(AND(Tipy!IP79=Výsledky!$KV$3,OR(Tipy!IR79=Výsledky!$KX$3+1,Tipy!IR79=Výsledky!$KX$3-1)),AND(Tipy!IR79=Výsledky!$KX$3,OR(Tipy!IP79=Výsledky!$KV$3+1,Tipy!IP79=Výsledky!$KV$3-1))),10,0)))</f>
        <v/>
      </c>
      <c r="KJ85" s="69" t="str">
        <f>IF(ISBLANK($KX$3),"",IF(ISBLANK(Tipy!IP79),"-",SUM(KE85:KI85)))</f>
        <v/>
      </c>
      <c r="KK85" s="68"/>
      <c r="KL85" s="65" t="str">
        <f>IF(ISBLANK($KJ$3),"",IF(ISBLANK(Tipy!IV79),0,IF(AND(Tipy!IV79=Výsledky!$KH$3,Tipy!IX79=Výsledky!$KJ$3),60,0)))</f>
        <v/>
      </c>
      <c r="KM85" s="65" t="str">
        <f>IF(ISBLANK($KJ$3),"",IF(ISBLANK(Tipy!IV79),0,IF(AND(Tipy!IV79=Výsledky!$KH$3,Tipy!IX79=Výsledky!$KJ$3),0,IF(AND(Tipy!IV79-Tipy!IX79&gt;0,Výsledky!$KH$3-Výsledky!$KJ$3&gt;0),20,IF(AND(Tipy!IV79-Tipy!IX79=0,Výsledky!$KH$3-Výsledky!$KJ$3=0),20,IF(AND(Tipy!IV79-Tipy!IX79&lt;0,Výsledky!$KH$3-Výsledky!$KJ$3&lt;0),20,0))))))</f>
        <v/>
      </c>
      <c r="KN85" s="65" t="str">
        <f>IF(ISBLANK($KJ$3),"",IF(OR(Tipy!IY79=Výsledky!$KL$6,Tipy!IY79=Výsledky!$KL$7,Tipy!IY79=Výsledky!$KL$8,Tipy!IY79=Výsledky!$KL$9),IF(VLOOKUP(Tipy!IY79,'Kategórie hráčov'!$A$2:$B$46,2,FALSE)=30,30,20),0))</f>
        <v/>
      </c>
      <c r="KO85" s="65" t="str">
        <f>IF(ISBLANK($KJ$3),"",IF(OR(Tipy!IZ79=Výsledky!$KO$6,Tipy!IZ79=Výsledky!$KO$7,Tipy!IZ79=Výsledky!$KO$8,Tipy!IZ79=Výsledky!$KO$9),IF(VLOOKUP(Tipy!IZ79,'Kategórie hráčov'!$A$2:$B$46,2,FALSE)=30,30,20),0))</f>
        <v/>
      </c>
      <c r="KP85" s="66" t="str">
        <f>IF(ISBLANK($KJ$3),"",IF(ISBLANK(Tipy!IV79),0,IF(OR(AND(Tipy!IV79=Výsledky!$KH$3,OR(Tipy!IX79=Výsledky!$KJ$3+1,Tipy!IX79=Výsledky!$KJ$3-1)),AND(Tipy!IX79=Výsledky!$KJ$3,OR(Tipy!IV79=Výsledky!$KH$3+1,Tipy!IV79=Výsledky!$KH$3-1))),10,0)))</f>
        <v/>
      </c>
      <c r="KQ85" s="69" t="str">
        <f>IF(ISBLANK($KJ$3),"",IF(ISBLANK(Tipy!IV79),"-",SUM(KL85:KP85)))</f>
        <v/>
      </c>
      <c r="KR85" s="68"/>
      <c r="KS85" s="65" t="str">
        <f>IF(ISBLANK($KC$3),"",IF(ISBLANK(Tipy!JB79),0,IF(AND(Tipy!JB79=Výsledky!$KA$3,Tipy!JD79=Výsledky!$KC$3),60,0)))</f>
        <v/>
      </c>
      <c r="KT85" s="65" t="str">
        <f>IF(ISBLANK($KC$3),"",IF(ISBLANK(Tipy!JB79),0,IF(AND(Tipy!JB79=Výsledky!$KA$3,Tipy!JD79=Výsledky!$KC$3),0,IF(AND(Tipy!JB79-Tipy!JD79&gt;0,Výsledky!$KA$3-Výsledky!$KC$3&gt;0),20,IF(AND(Tipy!JB79-Tipy!JD79=0,Výsledky!$KA$3-Výsledky!$KC$3=0),20,IF(AND(Tipy!JB79-Tipy!JD79&lt;0,Výsledky!$KA$3-Výsledky!$KC$3&lt;0),20,0))))))</f>
        <v/>
      </c>
      <c r="KU85" s="65" t="str">
        <f>IF(ISBLANK($KC$3),"",IF(OR(Tipy!JE79=Výsledky!$KS$6,Tipy!JE79=Výsledky!$KS$7,Tipy!JE79=Výsledky!$KS$8,Tipy!JE79=Výsledky!$KS$9),IF(VLOOKUP(Tipy!JE79,'Kategórie hráčov'!$A$2:$B$46,2,FALSE)=30,30,20),0))</f>
        <v/>
      </c>
      <c r="KV85" s="65" t="str">
        <f>IF(ISBLANK($KC$3),"",IF(OR(Tipy!JF79=Výsledky!$KV$6,Tipy!JF79=Výsledky!$KV$7,Tipy!JF79=Výsledky!$KV$8,Tipy!JF79=Výsledky!$KV$9),IF(VLOOKUP(Tipy!JF79,'Kategórie hráčov'!$A$2:$B$46,2,FALSE)=30,30,20),0))</f>
        <v/>
      </c>
      <c r="KW85" s="66" t="str">
        <f>IF(ISBLANK($KC$3),"",IF(ISBLANK(Tipy!JB79),0,IF(OR(AND(Tipy!JB79=Výsledky!$KA$3,OR(Tipy!JD79=Výsledky!$KC$3+1,Tipy!JD79=Výsledky!$KC$3-1)),AND(Tipy!JD79=Výsledky!$KC$3,OR(Tipy!JB79=Výsledky!$KA$3+1,Tipy!JB79=Výsledky!$KA$3-1))),10,0)))</f>
        <v/>
      </c>
      <c r="KX85" s="69" t="str">
        <f>IF(ISBLANK($KC$3),"",IF(ISBLANK(Tipy!JB79),"-",SUM(KS85:KW85)))</f>
        <v/>
      </c>
      <c r="KY85" s="68"/>
      <c r="KZ85" s="65" t="str">
        <f>IF(ISBLANK($LE$3),"",IF(ISBLANK(Tipy!JH79),0,IF(AND(Tipy!JH79=Výsledky!$LC$3,Tipy!JJ79=Výsledky!$LE$3),60,0)))</f>
        <v/>
      </c>
      <c r="LA85" s="65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65" t="str">
        <f>IF(ISBLANK($LE$3),"",IF(OR(Tipy!JK79=Výsledky!$KZ$6,Tipy!JK79=Výsledky!$KZ$7,Tipy!JK79=Výsledky!$KZ$8,Tipy!JK79=Výsledky!$KZ$9),IF(VLOOKUP(Tipy!JK79,'Kategórie hráčov'!$A$2:$B$46,2,FALSE)=30,30,20),0))</f>
        <v/>
      </c>
      <c r="LC85" s="65" t="str">
        <f>IF(ISBLANK($LE$3),"",IF(OR(Tipy!JL79=Výsledky!$LC$6,Tipy!JL79=Výsledky!$LC$7,Tipy!JL79=Výsledky!$LC$8,Tipy!JL79=Výsledky!$LC$9),IF(VLOOKUP(Tipy!JL79,'Kategórie hráčov'!$A$2:$B$46,2,FALSE)=30,30,20),0))</f>
        <v/>
      </c>
      <c r="LD85" s="66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69" t="str">
        <f>IF(ISBLANK($LE$3),"",IF(ISBLANK(Tipy!JH79),"-",SUM(KZ85:LD85)))</f>
        <v/>
      </c>
      <c r="LF85" s="68"/>
      <c r="LG85" s="65" t="str">
        <f>IF(ISBLANK($JH$3),"",IF(ISBLANK(Tipy!JU79),0,IF(AND(Tipy!JU79=Výsledky!$JF$3,Tipy!JW79=Výsledky!$JH$3),60,0)))</f>
        <v/>
      </c>
      <c r="LH85" s="65" t="str">
        <f>IF(ISBLANK($JH$3),"",IF(ISBLANK(Tipy!JU79),0,IF(AND(Tipy!JU79=Výsledky!$JF$3,Tipy!JW79=Výsledky!$JH$3),0,IF(AND(Tipy!JU79-Tipy!JW79&gt;0,Výsledky!$JF$3-Výsledky!$JH$3&gt;0),20,IF(AND(Tipy!JU79-Tipy!JW79=0,Výsledky!$JF$3-Výsledky!$JH$3=0),20,IF(AND(Tipy!JU79-Tipy!JW79&lt;0,Výsledky!$JF$3-Výsledky!$JH$3&lt;0),20,0))))))</f>
        <v/>
      </c>
      <c r="LI85" s="65" t="str">
        <f>IF(ISBLANK($JH$3),"",IF(OR(Tipy!JX79=Výsledky!#REF!,Tipy!JX79=Výsledky!#REF!,Tipy!JX79=Výsledky!#REF!,Tipy!JX79=Výsledky!$JJ$9),IF(VLOOKUP(Tipy!JX79,'Kategórie hráčov'!$A$2:$B$46,2,FALSE)=30,30,20),0))</f>
        <v/>
      </c>
      <c r="LJ85" s="65" t="str">
        <f>IF(ISBLANK($JH$3),"",IF(OR(Tipy!JY79=Výsledky!#REF!,Tipy!JY79=Výsledky!#REF!,Tipy!JY79=Výsledky!#REF!,Tipy!JY79=Výsledky!$JM$9),IF(VLOOKUP(Tipy!JY79,'Kategórie hráčov'!$A$2:$B$46,2,FALSE)=30,30,20),0))</f>
        <v/>
      </c>
      <c r="LK85" s="66" t="str">
        <f>IF(ISBLANK($JH$3),"",IF(ISBLANK(Tipy!JU79),0,IF(OR(AND(Tipy!JU79=Výsledky!$JF$3,OR(Tipy!JW79=Výsledky!$JH$3+1,Tipy!JW79=Výsledky!$JH$3-1)),AND(Tipy!JW79=Výsledky!$JH$3,OR(Tipy!JU79=Výsledky!$JF$3+1,Tipy!JU79=Výsledky!$JF$3-1))),10,0)))</f>
        <v/>
      </c>
      <c r="LL85" s="69" t="str">
        <f>IF(ISBLANK($JH$3),"",IF(ISBLANK(Tipy!JU79),"-",SUM(LG85:LK85)))</f>
        <v/>
      </c>
      <c r="LM85" s="68"/>
      <c r="LN85" s="65" t="str">
        <f>IF(ISBLANK($LS$3),"",IF(ISBLANK(Tipy!JN79),0,IF(AND(Tipy!JN79=Výsledky!$LQ$3,Tipy!JP79=Výsledky!$LS$3),60,0)))</f>
        <v/>
      </c>
      <c r="LO85" s="65" t="str">
        <f>IF(ISBLANK($LS$3),"",IF(ISBLANK(Tipy!JN79),0,IF(AND(Tipy!JN79=Výsledky!$LQ$3,Tipy!JP79=Výsledky!$LS$3),0,IF(AND(Tipy!JN79-Tipy!JP79&gt;0,Výsledky!$LQ$3-Výsledky!$LS$3&gt;0),20,IF(AND(Tipy!JN79-Tipy!JP79=0,Výsledky!$LQ$3-Výsledky!$LS$3=0),20,IF(AND(Tipy!JN79-Tipy!JP79&lt;0,Výsledky!$LQ$3-Výsledky!$LS$3&lt;0),20,0))))))</f>
        <v/>
      </c>
      <c r="LP85" s="65" t="str">
        <f>IF(ISBLANK($LS$3),"",IF(OR(Tipy!JQ79=Výsledky!$LN$6,Tipy!JQ79=Výsledky!$LN$7,Tipy!JQ79=Výsledky!$LN$8,Tipy!JQ79=Výsledky!$LN$9),IF(VLOOKUP(Tipy!JQ79,'Kategórie hráčov'!$A$2:$B$46,2,FALSE)=30,30,20),0))</f>
        <v/>
      </c>
      <c r="LQ85" s="65" t="str">
        <f>IF(ISBLANK($LS$3),"",IF(OR(Tipy!JR79=Výsledky!$LQ$6,Tipy!JR79=Výsledky!$LQ$7,Tipy!JR79=Výsledky!$LQ$8,Tipy!JR79=Výsledky!$LQ$9),IF(VLOOKUP(Tipy!JR79,'Kategórie hráčov'!$A$2:$B$46,2,FALSE)=30,30,20),0))</f>
        <v/>
      </c>
      <c r="LR85" s="66" t="str">
        <f>IF(ISBLANK($LS$3),"",IF(ISBLANK(Tipy!JN79),0,IF(OR(AND(Tipy!JN79=Výsledky!$LQ$3,OR(Tipy!JP79=Výsledky!$LS$3+1,Tipy!JP79=Výsledky!$LS$3-1)),AND(Tipy!JP79=Výsledky!$LS$3,OR(Tipy!JN79=Výsledky!$LQ$3+1,Tipy!JN79=Výsledky!$LQ$3-1))),10,0)))</f>
        <v/>
      </c>
      <c r="LS85" s="69" t="str">
        <f>IF(ISBLANK($LS$3),"",IF(ISBLANK(Tipy!JN79),"-",SUM(LN85:LR85)))</f>
        <v/>
      </c>
      <c r="LT85" s="68"/>
      <c r="LU85" s="65" t="str">
        <f>IF(ISBLANK($JH$3),"",IF(ISBLANK(Tipy!KI79),0,IF(AND(Tipy!KI79=Výsledky!$JF$3,Tipy!KK79=Výsledky!$JH$3),60,0)))</f>
        <v/>
      </c>
      <c r="LV85" s="65" t="str">
        <f>IF(ISBLANK($JH$3),"",IF(ISBLANK(Tipy!KI79),0,IF(AND(Tipy!KI79=Výsledky!$JF$3,Tipy!KK79=Výsledky!$JH$3),0,IF(AND(Tipy!KI79-Tipy!KK79&gt;0,Výsledky!$JF$3-Výsledky!$JH$3&gt;0),20,IF(AND(Tipy!KI79-Tipy!KK79=0,Výsledky!$JF$3-Výsledky!$JH$3=0),20,IF(AND(Tipy!KI79-Tipy!KK79&lt;0,Výsledky!$JF$3-Výsledky!$JH$3&lt;0),20,0))))))</f>
        <v/>
      </c>
      <c r="LW85" s="65" t="str">
        <f>IF(ISBLANK($JH$3),"",IF(OR(Tipy!KL79=Výsledky!#REF!,Tipy!KL79=Výsledky!#REF!,Tipy!KL79=Výsledky!#REF!,Tipy!KL79=Výsledky!$JJ$9),IF(VLOOKUP(Tipy!KL79,'Kategórie hráčov'!$A$2:$B$46,2,FALSE)=30,30,20),0))</f>
        <v/>
      </c>
      <c r="LX85" s="65" t="str">
        <f>IF(ISBLANK($JH$3),"",IF(OR(Tipy!KM79=Výsledky!#REF!,Tipy!KM79=Výsledky!#REF!,Tipy!KM79=Výsledky!#REF!,Tipy!KM79=Výsledky!$JM$9),IF(VLOOKUP(Tipy!KM79,'Kategórie hráčov'!$A$2:$B$46,2,FALSE)=30,30,20),0))</f>
        <v/>
      </c>
      <c r="LY85" s="66" t="str">
        <f>IF(ISBLANK($JH$3),"",IF(ISBLANK(Tipy!KI79),0,IF(OR(AND(Tipy!KI79=Výsledky!$JF$3,OR(Tipy!KK79=Výsledky!$JH$3+1,Tipy!KK79=Výsledky!$JH$3-1)),AND(Tipy!KK79=Výsledky!$JH$3,OR(Tipy!KI79=Výsledky!$JF$3+1,Tipy!KI79=Výsledky!$JF$3-1))),10,0)))</f>
        <v/>
      </c>
      <c r="LZ85" s="69" t="str">
        <f>IF(ISBLANK($JH$3),"",IF(ISBLANK(Tipy!KI79),"-",SUM(LU85:LY85)))</f>
        <v/>
      </c>
      <c r="MA85" s="68"/>
      <c r="MB85" s="65" t="str">
        <f>IF(ISBLANK($MG$3),"",IF(ISBLANK(Tipy!JZ79),0,IF(AND(Tipy!JZ79=Výsledky!$ME$3,Tipy!KB79=Výsledky!$MG$3),60,0)))</f>
        <v/>
      </c>
      <c r="MC85" s="65" t="str">
        <f>IF(ISBLANK($MG$3),"",IF(ISBLANK(Tipy!JZ79),0,IF(AND(Tipy!JZ79=Výsledky!$ME$3,Tipy!KB79=Výsledky!$MG$3),0,IF(AND(Tipy!JZ79-Tipy!KB79&gt;0,Výsledky!$ME$3-Výsledky!$MG$3&gt;0),20,IF(AND(Tipy!JZ79-Tipy!KB79=0,Výsledky!$ME$3-Výsledky!$MG$3=0),20,IF(AND(Tipy!JZ79-Tipy!KB79&lt;0,Výsledky!$ME$3-Výsledky!$MG$3&lt;0),20,0))))))</f>
        <v/>
      </c>
      <c r="MD85" s="65" t="str">
        <f>IF(ISBLANK($MG$3),"",IF(OR(Tipy!KC79=Výsledky!$MB$6,Tipy!KC79=Výsledky!$MB$7,Tipy!KC79=Výsledky!$MB$8,Tipy!KC79=Výsledky!$MB$9),IF(VLOOKUP(Tipy!KC79,'Kategórie hráčov'!$A$2:$B$46,2,FALSE)=30,30,20),0))</f>
        <v/>
      </c>
      <c r="ME85" s="65" t="str">
        <f>IF(ISBLANK($MG$3),"",IF(OR(Tipy!KD79=Výsledky!$ME$6,Tipy!KD79=Výsledky!$ME$7,Tipy!KD79=Výsledky!$ME$8,Tipy!KD79=Výsledky!$ME$9),IF(VLOOKUP(Tipy!KD79,'Kategórie hráčov'!$A$2:$B$46,2,FALSE)=30,30,20),0))</f>
        <v/>
      </c>
      <c r="MF85" s="66" t="str">
        <f>IF(ISBLANK($MG$3),"",IF(ISBLANK(Tipy!JZ79),0,IF(OR(AND(Tipy!JZ79=Výsledky!$ME$3,OR(Tipy!KB79=Výsledky!$MG$3+1,Tipy!KB79=Výsledky!$MG$3-1)),AND(Tipy!KB79=Výsledky!$MG$3,OR(Tipy!JZ79=Výsledky!$ME$3+1,Tipy!JZ79=Výsledky!$ME$3-1))),10,0)))</f>
        <v/>
      </c>
      <c r="MG85" s="69" t="str">
        <f>IF(ISBLANK($MG$3),"",IF(ISBLANK(Tipy!JZ79),"-",SUM(MB85:MF85)))</f>
        <v/>
      </c>
      <c r="MH85" s="68"/>
      <c r="MI85" s="65" t="str">
        <f>IF(ISBLANK($MN$3),"",IF(ISBLANK(Tipy!KL79),0,IF(AND(Tipy!KL79=Výsledky!$ML$3,Tipy!KN79=Výsledky!$MN$3),60,0)))</f>
        <v/>
      </c>
      <c r="MJ85" s="6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65" t="str">
        <f>IF(ISBLANK($MN$3),"",IF(OR(Tipy!KO79=Výsledky!$MI$6,Tipy!KO79=Výsledky!$MI$7,Tipy!KO79=Výsledky!$MI$8,Tipy!KO79=Výsledky!$MI$9),IF(VLOOKUP(Tipy!KO79,'Kategórie hráčov'!$A$2:$B$70,2,FALSE)=30,30,20),0))</f>
        <v/>
      </c>
      <c r="ML85" s="65" t="str">
        <f>IF(ISBLANK($MN$3),"",IF(OR(Tipy!KP79=Výsledky!$ML$6,Tipy!KP79=Výsledky!$ML$7,Tipy!KP79=Výsledky!$ML$8,Tipy!KP79=Výsledky!$ML$9),IF(VLOOKUP(Tipy!KP79,'Kategórie hráčov'!$A$2:$B$70,2,FALSE)=30,30,20),0))</f>
        <v/>
      </c>
      <c r="MM85" s="6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69" t="str">
        <f>IF(ISBLANK($MN$3),"",IF(ISBLANK(Tipy!KL79),"-",SUM(MI85:MM85)))</f>
        <v/>
      </c>
      <c r="MO85" s="68"/>
      <c r="MP85" s="65" t="str">
        <f>IF(ISBLANK($MU$3),"",IF(ISBLANK(Tipy!KR79),0,IF(AND(Tipy!KR79=Výsledky!$MS$3,Tipy!KT79=Výsledky!$MU$3),60,0)))</f>
        <v/>
      </c>
      <c r="MQ85" s="6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65" t="str">
        <f>IF(ISBLANK($MU$3),"",IF(OR(Tipy!KU79=Výsledky!$MP$6,Tipy!KU79=Výsledky!$MP$7,Tipy!KU79=Výsledky!$MP$8,Tipy!KU79=Výsledky!$MP$9),IF(VLOOKUP(Tipy!KU79,'Kategórie hráčov'!$A$2:$B$46,2,FALSE)=30,30,20),0))</f>
        <v/>
      </c>
      <c r="MS85" s="65" t="str">
        <f>IF(ISBLANK($MU$3),"",IF(OR(Tipy!KV79=Výsledky!$MS$6,Tipy!KV79=Výsledky!$MS$7,Tipy!KV79=Výsledky!$MS$8,Tipy!KV79=Výsledky!$MS$9),IF(VLOOKUP(Tipy!KV79,'Kategórie hráčov'!$A$2:$B$46,2,FALSE)=30,30,20),0))</f>
        <v/>
      </c>
      <c r="MT85" s="6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69" t="str">
        <f>IF(ISBLANK($MU$3),"",IF(ISBLANK(Tipy!KR79),"-",SUM(MP85:MT85)))</f>
        <v/>
      </c>
      <c r="MV85" s="68"/>
      <c r="MW85" s="65" t="str">
        <f>IF(ISBLANK($NP$3),"",IF(ISBLANK(Tipy!KX79),0,IF(AND(Tipy!KX79=Výsledky!$NN$3,Tipy!KZ79=Výsledky!$NP$3),60,0)))</f>
        <v/>
      </c>
      <c r="MX85" s="65" t="str">
        <f>IF(ISBLANK($NP$3),"",IF(ISBLANK(Tipy!KX79),0,IF(AND(Tipy!KX79=Výsledky!$NN$3,Tipy!KZ79=Výsledky!$NP$3),0,IF(AND(Tipy!KX79-Tipy!KZ79&gt;0,Výsledky!$NN$3-Výsledky!$NP$3&gt;0),20,IF(AND(Tipy!KX79-Tipy!KZ79=0,Výsledky!$NN$3-Výsledky!$NP$3=0),20,IF(AND(Tipy!KX79-Tipy!KZ79&lt;0,Výsledky!$NN$3-Výsledky!$NP$3&lt;0),20,0))))))</f>
        <v/>
      </c>
      <c r="MY85" s="65" t="str">
        <f>IF(ISBLANK($NP$3),"",IF(OR(Tipy!LA79=Výsledky!$MW$6,Tipy!LA79=Výsledky!$MW$7,Tipy!LA79=Výsledky!$MW$8,Tipy!LA79=Výsledky!$MW$9),IF(VLOOKUP(Tipy!LA79,'Kategórie hráčov'!$A$2:$B$46,2,FALSE)=30,30,20),0))</f>
        <v/>
      </c>
      <c r="MZ85" s="65" t="str">
        <f>IF(ISBLANK($NP$3),"",IF(OR(Tipy!LB79=Výsledky!$MZ$6,Tipy!LB79=Výsledky!$MZ$7,Tipy!LB79=Výsledky!$MZ$8,Tipy!LB79=Výsledky!$MZ$9),IF(VLOOKUP(Tipy!LB79,'Kategórie hráčov'!$A$2:$B$46,2,FALSE)=30,30,20),0))</f>
        <v/>
      </c>
      <c r="NA85" s="66" t="str">
        <f>IF(ISBLANK($NP$3),"",IF(ISBLANK(Tipy!KX79),0,IF(OR(AND(Tipy!KX79=Výsledky!$NN$3,OR(Tipy!KZ79=Výsledky!$NP$3+1,Tipy!KZ79=Výsledky!$NP$3-1)),AND(Tipy!KZ79=Výsledky!$NP$3,OR(Tipy!KX79=Výsledky!$NN$3+1,Tipy!KX79=Výsledky!$NN$3-1))),10,0)))</f>
        <v/>
      </c>
      <c r="NB85" s="69" t="str">
        <f>IF(ISBLANK($NP$3),"",IF(ISBLANK(Tipy!KX79),"-",SUM(MW85:NA85)))</f>
        <v/>
      </c>
      <c r="NC85" s="68"/>
      <c r="ND85" s="65" t="str">
        <f>IF(ISBLANK($NB$3),"",IF(ISBLANK(Tipy!LD79),0,IF(AND(Tipy!LD79=Výsledky!$MZ$3,Tipy!LF79=Výsledky!$NB$3),60,0)))</f>
        <v/>
      </c>
      <c r="NE85" s="65" t="str">
        <f>IF(ISBLANK($NB$3),"",IF(ISBLANK(Tipy!LD79),0,IF(AND(Tipy!LD79=Výsledky!$MZ$3,Tipy!LF79=Výsledky!$NB$3),0,IF(AND(Tipy!LD79-Tipy!LF79&gt;0,Výsledky!$MZ$3-Výsledky!$NB$3&gt;0),20,IF(AND(Tipy!LD79-Tipy!LF79=0,Výsledky!$MZ$3-Výsledky!$NB$3=0),20,IF(AND(Tipy!LD79-Tipy!LF79&lt;0,Výsledky!$MZ$3-Výsledky!$NB$3&lt;0),20,0))))))</f>
        <v/>
      </c>
      <c r="NF85" s="65" t="str">
        <f>IF(ISBLANK($NB$3),"",IF(OR(Tipy!LG79=Výsledky!#REF!,Tipy!LG79=Výsledky!#REF!,Tipy!LG79=Výsledky!#REF!,Tipy!LG79=Výsledky!$ND$9),IF(VLOOKUP(Tipy!LG79,'Kategórie hráčov'!$A$2:$B$46,2,FALSE)=30,30,20),0))</f>
        <v/>
      </c>
      <c r="NG85" s="65" t="str">
        <f>IF(ISBLANK($NB$3),"",IF(OR(Tipy!LH79=Výsledky!#REF!,Tipy!LH79=Výsledky!#REF!,Tipy!LH79=Výsledky!#REF!,Tipy!LH79=Výsledky!$NG$9),IF(VLOOKUP(Tipy!LH79,'Kategórie hráčov'!$A$2:$B$46,2,FALSE)=30,30,20),0))</f>
        <v/>
      </c>
      <c r="NH85" s="66" t="str">
        <f>IF(ISBLANK($NB$3),"",IF(ISBLANK(Tipy!LD79),0,IF(OR(AND(Tipy!LD79=Výsledky!$MZ$3,OR(Tipy!LF79=Výsledky!$NB$3+1,Tipy!LF79=Výsledky!$NB$3-1)),AND(Tipy!LF79=Výsledky!$NB$3,OR(Tipy!LD79=Výsledky!$MZ$3+1,Tipy!LD79=Výsledky!$MZ$3-1))),10,0)))</f>
        <v/>
      </c>
      <c r="NI85" s="69" t="str">
        <f>IF(ISBLANK($NB$3),"",IF(ISBLANK(Tipy!LD79),"-",SUM(ND85:NH85)))</f>
        <v/>
      </c>
      <c r="NJ85" s="68"/>
      <c r="NK85" s="65" t="str">
        <f>IF(ISBLANK($OD$3),"",IF(ISBLANK(Tipy!LJ79),0,IF(AND(Tipy!LJ79=Výsledky!$OB$3,Tipy!LL79=Výsledky!$OD$3),60,0)))</f>
        <v/>
      </c>
      <c r="NL85" s="65" t="str">
        <f>IF(ISBLANK($OD$3),"",IF(ISBLANK(Tipy!LJ79),0,IF(AND(Tipy!LJ79=Výsledky!$OB$3,Tipy!LL79=Výsledky!$OD$3),0,IF(AND(Tipy!LJ79-Tipy!LL79&gt;0,Výsledky!$OB$3-Výsledky!$OD$3&gt;0),20,IF(AND(Tipy!LJ79-Tipy!LL79=0,Výsledky!$OB$3-Výsledky!$OD$3=0),20,IF(AND(Tipy!LJ79-Tipy!LL79&lt;0,Výsledky!$OB$3-Výsledky!$OD$3&lt;0),20,0))))))</f>
        <v/>
      </c>
      <c r="NM85" s="65" t="str">
        <f>IF(ISBLANK($OD$3),"",IF(OR(Tipy!LM79=Výsledky!$NK$6,Tipy!LM79=Výsledky!$NK$7,Tipy!LM79=Výsledky!$NK$8,Tipy!LM79=Výsledky!$NK$9),IF(VLOOKUP(Tipy!LM79,'Kategórie hráčov'!$A$2:$B$46,2,FALSE)=30,30,20),0))</f>
        <v/>
      </c>
      <c r="NN85" s="65" t="str">
        <f>IF(ISBLANK($OD$3),"",IF(OR(Tipy!LN79=Výsledky!$NN$6,Tipy!LN79=Výsledky!$NN$7,Tipy!LN79=Výsledky!$NN$8,Tipy!LN79=Výsledky!$NN$9),IF(VLOOKUP(Tipy!LN79,'Kategórie hráčov'!$A$2:$B$46,2,FALSE)=30,30,20),0))</f>
        <v/>
      </c>
      <c r="NO85" s="66" t="str">
        <f>IF(ISBLANK($OD$3),"",IF(ISBLANK(Tipy!LJ79),0,IF(OR(AND(Tipy!LJ79=Výsledky!$OB$3,OR(Tipy!LL79=Výsledky!$OD$3+1,Tipy!LL79=Výsledky!$OD$3-1)),AND(Tipy!LL79=Výsledky!$OD$3,OR(Tipy!LJ79=Výsledky!$OB$3+1,Tipy!LJ79=Výsledky!$OB$3-1))),10,0)))</f>
        <v/>
      </c>
      <c r="NP85" s="69" t="str">
        <f>IF(ISBLANK($OD$3),"",IF(ISBLANK(Tipy!LJ79),"-",SUM(NK85:NO85)))</f>
        <v/>
      </c>
      <c r="NQ85" s="68"/>
      <c r="NR85" s="65" t="str">
        <f>IF(ISBLANK($NI$3),"",IF(ISBLANK(Tipy!LP79),0,IF(AND(Tipy!LP79=Výsledky!$NG$3,Tipy!LR79=Výsledky!$NI$3),60,0)))</f>
        <v/>
      </c>
      <c r="NS85" s="65" t="str">
        <f>IF(ISBLANK($NI$3),"",IF(ISBLANK(Tipy!LP79),0,IF(AND(Tipy!LP79=Výsledky!$NG$3,Tipy!LR79=Výsledky!$NI$3),0,IF(AND(Tipy!LP79-Tipy!LR79&gt;0,Výsledky!$NG$3-Výsledky!$NI$3&gt;0),20,IF(AND(Tipy!LP79-Tipy!LR79=0,Výsledky!$NG$3-Výsledky!$NI$3=0),20,IF(AND(Tipy!LP79-Tipy!LR79&lt;0,Výsledky!$NG$3-Výsledky!$NI$3&lt;0),20,0))))))</f>
        <v/>
      </c>
      <c r="NT85" s="65" t="str">
        <f>IF(ISBLANK($NI$3),"",IF(OR(Tipy!LS79=Výsledky!$NR$6,Tipy!LS79=Výsledky!$NR$7,Tipy!LS79=Výsledky!$NR$8,Tipy!LS79=Výsledky!$NR$9),IF(VLOOKUP(Tipy!LS79,'Kategórie hráčov'!$A$2:$B$46,2,FALSE)=30,30,20),0))</f>
        <v/>
      </c>
      <c r="NU85" s="65" t="str">
        <f>IF(ISBLANK($NI$3),"",IF(OR(Tipy!LT79=Výsledky!$NU$6,Tipy!LT79=Výsledky!$NU$7,Tipy!LT79=Výsledky!$NU$8,Tipy!LT79=Výsledky!$NU$9),IF(VLOOKUP(Tipy!LT79,'Kategórie hráčov'!$A$2:$B$46,2,FALSE)=30,30,20),0))</f>
        <v/>
      </c>
      <c r="NV85" s="66" t="str">
        <f>IF(ISBLANK($NI$3),"",IF(ISBLANK(Tipy!LP79),0,IF(OR(AND(Tipy!LP79=Výsledky!$NG$3,OR(Tipy!LR79=Výsledky!$NI$3+1,Tipy!LR79=Výsledky!$NI$3-1)),AND(Tipy!LR79=Výsledky!$NI$3,OR(Tipy!LP79=Výsledky!$NG$3+1,Tipy!LP79=Výsledky!$NG$3-1))),10,0)))</f>
        <v/>
      </c>
      <c r="NW85" s="69" t="str">
        <f>IF(ISBLANK($NI$3),"",IF(ISBLANK(Tipy!LP79),"-",SUM(NR85:NV85)))</f>
        <v/>
      </c>
      <c r="NX85" s="68"/>
      <c r="NY85" s="65" t="str">
        <f>IF(ISBLANK($OK$3),"",IF(ISBLANK(Tipy!LV79),0,IF(AND(Tipy!LV79=Výsledky!$OI$3,Tipy!LX79=Výsledky!$OK$3),60,0)))</f>
        <v/>
      </c>
      <c r="NZ85" s="65" t="str">
        <f>IF(ISBLANK($OK$3),"",IF(ISBLANK(Tipy!LV79),0,IF(AND(Tipy!LV79=Výsledky!$OI$3,Tipy!LX79=Výsledky!$OK$3),0,IF(AND(Tipy!LV79-Tipy!LX79&gt;0,Výsledky!$OI$3-Výsledky!$OK$3&gt;0),20,IF(AND(Tipy!LV79-Tipy!LX79=0,Výsledky!$OI$3-Výsledky!$OK$3=0),20,IF(AND(Tipy!LV79-Tipy!LX79&lt;0,Výsledky!$OI$3-Výsledky!$OK$3&lt;0),20,0))))))</f>
        <v/>
      </c>
      <c r="OA85" s="65" t="str">
        <f>IF(ISBLANK($OK$3),"",IF(OR(Tipy!LY79=Výsledky!#REF!,Tipy!LY79=Výsledky!#REF!,Tipy!LY79=Výsledky!#REF!,Tipy!LY79=Výsledky!$NY$9),IF(VLOOKUP(Tipy!LY79,'Kategórie hráčov'!$A$2:$B$46,2,FALSE)=30,30,20),0))</f>
        <v/>
      </c>
      <c r="OB85" s="65" t="str">
        <f>IF(ISBLANK($OK$3),"",IF(OR(Tipy!LZ79=Výsledky!#REF!,Tipy!LZ79=Výsledky!#REF!,Tipy!LZ79=Výsledky!#REF!,Tipy!LZ79=Výsledky!$OB$9),IF(VLOOKUP(Tipy!LZ79,'Kategórie hráčov'!$A$2:$B$46,2,FALSE)=30,30,20),0))</f>
        <v/>
      </c>
      <c r="OC85" s="66" t="str">
        <f>IF(ISBLANK($OK$3),"",IF(ISBLANK(Tipy!LV79),0,IF(OR(AND(Tipy!LV79=Výsledky!$OI$3,OR(Tipy!LX79=Výsledky!$OK$3+1,Tipy!LX79=Výsledky!$OK$3-1)),AND(Tipy!LX79=Výsledky!$OK$3,OR(Tipy!LV79=Výsledky!$OI$3+1,Tipy!LV79=Výsledky!$OI$3-1))),10,0)))</f>
        <v/>
      </c>
      <c r="OD85" s="69" t="str">
        <f>IF(ISBLANK($OK$3),"",IF(ISBLANK(Tipy!LV79),"-",SUM(NY85:OC85)))</f>
        <v/>
      </c>
      <c r="OE85" s="68"/>
      <c r="OF85" s="65" t="str">
        <f>IF(ISBLANK($NW$3),"",IF(ISBLANK(Tipy!MB79),0,IF(AND(Tipy!MB79=Výsledky!$NU$3,Tipy!MD79=Výsledky!$NW$3),60,0)))</f>
        <v/>
      </c>
      <c r="OG85" s="65" t="str">
        <f>IF(ISBLANK($NW$3),"",IF(ISBLANK(Tipy!MB79),0,IF(AND(Tipy!MB79=Výsledky!$NU$3,Tipy!MD79=Výsledky!$NW$3),0,IF(AND(Tipy!MB79-Tipy!MD79&gt;0,Výsledky!$NU$3-Výsledky!$NW$3&gt;0),20,IF(AND(Tipy!MB79-Tipy!MD79=0,Výsledky!$NU$3-Výsledky!$NW$3=0),20,IF(AND(Tipy!MB79-Tipy!MD79&lt;0,Výsledky!$NU$3-Výsledky!$NW$3&lt;0),20,0))))))</f>
        <v/>
      </c>
      <c r="OH85" s="65" t="str">
        <f>IF(ISBLANK($NW$3),"",IF(OR(Tipy!ME79=Výsledky!$OF$6,Tipy!ME79=Výsledky!$OF$7,Tipy!ME79=Výsledky!$OF$8,Tipy!ME79=Výsledky!$OF$9),IF(VLOOKUP(Tipy!ME79,'Kategórie hráčov'!$A$2:$B$46,2,FALSE)=30,30,20),0))</f>
        <v/>
      </c>
      <c r="OI85" s="65" t="str">
        <f>IF(ISBLANK($NW$3),"",IF(OR(Tipy!MF79=Výsledky!$OI$6,Tipy!MF79=Výsledky!$OI$7,Tipy!MF79=Výsledky!$OI$8,Tipy!MF79=Výsledky!$OI$9),IF(VLOOKUP(Tipy!MF79,'Kategórie hráčov'!$A$2:$B$46,2,FALSE)=30,30,20),0))</f>
        <v/>
      </c>
      <c r="OJ85" s="66" t="str">
        <f>IF(ISBLANK($NW$3),"",IF(ISBLANK(Tipy!MB79),0,IF(OR(AND(Tipy!MB79=Výsledky!$NU$3,OR(Tipy!MD79=Výsledky!$NW$3+1,Tipy!MD79=Výsledky!$NW$3-1)),AND(Tipy!MD79=Výsledky!$NW$3,OR(Tipy!MB79=Výsledky!$NU$3+1,Tipy!MB79=Výsledky!$NU$3-1))),10,0)))</f>
        <v/>
      </c>
      <c r="OK85" s="69" t="str">
        <f>IF(ISBLANK($NW$3),"",IF(ISBLANK(Tipy!MB79),"-",SUM(OF85:OJ85)))</f>
        <v/>
      </c>
      <c r="OL85" s="68"/>
      <c r="OM85" s="65" t="str">
        <f>IF(ISBLANK($OR$3),"",IF(ISBLANK(Tipy!MH79),0,IF(AND(Tipy!MH79=Výsledky!$OP$3,Tipy!MJ79=Výsledky!$OR$3),60,0)))</f>
        <v/>
      </c>
      <c r="ON85" s="6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65" t="str">
        <f>IF(ISBLANK($OR$3),"",IF(OR(Tipy!MK79=Výsledky!$OM$6,Tipy!MK79=Výsledky!$OM$7,Tipy!MK79=Výsledky!$OM$8,Tipy!MK79=Výsledky!$OM$9),IF(VLOOKUP(Tipy!MK79,'Kategórie hráčov'!$A$2:$B$46,2,FALSE)=30,30,20),0))</f>
        <v/>
      </c>
      <c r="OP85" s="65" t="str">
        <f>IF(ISBLANK($OR$3),"",IF(OR(Tipy!ML79=Výsledky!$OP$6,Tipy!ML79=Výsledky!$OP$7,Tipy!ML79=Výsledky!$OP$8,Tipy!ML79=Výsledky!$OP$9),IF(VLOOKUP(Tipy!ML79,'Kategórie hráčov'!$A$2:$B$46,2,FALSE)=30,30,20),0))</f>
        <v/>
      </c>
      <c r="OQ85" s="6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69" t="str">
        <f>IF(ISBLANK($OR$3),"",IF(ISBLANK(Tipy!MH79),"-",SUM(OM85:OQ85)))</f>
        <v/>
      </c>
      <c r="OS85" s="68"/>
      <c r="OT85" s="65" t="str">
        <f>IF(ISBLANK($OY$3),"",IF(ISBLANK(Tipy!MN79),0,IF(AND(Tipy!MN79=Výsledky!$OW$3,Tipy!MP79=Výsledky!$OY$3),60,0)))</f>
        <v/>
      </c>
      <c r="OU85" s="6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65" t="str">
        <f>IF(ISBLANK($OY$3),"",IF(OR(Tipy!MQ79=Výsledky!$OT$6,Tipy!MQ79=Výsledky!$OT$7,Tipy!MQ79=Výsledky!$OT$8,Tipy!MQ79=Výsledky!$OT$9),IF(VLOOKUP(Tipy!MQ79,'Kategórie hráčov'!$A$2:$B$46,2,FALSE)=30,30,20),0))</f>
        <v/>
      </c>
      <c r="OW85" s="65" t="str">
        <f>IF(ISBLANK($OY$3),"",IF(OR(Tipy!MR79=Výsledky!$OW$6,Tipy!MR79=Výsledky!$OW$7,Tipy!MR79=Výsledky!$OW$8,Tipy!MR79=Výsledky!$OW$9),IF(VLOOKUP(Tipy!MR79,'Kategórie hráčov'!$A$2:$B$46,2,FALSE)=30,30,20),0))</f>
        <v/>
      </c>
      <c r="OX85" s="6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69" t="str">
        <f>IF(ISBLANK($OY$3),"",IF(ISBLANK(Tipy!MN79),"-",SUM(OT85:OX85)))</f>
        <v/>
      </c>
      <c r="OZ85" s="68"/>
      <c r="PA85" s="65" t="str">
        <f>IF(ISBLANK($PF$3),"",IF(ISBLANK(Tipy!MT79),0,IF(AND(Tipy!MT79=Výsledky!$PD$3,Tipy!MV79=Výsledky!$PF$3),60,0)))</f>
        <v/>
      </c>
      <c r="PB85" s="6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65" t="str">
        <f>IF(ISBLANK($PF$3),"",IF(OR(Tipy!MW79=Výsledky!$PA$6,Tipy!MW79=Výsledky!$PA$7,Tipy!MW79=Výsledky!$PA$8,Tipy!MW79=Výsledky!$PA$9),IF(VLOOKUP(Tipy!MW79,'Kategórie hráčov'!$A$2:$B$46,2,FALSE)=30,30,20),0))</f>
        <v/>
      </c>
      <c r="PD85" s="65" t="str">
        <f>IF(ISBLANK($PF$3),"",IF(OR(Tipy!MX79=Výsledky!$PD$6,Tipy!MX79=Výsledky!$PD$7,Tipy!MX79=Výsledky!$PD$8,Tipy!MX79=Výsledky!$PD$9),IF(VLOOKUP(Tipy!MX79,'Kategórie hráčov'!$A$2:$B$46,2,FALSE)=30,30,20),0))</f>
        <v/>
      </c>
      <c r="PE85" s="6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69" t="str">
        <f>IF(ISBLANK($PF$3),"",IF(ISBLANK(Tipy!MT79),"-",SUM(PA85:PE85)))</f>
        <v/>
      </c>
      <c r="PG85" s="68"/>
      <c r="PH85" s="65" t="str">
        <f>IF(ISBLANK($PM$3),"",IF(ISBLANK(Tipy!MZ79),0,IF(AND(Tipy!MZ79=Výsledky!$PK$3,Tipy!NB79=Výsledky!$PM$3),60,0)))</f>
        <v/>
      </c>
      <c r="PI85" s="6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65" t="str">
        <f>IF(ISBLANK($PM$3),"",IF(OR(Tipy!NC79=Výsledky!$PH$6,Tipy!NC79=Výsledky!$PH$7,Tipy!NC79=Výsledky!$PH$8,Tipy!NC79=Výsledky!$PH$9),IF(VLOOKUP(Tipy!NC79,'Kategórie hráčov'!$A$2:$B$46,2,FALSE)=30,30,20),0))</f>
        <v/>
      </c>
      <c r="PK85" s="65" t="str">
        <f>IF(ISBLANK($PM$3),"",IF(OR(Tipy!ND79=Výsledky!$PK$6,Tipy!ND79=Výsledky!$PK$7,Tipy!ND79=Výsledky!$PK$8,Tipy!ND79=Výsledky!$PK$9),IF(VLOOKUP(Tipy!ND79,'Kategórie hráčov'!$A$2:$B$46,2,FALSE)=30,30,20),0))</f>
        <v/>
      </c>
      <c r="PL85" s="6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69" t="str">
        <f>IF(ISBLANK($PM$3),"",IF(ISBLANK(Tipy!MZ79),"-",SUM(PH85:PL85)))</f>
        <v/>
      </c>
      <c r="PN85" s="68"/>
      <c r="PO85" s="65" t="str">
        <f>IF(ISBLANK($PT$3),"",IF(ISBLANK(Tipy!NF79),0,IF(AND(Tipy!NF79=Výsledky!$PR$3,Tipy!NH79=Výsledky!$PT$3),60,0)))</f>
        <v/>
      </c>
      <c r="PP85" s="6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65" t="str">
        <f>IF(ISBLANK($PT$3),"",IF(OR(Tipy!NI79=Výsledky!$PO$6,Tipy!NI79=Výsledky!$PO$7,Tipy!NI79=Výsledky!$PO$8,Tipy!NI79=Výsledky!$PO$9),IF(VLOOKUP(Tipy!NI79,'Kategórie hráčov'!$A$2:$B$46,2,FALSE)=30,30,20),0))</f>
        <v/>
      </c>
      <c r="PR85" s="65" t="str">
        <f>IF(ISBLANK($PT$3),"",IF(OR(Tipy!NJ79=Výsledky!$PR$6,Tipy!NJ79=Výsledky!$PR$7,Tipy!NJ79=Výsledky!$PR$8,Tipy!NJ79=Výsledky!$PR$9),IF(VLOOKUP(Tipy!NJ79,'Kategórie hráčov'!$A$2:$B$46,2,FALSE)=30,30,20),0))</f>
        <v/>
      </c>
      <c r="PS85" s="6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69" t="str">
        <f>IF(ISBLANK($PT$3),"",IF(ISBLANK(Tipy!NF79),"-",SUM(PO85:PS85)))</f>
        <v/>
      </c>
      <c r="PU85" s="68"/>
      <c r="PV85" s="65" t="str">
        <f>IF(ISBLANK($QA$3),"",IF(ISBLANK(Tipy!NL79),0,IF(AND(Tipy!NL79=Výsledky!$PY$3,Tipy!NN79=Výsledky!$QA$3),60,0)))</f>
        <v/>
      </c>
      <c r="PW85" s="6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65" t="str">
        <f>IF(ISBLANK($QA$3),"",IF(OR(Tipy!NO79=Výsledky!$PV$6,Tipy!NO79=Výsledky!$PV$7,Tipy!NO79=Výsledky!$PV$8,Tipy!NO79=Výsledky!$PV$9),IF(VLOOKUP(Tipy!NO79,'Kategórie hráčov'!$A$2:$B$46,2,FALSE)=30,30,20),0))</f>
        <v/>
      </c>
      <c r="PY85" s="65" t="str">
        <f>IF(ISBLANK($QA$3),"",IF(OR(Tipy!NP79=Výsledky!$PY$6,Tipy!NP79=Výsledky!$PY$7,Tipy!NP79=Výsledky!$PY$8,Tipy!NP79=Výsledky!$PY$9),IF(VLOOKUP(Tipy!NP79,'Kategórie hráčov'!$A$2:$B$46,2,FALSE)=30,30,20),0))</f>
        <v/>
      </c>
      <c r="PZ85" s="6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69" t="str">
        <f>IF(ISBLANK($QA$3),"",IF(ISBLANK(Tipy!NL79),"-",SUM(PV85:PZ85)))</f>
        <v/>
      </c>
      <c r="QB85" s="68"/>
      <c r="QC85" s="65" t="str">
        <f>IF(ISBLANK($QH$3),"",IF(ISBLANK(Tipy!NR79),0,IF(AND(Tipy!NR79=Výsledky!$QF$3,Tipy!NT79=Výsledky!$QH$3),60,0)))</f>
        <v/>
      </c>
      <c r="QD85" s="6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65" t="str">
        <f>IF(ISBLANK($QH$3),"",IF(OR(Tipy!NU79=Výsledky!$QC$6,Tipy!NU79=Výsledky!$QC$7,Tipy!NU79=Výsledky!$QC$8,Tipy!NU79=Výsledky!$QC$9),IF(VLOOKUP(Tipy!NU79,'Kategórie hráčov'!$A$2:$B$46,2,FALSE)=30,30,20),0))</f>
        <v/>
      </c>
      <c r="QF85" s="65" t="str">
        <f>IF(ISBLANK($QH$3),"",IF(OR(Tipy!NV79=Výsledky!$QF$6,Tipy!NV79=Výsledky!$QF$7,Tipy!NV79=Výsledky!$QF$8,Tipy!NV79=Výsledky!$QF$9),IF(VLOOKUP(Tipy!NV79,'Kategórie hráčov'!$A$2:$B$46,2,FALSE)=30,30,20),0))</f>
        <v/>
      </c>
      <c r="QG85" s="6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69" t="str">
        <f>IF(ISBLANK($QH$3),"",IF(ISBLANK(Tipy!NR79),"-",SUM(QC85:QG85)))</f>
        <v/>
      </c>
      <c r="QI85" s="65"/>
      <c r="QJ85" s="65" t="str">
        <f>IF(ISBLANK($QV$3),"",IF(ISBLANK(Tipy!NX79),0,IF(AND(Tipy!NX79=Výsledky!$QT$3,Tipy!NZ79=Výsledky!$QV$3),60,0)))</f>
        <v/>
      </c>
      <c r="QK85" s="65" t="str">
        <f>IF(ISBLANK($QV$3),"",IF(ISBLANK(Tipy!NX79),0,IF(AND(Tipy!NX79=Výsledky!$QT$3,Tipy!NZ79=Výsledky!$QV$3),0,IF(AND(Tipy!NX79-Tipy!NZ79&gt;0,Výsledky!$QT$3-Výsledky!$QV$3&gt;0),20,IF(AND(Tipy!NX79-Tipy!NZ79=0,Výsledky!$QT$3-Výsledky!$QV$3=0),20,IF(AND(Tipy!NX79-Tipy!NZ79&lt;0,Výsledky!$QT$3-Výsledky!$QV$3&lt;0),20,0))))))</f>
        <v/>
      </c>
      <c r="QL85" s="65" t="str">
        <f>IF(ISBLANK($QV$3),"",IF(OR(Tipy!OA79=Výsledky!$QJ$6,Tipy!OA79=Výsledky!$QJ$7,Tipy!OA79=Výsledky!$QJ$8,Tipy!OA79=Výsledky!$QJ$9),IF(VLOOKUP(Tipy!OA79,'Kategórie hráčov'!$A$2:$B$46,2,FALSE)=30,30,20),0))</f>
        <v/>
      </c>
      <c r="QM85" s="65" t="str">
        <f>IF(ISBLANK($QV$3),"",IF(OR(Tipy!OB79=Výsledky!$QM$6,Tipy!OB79=Výsledky!$QM$7,Tipy!OB79=Výsledky!$QM$8,Tipy!OB79=Výsledky!$QM$9),IF(VLOOKUP(Tipy!OB79,'Kategórie hráčov'!$A$2:$B$46,2,FALSE)=30,30,20),0))</f>
        <v/>
      </c>
      <c r="QN85" s="66" t="str">
        <f>IF(ISBLANK($QV$3),"",IF(ISBLANK(Tipy!NX79),0,IF(OR(AND(Tipy!NX79=Výsledky!$QT$3,OR(Tipy!NZ79=Výsledky!$QV$3+1,Tipy!NZ79=Výsledky!$QV$3-1)),AND(Tipy!NZ79=Výsledky!$QV$3,OR(Tipy!NX79=Výsledky!$QT$3+1,Tipy!NX79=Výsledky!$QT$3-1))),10,0)))</f>
        <v/>
      </c>
      <c r="QO85" s="69" t="str">
        <f>IF(ISBLANK($QV$3),"",IF(ISBLANK(Tipy!NX79),"-",SUM(QJ85:QN85)))</f>
        <v/>
      </c>
      <c r="QP85" s="65"/>
      <c r="QQ85" s="65" t="str">
        <f>IF(ISBLANK($QO$3),"",IF(ISBLANK(Tipy!#REF!),0,IF(AND(Tipy!#REF!=Výsledky!$QM$3,Tipy!#REF!=Výsledky!$QO$3),60,0)))</f>
        <v/>
      </c>
      <c r="QR85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5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5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5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5" s="69" t="str">
        <f>IF(ISBLANK($QO$3),"",IF(ISBLANK(Tipy!#REF!),"-",SUM(QQ85:QU85)))</f>
        <v/>
      </c>
    </row>
    <row r="86" spans="1:464" s="336" customFormat="1" ht="15">
      <c r="A86" s="316" t="str">
        <f>Tipy!A80</f>
        <v/>
      </c>
      <c r="B86" s="333" t="str">
        <f>IF(Tipy!B80="","",Tipy!B80)</f>
        <v/>
      </c>
      <c r="C86" s="339"/>
      <c r="D86" s="65">
        <f>IF(ISBLANK($I$3),"",IF(ISBLANK(Tipy!D82),0,IF(AND(Tipy!D82=Výsledky!$G$3,Tipy!F82=Výsledky!$I$3),60,0)))</f>
        <v>0</v>
      </c>
      <c r="E86" s="6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6" s="65" t="e">
        <f>IF(ISBLANK($I$3),"",IF(OR(Tipy!G82=Výsledky!$D$6,Tipy!G82=Výsledky!$D$7,Tipy!G82=Výsledky!$D$8,Tipy!G82=Výsledky!$D$9),IF(VLOOKUP(Tipy!G82,'Kategórie hráčov'!$A$2:$B$46,2,FALSE)=30,30,20),0))</f>
        <v>#N/A</v>
      </c>
      <c r="G86" s="65" t="e">
        <f>IF(ISBLANK($I$3),"",IF(OR(Tipy!H82=Výsledky!$G$6,Tipy!H82=Výsledky!$G$7,Tipy!H82=Výsledky!$G$8,Tipy!H82=Výsledky!$G$9),IF(VLOOKUP(Tipy!H82,'Kategórie hráčov'!$A$2:$B$46,2,FALSE)=30,30,20),0))</f>
        <v>#N/A</v>
      </c>
      <c r="H86" s="6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6" s="67" t="str">
        <f>IF(ISBLANK($I$3),"",IF(ISBLANK(Tipy!D82),"-",SUM(D86:H86)))</f>
        <v>-</v>
      </c>
      <c r="J86" s="335"/>
      <c r="K86" s="106">
        <f>IF(ISBLANK($P$3),"",IF(ISBLANK(Tipy!J80),0,IF(AND(Tipy!J80=Výsledky!$N$3,Tipy!L80=Výsledky!$P$3),60,0)))</f>
        <v>0</v>
      </c>
      <c r="L86" s="10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05">
        <f>IF(ISBLANK($P$3),"",IF(OR(Tipy!M80=Výsledky!$K$6,Tipy!M80=Výsledky!$K$7,Tipy!M80=Výsledky!$K$8,Tipy!M80=Výsledky!$K$9),IF(VLOOKUP(Tipy!M80,'Kategórie hráčov'!$A$2:$B$46,2,FALSE)=30,30,20),0))</f>
        <v>0</v>
      </c>
      <c r="N86" s="105">
        <f>IF(ISBLANK($P$3),"",IF(OR(Tipy!N80=Výsledky!$N$6,Tipy!N80=Výsledky!$N$7,Tipy!N80=Výsledky!$N$8,Tipy!N80=Výsledky!$N$9),IF(VLOOKUP(Tipy!N80,'Kategórie hráčov'!$A$2:$B$46,2,FALSE)=30,30,20),0))</f>
        <v>0</v>
      </c>
      <c r="O86" s="6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67" t="str">
        <f>IF(ISBLANK($P$3),"",IF(ISBLANK(Tipy!J80),"-",SUM(K86:O86)))</f>
        <v>-</v>
      </c>
      <c r="Q86" s="330"/>
      <c r="R86" s="106">
        <f>IF(ISBLANK($W$3),"",IF(ISBLANK(Tipy!P80),0,IF(AND(Tipy!P80=Výsledky!$U$3,Tipy!R80=Výsledky!$W$3),60,0)))</f>
        <v>0</v>
      </c>
      <c r="S86" s="10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05">
        <f>IF(ISBLANK($W$3),"",IF(OR(Tipy!S80=Výsledky!$R$6,Tipy!S80=Výsledky!$R$7,Tipy!S80=Výsledky!$R$8,Tipy!S80=Výsledky!$R$9),VLOOKUP(Tipy!S80,'Kategórie hráčov'!$A$2:$B$47,2,FALSE),0))</f>
        <v>0</v>
      </c>
      <c r="U86" s="105">
        <f>IF(ISBLANK($W$3),"",IF(OR(Tipy!T80=Výsledky!$U$6,Tipy!T80=Výsledky!$U$7,Tipy!T80=Výsledky!$U$8,Tipy!T80=Výsledky!$U$9),VLOOKUP(Tipy!T80,'Kategórie hráčov'!$A$25:$B$70,2,FALSE),0))</f>
        <v>0</v>
      </c>
      <c r="V86" s="6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69" t="str">
        <f>IF(ISBLANK($W$3),"",IF(ISBLANK(Tipy!P80),"-",SUM(R86:V86)))</f>
        <v>-</v>
      </c>
      <c r="X86" s="330"/>
      <c r="Y86" s="106">
        <f>IF(ISBLANK($AD$3),"",IF(ISBLANK(Tipy!V80),0,IF(AND(Tipy!V80=Výsledky!$AB$3,Tipy!X80=Výsledky!$AD$3),60,0)))</f>
        <v>0</v>
      </c>
      <c r="Z86" s="10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05">
        <f>IF(ISBLANK($AD$3),"",IF(OR(Tipy!Y80=Výsledky!$Y$6,Tipy!Y80=Výsledky!$Y$7,Tipy!Y80=Výsledky!$Y$8,Tipy!Y80=Výsledky!$Y$9),VLOOKUP(Tipy!Y80,'Kategórie hráčov'!$A$2:$B$47,2,FALSE),0))</f>
        <v>0</v>
      </c>
      <c r="AB86" s="105">
        <f>IF(ISBLANK($AD$3),"",IF(OR(Tipy!Z80=Výsledky!$AB$6,Tipy!Z80=Výsledky!$AB$7,Tipy!Z80=Výsledky!$AB$8,Tipy!Z80=Výsledky!$AB$9),VLOOKUP(Tipy!Z80,'Kategórie hráčov'!$A$25:$B$70,2,FALSE),0))</f>
        <v>0</v>
      </c>
      <c r="AC86" s="6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69" t="str">
        <f>IF(ISBLANK($AD$3),"",IF(ISBLANK(Tipy!V80),"-",SUM(Y86:AC86)))</f>
        <v>-</v>
      </c>
      <c r="AE86" s="68"/>
      <c r="AF86" s="65" t="str">
        <f>IF(ISBLANK($AK$3),"",IF(ISBLANK(Tipy!AB80),0,IF(AND(Tipy!AB80=Výsledky!$AI$3,Tipy!AD80=Výsledky!$AK$3),60,0)))</f>
        <v/>
      </c>
      <c r="AG86" s="65" t="str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/>
      </c>
      <c r="AH86" s="65" t="str">
        <f>IF(ISBLANK($AK$3),"",IF(OR(Tipy!AE80=Výsledky!$AF$6,Tipy!AE80=Výsledky!$AF$7,Tipy!AE80=Výsledky!$AF$8,Tipy!AE80=Výsledky!$AF$9),IF(VLOOKUP(Tipy!AE80,'Kategórie hráčov'!$A$2:$B$46,2,FALSE)=30,30,20),0))</f>
        <v/>
      </c>
      <c r="AI86" s="65" t="str">
        <f>IF(ISBLANK($AK$3),"",IF(OR(Tipy!AF80=Výsledky!$AI$6,Tipy!AF80=Výsledky!$AI$7,Tipy!AF80=Výsledky!$AI$8,Tipy!AF80=Výsledky!$AI$9),IF(VLOOKUP(Tipy!AF80,'Kategórie hráčov'!$A$2:$B$46,2,FALSE)=30,30,20),0))</f>
        <v/>
      </c>
      <c r="AJ86" s="66" t="str">
        <f>IF(ISBLANK($AK$3),"",IF(ISBLANK(Tipy!AB80),0,IF(OR(AND(Tipy!AB80=Výsledky!$AI$3,OR(Tipy!AD80=Výsledky!$AK$3+1,Tipy!AD80=Výsledky!$AK$3-1)),AND(Tipy!AD80=Výsledky!$AK$3,OR(Tipy!AB80=Výsledky!$AI$3+1,Tipy!AB80=Výsledky!$AI$3-1))),10,0)))</f>
        <v/>
      </c>
      <c r="AK86" s="69" t="str">
        <f>IF(ISBLANK($AK$3),"",IF(ISBLANK(Tipy!AB80),"-",SUM(AF86:AJ86)))</f>
        <v/>
      </c>
      <c r="AL86" s="68"/>
      <c r="AM86" s="65" t="str">
        <f>IF(ISBLANK($AR$3),"",IF(ISBLANK(Tipy!AH80),0,IF(AND(Tipy!AH80=Výsledky!$AP$3,Tipy!AJ80=Výsledky!$AR$3),60,0)))</f>
        <v/>
      </c>
      <c r="AN86" s="65" t="str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/>
      </c>
      <c r="AO86" s="65" t="str">
        <f>IF(ISBLANK($AR$3),"",IF(OR(Tipy!AK80=Výsledky!$AM$6,Tipy!AK80=Výsledky!$AM$7,Tipy!AK80=Výsledky!$AM$8,Tipy!AK80=Výsledky!$AM$9),IF(VLOOKUP(Tipy!AK80,'Kategórie hráčov'!$A$2:$B$46,2,FALSE)=30,30,20),0))</f>
        <v/>
      </c>
      <c r="AP86" s="65" t="str">
        <f>IF(ISBLANK($AR$3),"",IF(OR(Tipy!AL80=Výsledky!$AP$6,Tipy!AL80=Výsledky!$AP$7,Tipy!AL80=Výsledky!$AP$8,Tipy!AL80=Výsledky!$AP$9),IF(VLOOKUP(Tipy!AL80,'Kategórie hráčov'!$A$2:$B$46,2,FALSE)=30,30,20),0))</f>
        <v/>
      </c>
      <c r="AQ86" s="66" t="str">
        <f>IF(ISBLANK($AR$3),"",IF(ISBLANK(Tipy!AH80),0,IF(OR(AND(Tipy!AH80=Výsledky!$AP$3,OR(Tipy!AJ80=Výsledky!$AR$3+1,Tipy!AJ80=Výsledky!$AR$3-1)),AND(Tipy!AJ80=Výsledky!$AR$3,OR(Tipy!AH80=Výsledky!$AP$3+1,Tipy!AH80=Výsledky!$AP$3-1))),10,0)))</f>
        <v/>
      </c>
      <c r="AR86" s="69" t="str">
        <f>IF(ISBLANK($AR$3),"",IF(ISBLANK(Tipy!AH80),"-",SUM(AM86:AQ86)))</f>
        <v/>
      </c>
      <c r="AS86" s="68"/>
      <c r="AT86" s="65" t="str">
        <f>IF(ISBLANK($BF$3),"",IF(ISBLANK(Tipy!AN80),0,IF(AND(Tipy!AN80=Výsledky!$BD$3,Tipy!AP80=Výsledky!$BF$3),60,0)))</f>
        <v/>
      </c>
      <c r="AU86" s="65" t="str">
        <f>IF(ISBLANK($BF$3),"",IF(ISBLANK(Tipy!AN80),0,IF(AND(Tipy!AN80=Výsledky!$BD$3,Tipy!AP80=Výsledky!$BF$3),0,IF(AND(Tipy!AN80-Tipy!AP80&gt;0,Výsledky!$BD$3-Výsledky!$BF$3&gt;0),20,IF(AND(Tipy!AN80-Tipy!AP80=0,Výsledky!$BD$3-Výsledky!$BF$3=0),20,IF(AND(Tipy!AN80-Tipy!AP80&lt;0,Výsledky!$BD$3-Výsledky!$BF$3&lt;0),20,0))))))</f>
        <v/>
      </c>
      <c r="AV86" s="65" t="str">
        <f>IF(ISBLANK($BF$3),"",IF(OR(Tipy!AQ80=Výsledky!#REF!,Tipy!AQ80=Výsledky!#REF!,Tipy!AQ80=Výsledky!#REF!,Tipy!AQ80=Výsledky!$AT$9),IF(VLOOKUP(Tipy!AQ80,'Kategórie hráčov'!$A$2:$B$46,2,FALSE)=30,30,20),0))</f>
        <v/>
      </c>
      <c r="AW86" s="65" t="str">
        <f>IF(ISBLANK($BF$3),"",IF(OR(Tipy!AR80=Výsledky!#REF!,Tipy!AR80=Výsledky!#REF!,Tipy!AR80=Výsledky!#REF!,Tipy!AR80=Výsledky!$AW$9),IF(VLOOKUP(Tipy!AR80,'Kategórie hráčov'!$A$2:$B$46,2,FALSE)=30,30,20),0))</f>
        <v/>
      </c>
      <c r="AX86" s="66" t="str">
        <f>IF(ISBLANK($BF$3),"",IF(ISBLANK(Tipy!AN80),0,IF(OR(AND(Tipy!AN80=Výsledky!$BD$3,OR(Tipy!AP80=Výsledky!$BF$3+1,Tipy!AP80=Výsledky!$BF$3-1)),AND(Tipy!AP80=Výsledky!$BF$3,OR(Tipy!AN80=Výsledky!$BD$3+1,Tipy!AN80=Výsledky!$BD$3-1))),10,0)))</f>
        <v/>
      </c>
      <c r="AY86" s="69" t="str">
        <f>IF(ISBLANK($BF$3),"",IF(ISBLANK(Tipy!AN80),"-",SUM(AT86:AX86)))</f>
        <v/>
      </c>
      <c r="AZ86" s="68"/>
      <c r="BA86" s="65" t="str">
        <f>IF(ISBLANK($AY$3),"",IF(ISBLANK(Tipy!AT80),0,IF(AND(Tipy!AT80=Výsledky!$AW$3,Tipy!AV80=Výsledky!$AY$3),60,0)))</f>
        <v/>
      </c>
      <c r="BB86" s="65" t="str">
        <f>IF(ISBLANK($AY$3),"",IF(ISBLANK(Tipy!AT80),0,IF(AND(Tipy!AT80=Výsledky!$AW$3,Tipy!AV80=Výsledky!$AY$3),0,IF(AND(Tipy!AT80-Tipy!AV80&gt;0,Výsledky!$AW$3-Výsledky!$AY$3&gt;0),20,IF(AND(Tipy!AT80-Tipy!AV80=0,Výsledky!$AW$3-Výsledky!$AY$3=0),20,IF(AND(Tipy!AT80-Tipy!AV80&lt;0,Výsledky!$AW$3-Výsledky!$AY$3&lt;0),20,0))))))</f>
        <v/>
      </c>
      <c r="BC86" s="65" t="str">
        <f>IF(ISBLANK($AY$3),"",IF(OR(Tipy!AW80=Výsledky!$BA$6,Tipy!AW80=Výsledky!$BA$7,Tipy!AW80=Výsledky!$BA$8,Tipy!AW80=Výsledky!$BA$9),IF(VLOOKUP(Tipy!AW80,'Kategórie hráčov'!$A$2:$B$46,2,FALSE)=30,30,20),0))</f>
        <v/>
      </c>
      <c r="BD86" s="65" t="str">
        <f>IF(ISBLANK($AY$3),"",IF(OR(Tipy!AX80=Výsledky!$BD$6,Tipy!AX80=Výsledky!$BD$7,Tipy!AX80=Výsledky!$BD$8,Tipy!AX80=Výsledky!$BD$9),IF(VLOOKUP(Tipy!AX80,'Kategórie hráčov'!$A$2:$B$46,2,FALSE)=30,30,20),0))</f>
        <v/>
      </c>
      <c r="BE86" s="66" t="str">
        <f>IF(ISBLANK($AY$3),"",IF(ISBLANK(Tipy!AT80),0,IF(OR(AND(Tipy!AT80=Výsledky!$AW$3,OR(Tipy!AV80=Výsledky!$AY$3+1,Tipy!AV80=Výsledky!$AY$3-1)),AND(Tipy!AV80=Výsledky!$AY$3,OR(Tipy!AT80=Výsledky!$AW$3+1,Tipy!AT80=Výsledky!$AW$3-1))),10,0)))</f>
        <v/>
      </c>
      <c r="BF86" s="69" t="str">
        <f>IF(ISBLANK($AY$3),"",IF(ISBLANK(Tipy!AT80),"-",SUM(BA86:BE86)))</f>
        <v/>
      </c>
      <c r="BG86" s="68"/>
      <c r="BH86" s="65" t="str">
        <f>IF(ISBLANK($BT$3),"",IF(ISBLANK(Tipy!AZ80),0,IF(AND(Tipy!AZ80=Výsledky!$BR$3,Tipy!BB80=Výsledky!$BT$3),60,0)))</f>
        <v/>
      </c>
      <c r="BI86" s="65" t="str">
        <f>IF(ISBLANK($BT$3),"",IF(ISBLANK(Tipy!AZ80),0,IF(AND(Tipy!AZ80=Výsledky!$BR$3,Tipy!BB80=Výsledky!$BT$3),0,IF(AND(Tipy!AZ80-Tipy!BB80&gt;0,Výsledky!$BR$3-Výsledky!$BT$3&gt;0),20,IF(AND(Tipy!AZ80-Tipy!BB80=0,Výsledky!$BR$3-Výsledky!$BT$3=0),20,IF(AND(Tipy!AZ80-Tipy!BB80&lt;0,Výsledky!$BR$3-Výsledky!$BT$3&lt;0),20,0))))))</f>
        <v/>
      </c>
      <c r="BJ86" s="65" t="str">
        <f>IF(ISBLANK($BT$3),"",IF(OR(Tipy!BC80=Výsledky!#REF!,Tipy!BC80=Výsledky!#REF!,Tipy!BC80=Výsledky!#REF!,Tipy!BC80=Výsledky!$BH$9),IF(VLOOKUP(Tipy!BC80,'Kategórie hráčov'!$A$2:$B$46,2,FALSE)=30,30,20),0))</f>
        <v/>
      </c>
      <c r="BK86" s="65" t="str">
        <f>IF(ISBLANK($BT$3),"",IF(OR(Tipy!BD80=Výsledky!#REF!,Tipy!BD80=Výsledky!#REF!,Tipy!BD80=Výsledky!#REF!,Tipy!BD80=Výsledky!$BK$9),IF(VLOOKUP(Tipy!BD80,'Kategórie hráčov'!$A$2:$B$46,2,FALSE)=30,30,20),0))</f>
        <v/>
      </c>
      <c r="BL86" s="66" t="str">
        <f>IF(ISBLANK($BT$3),"",IF(ISBLANK(Tipy!AZ80),0,IF(OR(AND(Tipy!AZ80=Výsledky!$BR$3,OR(Tipy!BB80=Výsledky!$BT$3+1,Tipy!BB80=Výsledky!$BT$3-1)),AND(Tipy!BB80=Výsledky!$BT$3,OR(Tipy!AZ80=Výsledky!$BR$3+1,Tipy!AZ80=Výsledky!$BR$3-1))),10,0)))</f>
        <v/>
      </c>
      <c r="BM86" s="69" t="str">
        <f>IF(ISBLANK($BT$3),"",IF(ISBLANK(Tipy!AZ80),"-",SUM(BH86:BL86)))</f>
        <v/>
      </c>
      <c r="BN86" s="68"/>
      <c r="BO86" s="65" t="str">
        <f>IF(ISBLANK($CA$3),"",IF(ISBLANK(Tipy!BF80),0,IF(AND(Tipy!BF80=Výsledky!$BY$3,Tipy!BH80=Výsledky!$CA$3),60,0)))</f>
        <v/>
      </c>
      <c r="BP86" s="65" t="str">
        <f>IF(ISBLANK($CA$3),"",IF(ISBLANK(Tipy!BF80),0,IF(AND(Tipy!BF80=Výsledky!$BY$3,Tipy!BH80=Výsledky!$CA$3),0,IF(AND(Tipy!BF80-Tipy!BH80&gt;0,Výsledky!$BY$3-Výsledky!$CA$3&gt;0),20,IF(AND(Tipy!BF80-Tipy!BH80=0,Výsledky!$BY$3-Výsledky!$CA$3=0),20,IF(AND(Tipy!BF80-Tipy!BH80&lt;0,Výsledky!$BY$3-Výsledky!$CA$3&lt;0),20,0))))))</f>
        <v/>
      </c>
      <c r="BQ86" s="65" t="str">
        <f>IF(ISBLANK($CA$3),"",IF(OR(Tipy!BI80=Výsledky!$BO$6,Tipy!BI80=Výsledky!$BO$7,Tipy!BI80=Výsledky!$BO$8,Tipy!BI80=Výsledky!$BO$9),IF(VLOOKUP(Tipy!BI80,'Kategórie hráčov'!$A$2:$B$46,2,FALSE)=30,30,20),0))</f>
        <v/>
      </c>
      <c r="BR86" s="65" t="str">
        <f>IF(ISBLANK($CA$3),"",IF(OR(Tipy!BJ80=Výsledky!$BR$6,Tipy!BJ80=Výsledky!$BR$7,Tipy!BJ80=Výsledky!$BR$8,Tipy!BJ80=Výsledky!$BR$9),IF(VLOOKUP(Tipy!BJ80,'Kategórie hráčov'!$A$2:$B$46,2,FALSE)=30,30,20),0))</f>
        <v/>
      </c>
      <c r="BS86" s="66" t="str">
        <f>IF(ISBLANK($CA$3),"",IF(ISBLANK(Tipy!BF80),0,IF(OR(AND(Tipy!BF80=Výsledky!$BY$3,OR(Tipy!BH80=Výsledky!$CA$3+1,Tipy!BH80=Výsledky!$CA$3-1)),AND(Tipy!BH80=Výsledky!$CA$3,OR(Tipy!BF80=Výsledky!$BY$3+1,Tipy!BF80=Výsledky!$BY$3-1))),10,0)))</f>
        <v/>
      </c>
      <c r="BT86" s="69" t="str">
        <f>IF(ISBLANK($CA$3),"",IF(ISBLANK(Tipy!BF80),"-",SUM(BO86:BS86)))</f>
        <v/>
      </c>
      <c r="BU86" s="68"/>
      <c r="BV86" s="65" t="str">
        <f>IF(ISBLANK($CH$3),"",IF(ISBLANK(Tipy!BL80),0,IF(AND(Tipy!BL80=Výsledky!$CF$3,Tipy!BN80=Výsledky!$CH$3),60,0)))</f>
        <v/>
      </c>
      <c r="BW86" s="65" t="str">
        <f>IF(ISBLANK($CH$3),"",IF(ISBLANK(Tipy!BL80),0,IF(AND(Tipy!BL80=Výsledky!$CF$3,Tipy!BN80=Výsledky!$CH$3),0,IF(AND(Tipy!BL80-Tipy!BN80&gt;0,Výsledky!$CF$3-Výsledky!$CH$3&gt;0),20,IF(AND(Tipy!BL80-Tipy!BN80=0,Výsledky!$CF$3-Výsledky!$CH$3=0),20,IF(AND(Tipy!BL80-Tipy!BN80&lt;0,Výsledky!$CF$3-Výsledky!$CH$3&lt;0),20,0))))))</f>
        <v/>
      </c>
      <c r="BX86" s="65" t="str">
        <f>IF(ISBLANK($CH$3),"",IF(OR(Tipy!BO80=Výsledky!$BV$6,Tipy!BO80=Výsledky!$BV$7,Tipy!BO80=Výsledky!$BV$8,Tipy!BO80=Výsledky!$BV$9),IF(VLOOKUP(Tipy!BO80,'Kategórie hráčov'!$A$2:$B$46,2,FALSE)=30,30,20),0))</f>
        <v/>
      </c>
      <c r="BY86" s="65" t="str">
        <f>IF(ISBLANK($CH$3),"",IF(OR(Tipy!BP80=Výsledky!$BY$6,Tipy!BP80=Výsledky!$BY$7,Tipy!BP80=Výsledky!$BY$8,Tipy!BP80=Výsledky!$BY$9),IF(VLOOKUP(Tipy!BP80,'Kategórie hráčov'!$A$2:$B$46,2,FALSE)=30,30,20),0))</f>
        <v/>
      </c>
      <c r="BZ86" s="66" t="str">
        <f>IF(ISBLANK($CH$3),"",IF(ISBLANK(Tipy!BL80),0,IF(OR(AND(Tipy!BL80=Výsledky!$CF$3,OR(Tipy!BN80=Výsledky!$CH$3+1,Tipy!BN80=Výsledky!$CH$3-1)),AND(Tipy!BN80=Výsledky!$CH$3,OR(Tipy!BL80=Výsledky!$CF$3+1,Tipy!BL80=Výsledky!$CF$3-1))),10,0)))</f>
        <v/>
      </c>
      <c r="CA86" s="69" t="str">
        <f>IF(ISBLANK($CH$3),"",IF(ISBLANK(Tipy!BL80),"-",SUM(BV86:BZ86)))</f>
        <v/>
      </c>
      <c r="CB86" s="68"/>
      <c r="CC86" s="65" t="str">
        <f>IF(ISBLANK($CO$3),"",IF(ISBLANK(Tipy!BR80),0,IF(AND(Tipy!BR80=Výsledky!$CM$3,Tipy!BT80=Výsledky!$CO$3),60,0)))</f>
        <v/>
      </c>
      <c r="CD86" s="65" t="str">
        <f>IF(ISBLANK($CO$3),"",IF(ISBLANK(Tipy!BR80),0,IF(AND(Tipy!BR80=Výsledky!$CM$3,Tipy!BT80=Výsledky!$CO$3),0,IF(AND(Tipy!BR80-Tipy!BT80&gt;0,Výsledky!$CM$3-Výsledky!$CO$3&gt;0),20,IF(AND(Tipy!BR80-Tipy!BT80=0,Výsledky!$CM$3-Výsledky!$CO$3=0),20,IF(AND(Tipy!BR80-Tipy!BT80&lt;0,Výsledky!$CM$3-Výsledky!$CO$3&lt;0),20,0))))))</f>
        <v/>
      </c>
      <c r="CE86" s="65" t="str">
        <f>IF(ISBLANK($CO$3),"",IF(OR(Tipy!BU80=Výsledky!$CC$6,Tipy!BU80=Výsledky!$CC$7,Tipy!BU80=Výsledky!$CC$8,Tipy!BU80=Výsledky!$CC$9),IF(VLOOKUP(Tipy!BU80,'Kategórie hráčov'!$A$2:$B$46,2,FALSE)=30,30,20),0))</f>
        <v/>
      </c>
      <c r="CF86" s="65" t="str">
        <f>IF(ISBLANK($CO$3),"",IF(OR(Tipy!BV80=Výsledky!$CF$6,Tipy!BV80=Výsledky!$CF$7,Tipy!BV80=Výsledky!$CF$8,Tipy!BV80=Výsledky!$CF$9),IF(VLOOKUP(Tipy!BV80,'Kategórie hráčov'!$A$2:$B$46,2,FALSE)=30,30,20),0))</f>
        <v/>
      </c>
      <c r="CG86" s="66" t="str">
        <f>IF(ISBLANK($CO$3),"",IF(ISBLANK(Tipy!BR80),0,IF(OR(AND(Tipy!BR80=Výsledky!$CM$3,OR(Tipy!BT80=Výsledky!$CO$3+1,Tipy!BT80=Výsledky!$CO$3-1)),AND(Tipy!BT80=Výsledky!$CO$3,OR(Tipy!BR80=Výsledky!$CM$3+1,Tipy!BR80=Výsledky!$CM$3-1))),10,0)))</f>
        <v/>
      </c>
      <c r="CH86" s="69" t="str">
        <f>IF(ISBLANK($CO$3),"",IF(ISBLANK(Tipy!BR80),"-",SUM(CC86:CG86)))</f>
        <v/>
      </c>
      <c r="CI86" s="68"/>
      <c r="CJ86" s="65" t="str">
        <f>IF(ISBLANK($CV$3),"",IF(ISBLANK(Tipy!BX80),0,IF(AND(Tipy!BX80=Výsledky!$CT$3,Tipy!BZ80=Výsledky!$CV$3),60,0)))</f>
        <v/>
      </c>
      <c r="CK86" s="65" t="str">
        <f>IF(ISBLANK($CV$3),"",IF(ISBLANK(Tipy!BX80),0,IF(AND(Tipy!BX80=Výsledky!$CT$3,Tipy!BZ80=Výsledky!$CV$3),0,IF(AND(Tipy!BX80-Tipy!BZ80&gt;0,Výsledky!$CT$3-Výsledky!$CV$3&gt;0),20,IF(AND(Tipy!BX80-Tipy!BZ80=0,Výsledky!$CT$3-Výsledky!$CV$3=0),20,IF(AND(Tipy!BX80-Tipy!BZ80&lt;0,Výsledky!$CT$3-Výsledky!$CV$3&lt;0),20,0))))))</f>
        <v/>
      </c>
      <c r="CL86" s="65" t="str">
        <f>IF(ISBLANK($CV$3),"",IF(OR(Tipy!CA80=Výsledky!$CJ$6,Tipy!CA80=Výsledky!$CJ$7,Tipy!CA80=Výsledky!$CJ$8,Tipy!CA80=Výsledky!$CJ$9),IF(VLOOKUP(Tipy!CA80,'Kategórie hráčov'!$A$2:$B$46,2,FALSE)=30,30,20),0))</f>
        <v/>
      </c>
      <c r="CM86" s="65" t="str">
        <f>IF(ISBLANK($CV$3),"",IF(OR(Tipy!CB80=Výsledky!$CM$6,Tipy!CB80=Výsledky!$CM$7,Tipy!CB80=Výsledky!$CM$8,Tipy!CB80=Výsledky!$CM$9),IF(VLOOKUP(Tipy!CB80,'Kategórie hráčov'!$A$2:$B$46,2,FALSE)=30,30,20),0))</f>
        <v/>
      </c>
      <c r="CN86" s="66" t="str">
        <f>IF(ISBLANK($CV$3),"",IF(ISBLANK(Tipy!BX80),0,IF(OR(AND(Tipy!BX80=Výsledky!$CT$3,OR(Tipy!BZ80=Výsledky!$CV$3+1,Tipy!BZ80=Výsledky!$CV$3-1)),AND(Tipy!BZ80=Výsledky!$CV$3,OR(Tipy!BX80=Výsledky!$CT$3+1,Tipy!BX80=Výsledky!$CT$3-1))),10,0)))</f>
        <v/>
      </c>
      <c r="CO86" s="69" t="str">
        <f>IF(ISBLANK($CV$3),"",IF(ISBLANK(Tipy!BX80),"-",SUM(CJ86:CN86)))</f>
        <v/>
      </c>
      <c r="CP86" s="68"/>
      <c r="CQ86" s="65" t="str">
        <f>IF(ISBLANK($DC$3),"",IF(ISBLANK(Tipy!CD80),0,IF(AND(Tipy!CD80=Výsledky!$DA$3,Tipy!CF80=Výsledky!$DC$3),60,0)))</f>
        <v/>
      </c>
      <c r="CR86" s="65" t="str">
        <f>IF(ISBLANK($DC$3),"",IF(ISBLANK(Tipy!CD80),0,IF(AND(Tipy!CD80=Výsledky!$DA$3,Tipy!CF80=Výsledky!$DC$3),0,IF(AND(Tipy!CD80-Tipy!CF80&gt;0,Výsledky!$DA$3-Výsledky!$DC$3&gt;0),20,IF(AND(Tipy!CD80-Tipy!CF80=0,Výsledky!$DA$3-Výsledky!$DC$3=0),20,IF(AND(Tipy!CD80-Tipy!CF80&lt;0,Výsledky!$DA$3-Výsledky!$DC$3&lt;0),20,0))))))</f>
        <v/>
      </c>
      <c r="CS86" s="65" t="str">
        <f>IF(ISBLANK($DC$3),"",IF(OR(Tipy!CG80=Výsledky!$CQ$6,Tipy!CG80=Výsledky!$CQ$7,Tipy!CG80=Výsledky!$CQ$8,Tipy!CG80=Výsledky!$CQ$9),IF(VLOOKUP(Tipy!CG80,'Kategórie hráčov'!$A$2:$B$46,2,FALSE)=30,30,20),0))</f>
        <v/>
      </c>
      <c r="CT86" s="65" t="str">
        <f>IF(ISBLANK($DC$3),"",IF(OR(Tipy!CH80=Výsledky!$CT$6,Tipy!CH80=Výsledky!$CT$7,Tipy!CH80=Výsledky!$CT$8,Tipy!CH80=Výsledky!$CT$9),IF(VLOOKUP(Tipy!CH80,'Kategórie hráčov'!$A$2:$B$46,2,FALSE)=30,30,20),0))</f>
        <v/>
      </c>
      <c r="CU86" s="66" t="str">
        <f>IF(ISBLANK($DC$3),"",IF(ISBLANK(Tipy!CD80),0,IF(OR(AND(Tipy!CD80=Výsledky!$DA$3,OR(Tipy!CF80=Výsledky!$DC$3+1,Tipy!CF80=Výsledky!$DC$3-1)),AND(Tipy!CF80=Výsledky!$DC$3,OR(Tipy!CD80=Výsledky!$DA$3+1,Tipy!CD80=Výsledky!$DA$3-1))),10,0)))</f>
        <v/>
      </c>
      <c r="CV86" s="69" t="str">
        <f>IF(ISBLANK($DC$3),"",IF(ISBLANK(Tipy!CD80),"-",SUM(CQ86:CU86)))</f>
        <v/>
      </c>
      <c r="CW86" s="68"/>
      <c r="CX86" s="65" t="str">
        <f>IF(ISBLANK($DX$3),"",IF(ISBLANK(Tipy!CJ80),0,IF(AND(Tipy!CJ80=Výsledky!$DV$3,Tipy!CL80=Výsledky!$DX$3),60,0)))</f>
        <v/>
      </c>
      <c r="CY86" s="65" t="str">
        <f>IF(ISBLANK($DX$3),"",IF(ISBLANK(Tipy!CJ80),0,IF(AND(Tipy!CJ80=Výsledky!$DV$3,Tipy!CL80=Výsledky!$DX$3),0,IF(AND(Tipy!CJ80-Tipy!CL80&gt;0,Výsledky!$DV$3-Výsledky!$DX$3&gt;0),20,IF(AND(Tipy!CJ80-Tipy!CL80=0,Výsledky!$DV$3-Výsledky!$DX$3=0),20,IF(AND(Tipy!CJ80-Tipy!CL80&lt;0,Výsledky!$DV$3-Výsledky!$DX$3&lt;0),20,0))))))</f>
        <v/>
      </c>
      <c r="CZ86" s="65" t="str">
        <f>IF(ISBLANK($DX$3),"",IF(OR(Tipy!CM80=Výsledky!$CX$6,Tipy!CM80=Výsledky!$CX$7,Tipy!CM80=Výsledky!$CX$8,Tipy!CM80=Výsledky!$CX$9),IF(VLOOKUP(Tipy!CM80,'Kategórie hráčov'!$A$2:$B$46,2,FALSE)=30,30,20),0))</f>
        <v/>
      </c>
      <c r="DA86" s="65" t="str">
        <f>IF(ISBLANK($DX$3),"",IF(OR(Tipy!CN80=Výsledky!$DA$6,Tipy!CN80=Výsledky!$DA$7,Tipy!CN80=Výsledky!$DA$8,Tipy!CN80=Výsledky!$DA$9),IF(VLOOKUP(Tipy!CN80,'Kategórie hráčov'!$A$2:$B$46,2,FALSE)=30,30,20),0))</f>
        <v/>
      </c>
      <c r="DB86" s="66" t="str">
        <f>IF(ISBLANK($DX$3),"",IF(ISBLANK(Tipy!CJ80),0,IF(OR(AND(Tipy!CJ80=Výsledky!$DV$3,OR(Tipy!CL80=Výsledky!$DX$3+1,Tipy!CL80=Výsledky!$DX$3-1)),AND(Tipy!CL80=Výsledky!$DX$3,OR(Tipy!CJ80=Výsledky!$DV$3+1,Tipy!CJ80=Výsledky!$DV$3-1))),10,0)))</f>
        <v/>
      </c>
      <c r="DC86" s="69" t="str">
        <f>IF(ISBLANK($DX$3),"",IF(ISBLANK(Tipy!CJ80),"-",SUM(CX86:DB86)))</f>
        <v/>
      </c>
      <c r="DD86" s="68"/>
      <c r="DE86" s="65" t="str">
        <f>IF(ISBLANK($DQ$3),"",IF(ISBLANK(Tipy!CP80),0,IF(AND(Tipy!CP80=Výsledky!$DO$3,Tipy!CR80=Výsledky!$DQ$3),60,0)))</f>
        <v/>
      </c>
      <c r="DF86" s="65" t="str">
        <f>IF(ISBLANK($DQ$3),"",IF(ISBLANK(Tipy!CP80),0,IF(AND(Tipy!CP80=Výsledky!$DO$3,Tipy!CR80=Výsledky!$DQ$3),0,IF(AND(Tipy!CP80-Tipy!CR80&gt;0,Výsledky!$DO$3-Výsledky!$DQ$3&gt;0),20,IF(AND(Tipy!CP80-Tipy!CR80=0,Výsledky!$DO$3-Výsledky!$DQ$3=0),20,IF(AND(Tipy!CP80-Tipy!CR80&lt;0,Výsledky!$DO$3-Výsledky!$DQ$3&lt;0),20,0))))))</f>
        <v/>
      </c>
      <c r="DG86" s="65" t="str">
        <f>IF(ISBLANK($DQ$3),"",IF(OR(Tipy!CS80=Výsledky!$DE$6,Tipy!CS80=Výsledky!$DE$7,Tipy!CS80=Výsledky!$DE$8,Tipy!CS80=Výsledky!$DE$9),IF(VLOOKUP(Tipy!CS80,'Kategórie hráčov'!$A$2:$B$46,2,FALSE)=30,30,20),0))</f>
        <v/>
      </c>
      <c r="DH86" s="65" t="str">
        <f>IF(ISBLANK($DQ$3),"",IF(OR(Tipy!CT80=Výsledky!$DH$6,Tipy!CT80=Výsledky!$DH$7,Tipy!CT80=Výsledky!$DH$8,Tipy!CT80=Výsledky!$DH$9),IF(VLOOKUP(Tipy!CT80,'Kategórie hráčov'!$A$2:$B$46,2,FALSE)=30,30,20),0))</f>
        <v/>
      </c>
      <c r="DI86" s="66" t="str">
        <f>IF(ISBLANK($DQ$3),"",IF(ISBLANK(Tipy!CP80),0,IF(OR(AND(Tipy!CP80=Výsledky!$DO$3,OR(Tipy!CR80=Výsledky!$DQ$3+1,Tipy!CR80=Výsledky!$DQ$3-1)),AND(Tipy!CR80=Výsledky!$DQ$3,OR(Tipy!CP80=Výsledky!$DO$3+1,Tipy!CP80=Výsledky!$DO$3-1))),10,0)))</f>
        <v/>
      </c>
      <c r="DJ86" s="69" t="str">
        <f>IF(ISBLANK($DQ$3),"",IF(ISBLANK(Tipy!CP80),"-",SUM(DE86:DI86)))</f>
        <v/>
      </c>
      <c r="DK86" s="68"/>
      <c r="DL86" s="65" t="str">
        <f>IF(ISBLANK($EE$3),"",IF(ISBLANK(Tipy!CV80),0,IF(AND(Tipy!CV80=Výsledky!$EC$3,Tipy!CX80=Výsledky!$EE$3),60,0)))</f>
        <v/>
      </c>
      <c r="DM86" s="65" t="str">
        <f>IF(ISBLANK($EE$3),"",IF(ISBLANK(Tipy!CV80),0,IF(AND(Tipy!CV80=Výsledky!$EC$3,Tipy!CX80=Výsledky!$EE$3),0,IF(AND(Tipy!CV80-Tipy!CX80&gt;0,Výsledky!$EC$3-Výsledky!$EE$3&gt;0),20,IF(AND(Tipy!CV80-Tipy!CX80=0,Výsledky!$EC$3-Výsledky!$EE$3=0),20,IF(AND(Tipy!CV80-Tipy!CX80&lt;0,Výsledky!$EC$3-Výsledky!$EE$3&lt;0),20,0))))))</f>
        <v/>
      </c>
      <c r="DN86" s="65" t="str">
        <f>IF(ISBLANK($EE$3),"",IF(OR(Tipy!CY80=Výsledky!#REF!,Tipy!CY80=Výsledky!#REF!,Tipy!CY80=Výsledky!#REF!,Tipy!CY80=Výsledky!$DL$9),IF(VLOOKUP(Tipy!CY80,'Kategórie hráčov'!$A$2:$B$46,2,FALSE)=30,30,20),0))</f>
        <v/>
      </c>
      <c r="DO86" s="65" t="str">
        <f>IF(ISBLANK($EE$3),"",IF(OR(Tipy!CZ80=Výsledky!#REF!,Tipy!CZ80=Výsledky!#REF!,Tipy!CZ80=Výsledky!#REF!,Tipy!CZ80=Výsledky!$DO$9),IF(VLOOKUP(Tipy!CZ80,'Kategórie hráčov'!$A$2:$B$46,2,FALSE)=30,30,20),0))</f>
        <v/>
      </c>
      <c r="DP86" s="66" t="str">
        <f>IF(ISBLANK($EE$3),"",IF(ISBLANK(Tipy!CV80),0,IF(OR(AND(Tipy!CV80=Výsledky!$EC$3,OR(Tipy!CX80=Výsledky!$EE$3+1,Tipy!CX80=Výsledky!$EE$3-1)),AND(Tipy!CX80=Výsledky!$EE$3,OR(Tipy!CV80=Výsledky!$EC$3+1,Tipy!CV80=Výsledky!$EC$3-1))),10,0)))</f>
        <v/>
      </c>
      <c r="DQ86" s="69" t="str">
        <f>IF(ISBLANK($EE$3),"",IF(ISBLANK(Tipy!CV80),"-",SUM(DL86:DP86)))</f>
        <v/>
      </c>
      <c r="DR86" s="68"/>
      <c r="DS86" s="65" t="str">
        <f>IF(ISBLANK($EL$3),"",IF(ISBLANK(Tipy!DB80),0,IF(AND(Tipy!DB80=Výsledky!$EJ$3,Tipy!DD80=Výsledky!$EL$3),60,0)))</f>
        <v/>
      </c>
      <c r="DT86" s="65" t="str">
        <f>IF(ISBLANK($EL$3),"",IF(ISBLANK(Tipy!DB80),0,IF(AND(Tipy!DB80=Výsledky!$EJ$3,Tipy!DD80=Výsledky!$EL$3),0,IF(AND(Tipy!DB80-Tipy!DD80&gt;0,Výsledky!$EJ$3-Výsledky!$EL$3&gt;0),20,IF(AND(Tipy!DB80-Tipy!DD80=0,Výsledky!$EJ$3-Výsledky!$EL$3=0),20,IF(AND(Tipy!DB80-Tipy!DD80&lt;0,Výsledky!$EJ$3-Výsledky!$EL$3&lt;0),20,0))))))</f>
        <v/>
      </c>
      <c r="DU86" s="65" t="str">
        <f>IF(ISBLANK($EL$3),"",IF(OR(Tipy!DE80=Výsledky!$DS$6,Tipy!DE80=Výsledky!$DS$7,Tipy!DE80=Výsledky!$DS$8,Tipy!DE80=Výsledky!$DS$9),IF(VLOOKUP(Tipy!DE80,'Kategórie hráčov'!$A$2:$B$46,2,FALSE)=30,30,20),0))</f>
        <v/>
      </c>
      <c r="DV86" s="65" t="str">
        <f>IF(ISBLANK($EL$3),"",IF(OR(Tipy!DF80=Výsledky!$DV$6,Tipy!DF80=Výsledky!$DV$7,Tipy!DF80=Výsledky!$DV$8,Tipy!DF80=Výsledky!$DV$9),IF(VLOOKUP(Tipy!DF80,'Kategórie hráčov'!$A$2:$B$46,2,FALSE)=30,30,20),0))</f>
        <v/>
      </c>
      <c r="DW86" s="66" t="str">
        <f>IF(ISBLANK($EL$3),"",IF(ISBLANK(Tipy!DB80),0,IF(OR(AND(Tipy!DB80=Výsledky!$EJ$3,OR(Tipy!DD80=Výsledky!$EL$3+1,Tipy!DD80=Výsledky!$EL$3-1)),AND(Tipy!DD80=Výsledky!$EL$3,OR(Tipy!DB80=Výsledky!$EJ$3+1,Tipy!DB80=Výsledky!$EJ$3-1))),10,0)))</f>
        <v/>
      </c>
      <c r="DX86" s="69" t="str">
        <f>IF(ISBLANK($EL$3),"",IF(ISBLANK(Tipy!DB80),"-",SUM(DS86:DW86)))</f>
        <v/>
      </c>
      <c r="DY86" s="68"/>
      <c r="DZ86" s="65" t="str">
        <f>IF(ISBLANK($ES$3),"",IF(ISBLANK(Tipy!DH80),0,IF(AND(Tipy!DH80=Výsledky!$EQ$3,Tipy!DJ80=Výsledky!$ES$3),60,0)))</f>
        <v/>
      </c>
      <c r="EA86" s="65" t="str">
        <f>IF(ISBLANK($ES$3),"",IF(ISBLANK(Tipy!DH80),0,IF(AND(Tipy!DH80=Výsledky!$EQ$3,Tipy!DJ80=Výsledky!$ES$3),0,IF(AND(Tipy!DH80-Tipy!DJ80&gt;0,Výsledky!$EQ$3-Výsledky!$ES$3&gt;0),20,IF(AND(Tipy!DH80-Tipy!DJ80=0,Výsledky!$EQ$3-Výsledky!$ES$3=0),20,IF(AND(Tipy!DH80-Tipy!DJ80&lt;0,Výsledky!$EQ$3-Výsledky!$ES$3&lt;0),20,0))))))</f>
        <v/>
      </c>
      <c r="EB86" s="65" t="str">
        <f>IF(ISBLANK($ES$3),"",IF(OR(Tipy!DK80=Výsledky!$DZ$6,Tipy!DK80=Výsledky!$DZ$7,Tipy!DK80=Výsledky!$DZ$8,Tipy!DK80=Výsledky!$DZ$9),IF(VLOOKUP(Tipy!DK80,'Kategórie hráčov'!$A$2:$B$46,2,FALSE)=30,30,20),0))</f>
        <v/>
      </c>
      <c r="EC86" s="65" t="str">
        <f>IF(ISBLANK($ES$3),"",IF(OR(Tipy!DL80=Výsledky!$EC$6,Tipy!DL80=Výsledky!$EC$7,Tipy!DL80=Výsledky!$EC$8,Tipy!DL80=Výsledky!$EC$9),IF(VLOOKUP(Tipy!DL80,'Kategórie hráčov'!$A$2:$B$46,2,FALSE)=30,30,20),0))</f>
        <v/>
      </c>
      <c r="ED86" s="66" t="str">
        <f>IF(ISBLANK($ES$3),"",IF(ISBLANK(Tipy!DH80),0,IF(OR(AND(Tipy!DH80=Výsledky!$EQ$3,OR(Tipy!DJ80=Výsledky!$ES$3+1,Tipy!DJ80=Výsledky!$ES$3-1)),AND(Tipy!DJ80=Výsledky!$ES$3,OR(Tipy!DH80=Výsledky!$EQ$3+1,Tipy!DH80=Výsledky!$EQ$3-1))),10,0)))</f>
        <v/>
      </c>
      <c r="EE86" s="69" t="str">
        <f>IF(ISBLANK($ES$3),"",IF(ISBLANK(Tipy!DH80),"-",SUM(DZ86:ED86)))</f>
        <v/>
      </c>
      <c r="EF86" s="68"/>
      <c r="EG86" s="65" t="str">
        <f>IF(ISBLANK($EZ$3),"",IF(ISBLANK(Tipy!DN80),0,IF(AND(Tipy!DN80=Výsledky!$EX$3,Tipy!DP80=Výsledky!$EZ$3),60,0)))</f>
        <v/>
      </c>
      <c r="EH86" s="65" t="str">
        <f>IF(ISBLANK($EZ$3),"",IF(ISBLANK(Tipy!DN80),0,IF(AND(Tipy!DN80=Výsledky!$EX$3,Tipy!DP80=Výsledky!$EZ$3),0,IF(AND(Tipy!DN80-Tipy!DP80&gt;0,Výsledky!$EX$3-Výsledky!$EZ$3&gt;0),20,IF(AND(Tipy!DN80-Tipy!DP80=0,Výsledky!$EX$3-Výsledky!$EZ$3=0),20,IF(AND(Tipy!DN80-Tipy!DP80&lt;0,Výsledky!$EX$3-Výsledky!$EZ$3&lt;0),20,0))))))</f>
        <v/>
      </c>
      <c r="EI86" s="65" t="str">
        <f>IF(ISBLANK($EZ$3),"",IF(OR(Tipy!DQ80=Výsledky!$EG$6,Tipy!DQ80=Výsledky!$EG$7,Tipy!DQ80=Výsledky!$EG$8,Tipy!DQ80=Výsledky!$EG$9),IF(VLOOKUP(Tipy!DQ80,'Kategórie hráčov'!$A$2:$B$46,2,FALSE)=30,30,20),0))</f>
        <v/>
      </c>
      <c r="EJ86" s="65" t="str">
        <f>IF(ISBLANK($EZ$3),"",IF(OR(Tipy!DR80=Výsledky!$EJ$6,Tipy!DR80=Výsledky!$EJ$7,Tipy!DR80=Výsledky!$EJ$8,Tipy!DR80=Výsledky!$EJ$9),IF(VLOOKUP(Tipy!DR80,'Kategórie hráčov'!$A$2:$B$46,2,FALSE)=30,30,20),0))</f>
        <v/>
      </c>
      <c r="EK86" s="66" t="str">
        <f>IF(ISBLANK($EZ$3),"",IF(ISBLANK(Tipy!DN80),0,IF(OR(AND(Tipy!DN80=Výsledky!$EX$3,OR(Tipy!DP80=Výsledky!$EZ$3+1,Tipy!DP80=Výsledky!$EZ$3-1)),AND(Tipy!DP80=Výsledky!$EZ$3,OR(Tipy!DN80=Výsledky!$EX$3+1,Tipy!DN80=Výsledky!$EX$3-1))),10,0)))</f>
        <v/>
      </c>
      <c r="EL86" s="69" t="str">
        <f>IF(ISBLANK($EZ$3),"",IF(ISBLANK(Tipy!DN80),"-",SUM(EG86:EK86)))</f>
        <v/>
      </c>
      <c r="EM86" s="68"/>
      <c r="EN86" s="65" t="str">
        <f>IF(ISBLANK($FU$3),"",IF(ISBLANK(Tipy!DT80),0,IF(AND(Tipy!DT80=Výsledky!$FS$3,Tipy!DV80=Výsledky!$FU$3),60,0)))</f>
        <v/>
      </c>
      <c r="EO86" s="65" t="str">
        <f>IF(ISBLANK($FU$3),"",IF(ISBLANK(Tipy!DT80),0,IF(AND(Tipy!DT80=Výsledky!$FS$3,Tipy!DV80=Výsledky!$FU$3),0,IF(AND(Tipy!DT80-Tipy!DV80&gt;0,Výsledky!$FS$3-Výsledky!$FU$3&gt;0),20,IF(AND(Tipy!DT80-Tipy!DV80=0,Výsledky!$FS$3-Výsledky!$FU$3=0),20,IF(AND(Tipy!DT80-Tipy!DV80&lt;0,Výsledky!$FS$3-Výsledky!$FU$3&lt;0),20,0))))))</f>
        <v/>
      </c>
      <c r="EP86" s="65" t="str">
        <f>IF(ISBLANK($FU$3),"",IF(OR(Tipy!DW80=Výsledky!$EN$6,Tipy!DW80=Výsledky!$EN$7,Tipy!DW80=Výsledky!$EN$8,Tipy!DW80=Výsledky!$EN$9),IF(VLOOKUP(Tipy!DW80,'Kategórie hráčov'!$A$2:$B$46,2,FALSE)=30,30,20),0))</f>
        <v/>
      </c>
      <c r="EQ86" s="65" t="str">
        <f>IF(ISBLANK($FU$3),"",IF(OR(Tipy!DX80=Výsledky!$EQ$6,Tipy!DX80=Výsledky!$EQ$7,Tipy!DX80=Výsledky!$EQ$8,Tipy!DX80=Výsledky!$EQ$9),IF(VLOOKUP(Tipy!DX80,'Kategórie hráčov'!$A$2:$B$46,2,FALSE)=30,30,20),0))</f>
        <v/>
      </c>
      <c r="ER86" s="66" t="str">
        <f>IF(ISBLANK($FU$3),"",IF(ISBLANK(Tipy!DT80),0,IF(OR(AND(Tipy!DT80=Výsledky!$FS$3,OR(Tipy!DV80=Výsledky!$FU$3+1,Tipy!DV80=Výsledky!$FU$3-1)),AND(Tipy!DV80=Výsledky!$FU$3,OR(Tipy!DT80=Výsledky!$FS$3+1,Tipy!DT80=Výsledky!$FS$3-1))),10,0)))</f>
        <v/>
      </c>
      <c r="ES86" s="69" t="str">
        <f>IF(ISBLANK($FU$3),"",IF(ISBLANK(Tipy!DT80),"-",SUM(EN86:ER86)))</f>
        <v/>
      </c>
      <c r="ET86" s="68"/>
      <c r="EU86" s="65" t="str">
        <f>IF(ISBLANK($FG$3),"",IF(ISBLANK(Tipy!DZ80),0,IF(AND(Tipy!DZ80=Výsledky!$FE$3,Tipy!EB80=Výsledky!$FG$3),60,0)))</f>
        <v/>
      </c>
      <c r="EV86" s="65" t="str">
        <f>IF(ISBLANK($FG$3),"",IF(ISBLANK(Tipy!DZ80),0,IF(AND(Tipy!DZ80=Výsledky!$FE$3,Tipy!EB80=Výsledky!$FG$3),0,IF(AND(Tipy!DZ80-Tipy!EB80&gt;0,Výsledky!$FE$3-Výsledky!$FG$3&gt;0),20,IF(AND(Tipy!DZ80-Tipy!EB80=0,Výsledky!$FE$3-Výsledky!$FG$3=0),20,IF(AND(Tipy!DZ80-Tipy!EB80&lt;0,Výsledky!$FE$3-Výsledky!$FG$3&lt;0),20,0))))))</f>
        <v/>
      </c>
      <c r="EW86" s="65" t="str">
        <f>IF(ISBLANK($FG$3),"",IF(OR(Tipy!EC80=Výsledky!$EU$6,Tipy!EC80=Výsledky!$EU$7,Tipy!EC80=Výsledky!$EU$8,Tipy!EC80=Výsledky!$EU$9),IF(VLOOKUP(Tipy!EC80,'Kategórie hráčov'!$A$2:$B$46,2,FALSE)=30,30,20),0))</f>
        <v/>
      </c>
      <c r="EX86" s="65" t="str">
        <f>IF(ISBLANK($FG$3),"",IF(OR(Tipy!ED80=Výsledky!$EX$6,Tipy!ED80=Výsledky!$EX$7,Tipy!ED80=Výsledky!$EX$8,Tipy!ED80=Výsledky!$EX$9),IF(VLOOKUP(Tipy!ED80,'Kategórie hráčov'!$A$2:$B$46,2,FALSE)=30,30,20),0))</f>
        <v/>
      </c>
      <c r="EY86" s="66" t="str">
        <f>IF(ISBLANK($FG$3),"",IF(ISBLANK(Tipy!DZ80),0,IF(OR(AND(Tipy!DZ80=Výsledky!$FE$3,OR(Tipy!EB80=Výsledky!$FG$3+1,Tipy!EB80=Výsledky!$FG$3-1)),AND(Tipy!EB80=Výsledky!$FG$3,OR(Tipy!DZ80=Výsledky!$FE$3+1,Tipy!DZ80=Výsledky!$FE$3-1))),10,0)))</f>
        <v/>
      </c>
      <c r="EZ86" s="69" t="str">
        <f>IF(ISBLANK($FG$3),"",IF(ISBLANK(Tipy!DZ80),"-",SUM(EU86:EY86)))</f>
        <v/>
      </c>
      <c r="FA86" s="68"/>
      <c r="FB86" s="65" t="str">
        <f>IF(ISBLANK($BM$3),"",IF(ISBLANK(Tipy!EF80),0,IF(AND(Tipy!EF80=Výsledky!$BK$3,Tipy!EH80=Výsledky!$BM$3),60,0)))</f>
        <v/>
      </c>
      <c r="FC86" s="65" t="str">
        <f>IF(ISBLANK($BM$3),"",IF(ISBLANK(Tipy!EF80),0,IF(AND(Tipy!EF80=Výsledky!$BK$3,Tipy!EH80=Výsledky!$BM$3),0,IF(AND(Tipy!EF80-Tipy!EH80&gt;0,Výsledky!$BK$3-Výsledky!$BM$3&gt;0),20,IF(AND(Tipy!EF80-Tipy!EH80=0,Výsledky!$BK$3-Výsledky!$BM$3=0),20,IF(AND(Tipy!EF80-Tipy!EH80&lt;0,Výsledky!$BK$3-Výsledky!$BM$3&lt;0),20,0))))))</f>
        <v/>
      </c>
      <c r="FD86" s="65" t="str">
        <f>IF(ISBLANK($BM$3),"",IF(OR(Tipy!EI80=Výsledky!$FB$6,Tipy!EI80=Výsledky!$FB$7,Tipy!EI80=Výsledky!$FB$8,Tipy!EI80=Výsledky!$FB$9),IF(VLOOKUP(Tipy!EI80,'Kategórie hráčov'!$A$2:$B$46,2,FALSE)=30,30,20),0))</f>
        <v/>
      </c>
      <c r="FE86" s="65" t="str">
        <f>IF(ISBLANK($BM$3),"",IF(OR(Tipy!EJ80=Výsledky!$FE$6,Tipy!EJ80=Výsledky!$FE$7,Tipy!EJ80=Výsledky!$FE$8,Tipy!EJ80=Výsledky!$FE$9),IF(VLOOKUP(Tipy!EJ80,'Kategórie hráčov'!$A$2:$B$46,2,FALSE)=30,30,20),0))</f>
        <v/>
      </c>
      <c r="FF86" s="66" t="str">
        <f>IF(ISBLANK($BM$3),"",IF(ISBLANK(Tipy!EF80),0,IF(OR(AND(Tipy!EF80=Výsledky!$BK$3,OR(Tipy!EH80=Výsledky!$BM$3+1,Tipy!EH80=Výsledky!$BM$3-1)),AND(Tipy!EH80=Výsledky!$BM$3,OR(Tipy!EF80=Výsledky!$BK$3+1,Tipy!EF80=Výsledky!$BK$3-1))),10,0)))</f>
        <v/>
      </c>
      <c r="FG86" s="69" t="str">
        <f>IF(ISBLANK($BM$3),"",IF(ISBLANK(Tipy!EF80),"-",SUM(FB86:FF86)))</f>
        <v/>
      </c>
      <c r="FH86" s="68"/>
      <c r="FI86" s="65" t="str">
        <f>IF(ISBLANK($FN$3),"",IF(ISBLANK(Tipy!EL80),0,IF(AND(Tipy!EL80=Výsledky!$FL$3,Tipy!EN80=Výsledky!$FN$3),60,0)))</f>
        <v/>
      </c>
      <c r="FJ86" s="65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65" t="str">
        <f>IF(ISBLANK($FN$3),"",IF(OR(Tipy!EO80=Výsledky!$FI$6,Tipy!EO80=Výsledky!$FI$7,Tipy!EO80=Výsledky!$FI$8,Tipy!EO80=Výsledky!$FI$9),IF(VLOOKUP(Tipy!EO80,'Kategórie hráčov'!$A$2:$B$46,2,FALSE)=30,30,20),0))</f>
        <v/>
      </c>
      <c r="FL86" s="65" t="str">
        <f>IF(ISBLANK($FN$3),"",IF(OR(Tipy!EP80=Výsledky!$FL$6,Tipy!EP80=Výsledky!$FL$7,Tipy!EP80=Výsledky!$FL$8,Tipy!EP80=Výsledky!$FL$9),IF(VLOOKUP(Tipy!EP80,'Kategórie hráčov'!$A$2:$B$46,2,FALSE)=30,30,20),0))</f>
        <v/>
      </c>
      <c r="FM86" s="66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69" t="str">
        <f>IF(ISBLANK($FN$3),"",IF(ISBLANK(Tipy!EL80),"-",SUM(FI86:FM86)))</f>
        <v/>
      </c>
      <c r="FO86" s="68"/>
      <c r="FP86" s="65" t="str">
        <f>IF(ISBLANK($DJ$3),"",IF(ISBLANK(Tipy!ER80),0,IF(AND(Tipy!ER80=Výsledky!$DH$3,Tipy!ET80=Výsledky!$DJ$3),60,0)))</f>
        <v/>
      </c>
      <c r="FQ86" s="65" t="str">
        <f>IF(ISBLANK($DJ$3),"",IF(ISBLANK(Tipy!ER80),0,IF(AND(Tipy!ER80=Výsledky!$DH$3,Tipy!ET80=Výsledky!$DJ$3),0,IF(AND(Tipy!ER80-Tipy!ET80&gt;0,Výsledky!$DH$3-Výsledky!$DJ$3&gt;0),20,IF(AND(Tipy!ER80-Tipy!ET80=0,Výsledky!$DH$3-Výsledky!$DJ$3=0),20,IF(AND(Tipy!ER80-Tipy!ET80&lt;0,Výsledky!$DH$3-Výsledky!$DJ$3&lt;0),20,0))))))</f>
        <v/>
      </c>
      <c r="FR86" s="65" t="str">
        <f>IF(ISBLANK($DJ$3),"",IF(OR(Tipy!EU80=Výsledky!$FP$6,Tipy!EU80=Výsledky!$FP$7,Tipy!EU80=Výsledky!$FP$8,Tipy!EU80=Výsledky!$FP$9),IF(VLOOKUP(Tipy!EU80,'Kategórie hráčov'!$A$2:$B$46,2,FALSE)=30,30,20),0))</f>
        <v/>
      </c>
      <c r="FS86" s="65" t="str">
        <f>IF(ISBLANK($DJ$3),"",IF(OR(Tipy!EV80=Výsledky!$FS$6,Tipy!EV80=Výsledky!$FS$7,Tipy!EV80=Výsledky!$FS$8,Tipy!EV80=Výsledky!$FS$9),IF(VLOOKUP(Tipy!EV80,'Kategórie hráčov'!$A$2:$B$46,2,FALSE)=30,30,20),0))</f>
        <v/>
      </c>
      <c r="FT86" s="66" t="str">
        <f>IF(ISBLANK($DJ$3),"",IF(ISBLANK(Tipy!ER80),0,IF(OR(AND(Tipy!ER80=Výsledky!$DH$3,OR(Tipy!ET80=Výsledky!$DJ$3+1,Tipy!ET80=Výsledky!$DJ$3-1)),AND(Tipy!ET80=Výsledky!$DJ$3,OR(Tipy!ER80=Výsledky!$DH$3+1,Tipy!ER80=Výsledky!$DH$3-1))),10,0)))</f>
        <v/>
      </c>
      <c r="FU86" s="69" t="str">
        <f>IF(ISBLANK($DJ$3),"",IF(ISBLANK(Tipy!ER80),"-",SUM(FP86:FT86)))</f>
        <v/>
      </c>
      <c r="FV86" s="68"/>
      <c r="FW86" s="65" t="str">
        <f>IF(ISBLANK($GB$3),"",IF(ISBLANK(Tipy!EX80),0,IF(AND(Tipy!EX80=Výsledky!$FZ$3,Tipy!EZ80=Výsledky!$GB$3),60,0)))</f>
        <v/>
      </c>
      <c r="FX86" s="65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65" t="str">
        <f>IF(ISBLANK($GB$3),"",IF(OR(Tipy!FA80=Výsledky!$FW$6,Tipy!FA80=Výsledky!$FW$7,Tipy!FA80=Výsledky!$FW$8,Tipy!FA80=Výsledky!$FW$9),IF(VLOOKUP(Tipy!FA80,'Kategórie hráčov'!$A$2:$B$46,2,FALSE)=30,30,20),0))</f>
        <v/>
      </c>
      <c r="FZ86" s="65" t="str">
        <f>IF(ISBLANK($GB$3),"",IF(OR(Tipy!FB80=Výsledky!$FZ$6,Tipy!FB80=Výsledky!$FZ$7,Tipy!FB80=Výsledky!$FZ$8,Tipy!FB80=Výsledky!$FZ$9),IF(VLOOKUP(Tipy!FB80,'Kategórie hráčov'!$A$2:$B$46,2,FALSE)=30,30,20),0))</f>
        <v/>
      </c>
      <c r="GA86" s="66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69" t="str">
        <f>IF(ISBLANK($GB$3),"",IF(ISBLANK(Tipy!EX80),"-",SUM(FW86:GA86)))</f>
        <v/>
      </c>
      <c r="GC86" s="68"/>
      <c r="GD86" s="65" t="str">
        <f>IF(ISBLANK($GP$3),"",IF(ISBLANK(Tipy!FD80),0,IF(AND(Tipy!FD80=Výsledky!$GN$3,Tipy!FF80=Výsledky!$GP$3),60,0)))</f>
        <v/>
      </c>
      <c r="GE86" s="65" t="str">
        <f>IF(ISBLANK($GP$3),"",IF(ISBLANK(Tipy!FD80),0,IF(AND(Tipy!FD80=Výsledky!$GN$3,Tipy!FF80=Výsledky!$GP$3),0,IF(AND(Tipy!FD80-Tipy!FF80&gt;0,Výsledky!$GN$3-Výsledky!$GP$3&gt;0),20,IF(AND(Tipy!FD80-Tipy!FF80=0,Výsledky!$GN$3-Výsledky!$GP$3=0),20,IF(AND(Tipy!FD80-Tipy!FF80&lt;0,Výsledky!$GN$3-Výsledky!$GP$3&lt;0),20,0))))))</f>
        <v/>
      </c>
      <c r="GF86" s="65" t="str">
        <f>IF(ISBLANK($GP$3),"",IF(OR(Tipy!FG80=Výsledky!$GD$6,Tipy!FG80=Výsledky!$GD$7,Tipy!FG80=Výsledky!$GD$8,Tipy!FG80=Výsledky!$GD$9),IF(VLOOKUP(Tipy!FG80,'Kategórie hráčov'!$A$2:$B$46,2,FALSE)=30,30,20),0))</f>
        <v/>
      </c>
      <c r="GG86" s="65" t="str">
        <f>IF(ISBLANK($GP$3),"",IF(OR(Tipy!FH80=Výsledky!$GG$6,Tipy!FH80=Výsledky!$GG$7,Tipy!FH80=Výsledky!$GG$8,Tipy!FH80=Výsledky!$GG$9),IF(VLOOKUP(Tipy!FH80,'Kategórie hráčov'!$A$2:$B$46,2,FALSE)=30,30,20),0))</f>
        <v/>
      </c>
      <c r="GH86" s="66" t="str">
        <f>IF(ISBLANK($GP$3),"",IF(ISBLANK(Tipy!FD80),0,IF(OR(AND(Tipy!FD80=Výsledky!$GN$3,OR(Tipy!FF80=Výsledky!$GP$3+1,Tipy!FF80=Výsledky!$GP$3-1)),AND(Tipy!FF80=Výsledky!$GP$3,OR(Tipy!FD80=Výsledky!$GN$3+1,Tipy!FD80=Výsledky!$GN$3-1))),10,0)))</f>
        <v/>
      </c>
      <c r="GI86" s="69" t="str">
        <f>IF(ISBLANK($GP$3),"",IF(ISBLANK(Tipy!FD80),"-",SUM(GD86:GH86)))</f>
        <v/>
      </c>
      <c r="GJ86" s="68"/>
      <c r="GK86" s="65" t="str">
        <f>IF(ISBLANK($GW$3),"",IF(ISBLANK(Tipy!FJ80),0,IF(AND(Tipy!FJ80=Výsledky!$GU$3,Tipy!FL80=Výsledky!$GW$3),60,0)))</f>
        <v/>
      </c>
      <c r="GL86" s="65" t="str">
        <f>IF(ISBLANK($GW$3),"",IF(ISBLANK(Tipy!FJ80),0,IF(AND(Tipy!FJ80=Výsledky!$GU$3,Tipy!FL80=Výsledky!$GW$3),0,IF(AND(Tipy!FJ80-Tipy!FL80&gt;0,Výsledky!$GU$3-Výsledky!$GW$3&gt;0),20,IF(AND(Tipy!FJ80-Tipy!FL80=0,Výsledky!$GU$3-Výsledky!$GW$3=0),20,IF(AND(Tipy!FJ80-Tipy!FL80&lt;0,Výsledky!$GU$3-Výsledky!$GW$3&lt;0),20,0))))))</f>
        <v/>
      </c>
      <c r="GM86" s="65" t="str">
        <f>IF(ISBLANK($GW$3),"",IF(OR(Tipy!FM80=Výsledky!$GK$6,Tipy!FM80=Výsledky!$GK$7,Tipy!FM80=Výsledky!$GK$8,Tipy!FM80=Výsledky!$GK$9),IF(VLOOKUP(Tipy!FM80,'Kategórie hráčov'!$A$2:$B$46,2,FALSE)=30,30,20),0))</f>
        <v/>
      </c>
      <c r="GN86" s="65" t="str">
        <f>IF(ISBLANK($GW$3),"",IF(OR(Tipy!FN80=Výsledky!$GN$6,Tipy!FN80=Výsledky!$GN$7,Tipy!FN80=Výsledky!$GN$8,Tipy!FN80=Výsledky!$GN$9),IF(VLOOKUP(Tipy!FN80,'Kategórie hráčov'!$A$2:$B$46,2,FALSE)=30,30,20),0))</f>
        <v/>
      </c>
      <c r="GO86" s="66" t="str">
        <f>IF(ISBLANK($GW$3),"",IF(ISBLANK(Tipy!FJ80),0,IF(OR(AND(Tipy!FJ80=Výsledky!$GU$3,OR(Tipy!FL80=Výsledky!$GW$3+1,Tipy!FL80=Výsledky!$GW$3-1)),AND(Tipy!FL80=Výsledky!$GW$3,OR(Tipy!FJ80=Výsledky!$GU$3+1,Tipy!FJ80=Výsledky!$GU$3-1))),10,0)))</f>
        <v/>
      </c>
      <c r="GP86" s="69" t="str">
        <f>IF(ISBLANK($GW$3),"",IF(ISBLANK(Tipy!FJ80),"-",SUM(GK86:GO86)))</f>
        <v/>
      </c>
      <c r="GQ86" s="68"/>
      <c r="GR86" s="65" t="str">
        <f>IF(ISBLANK($GI$3),"",IF(ISBLANK(Tipy!FP80),0,IF(AND(Tipy!FP80=Výsledky!$GG$3,Tipy!FR80=Výsledky!$GI$3),60,0)))</f>
        <v/>
      </c>
      <c r="GS86" s="65" t="str">
        <f>IF(ISBLANK($GI$3),"",IF(ISBLANK(Tipy!FP80),0,IF(AND(Tipy!FP80=Výsledky!$GG$3,Tipy!FR80=Výsledky!$GI$3),0,IF(AND(Tipy!FP80-Tipy!FR80&gt;0,Výsledky!$GG$3-Výsledky!$GI$3&gt;0),20,IF(AND(Tipy!FP80-Tipy!FR80=0,Výsledky!$GG$3-Výsledky!$GI$3=0),20,IF(AND(Tipy!FP80-Tipy!FR80&lt;0,Výsledky!$GG$3-Výsledky!$GI$3&lt;0),20,0))))))</f>
        <v/>
      </c>
      <c r="GT86" s="65" t="str">
        <f>IF(ISBLANK($GI$3),"",IF(OR(Tipy!FS80=Výsledky!#REF!,Tipy!FS80=Výsledky!#REF!,Tipy!FS80=Výsledky!#REF!,Tipy!FS80=Výsledky!$GR$9),IF(VLOOKUP(Tipy!FS80,'Kategórie hráčov'!$A$2:$B$46,2,FALSE)=30,30,20),0))</f>
        <v/>
      </c>
      <c r="GU86" s="65" t="str">
        <f>IF(ISBLANK($GI$3),"",IF(OR(Tipy!FT80=Výsledky!#REF!,Tipy!FT80=Výsledky!#REF!,Tipy!FT80=Výsledky!#REF!,Tipy!FT80=Výsledky!$GU$9),IF(VLOOKUP(Tipy!FT80,'Kategórie hráčov'!$A$2:$B$46,2,FALSE)=30,30,20),0))</f>
        <v/>
      </c>
      <c r="GV86" s="66" t="str">
        <f>IF(ISBLANK($GI$3),"",IF(ISBLANK(Tipy!FP80),0,IF(OR(AND(Tipy!FP80=Výsledky!$GG$3,OR(Tipy!FR80=Výsledky!$GI$3+1,Tipy!FR80=Výsledky!$GI$3-1)),AND(Tipy!FR80=Výsledky!$GI$3,OR(Tipy!FP80=Výsledky!$GG$3+1,Tipy!FP80=Výsledky!$GG$3-1))),10,0)))</f>
        <v/>
      </c>
      <c r="GW86" s="69" t="str">
        <f>IF(ISBLANK($GI$3),"",IF(ISBLANK(Tipy!FP80),"-",SUM(GR86:GV86)))</f>
        <v/>
      </c>
      <c r="GX86" s="68"/>
      <c r="GY86" s="65" t="str">
        <f>IF(ISBLANK($HK$3),"",IF(ISBLANK(Tipy!FV80),0,IF(AND(Tipy!FV80=Výsledky!$HI$3,Tipy!FX80=Výsledky!$HK$3),60,0)))</f>
        <v/>
      </c>
      <c r="GZ86" s="65" t="str">
        <f>IF(ISBLANK($HK$3),"",IF(ISBLANK(Tipy!FV80),0,IF(AND(Tipy!FV80=Výsledky!$HI$3,Tipy!FX80=Výsledky!$HK$3),0,IF(AND(Tipy!FV80-Tipy!FX80&gt;0,Výsledky!$HI$3-Výsledky!$HK$3&gt;0),20,IF(AND(Tipy!FV80-Tipy!FX80=0,Výsledky!$HI$3-Výsledky!$HK$3=0),20,IF(AND(Tipy!FV80-Tipy!FX80&lt;0,Výsledky!$HI$3-Výsledky!$HK$3&lt;0),20,0))))))</f>
        <v/>
      </c>
      <c r="HA86" s="65" t="str">
        <f>IF(ISBLANK($HK$3),"",IF(OR(Tipy!FY80=Výsledky!$GY$6,Tipy!FY80=Výsledky!$GY$7,Tipy!FY80=Výsledky!$GY$8,Tipy!FY80=Výsledky!$GY$9),IF(VLOOKUP(Tipy!FY80,'Kategórie hráčov'!$A$2:$B$46,2,FALSE)=30,30,20),0))</f>
        <v/>
      </c>
      <c r="HB86" s="65" t="str">
        <f>IF(ISBLANK($HK$3),"",IF(OR(Tipy!FZ80=Výsledky!$HB$6,Tipy!FZ80=Výsledky!$HB$7,Tipy!FZ80=Výsledky!$HB$8,Tipy!FZ80=Výsledky!$HB$9),IF(VLOOKUP(Tipy!FZ80,'Kategórie hráčov'!$A$2:$B$46,2,FALSE)=30,30,20),0))</f>
        <v/>
      </c>
      <c r="HC86" s="66" t="str">
        <f>IF(ISBLANK($HK$3),"",IF(ISBLANK(Tipy!FV80),0,IF(OR(AND(Tipy!FV80=Výsledky!$HI$3,OR(Tipy!FX80=Výsledky!$HK$3+1,Tipy!FX80=Výsledky!$HK$3-1)),AND(Tipy!FX80=Výsledky!$HK$3,OR(Tipy!FV80=Výsledky!$HI$3+1,Tipy!FV80=Výsledky!$HI$3-1))),10,0)))</f>
        <v/>
      </c>
      <c r="HD86" s="69" t="str">
        <f>IF(ISBLANK($HK$3),"",IF(ISBLANK(Tipy!FV80),"-",SUM(GY86:HC86)))</f>
        <v/>
      </c>
      <c r="HE86" s="68"/>
      <c r="HF86" s="65" t="str">
        <f>IF(ISBLANK($HD$3),"",IF(ISBLANK(Tipy!GB80),0,IF(AND(Tipy!GB80=Výsledky!$HB$3,Tipy!GD80=Výsledky!$HD$3),60,0)))</f>
        <v/>
      </c>
      <c r="HG86" s="65" t="str">
        <f>IF(ISBLANK($HD$3),"",IF(ISBLANK(Tipy!GB80),0,IF(AND(Tipy!GB80=Výsledky!$HB$3,Tipy!GD80=Výsledky!$HD$3),0,IF(AND(Tipy!GB80-Tipy!GD80&gt;0,Výsledky!$HB$3-Výsledky!$HD$3&gt;0),20,IF(AND(Tipy!GB80-Tipy!GD80=0,Výsledky!$HB$3-Výsledky!$HD$3=0),20,IF(AND(Tipy!GB80-Tipy!GD80&lt;0,Výsledky!$HB$3-Výsledky!$HD$3&lt;0),20,0))))))</f>
        <v/>
      </c>
      <c r="HH86" s="65" t="str">
        <f>IF(ISBLANK($HD$3),"",IF(OR(Tipy!GE80=Výsledky!#REF!,Tipy!GE80=Výsledky!#REF!,Tipy!GE80=Výsledky!#REF!,Tipy!GE80=Výsledky!$HF$9),IF(VLOOKUP(Tipy!GE80,'Kategórie hráčov'!$A$2:$B$46,2,FALSE)=30,30,20),0))</f>
        <v/>
      </c>
      <c r="HI86" s="65" t="str">
        <f>IF(ISBLANK($HD$3),"",IF(OR(Tipy!GF80=Výsledky!#REF!,Tipy!GF80=Výsledky!#REF!,Tipy!GF80=Výsledky!#REF!,Tipy!GF80=Výsledky!$HI$9),IF(VLOOKUP(Tipy!GF80,'Kategórie hráčov'!$A$2:$B$46,2,FALSE)=30,30,20),0))</f>
        <v/>
      </c>
      <c r="HJ86" s="66" t="str">
        <f>IF(ISBLANK($HD$3),"",IF(ISBLANK(Tipy!GB80),0,IF(OR(AND(Tipy!GB80=Výsledky!$HB$3,OR(Tipy!GD80=Výsledky!$HD$3+1,Tipy!GD80=Výsledky!$HD$3-1)),AND(Tipy!GD80=Výsledky!$HD$3,OR(Tipy!GB80=Výsledky!$HB$3+1,Tipy!GB80=Výsledky!$HB$3-1))),10,0)))</f>
        <v/>
      </c>
      <c r="HK86" s="69" t="str">
        <f>IF(ISBLANK($HD$3),"",IF(ISBLANK(Tipy!GB80),"-",SUM(HF86:HJ86)))</f>
        <v/>
      </c>
      <c r="HL86" s="68"/>
      <c r="HM86" s="65" t="str">
        <f>IF(ISBLANK($HY$3),"",IF(ISBLANK(Tipy!GH80),0,IF(AND(Tipy!GH80=Výsledky!$HW$3,Tipy!GJ80=Výsledky!$HY$3),60,0)))</f>
        <v/>
      </c>
      <c r="HN86" s="65" t="str">
        <f>IF(ISBLANK($HY$3),"",IF(ISBLANK(Tipy!GH80),0,IF(AND(Tipy!GH80=Výsledky!$HW$3,Tipy!GJ80=Výsledky!$HY$3),0,IF(AND(Tipy!GH80-Tipy!GJ80&gt;0,Výsledky!$HW$3-Výsledky!$HY$3&gt;0),20,IF(AND(Tipy!GH80-Tipy!GJ80=0,Výsledky!$HW$3-Výsledky!$HY$3=0),20,IF(AND(Tipy!GH80-Tipy!GJ80&lt;0,Výsledky!$HW$3-Výsledky!$HY$3&lt;0),20,0))))))</f>
        <v/>
      </c>
      <c r="HO86" s="65" t="str">
        <f>IF(ISBLANK($HY$3),"",IF(OR(Tipy!GK80=Výsledky!$HM$6,Tipy!GK80=Výsledky!$HM$7,Tipy!GK80=Výsledky!$HM$8,Tipy!GK80=Výsledky!$HM$9),IF(VLOOKUP(Tipy!GK80,'Kategórie hráčov'!$A$2:$B$46,2,FALSE)=30,30,20),0))</f>
        <v/>
      </c>
      <c r="HP86" s="65" t="str">
        <f>IF(ISBLANK($HY$3),"",IF(OR(Tipy!GL80=Výsledky!$HP$6,Tipy!GL80=Výsledky!$HP$7,Tipy!GL80=Výsledky!$HP$8,Tipy!GL80=Výsledky!$HP$9),IF(VLOOKUP(Tipy!GL80,'Kategórie hráčov'!$A$2:$B$46,2,FALSE)=30,30,20),0))</f>
        <v/>
      </c>
      <c r="HQ86" s="66" t="str">
        <f>IF(ISBLANK($HY$3),"",IF(ISBLANK(Tipy!GH80),0,IF(OR(AND(Tipy!GH80=Výsledky!$HW$3,OR(Tipy!GJ80=Výsledky!$HY$3+1,Tipy!GJ80=Výsledky!$HY$3-1)),AND(Tipy!GJ80=Výsledky!$HY$3,OR(Tipy!GH80=Výsledky!$HW$3+1,Tipy!GH80=Výsledky!$HW$3-1))),10,0)))</f>
        <v/>
      </c>
      <c r="HR86" s="69" t="str">
        <f>IF(ISBLANK($HY$3),"",IF(ISBLANK(Tipy!GH80),"-",SUM(HM86:HQ86)))</f>
        <v/>
      </c>
      <c r="HS86" s="68"/>
      <c r="HT86" s="65" t="str">
        <f>IF(ISBLANK($HR$3),"",IF(ISBLANK(Tipy!GN80),0,IF(AND(Tipy!GN80=Výsledky!$HP$3,Tipy!GP80=Výsledky!$HR$3),60,0)))</f>
        <v/>
      </c>
      <c r="HU86" s="65" t="str">
        <f>IF(ISBLANK($HR$3),"",IF(ISBLANK(Tipy!GN80),0,IF(AND(Tipy!GN80=Výsledky!$HP$3,Tipy!GP80=Výsledky!$HR$3),0,IF(AND(Tipy!GN80-Tipy!GP80&gt;0,Výsledky!$HP$3-Výsledky!$HR$3&gt;0),20,IF(AND(Tipy!GN80-Tipy!GP80=0,Výsledky!$HP$3-Výsledky!$HR$3=0),20,IF(AND(Tipy!GN80-Tipy!GP80&lt;0,Výsledky!$HP$3-Výsledky!$HR$3&lt;0),20,0))))))</f>
        <v/>
      </c>
      <c r="HV86" s="65" t="str">
        <f>IF(ISBLANK($HR$3),"",IF(OR(Tipy!GQ80=Výsledky!$HT$6,Tipy!GQ80=Výsledky!#REF!,Tipy!GQ80=Výsledky!#REF!,Tipy!GQ80=Výsledky!#REF!),IF(VLOOKUP(Tipy!GQ80,'Kategórie hráčov'!$A$2:$B$46,2,FALSE)=30,30,20),0))</f>
        <v/>
      </c>
      <c r="HW86" s="65" t="str">
        <f>IF(ISBLANK($HR$3),"",IF(OR(Tipy!GR80=Výsledky!$HW$6,Tipy!GR80=Výsledky!#REF!,Tipy!GR80=Výsledky!#REF!,Tipy!GR80=Výsledky!#REF!),IF(VLOOKUP(Tipy!GR80,'Kategórie hráčov'!$A$2:$B$46,2,FALSE)=30,30,20),0))</f>
        <v/>
      </c>
      <c r="HX86" s="66" t="str">
        <f>IF(ISBLANK($HR$3),"",IF(ISBLANK(Tipy!GN80),0,IF(OR(AND(Tipy!GN80=Výsledky!$HP$3,OR(Tipy!GP80=Výsledky!$HR$3+1,Tipy!GP80=Výsledky!$HR$3-1)),AND(Tipy!GP80=Výsledky!$HR$3,OR(Tipy!GN80=Výsledky!$HP$3+1,Tipy!GN80=Výsledky!$HP$3-1))),10,0)))</f>
        <v/>
      </c>
      <c r="HY86" s="69" t="str">
        <f>IF(ISBLANK($HR$3),"",IF(ISBLANK(Tipy!GN80),"-",SUM(HT86:HX86)))</f>
        <v/>
      </c>
      <c r="HZ86" s="68"/>
      <c r="IA86" s="65" t="str">
        <f>IF(ISBLANK($IM$3),"",IF(ISBLANK(Tipy!GT80),0,IF(AND(Tipy!GT80=Výsledky!$IK$3,Tipy!GV80=Výsledky!$IM$3),60,0)))</f>
        <v/>
      </c>
      <c r="IB86" s="65" t="str">
        <f>IF(ISBLANK($IM$3),"",IF(ISBLANK(Tipy!GT80),0,IF(AND(Tipy!GT80=Výsledky!$IK$3,Tipy!GV80=Výsledky!$IM$3),0,IF(AND(Tipy!GT80-Tipy!GV80&gt;0,Výsledky!$IK$3-Výsledky!$IM$3&gt;0),20,IF(AND(Tipy!GT80-Tipy!GV80=0,Výsledky!$IK$3-Výsledky!$IM$3=0),20,IF(AND(Tipy!GT80-Tipy!GV80&lt;0,Výsledky!$IK$3-Výsledky!$IM$3&lt;0),20,0))))))</f>
        <v/>
      </c>
      <c r="IC86" s="65" t="str">
        <f>IF(ISBLANK($IM$3),"",IF(OR(Tipy!GW80=Výsledky!$IA$6,Tipy!GW80=Výsledky!$IA$7,Tipy!GW80=Výsledky!$IA$8,Tipy!GW80=Výsledky!$IA$9),IF(VLOOKUP(Tipy!GW80,'Kategórie hráčov'!$A$2:$B$68,2,FALSE)=30,30,20),0))</f>
        <v/>
      </c>
      <c r="ID86" s="65" t="str">
        <f>IF(ISBLANK($IM$3),"",IF(OR(Tipy!GX80=Výsledky!$ID$6,Tipy!GX80=Výsledky!$ID$7,Tipy!GX80=Výsledky!$ID$8,Tipy!GX80=Výsledky!$ID$9),IF(VLOOKUP(Tipy!GX80,'Kategórie hráčov'!$A$2:$B$46,2,FALSE)=30,30,20),0))</f>
        <v/>
      </c>
      <c r="IE86" s="66" t="str">
        <f>IF(ISBLANK($IM$3),"",IF(ISBLANK(Tipy!GT80),0,IF(OR(AND(Tipy!GT80=Výsledky!$IK$3,OR(Tipy!GV80=Výsledky!$IM$3+1,Tipy!GV80=Výsledky!$IM$3-1)),AND(Tipy!GV80=Výsledky!$IM$3,OR(Tipy!GT80=Výsledky!$IK$3+1,Tipy!GT80=Výsledky!$IK$3-1))),10,0)))</f>
        <v/>
      </c>
      <c r="IF86" s="69" t="str">
        <f>IF(ISBLANK($IM$3),"",IF(ISBLANK(Tipy!GT80),"-",SUM(IA86:IE86)))</f>
        <v/>
      </c>
      <c r="IG86" s="68"/>
      <c r="IH86" s="65" t="str">
        <f>IF(ISBLANK($IF$3),"",IF(ISBLANK(Tipy!GZ80),0,IF(AND(Tipy!GZ80=Výsledky!$ID$3,Tipy!HB80=Výsledky!$IF$3),60,0)))</f>
        <v/>
      </c>
      <c r="II86" s="65" t="str">
        <f>IF(ISBLANK($IF$3),"",IF(ISBLANK(Tipy!GZ80),0,IF(AND(Tipy!GZ80=Výsledky!$ID$3,Tipy!HB80=Výsledky!$IF$3),0,IF(AND(Tipy!GZ80-Tipy!HB80&gt;0,Výsledky!$ID$3-Výsledky!$IF$3&gt;0),20,IF(AND(Tipy!GZ80-Tipy!HB80=0,Výsledky!$ID$3-Výsledky!$IF$3=0),20,IF(AND(Tipy!GZ80-Tipy!HB80&lt;0,Výsledky!$ID$3-Výsledky!$IF$3&lt;0),20,0))))))</f>
        <v/>
      </c>
      <c r="IJ86" s="65" t="str">
        <f>IF(ISBLANK($IF$3),"",IF(OR(Tipy!HC80=Výsledky!#REF!,Tipy!HC80=Výsledky!#REF!,Tipy!HC80=Výsledky!#REF!,Tipy!HC80=Výsledky!$IH$9),IF(VLOOKUP(Tipy!HC80,'Kategórie hráčov'!$A$2:$B$46,2,FALSE)=30,30,20),0))</f>
        <v/>
      </c>
      <c r="IK86" s="65" t="str">
        <f>IF(ISBLANK($IF$3),"",IF(OR(Tipy!HD80=Výsledky!#REF!,Tipy!HD80=Výsledky!#REF!,Tipy!HD80=Výsledky!#REF!,Tipy!HD80=Výsledky!$IK$9),IF(VLOOKUP(Tipy!HD80,'Kategórie hráčov'!$A$2:$B$46,2,FALSE)=30,30,20),0))</f>
        <v/>
      </c>
      <c r="IL86" s="66" t="str">
        <f>IF(ISBLANK($IF$3),"",IF(ISBLANK(Tipy!GZ80),0,IF(OR(AND(Tipy!GZ80=Výsledky!$ID$3,OR(Tipy!HB80=Výsledky!$IF$3+1,Tipy!HB80=Výsledky!$IF$3-1)),AND(Tipy!HB80=Výsledky!$IF$3,OR(Tipy!GZ80=Výsledky!$ID$3+1,Tipy!GZ80=Výsledky!$ID$3-1))),10,0)))</f>
        <v/>
      </c>
      <c r="IM86" s="69" t="str">
        <f>IF(ISBLANK($IF$3),"",IF(ISBLANK(Tipy!GZ80),"-",SUM(IH86:IL86)))</f>
        <v/>
      </c>
      <c r="IN86" s="68"/>
      <c r="IO86" s="65" t="str">
        <f>IF(ISBLANK($IT$3),"",IF(ISBLANK(Tipy!HF80),0,IF(AND(Tipy!HF80=Výsledky!$IR$3,Tipy!HH80=Výsledky!$IT$3),60,0)))</f>
        <v/>
      </c>
      <c r="IP86" s="65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65" t="str">
        <f>IF(ISBLANK($IT$3),"",IF(OR(Tipy!HI80=Výsledky!$IO$6,Tipy!HI80=Výsledky!$IO$7,Tipy!HI80=Výsledky!$IO$8,Tipy!HI80=Výsledky!$IO$9),IF(VLOOKUP(Tipy!HI80,'Kategórie hráčov'!$A$2:$B$46,2,FALSE)=30,30,20),0))</f>
        <v/>
      </c>
      <c r="IR86" s="65" t="str">
        <f>IF(ISBLANK($IT$3),"",IF(OR(Tipy!HJ80=Výsledky!$IR$6,Tipy!HJ80=Výsledky!$IR$7,Tipy!HJ80=Výsledky!$IR$8,Tipy!HJ80=Výsledky!$IR$9),IF(VLOOKUP(Tipy!HJ80,'Kategórie hráčov'!$A$2:$B$46,2,FALSE)=30,30,20),0))</f>
        <v/>
      </c>
      <c r="IS86" s="66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69" t="str">
        <f>IF(ISBLANK($IT$3),"",IF(ISBLANK(Tipy!HF80),"-",SUM(IO86:IS86)))</f>
        <v/>
      </c>
      <c r="IU86" s="68"/>
      <c r="IV86" s="65" t="str">
        <f>IF(ISBLANK($JA$3),"",IF(ISBLANK(Tipy!HL80),0,IF(AND(Tipy!HL80=Výsledky!$IY$3,Tipy!HN80=Výsledky!$JA$3),60,0)))</f>
        <v/>
      </c>
      <c r="IW86" s="65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65" t="str">
        <f>IF(ISBLANK($JA$3),"",IF(OR(Tipy!HO80=Výsledky!$IV$6,Tipy!HO80=Výsledky!$IV$7,Tipy!HO80=Výsledky!$IV$8,Tipy!HO80=Výsledky!$IV$9),IF(VLOOKUP(Tipy!HO80,'Kategórie hráčov'!$A$2:$B$46,2,FALSE)=30,30,20),0))</f>
        <v/>
      </c>
      <c r="IY86" s="65" t="str">
        <f>IF(ISBLANK($JA$3),"",IF(OR(Tipy!HP80=Výsledky!$IY$6,Tipy!HP80=Výsledky!$IY$7,Tipy!HP80=Výsledky!$IY$8,Tipy!HP80=Výsledky!$IY$9),IF(VLOOKUP(Tipy!HP80,'Kategórie hráčov'!$A$2:$B$46,2,FALSE)=30,30,20),0))</f>
        <v/>
      </c>
      <c r="IZ86" s="66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69" t="str">
        <f>IF(ISBLANK($JA$3),"",IF(ISBLANK(Tipy!HL80),"-",SUM(IV86:IZ86)))</f>
        <v/>
      </c>
      <c r="JB86" s="68"/>
      <c r="JC86" s="65" t="str">
        <f>IF(ISBLANK($JO$3),"",IF(ISBLANK(Tipy!HR80),0,IF(AND(Tipy!HR80=Výsledky!$JM$3,Tipy!HT80=Výsledky!$JO$3),60,0)))</f>
        <v/>
      </c>
      <c r="JD86" s="65" t="str">
        <f>IF(ISBLANK($JO$3),"",IF(ISBLANK(Tipy!HR80),0,IF(AND(Tipy!HR80=Výsledky!$JM$3,Tipy!HT80=Výsledky!$JO$3),0,IF(AND(Tipy!HR80-Tipy!HT80&gt;0,Výsledky!$JM$3-Výsledky!$JO$3&gt;0),20,IF(AND(Tipy!HR80-Tipy!HT80=0,Výsledky!$JM$3-Výsledky!$JO$3=0),20,IF(AND(Tipy!HR80-Tipy!HT80&lt;0,Výsledky!$JM$3-Výsledky!$JO$3&lt;0),20,0))))))</f>
        <v/>
      </c>
      <c r="JE86" s="65" t="str">
        <f>IF(ISBLANK($JO$3),"",IF(OR(Tipy!HU80=Výsledky!$JC$6,Tipy!HU80=Výsledky!$JC$7,Tipy!HU80=Výsledky!$JC$8,Tipy!HU80=Výsledky!$JC$9),IF(VLOOKUP(Tipy!HU80,'Kategórie hráčov'!$A$2:$B$70,2,FALSE)=30,30,20),0))</f>
        <v/>
      </c>
      <c r="JF86" s="65" t="str">
        <f>IF(ISBLANK($JO$3),"",IF(OR(Tipy!HV80=Výsledky!$JF$6,Tipy!HV80=Výsledky!$JF$7,Tipy!HV80=Výsledky!$JF$8,Tipy!HV80=Výsledky!$JF$9),IF(VLOOKUP(Tipy!HV80,'Kategórie hráčov'!$A$2:$B$70,2,FALSE)=30,30,20),0))</f>
        <v/>
      </c>
      <c r="JG86" s="66" t="str">
        <f>IF(ISBLANK($JO$3),"",IF(ISBLANK(Tipy!HR80),0,IF(OR(AND(Tipy!HR80=Výsledky!$JM$3,OR(Tipy!HT80=Výsledky!$JO$3+1,Tipy!HT80=Výsledky!$JO$3-1)),AND(Tipy!HT80=Výsledky!$JO$3,OR(Tipy!HR80=Výsledky!$JM$3+1,Tipy!HR80=Výsledky!$JM$3-1))),10,0)))</f>
        <v/>
      </c>
      <c r="JH86" s="69" t="str">
        <f>IF(ISBLANK($JO$3),"",IF(ISBLANK(Tipy!HR80),"-",SUM(JC86:JG86)))</f>
        <v/>
      </c>
      <c r="JI86" s="68"/>
      <c r="JJ86" s="65" t="str">
        <f>IF(ISBLANK($JH$3),"",IF(ISBLANK(Tipy!HX80),0,IF(AND(Tipy!HX80=Výsledky!$JF$3,Tipy!HZ80=Výsledky!$JH$3),60,0)))</f>
        <v/>
      </c>
      <c r="JK86" s="65" t="str">
        <f>IF(ISBLANK($JH$3),"",IF(ISBLANK(Tipy!HX80),0,IF(AND(Tipy!HX80=Výsledky!$JF$3,Tipy!HZ80=Výsledky!$JH$3),0,IF(AND(Tipy!HX80-Tipy!HZ80&gt;0,Výsledky!$JF$3-Výsledky!$JH$3&gt;0),20,IF(AND(Tipy!HX80-Tipy!HZ80=0,Výsledky!$JF$3-Výsledky!$JH$3=0),20,IF(AND(Tipy!HX80-Tipy!HZ80&lt;0,Výsledky!$JF$3-Výsledky!$JH$3&lt;0),20,0))))))</f>
        <v/>
      </c>
      <c r="JL86" s="65" t="str">
        <f>IF(ISBLANK($JH$3),"",IF(OR(Tipy!IA80=Výsledky!#REF!,Tipy!IA80=Výsledky!#REF!,Tipy!IA80=Výsledky!#REF!,Tipy!IA80=Výsledky!$JJ$9),IF(VLOOKUP(Tipy!IA80,'Kategórie hráčov'!$A$2:$B$46,2,FALSE)=30,30,20),0))</f>
        <v/>
      </c>
      <c r="JM86" s="65" t="str">
        <f>IF(ISBLANK($JH$3),"",IF(OR(Tipy!IB80=Výsledky!#REF!,Tipy!IB80=Výsledky!#REF!,Tipy!IB80=Výsledky!#REF!,Tipy!IB80=Výsledky!$JM$9),IF(VLOOKUP(Tipy!IB80,'Kategórie hráčov'!$A$2:$B$46,2,FALSE)=30,30,20),0))</f>
        <v/>
      </c>
      <c r="JN86" s="66" t="str">
        <f>IF(ISBLANK($JH$3),"",IF(ISBLANK(Tipy!HX80),0,IF(OR(AND(Tipy!HX80=Výsledky!$JF$3,OR(Tipy!HZ80=Výsledky!$JH$3+1,Tipy!HZ80=Výsledky!$JH$3-1)),AND(Tipy!HZ80=Výsledky!$JH$3,OR(Tipy!HX80=Výsledky!$JF$3+1,Tipy!HX80=Výsledky!$JF$3-1))),10,0)))</f>
        <v/>
      </c>
      <c r="JO86" s="69" t="str">
        <f>IF(ISBLANK($JH$3),"",IF(ISBLANK(Tipy!HX80),"-",SUM(JJ86:JN86)))</f>
        <v/>
      </c>
      <c r="JP86" s="68"/>
      <c r="JQ86" s="65" t="str">
        <f>IF(ISBLANK($JV$3),"",IF(ISBLANK(Tipy!ID80),0,IF(AND(Tipy!ID80=Výsledky!$JT$3,Tipy!IF80=Výsledky!$JV$3),60,0)))</f>
        <v/>
      </c>
      <c r="JR86" s="65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65" t="str">
        <f>IF(ISBLANK($JV$3),"",IF(OR(Tipy!IG80=Výsledky!$JQ$6,Tipy!IG80=Výsledky!$JQ$7,Tipy!IG80=Výsledky!$JQ$8,Tipy!IG80=Výsledky!$JQ$9),IF(VLOOKUP(Tipy!IG80,'Kategórie hráčov'!$A$2:$B$46,2,FALSE)=30,30,20),0))</f>
        <v/>
      </c>
      <c r="JT86" s="65" t="str">
        <f>IF(ISBLANK($JV$3),"",IF(OR(Tipy!IH80=Výsledky!$JT$6,Tipy!IH80=Výsledky!$JT$7,Tipy!IH80=Výsledky!$JT$8,Tipy!IH80=Výsledky!$JT$9),IF(VLOOKUP(Tipy!IH80,'Kategórie hráčov'!$A$2:$B$46,2,FALSE)=30,30,20),0))</f>
        <v/>
      </c>
      <c r="JU86" s="66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69" t="str">
        <f>IF(ISBLANK($JV$3),"",IF(ISBLANK(Tipy!ID80),"-",SUM(JQ86:JU86)))</f>
        <v/>
      </c>
      <c r="JW86" s="68"/>
      <c r="JX86" s="65" t="str">
        <f>IF(ISBLANK($KQ$3),"",IF(ISBLANK(Tipy!IJ80),0,IF(AND(Tipy!IJ80=Výsledky!$KO$3,Tipy!IL80=Výsledky!$KQ$3),60,0)))</f>
        <v/>
      </c>
      <c r="JY86" s="65" t="str">
        <f>IF(ISBLANK($KQ$3),"",IF(ISBLANK(Tipy!IJ80),0,IF(AND(Tipy!IJ80=Výsledky!$KO$3,Tipy!IL80=Výsledky!$KQ$3),0,IF(AND(Tipy!IJ80-Tipy!IL80&gt;0,Výsledky!$KO$3-Výsledky!$KQ$3&gt;0),20,IF(AND(Tipy!IJ80-Tipy!IL80=0,Výsledky!$KO$3-Výsledky!$KQ$3=0),20,IF(AND(Tipy!IJ80-Tipy!IL80&lt;0,Výsledky!$KO$3-Výsledky!$KQ$3&lt;0),20,0))))))</f>
        <v/>
      </c>
      <c r="JZ86" s="65" t="str">
        <f>IF(ISBLANK($KQ$3),"",IF(OR(Tipy!IM80=Výsledky!$JX$6,Tipy!IM80=Výsledky!$JX$7,Tipy!IM80=Výsledky!$JX$8,Tipy!IM80=Výsledky!$JX$9),IF(VLOOKUP(Tipy!IM80,'Kategórie hráčov'!$A$2:$B$46,2,FALSE)=30,30,20),0))</f>
        <v/>
      </c>
      <c r="KA86" s="65" t="str">
        <f>IF(ISBLANK($KQ$3),"",IF(OR(Tipy!IN80=Výsledky!$KA$6,Tipy!IN80=Výsledky!$KA$7,Tipy!IN80=Výsledky!$KA$8,Tipy!IN80=Výsledky!$KA$9),IF(VLOOKUP(Tipy!IN80,'Kategórie hráčov'!$A$2:$B$46,2,FALSE)=30,30,20),0))</f>
        <v/>
      </c>
      <c r="KB86" s="66" t="str">
        <f>IF(ISBLANK($KQ$3),"",IF(ISBLANK(Tipy!IJ80),0,IF(OR(AND(Tipy!IJ80=Výsledky!$KO$3,OR(Tipy!IL80=Výsledky!$KQ$3+1,Tipy!IL80=Výsledky!$KQ$3-1)),AND(Tipy!IL80=Výsledky!$KQ$3,OR(Tipy!IJ80=Výsledky!$KO$3+1,Tipy!IJ80=Výsledky!$KO$3-1))),10,0)))</f>
        <v/>
      </c>
      <c r="KC86" s="69" t="str">
        <f>IF(ISBLANK($KQ$3),"",IF(ISBLANK(Tipy!IJ80),"-",SUM(JX86:KB86)))</f>
        <v/>
      </c>
      <c r="KD86" s="68"/>
      <c r="KE86" s="65" t="str">
        <f>IF(ISBLANK($KX$3),"",IF(ISBLANK(Tipy!IP80),0,IF(AND(Tipy!IP80=Výsledky!$KV$3,Tipy!IR80=Výsledky!$KX$3),60,0)))</f>
        <v/>
      </c>
      <c r="KF86" s="65" t="str">
        <f>IF(ISBLANK($KX$3),"",IF(ISBLANK(Tipy!IP80),0,IF(AND(Tipy!IP80=Výsledky!$KV$3,Tipy!IR80=Výsledky!$KX$3),0,IF(AND(Tipy!IP80-Tipy!IR80&gt;0,Výsledky!$KV$3-Výsledky!$KX$3&gt;0),20,IF(AND(Tipy!IP80-Tipy!IR80=0,Výsledky!$KV$3-Výsledky!$KX$3=0),20,IF(AND(Tipy!IP80-Tipy!IR80&lt;0,Výsledky!$KV$3-Výsledky!$KX$3&lt;0),20,0))))))</f>
        <v/>
      </c>
      <c r="KG86" s="65" t="str">
        <f>IF(ISBLANK($KX$3),"",IF(OR(Tipy!IS80=Výsledky!#REF!,Tipy!IS80=Výsledky!#REF!,Tipy!IS80=Výsledky!#REF!,Tipy!IS80=Výsledky!$KE$9),IF(VLOOKUP(Tipy!IS80,'Kategórie hráčov'!$A$2:$B$46,2,FALSE)=30,30,20),0))</f>
        <v/>
      </c>
      <c r="KH86" s="65" t="str">
        <f>IF(ISBLANK($KX$3),"",IF(OR(Tipy!IT80=Výsledky!#REF!,Tipy!IT80=Výsledky!#REF!,Tipy!IT80=Výsledky!#REF!,Tipy!IT80=Výsledky!$KH$9),IF(VLOOKUP(Tipy!IT80,'Kategórie hráčov'!$A$2:$B$46,2,FALSE)=30,30,20),0))</f>
        <v/>
      </c>
      <c r="KI86" s="66" t="str">
        <f>IF(ISBLANK($KX$3),"",IF(ISBLANK(Tipy!IP80),0,IF(OR(AND(Tipy!IP80=Výsledky!$KV$3,OR(Tipy!IR80=Výsledky!$KX$3+1,Tipy!IR80=Výsledky!$KX$3-1)),AND(Tipy!IR80=Výsledky!$KX$3,OR(Tipy!IP80=Výsledky!$KV$3+1,Tipy!IP80=Výsledky!$KV$3-1))),10,0)))</f>
        <v/>
      </c>
      <c r="KJ86" s="69" t="str">
        <f>IF(ISBLANK($KX$3),"",IF(ISBLANK(Tipy!IP80),"-",SUM(KE86:KI86)))</f>
        <v/>
      </c>
      <c r="KK86" s="68"/>
      <c r="KL86" s="65" t="str">
        <f>IF(ISBLANK($KJ$3),"",IF(ISBLANK(Tipy!IV80),0,IF(AND(Tipy!IV80=Výsledky!$KH$3,Tipy!IX80=Výsledky!$KJ$3),60,0)))</f>
        <v/>
      </c>
      <c r="KM86" s="65" t="str">
        <f>IF(ISBLANK($KJ$3),"",IF(ISBLANK(Tipy!IV80),0,IF(AND(Tipy!IV80=Výsledky!$KH$3,Tipy!IX80=Výsledky!$KJ$3),0,IF(AND(Tipy!IV80-Tipy!IX80&gt;0,Výsledky!$KH$3-Výsledky!$KJ$3&gt;0),20,IF(AND(Tipy!IV80-Tipy!IX80=0,Výsledky!$KH$3-Výsledky!$KJ$3=0),20,IF(AND(Tipy!IV80-Tipy!IX80&lt;0,Výsledky!$KH$3-Výsledky!$KJ$3&lt;0),20,0))))))</f>
        <v/>
      </c>
      <c r="KN86" s="65" t="str">
        <f>IF(ISBLANK($KJ$3),"",IF(OR(Tipy!IY80=Výsledky!$KL$6,Tipy!IY80=Výsledky!$KL$7,Tipy!IY80=Výsledky!$KL$8,Tipy!IY80=Výsledky!$KL$9),IF(VLOOKUP(Tipy!IY80,'Kategórie hráčov'!$A$2:$B$46,2,FALSE)=30,30,20),0))</f>
        <v/>
      </c>
      <c r="KO86" s="65" t="str">
        <f>IF(ISBLANK($KJ$3),"",IF(OR(Tipy!IZ80=Výsledky!$KO$6,Tipy!IZ80=Výsledky!$KO$7,Tipy!IZ80=Výsledky!$KO$8,Tipy!IZ80=Výsledky!$KO$9),IF(VLOOKUP(Tipy!IZ80,'Kategórie hráčov'!$A$2:$B$46,2,FALSE)=30,30,20),0))</f>
        <v/>
      </c>
      <c r="KP86" s="66" t="str">
        <f>IF(ISBLANK($KJ$3),"",IF(ISBLANK(Tipy!IV80),0,IF(OR(AND(Tipy!IV80=Výsledky!$KH$3,OR(Tipy!IX80=Výsledky!$KJ$3+1,Tipy!IX80=Výsledky!$KJ$3-1)),AND(Tipy!IX80=Výsledky!$KJ$3,OR(Tipy!IV80=Výsledky!$KH$3+1,Tipy!IV80=Výsledky!$KH$3-1))),10,0)))</f>
        <v/>
      </c>
      <c r="KQ86" s="69" t="str">
        <f>IF(ISBLANK($KJ$3),"",IF(ISBLANK(Tipy!IV80),"-",SUM(KL86:KP86)))</f>
        <v/>
      </c>
      <c r="KR86" s="68"/>
      <c r="KS86" s="65" t="str">
        <f>IF(ISBLANK($KC$3),"",IF(ISBLANK(Tipy!JB80),0,IF(AND(Tipy!JB80=Výsledky!$KA$3,Tipy!JD80=Výsledky!$KC$3),60,0)))</f>
        <v/>
      </c>
      <c r="KT86" s="65" t="str">
        <f>IF(ISBLANK($KC$3),"",IF(ISBLANK(Tipy!JB80),0,IF(AND(Tipy!JB80=Výsledky!$KA$3,Tipy!JD80=Výsledky!$KC$3),0,IF(AND(Tipy!JB80-Tipy!JD80&gt;0,Výsledky!$KA$3-Výsledky!$KC$3&gt;0),20,IF(AND(Tipy!JB80-Tipy!JD80=0,Výsledky!$KA$3-Výsledky!$KC$3=0),20,IF(AND(Tipy!JB80-Tipy!JD80&lt;0,Výsledky!$KA$3-Výsledky!$KC$3&lt;0),20,0))))))</f>
        <v/>
      </c>
      <c r="KU86" s="65" t="str">
        <f>IF(ISBLANK($KC$3),"",IF(OR(Tipy!JE80=Výsledky!$KS$6,Tipy!JE80=Výsledky!$KS$7,Tipy!JE80=Výsledky!$KS$8,Tipy!JE80=Výsledky!$KS$9),IF(VLOOKUP(Tipy!JE80,'Kategórie hráčov'!$A$2:$B$46,2,FALSE)=30,30,20),0))</f>
        <v/>
      </c>
      <c r="KV86" s="65" t="str">
        <f>IF(ISBLANK($KC$3),"",IF(OR(Tipy!JF80=Výsledky!$KV$6,Tipy!JF80=Výsledky!$KV$7,Tipy!JF80=Výsledky!$KV$8,Tipy!JF80=Výsledky!$KV$9),IF(VLOOKUP(Tipy!JF80,'Kategórie hráčov'!$A$2:$B$46,2,FALSE)=30,30,20),0))</f>
        <v/>
      </c>
      <c r="KW86" s="66" t="str">
        <f>IF(ISBLANK($KC$3),"",IF(ISBLANK(Tipy!JB80),0,IF(OR(AND(Tipy!JB80=Výsledky!$KA$3,OR(Tipy!JD80=Výsledky!$KC$3+1,Tipy!JD80=Výsledky!$KC$3-1)),AND(Tipy!JD80=Výsledky!$KC$3,OR(Tipy!JB80=Výsledky!$KA$3+1,Tipy!JB80=Výsledky!$KA$3-1))),10,0)))</f>
        <v/>
      </c>
      <c r="KX86" s="69" t="str">
        <f>IF(ISBLANK($KC$3),"",IF(ISBLANK(Tipy!JB80),"-",SUM(KS86:KW86)))</f>
        <v/>
      </c>
      <c r="KY86" s="68"/>
      <c r="KZ86" s="65" t="str">
        <f>IF(ISBLANK($LE$3),"",IF(ISBLANK(Tipy!JH80),0,IF(AND(Tipy!JH80=Výsledky!$LC$3,Tipy!JJ80=Výsledky!$LE$3),60,0)))</f>
        <v/>
      </c>
      <c r="LA86" s="65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65" t="str">
        <f>IF(ISBLANK($LE$3),"",IF(OR(Tipy!JK80=Výsledky!$KZ$6,Tipy!JK80=Výsledky!$KZ$7,Tipy!JK80=Výsledky!$KZ$8,Tipy!JK80=Výsledky!$KZ$9),IF(VLOOKUP(Tipy!JK80,'Kategórie hráčov'!$A$2:$B$46,2,FALSE)=30,30,20),0))</f>
        <v/>
      </c>
      <c r="LC86" s="65" t="str">
        <f>IF(ISBLANK($LE$3),"",IF(OR(Tipy!JL80=Výsledky!$LC$6,Tipy!JL80=Výsledky!$LC$7,Tipy!JL80=Výsledky!$LC$8,Tipy!JL80=Výsledky!$LC$9),IF(VLOOKUP(Tipy!JL80,'Kategórie hráčov'!$A$2:$B$46,2,FALSE)=30,30,20),0))</f>
        <v/>
      </c>
      <c r="LD86" s="66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69" t="str">
        <f>IF(ISBLANK($LE$3),"",IF(ISBLANK(Tipy!JH80),"-",SUM(KZ86:LD86)))</f>
        <v/>
      </c>
      <c r="LF86" s="68"/>
      <c r="LG86" s="65" t="str">
        <f>IF(ISBLANK($JH$3),"",IF(ISBLANK(Tipy!JU80),0,IF(AND(Tipy!JU80=Výsledky!$JF$3,Tipy!JW80=Výsledky!$JH$3),60,0)))</f>
        <v/>
      </c>
      <c r="LH86" s="65" t="str">
        <f>IF(ISBLANK($JH$3),"",IF(ISBLANK(Tipy!JU80),0,IF(AND(Tipy!JU80=Výsledky!$JF$3,Tipy!JW80=Výsledky!$JH$3),0,IF(AND(Tipy!JU80-Tipy!JW80&gt;0,Výsledky!$JF$3-Výsledky!$JH$3&gt;0),20,IF(AND(Tipy!JU80-Tipy!JW80=0,Výsledky!$JF$3-Výsledky!$JH$3=0),20,IF(AND(Tipy!JU80-Tipy!JW80&lt;0,Výsledky!$JF$3-Výsledky!$JH$3&lt;0),20,0))))))</f>
        <v/>
      </c>
      <c r="LI86" s="65" t="str">
        <f>IF(ISBLANK($JH$3),"",IF(OR(Tipy!JX80=Výsledky!#REF!,Tipy!JX80=Výsledky!#REF!,Tipy!JX80=Výsledky!#REF!,Tipy!JX80=Výsledky!$JJ$9),IF(VLOOKUP(Tipy!JX80,'Kategórie hráčov'!$A$2:$B$46,2,FALSE)=30,30,20),0))</f>
        <v/>
      </c>
      <c r="LJ86" s="65" t="str">
        <f>IF(ISBLANK($JH$3),"",IF(OR(Tipy!JY80=Výsledky!#REF!,Tipy!JY80=Výsledky!#REF!,Tipy!JY80=Výsledky!#REF!,Tipy!JY80=Výsledky!$JM$9),IF(VLOOKUP(Tipy!JY80,'Kategórie hráčov'!$A$2:$B$46,2,FALSE)=30,30,20),0))</f>
        <v/>
      </c>
      <c r="LK86" s="66" t="str">
        <f>IF(ISBLANK($JH$3),"",IF(ISBLANK(Tipy!JU80),0,IF(OR(AND(Tipy!JU80=Výsledky!$JF$3,OR(Tipy!JW80=Výsledky!$JH$3+1,Tipy!JW80=Výsledky!$JH$3-1)),AND(Tipy!JW80=Výsledky!$JH$3,OR(Tipy!JU80=Výsledky!$JF$3+1,Tipy!JU80=Výsledky!$JF$3-1))),10,0)))</f>
        <v/>
      </c>
      <c r="LL86" s="69" t="str">
        <f>IF(ISBLANK($JH$3),"",IF(ISBLANK(Tipy!JU80),"-",SUM(LG86:LK86)))</f>
        <v/>
      </c>
      <c r="LM86" s="68"/>
      <c r="LN86" s="65" t="str">
        <f>IF(ISBLANK($LS$3),"",IF(ISBLANK(Tipy!JN80),0,IF(AND(Tipy!JN80=Výsledky!$LQ$3,Tipy!JP80=Výsledky!$LS$3),60,0)))</f>
        <v/>
      </c>
      <c r="LO86" s="65" t="str">
        <f>IF(ISBLANK($LS$3),"",IF(ISBLANK(Tipy!JN80),0,IF(AND(Tipy!JN80=Výsledky!$LQ$3,Tipy!JP80=Výsledky!$LS$3),0,IF(AND(Tipy!JN80-Tipy!JP80&gt;0,Výsledky!$LQ$3-Výsledky!$LS$3&gt;0),20,IF(AND(Tipy!JN80-Tipy!JP80=0,Výsledky!$LQ$3-Výsledky!$LS$3=0),20,IF(AND(Tipy!JN80-Tipy!JP80&lt;0,Výsledky!$LQ$3-Výsledky!$LS$3&lt;0),20,0))))))</f>
        <v/>
      </c>
      <c r="LP86" s="65" t="str">
        <f>IF(ISBLANK($LS$3),"",IF(OR(Tipy!JQ80=Výsledky!$LN$6,Tipy!JQ80=Výsledky!$LN$7,Tipy!JQ80=Výsledky!$LN$8,Tipy!JQ80=Výsledky!$LN$9),IF(VLOOKUP(Tipy!JQ80,'Kategórie hráčov'!$A$2:$B$46,2,FALSE)=30,30,20),0))</f>
        <v/>
      </c>
      <c r="LQ86" s="65" t="str">
        <f>IF(ISBLANK($LS$3),"",IF(OR(Tipy!JR80=Výsledky!$LQ$6,Tipy!JR80=Výsledky!$LQ$7,Tipy!JR80=Výsledky!$LQ$8,Tipy!JR80=Výsledky!$LQ$9),IF(VLOOKUP(Tipy!JR80,'Kategórie hráčov'!$A$2:$B$46,2,FALSE)=30,30,20),0))</f>
        <v/>
      </c>
      <c r="LR86" s="66" t="str">
        <f>IF(ISBLANK($LS$3),"",IF(ISBLANK(Tipy!JN80),0,IF(OR(AND(Tipy!JN80=Výsledky!$LQ$3,OR(Tipy!JP80=Výsledky!$LS$3+1,Tipy!JP80=Výsledky!$LS$3-1)),AND(Tipy!JP80=Výsledky!$LS$3,OR(Tipy!JN80=Výsledky!$LQ$3+1,Tipy!JN80=Výsledky!$LQ$3-1))),10,0)))</f>
        <v/>
      </c>
      <c r="LS86" s="69" t="str">
        <f>IF(ISBLANK($LS$3),"",IF(ISBLANK(Tipy!JN80),"-",SUM(LN86:LR86)))</f>
        <v/>
      </c>
      <c r="LT86" s="68"/>
      <c r="LU86" s="65" t="str">
        <f>IF(ISBLANK($JH$3),"",IF(ISBLANK(Tipy!KI80),0,IF(AND(Tipy!KI80=Výsledky!$JF$3,Tipy!KK80=Výsledky!$JH$3),60,0)))</f>
        <v/>
      </c>
      <c r="LV86" s="65" t="str">
        <f>IF(ISBLANK($JH$3),"",IF(ISBLANK(Tipy!KI80),0,IF(AND(Tipy!KI80=Výsledky!$JF$3,Tipy!KK80=Výsledky!$JH$3),0,IF(AND(Tipy!KI80-Tipy!KK80&gt;0,Výsledky!$JF$3-Výsledky!$JH$3&gt;0),20,IF(AND(Tipy!KI80-Tipy!KK80=0,Výsledky!$JF$3-Výsledky!$JH$3=0),20,IF(AND(Tipy!KI80-Tipy!KK80&lt;0,Výsledky!$JF$3-Výsledky!$JH$3&lt;0),20,0))))))</f>
        <v/>
      </c>
      <c r="LW86" s="65" t="str">
        <f>IF(ISBLANK($JH$3),"",IF(OR(Tipy!KL80=Výsledky!#REF!,Tipy!KL80=Výsledky!#REF!,Tipy!KL80=Výsledky!#REF!,Tipy!KL80=Výsledky!$JJ$9),IF(VLOOKUP(Tipy!KL80,'Kategórie hráčov'!$A$2:$B$46,2,FALSE)=30,30,20),0))</f>
        <v/>
      </c>
      <c r="LX86" s="65" t="str">
        <f>IF(ISBLANK($JH$3),"",IF(OR(Tipy!KM80=Výsledky!#REF!,Tipy!KM80=Výsledky!#REF!,Tipy!KM80=Výsledky!#REF!,Tipy!KM80=Výsledky!$JM$9),IF(VLOOKUP(Tipy!KM80,'Kategórie hráčov'!$A$2:$B$46,2,FALSE)=30,30,20),0))</f>
        <v/>
      </c>
      <c r="LY86" s="66" t="str">
        <f>IF(ISBLANK($JH$3),"",IF(ISBLANK(Tipy!KI80),0,IF(OR(AND(Tipy!KI80=Výsledky!$JF$3,OR(Tipy!KK80=Výsledky!$JH$3+1,Tipy!KK80=Výsledky!$JH$3-1)),AND(Tipy!KK80=Výsledky!$JH$3,OR(Tipy!KI80=Výsledky!$JF$3+1,Tipy!KI80=Výsledky!$JF$3-1))),10,0)))</f>
        <v/>
      </c>
      <c r="LZ86" s="69" t="str">
        <f>IF(ISBLANK($JH$3),"",IF(ISBLANK(Tipy!KI80),"-",SUM(LU86:LY86)))</f>
        <v/>
      </c>
      <c r="MA86" s="68"/>
      <c r="MB86" s="65" t="str">
        <f>IF(ISBLANK($MG$3),"",IF(ISBLANK(Tipy!JZ80),0,IF(AND(Tipy!JZ80=Výsledky!$ME$3,Tipy!KB80=Výsledky!$MG$3),60,0)))</f>
        <v/>
      </c>
      <c r="MC86" s="65" t="str">
        <f>IF(ISBLANK($MG$3),"",IF(ISBLANK(Tipy!JZ80),0,IF(AND(Tipy!JZ80=Výsledky!$ME$3,Tipy!KB80=Výsledky!$MG$3),0,IF(AND(Tipy!JZ80-Tipy!KB80&gt;0,Výsledky!$ME$3-Výsledky!$MG$3&gt;0),20,IF(AND(Tipy!JZ80-Tipy!KB80=0,Výsledky!$ME$3-Výsledky!$MG$3=0),20,IF(AND(Tipy!JZ80-Tipy!KB80&lt;0,Výsledky!$ME$3-Výsledky!$MG$3&lt;0),20,0))))))</f>
        <v/>
      </c>
      <c r="MD86" s="65" t="str">
        <f>IF(ISBLANK($MG$3),"",IF(OR(Tipy!KC80=Výsledky!$MB$6,Tipy!KC80=Výsledky!$MB$7,Tipy!KC80=Výsledky!$MB$8,Tipy!KC80=Výsledky!$MB$9),IF(VLOOKUP(Tipy!KC80,'Kategórie hráčov'!$A$2:$B$46,2,FALSE)=30,30,20),0))</f>
        <v/>
      </c>
      <c r="ME86" s="65" t="str">
        <f>IF(ISBLANK($MG$3),"",IF(OR(Tipy!KD80=Výsledky!$ME$6,Tipy!KD80=Výsledky!$ME$7,Tipy!KD80=Výsledky!$ME$8,Tipy!KD80=Výsledky!$ME$9),IF(VLOOKUP(Tipy!KD80,'Kategórie hráčov'!$A$2:$B$46,2,FALSE)=30,30,20),0))</f>
        <v/>
      </c>
      <c r="MF86" s="66" t="str">
        <f>IF(ISBLANK($MG$3),"",IF(ISBLANK(Tipy!JZ80),0,IF(OR(AND(Tipy!JZ80=Výsledky!$ME$3,OR(Tipy!KB80=Výsledky!$MG$3+1,Tipy!KB80=Výsledky!$MG$3-1)),AND(Tipy!KB80=Výsledky!$MG$3,OR(Tipy!JZ80=Výsledky!$ME$3+1,Tipy!JZ80=Výsledky!$ME$3-1))),10,0)))</f>
        <v/>
      </c>
      <c r="MG86" s="69" t="str">
        <f>IF(ISBLANK($MG$3),"",IF(ISBLANK(Tipy!JZ80),"-",SUM(MB86:MF86)))</f>
        <v/>
      </c>
      <c r="MH86" s="68"/>
      <c r="MI86" s="65" t="str">
        <f>IF(ISBLANK($MN$3),"",IF(ISBLANK(Tipy!KL80),0,IF(AND(Tipy!KL80=Výsledky!$ML$3,Tipy!KN80=Výsledky!$MN$3),60,0)))</f>
        <v/>
      </c>
      <c r="MJ86" s="6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65" t="str">
        <f>IF(ISBLANK($MN$3),"",IF(OR(Tipy!KO80=Výsledky!$MI$6,Tipy!KO80=Výsledky!$MI$7,Tipy!KO80=Výsledky!$MI$8,Tipy!KO80=Výsledky!$MI$9),IF(VLOOKUP(Tipy!KO80,'Kategórie hráčov'!$A$2:$B$70,2,FALSE)=30,30,20),0))</f>
        <v/>
      </c>
      <c r="ML86" s="65" t="str">
        <f>IF(ISBLANK($MN$3),"",IF(OR(Tipy!KP80=Výsledky!$ML$6,Tipy!KP80=Výsledky!$ML$7,Tipy!KP80=Výsledky!$ML$8,Tipy!KP80=Výsledky!$ML$9),IF(VLOOKUP(Tipy!KP80,'Kategórie hráčov'!$A$2:$B$70,2,FALSE)=30,30,20),0))</f>
        <v/>
      </c>
      <c r="MM86" s="6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69" t="str">
        <f>IF(ISBLANK($MN$3),"",IF(ISBLANK(Tipy!KL80),"-",SUM(MI86:MM86)))</f>
        <v/>
      </c>
      <c r="MO86" s="68"/>
      <c r="MP86" s="65" t="str">
        <f>IF(ISBLANK($MU$3),"",IF(ISBLANK(Tipy!KR80),0,IF(AND(Tipy!KR80=Výsledky!$MS$3,Tipy!KT80=Výsledky!$MU$3),60,0)))</f>
        <v/>
      </c>
      <c r="MQ86" s="6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65" t="str">
        <f>IF(ISBLANK($MU$3),"",IF(OR(Tipy!KU80=Výsledky!$MP$6,Tipy!KU80=Výsledky!$MP$7,Tipy!KU80=Výsledky!$MP$8,Tipy!KU80=Výsledky!$MP$9),IF(VLOOKUP(Tipy!KU80,'Kategórie hráčov'!$A$2:$B$46,2,FALSE)=30,30,20),0))</f>
        <v/>
      </c>
      <c r="MS86" s="65" t="str">
        <f>IF(ISBLANK($MU$3),"",IF(OR(Tipy!KV80=Výsledky!$MS$6,Tipy!KV80=Výsledky!$MS$7,Tipy!KV80=Výsledky!$MS$8,Tipy!KV80=Výsledky!$MS$9),IF(VLOOKUP(Tipy!KV80,'Kategórie hráčov'!$A$2:$B$46,2,FALSE)=30,30,20),0))</f>
        <v/>
      </c>
      <c r="MT86" s="6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69" t="str">
        <f>IF(ISBLANK($MU$3),"",IF(ISBLANK(Tipy!KR80),"-",SUM(MP86:MT86)))</f>
        <v/>
      </c>
      <c r="MV86" s="68"/>
      <c r="MW86" s="65" t="str">
        <f>IF(ISBLANK($NP$3),"",IF(ISBLANK(Tipy!KX80),0,IF(AND(Tipy!KX80=Výsledky!$NN$3,Tipy!KZ80=Výsledky!$NP$3),60,0)))</f>
        <v/>
      </c>
      <c r="MX86" s="65" t="str">
        <f>IF(ISBLANK($NP$3),"",IF(ISBLANK(Tipy!KX80),0,IF(AND(Tipy!KX80=Výsledky!$NN$3,Tipy!KZ80=Výsledky!$NP$3),0,IF(AND(Tipy!KX80-Tipy!KZ80&gt;0,Výsledky!$NN$3-Výsledky!$NP$3&gt;0),20,IF(AND(Tipy!KX80-Tipy!KZ80=0,Výsledky!$NN$3-Výsledky!$NP$3=0),20,IF(AND(Tipy!KX80-Tipy!KZ80&lt;0,Výsledky!$NN$3-Výsledky!$NP$3&lt;0),20,0))))))</f>
        <v/>
      </c>
      <c r="MY86" s="65" t="str">
        <f>IF(ISBLANK($NP$3),"",IF(OR(Tipy!LA80=Výsledky!$MW$6,Tipy!LA80=Výsledky!$MW$7,Tipy!LA80=Výsledky!$MW$8,Tipy!LA80=Výsledky!$MW$9),IF(VLOOKUP(Tipy!LA80,'Kategórie hráčov'!$A$2:$B$46,2,FALSE)=30,30,20),0))</f>
        <v/>
      </c>
      <c r="MZ86" s="65" t="str">
        <f>IF(ISBLANK($NP$3),"",IF(OR(Tipy!LB80=Výsledky!$MZ$6,Tipy!LB80=Výsledky!$MZ$7,Tipy!LB80=Výsledky!$MZ$8,Tipy!LB80=Výsledky!$MZ$9),IF(VLOOKUP(Tipy!LB80,'Kategórie hráčov'!$A$2:$B$46,2,FALSE)=30,30,20),0))</f>
        <v/>
      </c>
      <c r="NA86" s="66" t="str">
        <f>IF(ISBLANK($NP$3),"",IF(ISBLANK(Tipy!KX80),0,IF(OR(AND(Tipy!KX80=Výsledky!$NN$3,OR(Tipy!KZ80=Výsledky!$NP$3+1,Tipy!KZ80=Výsledky!$NP$3-1)),AND(Tipy!KZ80=Výsledky!$NP$3,OR(Tipy!KX80=Výsledky!$NN$3+1,Tipy!KX80=Výsledky!$NN$3-1))),10,0)))</f>
        <v/>
      </c>
      <c r="NB86" s="69" t="str">
        <f>IF(ISBLANK($NP$3),"",IF(ISBLANK(Tipy!KX80),"-",SUM(MW86:NA86)))</f>
        <v/>
      </c>
      <c r="NC86" s="68"/>
      <c r="ND86" s="65" t="str">
        <f>IF(ISBLANK($NB$3),"",IF(ISBLANK(Tipy!LD80),0,IF(AND(Tipy!LD80=Výsledky!$MZ$3,Tipy!LF80=Výsledky!$NB$3),60,0)))</f>
        <v/>
      </c>
      <c r="NE86" s="65" t="str">
        <f>IF(ISBLANK($NB$3),"",IF(ISBLANK(Tipy!LD80),0,IF(AND(Tipy!LD80=Výsledky!$MZ$3,Tipy!LF80=Výsledky!$NB$3),0,IF(AND(Tipy!LD80-Tipy!LF80&gt;0,Výsledky!$MZ$3-Výsledky!$NB$3&gt;0),20,IF(AND(Tipy!LD80-Tipy!LF80=0,Výsledky!$MZ$3-Výsledky!$NB$3=0),20,IF(AND(Tipy!LD80-Tipy!LF80&lt;0,Výsledky!$MZ$3-Výsledky!$NB$3&lt;0),20,0))))))</f>
        <v/>
      </c>
      <c r="NF86" s="65" t="str">
        <f>IF(ISBLANK($NB$3),"",IF(OR(Tipy!LG80=Výsledky!#REF!,Tipy!LG80=Výsledky!#REF!,Tipy!LG80=Výsledky!#REF!,Tipy!LG80=Výsledky!$ND$9),IF(VLOOKUP(Tipy!LG80,'Kategórie hráčov'!$A$2:$B$46,2,FALSE)=30,30,20),0))</f>
        <v/>
      </c>
      <c r="NG86" s="65" t="str">
        <f>IF(ISBLANK($NB$3),"",IF(OR(Tipy!LH80=Výsledky!#REF!,Tipy!LH80=Výsledky!#REF!,Tipy!LH80=Výsledky!#REF!,Tipy!LH80=Výsledky!$NG$9),IF(VLOOKUP(Tipy!LH80,'Kategórie hráčov'!$A$2:$B$46,2,FALSE)=30,30,20),0))</f>
        <v/>
      </c>
      <c r="NH86" s="66" t="str">
        <f>IF(ISBLANK($NB$3),"",IF(ISBLANK(Tipy!LD80),0,IF(OR(AND(Tipy!LD80=Výsledky!$MZ$3,OR(Tipy!LF80=Výsledky!$NB$3+1,Tipy!LF80=Výsledky!$NB$3-1)),AND(Tipy!LF80=Výsledky!$NB$3,OR(Tipy!LD80=Výsledky!$MZ$3+1,Tipy!LD80=Výsledky!$MZ$3-1))),10,0)))</f>
        <v/>
      </c>
      <c r="NI86" s="69" t="str">
        <f>IF(ISBLANK($NB$3),"",IF(ISBLANK(Tipy!LD80),"-",SUM(ND86:NH86)))</f>
        <v/>
      </c>
      <c r="NJ86" s="68"/>
      <c r="NK86" s="65" t="str">
        <f>IF(ISBLANK($OD$3),"",IF(ISBLANK(Tipy!LJ80),0,IF(AND(Tipy!LJ80=Výsledky!$OB$3,Tipy!LL80=Výsledky!$OD$3),60,0)))</f>
        <v/>
      </c>
      <c r="NL86" s="65" t="str">
        <f>IF(ISBLANK($OD$3),"",IF(ISBLANK(Tipy!LJ80),0,IF(AND(Tipy!LJ80=Výsledky!$OB$3,Tipy!LL80=Výsledky!$OD$3),0,IF(AND(Tipy!LJ80-Tipy!LL80&gt;0,Výsledky!$OB$3-Výsledky!$OD$3&gt;0),20,IF(AND(Tipy!LJ80-Tipy!LL80=0,Výsledky!$OB$3-Výsledky!$OD$3=0),20,IF(AND(Tipy!LJ80-Tipy!LL80&lt;0,Výsledky!$OB$3-Výsledky!$OD$3&lt;0),20,0))))))</f>
        <v/>
      </c>
      <c r="NM86" s="65" t="str">
        <f>IF(ISBLANK($OD$3),"",IF(OR(Tipy!LM80=Výsledky!$NK$6,Tipy!LM80=Výsledky!$NK$7,Tipy!LM80=Výsledky!$NK$8,Tipy!LM80=Výsledky!$NK$9),IF(VLOOKUP(Tipy!LM80,'Kategórie hráčov'!$A$2:$B$46,2,FALSE)=30,30,20),0))</f>
        <v/>
      </c>
      <c r="NN86" s="65" t="str">
        <f>IF(ISBLANK($OD$3),"",IF(OR(Tipy!LN80=Výsledky!$NN$6,Tipy!LN80=Výsledky!$NN$7,Tipy!LN80=Výsledky!$NN$8,Tipy!LN80=Výsledky!$NN$9),IF(VLOOKUP(Tipy!LN80,'Kategórie hráčov'!$A$2:$B$46,2,FALSE)=30,30,20),0))</f>
        <v/>
      </c>
      <c r="NO86" s="66" t="str">
        <f>IF(ISBLANK($OD$3),"",IF(ISBLANK(Tipy!LJ80),0,IF(OR(AND(Tipy!LJ80=Výsledky!$OB$3,OR(Tipy!LL80=Výsledky!$OD$3+1,Tipy!LL80=Výsledky!$OD$3-1)),AND(Tipy!LL80=Výsledky!$OD$3,OR(Tipy!LJ80=Výsledky!$OB$3+1,Tipy!LJ80=Výsledky!$OB$3-1))),10,0)))</f>
        <v/>
      </c>
      <c r="NP86" s="69" t="str">
        <f>IF(ISBLANK($OD$3),"",IF(ISBLANK(Tipy!LJ80),"-",SUM(NK86:NO86)))</f>
        <v/>
      </c>
      <c r="NQ86" s="68"/>
      <c r="NR86" s="65" t="str">
        <f>IF(ISBLANK($NI$3),"",IF(ISBLANK(Tipy!LP80),0,IF(AND(Tipy!LP80=Výsledky!$NG$3,Tipy!LR80=Výsledky!$NI$3),60,0)))</f>
        <v/>
      </c>
      <c r="NS86" s="65" t="str">
        <f>IF(ISBLANK($NI$3),"",IF(ISBLANK(Tipy!LP80),0,IF(AND(Tipy!LP80=Výsledky!$NG$3,Tipy!LR80=Výsledky!$NI$3),0,IF(AND(Tipy!LP80-Tipy!LR80&gt;0,Výsledky!$NG$3-Výsledky!$NI$3&gt;0),20,IF(AND(Tipy!LP80-Tipy!LR80=0,Výsledky!$NG$3-Výsledky!$NI$3=0),20,IF(AND(Tipy!LP80-Tipy!LR80&lt;0,Výsledky!$NG$3-Výsledky!$NI$3&lt;0),20,0))))))</f>
        <v/>
      </c>
      <c r="NT86" s="65" t="str">
        <f>IF(ISBLANK($NI$3),"",IF(OR(Tipy!LS80=Výsledky!$NR$6,Tipy!LS80=Výsledky!$NR$7,Tipy!LS80=Výsledky!$NR$8,Tipy!LS80=Výsledky!$NR$9),IF(VLOOKUP(Tipy!LS80,'Kategórie hráčov'!$A$2:$B$46,2,FALSE)=30,30,20),0))</f>
        <v/>
      </c>
      <c r="NU86" s="65" t="str">
        <f>IF(ISBLANK($NI$3),"",IF(OR(Tipy!LT80=Výsledky!$NU$6,Tipy!LT80=Výsledky!$NU$7,Tipy!LT80=Výsledky!$NU$8,Tipy!LT80=Výsledky!$NU$9),IF(VLOOKUP(Tipy!LT80,'Kategórie hráčov'!$A$2:$B$46,2,FALSE)=30,30,20),0))</f>
        <v/>
      </c>
      <c r="NV86" s="66" t="str">
        <f>IF(ISBLANK($NI$3),"",IF(ISBLANK(Tipy!LP80),0,IF(OR(AND(Tipy!LP80=Výsledky!$NG$3,OR(Tipy!LR80=Výsledky!$NI$3+1,Tipy!LR80=Výsledky!$NI$3-1)),AND(Tipy!LR80=Výsledky!$NI$3,OR(Tipy!LP80=Výsledky!$NG$3+1,Tipy!LP80=Výsledky!$NG$3-1))),10,0)))</f>
        <v/>
      </c>
      <c r="NW86" s="69" t="str">
        <f>IF(ISBLANK($NI$3),"",IF(ISBLANK(Tipy!LP80),"-",SUM(NR86:NV86)))</f>
        <v/>
      </c>
      <c r="NX86" s="68"/>
      <c r="NY86" s="65" t="str">
        <f>IF(ISBLANK($OK$3),"",IF(ISBLANK(Tipy!LV80),0,IF(AND(Tipy!LV80=Výsledky!$OI$3,Tipy!LX80=Výsledky!$OK$3),60,0)))</f>
        <v/>
      </c>
      <c r="NZ86" s="65" t="str">
        <f>IF(ISBLANK($OK$3),"",IF(ISBLANK(Tipy!LV80),0,IF(AND(Tipy!LV80=Výsledky!$OI$3,Tipy!LX80=Výsledky!$OK$3),0,IF(AND(Tipy!LV80-Tipy!LX80&gt;0,Výsledky!$OI$3-Výsledky!$OK$3&gt;0),20,IF(AND(Tipy!LV80-Tipy!LX80=0,Výsledky!$OI$3-Výsledky!$OK$3=0),20,IF(AND(Tipy!LV80-Tipy!LX80&lt;0,Výsledky!$OI$3-Výsledky!$OK$3&lt;0),20,0))))))</f>
        <v/>
      </c>
      <c r="OA86" s="65" t="str">
        <f>IF(ISBLANK($OK$3),"",IF(OR(Tipy!LY80=Výsledky!#REF!,Tipy!LY80=Výsledky!#REF!,Tipy!LY80=Výsledky!#REF!,Tipy!LY80=Výsledky!$NY$9),IF(VLOOKUP(Tipy!LY80,'Kategórie hráčov'!$A$2:$B$46,2,FALSE)=30,30,20),0))</f>
        <v/>
      </c>
      <c r="OB86" s="65" t="str">
        <f>IF(ISBLANK($OK$3),"",IF(OR(Tipy!LZ80=Výsledky!#REF!,Tipy!LZ80=Výsledky!#REF!,Tipy!LZ80=Výsledky!#REF!,Tipy!LZ80=Výsledky!$OB$9),IF(VLOOKUP(Tipy!LZ80,'Kategórie hráčov'!$A$2:$B$46,2,FALSE)=30,30,20),0))</f>
        <v/>
      </c>
      <c r="OC86" s="66" t="str">
        <f>IF(ISBLANK($OK$3),"",IF(ISBLANK(Tipy!LV80),0,IF(OR(AND(Tipy!LV80=Výsledky!$OI$3,OR(Tipy!LX80=Výsledky!$OK$3+1,Tipy!LX80=Výsledky!$OK$3-1)),AND(Tipy!LX80=Výsledky!$OK$3,OR(Tipy!LV80=Výsledky!$OI$3+1,Tipy!LV80=Výsledky!$OI$3-1))),10,0)))</f>
        <v/>
      </c>
      <c r="OD86" s="69" t="str">
        <f>IF(ISBLANK($OK$3),"",IF(ISBLANK(Tipy!LV80),"-",SUM(NY86:OC86)))</f>
        <v/>
      </c>
      <c r="OE86" s="68"/>
      <c r="OF86" s="65" t="str">
        <f>IF(ISBLANK($NW$3),"",IF(ISBLANK(Tipy!MB80),0,IF(AND(Tipy!MB80=Výsledky!$NU$3,Tipy!MD80=Výsledky!$NW$3),60,0)))</f>
        <v/>
      </c>
      <c r="OG86" s="65" t="str">
        <f>IF(ISBLANK($NW$3),"",IF(ISBLANK(Tipy!MB80),0,IF(AND(Tipy!MB80=Výsledky!$NU$3,Tipy!MD80=Výsledky!$NW$3),0,IF(AND(Tipy!MB80-Tipy!MD80&gt;0,Výsledky!$NU$3-Výsledky!$NW$3&gt;0),20,IF(AND(Tipy!MB80-Tipy!MD80=0,Výsledky!$NU$3-Výsledky!$NW$3=0),20,IF(AND(Tipy!MB80-Tipy!MD80&lt;0,Výsledky!$NU$3-Výsledky!$NW$3&lt;0),20,0))))))</f>
        <v/>
      </c>
      <c r="OH86" s="65" t="str">
        <f>IF(ISBLANK($NW$3),"",IF(OR(Tipy!ME80=Výsledky!$OF$6,Tipy!ME80=Výsledky!$OF$7,Tipy!ME80=Výsledky!$OF$8,Tipy!ME80=Výsledky!$OF$9),IF(VLOOKUP(Tipy!ME80,'Kategórie hráčov'!$A$2:$B$46,2,FALSE)=30,30,20),0))</f>
        <v/>
      </c>
      <c r="OI86" s="65" t="str">
        <f>IF(ISBLANK($NW$3),"",IF(OR(Tipy!MF80=Výsledky!$OI$6,Tipy!MF80=Výsledky!$OI$7,Tipy!MF80=Výsledky!$OI$8,Tipy!MF80=Výsledky!$OI$9),IF(VLOOKUP(Tipy!MF80,'Kategórie hráčov'!$A$2:$B$46,2,FALSE)=30,30,20),0))</f>
        <v/>
      </c>
      <c r="OJ86" s="66" t="str">
        <f>IF(ISBLANK($NW$3),"",IF(ISBLANK(Tipy!MB80),0,IF(OR(AND(Tipy!MB80=Výsledky!$NU$3,OR(Tipy!MD80=Výsledky!$NW$3+1,Tipy!MD80=Výsledky!$NW$3-1)),AND(Tipy!MD80=Výsledky!$NW$3,OR(Tipy!MB80=Výsledky!$NU$3+1,Tipy!MB80=Výsledky!$NU$3-1))),10,0)))</f>
        <v/>
      </c>
      <c r="OK86" s="69" t="str">
        <f>IF(ISBLANK($NW$3),"",IF(ISBLANK(Tipy!MB80),"-",SUM(OF86:OJ86)))</f>
        <v/>
      </c>
      <c r="OL86" s="68"/>
      <c r="OM86" s="65" t="str">
        <f>IF(ISBLANK($OR$3),"",IF(ISBLANK(Tipy!MH80),0,IF(AND(Tipy!MH80=Výsledky!$OP$3,Tipy!MJ80=Výsledky!$OR$3),60,0)))</f>
        <v/>
      </c>
      <c r="ON86" s="6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65" t="str">
        <f>IF(ISBLANK($OR$3),"",IF(OR(Tipy!MK80=Výsledky!$OM$6,Tipy!MK80=Výsledky!$OM$7,Tipy!MK80=Výsledky!$OM$8,Tipy!MK80=Výsledky!$OM$9),IF(VLOOKUP(Tipy!MK80,'Kategórie hráčov'!$A$2:$B$46,2,FALSE)=30,30,20),0))</f>
        <v/>
      </c>
      <c r="OP86" s="65" t="str">
        <f>IF(ISBLANK($OR$3),"",IF(OR(Tipy!ML80=Výsledky!$OP$6,Tipy!ML80=Výsledky!$OP$7,Tipy!ML80=Výsledky!$OP$8,Tipy!ML80=Výsledky!$OP$9),IF(VLOOKUP(Tipy!ML80,'Kategórie hráčov'!$A$2:$B$46,2,FALSE)=30,30,20),0))</f>
        <v/>
      </c>
      <c r="OQ86" s="6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69" t="str">
        <f>IF(ISBLANK($OR$3),"",IF(ISBLANK(Tipy!MH80),"-",SUM(OM86:OQ86)))</f>
        <v/>
      </c>
      <c r="OS86" s="68"/>
      <c r="OT86" s="65" t="str">
        <f>IF(ISBLANK($OY$3),"",IF(ISBLANK(Tipy!MN80),0,IF(AND(Tipy!MN80=Výsledky!$OW$3,Tipy!MP80=Výsledky!$OY$3),60,0)))</f>
        <v/>
      </c>
      <c r="OU86" s="6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65" t="str">
        <f>IF(ISBLANK($OY$3),"",IF(OR(Tipy!MQ80=Výsledky!$OT$6,Tipy!MQ80=Výsledky!$OT$7,Tipy!MQ80=Výsledky!$OT$8,Tipy!MQ80=Výsledky!$OT$9),IF(VLOOKUP(Tipy!MQ80,'Kategórie hráčov'!$A$2:$B$46,2,FALSE)=30,30,20),0))</f>
        <v/>
      </c>
      <c r="OW86" s="65" t="str">
        <f>IF(ISBLANK($OY$3),"",IF(OR(Tipy!MR80=Výsledky!$OW$6,Tipy!MR80=Výsledky!$OW$7,Tipy!MR80=Výsledky!$OW$8,Tipy!MR80=Výsledky!$OW$9),IF(VLOOKUP(Tipy!MR80,'Kategórie hráčov'!$A$2:$B$46,2,FALSE)=30,30,20),0))</f>
        <v/>
      </c>
      <c r="OX86" s="6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69" t="str">
        <f>IF(ISBLANK($OY$3),"",IF(ISBLANK(Tipy!MN80),"-",SUM(OT86:OX86)))</f>
        <v/>
      </c>
      <c r="OZ86" s="68"/>
      <c r="PA86" s="65" t="str">
        <f>IF(ISBLANK($PF$3),"",IF(ISBLANK(Tipy!MT80),0,IF(AND(Tipy!MT80=Výsledky!$PD$3,Tipy!MV80=Výsledky!$PF$3),60,0)))</f>
        <v/>
      </c>
      <c r="PB86" s="6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65" t="str">
        <f>IF(ISBLANK($PF$3),"",IF(OR(Tipy!MW80=Výsledky!$PA$6,Tipy!MW80=Výsledky!$PA$7,Tipy!MW80=Výsledky!$PA$8,Tipy!MW80=Výsledky!$PA$9),IF(VLOOKUP(Tipy!MW80,'Kategórie hráčov'!$A$2:$B$46,2,FALSE)=30,30,20),0))</f>
        <v/>
      </c>
      <c r="PD86" s="65" t="str">
        <f>IF(ISBLANK($PF$3),"",IF(OR(Tipy!MX80=Výsledky!$PD$6,Tipy!MX80=Výsledky!$PD$7,Tipy!MX80=Výsledky!$PD$8,Tipy!MX80=Výsledky!$PD$9),IF(VLOOKUP(Tipy!MX80,'Kategórie hráčov'!$A$2:$B$46,2,FALSE)=30,30,20),0))</f>
        <v/>
      </c>
      <c r="PE86" s="6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69" t="str">
        <f>IF(ISBLANK($PF$3),"",IF(ISBLANK(Tipy!MT80),"-",SUM(PA86:PE86)))</f>
        <v/>
      </c>
      <c r="PG86" s="68"/>
      <c r="PH86" s="65" t="str">
        <f>IF(ISBLANK($PM$3),"",IF(ISBLANK(Tipy!MZ80),0,IF(AND(Tipy!MZ80=Výsledky!$PK$3,Tipy!NB80=Výsledky!$PM$3),60,0)))</f>
        <v/>
      </c>
      <c r="PI86" s="6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65" t="str">
        <f>IF(ISBLANK($PM$3),"",IF(OR(Tipy!NC80=Výsledky!$PH$6,Tipy!NC80=Výsledky!$PH$7,Tipy!NC80=Výsledky!$PH$8,Tipy!NC80=Výsledky!$PH$9),IF(VLOOKUP(Tipy!NC80,'Kategórie hráčov'!$A$2:$B$46,2,FALSE)=30,30,20),0))</f>
        <v/>
      </c>
      <c r="PK86" s="65" t="str">
        <f>IF(ISBLANK($PM$3),"",IF(OR(Tipy!ND80=Výsledky!$PK$6,Tipy!ND80=Výsledky!$PK$7,Tipy!ND80=Výsledky!$PK$8,Tipy!ND80=Výsledky!$PK$9),IF(VLOOKUP(Tipy!ND80,'Kategórie hráčov'!$A$2:$B$46,2,FALSE)=30,30,20),0))</f>
        <v/>
      </c>
      <c r="PL86" s="6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69" t="str">
        <f>IF(ISBLANK($PM$3),"",IF(ISBLANK(Tipy!MZ80),"-",SUM(PH86:PL86)))</f>
        <v/>
      </c>
      <c r="PN86" s="68"/>
      <c r="PO86" s="65" t="str">
        <f>IF(ISBLANK($PT$3),"",IF(ISBLANK(Tipy!NF80),0,IF(AND(Tipy!NF80=Výsledky!$PR$3,Tipy!NH80=Výsledky!$PT$3),60,0)))</f>
        <v/>
      </c>
      <c r="PP86" s="6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65" t="str">
        <f>IF(ISBLANK($PT$3),"",IF(OR(Tipy!NI80=Výsledky!$PO$6,Tipy!NI80=Výsledky!$PO$7,Tipy!NI80=Výsledky!$PO$8,Tipy!NI80=Výsledky!$PO$9),IF(VLOOKUP(Tipy!NI80,'Kategórie hráčov'!$A$2:$B$46,2,FALSE)=30,30,20),0))</f>
        <v/>
      </c>
      <c r="PR86" s="65" t="str">
        <f>IF(ISBLANK($PT$3),"",IF(OR(Tipy!NJ80=Výsledky!$PR$6,Tipy!NJ80=Výsledky!$PR$7,Tipy!NJ80=Výsledky!$PR$8,Tipy!NJ80=Výsledky!$PR$9),IF(VLOOKUP(Tipy!NJ80,'Kategórie hráčov'!$A$2:$B$46,2,FALSE)=30,30,20),0))</f>
        <v/>
      </c>
      <c r="PS86" s="6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69" t="str">
        <f>IF(ISBLANK($PT$3),"",IF(ISBLANK(Tipy!NF80),"-",SUM(PO86:PS86)))</f>
        <v/>
      </c>
      <c r="PU86" s="68"/>
      <c r="PV86" s="65" t="str">
        <f>IF(ISBLANK($QA$3),"",IF(ISBLANK(Tipy!NL80),0,IF(AND(Tipy!NL80=Výsledky!$PY$3,Tipy!NN80=Výsledky!$QA$3),60,0)))</f>
        <v/>
      </c>
      <c r="PW86" s="6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65" t="str">
        <f>IF(ISBLANK($QA$3),"",IF(OR(Tipy!NO80=Výsledky!$PV$6,Tipy!NO80=Výsledky!$PV$7,Tipy!NO80=Výsledky!$PV$8,Tipy!NO80=Výsledky!$PV$9),IF(VLOOKUP(Tipy!NO80,'Kategórie hráčov'!$A$2:$B$46,2,FALSE)=30,30,20),0))</f>
        <v/>
      </c>
      <c r="PY86" s="65" t="str">
        <f>IF(ISBLANK($QA$3),"",IF(OR(Tipy!NP80=Výsledky!$PY$6,Tipy!NP80=Výsledky!$PY$7,Tipy!NP80=Výsledky!$PY$8,Tipy!NP80=Výsledky!$PY$9),IF(VLOOKUP(Tipy!NP80,'Kategórie hráčov'!$A$2:$B$46,2,FALSE)=30,30,20),0))</f>
        <v/>
      </c>
      <c r="PZ86" s="6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69" t="str">
        <f>IF(ISBLANK($QA$3),"",IF(ISBLANK(Tipy!NL80),"-",SUM(PV86:PZ86)))</f>
        <v/>
      </c>
      <c r="QB86" s="68"/>
      <c r="QC86" s="65" t="str">
        <f>IF(ISBLANK($QH$3),"",IF(ISBLANK(Tipy!NR80),0,IF(AND(Tipy!NR80=Výsledky!$QF$3,Tipy!NT80=Výsledky!$QH$3),60,0)))</f>
        <v/>
      </c>
      <c r="QD86" s="6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65" t="str">
        <f>IF(ISBLANK($QH$3),"",IF(OR(Tipy!NU80=Výsledky!$QC$6,Tipy!NU80=Výsledky!$QC$7,Tipy!NU80=Výsledky!$QC$8,Tipy!NU80=Výsledky!$QC$9),IF(VLOOKUP(Tipy!NU80,'Kategórie hráčov'!$A$2:$B$46,2,FALSE)=30,30,20),0))</f>
        <v/>
      </c>
      <c r="QF86" s="65" t="str">
        <f>IF(ISBLANK($QH$3),"",IF(OR(Tipy!NV80=Výsledky!$QF$6,Tipy!NV80=Výsledky!$QF$7,Tipy!NV80=Výsledky!$QF$8,Tipy!NV80=Výsledky!$QF$9),IF(VLOOKUP(Tipy!NV80,'Kategórie hráčov'!$A$2:$B$46,2,FALSE)=30,30,20),0))</f>
        <v/>
      </c>
      <c r="QG86" s="6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69" t="str">
        <f>IF(ISBLANK($QH$3),"",IF(ISBLANK(Tipy!NR80),"-",SUM(QC86:QG86)))</f>
        <v/>
      </c>
      <c r="QI86" s="65"/>
      <c r="QJ86" s="65" t="str">
        <f>IF(ISBLANK($QV$3),"",IF(ISBLANK(Tipy!NX80),0,IF(AND(Tipy!NX80=Výsledky!$QT$3,Tipy!NZ80=Výsledky!$QV$3),60,0)))</f>
        <v/>
      </c>
      <c r="QK86" s="65" t="str">
        <f>IF(ISBLANK($QV$3),"",IF(ISBLANK(Tipy!NX80),0,IF(AND(Tipy!NX80=Výsledky!$QT$3,Tipy!NZ80=Výsledky!$QV$3),0,IF(AND(Tipy!NX80-Tipy!NZ80&gt;0,Výsledky!$QT$3-Výsledky!$QV$3&gt;0),20,IF(AND(Tipy!NX80-Tipy!NZ80=0,Výsledky!$QT$3-Výsledky!$QV$3=0),20,IF(AND(Tipy!NX80-Tipy!NZ80&lt;0,Výsledky!$QT$3-Výsledky!$QV$3&lt;0),20,0))))))</f>
        <v/>
      </c>
      <c r="QL86" s="65" t="str">
        <f>IF(ISBLANK($QV$3),"",IF(OR(Tipy!OA80=Výsledky!$QJ$6,Tipy!OA80=Výsledky!$QJ$7,Tipy!OA80=Výsledky!$QJ$8,Tipy!OA80=Výsledky!$QJ$9),IF(VLOOKUP(Tipy!OA80,'Kategórie hráčov'!$A$2:$B$46,2,FALSE)=30,30,20),0))</f>
        <v/>
      </c>
      <c r="QM86" s="65" t="str">
        <f>IF(ISBLANK($QV$3),"",IF(OR(Tipy!OB80=Výsledky!$QM$6,Tipy!OB80=Výsledky!$QM$7,Tipy!OB80=Výsledky!$QM$8,Tipy!OB80=Výsledky!$QM$9),IF(VLOOKUP(Tipy!OB80,'Kategórie hráčov'!$A$2:$B$46,2,FALSE)=30,30,20),0))</f>
        <v/>
      </c>
      <c r="QN86" s="66" t="str">
        <f>IF(ISBLANK($QV$3),"",IF(ISBLANK(Tipy!NX80),0,IF(OR(AND(Tipy!NX80=Výsledky!$QT$3,OR(Tipy!NZ80=Výsledky!$QV$3+1,Tipy!NZ80=Výsledky!$QV$3-1)),AND(Tipy!NZ80=Výsledky!$QV$3,OR(Tipy!NX80=Výsledky!$QT$3+1,Tipy!NX80=Výsledky!$QT$3-1))),10,0)))</f>
        <v/>
      </c>
      <c r="QO86" s="69" t="str">
        <f>IF(ISBLANK($QV$3),"",IF(ISBLANK(Tipy!NX80),"-",SUM(QJ86:QN86)))</f>
        <v/>
      </c>
      <c r="QP86" s="65"/>
      <c r="QQ86" s="65" t="str">
        <f>IF(ISBLANK($QO$3),"",IF(ISBLANK(Tipy!#REF!),0,IF(AND(Tipy!#REF!=Výsledky!$QM$3,Tipy!#REF!=Výsledky!$QO$3),60,0)))</f>
        <v/>
      </c>
      <c r="QR86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6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6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6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6" s="69" t="str">
        <f>IF(ISBLANK($QO$3),"",IF(ISBLANK(Tipy!#REF!),"-",SUM(QQ86:QU86)))</f>
        <v/>
      </c>
    </row>
    <row r="87" spans="1:464" s="336" customFormat="1" ht="15">
      <c r="A87" s="316" t="str">
        <f>Tipy!A81</f>
        <v/>
      </c>
      <c r="B87" s="333" t="str">
        <f>IF(Tipy!B81="","",Tipy!B81)</f>
        <v/>
      </c>
      <c r="C87" s="339"/>
      <c r="D87" s="65">
        <f>IF(ISBLANK($I$3),"",IF(ISBLANK(Tipy!D83),0,IF(AND(Tipy!D83=Výsledky!$G$3,Tipy!F83=Výsledky!$I$3),60,0)))</f>
        <v>0</v>
      </c>
      <c r="E87" s="6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7" s="65" t="e">
        <f>IF(ISBLANK($I$3),"",IF(OR(Tipy!G83=Výsledky!$D$6,Tipy!G83=Výsledky!$D$7,Tipy!G83=Výsledky!$D$8,Tipy!G83=Výsledky!$D$9),IF(VLOOKUP(Tipy!G83,'Kategórie hráčov'!$A$2:$B$46,2,FALSE)=30,30,20),0))</f>
        <v>#N/A</v>
      </c>
      <c r="G87" s="65" t="e">
        <f>IF(ISBLANK($I$3),"",IF(OR(Tipy!H83=Výsledky!$G$6,Tipy!H83=Výsledky!$G$7,Tipy!H83=Výsledky!$G$8,Tipy!H83=Výsledky!$G$9),IF(VLOOKUP(Tipy!H83,'Kategórie hráčov'!$A$2:$B$46,2,FALSE)=30,30,20),0))</f>
        <v>#N/A</v>
      </c>
      <c r="H87" s="6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7" s="67" t="str">
        <f>IF(ISBLANK($I$3),"",IF(ISBLANK(Tipy!D83),"-",SUM(D87:H87)))</f>
        <v>-</v>
      </c>
      <c r="J87" s="335"/>
      <c r="K87" s="106">
        <f>IF(ISBLANK($P$3),"",IF(ISBLANK(Tipy!J81),0,IF(AND(Tipy!J81=Výsledky!$N$3,Tipy!L81=Výsledky!$P$3),60,0)))</f>
        <v>0</v>
      </c>
      <c r="L87" s="10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05">
        <f>IF(ISBLANK($P$3),"",IF(OR(Tipy!M81=Výsledky!$K$6,Tipy!M81=Výsledky!$K$7,Tipy!M81=Výsledky!$K$8,Tipy!M81=Výsledky!$K$9),IF(VLOOKUP(Tipy!M81,'Kategórie hráčov'!$A$2:$B$46,2,FALSE)=30,30,20),0))</f>
        <v>0</v>
      </c>
      <c r="N87" s="105">
        <f>IF(ISBLANK($P$3),"",IF(OR(Tipy!N81=Výsledky!$N$6,Tipy!N81=Výsledky!$N$7,Tipy!N81=Výsledky!$N$8,Tipy!N81=Výsledky!$N$9),IF(VLOOKUP(Tipy!N81,'Kategórie hráčov'!$A$2:$B$46,2,FALSE)=30,30,20),0))</f>
        <v>0</v>
      </c>
      <c r="O87" s="6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67" t="str">
        <f>IF(ISBLANK($P$3),"",IF(ISBLANK(Tipy!J81),"-",SUM(K87:O87)))</f>
        <v>-</v>
      </c>
      <c r="Q87" s="330"/>
      <c r="R87" s="106">
        <f>IF(ISBLANK($W$3),"",IF(ISBLANK(Tipy!P81),0,IF(AND(Tipy!P81=Výsledky!$U$3,Tipy!R81=Výsledky!$W$3),60,0)))</f>
        <v>0</v>
      </c>
      <c r="S87" s="10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05">
        <f>IF(ISBLANK($W$3),"",IF(OR(Tipy!S81=Výsledky!$R$6,Tipy!S81=Výsledky!$R$7,Tipy!S81=Výsledky!$R$8,Tipy!S81=Výsledky!$R$9),VLOOKUP(Tipy!S81,'Kategórie hráčov'!$A$2:$B$47,2,FALSE),0))</f>
        <v>0</v>
      </c>
      <c r="U87" s="105">
        <f>IF(ISBLANK($W$3),"",IF(OR(Tipy!T81=Výsledky!$U$6,Tipy!T81=Výsledky!$U$7,Tipy!T81=Výsledky!$U$8,Tipy!T81=Výsledky!$U$9),VLOOKUP(Tipy!T81,'Kategórie hráčov'!$A$25:$B$70,2,FALSE),0))</f>
        <v>0</v>
      </c>
      <c r="V87" s="6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69" t="str">
        <f>IF(ISBLANK($W$3),"",IF(ISBLANK(Tipy!P81),"-",SUM(R87:V87)))</f>
        <v>-</v>
      </c>
      <c r="X87" s="330"/>
      <c r="Y87" s="106">
        <f>IF(ISBLANK($AD$3),"",IF(ISBLANK(Tipy!V81),0,IF(AND(Tipy!V81=Výsledky!$AB$3,Tipy!X81=Výsledky!$AD$3),60,0)))</f>
        <v>0</v>
      </c>
      <c r="Z87" s="10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05">
        <f>IF(ISBLANK($AD$3),"",IF(OR(Tipy!Y81=Výsledky!$Y$6,Tipy!Y81=Výsledky!$Y$7,Tipy!Y81=Výsledky!$Y$8,Tipy!Y81=Výsledky!$Y$9),VLOOKUP(Tipy!Y81,'Kategórie hráčov'!$A$2:$B$47,2,FALSE),0))</f>
        <v>0</v>
      </c>
      <c r="AB87" s="105">
        <f>IF(ISBLANK($AD$3),"",IF(OR(Tipy!Z81=Výsledky!$AB$6,Tipy!Z81=Výsledky!$AB$7,Tipy!Z81=Výsledky!$AB$8,Tipy!Z81=Výsledky!$AB$9),VLOOKUP(Tipy!Z81,'Kategórie hráčov'!$A$25:$B$70,2,FALSE),0))</f>
        <v>0</v>
      </c>
      <c r="AC87" s="6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69" t="str">
        <f>IF(ISBLANK($AD$3),"",IF(ISBLANK(Tipy!V81),"-",SUM(Y87:AC87)))</f>
        <v>-</v>
      </c>
      <c r="AE87" s="68"/>
      <c r="AF87" s="65" t="str">
        <f>IF(ISBLANK($AK$3),"",IF(ISBLANK(Tipy!AB81),0,IF(AND(Tipy!AB81=Výsledky!$AI$3,Tipy!AD81=Výsledky!$AK$3),60,0)))</f>
        <v/>
      </c>
      <c r="AG87" s="65" t="str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/>
      </c>
      <c r="AH87" s="65" t="str">
        <f>IF(ISBLANK($AK$3),"",IF(OR(Tipy!AE81=Výsledky!$AF$6,Tipy!AE81=Výsledky!$AF$7,Tipy!AE81=Výsledky!$AF$8,Tipy!AE81=Výsledky!$AF$9),IF(VLOOKUP(Tipy!AE81,'Kategórie hráčov'!$A$2:$B$46,2,FALSE)=30,30,20),0))</f>
        <v/>
      </c>
      <c r="AI87" s="65" t="str">
        <f>IF(ISBLANK($AK$3),"",IF(OR(Tipy!AF81=Výsledky!$AI$6,Tipy!AF81=Výsledky!$AI$7,Tipy!AF81=Výsledky!$AI$8,Tipy!AF81=Výsledky!$AI$9),IF(VLOOKUP(Tipy!AF81,'Kategórie hráčov'!$A$2:$B$46,2,FALSE)=30,30,20),0))</f>
        <v/>
      </c>
      <c r="AJ87" s="66" t="str">
        <f>IF(ISBLANK($AK$3),"",IF(ISBLANK(Tipy!AB81),0,IF(OR(AND(Tipy!AB81=Výsledky!$AI$3,OR(Tipy!AD81=Výsledky!$AK$3+1,Tipy!AD81=Výsledky!$AK$3-1)),AND(Tipy!AD81=Výsledky!$AK$3,OR(Tipy!AB81=Výsledky!$AI$3+1,Tipy!AB81=Výsledky!$AI$3-1))),10,0)))</f>
        <v/>
      </c>
      <c r="AK87" s="69" t="str">
        <f>IF(ISBLANK($AK$3),"",IF(ISBLANK(Tipy!AB81),"-",SUM(AF87:AJ87)))</f>
        <v/>
      </c>
      <c r="AL87" s="68"/>
      <c r="AM87" s="65" t="str">
        <f>IF(ISBLANK($AR$3),"",IF(ISBLANK(Tipy!AH81),0,IF(AND(Tipy!AH81=Výsledky!$AP$3,Tipy!AJ81=Výsledky!$AR$3),60,0)))</f>
        <v/>
      </c>
      <c r="AN87" s="65" t="str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/>
      </c>
      <c r="AO87" s="65" t="str">
        <f>IF(ISBLANK($AR$3),"",IF(OR(Tipy!AK81=Výsledky!$AM$6,Tipy!AK81=Výsledky!$AM$7,Tipy!AK81=Výsledky!$AM$8,Tipy!AK81=Výsledky!$AM$9),IF(VLOOKUP(Tipy!AK81,'Kategórie hráčov'!$A$2:$B$46,2,FALSE)=30,30,20),0))</f>
        <v/>
      </c>
      <c r="AP87" s="65" t="str">
        <f>IF(ISBLANK($AR$3),"",IF(OR(Tipy!AL81=Výsledky!$AP$6,Tipy!AL81=Výsledky!$AP$7,Tipy!AL81=Výsledky!$AP$8,Tipy!AL81=Výsledky!$AP$9),IF(VLOOKUP(Tipy!AL81,'Kategórie hráčov'!$A$2:$B$46,2,FALSE)=30,30,20),0))</f>
        <v/>
      </c>
      <c r="AQ87" s="66" t="str">
        <f>IF(ISBLANK($AR$3),"",IF(ISBLANK(Tipy!AH81),0,IF(OR(AND(Tipy!AH81=Výsledky!$AP$3,OR(Tipy!AJ81=Výsledky!$AR$3+1,Tipy!AJ81=Výsledky!$AR$3-1)),AND(Tipy!AJ81=Výsledky!$AR$3,OR(Tipy!AH81=Výsledky!$AP$3+1,Tipy!AH81=Výsledky!$AP$3-1))),10,0)))</f>
        <v/>
      </c>
      <c r="AR87" s="69" t="str">
        <f>IF(ISBLANK($AR$3),"",IF(ISBLANK(Tipy!AH81),"-",SUM(AM87:AQ87)))</f>
        <v/>
      </c>
      <c r="AS87" s="68"/>
      <c r="AT87" s="65" t="str">
        <f>IF(ISBLANK($BF$3),"",IF(ISBLANK(Tipy!AN81),0,IF(AND(Tipy!AN81=Výsledky!$BD$3,Tipy!AP81=Výsledky!$BF$3),60,0)))</f>
        <v/>
      </c>
      <c r="AU87" s="65" t="str">
        <f>IF(ISBLANK($BF$3),"",IF(ISBLANK(Tipy!AN81),0,IF(AND(Tipy!AN81=Výsledky!$BD$3,Tipy!AP81=Výsledky!$BF$3),0,IF(AND(Tipy!AN81-Tipy!AP81&gt;0,Výsledky!$BD$3-Výsledky!$BF$3&gt;0),20,IF(AND(Tipy!AN81-Tipy!AP81=0,Výsledky!$BD$3-Výsledky!$BF$3=0),20,IF(AND(Tipy!AN81-Tipy!AP81&lt;0,Výsledky!$BD$3-Výsledky!$BF$3&lt;0),20,0))))))</f>
        <v/>
      </c>
      <c r="AV87" s="65" t="str">
        <f>IF(ISBLANK($BF$3),"",IF(OR(Tipy!AQ81=Výsledky!#REF!,Tipy!AQ81=Výsledky!#REF!,Tipy!AQ81=Výsledky!#REF!,Tipy!AQ81=Výsledky!$AT$9),IF(VLOOKUP(Tipy!AQ81,'Kategórie hráčov'!$A$2:$B$46,2,FALSE)=30,30,20),0))</f>
        <v/>
      </c>
      <c r="AW87" s="65" t="str">
        <f>IF(ISBLANK($BF$3),"",IF(OR(Tipy!AR81=Výsledky!#REF!,Tipy!AR81=Výsledky!#REF!,Tipy!AR81=Výsledky!#REF!,Tipy!AR81=Výsledky!$AW$9),IF(VLOOKUP(Tipy!AR81,'Kategórie hráčov'!$A$2:$B$46,2,FALSE)=30,30,20),0))</f>
        <v/>
      </c>
      <c r="AX87" s="66" t="str">
        <f>IF(ISBLANK($BF$3),"",IF(ISBLANK(Tipy!AN81),0,IF(OR(AND(Tipy!AN81=Výsledky!$BD$3,OR(Tipy!AP81=Výsledky!$BF$3+1,Tipy!AP81=Výsledky!$BF$3-1)),AND(Tipy!AP81=Výsledky!$BF$3,OR(Tipy!AN81=Výsledky!$BD$3+1,Tipy!AN81=Výsledky!$BD$3-1))),10,0)))</f>
        <v/>
      </c>
      <c r="AY87" s="69" t="str">
        <f>IF(ISBLANK($BF$3),"",IF(ISBLANK(Tipy!AN81),"-",SUM(AT87:AX87)))</f>
        <v/>
      </c>
      <c r="AZ87" s="68"/>
      <c r="BA87" s="65" t="str">
        <f>IF(ISBLANK($AY$3),"",IF(ISBLANK(Tipy!AT81),0,IF(AND(Tipy!AT81=Výsledky!$AW$3,Tipy!AV81=Výsledky!$AY$3),60,0)))</f>
        <v/>
      </c>
      <c r="BB87" s="65" t="str">
        <f>IF(ISBLANK($AY$3),"",IF(ISBLANK(Tipy!AT81),0,IF(AND(Tipy!AT81=Výsledky!$AW$3,Tipy!AV81=Výsledky!$AY$3),0,IF(AND(Tipy!AT81-Tipy!AV81&gt;0,Výsledky!$AW$3-Výsledky!$AY$3&gt;0),20,IF(AND(Tipy!AT81-Tipy!AV81=0,Výsledky!$AW$3-Výsledky!$AY$3=0),20,IF(AND(Tipy!AT81-Tipy!AV81&lt;0,Výsledky!$AW$3-Výsledky!$AY$3&lt;0),20,0))))))</f>
        <v/>
      </c>
      <c r="BC87" s="65" t="str">
        <f>IF(ISBLANK($AY$3),"",IF(OR(Tipy!AW81=Výsledky!$BA$6,Tipy!AW81=Výsledky!$BA$7,Tipy!AW81=Výsledky!$BA$8,Tipy!AW81=Výsledky!$BA$9),IF(VLOOKUP(Tipy!AW81,'Kategórie hráčov'!$A$2:$B$46,2,FALSE)=30,30,20),0))</f>
        <v/>
      </c>
      <c r="BD87" s="65" t="str">
        <f>IF(ISBLANK($AY$3),"",IF(OR(Tipy!AX81=Výsledky!$BD$6,Tipy!AX81=Výsledky!$BD$7,Tipy!AX81=Výsledky!$BD$8,Tipy!AX81=Výsledky!$BD$9),IF(VLOOKUP(Tipy!AX81,'Kategórie hráčov'!$A$2:$B$46,2,FALSE)=30,30,20),0))</f>
        <v/>
      </c>
      <c r="BE87" s="66" t="str">
        <f>IF(ISBLANK($AY$3),"",IF(ISBLANK(Tipy!AT81),0,IF(OR(AND(Tipy!AT81=Výsledky!$AW$3,OR(Tipy!AV81=Výsledky!$AY$3+1,Tipy!AV81=Výsledky!$AY$3-1)),AND(Tipy!AV81=Výsledky!$AY$3,OR(Tipy!AT81=Výsledky!$AW$3+1,Tipy!AT81=Výsledky!$AW$3-1))),10,0)))</f>
        <v/>
      </c>
      <c r="BF87" s="69" t="str">
        <f>IF(ISBLANK($AY$3),"",IF(ISBLANK(Tipy!AT81),"-",SUM(BA87:BE87)))</f>
        <v/>
      </c>
      <c r="BG87" s="68"/>
      <c r="BH87" s="65" t="str">
        <f>IF(ISBLANK($BT$3),"",IF(ISBLANK(Tipy!AZ81),0,IF(AND(Tipy!AZ81=Výsledky!$BR$3,Tipy!BB81=Výsledky!$BT$3),60,0)))</f>
        <v/>
      </c>
      <c r="BI87" s="65" t="str">
        <f>IF(ISBLANK($BT$3),"",IF(ISBLANK(Tipy!AZ81),0,IF(AND(Tipy!AZ81=Výsledky!$BR$3,Tipy!BB81=Výsledky!$BT$3),0,IF(AND(Tipy!AZ81-Tipy!BB81&gt;0,Výsledky!$BR$3-Výsledky!$BT$3&gt;0),20,IF(AND(Tipy!AZ81-Tipy!BB81=0,Výsledky!$BR$3-Výsledky!$BT$3=0),20,IF(AND(Tipy!AZ81-Tipy!BB81&lt;0,Výsledky!$BR$3-Výsledky!$BT$3&lt;0),20,0))))))</f>
        <v/>
      </c>
      <c r="BJ87" s="65" t="str">
        <f>IF(ISBLANK($BT$3),"",IF(OR(Tipy!BC81=Výsledky!#REF!,Tipy!BC81=Výsledky!#REF!,Tipy!BC81=Výsledky!#REF!,Tipy!BC81=Výsledky!$BH$9),IF(VLOOKUP(Tipy!BC81,'Kategórie hráčov'!$A$2:$B$46,2,FALSE)=30,30,20),0))</f>
        <v/>
      </c>
      <c r="BK87" s="65" t="str">
        <f>IF(ISBLANK($BT$3),"",IF(OR(Tipy!BD81=Výsledky!#REF!,Tipy!BD81=Výsledky!#REF!,Tipy!BD81=Výsledky!#REF!,Tipy!BD81=Výsledky!$BK$9),IF(VLOOKUP(Tipy!BD81,'Kategórie hráčov'!$A$2:$B$46,2,FALSE)=30,30,20),0))</f>
        <v/>
      </c>
      <c r="BL87" s="66" t="str">
        <f>IF(ISBLANK($BT$3),"",IF(ISBLANK(Tipy!AZ81),0,IF(OR(AND(Tipy!AZ81=Výsledky!$BR$3,OR(Tipy!BB81=Výsledky!$BT$3+1,Tipy!BB81=Výsledky!$BT$3-1)),AND(Tipy!BB81=Výsledky!$BT$3,OR(Tipy!AZ81=Výsledky!$BR$3+1,Tipy!AZ81=Výsledky!$BR$3-1))),10,0)))</f>
        <v/>
      </c>
      <c r="BM87" s="69" t="str">
        <f>IF(ISBLANK($BT$3),"",IF(ISBLANK(Tipy!AZ81),"-",SUM(BH87:BL87)))</f>
        <v/>
      </c>
      <c r="BN87" s="68"/>
      <c r="BO87" s="65" t="str">
        <f>IF(ISBLANK($CA$3),"",IF(ISBLANK(Tipy!BF81),0,IF(AND(Tipy!BF81=Výsledky!$BY$3,Tipy!BH81=Výsledky!$CA$3),60,0)))</f>
        <v/>
      </c>
      <c r="BP87" s="65" t="str">
        <f>IF(ISBLANK($CA$3),"",IF(ISBLANK(Tipy!BF81),0,IF(AND(Tipy!BF81=Výsledky!$BY$3,Tipy!BH81=Výsledky!$CA$3),0,IF(AND(Tipy!BF81-Tipy!BH81&gt;0,Výsledky!$BY$3-Výsledky!$CA$3&gt;0),20,IF(AND(Tipy!BF81-Tipy!BH81=0,Výsledky!$BY$3-Výsledky!$CA$3=0),20,IF(AND(Tipy!BF81-Tipy!BH81&lt;0,Výsledky!$BY$3-Výsledky!$CA$3&lt;0),20,0))))))</f>
        <v/>
      </c>
      <c r="BQ87" s="65" t="str">
        <f>IF(ISBLANK($CA$3),"",IF(OR(Tipy!BI81=Výsledky!$BO$6,Tipy!BI81=Výsledky!$BO$7,Tipy!BI81=Výsledky!$BO$8,Tipy!BI81=Výsledky!$BO$9),IF(VLOOKUP(Tipy!BI81,'Kategórie hráčov'!$A$2:$B$46,2,FALSE)=30,30,20),0))</f>
        <v/>
      </c>
      <c r="BR87" s="65" t="str">
        <f>IF(ISBLANK($CA$3),"",IF(OR(Tipy!BJ81=Výsledky!$BR$6,Tipy!BJ81=Výsledky!$BR$7,Tipy!BJ81=Výsledky!$BR$8,Tipy!BJ81=Výsledky!$BR$9),IF(VLOOKUP(Tipy!BJ81,'Kategórie hráčov'!$A$2:$B$46,2,FALSE)=30,30,20),0))</f>
        <v/>
      </c>
      <c r="BS87" s="66" t="str">
        <f>IF(ISBLANK($CA$3),"",IF(ISBLANK(Tipy!BF81),0,IF(OR(AND(Tipy!BF81=Výsledky!$BY$3,OR(Tipy!BH81=Výsledky!$CA$3+1,Tipy!BH81=Výsledky!$CA$3-1)),AND(Tipy!BH81=Výsledky!$CA$3,OR(Tipy!BF81=Výsledky!$BY$3+1,Tipy!BF81=Výsledky!$BY$3-1))),10,0)))</f>
        <v/>
      </c>
      <c r="BT87" s="69" t="str">
        <f>IF(ISBLANK($CA$3),"",IF(ISBLANK(Tipy!BF81),"-",SUM(BO87:BS87)))</f>
        <v/>
      </c>
      <c r="BU87" s="68"/>
      <c r="BV87" s="65" t="str">
        <f>IF(ISBLANK($CH$3),"",IF(ISBLANK(Tipy!BL81),0,IF(AND(Tipy!BL81=Výsledky!$CF$3,Tipy!BN81=Výsledky!$CH$3),60,0)))</f>
        <v/>
      </c>
      <c r="BW87" s="65" t="str">
        <f>IF(ISBLANK($CH$3),"",IF(ISBLANK(Tipy!BL81),0,IF(AND(Tipy!BL81=Výsledky!$CF$3,Tipy!BN81=Výsledky!$CH$3),0,IF(AND(Tipy!BL81-Tipy!BN81&gt;0,Výsledky!$CF$3-Výsledky!$CH$3&gt;0),20,IF(AND(Tipy!BL81-Tipy!BN81=0,Výsledky!$CF$3-Výsledky!$CH$3=0),20,IF(AND(Tipy!BL81-Tipy!BN81&lt;0,Výsledky!$CF$3-Výsledky!$CH$3&lt;0),20,0))))))</f>
        <v/>
      </c>
      <c r="BX87" s="65" t="str">
        <f>IF(ISBLANK($CH$3),"",IF(OR(Tipy!BO81=Výsledky!$BV$6,Tipy!BO81=Výsledky!$BV$7,Tipy!BO81=Výsledky!$BV$8,Tipy!BO81=Výsledky!$BV$9),IF(VLOOKUP(Tipy!BO81,'Kategórie hráčov'!$A$2:$B$46,2,FALSE)=30,30,20),0))</f>
        <v/>
      </c>
      <c r="BY87" s="65" t="str">
        <f>IF(ISBLANK($CH$3),"",IF(OR(Tipy!BP81=Výsledky!$BY$6,Tipy!BP81=Výsledky!$BY$7,Tipy!BP81=Výsledky!$BY$8,Tipy!BP81=Výsledky!$BY$9),IF(VLOOKUP(Tipy!BP81,'Kategórie hráčov'!$A$2:$B$46,2,FALSE)=30,30,20),0))</f>
        <v/>
      </c>
      <c r="BZ87" s="66" t="str">
        <f>IF(ISBLANK($CH$3),"",IF(ISBLANK(Tipy!BL81),0,IF(OR(AND(Tipy!BL81=Výsledky!$CF$3,OR(Tipy!BN81=Výsledky!$CH$3+1,Tipy!BN81=Výsledky!$CH$3-1)),AND(Tipy!BN81=Výsledky!$CH$3,OR(Tipy!BL81=Výsledky!$CF$3+1,Tipy!BL81=Výsledky!$CF$3-1))),10,0)))</f>
        <v/>
      </c>
      <c r="CA87" s="69" t="str">
        <f>IF(ISBLANK($CH$3),"",IF(ISBLANK(Tipy!BL81),"-",SUM(BV87:BZ87)))</f>
        <v/>
      </c>
      <c r="CB87" s="68"/>
      <c r="CC87" s="65" t="str">
        <f>IF(ISBLANK($CO$3),"",IF(ISBLANK(Tipy!BR81),0,IF(AND(Tipy!BR81=Výsledky!$CM$3,Tipy!BT81=Výsledky!$CO$3),60,0)))</f>
        <v/>
      </c>
      <c r="CD87" s="65" t="str">
        <f>IF(ISBLANK($CO$3),"",IF(ISBLANK(Tipy!BR81),0,IF(AND(Tipy!BR81=Výsledky!$CM$3,Tipy!BT81=Výsledky!$CO$3),0,IF(AND(Tipy!BR81-Tipy!BT81&gt;0,Výsledky!$CM$3-Výsledky!$CO$3&gt;0),20,IF(AND(Tipy!BR81-Tipy!BT81=0,Výsledky!$CM$3-Výsledky!$CO$3=0),20,IF(AND(Tipy!BR81-Tipy!BT81&lt;0,Výsledky!$CM$3-Výsledky!$CO$3&lt;0),20,0))))))</f>
        <v/>
      </c>
      <c r="CE87" s="65" t="str">
        <f>IF(ISBLANK($CO$3),"",IF(OR(Tipy!BU81=Výsledky!$CC$6,Tipy!BU81=Výsledky!$CC$7,Tipy!BU81=Výsledky!$CC$8,Tipy!BU81=Výsledky!$CC$9),IF(VLOOKUP(Tipy!BU81,'Kategórie hráčov'!$A$2:$B$46,2,FALSE)=30,30,20),0))</f>
        <v/>
      </c>
      <c r="CF87" s="65" t="str">
        <f>IF(ISBLANK($CO$3),"",IF(OR(Tipy!BV81=Výsledky!$CF$6,Tipy!BV81=Výsledky!$CF$7,Tipy!BV81=Výsledky!$CF$8,Tipy!BV81=Výsledky!$CF$9),IF(VLOOKUP(Tipy!BV81,'Kategórie hráčov'!$A$2:$B$46,2,FALSE)=30,30,20),0))</f>
        <v/>
      </c>
      <c r="CG87" s="66" t="str">
        <f>IF(ISBLANK($CO$3),"",IF(ISBLANK(Tipy!BR81),0,IF(OR(AND(Tipy!BR81=Výsledky!$CM$3,OR(Tipy!BT81=Výsledky!$CO$3+1,Tipy!BT81=Výsledky!$CO$3-1)),AND(Tipy!BT81=Výsledky!$CO$3,OR(Tipy!BR81=Výsledky!$CM$3+1,Tipy!BR81=Výsledky!$CM$3-1))),10,0)))</f>
        <v/>
      </c>
      <c r="CH87" s="69" t="str">
        <f>IF(ISBLANK($CO$3),"",IF(ISBLANK(Tipy!BR81),"-",SUM(CC87:CG87)))</f>
        <v/>
      </c>
      <c r="CI87" s="68"/>
      <c r="CJ87" s="65" t="str">
        <f>IF(ISBLANK($CV$3),"",IF(ISBLANK(Tipy!BX81),0,IF(AND(Tipy!BX81=Výsledky!$CT$3,Tipy!BZ81=Výsledky!$CV$3),60,0)))</f>
        <v/>
      </c>
      <c r="CK87" s="65" t="str">
        <f>IF(ISBLANK($CV$3),"",IF(ISBLANK(Tipy!BX81),0,IF(AND(Tipy!BX81=Výsledky!$CT$3,Tipy!BZ81=Výsledky!$CV$3),0,IF(AND(Tipy!BX81-Tipy!BZ81&gt;0,Výsledky!$CT$3-Výsledky!$CV$3&gt;0),20,IF(AND(Tipy!BX81-Tipy!BZ81=0,Výsledky!$CT$3-Výsledky!$CV$3=0),20,IF(AND(Tipy!BX81-Tipy!BZ81&lt;0,Výsledky!$CT$3-Výsledky!$CV$3&lt;0),20,0))))))</f>
        <v/>
      </c>
      <c r="CL87" s="65" t="str">
        <f>IF(ISBLANK($CV$3),"",IF(OR(Tipy!CA81=Výsledky!$CJ$6,Tipy!CA81=Výsledky!$CJ$7,Tipy!CA81=Výsledky!$CJ$8,Tipy!CA81=Výsledky!$CJ$9),IF(VLOOKUP(Tipy!CA81,'Kategórie hráčov'!$A$2:$B$46,2,FALSE)=30,30,20),0))</f>
        <v/>
      </c>
      <c r="CM87" s="65" t="str">
        <f>IF(ISBLANK($CV$3),"",IF(OR(Tipy!CB81=Výsledky!$CM$6,Tipy!CB81=Výsledky!$CM$7,Tipy!CB81=Výsledky!$CM$8,Tipy!CB81=Výsledky!$CM$9),IF(VLOOKUP(Tipy!CB81,'Kategórie hráčov'!$A$2:$B$46,2,FALSE)=30,30,20),0))</f>
        <v/>
      </c>
      <c r="CN87" s="66" t="str">
        <f>IF(ISBLANK($CV$3),"",IF(ISBLANK(Tipy!BX81),0,IF(OR(AND(Tipy!BX81=Výsledky!$CT$3,OR(Tipy!BZ81=Výsledky!$CV$3+1,Tipy!BZ81=Výsledky!$CV$3-1)),AND(Tipy!BZ81=Výsledky!$CV$3,OR(Tipy!BX81=Výsledky!$CT$3+1,Tipy!BX81=Výsledky!$CT$3-1))),10,0)))</f>
        <v/>
      </c>
      <c r="CO87" s="69" t="str">
        <f>IF(ISBLANK($CV$3),"",IF(ISBLANK(Tipy!BX81),"-",SUM(CJ87:CN87)))</f>
        <v/>
      </c>
      <c r="CP87" s="68"/>
      <c r="CQ87" s="65" t="str">
        <f>IF(ISBLANK($DC$3),"",IF(ISBLANK(Tipy!CD81),0,IF(AND(Tipy!CD81=Výsledky!$DA$3,Tipy!CF81=Výsledky!$DC$3),60,0)))</f>
        <v/>
      </c>
      <c r="CR87" s="65" t="str">
        <f>IF(ISBLANK($DC$3),"",IF(ISBLANK(Tipy!CD81),0,IF(AND(Tipy!CD81=Výsledky!$DA$3,Tipy!CF81=Výsledky!$DC$3),0,IF(AND(Tipy!CD81-Tipy!CF81&gt;0,Výsledky!$DA$3-Výsledky!$DC$3&gt;0),20,IF(AND(Tipy!CD81-Tipy!CF81=0,Výsledky!$DA$3-Výsledky!$DC$3=0),20,IF(AND(Tipy!CD81-Tipy!CF81&lt;0,Výsledky!$DA$3-Výsledky!$DC$3&lt;0),20,0))))))</f>
        <v/>
      </c>
      <c r="CS87" s="65" t="str">
        <f>IF(ISBLANK($DC$3),"",IF(OR(Tipy!CG81=Výsledky!$CQ$6,Tipy!CG81=Výsledky!$CQ$7,Tipy!CG81=Výsledky!$CQ$8,Tipy!CG81=Výsledky!$CQ$9),IF(VLOOKUP(Tipy!CG81,'Kategórie hráčov'!$A$2:$B$46,2,FALSE)=30,30,20),0))</f>
        <v/>
      </c>
      <c r="CT87" s="65" t="str">
        <f>IF(ISBLANK($DC$3),"",IF(OR(Tipy!CH81=Výsledky!$CT$6,Tipy!CH81=Výsledky!$CT$7,Tipy!CH81=Výsledky!$CT$8,Tipy!CH81=Výsledky!$CT$9),IF(VLOOKUP(Tipy!CH81,'Kategórie hráčov'!$A$2:$B$46,2,FALSE)=30,30,20),0))</f>
        <v/>
      </c>
      <c r="CU87" s="66" t="str">
        <f>IF(ISBLANK($DC$3),"",IF(ISBLANK(Tipy!CD81),0,IF(OR(AND(Tipy!CD81=Výsledky!$DA$3,OR(Tipy!CF81=Výsledky!$DC$3+1,Tipy!CF81=Výsledky!$DC$3-1)),AND(Tipy!CF81=Výsledky!$DC$3,OR(Tipy!CD81=Výsledky!$DA$3+1,Tipy!CD81=Výsledky!$DA$3-1))),10,0)))</f>
        <v/>
      </c>
      <c r="CV87" s="69" t="str">
        <f>IF(ISBLANK($DC$3),"",IF(ISBLANK(Tipy!CD81),"-",SUM(CQ87:CU87)))</f>
        <v/>
      </c>
      <c r="CW87" s="68"/>
      <c r="CX87" s="65" t="str">
        <f>IF(ISBLANK($DX$3),"",IF(ISBLANK(Tipy!CJ81),0,IF(AND(Tipy!CJ81=Výsledky!$DV$3,Tipy!CL81=Výsledky!$DX$3),60,0)))</f>
        <v/>
      </c>
      <c r="CY87" s="65" t="str">
        <f>IF(ISBLANK($DX$3),"",IF(ISBLANK(Tipy!CJ81),0,IF(AND(Tipy!CJ81=Výsledky!$DV$3,Tipy!CL81=Výsledky!$DX$3),0,IF(AND(Tipy!CJ81-Tipy!CL81&gt;0,Výsledky!$DV$3-Výsledky!$DX$3&gt;0),20,IF(AND(Tipy!CJ81-Tipy!CL81=0,Výsledky!$DV$3-Výsledky!$DX$3=0),20,IF(AND(Tipy!CJ81-Tipy!CL81&lt;0,Výsledky!$DV$3-Výsledky!$DX$3&lt;0),20,0))))))</f>
        <v/>
      </c>
      <c r="CZ87" s="65" t="str">
        <f>IF(ISBLANK($DX$3),"",IF(OR(Tipy!CM81=Výsledky!$CX$6,Tipy!CM81=Výsledky!$CX$7,Tipy!CM81=Výsledky!$CX$8,Tipy!CM81=Výsledky!$CX$9),IF(VLOOKUP(Tipy!CM81,'Kategórie hráčov'!$A$2:$B$46,2,FALSE)=30,30,20),0))</f>
        <v/>
      </c>
      <c r="DA87" s="65" t="str">
        <f>IF(ISBLANK($DX$3),"",IF(OR(Tipy!CN81=Výsledky!$DA$6,Tipy!CN81=Výsledky!$DA$7,Tipy!CN81=Výsledky!$DA$8,Tipy!CN81=Výsledky!$DA$9),IF(VLOOKUP(Tipy!CN81,'Kategórie hráčov'!$A$2:$B$46,2,FALSE)=30,30,20),0))</f>
        <v/>
      </c>
      <c r="DB87" s="66" t="str">
        <f>IF(ISBLANK($DX$3),"",IF(ISBLANK(Tipy!CJ81),0,IF(OR(AND(Tipy!CJ81=Výsledky!$DV$3,OR(Tipy!CL81=Výsledky!$DX$3+1,Tipy!CL81=Výsledky!$DX$3-1)),AND(Tipy!CL81=Výsledky!$DX$3,OR(Tipy!CJ81=Výsledky!$DV$3+1,Tipy!CJ81=Výsledky!$DV$3-1))),10,0)))</f>
        <v/>
      </c>
      <c r="DC87" s="69" t="str">
        <f>IF(ISBLANK($DX$3),"",IF(ISBLANK(Tipy!CJ81),"-",SUM(CX87:DB87)))</f>
        <v/>
      </c>
      <c r="DD87" s="68"/>
      <c r="DE87" s="65" t="str">
        <f>IF(ISBLANK($DQ$3),"",IF(ISBLANK(Tipy!CP81),0,IF(AND(Tipy!CP81=Výsledky!$DO$3,Tipy!CR81=Výsledky!$DQ$3),60,0)))</f>
        <v/>
      </c>
      <c r="DF87" s="65" t="str">
        <f>IF(ISBLANK($DQ$3),"",IF(ISBLANK(Tipy!CP81),0,IF(AND(Tipy!CP81=Výsledky!$DO$3,Tipy!CR81=Výsledky!$DQ$3),0,IF(AND(Tipy!CP81-Tipy!CR81&gt;0,Výsledky!$DO$3-Výsledky!$DQ$3&gt;0),20,IF(AND(Tipy!CP81-Tipy!CR81=0,Výsledky!$DO$3-Výsledky!$DQ$3=0),20,IF(AND(Tipy!CP81-Tipy!CR81&lt;0,Výsledky!$DO$3-Výsledky!$DQ$3&lt;0),20,0))))))</f>
        <v/>
      </c>
      <c r="DG87" s="65" t="str">
        <f>IF(ISBLANK($DQ$3),"",IF(OR(Tipy!CS81=Výsledky!$DE$6,Tipy!CS81=Výsledky!$DE$7,Tipy!CS81=Výsledky!$DE$8,Tipy!CS81=Výsledky!$DE$9),IF(VLOOKUP(Tipy!CS81,'Kategórie hráčov'!$A$2:$B$46,2,FALSE)=30,30,20),0))</f>
        <v/>
      </c>
      <c r="DH87" s="65" t="str">
        <f>IF(ISBLANK($DQ$3),"",IF(OR(Tipy!CT81=Výsledky!$DH$6,Tipy!CT81=Výsledky!$DH$7,Tipy!CT81=Výsledky!$DH$8,Tipy!CT81=Výsledky!$DH$9),IF(VLOOKUP(Tipy!CT81,'Kategórie hráčov'!$A$2:$B$46,2,FALSE)=30,30,20),0))</f>
        <v/>
      </c>
      <c r="DI87" s="66" t="str">
        <f>IF(ISBLANK($DQ$3),"",IF(ISBLANK(Tipy!CP81),0,IF(OR(AND(Tipy!CP81=Výsledky!$DO$3,OR(Tipy!CR81=Výsledky!$DQ$3+1,Tipy!CR81=Výsledky!$DQ$3-1)),AND(Tipy!CR81=Výsledky!$DQ$3,OR(Tipy!CP81=Výsledky!$DO$3+1,Tipy!CP81=Výsledky!$DO$3-1))),10,0)))</f>
        <v/>
      </c>
      <c r="DJ87" s="69" t="str">
        <f>IF(ISBLANK($DQ$3),"",IF(ISBLANK(Tipy!CP81),"-",SUM(DE87:DI87)))</f>
        <v/>
      </c>
      <c r="DK87" s="68"/>
      <c r="DL87" s="65" t="str">
        <f>IF(ISBLANK($EE$3),"",IF(ISBLANK(Tipy!CV81),0,IF(AND(Tipy!CV81=Výsledky!$EC$3,Tipy!CX81=Výsledky!$EE$3),60,0)))</f>
        <v/>
      </c>
      <c r="DM87" s="65" t="str">
        <f>IF(ISBLANK($EE$3),"",IF(ISBLANK(Tipy!CV81),0,IF(AND(Tipy!CV81=Výsledky!$EC$3,Tipy!CX81=Výsledky!$EE$3),0,IF(AND(Tipy!CV81-Tipy!CX81&gt;0,Výsledky!$EC$3-Výsledky!$EE$3&gt;0),20,IF(AND(Tipy!CV81-Tipy!CX81=0,Výsledky!$EC$3-Výsledky!$EE$3=0),20,IF(AND(Tipy!CV81-Tipy!CX81&lt;0,Výsledky!$EC$3-Výsledky!$EE$3&lt;0),20,0))))))</f>
        <v/>
      </c>
      <c r="DN87" s="65" t="str">
        <f>IF(ISBLANK($EE$3),"",IF(OR(Tipy!CY81=Výsledky!#REF!,Tipy!CY81=Výsledky!#REF!,Tipy!CY81=Výsledky!#REF!,Tipy!CY81=Výsledky!$DL$9),IF(VLOOKUP(Tipy!CY81,'Kategórie hráčov'!$A$2:$B$46,2,FALSE)=30,30,20),0))</f>
        <v/>
      </c>
      <c r="DO87" s="65" t="str">
        <f>IF(ISBLANK($EE$3),"",IF(OR(Tipy!CZ81=Výsledky!#REF!,Tipy!CZ81=Výsledky!#REF!,Tipy!CZ81=Výsledky!#REF!,Tipy!CZ81=Výsledky!$DO$9),IF(VLOOKUP(Tipy!CZ81,'Kategórie hráčov'!$A$2:$B$46,2,FALSE)=30,30,20),0))</f>
        <v/>
      </c>
      <c r="DP87" s="66" t="str">
        <f>IF(ISBLANK($EE$3),"",IF(ISBLANK(Tipy!CV81),0,IF(OR(AND(Tipy!CV81=Výsledky!$EC$3,OR(Tipy!CX81=Výsledky!$EE$3+1,Tipy!CX81=Výsledky!$EE$3-1)),AND(Tipy!CX81=Výsledky!$EE$3,OR(Tipy!CV81=Výsledky!$EC$3+1,Tipy!CV81=Výsledky!$EC$3-1))),10,0)))</f>
        <v/>
      </c>
      <c r="DQ87" s="69" t="str">
        <f>IF(ISBLANK($EE$3),"",IF(ISBLANK(Tipy!CV81),"-",SUM(DL87:DP87)))</f>
        <v/>
      </c>
      <c r="DR87" s="68"/>
      <c r="DS87" s="65" t="str">
        <f>IF(ISBLANK($EL$3),"",IF(ISBLANK(Tipy!DB81),0,IF(AND(Tipy!DB81=Výsledky!$EJ$3,Tipy!DD81=Výsledky!$EL$3),60,0)))</f>
        <v/>
      </c>
      <c r="DT87" s="65" t="str">
        <f>IF(ISBLANK($EL$3),"",IF(ISBLANK(Tipy!DB81),0,IF(AND(Tipy!DB81=Výsledky!$EJ$3,Tipy!DD81=Výsledky!$EL$3),0,IF(AND(Tipy!DB81-Tipy!DD81&gt;0,Výsledky!$EJ$3-Výsledky!$EL$3&gt;0),20,IF(AND(Tipy!DB81-Tipy!DD81=0,Výsledky!$EJ$3-Výsledky!$EL$3=0),20,IF(AND(Tipy!DB81-Tipy!DD81&lt;0,Výsledky!$EJ$3-Výsledky!$EL$3&lt;0),20,0))))))</f>
        <v/>
      </c>
      <c r="DU87" s="65" t="str">
        <f>IF(ISBLANK($EL$3),"",IF(OR(Tipy!DE81=Výsledky!$DS$6,Tipy!DE81=Výsledky!$DS$7,Tipy!DE81=Výsledky!$DS$8,Tipy!DE81=Výsledky!$DS$9),IF(VLOOKUP(Tipy!DE81,'Kategórie hráčov'!$A$2:$B$46,2,FALSE)=30,30,20),0))</f>
        <v/>
      </c>
      <c r="DV87" s="65" t="str">
        <f>IF(ISBLANK($EL$3),"",IF(OR(Tipy!DF81=Výsledky!$DV$6,Tipy!DF81=Výsledky!$DV$7,Tipy!DF81=Výsledky!$DV$8,Tipy!DF81=Výsledky!$DV$9),IF(VLOOKUP(Tipy!DF81,'Kategórie hráčov'!$A$2:$B$46,2,FALSE)=30,30,20),0))</f>
        <v/>
      </c>
      <c r="DW87" s="66" t="str">
        <f>IF(ISBLANK($EL$3),"",IF(ISBLANK(Tipy!DB81),0,IF(OR(AND(Tipy!DB81=Výsledky!$EJ$3,OR(Tipy!DD81=Výsledky!$EL$3+1,Tipy!DD81=Výsledky!$EL$3-1)),AND(Tipy!DD81=Výsledky!$EL$3,OR(Tipy!DB81=Výsledky!$EJ$3+1,Tipy!DB81=Výsledky!$EJ$3-1))),10,0)))</f>
        <v/>
      </c>
      <c r="DX87" s="69" t="str">
        <f>IF(ISBLANK($EL$3),"",IF(ISBLANK(Tipy!DB81),"-",SUM(DS87:DW87)))</f>
        <v/>
      </c>
      <c r="DY87" s="68"/>
      <c r="DZ87" s="65" t="str">
        <f>IF(ISBLANK($ES$3),"",IF(ISBLANK(Tipy!DH81),0,IF(AND(Tipy!DH81=Výsledky!$EQ$3,Tipy!DJ81=Výsledky!$ES$3),60,0)))</f>
        <v/>
      </c>
      <c r="EA87" s="65" t="str">
        <f>IF(ISBLANK($ES$3),"",IF(ISBLANK(Tipy!DH81),0,IF(AND(Tipy!DH81=Výsledky!$EQ$3,Tipy!DJ81=Výsledky!$ES$3),0,IF(AND(Tipy!DH81-Tipy!DJ81&gt;0,Výsledky!$EQ$3-Výsledky!$ES$3&gt;0),20,IF(AND(Tipy!DH81-Tipy!DJ81=0,Výsledky!$EQ$3-Výsledky!$ES$3=0),20,IF(AND(Tipy!DH81-Tipy!DJ81&lt;0,Výsledky!$EQ$3-Výsledky!$ES$3&lt;0),20,0))))))</f>
        <v/>
      </c>
      <c r="EB87" s="65" t="str">
        <f>IF(ISBLANK($ES$3),"",IF(OR(Tipy!DK81=Výsledky!$DZ$6,Tipy!DK81=Výsledky!$DZ$7,Tipy!DK81=Výsledky!$DZ$8,Tipy!DK81=Výsledky!$DZ$9),IF(VLOOKUP(Tipy!DK81,'Kategórie hráčov'!$A$2:$B$46,2,FALSE)=30,30,20),0))</f>
        <v/>
      </c>
      <c r="EC87" s="65" t="str">
        <f>IF(ISBLANK($ES$3),"",IF(OR(Tipy!DL81=Výsledky!$EC$6,Tipy!DL81=Výsledky!$EC$7,Tipy!DL81=Výsledky!$EC$8,Tipy!DL81=Výsledky!$EC$9),IF(VLOOKUP(Tipy!DL81,'Kategórie hráčov'!$A$2:$B$46,2,FALSE)=30,30,20),0))</f>
        <v/>
      </c>
      <c r="ED87" s="66" t="str">
        <f>IF(ISBLANK($ES$3),"",IF(ISBLANK(Tipy!DH81),0,IF(OR(AND(Tipy!DH81=Výsledky!$EQ$3,OR(Tipy!DJ81=Výsledky!$ES$3+1,Tipy!DJ81=Výsledky!$ES$3-1)),AND(Tipy!DJ81=Výsledky!$ES$3,OR(Tipy!DH81=Výsledky!$EQ$3+1,Tipy!DH81=Výsledky!$EQ$3-1))),10,0)))</f>
        <v/>
      </c>
      <c r="EE87" s="69" t="str">
        <f>IF(ISBLANK($ES$3),"",IF(ISBLANK(Tipy!DH81),"-",SUM(DZ87:ED87)))</f>
        <v/>
      </c>
      <c r="EF87" s="68"/>
      <c r="EG87" s="65" t="str">
        <f>IF(ISBLANK($EZ$3),"",IF(ISBLANK(Tipy!DN81),0,IF(AND(Tipy!DN81=Výsledky!$EX$3,Tipy!DP81=Výsledky!$EZ$3),60,0)))</f>
        <v/>
      </c>
      <c r="EH87" s="65" t="str">
        <f>IF(ISBLANK($EZ$3),"",IF(ISBLANK(Tipy!DN81),0,IF(AND(Tipy!DN81=Výsledky!$EX$3,Tipy!DP81=Výsledky!$EZ$3),0,IF(AND(Tipy!DN81-Tipy!DP81&gt;0,Výsledky!$EX$3-Výsledky!$EZ$3&gt;0),20,IF(AND(Tipy!DN81-Tipy!DP81=0,Výsledky!$EX$3-Výsledky!$EZ$3=0),20,IF(AND(Tipy!DN81-Tipy!DP81&lt;0,Výsledky!$EX$3-Výsledky!$EZ$3&lt;0),20,0))))))</f>
        <v/>
      </c>
      <c r="EI87" s="65" t="str">
        <f>IF(ISBLANK($EZ$3),"",IF(OR(Tipy!DQ81=Výsledky!$EG$6,Tipy!DQ81=Výsledky!$EG$7,Tipy!DQ81=Výsledky!$EG$8,Tipy!DQ81=Výsledky!$EG$9),IF(VLOOKUP(Tipy!DQ81,'Kategórie hráčov'!$A$2:$B$46,2,FALSE)=30,30,20),0))</f>
        <v/>
      </c>
      <c r="EJ87" s="65" t="str">
        <f>IF(ISBLANK($EZ$3),"",IF(OR(Tipy!DR81=Výsledky!$EJ$6,Tipy!DR81=Výsledky!$EJ$7,Tipy!DR81=Výsledky!$EJ$8,Tipy!DR81=Výsledky!$EJ$9),IF(VLOOKUP(Tipy!DR81,'Kategórie hráčov'!$A$2:$B$46,2,FALSE)=30,30,20),0))</f>
        <v/>
      </c>
      <c r="EK87" s="66" t="str">
        <f>IF(ISBLANK($EZ$3),"",IF(ISBLANK(Tipy!DN81),0,IF(OR(AND(Tipy!DN81=Výsledky!$EX$3,OR(Tipy!DP81=Výsledky!$EZ$3+1,Tipy!DP81=Výsledky!$EZ$3-1)),AND(Tipy!DP81=Výsledky!$EZ$3,OR(Tipy!DN81=Výsledky!$EX$3+1,Tipy!DN81=Výsledky!$EX$3-1))),10,0)))</f>
        <v/>
      </c>
      <c r="EL87" s="69" t="str">
        <f>IF(ISBLANK($EZ$3),"",IF(ISBLANK(Tipy!DN81),"-",SUM(EG87:EK87)))</f>
        <v/>
      </c>
      <c r="EM87" s="68"/>
      <c r="EN87" s="65" t="str">
        <f>IF(ISBLANK($FU$3),"",IF(ISBLANK(Tipy!DT81),0,IF(AND(Tipy!DT81=Výsledky!$FS$3,Tipy!DV81=Výsledky!$FU$3),60,0)))</f>
        <v/>
      </c>
      <c r="EO87" s="65" t="str">
        <f>IF(ISBLANK($FU$3),"",IF(ISBLANK(Tipy!DT81),0,IF(AND(Tipy!DT81=Výsledky!$FS$3,Tipy!DV81=Výsledky!$FU$3),0,IF(AND(Tipy!DT81-Tipy!DV81&gt;0,Výsledky!$FS$3-Výsledky!$FU$3&gt;0),20,IF(AND(Tipy!DT81-Tipy!DV81=0,Výsledky!$FS$3-Výsledky!$FU$3=0),20,IF(AND(Tipy!DT81-Tipy!DV81&lt;0,Výsledky!$FS$3-Výsledky!$FU$3&lt;0),20,0))))))</f>
        <v/>
      </c>
      <c r="EP87" s="65" t="str">
        <f>IF(ISBLANK($FU$3),"",IF(OR(Tipy!DW81=Výsledky!$EN$6,Tipy!DW81=Výsledky!$EN$7,Tipy!DW81=Výsledky!$EN$8,Tipy!DW81=Výsledky!$EN$9),IF(VLOOKUP(Tipy!DW81,'Kategórie hráčov'!$A$2:$B$46,2,FALSE)=30,30,20),0))</f>
        <v/>
      </c>
      <c r="EQ87" s="65" t="str">
        <f>IF(ISBLANK($FU$3),"",IF(OR(Tipy!DX81=Výsledky!$EQ$6,Tipy!DX81=Výsledky!$EQ$7,Tipy!DX81=Výsledky!$EQ$8,Tipy!DX81=Výsledky!$EQ$9),IF(VLOOKUP(Tipy!DX81,'Kategórie hráčov'!$A$2:$B$46,2,FALSE)=30,30,20),0))</f>
        <v/>
      </c>
      <c r="ER87" s="66" t="str">
        <f>IF(ISBLANK($FU$3),"",IF(ISBLANK(Tipy!DT81),0,IF(OR(AND(Tipy!DT81=Výsledky!$FS$3,OR(Tipy!DV81=Výsledky!$FU$3+1,Tipy!DV81=Výsledky!$FU$3-1)),AND(Tipy!DV81=Výsledky!$FU$3,OR(Tipy!DT81=Výsledky!$FS$3+1,Tipy!DT81=Výsledky!$FS$3-1))),10,0)))</f>
        <v/>
      </c>
      <c r="ES87" s="69" t="str">
        <f>IF(ISBLANK($FU$3),"",IF(ISBLANK(Tipy!DT81),"-",SUM(EN87:ER87)))</f>
        <v/>
      </c>
      <c r="ET87" s="68"/>
      <c r="EU87" s="65" t="str">
        <f>IF(ISBLANK($FG$3),"",IF(ISBLANK(Tipy!DZ81),0,IF(AND(Tipy!DZ81=Výsledky!$FE$3,Tipy!EB81=Výsledky!$FG$3),60,0)))</f>
        <v/>
      </c>
      <c r="EV87" s="65" t="str">
        <f>IF(ISBLANK($FG$3),"",IF(ISBLANK(Tipy!DZ81),0,IF(AND(Tipy!DZ81=Výsledky!$FE$3,Tipy!EB81=Výsledky!$FG$3),0,IF(AND(Tipy!DZ81-Tipy!EB81&gt;0,Výsledky!$FE$3-Výsledky!$FG$3&gt;0),20,IF(AND(Tipy!DZ81-Tipy!EB81=0,Výsledky!$FE$3-Výsledky!$FG$3=0),20,IF(AND(Tipy!DZ81-Tipy!EB81&lt;0,Výsledky!$FE$3-Výsledky!$FG$3&lt;0),20,0))))))</f>
        <v/>
      </c>
      <c r="EW87" s="65" t="str">
        <f>IF(ISBLANK($FG$3),"",IF(OR(Tipy!EC81=Výsledky!$EU$6,Tipy!EC81=Výsledky!$EU$7,Tipy!EC81=Výsledky!$EU$8,Tipy!EC81=Výsledky!$EU$9),IF(VLOOKUP(Tipy!EC81,'Kategórie hráčov'!$A$2:$B$46,2,FALSE)=30,30,20),0))</f>
        <v/>
      </c>
      <c r="EX87" s="65" t="str">
        <f>IF(ISBLANK($FG$3),"",IF(OR(Tipy!ED81=Výsledky!$EX$6,Tipy!ED81=Výsledky!$EX$7,Tipy!ED81=Výsledky!$EX$8,Tipy!ED81=Výsledky!$EX$9),IF(VLOOKUP(Tipy!ED81,'Kategórie hráčov'!$A$2:$B$46,2,FALSE)=30,30,20),0))</f>
        <v/>
      </c>
      <c r="EY87" s="66" t="str">
        <f>IF(ISBLANK($FG$3),"",IF(ISBLANK(Tipy!DZ81),0,IF(OR(AND(Tipy!DZ81=Výsledky!$FE$3,OR(Tipy!EB81=Výsledky!$FG$3+1,Tipy!EB81=Výsledky!$FG$3-1)),AND(Tipy!EB81=Výsledky!$FG$3,OR(Tipy!DZ81=Výsledky!$FE$3+1,Tipy!DZ81=Výsledky!$FE$3-1))),10,0)))</f>
        <v/>
      </c>
      <c r="EZ87" s="69" t="str">
        <f>IF(ISBLANK($FG$3),"",IF(ISBLANK(Tipy!DZ81),"-",SUM(EU87:EY87)))</f>
        <v/>
      </c>
      <c r="FA87" s="68"/>
      <c r="FB87" s="65" t="str">
        <f>IF(ISBLANK($BM$3),"",IF(ISBLANK(Tipy!EF81),0,IF(AND(Tipy!EF81=Výsledky!$BK$3,Tipy!EH81=Výsledky!$BM$3),60,0)))</f>
        <v/>
      </c>
      <c r="FC87" s="65" t="str">
        <f>IF(ISBLANK($BM$3),"",IF(ISBLANK(Tipy!EF81),0,IF(AND(Tipy!EF81=Výsledky!$BK$3,Tipy!EH81=Výsledky!$BM$3),0,IF(AND(Tipy!EF81-Tipy!EH81&gt;0,Výsledky!$BK$3-Výsledky!$BM$3&gt;0),20,IF(AND(Tipy!EF81-Tipy!EH81=0,Výsledky!$BK$3-Výsledky!$BM$3=0),20,IF(AND(Tipy!EF81-Tipy!EH81&lt;0,Výsledky!$BK$3-Výsledky!$BM$3&lt;0),20,0))))))</f>
        <v/>
      </c>
      <c r="FD87" s="65" t="str">
        <f>IF(ISBLANK($BM$3),"",IF(OR(Tipy!EI81=Výsledky!$FB$6,Tipy!EI81=Výsledky!$FB$7,Tipy!EI81=Výsledky!$FB$8,Tipy!EI81=Výsledky!$FB$9),IF(VLOOKUP(Tipy!EI81,'Kategórie hráčov'!$A$2:$B$46,2,FALSE)=30,30,20),0))</f>
        <v/>
      </c>
      <c r="FE87" s="65" t="str">
        <f>IF(ISBLANK($BM$3),"",IF(OR(Tipy!EJ81=Výsledky!$FE$6,Tipy!EJ81=Výsledky!$FE$7,Tipy!EJ81=Výsledky!$FE$8,Tipy!EJ81=Výsledky!$FE$9),IF(VLOOKUP(Tipy!EJ81,'Kategórie hráčov'!$A$2:$B$46,2,FALSE)=30,30,20),0))</f>
        <v/>
      </c>
      <c r="FF87" s="66" t="str">
        <f>IF(ISBLANK($BM$3),"",IF(ISBLANK(Tipy!EF81),0,IF(OR(AND(Tipy!EF81=Výsledky!$BK$3,OR(Tipy!EH81=Výsledky!$BM$3+1,Tipy!EH81=Výsledky!$BM$3-1)),AND(Tipy!EH81=Výsledky!$BM$3,OR(Tipy!EF81=Výsledky!$BK$3+1,Tipy!EF81=Výsledky!$BK$3-1))),10,0)))</f>
        <v/>
      </c>
      <c r="FG87" s="69" t="str">
        <f>IF(ISBLANK($BM$3),"",IF(ISBLANK(Tipy!EF81),"-",SUM(FB87:FF87)))</f>
        <v/>
      </c>
      <c r="FH87" s="68"/>
      <c r="FI87" s="65" t="str">
        <f>IF(ISBLANK($FN$3),"",IF(ISBLANK(Tipy!EL81),0,IF(AND(Tipy!EL81=Výsledky!$FL$3,Tipy!EN81=Výsledky!$FN$3),60,0)))</f>
        <v/>
      </c>
      <c r="FJ87" s="65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65" t="str">
        <f>IF(ISBLANK($FN$3),"",IF(OR(Tipy!EO81=Výsledky!$FI$6,Tipy!EO81=Výsledky!$FI$7,Tipy!EO81=Výsledky!$FI$8,Tipy!EO81=Výsledky!$FI$9),IF(VLOOKUP(Tipy!EO81,'Kategórie hráčov'!$A$2:$B$46,2,FALSE)=30,30,20),0))</f>
        <v/>
      </c>
      <c r="FL87" s="65" t="str">
        <f>IF(ISBLANK($FN$3),"",IF(OR(Tipy!EP81=Výsledky!$FL$6,Tipy!EP81=Výsledky!$FL$7,Tipy!EP81=Výsledky!$FL$8,Tipy!EP81=Výsledky!$FL$9),IF(VLOOKUP(Tipy!EP81,'Kategórie hráčov'!$A$2:$B$46,2,FALSE)=30,30,20),0))</f>
        <v/>
      </c>
      <c r="FM87" s="66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69" t="str">
        <f>IF(ISBLANK($FN$3),"",IF(ISBLANK(Tipy!EL81),"-",SUM(FI87:FM87)))</f>
        <v/>
      </c>
      <c r="FO87" s="68"/>
      <c r="FP87" s="65" t="str">
        <f>IF(ISBLANK($DJ$3),"",IF(ISBLANK(Tipy!ER81),0,IF(AND(Tipy!ER81=Výsledky!$DH$3,Tipy!ET81=Výsledky!$DJ$3),60,0)))</f>
        <v/>
      </c>
      <c r="FQ87" s="65" t="str">
        <f>IF(ISBLANK($DJ$3),"",IF(ISBLANK(Tipy!ER81),0,IF(AND(Tipy!ER81=Výsledky!$DH$3,Tipy!ET81=Výsledky!$DJ$3),0,IF(AND(Tipy!ER81-Tipy!ET81&gt;0,Výsledky!$DH$3-Výsledky!$DJ$3&gt;0),20,IF(AND(Tipy!ER81-Tipy!ET81=0,Výsledky!$DH$3-Výsledky!$DJ$3=0),20,IF(AND(Tipy!ER81-Tipy!ET81&lt;0,Výsledky!$DH$3-Výsledky!$DJ$3&lt;0),20,0))))))</f>
        <v/>
      </c>
      <c r="FR87" s="65" t="str">
        <f>IF(ISBLANK($DJ$3),"",IF(OR(Tipy!EU81=Výsledky!$FP$6,Tipy!EU81=Výsledky!$FP$7,Tipy!EU81=Výsledky!$FP$8,Tipy!EU81=Výsledky!$FP$9),IF(VLOOKUP(Tipy!EU81,'Kategórie hráčov'!$A$2:$B$46,2,FALSE)=30,30,20),0))</f>
        <v/>
      </c>
      <c r="FS87" s="65" t="str">
        <f>IF(ISBLANK($DJ$3),"",IF(OR(Tipy!EV81=Výsledky!$FS$6,Tipy!EV81=Výsledky!$FS$7,Tipy!EV81=Výsledky!$FS$8,Tipy!EV81=Výsledky!$FS$9),IF(VLOOKUP(Tipy!EV81,'Kategórie hráčov'!$A$2:$B$46,2,FALSE)=30,30,20),0))</f>
        <v/>
      </c>
      <c r="FT87" s="66" t="str">
        <f>IF(ISBLANK($DJ$3),"",IF(ISBLANK(Tipy!ER81),0,IF(OR(AND(Tipy!ER81=Výsledky!$DH$3,OR(Tipy!ET81=Výsledky!$DJ$3+1,Tipy!ET81=Výsledky!$DJ$3-1)),AND(Tipy!ET81=Výsledky!$DJ$3,OR(Tipy!ER81=Výsledky!$DH$3+1,Tipy!ER81=Výsledky!$DH$3-1))),10,0)))</f>
        <v/>
      </c>
      <c r="FU87" s="69" t="str">
        <f>IF(ISBLANK($DJ$3),"",IF(ISBLANK(Tipy!ER81),"-",SUM(FP87:FT87)))</f>
        <v/>
      </c>
      <c r="FV87" s="68"/>
      <c r="FW87" s="65" t="str">
        <f>IF(ISBLANK($GB$3),"",IF(ISBLANK(Tipy!EX81),0,IF(AND(Tipy!EX81=Výsledky!$FZ$3,Tipy!EZ81=Výsledky!$GB$3),60,0)))</f>
        <v/>
      </c>
      <c r="FX87" s="65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65" t="str">
        <f>IF(ISBLANK($GB$3),"",IF(OR(Tipy!FA81=Výsledky!$FW$6,Tipy!FA81=Výsledky!$FW$7,Tipy!FA81=Výsledky!$FW$8,Tipy!FA81=Výsledky!$FW$9),IF(VLOOKUP(Tipy!FA81,'Kategórie hráčov'!$A$2:$B$46,2,FALSE)=30,30,20),0))</f>
        <v/>
      </c>
      <c r="FZ87" s="65" t="str">
        <f>IF(ISBLANK($GB$3),"",IF(OR(Tipy!FB81=Výsledky!$FZ$6,Tipy!FB81=Výsledky!$FZ$7,Tipy!FB81=Výsledky!$FZ$8,Tipy!FB81=Výsledky!$FZ$9),IF(VLOOKUP(Tipy!FB81,'Kategórie hráčov'!$A$2:$B$46,2,FALSE)=30,30,20),0))</f>
        <v/>
      </c>
      <c r="GA87" s="66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69" t="str">
        <f>IF(ISBLANK($GB$3),"",IF(ISBLANK(Tipy!EX81),"-",SUM(FW87:GA87)))</f>
        <v/>
      </c>
      <c r="GC87" s="68"/>
      <c r="GD87" s="65" t="str">
        <f>IF(ISBLANK($GP$3),"",IF(ISBLANK(Tipy!FD81),0,IF(AND(Tipy!FD81=Výsledky!$GN$3,Tipy!FF81=Výsledky!$GP$3),60,0)))</f>
        <v/>
      </c>
      <c r="GE87" s="65" t="str">
        <f>IF(ISBLANK($GP$3),"",IF(ISBLANK(Tipy!FD81),0,IF(AND(Tipy!FD81=Výsledky!$GN$3,Tipy!FF81=Výsledky!$GP$3),0,IF(AND(Tipy!FD81-Tipy!FF81&gt;0,Výsledky!$GN$3-Výsledky!$GP$3&gt;0),20,IF(AND(Tipy!FD81-Tipy!FF81=0,Výsledky!$GN$3-Výsledky!$GP$3=0),20,IF(AND(Tipy!FD81-Tipy!FF81&lt;0,Výsledky!$GN$3-Výsledky!$GP$3&lt;0),20,0))))))</f>
        <v/>
      </c>
      <c r="GF87" s="65" t="str">
        <f>IF(ISBLANK($GP$3),"",IF(OR(Tipy!FG81=Výsledky!$GD$6,Tipy!FG81=Výsledky!$GD$7,Tipy!FG81=Výsledky!$GD$8,Tipy!FG81=Výsledky!$GD$9),IF(VLOOKUP(Tipy!FG81,'Kategórie hráčov'!$A$2:$B$46,2,FALSE)=30,30,20),0))</f>
        <v/>
      </c>
      <c r="GG87" s="65" t="str">
        <f>IF(ISBLANK($GP$3),"",IF(OR(Tipy!FH81=Výsledky!$GG$6,Tipy!FH81=Výsledky!$GG$7,Tipy!FH81=Výsledky!$GG$8,Tipy!FH81=Výsledky!$GG$9),IF(VLOOKUP(Tipy!FH81,'Kategórie hráčov'!$A$2:$B$46,2,FALSE)=30,30,20),0))</f>
        <v/>
      </c>
      <c r="GH87" s="66" t="str">
        <f>IF(ISBLANK($GP$3),"",IF(ISBLANK(Tipy!FD81),0,IF(OR(AND(Tipy!FD81=Výsledky!$GN$3,OR(Tipy!FF81=Výsledky!$GP$3+1,Tipy!FF81=Výsledky!$GP$3-1)),AND(Tipy!FF81=Výsledky!$GP$3,OR(Tipy!FD81=Výsledky!$GN$3+1,Tipy!FD81=Výsledky!$GN$3-1))),10,0)))</f>
        <v/>
      </c>
      <c r="GI87" s="69" t="str">
        <f>IF(ISBLANK($GP$3),"",IF(ISBLANK(Tipy!FD81),"-",SUM(GD87:GH87)))</f>
        <v/>
      </c>
      <c r="GJ87" s="68"/>
      <c r="GK87" s="65" t="str">
        <f>IF(ISBLANK($GW$3),"",IF(ISBLANK(Tipy!FJ81),0,IF(AND(Tipy!FJ81=Výsledky!$GU$3,Tipy!FL81=Výsledky!$GW$3),60,0)))</f>
        <v/>
      </c>
      <c r="GL87" s="65" t="str">
        <f>IF(ISBLANK($GW$3),"",IF(ISBLANK(Tipy!FJ81),0,IF(AND(Tipy!FJ81=Výsledky!$GU$3,Tipy!FL81=Výsledky!$GW$3),0,IF(AND(Tipy!FJ81-Tipy!FL81&gt;0,Výsledky!$GU$3-Výsledky!$GW$3&gt;0),20,IF(AND(Tipy!FJ81-Tipy!FL81=0,Výsledky!$GU$3-Výsledky!$GW$3=0),20,IF(AND(Tipy!FJ81-Tipy!FL81&lt;0,Výsledky!$GU$3-Výsledky!$GW$3&lt;0),20,0))))))</f>
        <v/>
      </c>
      <c r="GM87" s="65" t="str">
        <f>IF(ISBLANK($GW$3),"",IF(OR(Tipy!FM81=Výsledky!$GK$6,Tipy!FM81=Výsledky!$GK$7,Tipy!FM81=Výsledky!$GK$8,Tipy!FM81=Výsledky!$GK$9),IF(VLOOKUP(Tipy!FM81,'Kategórie hráčov'!$A$2:$B$46,2,FALSE)=30,30,20),0))</f>
        <v/>
      </c>
      <c r="GN87" s="65" t="str">
        <f>IF(ISBLANK($GW$3),"",IF(OR(Tipy!FN81=Výsledky!$GN$6,Tipy!FN81=Výsledky!$GN$7,Tipy!FN81=Výsledky!$GN$8,Tipy!FN81=Výsledky!$GN$9),IF(VLOOKUP(Tipy!FN81,'Kategórie hráčov'!$A$2:$B$46,2,FALSE)=30,30,20),0))</f>
        <v/>
      </c>
      <c r="GO87" s="66" t="str">
        <f>IF(ISBLANK($GW$3),"",IF(ISBLANK(Tipy!FJ81),0,IF(OR(AND(Tipy!FJ81=Výsledky!$GU$3,OR(Tipy!FL81=Výsledky!$GW$3+1,Tipy!FL81=Výsledky!$GW$3-1)),AND(Tipy!FL81=Výsledky!$GW$3,OR(Tipy!FJ81=Výsledky!$GU$3+1,Tipy!FJ81=Výsledky!$GU$3-1))),10,0)))</f>
        <v/>
      </c>
      <c r="GP87" s="69" t="str">
        <f>IF(ISBLANK($GW$3),"",IF(ISBLANK(Tipy!FJ81),"-",SUM(GK87:GO87)))</f>
        <v/>
      </c>
      <c r="GQ87" s="68"/>
      <c r="GR87" s="65" t="str">
        <f>IF(ISBLANK($GI$3),"",IF(ISBLANK(Tipy!FP81),0,IF(AND(Tipy!FP81=Výsledky!$GG$3,Tipy!FR81=Výsledky!$GI$3),60,0)))</f>
        <v/>
      </c>
      <c r="GS87" s="65" t="str">
        <f>IF(ISBLANK($GI$3),"",IF(ISBLANK(Tipy!FP81),0,IF(AND(Tipy!FP81=Výsledky!$GG$3,Tipy!FR81=Výsledky!$GI$3),0,IF(AND(Tipy!FP81-Tipy!FR81&gt;0,Výsledky!$GG$3-Výsledky!$GI$3&gt;0),20,IF(AND(Tipy!FP81-Tipy!FR81=0,Výsledky!$GG$3-Výsledky!$GI$3=0),20,IF(AND(Tipy!FP81-Tipy!FR81&lt;0,Výsledky!$GG$3-Výsledky!$GI$3&lt;0),20,0))))))</f>
        <v/>
      </c>
      <c r="GT87" s="65" t="str">
        <f>IF(ISBLANK($GI$3),"",IF(OR(Tipy!FS81=Výsledky!#REF!,Tipy!FS81=Výsledky!#REF!,Tipy!FS81=Výsledky!#REF!,Tipy!FS81=Výsledky!$GR$9),IF(VLOOKUP(Tipy!FS81,'Kategórie hráčov'!$A$2:$B$46,2,FALSE)=30,30,20),0))</f>
        <v/>
      </c>
      <c r="GU87" s="65" t="str">
        <f>IF(ISBLANK($GI$3),"",IF(OR(Tipy!FT81=Výsledky!#REF!,Tipy!FT81=Výsledky!#REF!,Tipy!FT81=Výsledky!#REF!,Tipy!FT81=Výsledky!$GU$9),IF(VLOOKUP(Tipy!FT81,'Kategórie hráčov'!$A$2:$B$46,2,FALSE)=30,30,20),0))</f>
        <v/>
      </c>
      <c r="GV87" s="66" t="str">
        <f>IF(ISBLANK($GI$3),"",IF(ISBLANK(Tipy!FP81),0,IF(OR(AND(Tipy!FP81=Výsledky!$GG$3,OR(Tipy!FR81=Výsledky!$GI$3+1,Tipy!FR81=Výsledky!$GI$3-1)),AND(Tipy!FR81=Výsledky!$GI$3,OR(Tipy!FP81=Výsledky!$GG$3+1,Tipy!FP81=Výsledky!$GG$3-1))),10,0)))</f>
        <v/>
      </c>
      <c r="GW87" s="69" t="str">
        <f>IF(ISBLANK($GI$3),"",IF(ISBLANK(Tipy!FP81),"-",SUM(GR87:GV87)))</f>
        <v/>
      </c>
      <c r="GX87" s="68"/>
      <c r="GY87" s="65" t="str">
        <f>IF(ISBLANK($HK$3),"",IF(ISBLANK(Tipy!FV81),0,IF(AND(Tipy!FV81=Výsledky!$HI$3,Tipy!FX81=Výsledky!$HK$3),60,0)))</f>
        <v/>
      </c>
      <c r="GZ87" s="65" t="str">
        <f>IF(ISBLANK($HK$3),"",IF(ISBLANK(Tipy!FV81),0,IF(AND(Tipy!FV81=Výsledky!$HI$3,Tipy!FX81=Výsledky!$HK$3),0,IF(AND(Tipy!FV81-Tipy!FX81&gt;0,Výsledky!$HI$3-Výsledky!$HK$3&gt;0),20,IF(AND(Tipy!FV81-Tipy!FX81=0,Výsledky!$HI$3-Výsledky!$HK$3=0),20,IF(AND(Tipy!FV81-Tipy!FX81&lt;0,Výsledky!$HI$3-Výsledky!$HK$3&lt;0),20,0))))))</f>
        <v/>
      </c>
      <c r="HA87" s="65" t="str">
        <f>IF(ISBLANK($HK$3),"",IF(OR(Tipy!FY81=Výsledky!$GY$6,Tipy!FY81=Výsledky!$GY$7,Tipy!FY81=Výsledky!$GY$8,Tipy!FY81=Výsledky!$GY$9),IF(VLOOKUP(Tipy!FY81,'Kategórie hráčov'!$A$2:$B$46,2,FALSE)=30,30,20),0))</f>
        <v/>
      </c>
      <c r="HB87" s="65" t="str">
        <f>IF(ISBLANK($HK$3),"",IF(OR(Tipy!FZ81=Výsledky!$HB$6,Tipy!FZ81=Výsledky!$HB$7,Tipy!FZ81=Výsledky!$HB$8,Tipy!FZ81=Výsledky!$HB$9),IF(VLOOKUP(Tipy!FZ81,'Kategórie hráčov'!$A$2:$B$46,2,FALSE)=30,30,20),0))</f>
        <v/>
      </c>
      <c r="HC87" s="66" t="str">
        <f>IF(ISBLANK($HK$3),"",IF(ISBLANK(Tipy!FV81),0,IF(OR(AND(Tipy!FV81=Výsledky!$HI$3,OR(Tipy!FX81=Výsledky!$HK$3+1,Tipy!FX81=Výsledky!$HK$3-1)),AND(Tipy!FX81=Výsledky!$HK$3,OR(Tipy!FV81=Výsledky!$HI$3+1,Tipy!FV81=Výsledky!$HI$3-1))),10,0)))</f>
        <v/>
      </c>
      <c r="HD87" s="69" t="str">
        <f>IF(ISBLANK($HK$3),"",IF(ISBLANK(Tipy!FV81),"-",SUM(GY87:HC87)))</f>
        <v/>
      </c>
      <c r="HE87" s="68"/>
      <c r="HF87" s="65" t="str">
        <f>IF(ISBLANK($HD$3),"",IF(ISBLANK(Tipy!GB81),0,IF(AND(Tipy!GB81=Výsledky!$HB$3,Tipy!GD81=Výsledky!$HD$3),60,0)))</f>
        <v/>
      </c>
      <c r="HG87" s="65" t="str">
        <f>IF(ISBLANK($HD$3),"",IF(ISBLANK(Tipy!GB81),0,IF(AND(Tipy!GB81=Výsledky!$HB$3,Tipy!GD81=Výsledky!$HD$3),0,IF(AND(Tipy!GB81-Tipy!GD81&gt;0,Výsledky!$HB$3-Výsledky!$HD$3&gt;0),20,IF(AND(Tipy!GB81-Tipy!GD81=0,Výsledky!$HB$3-Výsledky!$HD$3=0),20,IF(AND(Tipy!GB81-Tipy!GD81&lt;0,Výsledky!$HB$3-Výsledky!$HD$3&lt;0),20,0))))))</f>
        <v/>
      </c>
      <c r="HH87" s="65" t="str">
        <f>IF(ISBLANK($HD$3),"",IF(OR(Tipy!GE81=Výsledky!#REF!,Tipy!GE81=Výsledky!#REF!,Tipy!GE81=Výsledky!#REF!,Tipy!GE81=Výsledky!$HF$9),IF(VLOOKUP(Tipy!GE81,'Kategórie hráčov'!$A$2:$B$46,2,FALSE)=30,30,20),0))</f>
        <v/>
      </c>
      <c r="HI87" s="65" t="str">
        <f>IF(ISBLANK($HD$3),"",IF(OR(Tipy!GF81=Výsledky!#REF!,Tipy!GF81=Výsledky!#REF!,Tipy!GF81=Výsledky!#REF!,Tipy!GF81=Výsledky!$HI$9),IF(VLOOKUP(Tipy!GF81,'Kategórie hráčov'!$A$2:$B$46,2,FALSE)=30,30,20),0))</f>
        <v/>
      </c>
      <c r="HJ87" s="66" t="str">
        <f>IF(ISBLANK($HD$3),"",IF(ISBLANK(Tipy!GB81),0,IF(OR(AND(Tipy!GB81=Výsledky!$HB$3,OR(Tipy!GD81=Výsledky!$HD$3+1,Tipy!GD81=Výsledky!$HD$3-1)),AND(Tipy!GD81=Výsledky!$HD$3,OR(Tipy!GB81=Výsledky!$HB$3+1,Tipy!GB81=Výsledky!$HB$3-1))),10,0)))</f>
        <v/>
      </c>
      <c r="HK87" s="69" t="str">
        <f>IF(ISBLANK($HD$3),"",IF(ISBLANK(Tipy!GB81),"-",SUM(HF87:HJ87)))</f>
        <v/>
      </c>
      <c r="HL87" s="68"/>
      <c r="HM87" s="65" t="str">
        <f>IF(ISBLANK($HY$3),"",IF(ISBLANK(Tipy!GH81),0,IF(AND(Tipy!GH81=Výsledky!$HW$3,Tipy!GJ81=Výsledky!$HY$3),60,0)))</f>
        <v/>
      </c>
      <c r="HN87" s="65" t="str">
        <f>IF(ISBLANK($HY$3),"",IF(ISBLANK(Tipy!GH81),0,IF(AND(Tipy!GH81=Výsledky!$HW$3,Tipy!GJ81=Výsledky!$HY$3),0,IF(AND(Tipy!GH81-Tipy!GJ81&gt;0,Výsledky!$HW$3-Výsledky!$HY$3&gt;0),20,IF(AND(Tipy!GH81-Tipy!GJ81=0,Výsledky!$HW$3-Výsledky!$HY$3=0),20,IF(AND(Tipy!GH81-Tipy!GJ81&lt;0,Výsledky!$HW$3-Výsledky!$HY$3&lt;0),20,0))))))</f>
        <v/>
      </c>
      <c r="HO87" s="65" t="str">
        <f>IF(ISBLANK($HY$3),"",IF(OR(Tipy!GK81=Výsledky!$HM$6,Tipy!GK81=Výsledky!$HM$7,Tipy!GK81=Výsledky!$HM$8,Tipy!GK81=Výsledky!$HM$9),IF(VLOOKUP(Tipy!GK81,'Kategórie hráčov'!$A$2:$B$46,2,FALSE)=30,30,20),0))</f>
        <v/>
      </c>
      <c r="HP87" s="65" t="str">
        <f>IF(ISBLANK($HY$3),"",IF(OR(Tipy!GL81=Výsledky!$HP$6,Tipy!GL81=Výsledky!$HP$7,Tipy!GL81=Výsledky!$HP$8,Tipy!GL81=Výsledky!$HP$9),IF(VLOOKUP(Tipy!GL81,'Kategórie hráčov'!$A$2:$B$46,2,FALSE)=30,30,20),0))</f>
        <v/>
      </c>
      <c r="HQ87" s="66" t="str">
        <f>IF(ISBLANK($HY$3),"",IF(ISBLANK(Tipy!GH81),0,IF(OR(AND(Tipy!GH81=Výsledky!$HW$3,OR(Tipy!GJ81=Výsledky!$HY$3+1,Tipy!GJ81=Výsledky!$HY$3-1)),AND(Tipy!GJ81=Výsledky!$HY$3,OR(Tipy!GH81=Výsledky!$HW$3+1,Tipy!GH81=Výsledky!$HW$3-1))),10,0)))</f>
        <v/>
      </c>
      <c r="HR87" s="69" t="str">
        <f>IF(ISBLANK($HY$3),"",IF(ISBLANK(Tipy!GH81),"-",SUM(HM87:HQ87)))</f>
        <v/>
      </c>
      <c r="HS87" s="68"/>
      <c r="HT87" s="65" t="str">
        <f>IF(ISBLANK($HR$3),"",IF(ISBLANK(Tipy!GN81),0,IF(AND(Tipy!GN81=Výsledky!$HP$3,Tipy!GP81=Výsledky!$HR$3),60,0)))</f>
        <v/>
      </c>
      <c r="HU87" s="65" t="str">
        <f>IF(ISBLANK($HR$3),"",IF(ISBLANK(Tipy!GN81),0,IF(AND(Tipy!GN81=Výsledky!$HP$3,Tipy!GP81=Výsledky!$HR$3),0,IF(AND(Tipy!GN81-Tipy!GP81&gt;0,Výsledky!$HP$3-Výsledky!$HR$3&gt;0),20,IF(AND(Tipy!GN81-Tipy!GP81=0,Výsledky!$HP$3-Výsledky!$HR$3=0),20,IF(AND(Tipy!GN81-Tipy!GP81&lt;0,Výsledky!$HP$3-Výsledky!$HR$3&lt;0),20,0))))))</f>
        <v/>
      </c>
      <c r="HV87" s="65" t="str">
        <f>IF(ISBLANK($HR$3),"",IF(OR(Tipy!GQ81=Výsledky!$HT$6,Tipy!GQ81=Výsledky!#REF!,Tipy!GQ81=Výsledky!#REF!,Tipy!GQ81=Výsledky!#REF!),IF(VLOOKUP(Tipy!GQ81,'Kategórie hráčov'!$A$2:$B$46,2,FALSE)=30,30,20),0))</f>
        <v/>
      </c>
      <c r="HW87" s="65" t="str">
        <f>IF(ISBLANK($HR$3),"",IF(OR(Tipy!GR81=Výsledky!$HW$6,Tipy!GR81=Výsledky!#REF!,Tipy!GR81=Výsledky!#REF!,Tipy!GR81=Výsledky!#REF!),IF(VLOOKUP(Tipy!GR81,'Kategórie hráčov'!$A$2:$B$46,2,FALSE)=30,30,20),0))</f>
        <v/>
      </c>
      <c r="HX87" s="66" t="str">
        <f>IF(ISBLANK($HR$3),"",IF(ISBLANK(Tipy!GN81),0,IF(OR(AND(Tipy!GN81=Výsledky!$HP$3,OR(Tipy!GP81=Výsledky!$HR$3+1,Tipy!GP81=Výsledky!$HR$3-1)),AND(Tipy!GP81=Výsledky!$HR$3,OR(Tipy!GN81=Výsledky!$HP$3+1,Tipy!GN81=Výsledky!$HP$3-1))),10,0)))</f>
        <v/>
      </c>
      <c r="HY87" s="69" t="str">
        <f>IF(ISBLANK($HR$3),"",IF(ISBLANK(Tipy!GN81),"-",SUM(HT87:HX87)))</f>
        <v/>
      </c>
      <c r="HZ87" s="68"/>
      <c r="IA87" s="65" t="str">
        <f>IF(ISBLANK($IM$3),"",IF(ISBLANK(Tipy!GT81),0,IF(AND(Tipy!GT81=Výsledky!$IK$3,Tipy!GV81=Výsledky!$IM$3),60,0)))</f>
        <v/>
      </c>
      <c r="IB87" s="65" t="str">
        <f>IF(ISBLANK($IM$3),"",IF(ISBLANK(Tipy!GT81),0,IF(AND(Tipy!GT81=Výsledky!$IK$3,Tipy!GV81=Výsledky!$IM$3),0,IF(AND(Tipy!GT81-Tipy!GV81&gt;0,Výsledky!$IK$3-Výsledky!$IM$3&gt;0),20,IF(AND(Tipy!GT81-Tipy!GV81=0,Výsledky!$IK$3-Výsledky!$IM$3=0),20,IF(AND(Tipy!GT81-Tipy!GV81&lt;0,Výsledky!$IK$3-Výsledky!$IM$3&lt;0),20,0))))))</f>
        <v/>
      </c>
      <c r="IC87" s="65" t="str">
        <f>IF(ISBLANK($IM$3),"",IF(OR(Tipy!GW81=Výsledky!$IA$6,Tipy!GW81=Výsledky!$IA$7,Tipy!GW81=Výsledky!$IA$8,Tipy!GW81=Výsledky!$IA$9),IF(VLOOKUP(Tipy!GW81,'Kategórie hráčov'!$A$2:$B$46,2,FALSE)=30,30,20),0))</f>
        <v/>
      </c>
      <c r="ID87" s="65" t="str">
        <f>IF(ISBLANK($IM$3),"",IF(OR(Tipy!GX81=Výsledky!$ID$6,Tipy!GX81=Výsledky!$ID$7,Tipy!GX81=Výsledky!$ID$8,Tipy!GX81=Výsledky!$ID$9),IF(VLOOKUP(Tipy!GX81,'Kategórie hráčov'!$A$2:$B$46,2,FALSE)=30,30,20),0))</f>
        <v/>
      </c>
      <c r="IE87" s="66" t="str">
        <f>IF(ISBLANK($IM$3),"",IF(ISBLANK(Tipy!GT81),0,IF(OR(AND(Tipy!GT81=Výsledky!$IK$3,OR(Tipy!GV81=Výsledky!$IM$3+1,Tipy!GV81=Výsledky!$IM$3-1)),AND(Tipy!GV81=Výsledky!$IM$3,OR(Tipy!GT81=Výsledky!$IK$3+1,Tipy!GT81=Výsledky!$IK$3-1))),10,0)))</f>
        <v/>
      </c>
      <c r="IF87" s="69" t="str">
        <f>IF(ISBLANK($IM$3),"",IF(ISBLANK(Tipy!GT81),"-",SUM(IA87:IE87)))</f>
        <v/>
      </c>
      <c r="IG87" s="68"/>
      <c r="IH87" s="65" t="str">
        <f>IF(ISBLANK($IF$3),"",IF(ISBLANK(Tipy!GZ81),0,IF(AND(Tipy!GZ81=Výsledky!$ID$3,Tipy!HB81=Výsledky!$IF$3),60,0)))</f>
        <v/>
      </c>
      <c r="II87" s="65" t="str">
        <f>IF(ISBLANK($IF$3),"",IF(ISBLANK(Tipy!GZ81),0,IF(AND(Tipy!GZ81=Výsledky!$ID$3,Tipy!HB81=Výsledky!$IF$3),0,IF(AND(Tipy!GZ81-Tipy!HB81&gt;0,Výsledky!$ID$3-Výsledky!$IF$3&gt;0),20,IF(AND(Tipy!GZ81-Tipy!HB81=0,Výsledky!$ID$3-Výsledky!$IF$3=0),20,IF(AND(Tipy!GZ81-Tipy!HB81&lt;0,Výsledky!$ID$3-Výsledky!$IF$3&lt;0),20,0))))))</f>
        <v/>
      </c>
      <c r="IJ87" s="65" t="str">
        <f>IF(ISBLANK($IF$3),"",IF(OR(Tipy!HC81=Výsledky!#REF!,Tipy!HC81=Výsledky!#REF!,Tipy!HC81=Výsledky!#REF!,Tipy!HC81=Výsledky!$IH$9),IF(VLOOKUP(Tipy!HC81,'Kategórie hráčov'!$A$2:$B$46,2,FALSE)=30,30,20),0))</f>
        <v/>
      </c>
      <c r="IK87" s="65" t="str">
        <f>IF(ISBLANK($IF$3),"",IF(OR(Tipy!HD81=Výsledky!#REF!,Tipy!HD81=Výsledky!#REF!,Tipy!HD81=Výsledky!#REF!,Tipy!HD81=Výsledky!$IK$9),IF(VLOOKUP(Tipy!HD81,'Kategórie hráčov'!$A$2:$B$46,2,FALSE)=30,30,20),0))</f>
        <v/>
      </c>
      <c r="IL87" s="66" t="str">
        <f>IF(ISBLANK($IF$3),"",IF(ISBLANK(Tipy!GZ81),0,IF(OR(AND(Tipy!GZ81=Výsledky!$ID$3,OR(Tipy!HB81=Výsledky!$IF$3+1,Tipy!HB81=Výsledky!$IF$3-1)),AND(Tipy!HB81=Výsledky!$IF$3,OR(Tipy!GZ81=Výsledky!$ID$3+1,Tipy!GZ81=Výsledky!$ID$3-1))),10,0)))</f>
        <v/>
      </c>
      <c r="IM87" s="69" t="str">
        <f>IF(ISBLANK($IF$3),"",IF(ISBLANK(Tipy!GZ81),"-",SUM(IH87:IL87)))</f>
        <v/>
      </c>
      <c r="IN87" s="68"/>
      <c r="IO87" s="65" t="str">
        <f>IF(ISBLANK($IT$3),"",IF(ISBLANK(Tipy!HF81),0,IF(AND(Tipy!HF81=Výsledky!$IR$3,Tipy!HH81=Výsledky!$IT$3),60,0)))</f>
        <v/>
      </c>
      <c r="IP87" s="65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65" t="str">
        <f>IF(ISBLANK($IT$3),"",IF(OR(Tipy!HI81=Výsledky!$IO$6,Tipy!HI81=Výsledky!$IO$7,Tipy!HI81=Výsledky!$IO$8,Tipy!HI81=Výsledky!$IO$9),IF(VLOOKUP(Tipy!HI81,'Kategórie hráčov'!$A$2:$B$46,2,FALSE)=30,30,20),0))</f>
        <v/>
      </c>
      <c r="IR87" s="65" t="str">
        <f>IF(ISBLANK($IT$3),"",IF(OR(Tipy!HJ81=Výsledky!$IR$6,Tipy!HJ81=Výsledky!$IR$7,Tipy!HJ81=Výsledky!$IR$8,Tipy!HJ81=Výsledky!$IR$9),IF(VLOOKUP(Tipy!HJ81,'Kategórie hráčov'!$A$2:$B$46,2,FALSE)=30,30,20),0))</f>
        <v/>
      </c>
      <c r="IS87" s="66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69" t="str">
        <f>IF(ISBLANK($IT$3),"",IF(ISBLANK(Tipy!HF81),"-",SUM(IO87:IS87)))</f>
        <v/>
      </c>
      <c r="IU87" s="68"/>
      <c r="IV87" s="65" t="str">
        <f>IF(ISBLANK($JA$3),"",IF(ISBLANK(Tipy!HL81),0,IF(AND(Tipy!HL81=Výsledky!$IY$3,Tipy!HN81=Výsledky!$JA$3),60,0)))</f>
        <v/>
      </c>
      <c r="IW87" s="65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65" t="str">
        <f>IF(ISBLANK($JA$3),"",IF(OR(Tipy!HO81=Výsledky!$IV$6,Tipy!HO81=Výsledky!$IV$7,Tipy!HO81=Výsledky!$IV$8,Tipy!HO81=Výsledky!$IV$9),IF(VLOOKUP(Tipy!HO81,'Kategórie hráčov'!$A$2:$B$46,2,FALSE)=30,30,20),0))</f>
        <v/>
      </c>
      <c r="IY87" s="65" t="str">
        <f>IF(ISBLANK($JA$3),"",IF(OR(Tipy!HP81=Výsledky!$IY$6,Tipy!HP81=Výsledky!$IY$7,Tipy!HP81=Výsledky!$IY$8,Tipy!HP81=Výsledky!$IY$9),IF(VLOOKUP(Tipy!HP81,'Kategórie hráčov'!$A$2:$B$46,2,FALSE)=30,30,20),0))</f>
        <v/>
      </c>
      <c r="IZ87" s="66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69" t="str">
        <f>IF(ISBLANK($JA$3),"",IF(ISBLANK(Tipy!HL81),"-",SUM(IV87:IZ87)))</f>
        <v/>
      </c>
      <c r="JB87" s="68"/>
      <c r="JC87" s="65" t="str">
        <f>IF(ISBLANK($JO$3),"",IF(ISBLANK(Tipy!HR81),0,IF(AND(Tipy!HR81=Výsledky!$JM$3,Tipy!HT81=Výsledky!$JO$3),60,0)))</f>
        <v/>
      </c>
      <c r="JD87" s="65" t="str">
        <f>IF(ISBLANK($JO$3),"",IF(ISBLANK(Tipy!HR81),0,IF(AND(Tipy!HR81=Výsledky!$JM$3,Tipy!HT81=Výsledky!$JO$3),0,IF(AND(Tipy!HR81-Tipy!HT81&gt;0,Výsledky!$JM$3-Výsledky!$JO$3&gt;0),20,IF(AND(Tipy!HR81-Tipy!HT81=0,Výsledky!$JM$3-Výsledky!$JO$3=0),20,IF(AND(Tipy!HR81-Tipy!HT81&lt;0,Výsledky!$JM$3-Výsledky!$JO$3&lt;0),20,0))))))</f>
        <v/>
      </c>
      <c r="JE87" s="65" t="str">
        <f>IF(ISBLANK($JO$3),"",IF(OR(Tipy!HU81=Výsledky!$JC$6,Tipy!HU81=Výsledky!$JC$7,Tipy!HU81=Výsledky!$JC$8,Tipy!HU81=Výsledky!$JC$9),IF(VLOOKUP(Tipy!HU81,'Kategórie hráčov'!$A$2:$B$70,2,FALSE)=30,30,20),0))</f>
        <v/>
      </c>
      <c r="JF87" s="65" t="str">
        <f>IF(ISBLANK($JO$3),"",IF(OR(Tipy!HV81=Výsledky!$JF$6,Tipy!HV81=Výsledky!$JF$7,Tipy!HV81=Výsledky!$JF$8,Tipy!HV81=Výsledky!$JF$9),IF(VLOOKUP(Tipy!HV81,'Kategórie hráčov'!$A$2:$B$70,2,FALSE)=30,30,20),0))</f>
        <v/>
      </c>
      <c r="JG87" s="66" t="str">
        <f>IF(ISBLANK($JO$3),"",IF(ISBLANK(Tipy!HR81),0,IF(OR(AND(Tipy!HR81=Výsledky!$JM$3,OR(Tipy!HT81=Výsledky!$JO$3+1,Tipy!HT81=Výsledky!$JO$3-1)),AND(Tipy!HT81=Výsledky!$JO$3,OR(Tipy!HR81=Výsledky!$JM$3+1,Tipy!HR81=Výsledky!$JM$3-1))),10,0)))</f>
        <v/>
      </c>
      <c r="JH87" s="69" t="str">
        <f>IF(ISBLANK($JO$3),"",IF(ISBLANK(Tipy!HR81),"-",SUM(JC87:JG87)))</f>
        <v/>
      </c>
      <c r="JI87" s="68"/>
      <c r="JJ87" s="65" t="str">
        <f>IF(ISBLANK($JH$3),"",IF(ISBLANK(Tipy!HX81),0,IF(AND(Tipy!HX81=Výsledky!$JF$3,Tipy!HZ81=Výsledky!$JH$3),60,0)))</f>
        <v/>
      </c>
      <c r="JK87" s="65" t="str">
        <f>IF(ISBLANK($JH$3),"",IF(ISBLANK(Tipy!HX81),0,IF(AND(Tipy!HX81=Výsledky!$JF$3,Tipy!HZ81=Výsledky!$JH$3),0,IF(AND(Tipy!HX81-Tipy!HZ81&gt;0,Výsledky!$JF$3-Výsledky!$JH$3&gt;0),20,IF(AND(Tipy!HX81-Tipy!HZ81=0,Výsledky!$JF$3-Výsledky!$JH$3=0),20,IF(AND(Tipy!HX81-Tipy!HZ81&lt;0,Výsledky!$JF$3-Výsledky!$JH$3&lt;0),20,0))))))</f>
        <v/>
      </c>
      <c r="JL87" s="65" t="str">
        <f>IF(ISBLANK($JH$3),"",IF(OR(Tipy!IA81=Výsledky!#REF!,Tipy!IA81=Výsledky!#REF!,Tipy!IA81=Výsledky!#REF!,Tipy!IA81=Výsledky!$JJ$9),IF(VLOOKUP(Tipy!IA81,'Kategórie hráčov'!$A$2:$B$46,2,FALSE)=30,30,20),0))</f>
        <v/>
      </c>
      <c r="JM87" s="65" t="str">
        <f>IF(ISBLANK($JH$3),"",IF(OR(Tipy!IB81=Výsledky!#REF!,Tipy!IB81=Výsledky!#REF!,Tipy!IB81=Výsledky!#REF!,Tipy!IB81=Výsledky!$JM$9),IF(VLOOKUP(Tipy!IB81,'Kategórie hráčov'!$A$2:$B$46,2,FALSE)=30,30,20),0))</f>
        <v/>
      </c>
      <c r="JN87" s="66" t="str">
        <f>IF(ISBLANK($JH$3),"",IF(ISBLANK(Tipy!HX81),0,IF(OR(AND(Tipy!HX81=Výsledky!$JF$3,OR(Tipy!HZ81=Výsledky!$JH$3+1,Tipy!HZ81=Výsledky!$JH$3-1)),AND(Tipy!HZ81=Výsledky!$JH$3,OR(Tipy!HX81=Výsledky!$JF$3+1,Tipy!HX81=Výsledky!$JF$3-1))),10,0)))</f>
        <v/>
      </c>
      <c r="JO87" s="69" t="str">
        <f>IF(ISBLANK($JH$3),"",IF(ISBLANK(Tipy!HX81),"-",SUM(JJ87:JN87)))</f>
        <v/>
      </c>
      <c r="JP87" s="68"/>
      <c r="JQ87" s="65" t="str">
        <f>IF(ISBLANK($JV$3),"",IF(ISBLANK(Tipy!ID81),0,IF(AND(Tipy!ID81=Výsledky!$JT$3,Tipy!IF81=Výsledky!$JV$3),60,0)))</f>
        <v/>
      </c>
      <c r="JR87" s="65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65" t="str">
        <f>IF(ISBLANK($JV$3),"",IF(OR(Tipy!IG81=Výsledky!$JQ$6,Tipy!IG81=Výsledky!$JQ$7,Tipy!IG81=Výsledky!$JQ$8,Tipy!IG81=Výsledky!$JQ$9),IF(VLOOKUP(Tipy!IG81,'Kategórie hráčov'!$A$2:$B$46,2,FALSE)=30,30,20),0))</f>
        <v/>
      </c>
      <c r="JT87" s="65" t="str">
        <f>IF(ISBLANK($JV$3),"",IF(OR(Tipy!IH81=Výsledky!$JT$6,Tipy!IH81=Výsledky!$JT$7,Tipy!IH81=Výsledky!$JT$8,Tipy!IH81=Výsledky!$JT$9),IF(VLOOKUP(Tipy!IH81,'Kategórie hráčov'!$A$2:$B$46,2,FALSE)=30,30,20),0))</f>
        <v/>
      </c>
      <c r="JU87" s="66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69" t="str">
        <f>IF(ISBLANK($JV$3),"",IF(ISBLANK(Tipy!ID81),"-",SUM(JQ87:JU87)))</f>
        <v/>
      </c>
      <c r="JW87" s="68"/>
      <c r="JX87" s="65" t="str">
        <f>IF(ISBLANK($KQ$3),"",IF(ISBLANK(Tipy!IJ81),0,IF(AND(Tipy!IJ81=Výsledky!$KO$3,Tipy!IL81=Výsledky!$KQ$3),60,0)))</f>
        <v/>
      </c>
      <c r="JY87" s="65" t="str">
        <f>IF(ISBLANK($KQ$3),"",IF(ISBLANK(Tipy!IJ81),0,IF(AND(Tipy!IJ81=Výsledky!$KO$3,Tipy!IL81=Výsledky!$KQ$3),0,IF(AND(Tipy!IJ81-Tipy!IL81&gt;0,Výsledky!$KO$3-Výsledky!$KQ$3&gt;0),20,IF(AND(Tipy!IJ81-Tipy!IL81=0,Výsledky!$KO$3-Výsledky!$KQ$3=0),20,IF(AND(Tipy!IJ81-Tipy!IL81&lt;0,Výsledky!$KO$3-Výsledky!$KQ$3&lt;0),20,0))))))</f>
        <v/>
      </c>
      <c r="JZ87" s="65" t="str">
        <f>IF(ISBLANK($KQ$3),"",IF(OR(Tipy!IM81=Výsledky!$JX$6,Tipy!IM81=Výsledky!$JX$7,Tipy!IM81=Výsledky!$JX$8,Tipy!IM81=Výsledky!$JX$9),IF(VLOOKUP(Tipy!IM81,'Kategórie hráčov'!$A$2:$B$46,2,FALSE)=30,30,20),0))</f>
        <v/>
      </c>
      <c r="KA87" s="65" t="str">
        <f>IF(ISBLANK($KQ$3),"",IF(OR(Tipy!IN81=Výsledky!$KA$6,Tipy!IN81=Výsledky!$KA$7,Tipy!IN81=Výsledky!$KA$8,Tipy!IN81=Výsledky!$KA$9),IF(VLOOKUP(Tipy!IN81,'Kategórie hráčov'!$A$2:$B$46,2,FALSE)=30,30,20),0))</f>
        <v/>
      </c>
      <c r="KB87" s="66" t="str">
        <f>IF(ISBLANK($KQ$3),"",IF(ISBLANK(Tipy!IJ81),0,IF(OR(AND(Tipy!IJ81=Výsledky!$KO$3,OR(Tipy!IL81=Výsledky!$KQ$3+1,Tipy!IL81=Výsledky!$KQ$3-1)),AND(Tipy!IL81=Výsledky!$KQ$3,OR(Tipy!IJ81=Výsledky!$KO$3+1,Tipy!IJ81=Výsledky!$KO$3-1))),10,0)))</f>
        <v/>
      </c>
      <c r="KC87" s="69" t="str">
        <f>IF(ISBLANK($KQ$3),"",IF(ISBLANK(Tipy!IJ81),"-",SUM(JX87:KB87)))</f>
        <v/>
      </c>
      <c r="KD87" s="68"/>
      <c r="KE87" s="65" t="str">
        <f>IF(ISBLANK($KX$3),"",IF(ISBLANK(Tipy!IP81),0,IF(AND(Tipy!IP81=Výsledky!$KV$3,Tipy!IR81=Výsledky!$KX$3),60,0)))</f>
        <v/>
      </c>
      <c r="KF87" s="65" t="str">
        <f>IF(ISBLANK($KX$3),"",IF(ISBLANK(Tipy!IP81),0,IF(AND(Tipy!IP81=Výsledky!$KV$3,Tipy!IR81=Výsledky!$KX$3),0,IF(AND(Tipy!IP81-Tipy!IR81&gt;0,Výsledky!$KV$3-Výsledky!$KX$3&gt;0),20,IF(AND(Tipy!IP81-Tipy!IR81=0,Výsledky!$KV$3-Výsledky!$KX$3=0),20,IF(AND(Tipy!IP81-Tipy!IR81&lt;0,Výsledky!$KV$3-Výsledky!$KX$3&lt;0),20,0))))))</f>
        <v/>
      </c>
      <c r="KG87" s="65" t="str">
        <f>IF(ISBLANK($KX$3),"",IF(OR(Tipy!IS81=Výsledky!#REF!,Tipy!IS81=Výsledky!#REF!,Tipy!IS81=Výsledky!#REF!,Tipy!IS81=Výsledky!$KE$9),IF(VLOOKUP(Tipy!IS81,'Kategórie hráčov'!$A$2:$B$46,2,FALSE)=30,30,20),0))</f>
        <v/>
      </c>
      <c r="KH87" s="65" t="str">
        <f>IF(ISBLANK($KX$3),"",IF(OR(Tipy!IT81=Výsledky!#REF!,Tipy!IT81=Výsledky!#REF!,Tipy!IT81=Výsledky!#REF!,Tipy!IT81=Výsledky!$KH$9),IF(VLOOKUP(Tipy!IT81,'Kategórie hráčov'!$A$2:$B$46,2,FALSE)=30,30,20),0))</f>
        <v/>
      </c>
      <c r="KI87" s="66" t="str">
        <f>IF(ISBLANK($KX$3),"",IF(ISBLANK(Tipy!IP81),0,IF(OR(AND(Tipy!IP81=Výsledky!$KV$3,OR(Tipy!IR81=Výsledky!$KX$3+1,Tipy!IR81=Výsledky!$KX$3-1)),AND(Tipy!IR81=Výsledky!$KX$3,OR(Tipy!IP81=Výsledky!$KV$3+1,Tipy!IP81=Výsledky!$KV$3-1))),10,0)))</f>
        <v/>
      </c>
      <c r="KJ87" s="69" t="str">
        <f>IF(ISBLANK($KX$3),"",IF(ISBLANK(Tipy!IP81),"-",SUM(KE87:KI87)))</f>
        <v/>
      </c>
      <c r="KK87" s="68"/>
      <c r="KL87" s="65" t="str">
        <f>IF(ISBLANK($KJ$3),"",IF(ISBLANK(Tipy!IV81),0,IF(AND(Tipy!IV81=Výsledky!$KH$3,Tipy!IX81=Výsledky!$KJ$3),60,0)))</f>
        <v/>
      </c>
      <c r="KM87" s="65" t="str">
        <f>IF(ISBLANK($KJ$3),"",IF(ISBLANK(Tipy!IV81),0,IF(AND(Tipy!IV81=Výsledky!$KH$3,Tipy!IX81=Výsledky!$KJ$3),0,IF(AND(Tipy!IV81-Tipy!IX81&gt;0,Výsledky!$KH$3-Výsledky!$KJ$3&gt;0),20,IF(AND(Tipy!IV81-Tipy!IX81=0,Výsledky!$KH$3-Výsledky!$KJ$3=0),20,IF(AND(Tipy!IV81-Tipy!IX81&lt;0,Výsledky!$KH$3-Výsledky!$KJ$3&lt;0),20,0))))))</f>
        <v/>
      </c>
      <c r="KN87" s="65" t="str">
        <f>IF(ISBLANK($KJ$3),"",IF(OR(Tipy!IY81=Výsledky!$KL$6,Tipy!IY81=Výsledky!$KL$7,Tipy!IY81=Výsledky!$KL$8,Tipy!IY81=Výsledky!$KL$9),IF(VLOOKUP(Tipy!IY81,'Kategórie hráčov'!$A$2:$B$46,2,FALSE)=30,30,20),0))</f>
        <v/>
      </c>
      <c r="KO87" s="65" t="str">
        <f>IF(ISBLANK($KJ$3),"",IF(OR(Tipy!IZ81=Výsledky!$KO$6,Tipy!IZ81=Výsledky!$KO$7,Tipy!IZ81=Výsledky!$KO$8,Tipy!IZ81=Výsledky!$KO$9),IF(VLOOKUP(Tipy!IZ81,'Kategórie hráčov'!$A$2:$B$46,2,FALSE)=30,30,20),0))</f>
        <v/>
      </c>
      <c r="KP87" s="66" t="str">
        <f>IF(ISBLANK($KJ$3),"",IF(ISBLANK(Tipy!IV81),0,IF(OR(AND(Tipy!IV81=Výsledky!$KH$3,OR(Tipy!IX81=Výsledky!$KJ$3+1,Tipy!IX81=Výsledky!$KJ$3-1)),AND(Tipy!IX81=Výsledky!$KJ$3,OR(Tipy!IV81=Výsledky!$KH$3+1,Tipy!IV81=Výsledky!$KH$3-1))),10,0)))</f>
        <v/>
      </c>
      <c r="KQ87" s="69" t="str">
        <f>IF(ISBLANK($KJ$3),"",IF(ISBLANK(Tipy!IV81),"-",SUM(KL87:KP87)))</f>
        <v/>
      </c>
      <c r="KR87" s="68"/>
      <c r="KS87" s="65" t="str">
        <f>IF(ISBLANK($KC$3),"",IF(ISBLANK(Tipy!JB81),0,IF(AND(Tipy!JB81=Výsledky!$KA$3,Tipy!JD81=Výsledky!$KC$3),60,0)))</f>
        <v/>
      </c>
      <c r="KT87" s="65" t="str">
        <f>IF(ISBLANK($KC$3),"",IF(ISBLANK(Tipy!JB81),0,IF(AND(Tipy!JB81=Výsledky!$KA$3,Tipy!JD81=Výsledky!$KC$3),0,IF(AND(Tipy!JB81-Tipy!JD81&gt;0,Výsledky!$KA$3-Výsledky!$KC$3&gt;0),20,IF(AND(Tipy!JB81-Tipy!JD81=0,Výsledky!$KA$3-Výsledky!$KC$3=0),20,IF(AND(Tipy!JB81-Tipy!JD81&lt;0,Výsledky!$KA$3-Výsledky!$KC$3&lt;0),20,0))))))</f>
        <v/>
      </c>
      <c r="KU87" s="65" t="str">
        <f>IF(ISBLANK($KC$3),"",IF(OR(Tipy!JE81=Výsledky!$KS$6,Tipy!JE81=Výsledky!$KS$7,Tipy!JE81=Výsledky!$KS$8,Tipy!JE81=Výsledky!$KS$9),IF(VLOOKUP(Tipy!JE81,'Kategórie hráčov'!$A$2:$B$46,2,FALSE)=30,30,20),0))</f>
        <v/>
      </c>
      <c r="KV87" s="65" t="str">
        <f>IF(ISBLANK($KC$3),"",IF(OR(Tipy!JF81=Výsledky!$KV$6,Tipy!JF81=Výsledky!$KV$7,Tipy!JF81=Výsledky!$KV$8,Tipy!JF81=Výsledky!$KV$9),IF(VLOOKUP(Tipy!JF81,'Kategórie hráčov'!$A$2:$B$46,2,FALSE)=30,30,20),0))</f>
        <v/>
      </c>
      <c r="KW87" s="66" t="str">
        <f>IF(ISBLANK($KC$3),"",IF(ISBLANK(Tipy!JB81),0,IF(OR(AND(Tipy!JB81=Výsledky!$KA$3,OR(Tipy!JD81=Výsledky!$KC$3+1,Tipy!JD81=Výsledky!$KC$3-1)),AND(Tipy!JD81=Výsledky!$KC$3,OR(Tipy!JB81=Výsledky!$KA$3+1,Tipy!JB81=Výsledky!$KA$3-1))),10,0)))</f>
        <v/>
      </c>
      <c r="KX87" s="69" t="str">
        <f>IF(ISBLANK($KC$3),"",IF(ISBLANK(Tipy!JB81),"-",SUM(KS87:KW87)))</f>
        <v/>
      </c>
      <c r="KY87" s="68"/>
      <c r="KZ87" s="65" t="str">
        <f>IF(ISBLANK($LE$3),"",IF(ISBLANK(Tipy!JH81),0,IF(AND(Tipy!JH81=Výsledky!$LC$3,Tipy!JJ81=Výsledky!$LE$3),60,0)))</f>
        <v/>
      </c>
      <c r="LA87" s="65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65" t="str">
        <f>IF(ISBLANK($LE$3),"",IF(OR(Tipy!JK81=Výsledky!$KZ$6,Tipy!JK81=Výsledky!$KZ$7,Tipy!JK81=Výsledky!$KZ$8,Tipy!JK81=Výsledky!$KZ$9),IF(VLOOKUP(Tipy!JK81,'Kategórie hráčov'!$A$2:$B$46,2,FALSE)=30,30,20),0))</f>
        <v/>
      </c>
      <c r="LC87" s="65" t="str">
        <f>IF(ISBLANK($LE$3),"",IF(OR(Tipy!JL81=Výsledky!$LC$6,Tipy!JL81=Výsledky!$LC$7,Tipy!JL81=Výsledky!$LC$8,Tipy!JL81=Výsledky!$LC$9),IF(VLOOKUP(Tipy!JL81,'Kategórie hráčov'!$A$2:$B$46,2,FALSE)=30,30,20),0))</f>
        <v/>
      </c>
      <c r="LD87" s="66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69" t="str">
        <f>IF(ISBLANK($LE$3),"",IF(ISBLANK(Tipy!JH81),"-",SUM(KZ87:LD87)))</f>
        <v/>
      </c>
      <c r="LF87" s="68"/>
      <c r="LG87" s="65" t="str">
        <f>IF(ISBLANK($JH$3),"",IF(ISBLANK(Tipy!JU81),0,IF(AND(Tipy!JU81=Výsledky!$JF$3,Tipy!JW81=Výsledky!$JH$3),60,0)))</f>
        <v/>
      </c>
      <c r="LH87" s="65" t="str">
        <f>IF(ISBLANK($JH$3),"",IF(ISBLANK(Tipy!JU81),0,IF(AND(Tipy!JU81=Výsledky!$JF$3,Tipy!JW81=Výsledky!$JH$3),0,IF(AND(Tipy!JU81-Tipy!JW81&gt;0,Výsledky!$JF$3-Výsledky!$JH$3&gt;0),20,IF(AND(Tipy!JU81-Tipy!JW81=0,Výsledky!$JF$3-Výsledky!$JH$3=0),20,IF(AND(Tipy!JU81-Tipy!JW81&lt;0,Výsledky!$JF$3-Výsledky!$JH$3&lt;0),20,0))))))</f>
        <v/>
      </c>
      <c r="LI87" s="65" t="str">
        <f>IF(ISBLANK($JH$3),"",IF(OR(Tipy!JX81=Výsledky!#REF!,Tipy!JX81=Výsledky!#REF!,Tipy!JX81=Výsledky!#REF!,Tipy!JX81=Výsledky!$JJ$9),IF(VLOOKUP(Tipy!JX81,'Kategórie hráčov'!$A$2:$B$46,2,FALSE)=30,30,20),0))</f>
        <v/>
      </c>
      <c r="LJ87" s="65" t="str">
        <f>IF(ISBLANK($JH$3),"",IF(OR(Tipy!JY81=Výsledky!#REF!,Tipy!JY81=Výsledky!#REF!,Tipy!JY81=Výsledky!#REF!,Tipy!JY81=Výsledky!$JM$9),IF(VLOOKUP(Tipy!JY81,'Kategórie hráčov'!$A$2:$B$46,2,FALSE)=30,30,20),0))</f>
        <v/>
      </c>
      <c r="LK87" s="66" t="str">
        <f>IF(ISBLANK($JH$3),"",IF(ISBLANK(Tipy!JU81),0,IF(OR(AND(Tipy!JU81=Výsledky!$JF$3,OR(Tipy!JW81=Výsledky!$JH$3+1,Tipy!JW81=Výsledky!$JH$3-1)),AND(Tipy!JW81=Výsledky!$JH$3,OR(Tipy!JU81=Výsledky!$JF$3+1,Tipy!JU81=Výsledky!$JF$3-1))),10,0)))</f>
        <v/>
      </c>
      <c r="LL87" s="69" t="str">
        <f>IF(ISBLANK($JH$3),"",IF(ISBLANK(Tipy!JU81),"-",SUM(LG87:LK87)))</f>
        <v/>
      </c>
      <c r="LM87" s="68"/>
      <c r="LN87" s="65" t="str">
        <f>IF(ISBLANK($LS$3),"",IF(ISBLANK(Tipy!JN81),0,IF(AND(Tipy!JN81=Výsledky!$LQ$3,Tipy!JP81=Výsledky!$LS$3),60,0)))</f>
        <v/>
      </c>
      <c r="LO87" s="65" t="str">
        <f>IF(ISBLANK($LS$3),"",IF(ISBLANK(Tipy!JN81),0,IF(AND(Tipy!JN81=Výsledky!$LQ$3,Tipy!JP81=Výsledky!$LS$3),0,IF(AND(Tipy!JN81-Tipy!JP81&gt;0,Výsledky!$LQ$3-Výsledky!$LS$3&gt;0),20,IF(AND(Tipy!JN81-Tipy!JP81=0,Výsledky!$LQ$3-Výsledky!$LS$3=0),20,IF(AND(Tipy!JN81-Tipy!JP81&lt;0,Výsledky!$LQ$3-Výsledky!$LS$3&lt;0),20,0))))))</f>
        <v/>
      </c>
      <c r="LP87" s="65" t="str">
        <f>IF(ISBLANK($LS$3),"",IF(OR(Tipy!JQ81=Výsledky!$LN$6,Tipy!JQ81=Výsledky!$LN$7,Tipy!JQ81=Výsledky!$LN$8,Tipy!JQ81=Výsledky!$LN$9),IF(VLOOKUP(Tipy!JQ81,'Kategórie hráčov'!$A$2:$B$46,2,FALSE)=30,30,20),0))</f>
        <v/>
      </c>
      <c r="LQ87" s="65" t="str">
        <f>IF(ISBLANK($LS$3),"",IF(OR(Tipy!JR81=Výsledky!$LQ$6,Tipy!JR81=Výsledky!$LQ$7,Tipy!JR81=Výsledky!$LQ$8,Tipy!JR81=Výsledky!$LQ$9),IF(VLOOKUP(Tipy!JR81,'Kategórie hráčov'!$A$2:$B$46,2,FALSE)=30,30,20),0))</f>
        <v/>
      </c>
      <c r="LR87" s="66" t="str">
        <f>IF(ISBLANK($LS$3),"",IF(ISBLANK(Tipy!JN81),0,IF(OR(AND(Tipy!JN81=Výsledky!$LQ$3,OR(Tipy!JP81=Výsledky!$LS$3+1,Tipy!JP81=Výsledky!$LS$3-1)),AND(Tipy!JP81=Výsledky!$LS$3,OR(Tipy!JN81=Výsledky!$LQ$3+1,Tipy!JN81=Výsledky!$LQ$3-1))),10,0)))</f>
        <v/>
      </c>
      <c r="LS87" s="69" t="str">
        <f>IF(ISBLANK($LS$3),"",IF(ISBLANK(Tipy!JN81),"-",SUM(LN87:LR87)))</f>
        <v/>
      </c>
      <c r="LT87" s="68"/>
      <c r="LU87" s="65" t="str">
        <f>IF(ISBLANK($JH$3),"",IF(ISBLANK(Tipy!KI81),0,IF(AND(Tipy!KI81=Výsledky!$JF$3,Tipy!KK81=Výsledky!$JH$3),60,0)))</f>
        <v/>
      </c>
      <c r="LV87" s="65" t="str">
        <f>IF(ISBLANK($JH$3),"",IF(ISBLANK(Tipy!KI81),0,IF(AND(Tipy!KI81=Výsledky!$JF$3,Tipy!KK81=Výsledky!$JH$3),0,IF(AND(Tipy!KI81-Tipy!KK81&gt;0,Výsledky!$JF$3-Výsledky!$JH$3&gt;0),20,IF(AND(Tipy!KI81-Tipy!KK81=0,Výsledky!$JF$3-Výsledky!$JH$3=0),20,IF(AND(Tipy!KI81-Tipy!KK81&lt;0,Výsledky!$JF$3-Výsledky!$JH$3&lt;0),20,0))))))</f>
        <v/>
      </c>
      <c r="LW87" s="65" t="str">
        <f>IF(ISBLANK($JH$3),"",IF(OR(Tipy!KL81=Výsledky!#REF!,Tipy!KL81=Výsledky!#REF!,Tipy!KL81=Výsledky!#REF!,Tipy!KL81=Výsledky!$JJ$9),IF(VLOOKUP(Tipy!KL81,'Kategórie hráčov'!$A$2:$B$46,2,FALSE)=30,30,20),0))</f>
        <v/>
      </c>
      <c r="LX87" s="65" t="str">
        <f>IF(ISBLANK($JH$3),"",IF(OR(Tipy!KM81=Výsledky!#REF!,Tipy!KM81=Výsledky!#REF!,Tipy!KM81=Výsledky!#REF!,Tipy!KM81=Výsledky!$JM$9),IF(VLOOKUP(Tipy!KM81,'Kategórie hráčov'!$A$2:$B$46,2,FALSE)=30,30,20),0))</f>
        <v/>
      </c>
      <c r="LY87" s="66" t="str">
        <f>IF(ISBLANK($JH$3),"",IF(ISBLANK(Tipy!KI81),0,IF(OR(AND(Tipy!KI81=Výsledky!$JF$3,OR(Tipy!KK81=Výsledky!$JH$3+1,Tipy!KK81=Výsledky!$JH$3-1)),AND(Tipy!KK81=Výsledky!$JH$3,OR(Tipy!KI81=Výsledky!$JF$3+1,Tipy!KI81=Výsledky!$JF$3-1))),10,0)))</f>
        <v/>
      </c>
      <c r="LZ87" s="69" t="str">
        <f>IF(ISBLANK($JH$3),"",IF(ISBLANK(Tipy!KI81),"-",SUM(LU87:LY87)))</f>
        <v/>
      </c>
      <c r="MA87" s="68"/>
      <c r="MB87" s="65" t="str">
        <f>IF(ISBLANK($MG$3),"",IF(ISBLANK(Tipy!JZ81),0,IF(AND(Tipy!JZ81=Výsledky!$ME$3,Tipy!KB81=Výsledky!$MG$3),60,0)))</f>
        <v/>
      </c>
      <c r="MC87" s="65" t="str">
        <f>IF(ISBLANK($MG$3),"",IF(ISBLANK(Tipy!JZ81),0,IF(AND(Tipy!JZ81=Výsledky!$ME$3,Tipy!KB81=Výsledky!$MG$3),0,IF(AND(Tipy!JZ81-Tipy!KB81&gt;0,Výsledky!$ME$3-Výsledky!$MG$3&gt;0),20,IF(AND(Tipy!JZ81-Tipy!KB81=0,Výsledky!$ME$3-Výsledky!$MG$3=0),20,IF(AND(Tipy!JZ81-Tipy!KB81&lt;0,Výsledky!$ME$3-Výsledky!$MG$3&lt;0),20,0))))))</f>
        <v/>
      </c>
      <c r="MD87" s="65" t="str">
        <f>IF(ISBLANK($MG$3),"",IF(OR(Tipy!KC81=Výsledky!$MB$6,Tipy!KC81=Výsledky!$MB$7,Tipy!KC81=Výsledky!$MB$8,Tipy!KC81=Výsledky!$MB$9),IF(VLOOKUP(Tipy!KC81,'Kategórie hráčov'!$A$2:$B$46,2,FALSE)=30,30,20),0))</f>
        <v/>
      </c>
      <c r="ME87" s="65" t="str">
        <f>IF(ISBLANK($MG$3),"",IF(OR(Tipy!KD81=Výsledky!$ME$6,Tipy!KD81=Výsledky!$ME$7,Tipy!KD81=Výsledky!$ME$8,Tipy!KD81=Výsledky!$ME$9),IF(VLOOKUP(Tipy!KD81,'Kategórie hráčov'!$A$2:$B$46,2,FALSE)=30,30,20),0))</f>
        <v/>
      </c>
      <c r="MF87" s="66" t="str">
        <f>IF(ISBLANK($MG$3),"",IF(ISBLANK(Tipy!JZ81),0,IF(OR(AND(Tipy!JZ81=Výsledky!$ME$3,OR(Tipy!KB81=Výsledky!$MG$3+1,Tipy!KB81=Výsledky!$MG$3-1)),AND(Tipy!KB81=Výsledky!$MG$3,OR(Tipy!JZ81=Výsledky!$ME$3+1,Tipy!JZ81=Výsledky!$ME$3-1))),10,0)))</f>
        <v/>
      </c>
      <c r="MG87" s="69" t="str">
        <f>IF(ISBLANK($MG$3),"",IF(ISBLANK(Tipy!JZ81),"-",SUM(MB87:MF87)))</f>
        <v/>
      </c>
      <c r="MH87" s="68"/>
      <c r="MI87" s="65" t="str">
        <f>IF(ISBLANK($MN$3),"",IF(ISBLANK(Tipy!KL81),0,IF(AND(Tipy!KL81=Výsledky!$ML$3,Tipy!KN81=Výsledky!$MN$3),60,0)))</f>
        <v/>
      </c>
      <c r="MJ87" s="6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65" t="str">
        <f>IF(ISBLANK($MN$3),"",IF(OR(Tipy!KO81=Výsledky!$MI$6,Tipy!KO81=Výsledky!$MI$7,Tipy!KO81=Výsledky!$MI$8,Tipy!KO81=Výsledky!$MI$9),IF(VLOOKUP(Tipy!KO81,'Kategórie hráčov'!$A$2:$B$70,2,FALSE)=30,30,20),0))</f>
        <v/>
      </c>
      <c r="ML87" s="65" t="str">
        <f>IF(ISBLANK($MN$3),"",IF(OR(Tipy!KP81=Výsledky!$ML$6,Tipy!KP81=Výsledky!$ML$7,Tipy!KP81=Výsledky!$ML$8,Tipy!KP81=Výsledky!$ML$9),IF(VLOOKUP(Tipy!KP81,'Kategórie hráčov'!$A$2:$B$70,2,FALSE)=30,30,20),0))</f>
        <v/>
      </c>
      <c r="MM87" s="6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69" t="str">
        <f>IF(ISBLANK($MN$3),"",IF(ISBLANK(Tipy!KL81),"-",SUM(MI87:MM87)))</f>
        <v/>
      </c>
      <c r="MO87" s="68"/>
      <c r="MP87" s="65" t="str">
        <f>IF(ISBLANK($MU$3),"",IF(ISBLANK(Tipy!KR81),0,IF(AND(Tipy!KR81=Výsledky!$MS$3,Tipy!KT81=Výsledky!$MU$3),60,0)))</f>
        <v/>
      </c>
      <c r="MQ87" s="6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65" t="str">
        <f>IF(ISBLANK($MU$3),"",IF(OR(Tipy!KU81=Výsledky!$MP$6,Tipy!KU81=Výsledky!$MP$7,Tipy!KU81=Výsledky!$MP$8,Tipy!KU81=Výsledky!$MP$9),IF(VLOOKUP(Tipy!KU81,'Kategórie hráčov'!$A$2:$B$46,2,FALSE)=30,30,20),0))</f>
        <v/>
      </c>
      <c r="MS87" s="65" t="str">
        <f>IF(ISBLANK($MU$3),"",IF(OR(Tipy!KV81=Výsledky!$MS$6,Tipy!KV81=Výsledky!$MS$7,Tipy!KV81=Výsledky!$MS$8,Tipy!KV81=Výsledky!$MS$9),IF(VLOOKUP(Tipy!KV81,'Kategórie hráčov'!$A$2:$B$46,2,FALSE)=30,30,20),0))</f>
        <v/>
      </c>
      <c r="MT87" s="6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69" t="str">
        <f>IF(ISBLANK($MU$3),"",IF(ISBLANK(Tipy!KR81),"-",SUM(MP87:MT87)))</f>
        <v/>
      </c>
      <c r="MV87" s="68"/>
      <c r="MW87" s="65" t="str">
        <f>IF(ISBLANK($NP$3),"",IF(ISBLANK(Tipy!KX81),0,IF(AND(Tipy!KX81=Výsledky!$NN$3,Tipy!KZ81=Výsledky!$NP$3),60,0)))</f>
        <v/>
      </c>
      <c r="MX87" s="65" t="str">
        <f>IF(ISBLANK($NP$3),"",IF(ISBLANK(Tipy!KX81),0,IF(AND(Tipy!KX81=Výsledky!$NN$3,Tipy!KZ81=Výsledky!$NP$3),0,IF(AND(Tipy!KX81-Tipy!KZ81&gt;0,Výsledky!$NN$3-Výsledky!$NP$3&gt;0),20,IF(AND(Tipy!KX81-Tipy!KZ81=0,Výsledky!$NN$3-Výsledky!$NP$3=0),20,IF(AND(Tipy!KX81-Tipy!KZ81&lt;0,Výsledky!$NN$3-Výsledky!$NP$3&lt;0),20,0))))))</f>
        <v/>
      </c>
      <c r="MY87" s="65" t="str">
        <f>IF(ISBLANK($NP$3),"",IF(OR(Tipy!LA81=Výsledky!$MW$6,Tipy!LA81=Výsledky!$MW$7,Tipy!LA81=Výsledky!$MW$8,Tipy!LA81=Výsledky!$MW$9),IF(VLOOKUP(Tipy!LA81,'Kategórie hráčov'!$A$2:$B$46,2,FALSE)=30,30,20),0))</f>
        <v/>
      </c>
      <c r="MZ87" s="65" t="str">
        <f>IF(ISBLANK($NP$3),"",IF(OR(Tipy!LB81=Výsledky!$MZ$6,Tipy!LB81=Výsledky!$MZ$7,Tipy!LB81=Výsledky!$MZ$8,Tipy!LB81=Výsledky!$MZ$9),IF(VLOOKUP(Tipy!LB81,'Kategórie hráčov'!$A$2:$B$46,2,FALSE)=30,30,20),0))</f>
        <v/>
      </c>
      <c r="NA87" s="66" t="str">
        <f>IF(ISBLANK($NP$3),"",IF(ISBLANK(Tipy!KX81),0,IF(OR(AND(Tipy!KX81=Výsledky!$NN$3,OR(Tipy!KZ81=Výsledky!$NP$3+1,Tipy!KZ81=Výsledky!$NP$3-1)),AND(Tipy!KZ81=Výsledky!$NP$3,OR(Tipy!KX81=Výsledky!$NN$3+1,Tipy!KX81=Výsledky!$NN$3-1))),10,0)))</f>
        <v/>
      </c>
      <c r="NB87" s="69" t="str">
        <f>IF(ISBLANK($NP$3),"",IF(ISBLANK(Tipy!KX81),"-",SUM(MW87:NA87)))</f>
        <v/>
      </c>
      <c r="NC87" s="68"/>
      <c r="ND87" s="65" t="str">
        <f>IF(ISBLANK($NB$3),"",IF(ISBLANK(Tipy!LD81),0,IF(AND(Tipy!LD81=Výsledky!$MZ$3,Tipy!LF81=Výsledky!$NB$3),60,0)))</f>
        <v/>
      </c>
      <c r="NE87" s="65" t="str">
        <f>IF(ISBLANK($NB$3),"",IF(ISBLANK(Tipy!LD81),0,IF(AND(Tipy!LD81=Výsledky!$MZ$3,Tipy!LF81=Výsledky!$NB$3),0,IF(AND(Tipy!LD81-Tipy!LF81&gt;0,Výsledky!$MZ$3-Výsledky!$NB$3&gt;0),20,IF(AND(Tipy!LD81-Tipy!LF81=0,Výsledky!$MZ$3-Výsledky!$NB$3=0),20,IF(AND(Tipy!LD81-Tipy!LF81&lt;0,Výsledky!$MZ$3-Výsledky!$NB$3&lt;0),20,0))))))</f>
        <v/>
      </c>
      <c r="NF87" s="65" t="str">
        <f>IF(ISBLANK($NB$3),"",IF(OR(Tipy!LG81=Výsledky!#REF!,Tipy!LG81=Výsledky!#REF!,Tipy!LG81=Výsledky!#REF!,Tipy!LG81=Výsledky!$ND$9),IF(VLOOKUP(Tipy!LG81,'Kategórie hráčov'!$A$2:$B$46,2,FALSE)=30,30,20),0))</f>
        <v/>
      </c>
      <c r="NG87" s="65" t="str">
        <f>IF(ISBLANK($NB$3),"",IF(OR(Tipy!LH81=Výsledky!#REF!,Tipy!LH81=Výsledky!#REF!,Tipy!LH81=Výsledky!#REF!,Tipy!LH81=Výsledky!$NG$9),IF(VLOOKUP(Tipy!LH81,'Kategórie hráčov'!$A$2:$B$46,2,FALSE)=30,30,20),0))</f>
        <v/>
      </c>
      <c r="NH87" s="66" t="str">
        <f>IF(ISBLANK($NB$3),"",IF(ISBLANK(Tipy!LD81),0,IF(OR(AND(Tipy!LD81=Výsledky!$MZ$3,OR(Tipy!LF81=Výsledky!$NB$3+1,Tipy!LF81=Výsledky!$NB$3-1)),AND(Tipy!LF81=Výsledky!$NB$3,OR(Tipy!LD81=Výsledky!$MZ$3+1,Tipy!LD81=Výsledky!$MZ$3-1))),10,0)))</f>
        <v/>
      </c>
      <c r="NI87" s="69" t="str">
        <f>IF(ISBLANK($NB$3),"",IF(ISBLANK(Tipy!LD81),"-",SUM(ND87:NH87)))</f>
        <v/>
      </c>
      <c r="NJ87" s="68"/>
      <c r="NK87" s="65" t="str">
        <f>IF(ISBLANK($OD$3),"",IF(ISBLANK(Tipy!LJ81),0,IF(AND(Tipy!LJ81=Výsledky!$OB$3,Tipy!LL81=Výsledky!$OD$3),60,0)))</f>
        <v/>
      </c>
      <c r="NL87" s="65" t="str">
        <f>IF(ISBLANK($OD$3),"",IF(ISBLANK(Tipy!LJ81),0,IF(AND(Tipy!LJ81=Výsledky!$OB$3,Tipy!LL81=Výsledky!$OD$3),0,IF(AND(Tipy!LJ81-Tipy!LL81&gt;0,Výsledky!$OB$3-Výsledky!$OD$3&gt;0),20,IF(AND(Tipy!LJ81-Tipy!LL81=0,Výsledky!$OB$3-Výsledky!$OD$3=0),20,IF(AND(Tipy!LJ81-Tipy!LL81&lt;0,Výsledky!$OB$3-Výsledky!$OD$3&lt;0),20,0))))))</f>
        <v/>
      </c>
      <c r="NM87" s="65" t="str">
        <f>IF(ISBLANK($OD$3),"",IF(OR(Tipy!LM81=Výsledky!$NK$6,Tipy!LM81=Výsledky!$NK$7,Tipy!LM81=Výsledky!$NK$8,Tipy!LM81=Výsledky!$NK$9),IF(VLOOKUP(Tipy!LM81,'Kategórie hráčov'!$A$2:$B$46,2,FALSE)=30,30,20),0))</f>
        <v/>
      </c>
      <c r="NN87" s="65" t="str">
        <f>IF(ISBLANK($OD$3),"",IF(OR(Tipy!LN81=Výsledky!$NN$6,Tipy!LN81=Výsledky!$NN$7,Tipy!LN81=Výsledky!$NN$8,Tipy!LN81=Výsledky!$NN$9),IF(VLOOKUP(Tipy!LN81,'Kategórie hráčov'!$A$2:$B$46,2,FALSE)=30,30,20),0))</f>
        <v/>
      </c>
      <c r="NO87" s="66" t="str">
        <f>IF(ISBLANK($OD$3),"",IF(ISBLANK(Tipy!LJ81),0,IF(OR(AND(Tipy!LJ81=Výsledky!$OB$3,OR(Tipy!LL81=Výsledky!$OD$3+1,Tipy!LL81=Výsledky!$OD$3-1)),AND(Tipy!LL81=Výsledky!$OD$3,OR(Tipy!LJ81=Výsledky!$OB$3+1,Tipy!LJ81=Výsledky!$OB$3-1))),10,0)))</f>
        <v/>
      </c>
      <c r="NP87" s="69" t="str">
        <f>IF(ISBLANK($OD$3),"",IF(ISBLANK(Tipy!LJ81),"-",SUM(NK87:NO87)))</f>
        <v/>
      </c>
      <c r="NQ87" s="68"/>
      <c r="NR87" s="65" t="str">
        <f>IF(ISBLANK($NI$3),"",IF(ISBLANK(Tipy!LP81),0,IF(AND(Tipy!LP81=Výsledky!$NG$3,Tipy!LR81=Výsledky!$NI$3),60,0)))</f>
        <v/>
      </c>
      <c r="NS87" s="65" t="str">
        <f>IF(ISBLANK($NI$3),"",IF(ISBLANK(Tipy!LP81),0,IF(AND(Tipy!LP81=Výsledky!$NG$3,Tipy!LR81=Výsledky!$NI$3),0,IF(AND(Tipy!LP81-Tipy!LR81&gt;0,Výsledky!$NG$3-Výsledky!$NI$3&gt;0),20,IF(AND(Tipy!LP81-Tipy!LR81=0,Výsledky!$NG$3-Výsledky!$NI$3=0),20,IF(AND(Tipy!LP81-Tipy!LR81&lt;0,Výsledky!$NG$3-Výsledky!$NI$3&lt;0),20,0))))))</f>
        <v/>
      </c>
      <c r="NT87" s="65" t="str">
        <f>IF(ISBLANK($NI$3),"",IF(OR(Tipy!LS81=Výsledky!$NR$6,Tipy!LS81=Výsledky!$NR$7,Tipy!LS81=Výsledky!$NR$8,Tipy!LS81=Výsledky!$NR$9),IF(VLOOKUP(Tipy!LS81,'Kategórie hráčov'!$A$2:$B$46,2,FALSE)=30,30,20),0))</f>
        <v/>
      </c>
      <c r="NU87" s="65" t="str">
        <f>IF(ISBLANK($NI$3),"",IF(OR(Tipy!LT81=Výsledky!$NU$6,Tipy!LT81=Výsledky!$NU$7,Tipy!LT81=Výsledky!$NU$8,Tipy!LT81=Výsledky!$NU$9),IF(VLOOKUP(Tipy!LT81,'Kategórie hráčov'!$A$2:$B$46,2,FALSE)=30,30,20),0))</f>
        <v/>
      </c>
      <c r="NV87" s="66" t="str">
        <f>IF(ISBLANK($NI$3),"",IF(ISBLANK(Tipy!LP81),0,IF(OR(AND(Tipy!LP81=Výsledky!$NG$3,OR(Tipy!LR81=Výsledky!$NI$3+1,Tipy!LR81=Výsledky!$NI$3-1)),AND(Tipy!LR81=Výsledky!$NI$3,OR(Tipy!LP81=Výsledky!$NG$3+1,Tipy!LP81=Výsledky!$NG$3-1))),10,0)))</f>
        <v/>
      </c>
      <c r="NW87" s="69" t="str">
        <f>IF(ISBLANK($NI$3),"",IF(ISBLANK(Tipy!LP81),"-",SUM(NR87:NV87)))</f>
        <v/>
      </c>
      <c r="NX87" s="68"/>
      <c r="NY87" s="65" t="str">
        <f>IF(ISBLANK($OK$3),"",IF(ISBLANK(Tipy!LV81),0,IF(AND(Tipy!LV81=Výsledky!$OI$3,Tipy!LX81=Výsledky!$OK$3),60,0)))</f>
        <v/>
      </c>
      <c r="NZ87" s="65" t="str">
        <f>IF(ISBLANK($OK$3),"",IF(ISBLANK(Tipy!LV81),0,IF(AND(Tipy!LV81=Výsledky!$OI$3,Tipy!LX81=Výsledky!$OK$3),0,IF(AND(Tipy!LV81-Tipy!LX81&gt;0,Výsledky!$OI$3-Výsledky!$OK$3&gt;0),20,IF(AND(Tipy!LV81-Tipy!LX81=0,Výsledky!$OI$3-Výsledky!$OK$3=0),20,IF(AND(Tipy!LV81-Tipy!LX81&lt;0,Výsledky!$OI$3-Výsledky!$OK$3&lt;0),20,0))))))</f>
        <v/>
      </c>
      <c r="OA87" s="65" t="str">
        <f>IF(ISBLANK($OK$3),"",IF(OR(Tipy!LY81=Výsledky!#REF!,Tipy!LY81=Výsledky!#REF!,Tipy!LY81=Výsledky!#REF!,Tipy!LY81=Výsledky!$NY$9),IF(VLOOKUP(Tipy!LY81,'Kategórie hráčov'!$A$2:$B$46,2,FALSE)=30,30,20),0))</f>
        <v/>
      </c>
      <c r="OB87" s="65" t="str">
        <f>IF(ISBLANK($OK$3),"",IF(OR(Tipy!LZ81=Výsledky!#REF!,Tipy!LZ81=Výsledky!#REF!,Tipy!LZ81=Výsledky!#REF!,Tipy!LZ81=Výsledky!$OB$9),IF(VLOOKUP(Tipy!LZ81,'Kategórie hráčov'!$A$2:$B$46,2,FALSE)=30,30,20),0))</f>
        <v/>
      </c>
      <c r="OC87" s="66" t="str">
        <f>IF(ISBLANK($OK$3),"",IF(ISBLANK(Tipy!LV81),0,IF(OR(AND(Tipy!LV81=Výsledky!$OI$3,OR(Tipy!LX81=Výsledky!$OK$3+1,Tipy!LX81=Výsledky!$OK$3-1)),AND(Tipy!LX81=Výsledky!$OK$3,OR(Tipy!LV81=Výsledky!$OI$3+1,Tipy!LV81=Výsledky!$OI$3-1))),10,0)))</f>
        <v/>
      </c>
      <c r="OD87" s="69" t="str">
        <f>IF(ISBLANK($OK$3),"",IF(ISBLANK(Tipy!LV81),"-",SUM(NY87:OC87)))</f>
        <v/>
      </c>
      <c r="OE87" s="68"/>
      <c r="OF87" s="65" t="str">
        <f>IF(ISBLANK($NW$3),"",IF(ISBLANK(Tipy!MB81),0,IF(AND(Tipy!MB81=Výsledky!$NU$3,Tipy!MD81=Výsledky!$NW$3),60,0)))</f>
        <v/>
      </c>
      <c r="OG87" s="65" t="str">
        <f>IF(ISBLANK($NW$3),"",IF(ISBLANK(Tipy!MB81),0,IF(AND(Tipy!MB81=Výsledky!$NU$3,Tipy!MD81=Výsledky!$NW$3),0,IF(AND(Tipy!MB81-Tipy!MD81&gt;0,Výsledky!$NU$3-Výsledky!$NW$3&gt;0),20,IF(AND(Tipy!MB81-Tipy!MD81=0,Výsledky!$NU$3-Výsledky!$NW$3=0),20,IF(AND(Tipy!MB81-Tipy!MD81&lt;0,Výsledky!$NU$3-Výsledky!$NW$3&lt;0),20,0))))))</f>
        <v/>
      </c>
      <c r="OH87" s="65" t="str">
        <f>IF(ISBLANK($NW$3),"",IF(OR(Tipy!ME81=Výsledky!$OF$6,Tipy!ME81=Výsledky!$OF$7,Tipy!ME81=Výsledky!$OF$8,Tipy!ME81=Výsledky!$OF$9),IF(VLOOKUP(Tipy!ME81,'Kategórie hráčov'!$A$2:$B$46,2,FALSE)=30,30,20),0))</f>
        <v/>
      </c>
      <c r="OI87" s="65" t="str">
        <f>IF(ISBLANK($NW$3),"",IF(OR(Tipy!MF81=Výsledky!$OI$6,Tipy!MF81=Výsledky!$OI$7,Tipy!MF81=Výsledky!$OI$8,Tipy!MF81=Výsledky!$OI$9),IF(VLOOKUP(Tipy!MF81,'Kategórie hráčov'!$A$2:$B$46,2,FALSE)=30,30,20),0))</f>
        <v/>
      </c>
      <c r="OJ87" s="66" t="str">
        <f>IF(ISBLANK($NW$3),"",IF(ISBLANK(Tipy!MB81),0,IF(OR(AND(Tipy!MB81=Výsledky!$NU$3,OR(Tipy!MD81=Výsledky!$NW$3+1,Tipy!MD81=Výsledky!$NW$3-1)),AND(Tipy!MD81=Výsledky!$NW$3,OR(Tipy!MB81=Výsledky!$NU$3+1,Tipy!MB81=Výsledky!$NU$3-1))),10,0)))</f>
        <v/>
      </c>
      <c r="OK87" s="69" t="str">
        <f>IF(ISBLANK($NW$3),"",IF(ISBLANK(Tipy!MB81),"-",SUM(OF87:OJ87)))</f>
        <v/>
      </c>
      <c r="OL87" s="68"/>
      <c r="OM87" s="65" t="str">
        <f>IF(ISBLANK($OR$3),"",IF(ISBLANK(Tipy!MH81),0,IF(AND(Tipy!MH81=Výsledky!$OP$3,Tipy!MJ81=Výsledky!$OR$3),60,0)))</f>
        <v/>
      </c>
      <c r="ON87" s="6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65" t="str">
        <f>IF(ISBLANK($OR$3),"",IF(OR(Tipy!MK81=Výsledky!$OM$6,Tipy!MK81=Výsledky!$OM$7,Tipy!MK81=Výsledky!$OM$8,Tipy!MK81=Výsledky!$OM$9),IF(VLOOKUP(Tipy!MK81,'Kategórie hráčov'!$A$2:$B$46,2,FALSE)=30,30,20),0))</f>
        <v/>
      </c>
      <c r="OP87" s="65" t="str">
        <f>IF(ISBLANK($OR$3),"",IF(OR(Tipy!ML81=Výsledky!$OP$6,Tipy!ML81=Výsledky!$OP$7,Tipy!ML81=Výsledky!$OP$8,Tipy!ML81=Výsledky!$OP$9),IF(VLOOKUP(Tipy!ML81,'Kategórie hráčov'!$A$2:$B$46,2,FALSE)=30,30,20),0))</f>
        <v/>
      </c>
      <c r="OQ87" s="6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69" t="str">
        <f>IF(ISBLANK($OR$3),"",IF(ISBLANK(Tipy!MH81),"-",SUM(OM87:OQ87)))</f>
        <v/>
      </c>
      <c r="OS87" s="68"/>
      <c r="OT87" s="65" t="str">
        <f>IF(ISBLANK($OY$3),"",IF(ISBLANK(Tipy!MN81),0,IF(AND(Tipy!MN81=Výsledky!$OW$3,Tipy!MP81=Výsledky!$OY$3),60,0)))</f>
        <v/>
      </c>
      <c r="OU87" s="6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65" t="str">
        <f>IF(ISBLANK($OY$3),"",IF(OR(Tipy!MQ81=Výsledky!$OT$6,Tipy!MQ81=Výsledky!$OT$7,Tipy!MQ81=Výsledky!$OT$8,Tipy!MQ81=Výsledky!$OT$9),IF(VLOOKUP(Tipy!MQ81,'Kategórie hráčov'!$A$2:$B$46,2,FALSE)=30,30,20),0))</f>
        <v/>
      </c>
      <c r="OW87" s="65" t="str">
        <f>IF(ISBLANK($OY$3),"",IF(OR(Tipy!MR81=Výsledky!$OW$6,Tipy!MR81=Výsledky!$OW$7,Tipy!MR81=Výsledky!$OW$8,Tipy!MR81=Výsledky!$OW$9),IF(VLOOKUP(Tipy!MR81,'Kategórie hráčov'!$A$2:$B$46,2,FALSE)=30,30,20),0))</f>
        <v/>
      </c>
      <c r="OX87" s="6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69" t="str">
        <f>IF(ISBLANK($OY$3),"",IF(ISBLANK(Tipy!MN81),"-",SUM(OT87:OX87)))</f>
        <v/>
      </c>
      <c r="OZ87" s="68"/>
      <c r="PA87" s="65" t="str">
        <f>IF(ISBLANK($PF$3),"",IF(ISBLANK(Tipy!MT81),0,IF(AND(Tipy!MT81=Výsledky!$PD$3,Tipy!MV81=Výsledky!$PF$3),60,0)))</f>
        <v/>
      </c>
      <c r="PB87" s="6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65" t="str">
        <f>IF(ISBLANK($PF$3),"",IF(OR(Tipy!MW81=Výsledky!$PA$6,Tipy!MW81=Výsledky!$PA$7,Tipy!MW81=Výsledky!$PA$8,Tipy!MW81=Výsledky!$PA$9),IF(VLOOKUP(Tipy!MW81,'Kategórie hráčov'!$A$2:$B$46,2,FALSE)=30,30,20),0))</f>
        <v/>
      </c>
      <c r="PD87" s="65" t="str">
        <f>IF(ISBLANK($PF$3),"",IF(OR(Tipy!MX81=Výsledky!$PD$6,Tipy!MX81=Výsledky!$PD$7,Tipy!MX81=Výsledky!$PD$8,Tipy!MX81=Výsledky!$PD$9),IF(VLOOKUP(Tipy!MX81,'Kategórie hráčov'!$A$2:$B$46,2,FALSE)=30,30,20),0))</f>
        <v/>
      </c>
      <c r="PE87" s="6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69" t="str">
        <f>IF(ISBLANK($PF$3),"",IF(ISBLANK(Tipy!MT81),"-",SUM(PA87:PE87)))</f>
        <v/>
      </c>
      <c r="PG87" s="68"/>
      <c r="PH87" s="65" t="str">
        <f>IF(ISBLANK($PM$3),"",IF(ISBLANK(Tipy!MZ81),0,IF(AND(Tipy!MZ81=Výsledky!$PK$3,Tipy!NB81=Výsledky!$PM$3),60,0)))</f>
        <v/>
      </c>
      <c r="PI87" s="6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65" t="str">
        <f>IF(ISBLANK($PM$3),"",IF(OR(Tipy!NC81=Výsledky!$PH$6,Tipy!NC81=Výsledky!$PH$7,Tipy!NC81=Výsledky!$PH$8,Tipy!NC81=Výsledky!$PH$9),IF(VLOOKUP(Tipy!NC81,'Kategórie hráčov'!$A$2:$B$46,2,FALSE)=30,30,20),0))</f>
        <v/>
      </c>
      <c r="PK87" s="65" t="str">
        <f>IF(ISBLANK($PM$3),"",IF(OR(Tipy!ND81=Výsledky!$PK$6,Tipy!ND81=Výsledky!$PK$7,Tipy!ND81=Výsledky!$PK$8,Tipy!ND81=Výsledky!$PK$9),IF(VLOOKUP(Tipy!ND81,'Kategórie hráčov'!$A$2:$B$46,2,FALSE)=30,30,20),0))</f>
        <v/>
      </c>
      <c r="PL87" s="6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69" t="str">
        <f>IF(ISBLANK($PM$3),"",IF(ISBLANK(Tipy!MZ81),"-",SUM(PH87:PL87)))</f>
        <v/>
      </c>
      <c r="PN87" s="68"/>
      <c r="PO87" s="65" t="str">
        <f>IF(ISBLANK($PT$3),"",IF(ISBLANK(Tipy!NF81),0,IF(AND(Tipy!NF81=Výsledky!$PR$3,Tipy!NH81=Výsledky!$PT$3),60,0)))</f>
        <v/>
      </c>
      <c r="PP87" s="6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65" t="str">
        <f>IF(ISBLANK($PT$3),"",IF(OR(Tipy!NI81=Výsledky!$PO$6,Tipy!NI81=Výsledky!$PO$7,Tipy!NI81=Výsledky!$PO$8,Tipy!NI81=Výsledky!$PO$9),IF(VLOOKUP(Tipy!NI81,'Kategórie hráčov'!$A$2:$B$46,2,FALSE)=30,30,20),0))</f>
        <v/>
      </c>
      <c r="PR87" s="65" t="str">
        <f>IF(ISBLANK($PT$3),"",IF(OR(Tipy!NJ81=Výsledky!$PR$6,Tipy!NJ81=Výsledky!$PR$7,Tipy!NJ81=Výsledky!$PR$8,Tipy!NJ81=Výsledky!$PR$9),IF(VLOOKUP(Tipy!NJ81,'Kategórie hráčov'!$A$2:$B$46,2,FALSE)=30,30,20),0))</f>
        <v/>
      </c>
      <c r="PS87" s="6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69" t="str">
        <f>IF(ISBLANK($PT$3),"",IF(ISBLANK(Tipy!NF81),"-",SUM(PO87:PS87)))</f>
        <v/>
      </c>
      <c r="PU87" s="68"/>
      <c r="PV87" s="65" t="str">
        <f>IF(ISBLANK($QA$3),"",IF(ISBLANK(Tipy!NL81),0,IF(AND(Tipy!NL81=Výsledky!$PY$3,Tipy!NN81=Výsledky!$QA$3),60,0)))</f>
        <v/>
      </c>
      <c r="PW87" s="6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65" t="str">
        <f>IF(ISBLANK($QA$3),"",IF(OR(Tipy!NO81=Výsledky!$PV$6,Tipy!NO81=Výsledky!$PV$7,Tipy!NO81=Výsledky!$PV$8,Tipy!NO81=Výsledky!$PV$9),IF(VLOOKUP(Tipy!NO81,'Kategórie hráčov'!$A$2:$B$46,2,FALSE)=30,30,20),0))</f>
        <v/>
      </c>
      <c r="PY87" s="65" t="str">
        <f>IF(ISBLANK($QA$3),"",IF(OR(Tipy!NP81=Výsledky!$PY$6,Tipy!NP81=Výsledky!$PY$7,Tipy!NP81=Výsledky!$PY$8,Tipy!NP81=Výsledky!$PY$9),IF(VLOOKUP(Tipy!NP81,'Kategórie hráčov'!$A$2:$B$46,2,FALSE)=30,30,20),0))</f>
        <v/>
      </c>
      <c r="PZ87" s="6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69" t="str">
        <f>IF(ISBLANK($QA$3),"",IF(ISBLANK(Tipy!NL81),"-",SUM(PV87:PZ87)))</f>
        <v/>
      </c>
      <c r="QB87" s="68"/>
      <c r="QC87" s="65" t="str">
        <f>IF(ISBLANK($QH$3),"",IF(ISBLANK(Tipy!NR81),0,IF(AND(Tipy!NR81=Výsledky!$QF$3,Tipy!NT81=Výsledky!$QH$3),60,0)))</f>
        <v/>
      </c>
      <c r="QD87" s="6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65" t="str">
        <f>IF(ISBLANK($QH$3),"",IF(OR(Tipy!NU81=Výsledky!$QC$6,Tipy!NU81=Výsledky!$QC$7,Tipy!NU81=Výsledky!$QC$8,Tipy!NU81=Výsledky!$QC$9),IF(VLOOKUP(Tipy!NU81,'Kategórie hráčov'!$A$2:$B$46,2,FALSE)=30,30,20),0))</f>
        <v/>
      </c>
      <c r="QF87" s="65" t="str">
        <f>IF(ISBLANK($QH$3),"",IF(OR(Tipy!NV81=Výsledky!$QF$6,Tipy!NV81=Výsledky!$QF$7,Tipy!NV81=Výsledky!$QF$8,Tipy!NV81=Výsledky!$QF$9),IF(VLOOKUP(Tipy!NV81,'Kategórie hráčov'!$A$2:$B$46,2,FALSE)=30,30,20),0))</f>
        <v/>
      </c>
      <c r="QG87" s="6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69" t="str">
        <f>IF(ISBLANK($QH$3),"",IF(ISBLANK(Tipy!NR81),"-",SUM(QC87:QG87)))</f>
        <v/>
      </c>
      <c r="QI87" s="65"/>
      <c r="QJ87" s="65" t="str">
        <f>IF(ISBLANK($QV$3),"",IF(ISBLANK(Tipy!NX81),0,IF(AND(Tipy!NX81=Výsledky!$QT$3,Tipy!NZ81=Výsledky!$QV$3),60,0)))</f>
        <v/>
      </c>
      <c r="QK87" s="65" t="str">
        <f>IF(ISBLANK($QV$3),"",IF(ISBLANK(Tipy!NX81),0,IF(AND(Tipy!NX81=Výsledky!$QT$3,Tipy!NZ81=Výsledky!$QV$3),0,IF(AND(Tipy!NX81-Tipy!NZ81&gt;0,Výsledky!$QT$3-Výsledky!$QV$3&gt;0),20,IF(AND(Tipy!NX81-Tipy!NZ81=0,Výsledky!$QT$3-Výsledky!$QV$3=0),20,IF(AND(Tipy!NX81-Tipy!NZ81&lt;0,Výsledky!$QT$3-Výsledky!$QV$3&lt;0),20,0))))))</f>
        <v/>
      </c>
      <c r="QL87" s="65" t="str">
        <f>IF(ISBLANK($QV$3),"",IF(OR(Tipy!OA81=Výsledky!$QJ$6,Tipy!OA81=Výsledky!$QJ$7,Tipy!OA81=Výsledky!$QJ$8,Tipy!OA81=Výsledky!$QJ$9),IF(VLOOKUP(Tipy!OA81,'Kategórie hráčov'!$A$2:$B$46,2,FALSE)=30,30,20),0))</f>
        <v/>
      </c>
      <c r="QM87" s="65" t="str">
        <f>IF(ISBLANK($QV$3),"",IF(OR(Tipy!OB81=Výsledky!$QM$6,Tipy!OB81=Výsledky!$QM$7,Tipy!OB81=Výsledky!$QM$8,Tipy!OB81=Výsledky!$QM$9),IF(VLOOKUP(Tipy!OB81,'Kategórie hráčov'!$A$2:$B$46,2,FALSE)=30,30,20),0))</f>
        <v/>
      </c>
      <c r="QN87" s="66" t="str">
        <f>IF(ISBLANK($QV$3),"",IF(ISBLANK(Tipy!NX81),0,IF(OR(AND(Tipy!NX81=Výsledky!$QT$3,OR(Tipy!NZ81=Výsledky!$QV$3+1,Tipy!NZ81=Výsledky!$QV$3-1)),AND(Tipy!NZ81=Výsledky!$QV$3,OR(Tipy!NX81=Výsledky!$QT$3+1,Tipy!NX81=Výsledky!$QT$3-1))),10,0)))</f>
        <v/>
      </c>
      <c r="QO87" s="69" t="str">
        <f>IF(ISBLANK($QV$3),"",IF(ISBLANK(Tipy!NX81),"-",SUM(QJ87:QN87)))</f>
        <v/>
      </c>
      <c r="QP87" s="65"/>
      <c r="QQ87" s="65" t="str">
        <f>IF(ISBLANK($QO$3),"",IF(ISBLANK(Tipy!#REF!),0,IF(AND(Tipy!#REF!=Výsledky!$QM$3,Tipy!#REF!=Výsledky!$QO$3),60,0)))</f>
        <v/>
      </c>
      <c r="QR87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7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7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7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7" s="69" t="str">
        <f>IF(ISBLANK($QO$3),"",IF(ISBLANK(Tipy!#REF!),"-",SUM(QQ87:QU87)))</f>
        <v/>
      </c>
    </row>
    <row r="88" spans="1:464" s="336" customFormat="1" ht="15">
      <c r="A88" s="316" t="str">
        <f>Tipy!A82</f>
        <v/>
      </c>
      <c r="B88" s="333" t="str">
        <f>IF(Tipy!B82="","",Tipy!B82)</f>
        <v/>
      </c>
      <c r="C88" s="339"/>
      <c r="D88" s="65">
        <f>IF(ISBLANK($I$3),"",IF(ISBLANK(Tipy!D84),0,IF(AND(Tipy!D84=Výsledky!$G$3,Tipy!F84=Výsledky!$I$3),60,0)))</f>
        <v>0</v>
      </c>
      <c r="E88" s="65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0</v>
      </c>
      <c r="F88" s="65" t="e">
        <f>IF(ISBLANK($I$3),"",IF(OR(Tipy!G84=Výsledky!$D$6,Tipy!G84=Výsledky!$D$7,Tipy!G84=Výsledky!$D$8,Tipy!G84=Výsledky!$D$9),IF(VLOOKUP(Tipy!G84,'Kategórie hráčov'!$A$2:$B$46,2,FALSE)=30,30,20),0))</f>
        <v>#N/A</v>
      </c>
      <c r="G88" s="65" t="e">
        <f>IF(ISBLANK($I$3),"",IF(OR(Tipy!H84=Výsledky!$G$6,Tipy!H84=Výsledky!$G$7,Tipy!H84=Výsledky!$G$8,Tipy!H84=Výsledky!$G$9),IF(VLOOKUP(Tipy!H84,'Kategórie hráčov'!$A$2:$B$46,2,FALSE)=30,30,20),0))</f>
        <v>#N/A</v>
      </c>
      <c r="H88" s="66">
        <f>IF(ISBLANK($I$3),"",IF(ISBLANK(Tipy!D84),0,IF(OR(AND(Tipy!D84=Výsledky!$G$3,OR(Tipy!F84=Výsledky!$I$3+1,Tipy!F84=Výsledky!$I$3-1)),AND(Tipy!F84=Výsledky!$I$3,OR(Tipy!D84=Výsledky!$G$3+1,Tipy!D84=Výsledky!$G$3-1))),10,0)))</f>
        <v>0</v>
      </c>
      <c r="I88" s="67" t="str">
        <f>IF(ISBLANK($I$3),"",IF(ISBLANK(Tipy!D84),"-",SUM(D88:H88)))</f>
        <v>-</v>
      </c>
      <c r="J88" s="335"/>
      <c r="K88" s="106">
        <f>IF(ISBLANK($P$3),"",IF(ISBLANK(Tipy!J82),0,IF(AND(Tipy!J82=Výsledky!$N$3,Tipy!L82=Výsledky!$P$3),60,0)))</f>
        <v>0</v>
      </c>
      <c r="L88" s="10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05">
        <f>IF(ISBLANK($P$3),"",IF(OR(Tipy!M82=Výsledky!$K$6,Tipy!M82=Výsledky!$K$7,Tipy!M82=Výsledky!$K$8,Tipy!M82=Výsledky!$K$9),IF(VLOOKUP(Tipy!M82,'Kategórie hráčov'!$A$2:$B$46,2,FALSE)=30,30,20),0))</f>
        <v>0</v>
      </c>
      <c r="N88" s="105">
        <f>IF(ISBLANK($P$3),"",IF(OR(Tipy!N82=Výsledky!$N$6,Tipy!N82=Výsledky!$N$7,Tipy!N82=Výsledky!$N$8,Tipy!N82=Výsledky!$N$9),IF(VLOOKUP(Tipy!N82,'Kategórie hráčov'!$A$2:$B$46,2,FALSE)=30,30,20),0))</f>
        <v>0</v>
      </c>
      <c r="O88" s="6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67" t="str">
        <f>IF(ISBLANK($P$3),"",IF(ISBLANK(Tipy!J82),"-",SUM(K88:O88)))</f>
        <v>-</v>
      </c>
      <c r="Q88" s="330"/>
      <c r="R88" s="106">
        <f>IF(ISBLANK($W$3),"",IF(ISBLANK(Tipy!P82),0,IF(AND(Tipy!P82=Výsledky!$U$3,Tipy!R82=Výsledky!$W$3),60,0)))</f>
        <v>0</v>
      </c>
      <c r="S88" s="10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05">
        <f>IF(ISBLANK($W$3),"",IF(OR(Tipy!S82=Výsledky!$R$6,Tipy!S82=Výsledky!$R$7,Tipy!S82=Výsledky!$R$8,Tipy!S82=Výsledky!$R$9),VLOOKUP(Tipy!S82,'Kategórie hráčov'!$A$2:$B$47,2,FALSE),0))</f>
        <v>0</v>
      </c>
      <c r="U88" s="105">
        <f>IF(ISBLANK($W$3),"",IF(OR(Tipy!T82=Výsledky!$U$6,Tipy!T82=Výsledky!$U$7,Tipy!T82=Výsledky!$U$8,Tipy!T82=Výsledky!$U$9),VLOOKUP(Tipy!T82,'Kategórie hráčov'!$A$25:$B$70,2,FALSE),0))</f>
        <v>0</v>
      </c>
      <c r="V88" s="6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69" t="str">
        <f>IF(ISBLANK($W$3),"",IF(ISBLANK(Tipy!P82),"-",SUM(R88:V88)))</f>
        <v>-</v>
      </c>
      <c r="X88" s="330"/>
      <c r="Y88" s="106">
        <f>IF(ISBLANK($AD$3),"",IF(ISBLANK(Tipy!V82),0,IF(AND(Tipy!V82=Výsledky!$AB$3,Tipy!X82=Výsledky!$AD$3),60,0)))</f>
        <v>0</v>
      </c>
      <c r="Z88" s="10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05">
        <f>IF(ISBLANK($AD$3),"",IF(OR(Tipy!Y82=Výsledky!$Y$6,Tipy!Y82=Výsledky!$Y$7,Tipy!Y82=Výsledky!$Y$8,Tipy!Y82=Výsledky!$Y$9),VLOOKUP(Tipy!Y82,'Kategórie hráčov'!$A$2:$B$47,2,FALSE),0))</f>
        <v>0</v>
      </c>
      <c r="AB88" s="105">
        <f>IF(ISBLANK($AD$3),"",IF(OR(Tipy!Z82=Výsledky!$AB$6,Tipy!Z82=Výsledky!$AB$7,Tipy!Z82=Výsledky!$AB$8,Tipy!Z82=Výsledky!$AB$9),VLOOKUP(Tipy!Z82,'Kategórie hráčov'!$A$25:$B$70,2,FALSE),0))</f>
        <v>0</v>
      </c>
      <c r="AC88" s="6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69" t="str">
        <f>IF(ISBLANK($AD$3),"",IF(ISBLANK(Tipy!V82),"-",SUM(Y88:AC88)))</f>
        <v>-</v>
      </c>
      <c r="AE88" s="68"/>
      <c r="AF88" s="65" t="str">
        <f>IF(ISBLANK($AK$3),"",IF(ISBLANK(Tipy!AB82),0,IF(AND(Tipy!AB82=Výsledky!$AI$3,Tipy!AD82=Výsledky!$AK$3),60,0)))</f>
        <v/>
      </c>
      <c r="AG88" s="65" t="str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/>
      </c>
      <c r="AH88" s="65" t="str">
        <f>IF(ISBLANK($AK$3),"",IF(OR(Tipy!AE82=Výsledky!$AF$6,Tipy!AE82=Výsledky!$AF$7,Tipy!AE82=Výsledky!$AF$8,Tipy!AE82=Výsledky!$AF$9),IF(VLOOKUP(Tipy!AE82,'Kategórie hráčov'!$A$2:$B$46,2,FALSE)=30,30,20),0))</f>
        <v/>
      </c>
      <c r="AI88" s="65" t="str">
        <f>IF(ISBLANK($AK$3),"",IF(OR(Tipy!AF82=Výsledky!$AI$6,Tipy!AF82=Výsledky!$AI$7,Tipy!AF82=Výsledky!$AI$8,Tipy!AF82=Výsledky!$AI$9),IF(VLOOKUP(Tipy!AF82,'Kategórie hráčov'!$A$2:$B$46,2,FALSE)=30,30,20),0))</f>
        <v/>
      </c>
      <c r="AJ88" s="66" t="str">
        <f>IF(ISBLANK($AK$3),"",IF(ISBLANK(Tipy!AB82),0,IF(OR(AND(Tipy!AB82=Výsledky!$AI$3,OR(Tipy!AD82=Výsledky!$AK$3+1,Tipy!AD82=Výsledky!$AK$3-1)),AND(Tipy!AD82=Výsledky!$AK$3,OR(Tipy!AB82=Výsledky!$AI$3+1,Tipy!AB82=Výsledky!$AI$3-1))),10,0)))</f>
        <v/>
      </c>
      <c r="AK88" s="69" t="str">
        <f>IF(ISBLANK($AK$3),"",IF(ISBLANK(Tipy!AB82),"-",SUM(AF88:AJ88)))</f>
        <v/>
      </c>
      <c r="AL88" s="68"/>
      <c r="AM88" s="65" t="str">
        <f>IF(ISBLANK($AR$3),"",IF(ISBLANK(Tipy!AH82),0,IF(AND(Tipy!AH82=Výsledky!$AP$3,Tipy!AJ82=Výsledky!$AR$3),60,0)))</f>
        <v/>
      </c>
      <c r="AN88" s="65" t="str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/>
      </c>
      <c r="AO88" s="65" t="str">
        <f>IF(ISBLANK($AR$3),"",IF(OR(Tipy!AK82=Výsledky!$AM$6,Tipy!AK82=Výsledky!$AM$7,Tipy!AK82=Výsledky!$AM$8,Tipy!AK82=Výsledky!$AM$9),IF(VLOOKUP(Tipy!AK82,'Kategórie hráčov'!$A$2:$B$46,2,FALSE)=30,30,20),0))</f>
        <v/>
      </c>
      <c r="AP88" s="65" t="str">
        <f>IF(ISBLANK($AR$3),"",IF(OR(Tipy!AL82=Výsledky!$AP$6,Tipy!AL82=Výsledky!$AP$7,Tipy!AL82=Výsledky!$AP$8,Tipy!AL82=Výsledky!$AP$9),IF(VLOOKUP(Tipy!AL82,'Kategórie hráčov'!$A$2:$B$46,2,FALSE)=30,30,20),0))</f>
        <v/>
      </c>
      <c r="AQ88" s="66" t="str">
        <f>IF(ISBLANK($AR$3),"",IF(ISBLANK(Tipy!AH82),0,IF(OR(AND(Tipy!AH82=Výsledky!$AP$3,OR(Tipy!AJ82=Výsledky!$AR$3+1,Tipy!AJ82=Výsledky!$AR$3-1)),AND(Tipy!AJ82=Výsledky!$AR$3,OR(Tipy!AH82=Výsledky!$AP$3+1,Tipy!AH82=Výsledky!$AP$3-1))),10,0)))</f>
        <v/>
      </c>
      <c r="AR88" s="69" t="str">
        <f>IF(ISBLANK($AR$3),"",IF(ISBLANK(Tipy!AH82),"-",SUM(AM88:AQ88)))</f>
        <v/>
      </c>
      <c r="AS88" s="68"/>
      <c r="AT88" s="65" t="str">
        <f>IF(ISBLANK($BF$3),"",IF(ISBLANK(Tipy!AN82),0,IF(AND(Tipy!AN82=Výsledky!$BD$3,Tipy!AP82=Výsledky!$BF$3),60,0)))</f>
        <v/>
      </c>
      <c r="AU88" s="65" t="str">
        <f>IF(ISBLANK($BF$3),"",IF(ISBLANK(Tipy!AN82),0,IF(AND(Tipy!AN82=Výsledky!$BD$3,Tipy!AP82=Výsledky!$BF$3),0,IF(AND(Tipy!AN82-Tipy!AP82&gt;0,Výsledky!$BD$3-Výsledky!$BF$3&gt;0),20,IF(AND(Tipy!AN82-Tipy!AP82=0,Výsledky!$BD$3-Výsledky!$BF$3=0),20,IF(AND(Tipy!AN82-Tipy!AP82&lt;0,Výsledky!$BD$3-Výsledky!$BF$3&lt;0),20,0))))))</f>
        <v/>
      </c>
      <c r="AV88" s="65" t="str">
        <f>IF(ISBLANK($BF$3),"",IF(OR(Tipy!AQ82=Výsledky!#REF!,Tipy!AQ82=Výsledky!#REF!,Tipy!AQ82=Výsledky!#REF!,Tipy!AQ82=Výsledky!$AT$9),IF(VLOOKUP(Tipy!AQ82,'Kategórie hráčov'!$A$2:$B$46,2,FALSE)=30,30,20),0))</f>
        <v/>
      </c>
      <c r="AW88" s="65" t="str">
        <f>IF(ISBLANK($BF$3),"",IF(OR(Tipy!AR82=Výsledky!#REF!,Tipy!AR82=Výsledky!#REF!,Tipy!AR82=Výsledky!#REF!,Tipy!AR82=Výsledky!$AW$9),IF(VLOOKUP(Tipy!AR82,'Kategórie hráčov'!$A$2:$B$46,2,FALSE)=30,30,20),0))</f>
        <v/>
      </c>
      <c r="AX88" s="66" t="str">
        <f>IF(ISBLANK($BF$3),"",IF(ISBLANK(Tipy!AN82),0,IF(OR(AND(Tipy!AN82=Výsledky!$BD$3,OR(Tipy!AP82=Výsledky!$BF$3+1,Tipy!AP82=Výsledky!$BF$3-1)),AND(Tipy!AP82=Výsledky!$BF$3,OR(Tipy!AN82=Výsledky!$BD$3+1,Tipy!AN82=Výsledky!$BD$3-1))),10,0)))</f>
        <v/>
      </c>
      <c r="AY88" s="69" t="str">
        <f>IF(ISBLANK($BF$3),"",IF(ISBLANK(Tipy!AN82),"-",SUM(AT88:AX88)))</f>
        <v/>
      </c>
      <c r="AZ88" s="68"/>
      <c r="BA88" s="65" t="str">
        <f>IF(ISBLANK($AY$3),"",IF(ISBLANK(Tipy!AT82),0,IF(AND(Tipy!AT82=Výsledky!$AW$3,Tipy!AV82=Výsledky!$AY$3),60,0)))</f>
        <v/>
      </c>
      <c r="BB88" s="65" t="str">
        <f>IF(ISBLANK($AY$3),"",IF(ISBLANK(Tipy!AT82),0,IF(AND(Tipy!AT82=Výsledky!$AW$3,Tipy!AV82=Výsledky!$AY$3),0,IF(AND(Tipy!AT82-Tipy!AV82&gt;0,Výsledky!$AW$3-Výsledky!$AY$3&gt;0),20,IF(AND(Tipy!AT82-Tipy!AV82=0,Výsledky!$AW$3-Výsledky!$AY$3=0),20,IF(AND(Tipy!AT82-Tipy!AV82&lt;0,Výsledky!$AW$3-Výsledky!$AY$3&lt;0),20,0))))))</f>
        <v/>
      </c>
      <c r="BC88" s="65" t="str">
        <f>IF(ISBLANK($AY$3),"",IF(OR(Tipy!AW82=Výsledky!$BA$6,Tipy!AW82=Výsledky!$BA$7,Tipy!AW82=Výsledky!$BA$8,Tipy!AW82=Výsledky!$BA$9),IF(VLOOKUP(Tipy!AW82,'Kategórie hráčov'!$A$2:$B$46,2,FALSE)=30,30,20),0))</f>
        <v/>
      </c>
      <c r="BD88" s="65" t="str">
        <f>IF(ISBLANK($AY$3),"",IF(OR(Tipy!AX82=Výsledky!$BD$6,Tipy!AX82=Výsledky!$BD$7,Tipy!AX82=Výsledky!$BD$8,Tipy!AX82=Výsledky!$BD$9),IF(VLOOKUP(Tipy!AX82,'Kategórie hráčov'!$A$2:$B$46,2,FALSE)=30,30,20),0))</f>
        <v/>
      </c>
      <c r="BE88" s="66" t="str">
        <f>IF(ISBLANK($AY$3),"",IF(ISBLANK(Tipy!AT82),0,IF(OR(AND(Tipy!AT82=Výsledky!$AW$3,OR(Tipy!AV82=Výsledky!$AY$3+1,Tipy!AV82=Výsledky!$AY$3-1)),AND(Tipy!AV82=Výsledky!$AY$3,OR(Tipy!AT82=Výsledky!$AW$3+1,Tipy!AT82=Výsledky!$AW$3-1))),10,0)))</f>
        <v/>
      </c>
      <c r="BF88" s="69" t="str">
        <f>IF(ISBLANK($AY$3),"",IF(ISBLANK(Tipy!AT82),"-",SUM(BA88:BE88)))</f>
        <v/>
      </c>
      <c r="BG88" s="68"/>
      <c r="BH88" s="65" t="str">
        <f>IF(ISBLANK($BT$3),"",IF(ISBLANK(Tipy!AZ82),0,IF(AND(Tipy!AZ82=Výsledky!$BR$3,Tipy!BB82=Výsledky!$BT$3),60,0)))</f>
        <v/>
      </c>
      <c r="BI88" s="65" t="str">
        <f>IF(ISBLANK($BT$3),"",IF(ISBLANK(Tipy!AZ82),0,IF(AND(Tipy!AZ82=Výsledky!$BR$3,Tipy!BB82=Výsledky!$BT$3),0,IF(AND(Tipy!AZ82-Tipy!BB82&gt;0,Výsledky!$BR$3-Výsledky!$BT$3&gt;0),20,IF(AND(Tipy!AZ82-Tipy!BB82=0,Výsledky!$BR$3-Výsledky!$BT$3=0),20,IF(AND(Tipy!AZ82-Tipy!BB82&lt;0,Výsledky!$BR$3-Výsledky!$BT$3&lt;0),20,0))))))</f>
        <v/>
      </c>
      <c r="BJ88" s="65" t="str">
        <f>IF(ISBLANK($BT$3),"",IF(OR(Tipy!BC82=Výsledky!#REF!,Tipy!BC82=Výsledky!#REF!,Tipy!BC82=Výsledky!#REF!,Tipy!BC82=Výsledky!$BH$9),IF(VLOOKUP(Tipy!BC82,'Kategórie hráčov'!$A$2:$B$46,2,FALSE)=30,30,20),0))</f>
        <v/>
      </c>
      <c r="BK88" s="65" t="str">
        <f>IF(ISBLANK($BT$3),"",IF(OR(Tipy!BD82=Výsledky!#REF!,Tipy!BD82=Výsledky!#REF!,Tipy!BD82=Výsledky!#REF!,Tipy!BD82=Výsledky!$BK$9),IF(VLOOKUP(Tipy!BD82,'Kategórie hráčov'!$A$2:$B$46,2,FALSE)=30,30,20),0))</f>
        <v/>
      </c>
      <c r="BL88" s="66" t="str">
        <f>IF(ISBLANK($BT$3),"",IF(ISBLANK(Tipy!AZ82),0,IF(OR(AND(Tipy!AZ82=Výsledky!$BR$3,OR(Tipy!BB82=Výsledky!$BT$3+1,Tipy!BB82=Výsledky!$BT$3-1)),AND(Tipy!BB82=Výsledky!$BT$3,OR(Tipy!AZ82=Výsledky!$BR$3+1,Tipy!AZ82=Výsledky!$BR$3-1))),10,0)))</f>
        <v/>
      </c>
      <c r="BM88" s="69" t="str">
        <f>IF(ISBLANK($BT$3),"",IF(ISBLANK(Tipy!AZ82),"-",SUM(BH88:BL88)))</f>
        <v/>
      </c>
      <c r="BN88" s="68"/>
      <c r="BO88" s="65" t="str">
        <f>IF(ISBLANK($CA$3),"",IF(ISBLANK(Tipy!BF82),0,IF(AND(Tipy!BF82=Výsledky!$BY$3,Tipy!BH82=Výsledky!$CA$3),60,0)))</f>
        <v/>
      </c>
      <c r="BP88" s="65" t="str">
        <f>IF(ISBLANK($CA$3),"",IF(ISBLANK(Tipy!BF82),0,IF(AND(Tipy!BF82=Výsledky!$BY$3,Tipy!BH82=Výsledky!$CA$3),0,IF(AND(Tipy!BF82-Tipy!BH82&gt;0,Výsledky!$BY$3-Výsledky!$CA$3&gt;0),20,IF(AND(Tipy!BF82-Tipy!BH82=0,Výsledky!$BY$3-Výsledky!$CA$3=0),20,IF(AND(Tipy!BF82-Tipy!BH82&lt;0,Výsledky!$BY$3-Výsledky!$CA$3&lt;0),20,0))))))</f>
        <v/>
      </c>
      <c r="BQ88" s="65" t="str">
        <f>IF(ISBLANK($CA$3),"",IF(OR(Tipy!BI82=Výsledky!$BO$6,Tipy!BI82=Výsledky!$BO$7,Tipy!BI82=Výsledky!$BO$8,Tipy!BI82=Výsledky!$BO$9),IF(VLOOKUP(Tipy!BI82,'Kategórie hráčov'!$A$2:$B$46,2,FALSE)=30,30,20),0))</f>
        <v/>
      </c>
      <c r="BR88" s="65" t="str">
        <f>IF(ISBLANK($CA$3),"",IF(OR(Tipy!BJ82=Výsledky!$BR$6,Tipy!BJ82=Výsledky!$BR$7,Tipy!BJ82=Výsledky!$BR$8,Tipy!BJ82=Výsledky!$BR$9),IF(VLOOKUP(Tipy!BJ82,'Kategórie hráčov'!$A$2:$B$46,2,FALSE)=30,30,20),0))</f>
        <v/>
      </c>
      <c r="BS88" s="66" t="str">
        <f>IF(ISBLANK($CA$3),"",IF(ISBLANK(Tipy!BF82),0,IF(OR(AND(Tipy!BF82=Výsledky!$BY$3,OR(Tipy!BH82=Výsledky!$CA$3+1,Tipy!BH82=Výsledky!$CA$3-1)),AND(Tipy!BH82=Výsledky!$CA$3,OR(Tipy!BF82=Výsledky!$BY$3+1,Tipy!BF82=Výsledky!$BY$3-1))),10,0)))</f>
        <v/>
      </c>
      <c r="BT88" s="69" t="str">
        <f>IF(ISBLANK($CA$3),"",IF(ISBLANK(Tipy!BF82),"-",SUM(BO88:BS88)))</f>
        <v/>
      </c>
      <c r="BU88" s="68"/>
      <c r="BV88" s="65" t="str">
        <f>IF(ISBLANK($CH$3),"",IF(ISBLANK(Tipy!BL82),0,IF(AND(Tipy!BL82=Výsledky!$CF$3,Tipy!BN82=Výsledky!$CH$3),60,0)))</f>
        <v/>
      </c>
      <c r="BW88" s="65" t="str">
        <f>IF(ISBLANK($CH$3),"",IF(ISBLANK(Tipy!BL82),0,IF(AND(Tipy!BL82=Výsledky!$CF$3,Tipy!BN82=Výsledky!$CH$3),0,IF(AND(Tipy!BL82-Tipy!BN82&gt;0,Výsledky!$CF$3-Výsledky!$CH$3&gt;0),20,IF(AND(Tipy!BL82-Tipy!BN82=0,Výsledky!$CF$3-Výsledky!$CH$3=0),20,IF(AND(Tipy!BL82-Tipy!BN82&lt;0,Výsledky!$CF$3-Výsledky!$CH$3&lt;0),20,0))))))</f>
        <v/>
      </c>
      <c r="BX88" s="65" t="str">
        <f>IF(ISBLANK($CH$3),"",IF(OR(Tipy!BO82=Výsledky!$BV$6,Tipy!BO82=Výsledky!$BV$7,Tipy!BO82=Výsledky!$BV$8,Tipy!BO82=Výsledky!$BV$9),IF(VLOOKUP(Tipy!BO82,'Kategórie hráčov'!$A$2:$B$46,2,FALSE)=30,30,20),0))</f>
        <v/>
      </c>
      <c r="BY88" s="65" t="str">
        <f>IF(ISBLANK($CH$3),"",IF(OR(Tipy!BP82=Výsledky!$BY$6,Tipy!BP82=Výsledky!$BY$7,Tipy!BP82=Výsledky!$BY$8,Tipy!BP82=Výsledky!$BY$9),IF(VLOOKUP(Tipy!BP82,'Kategórie hráčov'!$A$2:$B$46,2,FALSE)=30,30,20),0))</f>
        <v/>
      </c>
      <c r="BZ88" s="66" t="str">
        <f>IF(ISBLANK($CH$3),"",IF(ISBLANK(Tipy!BL82),0,IF(OR(AND(Tipy!BL82=Výsledky!$CF$3,OR(Tipy!BN82=Výsledky!$CH$3+1,Tipy!BN82=Výsledky!$CH$3-1)),AND(Tipy!BN82=Výsledky!$CH$3,OR(Tipy!BL82=Výsledky!$CF$3+1,Tipy!BL82=Výsledky!$CF$3-1))),10,0)))</f>
        <v/>
      </c>
      <c r="CA88" s="69" t="str">
        <f>IF(ISBLANK($CH$3),"",IF(ISBLANK(Tipy!BL82),"-",SUM(BV88:BZ88)))</f>
        <v/>
      </c>
      <c r="CB88" s="68"/>
      <c r="CC88" s="65" t="str">
        <f>IF(ISBLANK($CO$3),"",IF(ISBLANK(Tipy!BR82),0,IF(AND(Tipy!BR82=Výsledky!$CM$3,Tipy!BT82=Výsledky!$CO$3),60,0)))</f>
        <v/>
      </c>
      <c r="CD88" s="65" t="str">
        <f>IF(ISBLANK($CO$3),"",IF(ISBLANK(Tipy!BR82),0,IF(AND(Tipy!BR82=Výsledky!$CM$3,Tipy!BT82=Výsledky!$CO$3),0,IF(AND(Tipy!BR82-Tipy!BT82&gt;0,Výsledky!$CM$3-Výsledky!$CO$3&gt;0),20,IF(AND(Tipy!BR82-Tipy!BT82=0,Výsledky!$CM$3-Výsledky!$CO$3=0),20,IF(AND(Tipy!BR82-Tipy!BT82&lt;0,Výsledky!$CM$3-Výsledky!$CO$3&lt;0),20,0))))))</f>
        <v/>
      </c>
      <c r="CE88" s="65" t="str">
        <f>IF(ISBLANK($CO$3),"",IF(OR(Tipy!BU82=Výsledky!$CC$6,Tipy!BU82=Výsledky!$CC$7,Tipy!BU82=Výsledky!$CC$8,Tipy!BU82=Výsledky!$CC$9),IF(VLOOKUP(Tipy!BU82,'Kategórie hráčov'!$A$2:$B$46,2,FALSE)=30,30,20),0))</f>
        <v/>
      </c>
      <c r="CF88" s="65" t="str">
        <f>IF(ISBLANK($CO$3),"",IF(OR(Tipy!BV82=Výsledky!$CF$6,Tipy!BV82=Výsledky!$CF$7,Tipy!BV82=Výsledky!$CF$8,Tipy!BV82=Výsledky!$CF$9),IF(VLOOKUP(Tipy!BV82,'Kategórie hráčov'!$A$2:$B$46,2,FALSE)=30,30,20),0))</f>
        <v/>
      </c>
      <c r="CG88" s="66" t="str">
        <f>IF(ISBLANK($CO$3),"",IF(ISBLANK(Tipy!BR82),0,IF(OR(AND(Tipy!BR82=Výsledky!$CM$3,OR(Tipy!BT82=Výsledky!$CO$3+1,Tipy!BT82=Výsledky!$CO$3-1)),AND(Tipy!BT82=Výsledky!$CO$3,OR(Tipy!BR82=Výsledky!$CM$3+1,Tipy!BR82=Výsledky!$CM$3-1))),10,0)))</f>
        <v/>
      </c>
      <c r="CH88" s="69" t="str">
        <f>IF(ISBLANK($CO$3),"",IF(ISBLANK(Tipy!BR82),"-",SUM(CC88:CG88)))</f>
        <v/>
      </c>
      <c r="CI88" s="68"/>
      <c r="CJ88" s="65" t="str">
        <f>IF(ISBLANK($CV$3),"",IF(ISBLANK(Tipy!BX82),0,IF(AND(Tipy!BX82=Výsledky!$CT$3,Tipy!BZ82=Výsledky!$CV$3),60,0)))</f>
        <v/>
      </c>
      <c r="CK88" s="65" t="str">
        <f>IF(ISBLANK($CV$3),"",IF(ISBLANK(Tipy!BX82),0,IF(AND(Tipy!BX82=Výsledky!$CT$3,Tipy!BZ82=Výsledky!$CV$3),0,IF(AND(Tipy!BX82-Tipy!BZ82&gt;0,Výsledky!$CT$3-Výsledky!$CV$3&gt;0),20,IF(AND(Tipy!BX82-Tipy!BZ82=0,Výsledky!$CT$3-Výsledky!$CV$3=0),20,IF(AND(Tipy!BX82-Tipy!BZ82&lt;0,Výsledky!$CT$3-Výsledky!$CV$3&lt;0),20,0))))))</f>
        <v/>
      </c>
      <c r="CL88" s="65" t="str">
        <f>IF(ISBLANK($CV$3),"",IF(OR(Tipy!CA82=Výsledky!$CJ$6,Tipy!CA82=Výsledky!$CJ$7,Tipy!CA82=Výsledky!$CJ$8,Tipy!CA82=Výsledky!$CJ$9),IF(VLOOKUP(Tipy!CA82,'Kategórie hráčov'!$A$2:$B$46,2,FALSE)=30,30,20),0))</f>
        <v/>
      </c>
      <c r="CM88" s="65" t="str">
        <f>IF(ISBLANK($CV$3),"",IF(OR(Tipy!CB82=Výsledky!$CM$6,Tipy!CB82=Výsledky!$CM$7,Tipy!CB82=Výsledky!$CM$8,Tipy!CB82=Výsledky!$CM$9),IF(VLOOKUP(Tipy!CB82,'Kategórie hráčov'!$A$2:$B$46,2,FALSE)=30,30,20),0))</f>
        <v/>
      </c>
      <c r="CN88" s="66" t="str">
        <f>IF(ISBLANK($CV$3),"",IF(ISBLANK(Tipy!BX82),0,IF(OR(AND(Tipy!BX82=Výsledky!$CT$3,OR(Tipy!BZ82=Výsledky!$CV$3+1,Tipy!BZ82=Výsledky!$CV$3-1)),AND(Tipy!BZ82=Výsledky!$CV$3,OR(Tipy!BX82=Výsledky!$CT$3+1,Tipy!BX82=Výsledky!$CT$3-1))),10,0)))</f>
        <v/>
      </c>
      <c r="CO88" s="69" t="str">
        <f>IF(ISBLANK($CV$3),"",IF(ISBLANK(Tipy!BX82),"-",SUM(CJ88:CN88)))</f>
        <v/>
      </c>
      <c r="CP88" s="68"/>
      <c r="CQ88" s="65" t="str">
        <f>IF(ISBLANK($DC$3),"",IF(ISBLANK(Tipy!CD82),0,IF(AND(Tipy!CD82=Výsledky!$DA$3,Tipy!CF82=Výsledky!$DC$3),60,0)))</f>
        <v/>
      </c>
      <c r="CR88" s="65" t="str">
        <f>IF(ISBLANK($DC$3),"",IF(ISBLANK(Tipy!CD82),0,IF(AND(Tipy!CD82=Výsledky!$DA$3,Tipy!CF82=Výsledky!$DC$3),0,IF(AND(Tipy!CD82-Tipy!CF82&gt;0,Výsledky!$DA$3-Výsledky!$DC$3&gt;0),20,IF(AND(Tipy!CD82-Tipy!CF82=0,Výsledky!$DA$3-Výsledky!$DC$3=0),20,IF(AND(Tipy!CD82-Tipy!CF82&lt;0,Výsledky!$DA$3-Výsledky!$DC$3&lt;0),20,0))))))</f>
        <v/>
      </c>
      <c r="CS88" s="65" t="str">
        <f>IF(ISBLANK($DC$3),"",IF(OR(Tipy!CG82=Výsledky!$CQ$6,Tipy!CG82=Výsledky!$CQ$7,Tipy!CG82=Výsledky!$CQ$8,Tipy!CG82=Výsledky!$CQ$9),IF(VLOOKUP(Tipy!CG82,'Kategórie hráčov'!$A$2:$B$46,2,FALSE)=30,30,20),0))</f>
        <v/>
      </c>
      <c r="CT88" s="65" t="str">
        <f>IF(ISBLANK($DC$3),"",IF(OR(Tipy!CH82=Výsledky!$CT$6,Tipy!CH82=Výsledky!$CT$7,Tipy!CH82=Výsledky!$CT$8,Tipy!CH82=Výsledky!$CT$9),IF(VLOOKUP(Tipy!CH82,'Kategórie hráčov'!$A$2:$B$46,2,FALSE)=30,30,20),0))</f>
        <v/>
      </c>
      <c r="CU88" s="66" t="str">
        <f>IF(ISBLANK($DC$3),"",IF(ISBLANK(Tipy!CD82),0,IF(OR(AND(Tipy!CD82=Výsledky!$DA$3,OR(Tipy!CF82=Výsledky!$DC$3+1,Tipy!CF82=Výsledky!$DC$3-1)),AND(Tipy!CF82=Výsledky!$DC$3,OR(Tipy!CD82=Výsledky!$DA$3+1,Tipy!CD82=Výsledky!$DA$3-1))),10,0)))</f>
        <v/>
      </c>
      <c r="CV88" s="69" t="str">
        <f>IF(ISBLANK($DC$3),"",IF(ISBLANK(Tipy!CD82),"-",SUM(CQ88:CU88)))</f>
        <v/>
      </c>
      <c r="CW88" s="68"/>
      <c r="CX88" s="65" t="str">
        <f>IF(ISBLANK($DX$3),"",IF(ISBLANK(Tipy!CJ82),0,IF(AND(Tipy!CJ82=Výsledky!$DV$3,Tipy!CL82=Výsledky!$DX$3),60,0)))</f>
        <v/>
      </c>
      <c r="CY88" s="65" t="str">
        <f>IF(ISBLANK($DX$3),"",IF(ISBLANK(Tipy!CJ82),0,IF(AND(Tipy!CJ82=Výsledky!$DV$3,Tipy!CL82=Výsledky!$DX$3),0,IF(AND(Tipy!CJ82-Tipy!CL82&gt;0,Výsledky!$DV$3-Výsledky!$DX$3&gt;0),20,IF(AND(Tipy!CJ82-Tipy!CL82=0,Výsledky!$DV$3-Výsledky!$DX$3=0),20,IF(AND(Tipy!CJ82-Tipy!CL82&lt;0,Výsledky!$DV$3-Výsledky!$DX$3&lt;0),20,0))))))</f>
        <v/>
      </c>
      <c r="CZ88" s="65" t="str">
        <f>IF(ISBLANK($DX$3),"",IF(OR(Tipy!CM82=Výsledky!$CX$6,Tipy!CM82=Výsledky!$CX$7,Tipy!CM82=Výsledky!$CX$8,Tipy!CM82=Výsledky!$CX$9),IF(VLOOKUP(Tipy!CM82,'Kategórie hráčov'!$A$2:$B$46,2,FALSE)=30,30,20),0))</f>
        <v/>
      </c>
      <c r="DA88" s="65" t="str">
        <f>IF(ISBLANK($DX$3),"",IF(OR(Tipy!CN82=Výsledky!$DA$6,Tipy!CN82=Výsledky!$DA$7,Tipy!CN82=Výsledky!$DA$8,Tipy!CN82=Výsledky!$DA$9),IF(VLOOKUP(Tipy!CN82,'Kategórie hráčov'!$A$2:$B$46,2,FALSE)=30,30,20),0))</f>
        <v/>
      </c>
      <c r="DB88" s="66" t="str">
        <f>IF(ISBLANK($DX$3),"",IF(ISBLANK(Tipy!CJ82),0,IF(OR(AND(Tipy!CJ82=Výsledky!$DV$3,OR(Tipy!CL82=Výsledky!$DX$3+1,Tipy!CL82=Výsledky!$DX$3-1)),AND(Tipy!CL82=Výsledky!$DX$3,OR(Tipy!CJ82=Výsledky!$DV$3+1,Tipy!CJ82=Výsledky!$DV$3-1))),10,0)))</f>
        <v/>
      </c>
      <c r="DC88" s="69" t="str">
        <f>IF(ISBLANK($DX$3),"",IF(ISBLANK(Tipy!CJ82),"-",SUM(CX88:DB88)))</f>
        <v/>
      </c>
      <c r="DD88" s="68"/>
      <c r="DE88" s="65" t="str">
        <f>IF(ISBLANK($DQ$3),"",IF(ISBLANK(Tipy!CP82),0,IF(AND(Tipy!CP82=Výsledky!$DO$3,Tipy!CR82=Výsledky!$DQ$3),60,0)))</f>
        <v/>
      </c>
      <c r="DF88" s="65" t="str">
        <f>IF(ISBLANK($DQ$3),"",IF(ISBLANK(Tipy!CP82),0,IF(AND(Tipy!CP82=Výsledky!$DO$3,Tipy!CR82=Výsledky!$DQ$3),0,IF(AND(Tipy!CP82-Tipy!CR82&gt;0,Výsledky!$DO$3-Výsledky!$DQ$3&gt;0),20,IF(AND(Tipy!CP82-Tipy!CR82=0,Výsledky!$DO$3-Výsledky!$DQ$3=0),20,IF(AND(Tipy!CP82-Tipy!CR82&lt;0,Výsledky!$DO$3-Výsledky!$DQ$3&lt;0),20,0))))))</f>
        <v/>
      </c>
      <c r="DG88" s="65" t="str">
        <f>IF(ISBLANK($DQ$3),"",IF(OR(Tipy!CS82=Výsledky!$DE$6,Tipy!CS82=Výsledky!$DE$7,Tipy!CS82=Výsledky!$DE$8,Tipy!CS82=Výsledky!$DE$9),IF(VLOOKUP(Tipy!CS82,'Kategórie hráčov'!$A$2:$B$46,2,FALSE)=30,30,20),0))</f>
        <v/>
      </c>
      <c r="DH88" s="65" t="str">
        <f>IF(ISBLANK($DQ$3),"",IF(OR(Tipy!CT82=Výsledky!$DH$6,Tipy!CT82=Výsledky!$DH$7,Tipy!CT82=Výsledky!$DH$8,Tipy!CT82=Výsledky!$DH$9),IF(VLOOKUP(Tipy!CT82,'Kategórie hráčov'!$A$2:$B$46,2,FALSE)=30,30,20),0))</f>
        <v/>
      </c>
      <c r="DI88" s="66" t="str">
        <f>IF(ISBLANK($DQ$3),"",IF(ISBLANK(Tipy!CP82),0,IF(OR(AND(Tipy!CP82=Výsledky!$DO$3,OR(Tipy!CR82=Výsledky!$DQ$3+1,Tipy!CR82=Výsledky!$DQ$3-1)),AND(Tipy!CR82=Výsledky!$DQ$3,OR(Tipy!CP82=Výsledky!$DO$3+1,Tipy!CP82=Výsledky!$DO$3-1))),10,0)))</f>
        <v/>
      </c>
      <c r="DJ88" s="69" t="str">
        <f>IF(ISBLANK($DQ$3),"",IF(ISBLANK(Tipy!CP82),"-",SUM(DE88:DI88)))</f>
        <v/>
      </c>
      <c r="DK88" s="68"/>
      <c r="DL88" s="65" t="str">
        <f>IF(ISBLANK($EE$3),"",IF(ISBLANK(Tipy!CV82),0,IF(AND(Tipy!CV82=Výsledky!$EC$3,Tipy!CX82=Výsledky!$EE$3),60,0)))</f>
        <v/>
      </c>
      <c r="DM88" s="65" t="str">
        <f>IF(ISBLANK($EE$3),"",IF(ISBLANK(Tipy!CV82),0,IF(AND(Tipy!CV82=Výsledky!$EC$3,Tipy!CX82=Výsledky!$EE$3),0,IF(AND(Tipy!CV82-Tipy!CX82&gt;0,Výsledky!$EC$3-Výsledky!$EE$3&gt;0),20,IF(AND(Tipy!CV82-Tipy!CX82=0,Výsledky!$EC$3-Výsledky!$EE$3=0),20,IF(AND(Tipy!CV82-Tipy!CX82&lt;0,Výsledky!$EC$3-Výsledky!$EE$3&lt;0),20,0))))))</f>
        <v/>
      </c>
      <c r="DN88" s="65" t="str">
        <f>IF(ISBLANK($EE$3),"",IF(OR(Tipy!CY82=Výsledky!#REF!,Tipy!CY82=Výsledky!#REF!,Tipy!CY82=Výsledky!#REF!,Tipy!CY82=Výsledky!$DL$9),IF(VLOOKUP(Tipy!CY82,'Kategórie hráčov'!$A$2:$B$46,2,FALSE)=30,30,20),0))</f>
        <v/>
      </c>
      <c r="DO88" s="65" t="str">
        <f>IF(ISBLANK($EE$3),"",IF(OR(Tipy!CZ82=Výsledky!#REF!,Tipy!CZ82=Výsledky!#REF!,Tipy!CZ82=Výsledky!#REF!,Tipy!CZ82=Výsledky!$DO$9),IF(VLOOKUP(Tipy!CZ82,'Kategórie hráčov'!$A$2:$B$46,2,FALSE)=30,30,20),0))</f>
        <v/>
      </c>
      <c r="DP88" s="66" t="str">
        <f>IF(ISBLANK($EE$3),"",IF(ISBLANK(Tipy!CV82),0,IF(OR(AND(Tipy!CV82=Výsledky!$EC$3,OR(Tipy!CX82=Výsledky!$EE$3+1,Tipy!CX82=Výsledky!$EE$3-1)),AND(Tipy!CX82=Výsledky!$EE$3,OR(Tipy!CV82=Výsledky!$EC$3+1,Tipy!CV82=Výsledky!$EC$3-1))),10,0)))</f>
        <v/>
      </c>
      <c r="DQ88" s="69" t="str">
        <f>IF(ISBLANK($EE$3),"",IF(ISBLANK(Tipy!CV82),"-",SUM(DL88:DP88)))</f>
        <v/>
      </c>
      <c r="DR88" s="68"/>
      <c r="DS88" s="65" t="str">
        <f>IF(ISBLANK($EL$3),"",IF(ISBLANK(Tipy!DB82),0,IF(AND(Tipy!DB82=Výsledky!$EJ$3,Tipy!DD82=Výsledky!$EL$3),60,0)))</f>
        <v/>
      </c>
      <c r="DT88" s="65" t="str">
        <f>IF(ISBLANK($EL$3),"",IF(ISBLANK(Tipy!DB82),0,IF(AND(Tipy!DB82=Výsledky!$EJ$3,Tipy!DD82=Výsledky!$EL$3),0,IF(AND(Tipy!DB82-Tipy!DD82&gt;0,Výsledky!$EJ$3-Výsledky!$EL$3&gt;0),20,IF(AND(Tipy!DB82-Tipy!DD82=0,Výsledky!$EJ$3-Výsledky!$EL$3=0),20,IF(AND(Tipy!DB82-Tipy!DD82&lt;0,Výsledky!$EJ$3-Výsledky!$EL$3&lt;0),20,0))))))</f>
        <v/>
      </c>
      <c r="DU88" s="65" t="str">
        <f>IF(ISBLANK($EL$3),"",IF(OR(Tipy!DE82=Výsledky!$DS$6,Tipy!DE82=Výsledky!$DS$7,Tipy!DE82=Výsledky!$DS$8,Tipy!DE82=Výsledky!$DS$9),IF(VLOOKUP(Tipy!DE82,'Kategórie hráčov'!$A$2:$B$46,2,FALSE)=30,30,20),0))</f>
        <v/>
      </c>
      <c r="DV88" s="65" t="str">
        <f>IF(ISBLANK($EL$3),"",IF(OR(Tipy!DF82=Výsledky!$DV$6,Tipy!DF82=Výsledky!$DV$7,Tipy!DF82=Výsledky!$DV$8,Tipy!DF82=Výsledky!$DV$9),IF(VLOOKUP(Tipy!DF82,'Kategórie hráčov'!$A$2:$B$46,2,FALSE)=30,30,20),0))</f>
        <v/>
      </c>
      <c r="DW88" s="66" t="str">
        <f>IF(ISBLANK($EL$3),"",IF(ISBLANK(Tipy!DB82),0,IF(OR(AND(Tipy!DB82=Výsledky!$EJ$3,OR(Tipy!DD82=Výsledky!$EL$3+1,Tipy!DD82=Výsledky!$EL$3-1)),AND(Tipy!DD82=Výsledky!$EL$3,OR(Tipy!DB82=Výsledky!$EJ$3+1,Tipy!DB82=Výsledky!$EJ$3-1))),10,0)))</f>
        <v/>
      </c>
      <c r="DX88" s="69" t="str">
        <f>IF(ISBLANK($EL$3),"",IF(ISBLANK(Tipy!DB82),"-",SUM(DS88:DW88)))</f>
        <v/>
      </c>
      <c r="DY88" s="68"/>
      <c r="DZ88" s="65" t="str">
        <f>IF(ISBLANK($ES$3),"",IF(ISBLANK(Tipy!DH82),0,IF(AND(Tipy!DH82=Výsledky!$EQ$3,Tipy!DJ82=Výsledky!$ES$3),60,0)))</f>
        <v/>
      </c>
      <c r="EA88" s="65" t="str">
        <f>IF(ISBLANK($ES$3),"",IF(ISBLANK(Tipy!DH82),0,IF(AND(Tipy!DH82=Výsledky!$EQ$3,Tipy!DJ82=Výsledky!$ES$3),0,IF(AND(Tipy!DH82-Tipy!DJ82&gt;0,Výsledky!$EQ$3-Výsledky!$ES$3&gt;0),20,IF(AND(Tipy!DH82-Tipy!DJ82=0,Výsledky!$EQ$3-Výsledky!$ES$3=0),20,IF(AND(Tipy!DH82-Tipy!DJ82&lt;0,Výsledky!$EQ$3-Výsledky!$ES$3&lt;0),20,0))))))</f>
        <v/>
      </c>
      <c r="EB88" s="65" t="str">
        <f>IF(ISBLANK($ES$3),"",IF(OR(Tipy!DK82=Výsledky!$DZ$6,Tipy!DK82=Výsledky!$DZ$7,Tipy!DK82=Výsledky!$DZ$8,Tipy!DK82=Výsledky!$DZ$9),IF(VLOOKUP(Tipy!DK82,'Kategórie hráčov'!$A$2:$B$46,2,FALSE)=30,30,20),0))</f>
        <v/>
      </c>
      <c r="EC88" s="65" t="str">
        <f>IF(ISBLANK($ES$3),"",IF(OR(Tipy!DL82=Výsledky!$EC$6,Tipy!DL82=Výsledky!$EC$7,Tipy!DL82=Výsledky!$EC$8,Tipy!DL82=Výsledky!$EC$9),IF(VLOOKUP(Tipy!DL82,'Kategórie hráčov'!$A$2:$B$46,2,FALSE)=30,30,20),0))</f>
        <v/>
      </c>
      <c r="ED88" s="66" t="str">
        <f>IF(ISBLANK($ES$3),"",IF(ISBLANK(Tipy!DH82),0,IF(OR(AND(Tipy!DH82=Výsledky!$EQ$3,OR(Tipy!DJ82=Výsledky!$ES$3+1,Tipy!DJ82=Výsledky!$ES$3-1)),AND(Tipy!DJ82=Výsledky!$ES$3,OR(Tipy!DH82=Výsledky!$EQ$3+1,Tipy!DH82=Výsledky!$EQ$3-1))),10,0)))</f>
        <v/>
      </c>
      <c r="EE88" s="69" t="str">
        <f>IF(ISBLANK($ES$3),"",IF(ISBLANK(Tipy!DH82),"-",SUM(DZ88:ED88)))</f>
        <v/>
      </c>
      <c r="EF88" s="68"/>
      <c r="EG88" s="65" t="str">
        <f>IF(ISBLANK($EZ$3),"",IF(ISBLANK(Tipy!DN82),0,IF(AND(Tipy!DN82=Výsledky!$EX$3,Tipy!DP82=Výsledky!$EZ$3),60,0)))</f>
        <v/>
      </c>
      <c r="EH88" s="65" t="str">
        <f>IF(ISBLANK($EZ$3),"",IF(ISBLANK(Tipy!DN82),0,IF(AND(Tipy!DN82=Výsledky!$EX$3,Tipy!DP82=Výsledky!$EZ$3),0,IF(AND(Tipy!DN82-Tipy!DP82&gt;0,Výsledky!$EX$3-Výsledky!$EZ$3&gt;0),20,IF(AND(Tipy!DN82-Tipy!DP82=0,Výsledky!$EX$3-Výsledky!$EZ$3=0),20,IF(AND(Tipy!DN82-Tipy!DP82&lt;0,Výsledky!$EX$3-Výsledky!$EZ$3&lt;0),20,0))))))</f>
        <v/>
      </c>
      <c r="EI88" s="65" t="str">
        <f>IF(ISBLANK($EZ$3),"",IF(OR(Tipy!DQ82=Výsledky!$EG$6,Tipy!DQ82=Výsledky!$EG$7,Tipy!DQ82=Výsledky!$EG$8,Tipy!DQ82=Výsledky!$EG$9),IF(VLOOKUP(Tipy!DQ82,'Kategórie hráčov'!$A$2:$B$46,2,FALSE)=30,30,20),0))</f>
        <v/>
      </c>
      <c r="EJ88" s="65" t="str">
        <f>IF(ISBLANK($EZ$3),"",IF(OR(Tipy!DR82=Výsledky!$EJ$6,Tipy!DR82=Výsledky!$EJ$7,Tipy!DR82=Výsledky!$EJ$8,Tipy!DR82=Výsledky!$EJ$9),IF(VLOOKUP(Tipy!DR82,'Kategórie hráčov'!$A$2:$B$46,2,FALSE)=30,30,20),0))</f>
        <v/>
      </c>
      <c r="EK88" s="66" t="str">
        <f>IF(ISBLANK($EZ$3),"",IF(ISBLANK(Tipy!DN82),0,IF(OR(AND(Tipy!DN82=Výsledky!$EX$3,OR(Tipy!DP82=Výsledky!$EZ$3+1,Tipy!DP82=Výsledky!$EZ$3-1)),AND(Tipy!DP82=Výsledky!$EZ$3,OR(Tipy!DN82=Výsledky!$EX$3+1,Tipy!DN82=Výsledky!$EX$3-1))),10,0)))</f>
        <v/>
      </c>
      <c r="EL88" s="69" t="str">
        <f>IF(ISBLANK($EZ$3),"",IF(ISBLANK(Tipy!DN82),"-",SUM(EG88:EK88)))</f>
        <v/>
      </c>
      <c r="EM88" s="68"/>
      <c r="EN88" s="65" t="str">
        <f>IF(ISBLANK($FU$3),"",IF(ISBLANK(Tipy!DT82),0,IF(AND(Tipy!DT82=Výsledky!$FS$3,Tipy!DV82=Výsledky!$FU$3),60,0)))</f>
        <v/>
      </c>
      <c r="EO88" s="65" t="str">
        <f>IF(ISBLANK($FU$3),"",IF(ISBLANK(Tipy!DT82),0,IF(AND(Tipy!DT82=Výsledky!$FS$3,Tipy!DV82=Výsledky!$FU$3),0,IF(AND(Tipy!DT82-Tipy!DV82&gt;0,Výsledky!$FS$3-Výsledky!$FU$3&gt;0),20,IF(AND(Tipy!DT82-Tipy!DV82=0,Výsledky!$FS$3-Výsledky!$FU$3=0),20,IF(AND(Tipy!DT82-Tipy!DV82&lt;0,Výsledky!$FS$3-Výsledky!$FU$3&lt;0),20,0))))))</f>
        <v/>
      </c>
      <c r="EP88" s="65" t="str">
        <f>IF(ISBLANK($FU$3),"",IF(OR(Tipy!DW82=Výsledky!$EN$6,Tipy!DW82=Výsledky!$EN$7,Tipy!DW82=Výsledky!$EN$8,Tipy!DW82=Výsledky!$EN$9),IF(VLOOKUP(Tipy!DW82,'Kategórie hráčov'!$A$2:$B$46,2,FALSE)=30,30,20),0))</f>
        <v/>
      </c>
      <c r="EQ88" s="65" t="str">
        <f>IF(ISBLANK($FU$3),"",IF(OR(Tipy!DX82=Výsledky!$EQ$6,Tipy!DX82=Výsledky!$EQ$7,Tipy!DX82=Výsledky!$EQ$8,Tipy!DX82=Výsledky!$EQ$9),IF(VLOOKUP(Tipy!DX82,'Kategórie hráčov'!$A$2:$B$46,2,FALSE)=30,30,20),0))</f>
        <v/>
      </c>
      <c r="ER88" s="66" t="str">
        <f>IF(ISBLANK($FU$3),"",IF(ISBLANK(Tipy!DT82),0,IF(OR(AND(Tipy!DT82=Výsledky!$FS$3,OR(Tipy!DV82=Výsledky!$FU$3+1,Tipy!DV82=Výsledky!$FU$3-1)),AND(Tipy!DV82=Výsledky!$FU$3,OR(Tipy!DT82=Výsledky!$FS$3+1,Tipy!DT82=Výsledky!$FS$3-1))),10,0)))</f>
        <v/>
      </c>
      <c r="ES88" s="69" t="str">
        <f>IF(ISBLANK($FU$3),"",IF(ISBLANK(Tipy!DT82),"-",SUM(EN88:ER88)))</f>
        <v/>
      </c>
      <c r="ET88" s="68"/>
      <c r="EU88" s="65" t="str">
        <f>IF(ISBLANK($FG$3),"",IF(ISBLANK(Tipy!DZ82),0,IF(AND(Tipy!DZ82=Výsledky!$FE$3,Tipy!EB82=Výsledky!$FG$3),60,0)))</f>
        <v/>
      </c>
      <c r="EV88" s="65" t="str">
        <f>IF(ISBLANK($FG$3),"",IF(ISBLANK(Tipy!DZ82),0,IF(AND(Tipy!DZ82=Výsledky!$FE$3,Tipy!EB82=Výsledky!$FG$3),0,IF(AND(Tipy!DZ82-Tipy!EB82&gt;0,Výsledky!$FE$3-Výsledky!$FG$3&gt;0),20,IF(AND(Tipy!DZ82-Tipy!EB82=0,Výsledky!$FE$3-Výsledky!$FG$3=0),20,IF(AND(Tipy!DZ82-Tipy!EB82&lt;0,Výsledky!$FE$3-Výsledky!$FG$3&lt;0),20,0))))))</f>
        <v/>
      </c>
      <c r="EW88" s="65" t="str">
        <f>IF(ISBLANK($FG$3),"",IF(OR(Tipy!EC82=Výsledky!$EU$6,Tipy!EC82=Výsledky!$EU$7,Tipy!EC82=Výsledky!$EU$8,Tipy!EC82=Výsledky!$EU$9),IF(VLOOKUP(Tipy!EC82,'Kategórie hráčov'!$A$2:$B$46,2,FALSE)=30,30,20),0))</f>
        <v/>
      </c>
      <c r="EX88" s="65" t="str">
        <f>IF(ISBLANK($FG$3),"",IF(OR(Tipy!ED82=Výsledky!$EX$6,Tipy!ED82=Výsledky!$EX$7,Tipy!ED82=Výsledky!$EX$8,Tipy!ED82=Výsledky!$EX$9),IF(VLOOKUP(Tipy!ED82,'Kategórie hráčov'!$A$2:$B$46,2,FALSE)=30,30,20),0))</f>
        <v/>
      </c>
      <c r="EY88" s="66" t="str">
        <f>IF(ISBLANK($FG$3),"",IF(ISBLANK(Tipy!DZ82),0,IF(OR(AND(Tipy!DZ82=Výsledky!$FE$3,OR(Tipy!EB82=Výsledky!$FG$3+1,Tipy!EB82=Výsledky!$FG$3-1)),AND(Tipy!EB82=Výsledky!$FG$3,OR(Tipy!DZ82=Výsledky!$FE$3+1,Tipy!DZ82=Výsledky!$FE$3-1))),10,0)))</f>
        <v/>
      </c>
      <c r="EZ88" s="69" t="str">
        <f>IF(ISBLANK($FG$3),"",IF(ISBLANK(Tipy!DZ82),"-",SUM(EU88:EY88)))</f>
        <v/>
      </c>
      <c r="FA88" s="68"/>
      <c r="FB88" s="65" t="str">
        <f>IF(ISBLANK($BM$3),"",IF(ISBLANK(Tipy!EF82),0,IF(AND(Tipy!EF82=Výsledky!$BK$3,Tipy!EH82=Výsledky!$BM$3),60,0)))</f>
        <v/>
      </c>
      <c r="FC88" s="65" t="str">
        <f>IF(ISBLANK($BM$3),"",IF(ISBLANK(Tipy!EF82),0,IF(AND(Tipy!EF82=Výsledky!$BK$3,Tipy!EH82=Výsledky!$BM$3),0,IF(AND(Tipy!EF82-Tipy!EH82&gt;0,Výsledky!$BK$3-Výsledky!$BM$3&gt;0),20,IF(AND(Tipy!EF82-Tipy!EH82=0,Výsledky!$BK$3-Výsledky!$BM$3=0),20,IF(AND(Tipy!EF82-Tipy!EH82&lt;0,Výsledky!$BK$3-Výsledky!$BM$3&lt;0),20,0))))))</f>
        <v/>
      </c>
      <c r="FD88" s="65" t="str">
        <f>IF(ISBLANK($BM$3),"",IF(OR(Tipy!EI82=Výsledky!$FB$6,Tipy!EI82=Výsledky!$FB$7,Tipy!EI82=Výsledky!$FB$8,Tipy!EI82=Výsledky!$FB$9),IF(VLOOKUP(Tipy!EI82,'Kategórie hráčov'!$A$2:$B$46,2,FALSE)=30,30,20),0))</f>
        <v/>
      </c>
      <c r="FE88" s="65" t="str">
        <f>IF(ISBLANK($BM$3),"",IF(OR(Tipy!EJ82=Výsledky!$FE$6,Tipy!EJ82=Výsledky!$FE$7,Tipy!EJ82=Výsledky!$FE$8,Tipy!EJ82=Výsledky!$FE$9),IF(VLOOKUP(Tipy!EJ82,'Kategórie hráčov'!$A$2:$B$46,2,FALSE)=30,30,20),0))</f>
        <v/>
      </c>
      <c r="FF88" s="66" t="str">
        <f>IF(ISBLANK($BM$3),"",IF(ISBLANK(Tipy!EF82),0,IF(OR(AND(Tipy!EF82=Výsledky!$BK$3,OR(Tipy!EH82=Výsledky!$BM$3+1,Tipy!EH82=Výsledky!$BM$3-1)),AND(Tipy!EH82=Výsledky!$BM$3,OR(Tipy!EF82=Výsledky!$BK$3+1,Tipy!EF82=Výsledky!$BK$3-1))),10,0)))</f>
        <v/>
      </c>
      <c r="FG88" s="69" t="str">
        <f>IF(ISBLANK($BM$3),"",IF(ISBLANK(Tipy!EF82),"-",SUM(FB88:FF88)))</f>
        <v/>
      </c>
      <c r="FH88" s="68"/>
      <c r="FI88" s="65" t="str">
        <f>IF(ISBLANK($FN$3),"",IF(ISBLANK(Tipy!EL82),0,IF(AND(Tipy!EL82=Výsledky!$FL$3,Tipy!EN82=Výsledky!$FN$3),60,0)))</f>
        <v/>
      </c>
      <c r="FJ88" s="65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65" t="str">
        <f>IF(ISBLANK($FN$3),"",IF(OR(Tipy!EO82=Výsledky!$FI$6,Tipy!EO82=Výsledky!$FI$7,Tipy!EO82=Výsledky!$FI$8,Tipy!EO82=Výsledky!$FI$9),IF(VLOOKUP(Tipy!EO82,'Kategórie hráčov'!$A$2:$B$46,2,FALSE)=30,30,20),0))</f>
        <v/>
      </c>
      <c r="FL88" s="65" t="str">
        <f>IF(ISBLANK($FN$3),"",IF(OR(Tipy!EP82=Výsledky!$FL$6,Tipy!EP82=Výsledky!$FL$7,Tipy!EP82=Výsledky!$FL$8,Tipy!EP82=Výsledky!$FL$9),IF(VLOOKUP(Tipy!EP82,'Kategórie hráčov'!$A$2:$B$46,2,FALSE)=30,30,20),0))</f>
        <v/>
      </c>
      <c r="FM88" s="66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69" t="str">
        <f>IF(ISBLANK($FN$3),"",IF(ISBLANK(Tipy!EL82),"-",SUM(FI88:FM88)))</f>
        <v/>
      </c>
      <c r="FO88" s="68"/>
      <c r="FP88" s="65" t="str">
        <f>IF(ISBLANK($DJ$3),"",IF(ISBLANK(Tipy!ER82),0,IF(AND(Tipy!ER82=Výsledky!$DH$3,Tipy!ET82=Výsledky!$DJ$3),60,0)))</f>
        <v/>
      </c>
      <c r="FQ88" s="65" t="str">
        <f>IF(ISBLANK($DJ$3),"",IF(ISBLANK(Tipy!ER82),0,IF(AND(Tipy!ER82=Výsledky!$DH$3,Tipy!ET82=Výsledky!$DJ$3),0,IF(AND(Tipy!ER82-Tipy!ET82&gt;0,Výsledky!$DH$3-Výsledky!$DJ$3&gt;0),20,IF(AND(Tipy!ER82-Tipy!ET82=0,Výsledky!$DH$3-Výsledky!$DJ$3=0),20,IF(AND(Tipy!ER82-Tipy!ET82&lt;0,Výsledky!$DH$3-Výsledky!$DJ$3&lt;0),20,0))))))</f>
        <v/>
      </c>
      <c r="FR88" s="65" t="str">
        <f>IF(ISBLANK($DJ$3),"",IF(OR(Tipy!EU82=Výsledky!$FP$6,Tipy!EU82=Výsledky!$FP$7,Tipy!EU82=Výsledky!$FP$8,Tipy!EU82=Výsledky!$FP$9),IF(VLOOKUP(Tipy!EU82,'Kategórie hráčov'!$A$2:$B$46,2,FALSE)=30,30,20),0))</f>
        <v/>
      </c>
      <c r="FS88" s="65" t="str">
        <f>IF(ISBLANK($DJ$3),"",IF(OR(Tipy!EV82=Výsledky!$FS$6,Tipy!EV82=Výsledky!$FS$7,Tipy!EV82=Výsledky!$FS$8,Tipy!EV82=Výsledky!$FS$9),IF(VLOOKUP(Tipy!EV82,'Kategórie hráčov'!$A$2:$B$46,2,FALSE)=30,30,20),0))</f>
        <v/>
      </c>
      <c r="FT88" s="66" t="str">
        <f>IF(ISBLANK($DJ$3),"",IF(ISBLANK(Tipy!ER82),0,IF(OR(AND(Tipy!ER82=Výsledky!$DH$3,OR(Tipy!ET82=Výsledky!$DJ$3+1,Tipy!ET82=Výsledky!$DJ$3-1)),AND(Tipy!ET82=Výsledky!$DJ$3,OR(Tipy!ER82=Výsledky!$DH$3+1,Tipy!ER82=Výsledky!$DH$3-1))),10,0)))</f>
        <v/>
      </c>
      <c r="FU88" s="69" t="str">
        <f>IF(ISBLANK($DJ$3),"",IF(ISBLANK(Tipy!ER82),"-",SUM(FP88:FT88)))</f>
        <v/>
      </c>
      <c r="FV88" s="68"/>
      <c r="FW88" s="65" t="str">
        <f>IF(ISBLANK($GB$3),"",IF(ISBLANK(Tipy!EX82),0,IF(AND(Tipy!EX82=Výsledky!$FZ$3,Tipy!EZ82=Výsledky!$GB$3),60,0)))</f>
        <v/>
      </c>
      <c r="FX88" s="65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65" t="str">
        <f>IF(ISBLANK($GB$3),"",IF(OR(Tipy!FA82=Výsledky!$FW$6,Tipy!FA82=Výsledky!$FW$7,Tipy!FA82=Výsledky!$FW$8,Tipy!FA82=Výsledky!$FW$9),IF(VLOOKUP(Tipy!FA82,'Kategórie hráčov'!$A$2:$B$46,2,FALSE)=30,30,20),0))</f>
        <v/>
      </c>
      <c r="FZ88" s="65" t="str">
        <f>IF(ISBLANK($GB$3),"",IF(OR(Tipy!FB82=Výsledky!$FZ$6,Tipy!FB82=Výsledky!$FZ$7,Tipy!FB82=Výsledky!$FZ$8,Tipy!FB82=Výsledky!$FZ$9),IF(VLOOKUP(Tipy!FB82,'Kategórie hráčov'!$A$2:$B$46,2,FALSE)=30,30,20),0))</f>
        <v/>
      </c>
      <c r="GA88" s="66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69" t="str">
        <f>IF(ISBLANK($GB$3),"",IF(ISBLANK(Tipy!EX82),"-",SUM(FW88:GA88)))</f>
        <v/>
      </c>
      <c r="GC88" s="68"/>
      <c r="GD88" s="65" t="str">
        <f>IF(ISBLANK($GP$3),"",IF(ISBLANK(Tipy!FD82),0,IF(AND(Tipy!FD82=Výsledky!$GN$3,Tipy!FF82=Výsledky!$GP$3),60,0)))</f>
        <v/>
      </c>
      <c r="GE88" s="65" t="str">
        <f>IF(ISBLANK($GP$3),"",IF(ISBLANK(Tipy!FD82),0,IF(AND(Tipy!FD82=Výsledky!$GN$3,Tipy!FF82=Výsledky!$GP$3),0,IF(AND(Tipy!FD82-Tipy!FF82&gt;0,Výsledky!$GN$3-Výsledky!$GP$3&gt;0),20,IF(AND(Tipy!FD82-Tipy!FF82=0,Výsledky!$GN$3-Výsledky!$GP$3=0),20,IF(AND(Tipy!FD82-Tipy!FF82&lt;0,Výsledky!$GN$3-Výsledky!$GP$3&lt;0),20,0))))))</f>
        <v/>
      </c>
      <c r="GF88" s="65" t="str">
        <f>IF(ISBLANK($GP$3),"",IF(OR(Tipy!FG82=Výsledky!$GD$6,Tipy!FG82=Výsledky!$GD$7,Tipy!FG82=Výsledky!$GD$8,Tipy!FG82=Výsledky!$GD$9),IF(VLOOKUP(Tipy!FG82,'Kategórie hráčov'!$A$2:$B$46,2,FALSE)=30,30,20),0))</f>
        <v/>
      </c>
      <c r="GG88" s="65" t="str">
        <f>IF(ISBLANK($GP$3),"",IF(OR(Tipy!FH82=Výsledky!$GG$6,Tipy!FH82=Výsledky!$GG$7,Tipy!FH82=Výsledky!$GG$8,Tipy!FH82=Výsledky!$GG$9),IF(VLOOKUP(Tipy!FH82,'Kategórie hráčov'!$A$2:$B$46,2,FALSE)=30,30,20),0))</f>
        <v/>
      </c>
      <c r="GH88" s="66" t="str">
        <f>IF(ISBLANK($GP$3),"",IF(ISBLANK(Tipy!FD82),0,IF(OR(AND(Tipy!FD82=Výsledky!$GN$3,OR(Tipy!FF82=Výsledky!$GP$3+1,Tipy!FF82=Výsledky!$GP$3-1)),AND(Tipy!FF82=Výsledky!$GP$3,OR(Tipy!FD82=Výsledky!$GN$3+1,Tipy!FD82=Výsledky!$GN$3-1))),10,0)))</f>
        <v/>
      </c>
      <c r="GI88" s="69" t="str">
        <f>IF(ISBLANK($GP$3),"",IF(ISBLANK(Tipy!FD82),"-",SUM(GD88:GH88)))</f>
        <v/>
      </c>
      <c r="GJ88" s="68"/>
      <c r="GK88" s="65" t="str">
        <f>IF(ISBLANK($GW$3),"",IF(ISBLANK(Tipy!FJ82),0,IF(AND(Tipy!FJ82=Výsledky!$GU$3,Tipy!FL82=Výsledky!$GW$3),60,0)))</f>
        <v/>
      </c>
      <c r="GL88" s="65" t="str">
        <f>IF(ISBLANK($GW$3),"",IF(ISBLANK(Tipy!FJ82),0,IF(AND(Tipy!FJ82=Výsledky!$GU$3,Tipy!FL82=Výsledky!$GW$3),0,IF(AND(Tipy!FJ82-Tipy!FL82&gt;0,Výsledky!$GU$3-Výsledky!$GW$3&gt;0),20,IF(AND(Tipy!FJ82-Tipy!FL82=0,Výsledky!$GU$3-Výsledky!$GW$3=0),20,IF(AND(Tipy!FJ82-Tipy!FL82&lt;0,Výsledky!$GU$3-Výsledky!$GW$3&lt;0),20,0))))))</f>
        <v/>
      </c>
      <c r="GM88" s="65" t="str">
        <f>IF(ISBLANK($GW$3),"",IF(OR(Tipy!FM82=Výsledky!$GK$6,Tipy!FM82=Výsledky!$GK$7,Tipy!FM82=Výsledky!$GK$8,Tipy!FM82=Výsledky!$GK$9),IF(VLOOKUP(Tipy!FM82,'Kategórie hráčov'!$A$2:$B$46,2,FALSE)=30,30,20),0))</f>
        <v/>
      </c>
      <c r="GN88" s="65" t="str">
        <f>IF(ISBLANK($GW$3),"",IF(OR(Tipy!FN82=Výsledky!$GN$6,Tipy!FN82=Výsledky!$GN$7,Tipy!FN82=Výsledky!$GN$8,Tipy!FN82=Výsledky!$GN$9),IF(VLOOKUP(Tipy!FN82,'Kategórie hráčov'!$A$2:$B$46,2,FALSE)=30,30,20),0))</f>
        <v/>
      </c>
      <c r="GO88" s="66" t="str">
        <f>IF(ISBLANK($GW$3),"",IF(ISBLANK(Tipy!FJ82),0,IF(OR(AND(Tipy!FJ82=Výsledky!$GU$3,OR(Tipy!FL82=Výsledky!$GW$3+1,Tipy!FL82=Výsledky!$GW$3-1)),AND(Tipy!FL82=Výsledky!$GW$3,OR(Tipy!FJ82=Výsledky!$GU$3+1,Tipy!FJ82=Výsledky!$GU$3-1))),10,0)))</f>
        <v/>
      </c>
      <c r="GP88" s="69" t="str">
        <f>IF(ISBLANK($GW$3),"",IF(ISBLANK(Tipy!FJ82),"-",SUM(GK88:GO88)))</f>
        <v/>
      </c>
      <c r="GQ88" s="68"/>
      <c r="GR88" s="65" t="str">
        <f>IF(ISBLANK($GI$3),"",IF(ISBLANK(Tipy!FP82),0,IF(AND(Tipy!FP82=Výsledky!$GG$3,Tipy!FR82=Výsledky!$GI$3),60,0)))</f>
        <v/>
      </c>
      <c r="GS88" s="65" t="str">
        <f>IF(ISBLANK($GI$3),"",IF(ISBLANK(Tipy!FP82),0,IF(AND(Tipy!FP82=Výsledky!$GG$3,Tipy!FR82=Výsledky!$GI$3),0,IF(AND(Tipy!FP82-Tipy!FR82&gt;0,Výsledky!$GG$3-Výsledky!$GI$3&gt;0),20,IF(AND(Tipy!FP82-Tipy!FR82=0,Výsledky!$GG$3-Výsledky!$GI$3=0),20,IF(AND(Tipy!FP82-Tipy!FR82&lt;0,Výsledky!$GG$3-Výsledky!$GI$3&lt;0),20,0))))))</f>
        <v/>
      </c>
      <c r="GT88" s="65" t="str">
        <f>IF(ISBLANK($GI$3),"",IF(OR(Tipy!FS82=Výsledky!#REF!,Tipy!FS82=Výsledky!#REF!,Tipy!FS82=Výsledky!#REF!,Tipy!FS82=Výsledky!$GR$9),IF(VLOOKUP(Tipy!FS82,'Kategórie hráčov'!$A$2:$B$46,2,FALSE)=30,30,20),0))</f>
        <v/>
      </c>
      <c r="GU88" s="65" t="str">
        <f>IF(ISBLANK($GI$3),"",IF(OR(Tipy!FT82=Výsledky!#REF!,Tipy!FT82=Výsledky!#REF!,Tipy!FT82=Výsledky!#REF!,Tipy!FT82=Výsledky!$GU$9),IF(VLOOKUP(Tipy!FT82,'Kategórie hráčov'!$A$2:$B$46,2,FALSE)=30,30,20),0))</f>
        <v/>
      </c>
      <c r="GV88" s="66" t="str">
        <f>IF(ISBLANK($GI$3),"",IF(ISBLANK(Tipy!FP82),0,IF(OR(AND(Tipy!FP82=Výsledky!$GG$3,OR(Tipy!FR82=Výsledky!$GI$3+1,Tipy!FR82=Výsledky!$GI$3-1)),AND(Tipy!FR82=Výsledky!$GI$3,OR(Tipy!FP82=Výsledky!$GG$3+1,Tipy!FP82=Výsledky!$GG$3-1))),10,0)))</f>
        <v/>
      </c>
      <c r="GW88" s="69" t="str">
        <f>IF(ISBLANK($GI$3),"",IF(ISBLANK(Tipy!FP82),"-",SUM(GR88:GV88)))</f>
        <v/>
      </c>
      <c r="GX88" s="68"/>
      <c r="GY88" s="65" t="str">
        <f>IF(ISBLANK($HK$3),"",IF(ISBLANK(Tipy!FV82),0,IF(AND(Tipy!FV82=Výsledky!$HI$3,Tipy!FX82=Výsledky!$HK$3),60,0)))</f>
        <v/>
      </c>
      <c r="GZ88" s="65" t="str">
        <f>IF(ISBLANK($HK$3),"",IF(ISBLANK(Tipy!FV82),0,IF(AND(Tipy!FV82=Výsledky!$HI$3,Tipy!FX82=Výsledky!$HK$3),0,IF(AND(Tipy!FV82-Tipy!FX82&gt;0,Výsledky!$HI$3-Výsledky!$HK$3&gt;0),20,IF(AND(Tipy!FV82-Tipy!FX82=0,Výsledky!$HI$3-Výsledky!$HK$3=0),20,IF(AND(Tipy!FV82-Tipy!FX82&lt;0,Výsledky!$HI$3-Výsledky!$HK$3&lt;0),20,0))))))</f>
        <v/>
      </c>
      <c r="HA88" s="65" t="str">
        <f>IF(ISBLANK($HK$3),"",IF(OR(Tipy!FY82=Výsledky!$GY$6,Tipy!FY82=Výsledky!$GY$7,Tipy!FY82=Výsledky!$GY$8,Tipy!FY82=Výsledky!$GY$9),IF(VLOOKUP(Tipy!FY82,'Kategórie hráčov'!$A$2:$B$46,2,FALSE)=30,30,20),0))</f>
        <v/>
      </c>
      <c r="HB88" s="65" t="str">
        <f>IF(ISBLANK($HK$3),"",IF(OR(Tipy!FZ82=Výsledky!$HB$6,Tipy!FZ82=Výsledky!$HB$7,Tipy!FZ82=Výsledky!$HB$8,Tipy!FZ82=Výsledky!$HB$9),IF(VLOOKUP(Tipy!FZ82,'Kategórie hráčov'!$A$2:$B$46,2,FALSE)=30,30,20),0))</f>
        <v/>
      </c>
      <c r="HC88" s="66" t="str">
        <f>IF(ISBLANK($HK$3),"",IF(ISBLANK(Tipy!FV82),0,IF(OR(AND(Tipy!FV82=Výsledky!$HI$3,OR(Tipy!FX82=Výsledky!$HK$3+1,Tipy!FX82=Výsledky!$HK$3-1)),AND(Tipy!FX82=Výsledky!$HK$3,OR(Tipy!FV82=Výsledky!$HI$3+1,Tipy!FV82=Výsledky!$HI$3-1))),10,0)))</f>
        <v/>
      </c>
      <c r="HD88" s="69" t="str">
        <f>IF(ISBLANK($HK$3),"",IF(ISBLANK(Tipy!FV82),"-",SUM(GY88:HC88)))</f>
        <v/>
      </c>
      <c r="HE88" s="68"/>
      <c r="HF88" s="65" t="str">
        <f>IF(ISBLANK($HD$3),"",IF(ISBLANK(Tipy!GB82),0,IF(AND(Tipy!GB82=Výsledky!$HB$3,Tipy!GD82=Výsledky!$HD$3),60,0)))</f>
        <v/>
      </c>
      <c r="HG88" s="65" t="str">
        <f>IF(ISBLANK($HD$3),"",IF(ISBLANK(Tipy!GB82),0,IF(AND(Tipy!GB82=Výsledky!$HB$3,Tipy!GD82=Výsledky!$HD$3),0,IF(AND(Tipy!GB82-Tipy!GD82&gt;0,Výsledky!$HB$3-Výsledky!$HD$3&gt;0),20,IF(AND(Tipy!GB82-Tipy!GD82=0,Výsledky!$HB$3-Výsledky!$HD$3=0),20,IF(AND(Tipy!GB82-Tipy!GD82&lt;0,Výsledky!$HB$3-Výsledky!$HD$3&lt;0),20,0))))))</f>
        <v/>
      </c>
      <c r="HH88" s="65" t="str">
        <f>IF(ISBLANK($HD$3),"",IF(OR(Tipy!GE82=Výsledky!#REF!,Tipy!GE82=Výsledky!#REF!,Tipy!GE82=Výsledky!#REF!,Tipy!GE82=Výsledky!$HF$9),IF(VLOOKUP(Tipy!GE82,'Kategórie hráčov'!$A$2:$B$46,2,FALSE)=30,30,20),0))</f>
        <v/>
      </c>
      <c r="HI88" s="65" t="str">
        <f>IF(ISBLANK($HD$3),"",IF(OR(Tipy!GF82=Výsledky!#REF!,Tipy!GF82=Výsledky!#REF!,Tipy!GF82=Výsledky!#REF!,Tipy!GF82=Výsledky!$HI$9),IF(VLOOKUP(Tipy!GF82,'Kategórie hráčov'!$A$2:$B$46,2,FALSE)=30,30,20),0))</f>
        <v/>
      </c>
      <c r="HJ88" s="66" t="str">
        <f>IF(ISBLANK($HD$3),"",IF(ISBLANK(Tipy!GB82),0,IF(OR(AND(Tipy!GB82=Výsledky!$HB$3,OR(Tipy!GD82=Výsledky!$HD$3+1,Tipy!GD82=Výsledky!$HD$3-1)),AND(Tipy!GD82=Výsledky!$HD$3,OR(Tipy!GB82=Výsledky!$HB$3+1,Tipy!GB82=Výsledky!$HB$3-1))),10,0)))</f>
        <v/>
      </c>
      <c r="HK88" s="69" t="str">
        <f>IF(ISBLANK($HD$3),"",IF(ISBLANK(Tipy!GB82),"-",SUM(HF88:HJ88)))</f>
        <v/>
      </c>
      <c r="HL88" s="68"/>
      <c r="HM88" s="65" t="str">
        <f>IF(ISBLANK($HY$3),"",IF(ISBLANK(Tipy!GH82),0,IF(AND(Tipy!GH82=Výsledky!$HW$3,Tipy!GJ82=Výsledky!$HY$3),60,0)))</f>
        <v/>
      </c>
      <c r="HN88" s="65" t="str">
        <f>IF(ISBLANK($HY$3),"",IF(ISBLANK(Tipy!GH82),0,IF(AND(Tipy!GH82=Výsledky!$HW$3,Tipy!GJ82=Výsledky!$HY$3),0,IF(AND(Tipy!GH82-Tipy!GJ82&gt;0,Výsledky!$HW$3-Výsledky!$HY$3&gt;0),20,IF(AND(Tipy!GH82-Tipy!GJ82=0,Výsledky!$HW$3-Výsledky!$HY$3=0),20,IF(AND(Tipy!GH82-Tipy!GJ82&lt;0,Výsledky!$HW$3-Výsledky!$HY$3&lt;0),20,0))))))</f>
        <v/>
      </c>
      <c r="HO88" s="65" t="str">
        <f>IF(ISBLANK($HY$3),"",IF(OR(Tipy!GK82=Výsledky!$HM$6,Tipy!GK82=Výsledky!$HM$7,Tipy!GK82=Výsledky!$HM$8,Tipy!GK82=Výsledky!$HM$9),IF(VLOOKUP(Tipy!GK82,'Kategórie hráčov'!$A$2:$B$46,2,FALSE)=30,30,20),0))</f>
        <v/>
      </c>
      <c r="HP88" s="65" t="str">
        <f>IF(ISBLANK($HY$3),"",IF(OR(Tipy!GL82=Výsledky!$HP$6,Tipy!GL82=Výsledky!$HP$7,Tipy!GL82=Výsledky!$HP$8,Tipy!GL82=Výsledky!$HP$9),IF(VLOOKUP(Tipy!GL82,'Kategórie hráčov'!$A$2:$B$46,2,FALSE)=30,30,20),0))</f>
        <v/>
      </c>
      <c r="HQ88" s="66" t="str">
        <f>IF(ISBLANK($HY$3),"",IF(ISBLANK(Tipy!GH82),0,IF(OR(AND(Tipy!GH82=Výsledky!$HW$3,OR(Tipy!GJ82=Výsledky!$HY$3+1,Tipy!GJ82=Výsledky!$HY$3-1)),AND(Tipy!GJ82=Výsledky!$HY$3,OR(Tipy!GH82=Výsledky!$HW$3+1,Tipy!GH82=Výsledky!$HW$3-1))),10,0)))</f>
        <v/>
      </c>
      <c r="HR88" s="69" t="str">
        <f>IF(ISBLANK($HY$3),"",IF(ISBLANK(Tipy!GH82),"-",SUM(HM88:HQ88)))</f>
        <v/>
      </c>
      <c r="HS88" s="68"/>
      <c r="HT88" s="65" t="str">
        <f>IF(ISBLANK($HR$3),"",IF(ISBLANK(Tipy!GN82),0,IF(AND(Tipy!GN82=Výsledky!$HP$3,Tipy!GP82=Výsledky!$HR$3),60,0)))</f>
        <v/>
      </c>
      <c r="HU88" s="65" t="str">
        <f>IF(ISBLANK($HR$3),"",IF(ISBLANK(Tipy!GN82),0,IF(AND(Tipy!GN82=Výsledky!$HP$3,Tipy!GP82=Výsledky!$HR$3),0,IF(AND(Tipy!GN82-Tipy!GP82&gt;0,Výsledky!$HP$3-Výsledky!$HR$3&gt;0),20,IF(AND(Tipy!GN82-Tipy!GP82=0,Výsledky!$HP$3-Výsledky!$HR$3=0),20,IF(AND(Tipy!GN82-Tipy!GP82&lt;0,Výsledky!$HP$3-Výsledky!$HR$3&lt;0),20,0))))))</f>
        <v/>
      </c>
      <c r="HV88" s="65" t="str">
        <f>IF(ISBLANK($HR$3),"",IF(OR(Tipy!GQ82=Výsledky!$HT$6,Tipy!GQ82=Výsledky!#REF!,Tipy!GQ82=Výsledky!#REF!,Tipy!GQ82=Výsledky!#REF!),IF(VLOOKUP(Tipy!GQ82,'Kategórie hráčov'!$A$2:$B$46,2,FALSE)=30,30,20),0))</f>
        <v/>
      </c>
      <c r="HW88" s="65" t="str">
        <f>IF(ISBLANK($HR$3),"",IF(OR(Tipy!GR82=Výsledky!$HW$6,Tipy!GR82=Výsledky!#REF!,Tipy!GR82=Výsledky!#REF!,Tipy!GR82=Výsledky!#REF!),IF(VLOOKUP(Tipy!GR82,'Kategórie hráčov'!$A$2:$B$46,2,FALSE)=30,30,20),0))</f>
        <v/>
      </c>
      <c r="HX88" s="66" t="str">
        <f>IF(ISBLANK($HR$3),"",IF(ISBLANK(Tipy!GN82),0,IF(OR(AND(Tipy!GN82=Výsledky!$HP$3,OR(Tipy!GP82=Výsledky!$HR$3+1,Tipy!GP82=Výsledky!$HR$3-1)),AND(Tipy!GP82=Výsledky!$HR$3,OR(Tipy!GN82=Výsledky!$HP$3+1,Tipy!GN82=Výsledky!$HP$3-1))),10,0)))</f>
        <v/>
      </c>
      <c r="HY88" s="69" t="str">
        <f>IF(ISBLANK($HR$3),"",IF(ISBLANK(Tipy!GN82),"-",SUM(HT88:HX88)))</f>
        <v/>
      </c>
      <c r="HZ88" s="68"/>
      <c r="IA88" s="65" t="str">
        <f>IF(ISBLANK($IM$3),"",IF(ISBLANK(Tipy!GT82),0,IF(AND(Tipy!GT82=Výsledky!$IK$3,Tipy!GV82=Výsledky!$IM$3),60,0)))</f>
        <v/>
      </c>
      <c r="IB88" s="65" t="str">
        <f>IF(ISBLANK($IM$3),"",IF(ISBLANK(Tipy!GT82),0,IF(AND(Tipy!GT82=Výsledky!$IK$3,Tipy!GV82=Výsledky!$IM$3),0,IF(AND(Tipy!GT82-Tipy!GV82&gt;0,Výsledky!$IK$3-Výsledky!$IM$3&gt;0),20,IF(AND(Tipy!GT82-Tipy!GV82=0,Výsledky!$IK$3-Výsledky!$IM$3=0),20,IF(AND(Tipy!GT82-Tipy!GV82&lt;0,Výsledky!$IK$3-Výsledky!$IM$3&lt;0),20,0))))))</f>
        <v/>
      </c>
      <c r="IC88" s="65" t="str">
        <f>IF(ISBLANK($IM$3),"",IF(OR(Tipy!GW82=Výsledky!$IA$6,Tipy!GW82=Výsledky!$IA$7,Tipy!GW82=Výsledky!$IA$8,Tipy!GW82=Výsledky!$IA$9),IF(VLOOKUP(Tipy!GW82,'Kategórie hráčov'!$A$2:$B$46,2,FALSE)=30,30,20),0))</f>
        <v/>
      </c>
      <c r="ID88" s="65" t="str">
        <f>IF(ISBLANK($IM$3),"",IF(OR(Tipy!GX82=Výsledky!$ID$6,Tipy!GX82=Výsledky!$ID$7,Tipy!GX82=Výsledky!$ID$8,Tipy!GX82=Výsledky!$ID$9),IF(VLOOKUP(Tipy!GX82,'Kategórie hráčov'!$A$2:$B$46,2,FALSE)=30,30,20),0))</f>
        <v/>
      </c>
      <c r="IE88" s="66" t="str">
        <f>IF(ISBLANK($IM$3),"",IF(ISBLANK(Tipy!GT82),0,IF(OR(AND(Tipy!GT82=Výsledky!$IK$3,OR(Tipy!GV82=Výsledky!$IM$3+1,Tipy!GV82=Výsledky!$IM$3-1)),AND(Tipy!GV82=Výsledky!$IM$3,OR(Tipy!GT82=Výsledky!$IK$3+1,Tipy!GT82=Výsledky!$IK$3-1))),10,0)))</f>
        <v/>
      </c>
      <c r="IF88" s="69" t="str">
        <f>IF(ISBLANK($IM$3),"",IF(ISBLANK(Tipy!GT82),"-",SUM(IA88:IE88)))</f>
        <v/>
      </c>
      <c r="IG88" s="68"/>
      <c r="IH88" s="65" t="str">
        <f>IF(ISBLANK($IF$3),"",IF(ISBLANK(Tipy!GZ82),0,IF(AND(Tipy!GZ82=Výsledky!$ID$3,Tipy!HB82=Výsledky!$IF$3),60,0)))</f>
        <v/>
      </c>
      <c r="II88" s="65" t="str">
        <f>IF(ISBLANK($IF$3),"",IF(ISBLANK(Tipy!GZ82),0,IF(AND(Tipy!GZ82=Výsledky!$ID$3,Tipy!HB82=Výsledky!$IF$3),0,IF(AND(Tipy!GZ82-Tipy!HB82&gt;0,Výsledky!$ID$3-Výsledky!$IF$3&gt;0),20,IF(AND(Tipy!GZ82-Tipy!HB82=0,Výsledky!$ID$3-Výsledky!$IF$3=0),20,IF(AND(Tipy!GZ82-Tipy!HB82&lt;0,Výsledky!$ID$3-Výsledky!$IF$3&lt;0),20,0))))))</f>
        <v/>
      </c>
      <c r="IJ88" s="65" t="str">
        <f>IF(ISBLANK($IF$3),"",IF(OR(Tipy!HC82=Výsledky!#REF!,Tipy!HC82=Výsledky!#REF!,Tipy!HC82=Výsledky!#REF!,Tipy!HC82=Výsledky!$IH$9),IF(VLOOKUP(Tipy!HC82,'Kategórie hráčov'!$A$2:$B$46,2,FALSE)=30,30,20),0))</f>
        <v/>
      </c>
      <c r="IK88" s="65" t="str">
        <f>IF(ISBLANK($IF$3),"",IF(OR(Tipy!HD82=Výsledky!#REF!,Tipy!HD82=Výsledky!#REF!,Tipy!HD82=Výsledky!#REF!,Tipy!HD82=Výsledky!$IK$9),IF(VLOOKUP(Tipy!HD82,'Kategórie hráčov'!$A$2:$B$46,2,FALSE)=30,30,20),0))</f>
        <v/>
      </c>
      <c r="IL88" s="66" t="str">
        <f>IF(ISBLANK($IF$3),"",IF(ISBLANK(Tipy!GZ82),0,IF(OR(AND(Tipy!GZ82=Výsledky!$ID$3,OR(Tipy!HB82=Výsledky!$IF$3+1,Tipy!HB82=Výsledky!$IF$3-1)),AND(Tipy!HB82=Výsledky!$IF$3,OR(Tipy!GZ82=Výsledky!$ID$3+1,Tipy!GZ82=Výsledky!$ID$3-1))),10,0)))</f>
        <v/>
      </c>
      <c r="IM88" s="69" t="str">
        <f>IF(ISBLANK($IF$3),"",IF(ISBLANK(Tipy!GZ82),"-",SUM(IH88:IL88)))</f>
        <v/>
      </c>
      <c r="IN88" s="68"/>
      <c r="IO88" s="65" t="str">
        <f>IF(ISBLANK($IT$3),"",IF(ISBLANK(Tipy!HF82),0,IF(AND(Tipy!HF82=Výsledky!$IR$3,Tipy!HH82=Výsledky!$IT$3),60,0)))</f>
        <v/>
      </c>
      <c r="IP88" s="65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65" t="str">
        <f>IF(ISBLANK($IT$3),"",IF(OR(Tipy!HI82=Výsledky!$IO$6,Tipy!HI82=Výsledky!$IO$7,Tipy!HI82=Výsledky!$IO$8,Tipy!HI82=Výsledky!$IO$9),IF(VLOOKUP(Tipy!HI82,'Kategórie hráčov'!$A$2:$B$46,2,FALSE)=30,30,20),0))</f>
        <v/>
      </c>
      <c r="IR88" s="65" t="str">
        <f>IF(ISBLANK($IT$3),"",IF(OR(Tipy!HJ82=Výsledky!$IR$6,Tipy!HJ82=Výsledky!$IR$7,Tipy!HJ82=Výsledky!$IR$8,Tipy!HJ82=Výsledky!$IR$9),IF(VLOOKUP(Tipy!HJ82,'Kategórie hráčov'!$A$2:$B$46,2,FALSE)=30,30,20),0))</f>
        <v/>
      </c>
      <c r="IS88" s="66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69" t="str">
        <f>IF(ISBLANK($IT$3),"",IF(ISBLANK(Tipy!HF82),"-",SUM(IO88:IS88)))</f>
        <v/>
      </c>
      <c r="IU88" s="68"/>
      <c r="IV88" s="65" t="str">
        <f>IF(ISBLANK($JA$3),"",IF(ISBLANK(Tipy!HL82),0,IF(AND(Tipy!HL82=Výsledky!$IY$3,Tipy!HN82=Výsledky!$JA$3),60,0)))</f>
        <v/>
      </c>
      <c r="IW88" s="65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65" t="str">
        <f>IF(ISBLANK($JA$3),"",IF(OR(Tipy!HO82=Výsledky!$IV$6,Tipy!HO82=Výsledky!$IV$7,Tipy!HO82=Výsledky!$IV$8,Tipy!HO82=Výsledky!$IV$9),IF(VLOOKUP(Tipy!HO82,'Kategórie hráčov'!$A$2:$B$46,2,FALSE)=30,30,20),0))</f>
        <v/>
      </c>
      <c r="IY88" s="65" t="str">
        <f>IF(ISBLANK($JA$3),"",IF(OR(Tipy!HP82=Výsledky!$IY$6,Tipy!HP82=Výsledky!$IY$7,Tipy!HP82=Výsledky!$IY$8,Tipy!HP82=Výsledky!$IY$9),IF(VLOOKUP(Tipy!HP82,'Kategórie hráčov'!$A$2:$B$46,2,FALSE)=30,30,20),0))</f>
        <v/>
      </c>
      <c r="IZ88" s="66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69" t="str">
        <f>IF(ISBLANK($JA$3),"",IF(ISBLANK(Tipy!HL82),"-",SUM(IV88:IZ88)))</f>
        <v/>
      </c>
      <c r="JB88" s="68"/>
      <c r="JC88" s="65" t="str">
        <f>IF(ISBLANK($JO$3),"",IF(ISBLANK(Tipy!HR82),0,IF(AND(Tipy!HR82=Výsledky!$JM$3,Tipy!HT82=Výsledky!$JO$3),60,0)))</f>
        <v/>
      </c>
      <c r="JD88" s="65" t="str">
        <f>IF(ISBLANK($JO$3),"",IF(ISBLANK(Tipy!HR82),0,IF(AND(Tipy!HR82=Výsledky!$JM$3,Tipy!HT82=Výsledky!$JO$3),0,IF(AND(Tipy!HR82-Tipy!HT82&gt;0,Výsledky!$JM$3-Výsledky!$JO$3&gt;0),20,IF(AND(Tipy!HR82-Tipy!HT82=0,Výsledky!$JM$3-Výsledky!$JO$3=0),20,IF(AND(Tipy!HR82-Tipy!HT82&lt;0,Výsledky!$JM$3-Výsledky!$JO$3&lt;0),20,0))))))</f>
        <v/>
      </c>
      <c r="JE88" s="65" t="str">
        <f>IF(ISBLANK($JO$3),"",IF(OR(Tipy!HU82=Výsledky!$JC$6,Tipy!HU82=Výsledky!$JC$7,Tipy!HU82=Výsledky!$JC$8,Tipy!HU82=Výsledky!$JC$9),IF(VLOOKUP(Tipy!HU82,'Kategórie hráčov'!$A$2:$B$70,2,FALSE)=30,30,20),0))</f>
        <v/>
      </c>
      <c r="JF88" s="65" t="str">
        <f>IF(ISBLANK($JO$3),"",IF(OR(Tipy!HV82=Výsledky!$JF$6,Tipy!HV82=Výsledky!$JF$7,Tipy!HV82=Výsledky!$JF$8,Tipy!HV82=Výsledky!$JF$9),IF(VLOOKUP(Tipy!HV82,'Kategórie hráčov'!$A$2:$B$70,2,FALSE)=30,30,20),0))</f>
        <v/>
      </c>
      <c r="JG88" s="66" t="str">
        <f>IF(ISBLANK($JO$3),"",IF(ISBLANK(Tipy!HR82),0,IF(OR(AND(Tipy!HR82=Výsledky!$JM$3,OR(Tipy!HT82=Výsledky!$JO$3+1,Tipy!HT82=Výsledky!$JO$3-1)),AND(Tipy!HT82=Výsledky!$JO$3,OR(Tipy!HR82=Výsledky!$JM$3+1,Tipy!HR82=Výsledky!$JM$3-1))),10,0)))</f>
        <v/>
      </c>
      <c r="JH88" s="69" t="str">
        <f>IF(ISBLANK($JO$3),"",IF(ISBLANK(Tipy!HR82),"-",SUM(JC88:JG88)))</f>
        <v/>
      </c>
      <c r="JI88" s="68"/>
      <c r="JJ88" s="65" t="str">
        <f>IF(ISBLANK($JH$3),"",IF(ISBLANK(Tipy!HX82),0,IF(AND(Tipy!HX82=Výsledky!$JF$3,Tipy!HZ82=Výsledky!$JH$3),60,0)))</f>
        <v/>
      </c>
      <c r="JK88" s="65" t="str">
        <f>IF(ISBLANK($JH$3),"",IF(ISBLANK(Tipy!HX82),0,IF(AND(Tipy!HX82=Výsledky!$JF$3,Tipy!HZ82=Výsledky!$JH$3),0,IF(AND(Tipy!HX82-Tipy!HZ82&gt;0,Výsledky!$JF$3-Výsledky!$JH$3&gt;0),20,IF(AND(Tipy!HX82-Tipy!HZ82=0,Výsledky!$JF$3-Výsledky!$JH$3=0),20,IF(AND(Tipy!HX82-Tipy!HZ82&lt;0,Výsledky!$JF$3-Výsledky!$JH$3&lt;0),20,0))))))</f>
        <v/>
      </c>
      <c r="JL88" s="65" t="str">
        <f>IF(ISBLANK($JH$3),"",IF(OR(Tipy!IA82=Výsledky!#REF!,Tipy!IA82=Výsledky!#REF!,Tipy!IA82=Výsledky!#REF!,Tipy!IA82=Výsledky!$JJ$9),IF(VLOOKUP(Tipy!IA82,'Kategórie hráčov'!$A$2:$B$46,2,FALSE)=30,30,20),0))</f>
        <v/>
      </c>
      <c r="JM88" s="65" t="str">
        <f>IF(ISBLANK($JH$3),"",IF(OR(Tipy!IB82=Výsledky!#REF!,Tipy!IB82=Výsledky!#REF!,Tipy!IB82=Výsledky!#REF!,Tipy!IB82=Výsledky!$JM$9),IF(VLOOKUP(Tipy!IB82,'Kategórie hráčov'!$A$2:$B$46,2,FALSE)=30,30,20),0))</f>
        <v/>
      </c>
      <c r="JN88" s="66" t="str">
        <f>IF(ISBLANK($JH$3),"",IF(ISBLANK(Tipy!HX82),0,IF(OR(AND(Tipy!HX82=Výsledky!$JF$3,OR(Tipy!HZ82=Výsledky!$JH$3+1,Tipy!HZ82=Výsledky!$JH$3-1)),AND(Tipy!HZ82=Výsledky!$JH$3,OR(Tipy!HX82=Výsledky!$JF$3+1,Tipy!HX82=Výsledky!$JF$3-1))),10,0)))</f>
        <v/>
      </c>
      <c r="JO88" s="69" t="str">
        <f>IF(ISBLANK($JH$3),"",IF(ISBLANK(Tipy!HX82),"-",SUM(JJ88:JN88)))</f>
        <v/>
      </c>
      <c r="JP88" s="68"/>
      <c r="JQ88" s="65" t="str">
        <f>IF(ISBLANK($JV$3),"",IF(ISBLANK(Tipy!ID82),0,IF(AND(Tipy!ID82=Výsledky!$JT$3,Tipy!IF82=Výsledky!$JV$3),60,0)))</f>
        <v/>
      </c>
      <c r="JR88" s="65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65" t="str">
        <f>IF(ISBLANK($JV$3),"",IF(OR(Tipy!IG82=Výsledky!$JQ$6,Tipy!IG82=Výsledky!$JQ$7,Tipy!IG82=Výsledky!$JQ$8,Tipy!IG82=Výsledky!$JQ$9),IF(VLOOKUP(Tipy!IG82,'Kategórie hráčov'!$A$2:$B$46,2,FALSE)=30,30,20),0))</f>
        <v/>
      </c>
      <c r="JT88" s="65" t="str">
        <f>IF(ISBLANK($JV$3),"",IF(OR(Tipy!IH82=Výsledky!$JT$6,Tipy!IH82=Výsledky!$JT$7,Tipy!IH82=Výsledky!$JT$8,Tipy!IH82=Výsledky!$JT$9),IF(VLOOKUP(Tipy!IH82,'Kategórie hráčov'!$A$2:$B$46,2,FALSE)=30,30,20),0))</f>
        <v/>
      </c>
      <c r="JU88" s="66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69" t="str">
        <f>IF(ISBLANK($JV$3),"",IF(ISBLANK(Tipy!ID82),"-",SUM(JQ88:JU88)))</f>
        <v/>
      </c>
      <c r="JW88" s="68"/>
      <c r="JX88" s="65" t="str">
        <f>IF(ISBLANK($KQ$3),"",IF(ISBLANK(Tipy!IJ82),0,IF(AND(Tipy!IJ82=Výsledky!$KO$3,Tipy!IL82=Výsledky!$KQ$3),60,0)))</f>
        <v/>
      </c>
      <c r="JY88" s="65" t="str">
        <f>IF(ISBLANK($KQ$3),"",IF(ISBLANK(Tipy!IJ82),0,IF(AND(Tipy!IJ82=Výsledky!$KO$3,Tipy!IL82=Výsledky!$KQ$3),0,IF(AND(Tipy!IJ82-Tipy!IL82&gt;0,Výsledky!$KO$3-Výsledky!$KQ$3&gt;0),20,IF(AND(Tipy!IJ82-Tipy!IL82=0,Výsledky!$KO$3-Výsledky!$KQ$3=0),20,IF(AND(Tipy!IJ82-Tipy!IL82&lt;0,Výsledky!$KO$3-Výsledky!$KQ$3&lt;0),20,0))))))</f>
        <v/>
      </c>
      <c r="JZ88" s="65" t="str">
        <f>IF(ISBLANK($KQ$3),"",IF(OR(Tipy!IM82=Výsledky!$JX$6,Tipy!IM82=Výsledky!$JX$7,Tipy!IM82=Výsledky!$JX$8,Tipy!IM82=Výsledky!$JX$9),IF(VLOOKUP(Tipy!IM82,'Kategórie hráčov'!$A$2:$B$46,2,FALSE)=30,30,20),0))</f>
        <v/>
      </c>
      <c r="KA88" s="65" t="str">
        <f>IF(ISBLANK($KQ$3),"",IF(OR(Tipy!IN82=Výsledky!$KA$6,Tipy!IN82=Výsledky!$KA$7,Tipy!IN82=Výsledky!$KA$8,Tipy!IN82=Výsledky!$KA$9),IF(VLOOKUP(Tipy!IN82,'Kategórie hráčov'!$A$2:$B$46,2,FALSE)=30,30,20),0))</f>
        <v/>
      </c>
      <c r="KB88" s="66" t="str">
        <f>IF(ISBLANK($KQ$3),"",IF(ISBLANK(Tipy!IJ82),0,IF(OR(AND(Tipy!IJ82=Výsledky!$KO$3,OR(Tipy!IL82=Výsledky!$KQ$3+1,Tipy!IL82=Výsledky!$KQ$3-1)),AND(Tipy!IL82=Výsledky!$KQ$3,OR(Tipy!IJ82=Výsledky!$KO$3+1,Tipy!IJ82=Výsledky!$KO$3-1))),10,0)))</f>
        <v/>
      </c>
      <c r="KC88" s="69" t="str">
        <f>IF(ISBLANK($KQ$3),"",IF(ISBLANK(Tipy!IJ82),"-",SUM(JX88:KB88)))</f>
        <v/>
      </c>
      <c r="KD88" s="68"/>
      <c r="KE88" s="65" t="str">
        <f>IF(ISBLANK($KX$3),"",IF(ISBLANK(Tipy!IP82),0,IF(AND(Tipy!IP82=Výsledky!$KV$3,Tipy!IR82=Výsledky!$KX$3),60,0)))</f>
        <v/>
      </c>
      <c r="KF88" s="65" t="str">
        <f>IF(ISBLANK($KX$3),"",IF(ISBLANK(Tipy!IP82),0,IF(AND(Tipy!IP82=Výsledky!$KV$3,Tipy!IR82=Výsledky!$KX$3),0,IF(AND(Tipy!IP82-Tipy!IR82&gt;0,Výsledky!$KV$3-Výsledky!$KX$3&gt;0),20,IF(AND(Tipy!IP82-Tipy!IR82=0,Výsledky!$KV$3-Výsledky!$KX$3=0),20,IF(AND(Tipy!IP82-Tipy!IR82&lt;0,Výsledky!$KV$3-Výsledky!$KX$3&lt;0),20,0))))))</f>
        <v/>
      </c>
      <c r="KG88" s="65" t="str">
        <f>IF(ISBLANK($KX$3),"",IF(OR(Tipy!IS82=Výsledky!#REF!,Tipy!IS82=Výsledky!#REF!,Tipy!IS82=Výsledky!#REF!,Tipy!IS82=Výsledky!$KE$9),IF(VLOOKUP(Tipy!IS82,'Kategórie hráčov'!$A$2:$B$46,2,FALSE)=30,30,20),0))</f>
        <v/>
      </c>
      <c r="KH88" s="65" t="str">
        <f>IF(ISBLANK($KX$3),"",IF(OR(Tipy!IT82=Výsledky!#REF!,Tipy!IT82=Výsledky!#REF!,Tipy!IT82=Výsledky!#REF!,Tipy!IT82=Výsledky!$KH$9),IF(VLOOKUP(Tipy!IT82,'Kategórie hráčov'!$A$2:$B$46,2,FALSE)=30,30,20),0))</f>
        <v/>
      </c>
      <c r="KI88" s="66" t="str">
        <f>IF(ISBLANK($KX$3),"",IF(ISBLANK(Tipy!IP82),0,IF(OR(AND(Tipy!IP82=Výsledky!$KV$3,OR(Tipy!IR82=Výsledky!$KX$3+1,Tipy!IR82=Výsledky!$KX$3-1)),AND(Tipy!IR82=Výsledky!$KX$3,OR(Tipy!IP82=Výsledky!$KV$3+1,Tipy!IP82=Výsledky!$KV$3-1))),10,0)))</f>
        <v/>
      </c>
      <c r="KJ88" s="69" t="str">
        <f>IF(ISBLANK($KX$3),"",IF(ISBLANK(Tipy!IP82),"-",SUM(KE88:KI88)))</f>
        <v/>
      </c>
      <c r="KK88" s="68"/>
      <c r="KL88" s="65" t="str">
        <f>IF(ISBLANK($KJ$3),"",IF(ISBLANK(Tipy!IV82),0,IF(AND(Tipy!IV82=Výsledky!$KH$3,Tipy!IX82=Výsledky!$KJ$3),60,0)))</f>
        <v/>
      </c>
      <c r="KM88" s="65" t="str">
        <f>IF(ISBLANK($KJ$3),"",IF(ISBLANK(Tipy!IV82),0,IF(AND(Tipy!IV82=Výsledky!$KH$3,Tipy!IX82=Výsledky!$KJ$3),0,IF(AND(Tipy!IV82-Tipy!IX82&gt;0,Výsledky!$KH$3-Výsledky!$KJ$3&gt;0),20,IF(AND(Tipy!IV82-Tipy!IX82=0,Výsledky!$KH$3-Výsledky!$KJ$3=0),20,IF(AND(Tipy!IV82-Tipy!IX82&lt;0,Výsledky!$KH$3-Výsledky!$KJ$3&lt;0),20,0))))))</f>
        <v/>
      </c>
      <c r="KN88" s="65" t="str">
        <f>IF(ISBLANK($KJ$3),"",IF(OR(Tipy!IY82=Výsledky!$KL$6,Tipy!IY82=Výsledky!$KL$7,Tipy!IY82=Výsledky!$KL$8,Tipy!IY82=Výsledky!$KL$9),IF(VLOOKUP(Tipy!IY82,'Kategórie hráčov'!$A$2:$B$46,2,FALSE)=30,30,20),0))</f>
        <v/>
      </c>
      <c r="KO88" s="65" t="str">
        <f>IF(ISBLANK($KJ$3),"",IF(OR(Tipy!IZ82=Výsledky!$KO$6,Tipy!IZ82=Výsledky!$KO$7,Tipy!IZ82=Výsledky!$KO$8,Tipy!IZ82=Výsledky!$KO$9),IF(VLOOKUP(Tipy!IZ82,'Kategórie hráčov'!$A$2:$B$46,2,FALSE)=30,30,20),0))</f>
        <v/>
      </c>
      <c r="KP88" s="66" t="str">
        <f>IF(ISBLANK($KJ$3),"",IF(ISBLANK(Tipy!IV82),0,IF(OR(AND(Tipy!IV82=Výsledky!$KH$3,OR(Tipy!IX82=Výsledky!$KJ$3+1,Tipy!IX82=Výsledky!$KJ$3-1)),AND(Tipy!IX82=Výsledky!$KJ$3,OR(Tipy!IV82=Výsledky!$KH$3+1,Tipy!IV82=Výsledky!$KH$3-1))),10,0)))</f>
        <v/>
      </c>
      <c r="KQ88" s="69" t="str">
        <f>IF(ISBLANK($KJ$3),"",IF(ISBLANK(Tipy!IV82),"-",SUM(KL88:KP88)))</f>
        <v/>
      </c>
      <c r="KR88" s="68"/>
      <c r="KS88" s="65" t="str">
        <f>IF(ISBLANK($KC$3),"",IF(ISBLANK(Tipy!JB82),0,IF(AND(Tipy!JB82=Výsledky!$KA$3,Tipy!JD82=Výsledky!$KC$3),60,0)))</f>
        <v/>
      </c>
      <c r="KT88" s="65" t="str">
        <f>IF(ISBLANK($KC$3),"",IF(ISBLANK(Tipy!JB82),0,IF(AND(Tipy!JB82=Výsledky!$KA$3,Tipy!JD82=Výsledky!$KC$3),0,IF(AND(Tipy!JB82-Tipy!JD82&gt;0,Výsledky!$KA$3-Výsledky!$KC$3&gt;0),20,IF(AND(Tipy!JB82-Tipy!JD82=0,Výsledky!$KA$3-Výsledky!$KC$3=0),20,IF(AND(Tipy!JB82-Tipy!JD82&lt;0,Výsledky!$KA$3-Výsledky!$KC$3&lt;0),20,0))))))</f>
        <v/>
      </c>
      <c r="KU88" s="65" t="str">
        <f>IF(ISBLANK($KC$3),"",IF(OR(Tipy!JE82=Výsledky!$KS$6,Tipy!JE82=Výsledky!$KS$7,Tipy!JE82=Výsledky!$KS$8,Tipy!JE82=Výsledky!$KS$9),IF(VLOOKUP(Tipy!JE82,'Kategórie hráčov'!$A$2:$B$46,2,FALSE)=30,30,20),0))</f>
        <v/>
      </c>
      <c r="KV88" s="65" t="str">
        <f>IF(ISBLANK($KC$3),"",IF(OR(Tipy!JF82=Výsledky!$KV$6,Tipy!JF82=Výsledky!$KV$7,Tipy!JF82=Výsledky!$KV$8,Tipy!JF82=Výsledky!$KV$9),IF(VLOOKUP(Tipy!JF82,'Kategórie hráčov'!$A$2:$B$46,2,FALSE)=30,30,20),0))</f>
        <v/>
      </c>
      <c r="KW88" s="66" t="str">
        <f>IF(ISBLANK($KC$3),"",IF(ISBLANK(Tipy!JB82),0,IF(OR(AND(Tipy!JB82=Výsledky!$KA$3,OR(Tipy!JD82=Výsledky!$KC$3+1,Tipy!JD82=Výsledky!$KC$3-1)),AND(Tipy!JD82=Výsledky!$KC$3,OR(Tipy!JB82=Výsledky!$KA$3+1,Tipy!JB82=Výsledky!$KA$3-1))),10,0)))</f>
        <v/>
      </c>
      <c r="KX88" s="69" t="str">
        <f>IF(ISBLANK($KC$3),"",IF(ISBLANK(Tipy!JB82),"-",SUM(KS88:KW88)))</f>
        <v/>
      </c>
      <c r="KY88" s="68"/>
      <c r="KZ88" s="65" t="str">
        <f>IF(ISBLANK($LE$3),"",IF(ISBLANK(Tipy!JH82),0,IF(AND(Tipy!JH82=Výsledky!$LC$3,Tipy!JJ82=Výsledky!$LE$3),60,0)))</f>
        <v/>
      </c>
      <c r="LA88" s="65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65" t="str">
        <f>IF(ISBLANK($LE$3),"",IF(OR(Tipy!JK82=Výsledky!$KZ$6,Tipy!JK82=Výsledky!$KZ$7,Tipy!JK82=Výsledky!$KZ$8,Tipy!JK82=Výsledky!$KZ$9),IF(VLOOKUP(Tipy!JK82,'Kategórie hráčov'!$A$2:$B$46,2,FALSE)=30,30,20),0))</f>
        <v/>
      </c>
      <c r="LC88" s="65" t="str">
        <f>IF(ISBLANK($LE$3),"",IF(OR(Tipy!JL82=Výsledky!$LC$6,Tipy!JL82=Výsledky!$LC$7,Tipy!JL82=Výsledky!$LC$8,Tipy!JL82=Výsledky!$LC$9),IF(VLOOKUP(Tipy!JL82,'Kategórie hráčov'!$A$2:$B$46,2,FALSE)=30,30,20),0))</f>
        <v/>
      </c>
      <c r="LD88" s="66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69" t="str">
        <f>IF(ISBLANK($LE$3),"",IF(ISBLANK(Tipy!JH82),"-",SUM(KZ88:LD88)))</f>
        <v/>
      </c>
      <c r="LF88" s="68"/>
      <c r="LG88" s="65" t="str">
        <f>IF(ISBLANK($JH$3),"",IF(ISBLANK(Tipy!JU82),0,IF(AND(Tipy!JU82=Výsledky!$JF$3,Tipy!JW82=Výsledky!$JH$3),60,0)))</f>
        <v/>
      </c>
      <c r="LH88" s="65" t="str">
        <f>IF(ISBLANK($JH$3),"",IF(ISBLANK(Tipy!JU82),0,IF(AND(Tipy!JU82=Výsledky!$JF$3,Tipy!JW82=Výsledky!$JH$3),0,IF(AND(Tipy!JU82-Tipy!JW82&gt;0,Výsledky!$JF$3-Výsledky!$JH$3&gt;0),20,IF(AND(Tipy!JU82-Tipy!JW82=0,Výsledky!$JF$3-Výsledky!$JH$3=0),20,IF(AND(Tipy!JU82-Tipy!JW82&lt;0,Výsledky!$JF$3-Výsledky!$JH$3&lt;0),20,0))))))</f>
        <v/>
      </c>
      <c r="LI88" s="65" t="str">
        <f>IF(ISBLANK($JH$3),"",IF(OR(Tipy!JX82=Výsledky!#REF!,Tipy!JX82=Výsledky!#REF!,Tipy!JX82=Výsledky!#REF!,Tipy!JX82=Výsledky!$JJ$9),IF(VLOOKUP(Tipy!JX82,'Kategórie hráčov'!$A$2:$B$46,2,FALSE)=30,30,20),0))</f>
        <v/>
      </c>
      <c r="LJ88" s="65" t="str">
        <f>IF(ISBLANK($JH$3),"",IF(OR(Tipy!JY82=Výsledky!#REF!,Tipy!JY82=Výsledky!#REF!,Tipy!JY82=Výsledky!#REF!,Tipy!JY82=Výsledky!$JM$9),IF(VLOOKUP(Tipy!JY82,'Kategórie hráčov'!$A$2:$B$46,2,FALSE)=30,30,20),0))</f>
        <v/>
      </c>
      <c r="LK88" s="66" t="str">
        <f>IF(ISBLANK($JH$3),"",IF(ISBLANK(Tipy!JU82),0,IF(OR(AND(Tipy!JU82=Výsledky!$JF$3,OR(Tipy!JW82=Výsledky!$JH$3+1,Tipy!JW82=Výsledky!$JH$3-1)),AND(Tipy!JW82=Výsledky!$JH$3,OR(Tipy!JU82=Výsledky!$JF$3+1,Tipy!JU82=Výsledky!$JF$3-1))),10,0)))</f>
        <v/>
      </c>
      <c r="LL88" s="69" t="str">
        <f>IF(ISBLANK($JH$3),"",IF(ISBLANK(Tipy!JU82),"-",SUM(LG88:LK88)))</f>
        <v/>
      </c>
      <c r="LM88" s="68"/>
      <c r="LN88" s="65" t="str">
        <f>IF(ISBLANK($LS$3),"",IF(ISBLANK(Tipy!JN82),0,IF(AND(Tipy!JN82=Výsledky!$LQ$3,Tipy!JP82=Výsledky!$LS$3),60,0)))</f>
        <v/>
      </c>
      <c r="LO88" s="65" t="str">
        <f>IF(ISBLANK($LS$3),"",IF(ISBLANK(Tipy!JN82),0,IF(AND(Tipy!JN82=Výsledky!$LQ$3,Tipy!JP82=Výsledky!$LS$3),0,IF(AND(Tipy!JN82-Tipy!JP82&gt;0,Výsledky!$LQ$3-Výsledky!$LS$3&gt;0),20,IF(AND(Tipy!JN82-Tipy!JP82=0,Výsledky!$LQ$3-Výsledky!$LS$3=0),20,IF(AND(Tipy!JN82-Tipy!JP82&lt;0,Výsledky!$LQ$3-Výsledky!$LS$3&lt;0),20,0))))))</f>
        <v/>
      </c>
      <c r="LP88" s="65" t="str">
        <f>IF(ISBLANK($LS$3),"",IF(OR(Tipy!JQ82=Výsledky!$LN$6,Tipy!JQ82=Výsledky!$LN$7,Tipy!JQ82=Výsledky!$LN$8,Tipy!JQ82=Výsledky!$LN$9),IF(VLOOKUP(Tipy!JQ82,'Kategórie hráčov'!$A$2:$B$46,2,FALSE)=30,30,20),0))</f>
        <v/>
      </c>
      <c r="LQ88" s="65" t="str">
        <f>IF(ISBLANK($LS$3),"",IF(OR(Tipy!JR82=Výsledky!$LQ$6,Tipy!JR82=Výsledky!$LQ$7,Tipy!JR82=Výsledky!$LQ$8,Tipy!JR82=Výsledky!$LQ$9),IF(VLOOKUP(Tipy!JR82,'Kategórie hráčov'!$A$2:$B$46,2,FALSE)=30,30,20),0))</f>
        <v/>
      </c>
      <c r="LR88" s="66" t="str">
        <f>IF(ISBLANK($LS$3),"",IF(ISBLANK(Tipy!JN82),0,IF(OR(AND(Tipy!JN82=Výsledky!$LQ$3,OR(Tipy!JP82=Výsledky!$LS$3+1,Tipy!JP82=Výsledky!$LS$3-1)),AND(Tipy!JP82=Výsledky!$LS$3,OR(Tipy!JN82=Výsledky!$LQ$3+1,Tipy!JN82=Výsledky!$LQ$3-1))),10,0)))</f>
        <v/>
      </c>
      <c r="LS88" s="69" t="str">
        <f>IF(ISBLANK($LS$3),"",IF(ISBLANK(Tipy!JN82),"-",SUM(LN88:LR88)))</f>
        <v/>
      </c>
      <c r="LT88" s="68"/>
      <c r="LU88" s="65" t="str">
        <f>IF(ISBLANK($JH$3),"",IF(ISBLANK(Tipy!KI82),0,IF(AND(Tipy!KI82=Výsledky!$JF$3,Tipy!KK82=Výsledky!$JH$3),60,0)))</f>
        <v/>
      </c>
      <c r="LV88" s="65" t="str">
        <f>IF(ISBLANK($JH$3),"",IF(ISBLANK(Tipy!KI82),0,IF(AND(Tipy!KI82=Výsledky!$JF$3,Tipy!KK82=Výsledky!$JH$3),0,IF(AND(Tipy!KI82-Tipy!KK82&gt;0,Výsledky!$JF$3-Výsledky!$JH$3&gt;0),20,IF(AND(Tipy!KI82-Tipy!KK82=0,Výsledky!$JF$3-Výsledky!$JH$3=0),20,IF(AND(Tipy!KI82-Tipy!KK82&lt;0,Výsledky!$JF$3-Výsledky!$JH$3&lt;0),20,0))))))</f>
        <v/>
      </c>
      <c r="LW88" s="65" t="str">
        <f>IF(ISBLANK($JH$3),"",IF(OR(Tipy!KL82=Výsledky!#REF!,Tipy!KL82=Výsledky!#REF!,Tipy!KL82=Výsledky!#REF!,Tipy!KL82=Výsledky!$JJ$9),IF(VLOOKUP(Tipy!KL82,'Kategórie hráčov'!$A$2:$B$46,2,FALSE)=30,30,20),0))</f>
        <v/>
      </c>
      <c r="LX88" s="65" t="str">
        <f>IF(ISBLANK($JH$3),"",IF(OR(Tipy!KM82=Výsledky!#REF!,Tipy!KM82=Výsledky!#REF!,Tipy!KM82=Výsledky!#REF!,Tipy!KM82=Výsledky!$JM$9),IF(VLOOKUP(Tipy!KM82,'Kategórie hráčov'!$A$2:$B$46,2,FALSE)=30,30,20),0))</f>
        <v/>
      </c>
      <c r="LY88" s="66" t="str">
        <f>IF(ISBLANK($JH$3),"",IF(ISBLANK(Tipy!KI82),0,IF(OR(AND(Tipy!KI82=Výsledky!$JF$3,OR(Tipy!KK82=Výsledky!$JH$3+1,Tipy!KK82=Výsledky!$JH$3-1)),AND(Tipy!KK82=Výsledky!$JH$3,OR(Tipy!KI82=Výsledky!$JF$3+1,Tipy!KI82=Výsledky!$JF$3-1))),10,0)))</f>
        <v/>
      </c>
      <c r="LZ88" s="69" t="str">
        <f>IF(ISBLANK($JH$3),"",IF(ISBLANK(Tipy!KI82),"-",SUM(LU88:LY88)))</f>
        <v/>
      </c>
      <c r="MA88" s="68"/>
      <c r="MB88" s="65" t="str">
        <f>IF(ISBLANK($MG$3),"",IF(ISBLANK(Tipy!JZ82),0,IF(AND(Tipy!JZ82=Výsledky!$ME$3,Tipy!KB82=Výsledky!$MG$3),60,0)))</f>
        <v/>
      </c>
      <c r="MC88" s="65" t="str">
        <f>IF(ISBLANK($MG$3),"",IF(ISBLANK(Tipy!JZ82),0,IF(AND(Tipy!JZ82=Výsledky!$ME$3,Tipy!KB82=Výsledky!$MG$3),0,IF(AND(Tipy!JZ82-Tipy!KB82&gt;0,Výsledky!$ME$3-Výsledky!$MG$3&gt;0),20,IF(AND(Tipy!JZ82-Tipy!KB82=0,Výsledky!$ME$3-Výsledky!$MG$3=0),20,IF(AND(Tipy!JZ82-Tipy!KB82&lt;0,Výsledky!$ME$3-Výsledky!$MG$3&lt;0),20,0))))))</f>
        <v/>
      </c>
      <c r="MD88" s="65" t="str">
        <f>IF(ISBLANK($MG$3),"",IF(OR(Tipy!KC82=Výsledky!$MB$6,Tipy!KC82=Výsledky!$MB$7,Tipy!KC82=Výsledky!$MB$8,Tipy!KC82=Výsledky!$MB$9),IF(VLOOKUP(Tipy!KC82,'Kategórie hráčov'!$A$2:$B$46,2,FALSE)=30,30,20),0))</f>
        <v/>
      </c>
      <c r="ME88" s="65" t="str">
        <f>IF(ISBLANK($MG$3),"",IF(OR(Tipy!KD82=Výsledky!$ME$6,Tipy!KD82=Výsledky!$ME$7,Tipy!KD82=Výsledky!$ME$8,Tipy!KD82=Výsledky!$ME$9),IF(VLOOKUP(Tipy!KD82,'Kategórie hráčov'!$A$2:$B$46,2,FALSE)=30,30,20),0))</f>
        <v/>
      </c>
      <c r="MF88" s="66" t="str">
        <f>IF(ISBLANK($MG$3),"",IF(ISBLANK(Tipy!JZ82),0,IF(OR(AND(Tipy!JZ82=Výsledky!$ME$3,OR(Tipy!KB82=Výsledky!$MG$3+1,Tipy!KB82=Výsledky!$MG$3-1)),AND(Tipy!KB82=Výsledky!$MG$3,OR(Tipy!JZ82=Výsledky!$ME$3+1,Tipy!JZ82=Výsledky!$ME$3-1))),10,0)))</f>
        <v/>
      </c>
      <c r="MG88" s="69" t="str">
        <f>IF(ISBLANK($MG$3),"",IF(ISBLANK(Tipy!JZ82),"-",SUM(MB88:MF88)))</f>
        <v/>
      </c>
      <c r="MH88" s="68"/>
      <c r="MI88" s="65" t="str">
        <f>IF(ISBLANK($MN$3),"",IF(ISBLANK(Tipy!KL82),0,IF(AND(Tipy!KL82=Výsledky!$ML$3,Tipy!KN82=Výsledky!$MN$3),60,0)))</f>
        <v/>
      </c>
      <c r="MJ88" s="6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65" t="str">
        <f>IF(ISBLANK($MN$3),"",IF(OR(Tipy!KO82=Výsledky!$MI$6,Tipy!KO82=Výsledky!$MI$7,Tipy!KO82=Výsledky!$MI$8,Tipy!KO82=Výsledky!$MI$9),IF(VLOOKUP(Tipy!KO82,'Kategórie hráčov'!$A$2:$B$70,2,FALSE)=30,30,20),0))</f>
        <v/>
      </c>
      <c r="ML88" s="65" t="str">
        <f>IF(ISBLANK($MN$3),"",IF(OR(Tipy!KP82=Výsledky!$ML$6,Tipy!KP82=Výsledky!$ML$7,Tipy!KP82=Výsledky!$ML$8,Tipy!KP82=Výsledky!$ML$9),IF(VLOOKUP(Tipy!KP82,'Kategórie hráčov'!$A$2:$B$70,2,FALSE)=30,30,20),0))</f>
        <v/>
      </c>
      <c r="MM88" s="6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69" t="str">
        <f>IF(ISBLANK($MN$3),"",IF(ISBLANK(Tipy!KL82),"-",SUM(MI88:MM88)))</f>
        <v/>
      </c>
      <c r="MO88" s="68"/>
      <c r="MP88" s="65" t="str">
        <f>IF(ISBLANK($MU$3),"",IF(ISBLANK(Tipy!KR82),0,IF(AND(Tipy!KR82=Výsledky!$MS$3,Tipy!KT82=Výsledky!$MU$3),60,0)))</f>
        <v/>
      </c>
      <c r="MQ88" s="6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65" t="str">
        <f>IF(ISBLANK($MU$3),"",IF(OR(Tipy!KU82=Výsledky!$MP$6,Tipy!KU82=Výsledky!$MP$7,Tipy!KU82=Výsledky!$MP$8,Tipy!KU82=Výsledky!$MP$9),IF(VLOOKUP(Tipy!KU82,'Kategórie hráčov'!$A$2:$B$46,2,FALSE)=30,30,20),0))</f>
        <v/>
      </c>
      <c r="MS88" s="65" t="str">
        <f>IF(ISBLANK($MU$3),"",IF(OR(Tipy!KV82=Výsledky!$MS$6,Tipy!KV82=Výsledky!$MS$7,Tipy!KV82=Výsledky!$MS$8,Tipy!KV82=Výsledky!$MS$9),IF(VLOOKUP(Tipy!KV82,'Kategórie hráčov'!$A$2:$B$46,2,FALSE)=30,30,20),0))</f>
        <v/>
      </c>
      <c r="MT88" s="6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69" t="str">
        <f>IF(ISBLANK($MU$3),"",IF(ISBLANK(Tipy!KR82),"-",SUM(MP88:MT88)))</f>
        <v/>
      </c>
      <c r="MV88" s="68"/>
      <c r="MW88" s="65" t="str">
        <f>IF(ISBLANK($NP$3),"",IF(ISBLANK(Tipy!KX82),0,IF(AND(Tipy!KX82=Výsledky!$NN$3,Tipy!KZ82=Výsledky!$NP$3),60,0)))</f>
        <v/>
      </c>
      <c r="MX88" s="65" t="str">
        <f>IF(ISBLANK($NP$3),"",IF(ISBLANK(Tipy!KX82),0,IF(AND(Tipy!KX82=Výsledky!$NN$3,Tipy!KZ82=Výsledky!$NP$3),0,IF(AND(Tipy!KX82-Tipy!KZ82&gt;0,Výsledky!$NN$3-Výsledky!$NP$3&gt;0),20,IF(AND(Tipy!KX82-Tipy!KZ82=0,Výsledky!$NN$3-Výsledky!$NP$3=0),20,IF(AND(Tipy!KX82-Tipy!KZ82&lt;0,Výsledky!$NN$3-Výsledky!$NP$3&lt;0),20,0))))))</f>
        <v/>
      </c>
      <c r="MY88" s="65" t="str">
        <f>IF(ISBLANK($NP$3),"",IF(OR(Tipy!LA82=Výsledky!$MW$6,Tipy!LA82=Výsledky!$MW$7,Tipy!LA82=Výsledky!$MW$8,Tipy!LA82=Výsledky!$MW$9),IF(VLOOKUP(Tipy!LA82,'Kategórie hráčov'!$A$2:$B$46,2,FALSE)=30,30,20),0))</f>
        <v/>
      </c>
      <c r="MZ88" s="65" t="str">
        <f>IF(ISBLANK($NP$3),"",IF(OR(Tipy!LB82=Výsledky!$MZ$6,Tipy!LB82=Výsledky!$MZ$7,Tipy!LB82=Výsledky!$MZ$8,Tipy!LB82=Výsledky!$MZ$9),IF(VLOOKUP(Tipy!LB82,'Kategórie hráčov'!$A$2:$B$46,2,FALSE)=30,30,20),0))</f>
        <v/>
      </c>
      <c r="NA88" s="66" t="str">
        <f>IF(ISBLANK($NP$3),"",IF(ISBLANK(Tipy!KX82),0,IF(OR(AND(Tipy!KX82=Výsledky!$NN$3,OR(Tipy!KZ82=Výsledky!$NP$3+1,Tipy!KZ82=Výsledky!$NP$3-1)),AND(Tipy!KZ82=Výsledky!$NP$3,OR(Tipy!KX82=Výsledky!$NN$3+1,Tipy!KX82=Výsledky!$NN$3-1))),10,0)))</f>
        <v/>
      </c>
      <c r="NB88" s="69" t="str">
        <f>IF(ISBLANK($NP$3),"",IF(ISBLANK(Tipy!KX82),"-",SUM(MW88:NA88)))</f>
        <v/>
      </c>
      <c r="NC88" s="68"/>
      <c r="ND88" s="65" t="str">
        <f>IF(ISBLANK($NB$3),"",IF(ISBLANK(Tipy!LD82),0,IF(AND(Tipy!LD82=Výsledky!$MZ$3,Tipy!LF82=Výsledky!$NB$3),60,0)))</f>
        <v/>
      </c>
      <c r="NE88" s="65" t="str">
        <f>IF(ISBLANK($NB$3),"",IF(ISBLANK(Tipy!LD82),0,IF(AND(Tipy!LD82=Výsledky!$MZ$3,Tipy!LF82=Výsledky!$NB$3),0,IF(AND(Tipy!LD82-Tipy!LF82&gt;0,Výsledky!$MZ$3-Výsledky!$NB$3&gt;0),20,IF(AND(Tipy!LD82-Tipy!LF82=0,Výsledky!$MZ$3-Výsledky!$NB$3=0),20,IF(AND(Tipy!LD82-Tipy!LF82&lt;0,Výsledky!$MZ$3-Výsledky!$NB$3&lt;0),20,0))))))</f>
        <v/>
      </c>
      <c r="NF88" s="65" t="str">
        <f>IF(ISBLANK($NB$3),"",IF(OR(Tipy!LG82=Výsledky!#REF!,Tipy!LG82=Výsledky!#REF!,Tipy!LG82=Výsledky!#REF!,Tipy!LG82=Výsledky!$ND$9),IF(VLOOKUP(Tipy!LG82,'Kategórie hráčov'!$A$2:$B$46,2,FALSE)=30,30,20),0))</f>
        <v/>
      </c>
      <c r="NG88" s="65" t="str">
        <f>IF(ISBLANK($NB$3),"",IF(OR(Tipy!LH82=Výsledky!#REF!,Tipy!LH82=Výsledky!#REF!,Tipy!LH82=Výsledky!#REF!,Tipy!LH82=Výsledky!$NG$9),IF(VLOOKUP(Tipy!LH82,'Kategórie hráčov'!$A$2:$B$46,2,FALSE)=30,30,20),0))</f>
        <v/>
      </c>
      <c r="NH88" s="66" t="str">
        <f>IF(ISBLANK($NB$3),"",IF(ISBLANK(Tipy!LD82),0,IF(OR(AND(Tipy!LD82=Výsledky!$MZ$3,OR(Tipy!LF82=Výsledky!$NB$3+1,Tipy!LF82=Výsledky!$NB$3-1)),AND(Tipy!LF82=Výsledky!$NB$3,OR(Tipy!LD82=Výsledky!$MZ$3+1,Tipy!LD82=Výsledky!$MZ$3-1))),10,0)))</f>
        <v/>
      </c>
      <c r="NI88" s="69" t="str">
        <f>IF(ISBLANK($NB$3),"",IF(ISBLANK(Tipy!LD82),"-",SUM(ND88:NH88)))</f>
        <v/>
      </c>
      <c r="NJ88" s="68"/>
      <c r="NK88" s="65" t="str">
        <f>IF(ISBLANK($OD$3),"",IF(ISBLANK(Tipy!LJ82),0,IF(AND(Tipy!LJ82=Výsledky!$OB$3,Tipy!LL82=Výsledky!$OD$3),60,0)))</f>
        <v/>
      </c>
      <c r="NL88" s="65" t="str">
        <f>IF(ISBLANK($OD$3),"",IF(ISBLANK(Tipy!LJ82),0,IF(AND(Tipy!LJ82=Výsledky!$OB$3,Tipy!LL82=Výsledky!$OD$3),0,IF(AND(Tipy!LJ82-Tipy!LL82&gt;0,Výsledky!$OB$3-Výsledky!$OD$3&gt;0),20,IF(AND(Tipy!LJ82-Tipy!LL82=0,Výsledky!$OB$3-Výsledky!$OD$3=0),20,IF(AND(Tipy!LJ82-Tipy!LL82&lt;0,Výsledky!$OB$3-Výsledky!$OD$3&lt;0),20,0))))))</f>
        <v/>
      </c>
      <c r="NM88" s="65" t="str">
        <f>IF(ISBLANK($OD$3),"",IF(OR(Tipy!LM82=Výsledky!$NK$6,Tipy!LM82=Výsledky!$NK$7,Tipy!LM82=Výsledky!$NK$8,Tipy!LM82=Výsledky!$NK$9),IF(VLOOKUP(Tipy!LM82,'Kategórie hráčov'!$A$2:$B$46,2,FALSE)=30,30,20),0))</f>
        <v/>
      </c>
      <c r="NN88" s="65" t="str">
        <f>IF(ISBLANK($OD$3),"",IF(OR(Tipy!LN82=Výsledky!$NN$6,Tipy!LN82=Výsledky!$NN$7,Tipy!LN82=Výsledky!$NN$8,Tipy!LN82=Výsledky!$NN$9),IF(VLOOKUP(Tipy!LN82,'Kategórie hráčov'!$A$2:$B$46,2,FALSE)=30,30,20),0))</f>
        <v/>
      </c>
      <c r="NO88" s="66" t="str">
        <f>IF(ISBLANK($OD$3),"",IF(ISBLANK(Tipy!LJ82),0,IF(OR(AND(Tipy!LJ82=Výsledky!$OB$3,OR(Tipy!LL82=Výsledky!$OD$3+1,Tipy!LL82=Výsledky!$OD$3-1)),AND(Tipy!LL82=Výsledky!$OD$3,OR(Tipy!LJ82=Výsledky!$OB$3+1,Tipy!LJ82=Výsledky!$OB$3-1))),10,0)))</f>
        <v/>
      </c>
      <c r="NP88" s="69" t="str">
        <f>IF(ISBLANK($OD$3),"",IF(ISBLANK(Tipy!LJ82),"-",SUM(NK88:NO88)))</f>
        <v/>
      </c>
      <c r="NQ88" s="68"/>
      <c r="NR88" s="65" t="str">
        <f>IF(ISBLANK($NI$3),"",IF(ISBLANK(Tipy!LP82),0,IF(AND(Tipy!LP82=Výsledky!$NG$3,Tipy!LR82=Výsledky!$NI$3),60,0)))</f>
        <v/>
      </c>
      <c r="NS88" s="65" t="str">
        <f>IF(ISBLANK($NI$3),"",IF(ISBLANK(Tipy!LP82),0,IF(AND(Tipy!LP82=Výsledky!$NG$3,Tipy!LR82=Výsledky!$NI$3),0,IF(AND(Tipy!LP82-Tipy!LR82&gt;0,Výsledky!$NG$3-Výsledky!$NI$3&gt;0),20,IF(AND(Tipy!LP82-Tipy!LR82=0,Výsledky!$NG$3-Výsledky!$NI$3=0),20,IF(AND(Tipy!LP82-Tipy!LR82&lt;0,Výsledky!$NG$3-Výsledky!$NI$3&lt;0),20,0))))))</f>
        <v/>
      </c>
      <c r="NT88" s="65" t="str">
        <f>IF(ISBLANK($NI$3),"",IF(OR(Tipy!LS82=Výsledky!$NR$6,Tipy!LS82=Výsledky!$NR$7,Tipy!LS82=Výsledky!$NR$8,Tipy!LS82=Výsledky!$NR$9),IF(VLOOKUP(Tipy!LS82,'Kategórie hráčov'!$A$2:$B$46,2,FALSE)=30,30,20),0))</f>
        <v/>
      </c>
      <c r="NU88" s="65" t="str">
        <f>IF(ISBLANK($NI$3),"",IF(OR(Tipy!LT82=Výsledky!$NU$6,Tipy!LT82=Výsledky!$NU$7,Tipy!LT82=Výsledky!$NU$8,Tipy!LT82=Výsledky!$NU$9),IF(VLOOKUP(Tipy!LT82,'Kategórie hráčov'!$A$2:$B$46,2,FALSE)=30,30,20),0))</f>
        <v/>
      </c>
      <c r="NV88" s="66" t="str">
        <f>IF(ISBLANK($NI$3),"",IF(ISBLANK(Tipy!LP82),0,IF(OR(AND(Tipy!LP82=Výsledky!$NG$3,OR(Tipy!LR82=Výsledky!$NI$3+1,Tipy!LR82=Výsledky!$NI$3-1)),AND(Tipy!LR82=Výsledky!$NI$3,OR(Tipy!LP82=Výsledky!$NG$3+1,Tipy!LP82=Výsledky!$NG$3-1))),10,0)))</f>
        <v/>
      </c>
      <c r="NW88" s="69" t="str">
        <f>IF(ISBLANK($NI$3),"",IF(ISBLANK(Tipy!LP82),"-",SUM(NR88:NV88)))</f>
        <v/>
      </c>
      <c r="NX88" s="68"/>
      <c r="NY88" s="65" t="str">
        <f>IF(ISBLANK($OK$3),"",IF(ISBLANK(Tipy!LV82),0,IF(AND(Tipy!LV82=Výsledky!$OI$3,Tipy!LX82=Výsledky!$OK$3),60,0)))</f>
        <v/>
      </c>
      <c r="NZ88" s="65" t="str">
        <f>IF(ISBLANK($OK$3),"",IF(ISBLANK(Tipy!LV82),0,IF(AND(Tipy!LV82=Výsledky!$OI$3,Tipy!LX82=Výsledky!$OK$3),0,IF(AND(Tipy!LV82-Tipy!LX82&gt;0,Výsledky!$OI$3-Výsledky!$OK$3&gt;0),20,IF(AND(Tipy!LV82-Tipy!LX82=0,Výsledky!$OI$3-Výsledky!$OK$3=0),20,IF(AND(Tipy!LV82-Tipy!LX82&lt;0,Výsledky!$OI$3-Výsledky!$OK$3&lt;0),20,0))))))</f>
        <v/>
      </c>
      <c r="OA88" s="65" t="str">
        <f>IF(ISBLANK($OK$3),"",IF(OR(Tipy!LY82=Výsledky!#REF!,Tipy!LY82=Výsledky!#REF!,Tipy!LY82=Výsledky!#REF!,Tipy!LY82=Výsledky!$NY$9),IF(VLOOKUP(Tipy!LY82,'Kategórie hráčov'!$A$2:$B$46,2,FALSE)=30,30,20),0))</f>
        <v/>
      </c>
      <c r="OB88" s="65" t="str">
        <f>IF(ISBLANK($OK$3),"",IF(OR(Tipy!LZ82=Výsledky!#REF!,Tipy!LZ82=Výsledky!#REF!,Tipy!LZ82=Výsledky!#REF!,Tipy!LZ82=Výsledky!$OB$9),IF(VLOOKUP(Tipy!LZ82,'Kategórie hráčov'!$A$2:$B$46,2,FALSE)=30,30,20),0))</f>
        <v/>
      </c>
      <c r="OC88" s="66" t="str">
        <f>IF(ISBLANK($OK$3),"",IF(ISBLANK(Tipy!LV82),0,IF(OR(AND(Tipy!LV82=Výsledky!$OI$3,OR(Tipy!LX82=Výsledky!$OK$3+1,Tipy!LX82=Výsledky!$OK$3-1)),AND(Tipy!LX82=Výsledky!$OK$3,OR(Tipy!LV82=Výsledky!$OI$3+1,Tipy!LV82=Výsledky!$OI$3-1))),10,0)))</f>
        <v/>
      </c>
      <c r="OD88" s="69" t="str">
        <f>IF(ISBLANK($OK$3),"",IF(ISBLANK(Tipy!LV82),"-",SUM(NY88:OC88)))</f>
        <v/>
      </c>
      <c r="OE88" s="68"/>
      <c r="OF88" s="65" t="str">
        <f>IF(ISBLANK($NW$3),"",IF(ISBLANK(Tipy!MB82),0,IF(AND(Tipy!MB82=Výsledky!$NU$3,Tipy!MD82=Výsledky!$NW$3),60,0)))</f>
        <v/>
      </c>
      <c r="OG88" s="65" t="str">
        <f>IF(ISBLANK($NW$3),"",IF(ISBLANK(Tipy!MB82),0,IF(AND(Tipy!MB82=Výsledky!$NU$3,Tipy!MD82=Výsledky!$NW$3),0,IF(AND(Tipy!MB82-Tipy!MD82&gt;0,Výsledky!$NU$3-Výsledky!$NW$3&gt;0),20,IF(AND(Tipy!MB82-Tipy!MD82=0,Výsledky!$NU$3-Výsledky!$NW$3=0),20,IF(AND(Tipy!MB82-Tipy!MD82&lt;0,Výsledky!$NU$3-Výsledky!$NW$3&lt;0),20,0))))))</f>
        <v/>
      </c>
      <c r="OH88" s="65" t="str">
        <f>IF(ISBLANK($NW$3),"",IF(OR(Tipy!ME82=Výsledky!$OF$6,Tipy!ME82=Výsledky!$OF$7,Tipy!ME82=Výsledky!$OF$8,Tipy!ME82=Výsledky!$OF$9),IF(VLOOKUP(Tipy!ME82,'Kategórie hráčov'!$A$2:$B$46,2,FALSE)=30,30,20),0))</f>
        <v/>
      </c>
      <c r="OI88" s="65" t="str">
        <f>IF(ISBLANK($NW$3),"",IF(OR(Tipy!MF82=Výsledky!$OI$6,Tipy!MF82=Výsledky!$OI$7,Tipy!MF82=Výsledky!$OI$8,Tipy!MF82=Výsledky!$OI$9),IF(VLOOKUP(Tipy!MF82,'Kategórie hráčov'!$A$2:$B$46,2,FALSE)=30,30,20),0))</f>
        <v/>
      </c>
      <c r="OJ88" s="66" t="str">
        <f>IF(ISBLANK($NW$3),"",IF(ISBLANK(Tipy!MB82),0,IF(OR(AND(Tipy!MB82=Výsledky!$NU$3,OR(Tipy!MD82=Výsledky!$NW$3+1,Tipy!MD82=Výsledky!$NW$3-1)),AND(Tipy!MD82=Výsledky!$NW$3,OR(Tipy!MB82=Výsledky!$NU$3+1,Tipy!MB82=Výsledky!$NU$3-1))),10,0)))</f>
        <v/>
      </c>
      <c r="OK88" s="69" t="str">
        <f>IF(ISBLANK($NW$3),"",IF(ISBLANK(Tipy!MB82),"-",SUM(OF88:OJ88)))</f>
        <v/>
      </c>
      <c r="OL88" s="68"/>
      <c r="OM88" s="65" t="str">
        <f>IF(ISBLANK($OR$3),"",IF(ISBLANK(Tipy!MH82),0,IF(AND(Tipy!MH82=Výsledky!$OP$3,Tipy!MJ82=Výsledky!$OR$3),60,0)))</f>
        <v/>
      </c>
      <c r="ON88" s="6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65" t="str">
        <f>IF(ISBLANK($OR$3),"",IF(OR(Tipy!MK82=Výsledky!$OM$6,Tipy!MK82=Výsledky!$OM$7,Tipy!MK82=Výsledky!$OM$8,Tipy!MK82=Výsledky!$OM$9),IF(VLOOKUP(Tipy!MK82,'Kategórie hráčov'!$A$2:$B$46,2,FALSE)=30,30,20),0))</f>
        <v/>
      </c>
      <c r="OP88" s="65" t="str">
        <f>IF(ISBLANK($OR$3),"",IF(OR(Tipy!ML82=Výsledky!$OP$6,Tipy!ML82=Výsledky!$OP$7,Tipy!ML82=Výsledky!$OP$8,Tipy!ML82=Výsledky!$OP$9),IF(VLOOKUP(Tipy!ML82,'Kategórie hráčov'!$A$2:$B$46,2,FALSE)=30,30,20),0))</f>
        <v/>
      </c>
      <c r="OQ88" s="6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69" t="str">
        <f>IF(ISBLANK($OR$3),"",IF(ISBLANK(Tipy!MH82),"-",SUM(OM88:OQ88)))</f>
        <v/>
      </c>
      <c r="OS88" s="68"/>
      <c r="OT88" s="65" t="str">
        <f>IF(ISBLANK($OY$3),"",IF(ISBLANK(Tipy!MN82),0,IF(AND(Tipy!MN82=Výsledky!$OW$3,Tipy!MP82=Výsledky!$OY$3),60,0)))</f>
        <v/>
      </c>
      <c r="OU88" s="6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65" t="str">
        <f>IF(ISBLANK($OY$3),"",IF(OR(Tipy!MQ82=Výsledky!$OT$6,Tipy!MQ82=Výsledky!$OT$7,Tipy!MQ82=Výsledky!$OT$8,Tipy!MQ82=Výsledky!$OT$9),IF(VLOOKUP(Tipy!MQ82,'Kategórie hráčov'!$A$2:$B$46,2,FALSE)=30,30,20),0))</f>
        <v/>
      </c>
      <c r="OW88" s="65" t="str">
        <f>IF(ISBLANK($OY$3),"",IF(OR(Tipy!MR82=Výsledky!$OW$6,Tipy!MR82=Výsledky!$OW$7,Tipy!MR82=Výsledky!$OW$8,Tipy!MR82=Výsledky!$OW$9),IF(VLOOKUP(Tipy!MR82,'Kategórie hráčov'!$A$2:$B$46,2,FALSE)=30,30,20),0))</f>
        <v/>
      </c>
      <c r="OX88" s="6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69" t="str">
        <f>IF(ISBLANK($OY$3),"",IF(ISBLANK(Tipy!MN82),"-",SUM(OT88:OX88)))</f>
        <v/>
      </c>
      <c r="OZ88" s="68"/>
      <c r="PA88" s="65" t="str">
        <f>IF(ISBLANK($PF$3),"",IF(ISBLANK(Tipy!MT82),0,IF(AND(Tipy!MT82=Výsledky!$PD$3,Tipy!MV82=Výsledky!$PF$3),60,0)))</f>
        <v/>
      </c>
      <c r="PB88" s="6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65" t="str">
        <f>IF(ISBLANK($PF$3),"",IF(OR(Tipy!MW82=Výsledky!$PA$6,Tipy!MW82=Výsledky!$PA$7,Tipy!MW82=Výsledky!$PA$8,Tipy!MW82=Výsledky!$PA$9),IF(VLOOKUP(Tipy!MW82,'Kategórie hráčov'!$A$2:$B$46,2,FALSE)=30,30,20),0))</f>
        <v/>
      </c>
      <c r="PD88" s="65" t="str">
        <f>IF(ISBLANK($PF$3),"",IF(OR(Tipy!MX82=Výsledky!$PD$6,Tipy!MX82=Výsledky!$PD$7,Tipy!MX82=Výsledky!$PD$8,Tipy!MX82=Výsledky!$PD$9),IF(VLOOKUP(Tipy!MX82,'Kategórie hráčov'!$A$2:$B$46,2,FALSE)=30,30,20),0))</f>
        <v/>
      </c>
      <c r="PE88" s="6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69" t="str">
        <f>IF(ISBLANK($PF$3),"",IF(ISBLANK(Tipy!MT82),"-",SUM(PA88:PE88)))</f>
        <v/>
      </c>
      <c r="PG88" s="68"/>
      <c r="PH88" s="65" t="str">
        <f>IF(ISBLANK($PM$3),"",IF(ISBLANK(Tipy!MZ82),0,IF(AND(Tipy!MZ82=Výsledky!$PK$3,Tipy!NB82=Výsledky!$PM$3),60,0)))</f>
        <v/>
      </c>
      <c r="PI88" s="6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65" t="str">
        <f>IF(ISBLANK($PM$3),"",IF(OR(Tipy!NC82=Výsledky!$PH$6,Tipy!NC82=Výsledky!$PH$7,Tipy!NC82=Výsledky!$PH$8,Tipy!NC82=Výsledky!$PH$9),IF(VLOOKUP(Tipy!NC82,'Kategórie hráčov'!$A$2:$B$46,2,FALSE)=30,30,20),0))</f>
        <v/>
      </c>
      <c r="PK88" s="65" t="str">
        <f>IF(ISBLANK($PM$3),"",IF(OR(Tipy!ND82=Výsledky!$PK$6,Tipy!ND82=Výsledky!$PK$7,Tipy!ND82=Výsledky!$PK$8,Tipy!ND82=Výsledky!$PK$9),IF(VLOOKUP(Tipy!ND82,'Kategórie hráčov'!$A$2:$B$46,2,FALSE)=30,30,20),0))</f>
        <v/>
      </c>
      <c r="PL88" s="6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69" t="str">
        <f>IF(ISBLANK($PM$3),"",IF(ISBLANK(Tipy!MZ82),"-",SUM(PH88:PL88)))</f>
        <v/>
      </c>
      <c r="PN88" s="68"/>
      <c r="PO88" s="65" t="str">
        <f>IF(ISBLANK($PT$3),"",IF(ISBLANK(Tipy!NF82),0,IF(AND(Tipy!NF82=Výsledky!$PR$3,Tipy!NH82=Výsledky!$PT$3),60,0)))</f>
        <v/>
      </c>
      <c r="PP88" s="6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65" t="str">
        <f>IF(ISBLANK($PT$3),"",IF(OR(Tipy!NI82=Výsledky!$PO$6,Tipy!NI82=Výsledky!$PO$7,Tipy!NI82=Výsledky!$PO$8,Tipy!NI82=Výsledky!$PO$9),IF(VLOOKUP(Tipy!NI82,'Kategórie hráčov'!$A$2:$B$46,2,FALSE)=30,30,20),0))</f>
        <v/>
      </c>
      <c r="PR88" s="65" t="str">
        <f>IF(ISBLANK($PT$3),"",IF(OR(Tipy!NJ82=Výsledky!$PR$6,Tipy!NJ82=Výsledky!$PR$7,Tipy!NJ82=Výsledky!$PR$8,Tipy!NJ82=Výsledky!$PR$9),IF(VLOOKUP(Tipy!NJ82,'Kategórie hráčov'!$A$2:$B$46,2,FALSE)=30,30,20),0))</f>
        <v/>
      </c>
      <c r="PS88" s="6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69" t="str">
        <f>IF(ISBLANK($PT$3),"",IF(ISBLANK(Tipy!NF82),"-",SUM(PO88:PS88)))</f>
        <v/>
      </c>
      <c r="PU88" s="68"/>
      <c r="PV88" s="65" t="str">
        <f>IF(ISBLANK($QA$3),"",IF(ISBLANK(Tipy!NL82),0,IF(AND(Tipy!NL82=Výsledky!$PY$3,Tipy!NN82=Výsledky!$QA$3),60,0)))</f>
        <v/>
      </c>
      <c r="PW88" s="6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65" t="str">
        <f>IF(ISBLANK($QA$3),"",IF(OR(Tipy!NO82=Výsledky!$PV$6,Tipy!NO82=Výsledky!$PV$7,Tipy!NO82=Výsledky!$PV$8,Tipy!NO82=Výsledky!$PV$9),IF(VLOOKUP(Tipy!NO82,'Kategórie hráčov'!$A$2:$B$46,2,FALSE)=30,30,20),0))</f>
        <v/>
      </c>
      <c r="PY88" s="65" t="str">
        <f>IF(ISBLANK($QA$3),"",IF(OR(Tipy!NP82=Výsledky!$PY$6,Tipy!NP82=Výsledky!$PY$7,Tipy!NP82=Výsledky!$PY$8,Tipy!NP82=Výsledky!$PY$9),IF(VLOOKUP(Tipy!NP82,'Kategórie hráčov'!$A$2:$B$46,2,FALSE)=30,30,20),0))</f>
        <v/>
      </c>
      <c r="PZ88" s="6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69" t="str">
        <f>IF(ISBLANK($QA$3),"",IF(ISBLANK(Tipy!NL82),"-",SUM(PV88:PZ88)))</f>
        <v/>
      </c>
      <c r="QB88" s="68"/>
      <c r="QC88" s="65" t="str">
        <f>IF(ISBLANK($QH$3),"",IF(ISBLANK(Tipy!NR82),0,IF(AND(Tipy!NR82=Výsledky!$QF$3,Tipy!NT82=Výsledky!$QH$3),60,0)))</f>
        <v/>
      </c>
      <c r="QD88" s="6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65" t="str">
        <f>IF(ISBLANK($QH$3),"",IF(OR(Tipy!NU82=Výsledky!$QC$6,Tipy!NU82=Výsledky!$QC$7,Tipy!NU82=Výsledky!$QC$8,Tipy!NU82=Výsledky!$QC$9),IF(VLOOKUP(Tipy!NU82,'Kategórie hráčov'!$A$2:$B$46,2,FALSE)=30,30,20),0))</f>
        <v/>
      </c>
      <c r="QF88" s="65" t="str">
        <f>IF(ISBLANK($QH$3),"",IF(OR(Tipy!NV82=Výsledky!$QF$6,Tipy!NV82=Výsledky!$QF$7,Tipy!NV82=Výsledky!$QF$8,Tipy!NV82=Výsledky!$QF$9),IF(VLOOKUP(Tipy!NV82,'Kategórie hráčov'!$A$2:$B$46,2,FALSE)=30,30,20),0))</f>
        <v/>
      </c>
      <c r="QG88" s="6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69" t="str">
        <f>IF(ISBLANK($QH$3),"",IF(ISBLANK(Tipy!NR82),"-",SUM(QC88:QG88)))</f>
        <v/>
      </c>
      <c r="QI88" s="65"/>
      <c r="QJ88" s="65" t="str">
        <f>IF(ISBLANK($QV$3),"",IF(ISBLANK(Tipy!NX82),0,IF(AND(Tipy!NX82=Výsledky!$QT$3,Tipy!NZ82=Výsledky!$QV$3),60,0)))</f>
        <v/>
      </c>
      <c r="QK88" s="65" t="str">
        <f>IF(ISBLANK($QV$3),"",IF(ISBLANK(Tipy!NX82),0,IF(AND(Tipy!NX82=Výsledky!$QT$3,Tipy!NZ82=Výsledky!$QV$3),0,IF(AND(Tipy!NX82-Tipy!NZ82&gt;0,Výsledky!$QT$3-Výsledky!$QV$3&gt;0),20,IF(AND(Tipy!NX82-Tipy!NZ82=0,Výsledky!$QT$3-Výsledky!$QV$3=0),20,IF(AND(Tipy!NX82-Tipy!NZ82&lt;0,Výsledky!$QT$3-Výsledky!$QV$3&lt;0),20,0))))))</f>
        <v/>
      </c>
      <c r="QL88" s="65" t="str">
        <f>IF(ISBLANK($QV$3),"",IF(OR(Tipy!OA82=Výsledky!$QJ$6,Tipy!OA82=Výsledky!$QJ$7,Tipy!OA82=Výsledky!$QJ$8,Tipy!OA82=Výsledky!$QJ$9),IF(VLOOKUP(Tipy!OA82,'Kategórie hráčov'!$A$2:$B$46,2,FALSE)=30,30,20),0))</f>
        <v/>
      </c>
      <c r="QM88" s="65" t="str">
        <f>IF(ISBLANK($QV$3),"",IF(OR(Tipy!OB82=Výsledky!$QM$6,Tipy!OB82=Výsledky!$QM$7,Tipy!OB82=Výsledky!$QM$8,Tipy!OB82=Výsledky!$QM$9),IF(VLOOKUP(Tipy!OB82,'Kategórie hráčov'!$A$2:$B$46,2,FALSE)=30,30,20),0))</f>
        <v/>
      </c>
      <c r="QN88" s="66" t="str">
        <f>IF(ISBLANK($QV$3),"",IF(ISBLANK(Tipy!NX82),0,IF(OR(AND(Tipy!NX82=Výsledky!$QT$3,OR(Tipy!NZ82=Výsledky!$QV$3+1,Tipy!NZ82=Výsledky!$QV$3-1)),AND(Tipy!NZ82=Výsledky!$QV$3,OR(Tipy!NX82=Výsledky!$QT$3+1,Tipy!NX82=Výsledky!$QT$3-1))),10,0)))</f>
        <v/>
      </c>
      <c r="QO88" s="69" t="str">
        <f>IF(ISBLANK($QV$3),"",IF(ISBLANK(Tipy!NX82),"-",SUM(QJ88:QN88)))</f>
        <v/>
      </c>
      <c r="QP88" s="65"/>
      <c r="QQ88" s="65" t="str">
        <f>IF(ISBLANK($QO$3),"",IF(ISBLANK(Tipy!#REF!),0,IF(AND(Tipy!#REF!=Výsledky!$QM$3,Tipy!#REF!=Výsledky!$QO$3),60,0)))</f>
        <v/>
      </c>
      <c r="QR88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8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8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8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8" s="69" t="str">
        <f>IF(ISBLANK($QO$3),"",IF(ISBLANK(Tipy!#REF!),"-",SUM(QQ88:QU88)))</f>
        <v/>
      </c>
    </row>
    <row r="89" spans="1:464" s="336" customFormat="1" ht="15">
      <c r="A89" s="316" t="str">
        <f>Tipy!A83</f>
        <v/>
      </c>
      <c r="B89" s="333" t="str">
        <f>IF(Tipy!B83="","",Tipy!B83)</f>
        <v/>
      </c>
      <c r="C89" s="339"/>
      <c r="D89" s="65">
        <f>IF(ISBLANK($I$3),"",IF(ISBLANK(Tipy!D85),0,IF(AND(Tipy!D85=Výsledky!$G$3,Tipy!F85=Výsledky!$I$3),60,0)))</f>
        <v>0</v>
      </c>
      <c r="E89" s="65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0</v>
      </c>
      <c r="F89" s="65" t="e">
        <f>IF(ISBLANK($I$3),"",IF(OR(Tipy!G85=Výsledky!$D$6,Tipy!G85=Výsledky!$D$7,Tipy!G85=Výsledky!$D$8,Tipy!G85=Výsledky!$D$9),IF(VLOOKUP(Tipy!G85,'Kategórie hráčov'!$A$2:$B$46,2,FALSE)=30,30,20),0))</f>
        <v>#N/A</v>
      </c>
      <c r="G89" s="65" t="e">
        <f>IF(ISBLANK($I$3),"",IF(OR(Tipy!H85=Výsledky!$G$6,Tipy!H85=Výsledky!$G$7,Tipy!H85=Výsledky!$G$8,Tipy!H85=Výsledky!$G$9),IF(VLOOKUP(Tipy!H85,'Kategórie hráčov'!$A$2:$B$46,2,FALSE)=30,30,20),0))</f>
        <v>#N/A</v>
      </c>
      <c r="H89" s="66">
        <f>IF(ISBLANK($I$3),"",IF(ISBLANK(Tipy!D85),0,IF(OR(AND(Tipy!D85=Výsledky!$G$3,OR(Tipy!F85=Výsledky!$I$3+1,Tipy!F85=Výsledky!$I$3-1)),AND(Tipy!F85=Výsledky!$I$3,OR(Tipy!D85=Výsledky!$G$3+1,Tipy!D85=Výsledky!$G$3-1))),10,0)))</f>
        <v>0</v>
      </c>
      <c r="I89" s="67" t="str">
        <f>IF(ISBLANK($I$3),"",IF(ISBLANK(Tipy!D85),"-",SUM(D89:H89)))</f>
        <v>-</v>
      </c>
      <c r="J89" s="335"/>
      <c r="K89" s="106">
        <f>IF(ISBLANK($P$3),"",IF(ISBLANK(Tipy!J83),0,IF(AND(Tipy!J83=Výsledky!$N$3,Tipy!L83=Výsledky!$P$3),60,0)))</f>
        <v>0</v>
      </c>
      <c r="L89" s="10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05">
        <f>IF(ISBLANK($P$3),"",IF(OR(Tipy!M83=Výsledky!$K$6,Tipy!M83=Výsledky!$K$7,Tipy!M83=Výsledky!$K$8,Tipy!M83=Výsledky!$K$9),IF(VLOOKUP(Tipy!M83,'Kategórie hráčov'!$A$2:$B$46,2,FALSE)=30,30,20),0))</f>
        <v>0</v>
      </c>
      <c r="N89" s="105">
        <f>IF(ISBLANK($P$3),"",IF(OR(Tipy!N83=Výsledky!$N$6,Tipy!N83=Výsledky!$N$7,Tipy!N83=Výsledky!$N$8,Tipy!N83=Výsledky!$N$9),IF(VLOOKUP(Tipy!N83,'Kategórie hráčov'!$A$2:$B$46,2,FALSE)=30,30,20),0))</f>
        <v>0</v>
      </c>
      <c r="O89" s="6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67" t="str">
        <f>IF(ISBLANK($P$3),"",IF(ISBLANK(Tipy!J83),"-",SUM(K89:O89)))</f>
        <v>-</v>
      </c>
      <c r="Q89" s="330"/>
      <c r="R89" s="106">
        <f>IF(ISBLANK($W$3),"",IF(ISBLANK(Tipy!P83),0,IF(AND(Tipy!P83=Výsledky!$U$3,Tipy!R83=Výsledky!$W$3),60,0)))</f>
        <v>0</v>
      </c>
      <c r="S89" s="10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05">
        <f>IF(ISBLANK($W$3),"",IF(OR(Tipy!S83=Výsledky!$R$6,Tipy!S83=Výsledky!$R$7,Tipy!S83=Výsledky!$R$8,Tipy!S83=Výsledky!$R$9),VLOOKUP(Tipy!S83,'Kategórie hráčov'!$A$2:$B$47,2,FALSE),0))</f>
        <v>0</v>
      </c>
      <c r="U89" s="105">
        <f>IF(ISBLANK($W$3),"",IF(OR(Tipy!T83=Výsledky!$U$6,Tipy!T83=Výsledky!$U$7,Tipy!T83=Výsledky!$U$8,Tipy!T83=Výsledky!$U$9),VLOOKUP(Tipy!T83,'Kategórie hráčov'!$A$25:$B$70,2,FALSE),0))</f>
        <v>0</v>
      </c>
      <c r="V89" s="6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69" t="str">
        <f>IF(ISBLANK($W$3),"",IF(ISBLANK(Tipy!P83),"-",SUM(R89:V89)))</f>
        <v>-</v>
      </c>
      <c r="X89" s="330"/>
      <c r="Y89" s="106">
        <f>IF(ISBLANK($AD$3),"",IF(ISBLANK(Tipy!V83),0,IF(AND(Tipy!V83=Výsledky!$AB$3,Tipy!X83=Výsledky!$AD$3),60,0)))</f>
        <v>0</v>
      </c>
      <c r="Z89" s="10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05">
        <f>IF(ISBLANK($AD$3),"",IF(OR(Tipy!Y83=Výsledky!$Y$6,Tipy!Y83=Výsledky!$Y$7,Tipy!Y83=Výsledky!$Y$8,Tipy!Y83=Výsledky!$Y$9),VLOOKUP(Tipy!Y83,'Kategórie hráčov'!$A$2:$B$47,2,FALSE),0))</f>
        <v>0</v>
      </c>
      <c r="AB89" s="105">
        <f>IF(ISBLANK($AD$3),"",IF(OR(Tipy!Z83=Výsledky!$AB$6,Tipy!Z83=Výsledky!$AB$7,Tipy!Z83=Výsledky!$AB$8,Tipy!Z83=Výsledky!$AB$9),VLOOKUP(Tipy!Z83,'Kategórie hráčov'!$A$25:$B$70,2,FALSE),0))</f>
        <v>0</v>
      </c>
      <c r="AC89" s="6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69" t="str">
        <f>IF(ISBLANK($AD$3),"",IF(ISBLANK(Tipy!V83),"-",SUM(Y89:AC89)))</f>
        <v>-</v>
      </c>
      <c r="AE89" s="68"/>
      <c r="AF89" s="65" t="str">
        <f>IF(ISBLANK($AK$3),"",IF(ISBLANK(Tipy!AB83),0,IF(AND(Tipy!AB83=Výsledky!$AI$3,Tipy!AD83=Výsledky!$AK$3),60,0)))</f>
        <v/>
      </c>
      <c r="AG89" s="65" t="str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/>
      </c>
      <c r="AH89" s="65" t="str">
        <f>IF(ISBLANK($AK$3),"",IF(OR(Tipy!AE83=Výsledky!$AF$6,Tipy!AE83=Výsledky!$AF$7,Tipy!AE83=Výsledky!$AF$8,Tipy!AE83=Výsledky!$AF$9),IF(VLOOKUP(Tipy!AE83,'Kategórie hráčov'!$A$2:$B$46,2,FALSE)=30,30,20),0))</f>
        <v/>
      </c>
      <c r="AI89" s="65" t="str">
        <f>IF(ISBLANK($AK$3),"",IF(OR(Tipy!AF83=Výsledky!$AI$6,Tipy!AF83=Výsledky!$AI$7,Tipy!AF83=Výsledky!$AI$8,Tipy!AF83=Výsledky!$AI$9),IF(VLOOKUP(Tipy!AF83,'Kategórie hráčov'!$A$2:$B$46,2,FALSE)=30,30,20),0))</f>
        <v/>
      </c>
      <c r="AJ89" s="66" t="str">
        <f>IF(ISBLANK($AK$3),"",IF(ISBLANK(Tipy!AB83),0,IF(OR(AND(Tipy!AB83=Výsledky!$AI$3,OR(Tipy!AD83=Výsledky!$AK$3+1,Tipy!AD83=Výsledky!$AK$3-1)),AND(Tipy!AD83=Výsledky!$AK$3,OR(Tipy!AB83=Výsledky!$AI$3+1,Tipy!AB83=Výsledky!$AI$3-1))),10,0)))</f>
        <v/>
      </c>
      <c r="AK89" s="69" t="str">
        <f>IF(ISBLANK($AK$3),"",IF(ISBLANK(Tipy!AB83),"-",SUM(AF89:AJ89)))</f>
        <v/>
      </c>
      <c r="AL89" s="68"/>
      <c r="AM89" s="65" t="str">
        <f>IF(ISBLANK($AR$3),"",IF(ISBLANK(Tipy!AH83),0,IF(AND(Tipy!AH83=Výsledky!$AP$3,Tipy!AJ83=Výsledky!$AR$3),60,0)))</f>
        <v/>
      </c>
      <c r="AN89" s="65" t="str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/>
      </c>
      <c r="AO89" s="65" t="str">
        <f>IF(ISBLANK($AR$3),"",IF(OR(Tipy!AK83=Výsledky!$AM$6,Tipy!AK83=Výsledky!$AM$7,Tipy!AK83=Výsledky!$AM$8,Tipy!AK83=Výsledky!$AM$9),IF(VLOOKUP(Tipy!AK83,'Kategórie hráčov'!$A$2:$B$46,2,FALSE)=30,30,20),0))</f>
        <v/>
      </c>
      <c r="AP89" s="65" t="str">
        <f>IF(ISBLANK($AR$3),"",IF(OR(Tipy!AL83=Výsledky!$AP$6,Tipy!AL83=Výsledky!$AP$7,Tipy!AL83=Výsledky!$AP$8,Tipy!AL83=Výsledky!$AP$9),IF(VLOOKUP(Tipy!AL83,'Kategórie hráčov'!$A$2:$B$46,2,FALSE)=30,30,20),0))</f>
        <v/>
      </c>
      <c r="AQ89" s="66" t="str">
        <f>IF(ISBLANK($AR$3),"",IF(ISBLANK(Tipy!AH83),0,IF(OR(AND(Tipy!AH83=Výsledky!$AP$3,OR(Tipy!AJ83=Výsledky!$AR$3+1,Tipy!AJ83=Výsledky!$AR$3-1)),AND(Tipy!AJ83=Výsledky!$AR$3,OR(Tipy!AH83=Výsledky!$AP$3+1,Tipy!AH83=Výsledky!$AP$3-1))),10,0)))</f>
        <v/>
      </c>
      <c r="AR89" s="69" t="str">
        <f>IF(ISBLANK($AR$3),"",IF(ISBLANK(Tipy!AH83),"-",SUM(AM89:AQ89)))</f>
        <v/>
      </c>
      <c r="AS89" s="68"/>
      <c r="AT89" s="65" t="str">
        <f>IF(ISBLANK($BF$3),"",IF(ISBLANK(Tipy!AN83),0,IF(AND(Tipy!AN83=Výsledky!$BD$3,Tipy!AP83=Výsledky!$BF$3),60,0)))</f>
        <v/>
      </c>
      <c r="AU89" s="65" t="str">
        <f>IF(ISBLANK($BF$3),"",IF(ISBLANK(Tipy!AN83),0,IF(AND(Tipy!AN83=Výsledky!$BD$3,Tipy!AP83=Výsledky!$BF$3),0,IF(AND(Tipy!AN83-Tipy!AP83&gt;0,Výsledky!$BD$3-Výsledky!$BF$3&gt;0),20,IF(AND(Tipy!AN83-Tipy!AP83=0,Výsledky!$BD$3-Výsledky!$BF$3=0),20,IF(AND(Tipy!AN83-Tipy!AP83&lt;0,Výsledky!$BD$3-Výsledky!$BF$3&lt;0),20,0))))))</f>
        <v/>
      </c>
      <c r="AV89" s="65" t="str">
        <f>IF(ISBLANK($BF$3),"",IF(OR(Tipy!AQ83=Výsledky!#REF!,Tipy!AQ83=Výsledky!#REF!,Tipy!AQ83=Výsledky!#REF!,Tipy!AQ83=Výsledky!$AT$9),IF(VLOOKUP(Tipy!AQ83,'Kategórie hráčov'!$A$2:$B$46,2,FALSE)=30,30,20),0))</f>
        <v/>
      </c>
      <c r="AW89" s="65" t="str">
        <f>IF(ISBLANK($BF$3),"",IF(OR(Tipy!AR83=Výsledky!#REF!,Tipy!AR83=Výsledky!#REF!,Tipy!AR83=Výsledky!#REF!,Tipy!AR83=Výsledky!$AW$9),IF(VLOOKUP(Tipy!AR83,'Kategórie hráčov'!$A$2:$B$46,2,FALSE)=30,30,20),0))</f>
        <v/>
      </c>
      <c r="AX89" s="66" t="str">
        <f>IF(ISBLANK($BF$3),"",IF(ISBLANK(Tipy!AN83),0,IF(OR(AND(Tipy!AN83=Výsledky!$BD$3,OR(Tipy!AP83=Výsledky!$BF$3+1,Tipy!AP83=Výsledky!$BF$3-1)),AND(Tipy!AP83=Výsledky!$BF$3,OR(Tipy!AN83=Výsledky!$BD$3+1,Tipy!AN83=Výsledky!$BD$3-1))),10,0)))</f>
        <v/>
      </c>
      <c r="AY89" s="69" t="str">
        <f>IF(ISBLANK($BF$3),"",IF(ISBLANK(Tipy!AN83),"-",SUM(AT89:AX89)))</f>
        <v/>
      </c>
      <c r="AZ89" s="68"/>
      <c r="BA89" s="65" t="str">
        <f>IF(ISBLANK($AY$3),"",IF(ISBLANK(Tipy!AT83),0,IF(AND(Tipy!AT83=Výsledky!$AW$3,Tipy!AV83=Výsledky!$AY$3),60,0)))</f>
        <v/>
      </c>
      <c r="BB89" s="65" t="str">
        <f>IF(ISBLANK($AY$3),"",IF(ISBLANK(Tipy!AT83),0,IF(AND(Tipy!AT83=Výsledky!$AW$3,Tipy!AV83=Výsledky!$AY$3),0,IF(AND(Tipy!AT83-Tipy!AV83&gt;0,Výsledky!$AW$3-Výsledky!$AY$3&gt;0),20,IF(AND(Tipy!AT83-Tipy!AV83=0,Výsledky!$AW$3-Výsledky!$AY$3=0),20,IF(AND(Tipy!AT83-Tipy!AV83&lt;0,Výsledky!$AW$3-Výsledky!$AY$3&lt;0),20,0))))))</f>
        <v/>
      </c>
      <c r="BC89" s="65" t="str">
        <f>IF(ISBLANK($AY$3),"",IF(OR(Tipy!AW83=Výsledky!$BA$6,Tipy!AW83=Výsledky!$BA$7,Tipy!AW83=Výsledky!$BA$8,Tipy!AW83=Výsledky!$BA$9),IF(VLOOKUP(Tipy!AW83,'Kategórie hráčov'!$A$2:$B$46,2,FALSE)=30,30,20),0))</f>
        <v/>
      </c>
      <c r="BD89" s="65" t="str">
        <f>IF(ISBLANK($AY$3),"",IF(OR(Tipy!AX83=Výsledky!$BD$6,Tipy!AX83=Výsledky!$BD$7,Tipy!AX83=Výsledky!$BD$8,Tipy!AX83=Výsledky!$BD$9),IF(VLOOKUP(Tipy!AX83,'Kategórie hráčov'!$A$2:$B$46,2,FALSE)=30,30,20),0))</f>
        <v/>
      </c>
      <c r="BE89" s="66" t="str">
        <f>IF(ISBLANK($AY$3),"",IF(ISBLANK(Tipy!AT83),0,IF(OR(AND(Tipy!AT83=Výsledky!$AW$3,OR(Tipy!AV83=Výsledky!$AY$3+1,Tipy!AV83=Výsledky!$AY$3-1)),AND(Tipy!AV83=Výsledky!$AY$3,OR(Tipy!AT83=Výsledky!$AW$3+1,Tipy!AT83=Výsledky!$AW$3-1))),10,0)))</f>
        <v/>
      </c>
      <c r="BF89" s="69" t="str">
        <f>IF(ISBLANK($AY$3),"",IF(ISBLANK(Tipy!AT83),"-",SUM(BA89:BE89)))</f>
        <v/>
      </c>
      <c r="BG89" s="68"/>
      <c r="BH89" s="65" t="str">
        <f>IF(ISBLANK($BT$3),"",IF(ISBLANK(Tipy!AZ83),0,IF(AND(Tipy!AZ83=Výsledky!$BR$3,Tipy!BB83=Výsledky!$BT$3),60,0)))</f>
        <v/>
      </c>
      <c r="BI89" s="65" t="str">
        <f>IF(ISBLANK($BT$3),"",IF(ISBLANK(Tipy!AZ83),0,IF(AND(Tipy!AZ83=Výsledky!$BR$3,Tipy!BB83=Výsledky!$BT$3),0,IF(AND(Tipy!AZ83-Tipy!BB83&gt;0,Výsledky!$BR$3-Výsledky!$BT$3&gt;0),20,IF(AND(Tipy!AZ83-Tipy!BB83=0,Výsledky!$BR$3-Výsledky!$BT$3=0),20,IF(AND(Tipy!AZ83-Tipy!BB83&lt;0,Výsledky!$BR$3-Výsledky!$BT$3&lt;0),20,0))))))</f>
        <v/>
      </c>
      <c r="BJ89" s="65" t="str">
        <f>IF(ISBLANK($BT$3),"",IF(OR(Tipy!BC83=Výsledky!#REF!,Tipy!BC83=Výsledky!#REF!,Tipy!BC83=Výsledky!#REF!,Tipy!BC83=Výsledky!$BH$9),IF(VLOOKUP(Tipy!BC83,'Kategórie hráčov'!$A$2:$B$46,2,FALSE)=30,30,20),0))</f>
        <v/>
      </c>
      <c r="BK89" s="65" t="str">
        <f>IF(ISBLANK($BT$3),"",IF(OR(Tipy!BD83=Výsledky!#REF!,Tipy!BD83=Výsledky!#REF!,Tipy!BD83=Výsledky!#REF!,Tipy!BD83=Výsledky!$BK$9),IF(VLOOKUP(Tipy!BD83,'Kategórie hráčov'!$A$2:$B$46,2,FALSE)=30,30,20),0))</f>
        <v/>
      </c>
      <c r="BL89" s="66" t="str">
        <f>IF(ISBLANK($BT$3),"",IF(ISBLANK(Tipy!AZ83),0,IF(OR(AND(Tipy!AZ83=Výsledky!$BR$3,OR(Tipy!BB83=Výsledky!$BT$3+1,Tipy!BB83=Výsledky!$BT$3-1)),AND(Tipy!BB83=Výsledky!$BT$3,OR(Tipy!AZ83=Výsledky!$BR$3+1,Tipy!AZ83=Výsledky!$BR$3-1))),10,0)))</f>
        <v/>
      </c>
      <c r="BM89" s="69" t="str">
        <f>IF(ISBLANK($BT$3),"",IF(ISBLANK(Tipy!AZ83),"-",SUM(BH89:BL89)))</f>
        <v/>
      </c>
      <c r="BN89" s="68"/>
      <c r="BO89" s="65" t="str">
        <f>IF(ISBLANK($CA$3),"",IF(ISBLANK(Tipy!BF83),0,IF(AND(Tipy!BF83=Výsledky!$BY$3,Tipy!BH83=Výsledky!$CA$3),60,0)))</f>
        <v/>
      </c>
      <c r="BP89" s="65" t="str">
        <f>IF(ISBLANK($CA$3),"",IF(ISBLANK(Tipy!BF83),0,IF(AND(Tipy!BF83=Výsledky!$BY$3,Tipy!BH83=Výsledky!$CA$3),0,IF(AND(Tipy!BF83-Tipy!BH83&gt;0,Výsledky!$BY$3-Výsledky!$CA$3&gt;0),20,IF(AND(Tipy!BF83-Tipy!BH83=0,Výsledky!$BY$3-Výsledky!$CA$3=0),20,IF(AND(Tipy!BF83-Tipy!BH83&lt;0,Výsledky!$BY$3-Výsledky!$CA$3&lt;0),20,0))))))</f>
        <v/>
      </c>
      <c r="BQ89" s="65" t="str">
        <f>IF(ISBLANK($CA$3),"",IF(OR(Tipy!BI83=Výsledky!$BO$6,Tipy!BI83=Výsledky!$BO$7,Tipy!BI83=Výsledky!$BO$8,Tipy!BI83=Výsledky!$BO$9),IF(VLOOKUP(Tipy!BI83,'Kategórie hráčov'!$A$2:$B$46,2,FALSE)=30,30,20),0))</f>
        <v/>
      </c>
      <c r="BR89" s="65" t="str">
        <f>IF(ISBLANK($CA$3),"",IF(OR(Tipy!BJ83=Výsledky!$BR$6,Tipy!BJ83=Výsledky!$BR$7,Tipy!BJ83=Výsledky!$BR$8,Tipy!BJ83=Výsledky!$BR$9),IF(VLOOKUP(Tipy!BJ83,'Kategórie hráčov'!$A$2:$B$46,2,FALSE)=30,30,20),0))</f>
        <v/>
      </c>
      <c r="BS89" s="66" t="str">
        <f>IF(ISBLANK($CA$3),"",IF(ISBLANK(Tipy!BF83),0,IF(OR(AND(Tipy!BF83=Výsledky!$BY$3,OR(Tipy!BH83=Výsledky!$CA$3+1,Tipy!BH83=Výsledky!$CA$3-1)),AND(Tipy!BH83=Výsledky!$CA$3,OR(Tipy!BF83=Výsledky!$BY$3+1,Tipy!BF83=Výsledky!$BY$3-1))),10,0)))</f>
        <v/>
      </c>
      <c r="BT89" s="69" t="str">
        <f>IF(ISBLANK($CA$3),"",IF(ISBLANK(Tipy!BF83),"-",SUM(BO89:BS89)))</f>
        <v/>
      </c>
      <c r="BU89" s="68"/>
      <c r="BV89" s="65" t="str">
        <f>IF(ISBLANK($CH$3),"",IF(ISBLANK(Tipy!BL83),0,IF(AND(Tipy!BL83=Výsledky!$CF$3,Tipy!BN83=Výsledky!$CH$3),60,0)))</f>
        <v/>
      </c>
      <c r="BW89" s="65" t="str">
        <f>IF(ISBLANK($CH$3),"",IF(ISBLANK(Tipy!BL83),0,IF(AND(Tipy!BL83=Výsledky!$CF$3,Tipy!BN83=Výsledky!$CH$3),0,IF(AND(Tipy!BL83-Tipy!BN83&gt;0,Výsledky!$CF$3-Výsledky!$CH$3&gt;0),20,IF(AND(Tipy!BL83-Tipy!BN83=0,Výsledky!$CF$3-Výsledky!$CH$3=0),20,IF(AND(Tipy!BL83-Tipy!BN83&lt;0,Výsledky!$CF$3-Výsledky!$CH$3&lt;0),20,0))))))</f>
        <v/>
      </c>
      <c r="BX89" s="65" t="str">
        <f>IF(ISBLANK($CH$3),"",IF(OR(Tipy!BO83=Výsledky!$BV$6,Tipy!BO83=Výsledky!$BV$7,Tipy!BO83=Výsledky!$BV$8,Tipy!BO83=Výsledky!$BV$9),IF(VLOOKUP(Tipy!BO83,'Kategórie hráčov'!$A$2:$B$46,2,FALSE)=30,30,20),0))</f>
        <v/>
      </c>
      <c r="BY89" s="65" t="str">
        <f>IF(ISBLANK($CH$3),"",IF(OR(Tipy!BP83=Výsledky!$BY$6,Tipy!BP83=Výsledky!$BY$7,Tipy!BP83=Výsledky!$BY$8,Tipy!BP83=Výsledky!$BY$9),IF(VLOOKUP(Tipy!BP83,'Kategórie hráčov'!$A$2:$B$46,2,FALSE)=30,30,20),0))</f>
        <v/>
      </c>
      <c r="BZ89" s="66" t="str">
        <f>IF(ISBLANK($CH$3),"",IF(ISBLANK(Tipy!BL83),0,IF(OR(AND(Tipy!BL83=Výsledky!$CF$3,OR(Tipy!BN83=Výsledky!$CH$3+1,Tipy!BN83=Výsledky!$CH$3-1)),AND(Tipy!BN83=Výsledky!$CH$3,OR(Tipy!BL83=Výsledky!$CF$3+1,Tipy!BL83=Výsledky!$CF$3-1))),10,0)))</f>
        <v/>
      </c>
      <c r="CA89" s="69" t="str">
        <f>IF(ISBLANK($CH$3),"",IF(ISBLANK(Tipy!BL83),"-",SUM(BV89:BZ89)))</f>
        <v/>
      </c>
      <c r="CB89" s="68"/>
      <c r="CC89" s="65" t="str">
        <f>IF(ISBLANK($CO$3),"",IF(ISBLANK(Tipy!BR83),0,IF(AND(Tipy!BR83=Výsledky!$CM$3,Tipy!BT83=Výsledky!$CO$3),60,0)))</f>
        <v/>
      </c>
      <c r="CD89" s="65" t="str">
        <f>IF(ISBLANK($CO$3),"",IF(ISBLANK(Tipy!BR83),0,IF(AND(Tipy!BR83=Výsledky!$CM$3,Tipy!BT83=Výsledky!$CO$3),0,IF(AND(Tipy!BR83-Tipy!BT83&gt;0,Výsledky!$CM$3-Výsledky!$CO$3&gt;0),20,IF(AND(Tipy!BR83-Tipy!BT83=0,Výsledky!$CM$3-Výsledky!$CO$3=0),20,IF(AND(Tipy!BR83-Tipy!BT83&lt;0,Výsledky!$CM$3-Výsledky!$CO$3&lt;0),20,0))))))</f>
        <v/>
      </c>
      <c r="CE89" s="65" t="str">
        <f>IF(ISBLANK($CO$3),"",IF(OR(Tipy!BU83=Výsledky!$CC$6,Tipy!BU83=Výsledky!$CC$7,Tipy!BU83=Výsledky!$CC$8,Tipy!BU83=Výsledky!$CC$9),IF(VLOOKUP(Tipy!BU83,'Kategórie hráčov'!$A$2:$B$46,2,FALSE)=30,30,20),0))</f>
        <v/>
      </c>
      <c r="CF89" s="65" t="str">
        <f>IF(ISBLANK($CO$3),"",IF(OR(Tipy!BV83=Výsledky!$CF$6,Tipy!BV83=Výsledky!$CF$7,Tipy!BV83=Výsledky!$CF$8,Tipy!BV83=Výsledky!$CF$9),IF(VLOOKUP(Tipy!BV83,'Kategórie hráčov'!$A$2:$B$46,2,FALSE)=30,30,20),0))</f>
        <v/>
      </c>
      <c r="CG89" s="66" t="str">
        <f>IF(ISBLANK($CO$3),"",IF(ISBLANK(Tipy!BR83),0,IF(OR(AND(Tipy!BR83=Výsledky!$CM$3,OR(Tipy!BT83=Výsledky!$CO$3+1,Tipy!BT83=Výsledky!$CO$3-1)),AND(Tipy!BT83=Výsledky!$CO$3,OR(Tipy!BR83=Výsledky!$CM$3+1,Tipy!BR83=Výsledky!$CM$3-1))),10,0)))</f>
        <v/>
      </c>
      <c r="CH89" s="69" t="str">
        <f>IF(ISBLANK($CO$3),"",IF(ISBLANK(Tipy!BR83),"-",SUM(CC89:CG89)))</f>
        <v/>
      </c>
      <c r="CI89" s="68"/>
      <c r="CJ89" s="65" t="str">
        <f>IF(ISBLANK($CV$3),"",IF(ISBLANK(Tipy!BX83),0,IF(AND(Tipy!BX83=Výsledky!$CT$3,Tipy!BZ83=Výsledky!$CV$3),60,0)))</f>
        <v/>
      </c>
      <c r="CK89" s="65" t="str">
        <f>IF(ISBLANK($CV$3),"",IF(ISBLANK(Tipy!BX83),0,IF(AND(Tipy!BX83=Výsledky!$CT$3,Tipy!BZ83=Výsledky!$CV$3),0,IF(AND(Tipy!BX83-Tipy!BZ83&gt;0,Výsledky!$CT$3-Výsledky!$CV$3&gt;0),20,IF(AND(Tipy!BX83-Tipy!BZ83=0,Výsledky!$CT$3-Výsledky!$CV$3=0),20,IF(AND(Tipy!BX83-Tipy!BZ83&lt;0,Výsledky!$CT$3-Výsledky!$CV$3&lt;0),20,0))))))</f>
        <v/>
      </c>
      <c r="CL89" s="65" t="str">
        <f>IF(ISBLANK($CV$3),"",IF(OR(Tipy!CA83=Výsledky!$CJ$6,Tipy!CA83=Výsledky!$CJ$7,Tipy!CA83=Výsledky!$CJ$8,Tipy!CA83=Výsledky!$CJ$9),IF(VLOOKUP(Tipy!CA83,'Kategórie hráčov'!$A$2:$B$46,2,FALSE)=30,30,20),0))</f>
        <v/>
      </c>
      <c r="CM89" s="65" t="str">
        <f>IF(ISBLANK($CV$3),"",IF(OR(Tipy!CB83=Výsledky!$CM$6,Tipy!CB83=Výsledky!$CM$7,Tipy!CB83=Výsledky!$CM$8,Tipy!CB83=Výsledky!$CM$9),IF(VLOOKUP(Tipy!CB83,'Kategórie hráčov'!$A$2:$B$46,2,FALSE)=30,30,20),0))</f>
        <v/>
      </c>
      <c r="CN89" s="66" t="str">
        <f>IF(ISBLANK($CV$3),"",IF(ISBLANK(Tipy!BX83),0,IF(OR(AND(Tipy!BX83=Výsledky!$CT$3,OR(Tipy!BZ83=Výsledky!$CV$3+1,Tipy!BZ83=Výsledky!$CV$3-1)),AND(Tipy!BZ83=Výsledky!$CV$3,OR(Tipy!BX83=Výsledky!$CT$3+1,Tipy!BX83=Výsledky!$CT$3-1))),10,0)))</f>
        <v/>
      </c>
      <c r="CO89" s="69" t="str">
        <f>IF(ISBLANK($CV$3),"",IF(ISBLANK(Tipy!BX83),"-",SUM(CJ89:CN89)))</f>
        <v/>
      </c>
      <c r="CP89" s="68"/>
      <c r="CQ89" s="65" t="str">
        <f>IF(ISBLANK($DC$3),"",IF(ISBLANK(Tipy!CD83),0,IF(AND(Tipy!CD83=Výsledky!$DA$3,Tipy!CF83=Výsledky!$DC$3),60,0)))</f>
        <v/>
      </c>
      <c r="CR89" s="65" t="str">
        <f>IF(ISBLANK($DC$3),"",IF(ISBLANK(Tipy!CD83),0,IF(AND(Tipy!CD83=Výsledky!$DA$3,Tipy!CF83=Výsledky!$DC$3),0,IF(AND(Tipy!CD83-Tipy!CF83&gt;0,Výsledky!$DA$3-Výsledky!$DC$3&gt;0),20,IF(AND(Tipy!CD83-Tipy!CF83=0,Výsledky!$DA$3-Výsledky!$DC$3=0),20,IF(AND(Tipy!CD83-Tipy!CF83&lt;0,Výsledky!$DA$3-Výsledky!$DC$3&lt;0),20,0))))))</f>
        <v/>
      </c>
      <c r="CS89" s="65" t="str">
        <f>IF(ISBLANK($DC$3),"",IF(OR(Tipy!CG83=Výsledky!$CQ$6,Tipy!CG83=Výsledky!$CQ$7,Tipy!CG83=Výsledky!$CQ$8,Tipy!CG83=Výsledky!$CQ$9),IF(VLOOKUP(Tipy!CG83,'Kategórie hráčov'!$A$2:$B$46,2,FALSE)=30,30,20),0))</f>
        <v/>
      </c>
      <c r="CT89" s="65" t="str">
        <f>IF(ISBLANK($DC$3),"",IF(OR(Tipy!CH83=Výsledky!$CT$6,Tipy!CH83=Výsledky!$CT$7,Tipy!CH83=Výsledky!$CT$8,Tipy!CH83=Výsledky!$CT$9),IF(VLOOKUP(Tipy!CH83,'Kategórie hráčov'!$A$2:$B$46,2,FALSE)=30,30,20),0))</f>
        <v/>
      </c>
      <c r="CU89" s="66" t="str">
        <f>IF(ISBLANK($DC$3),"",IF(ISBLANK(Tipy!CD83),0,IF(OR(AND(Tipy!CD83=Výsledky!$DA$3,OR(Tipy!CF83=Výsledky!$DC$3+1,Tipy!CF83=Výsledky!$DC$3-1)),AND(Tipy!CF83=Výsledky!$DC$3,OR(Tipy!CD83=Výsledky!$DA$3+1,Tipy!CD83=Výsledky!$DA$3-1))),10,0)))</f>
        <v/>
      </c>
      <c r="CV89" s="69" t="str">
        <f>IF(ISBLANK($DC$3),"",IF(ISBLANK(Tipy!CD83),"-",SUM(CQ89:CU89)))</f>
        <v/>
      </c>
      <c r="CW89" s="68"/>
      <c r="CX89" s="65" t="str">
        <f>IF(ISBLANK($DX$3),"",IF(ISBLANK(Tipy!CJ83),0,IF(AND(Tipy!CJ83=Výsledky!$DV$3,Tipy!CL83=Výsledky!$DX$3),60,0)))</f>
        <v/>
      </c>
      <c r="CY89" s="65" t="str">
        <f>IF(ISBLANK($DX$3),"",IF(ISBLANK(Tipy!CJ83),0,IF(AND(Tipy!CJ83=Výsledky!$DV$3,Tipy!CL83=Výsledky!$DX$3),0,IF(AND(Tipy!CJ83-Tipy!CL83&gt;0,Výsledky!$DV$3-Výsledky!$DX$3&gt;0),20,IF(AND(Tipy!CJ83-Tipy!CL83=0,Výsledky!$DV$3-Výsledky!$DX$3=0),20,IF(AND(Tipy!CJ83-Tipy!CL83&lt;0,Výsledky!$DV$3-Výsledky!$DX$3&lt;0),20,0))))))</f>
        <v/>
      </c>
      <c r="CZ89" s="65" t="str">
        <f>IF(ISBLANK($DX$3),"",IF(OR(Tipy!CM83=Výsledky!$CX$6,Tipy!CM83=Výsledky!$CX$7,Tipy!CM83=Výsledky!$CX$8,Tipy!CM83=Výsledky!$CX$9),IF(VLOOKUP(Tipy!CM83,'Kategórie hráčov'!$A$2:$B$46,2,FALSE)=30,30,20),0))</f>
        <v/>
      </c>
      <c r="DA89" s="65" t="str">
        <f>IF(ISBLANK($DX$3),"",IF(OR(Tipy!CN83=Výsledky!$DA$6,Tipy!CN83=Výsledky!$DA$7,Tipy!CN83=Výsledky!$DA$8,Tipy!CN83=Výsledky!$DA$9),IF(VLOOKUP(Tipy!CN83,'Kategórie hráčov'!$A$2:$B$46,2,FALSE)=30,30,20),0))</f>
        <v/>
      </c>
      <c r="DB89" s="66" t="str">
        <f>IF(ISBLANK($DX$3),"",IF(ISBLANK(Tipy!CJ83),0,IF(OR(AND(Tipy!CJ83=Výsledky!$DV$3,OR(Tipy!CL83=Výsledky!$DX$3+1,Tipy!CL83=Výsledky!$DX$3-1)),AND(Tipy!CL83=Výsledky!$DX$3,OR(Tipy!CJ83=Výsledky!$DV$3+1,Tipy!CJ83=Výsledky!$DV$3-1))),10,0)))</f>
        <v/>
      </c>
      <c r="DC89" s="69" t="str">
        <f>IF(ISBLANK($DX$3),"",IF(ISBLANK(Tipy!CJ83),"-",SUM(CX89:DB89)))</f>
        <v/>
      </c>
      <c r="DD89" s="68"/>
      <c r="DE89" s="65" t="str">
        <f>IF(ISBLANK($DQ$3),"",IF(ISBLANK(Tipy!CP83),0,IF(AND(Tipy!CP83=Výsledky!$DO$3,Tipy!CR83=Výsledky!$DQ$3),60,0)))</f>
        <v/>
      </c>
      <c r="DF89" s="65" t="str">
        <f>IF(ISBLANK($DQ$3),"",IF(ISBLANK(Tipy!CP83),0,IF(AND(Tipy!CP83=Výsledky!$DO$3,Tipy!CR83=Výsledky!$DQ$3),0,IF(AND(Tipy!CP83-Tipy!CR83&gt;0,Výsledky!$DO$3-Výsledky!$DQ$3&gt;0),20,IF(AND(Tipy!CP83-Tipy!CR83=0,Výsledky!$DO$3-Výsledky!$DQ$3=0),20,IF(AND(Tipy!CP83-Tipy!CR83&lt;0,Výsledky!$DO$3-Výsledky!$DQ$3&lt;0),20,0))))))</f>
        <v/>
      </c>
      <c r="DG89" s="65" t="str">
        <f>IF(ISBLANK($DQ$3),"",IF(OR(Tipy!CS83=Výsledky!$DE$6,Tipy!CS83=Výsledky!$DE$7,Tipy!CS83=Výsledky!$DE$8,Tipy!CS83=Výsledky!$DE$9),IF(VLOOKUP(Tipy!CS83,'Kategórie hráčov'!$A$2:$B$46,2,FALSE)=30,30,20),0))</f>
        <v/>
      </c>
      <c r="DH89" s="65" t="str">
        <f>IF(ISBLANK($DQ$3),"",IF(OR(Tipy!CT83=Výsledky!$DH$6,Tipy!CT83=Výsledky!$DH$7,Tipy!CT83=Výsledky!$DH$8,Tipy!CT83=Výsledky!$DH$9),IF(VLOOKUP(Tipy!CT83,'Kategórie hráčov'!$A$2:$B$46,2,FALSE)=30,30,20),0))</f>
        <v/>
      </c>
      <c r="DI89" s="66" t="str">
        <f>IF(ISBLANK($DQ$3),"",IF(ISBLANK(Tipy!CP83),0,IF(OR(AND(Tipy!CP83=Výsledky!$DO$3,OR(Tipy!CR83=Výsledky!$DQ$3+1,Tipy!CR83=Výsledky!$DQ$3-1)),AND(Tipy!CR83=Výsledky!$DQ$3,OR(Tipy!CP83=Výsledky!$DO$3+1,Tipy!CP83=Výsledky!$DO$3-1))),10,0)))</f>
        <v/>
      </c>
      <c r="DJ89" s="69" t="str">
        <f>IF(ISBLANK($DQ$3),"",IF(ISBLANK(Tipy!CP83),"-",SUM(DE89:DI89)))</f>
        <v/>
      </c>
      <c r="DK89" s="68"/>
      <c r="DL89" s="65" t="str">
        <f>IF(ISBLANK($EE$3),"",IF(ISBLANK(Tipy!CV83),0,IF(AND(Tipy!CV83=Výsledky!$EC$3,Tipy!CX83=Výsledky!$EE$3),60,0)))</f>
        <v/>
      </c>
      <c r="DM89" s="65" t="str">
        <f>IF(ISBLANK($EE$3),"",IF(ISBLANK(Tipy!CV83),0,IF(AND(Tipy!CV83=Výsledky!$EC$3,Tipy!CX83=Výsledky!$EE$3),0,IF(AND(Tipy!CV83-Tipy!CX83&gt;0,Výsledky!$EC$3-Výsledky!$EE$3&gt;0),20,IF(AND(Tipy!CV83-Tipy!CX83=0,Výsledky!$EC$3-Výsledky!$EE$3=0),20,IF(AND(Tipy!CV83-Tipy!CX83&lt;0,Výsledky!$EC$3-Výsledky!$EE$3&lt;0),20,0))))))</f>
        <v/>
      </c>
      <c r="DN89" s="65" t="str">
        <f>IF(ISBLANK($EE$3),"",IF(OR(Tipy!CY83=Výsledky!#REF!,Tipy!CY83=Výsledky!#REF!,Tipy!CY83=Výsledky!#REF!,Tipy!CY83=Výsledky!$DL$9),IF(VLOOKUP(Tipy!CY83,'Kategórie hráčov'!$A$2:$B$46,2,FALSE)=30,30,20),0))</f>
        <v/>
      </c>
      <c r="DO89" s="65" t="str">
        <f>IF(ISBLANK($EE$3),"",IF(OR(Tipy!CZ83=Výsledky!#REF!,Tipy!CZ83=Výsledky!#REF!,Tipy!CZ83=Výsledky!#REF!,Tipy!CZ83=Výsledky!$DO$9),IF(VLOOKUP(Tipy!CZ83,'Kategórie hráčov'!$A$2:$B$46,2,FALSE)=30,30,20),0))</f>
        <v/>
      </c>
      <c r="DP89" s="66" t="str">
        <f>IF(ISBLANK($EE$3),"",IF(ISBLANK(Tipy!CV83),0,IF(OR(AND(Tipy!CV83=Výsledky!$EC$3,OR(Tipy!CX83=Výsledky!$EE$3+1,Tipy!CX83=Výsledky!$EE$3-1)),AND(Tipy!CX83=Výsledky!$EE$3,OR(Tipy!CV83=Výsledky!$EC$3+1,Tipy!CV83=Výsledky!$EC$3-1))),10,0)))</f>
        <v/>
      </c>
      <c r="DQ89" s="69" t="str">
        <f>IF(ISBLANK($EE$3),"",IF(ISBLANK(Tipy!CV83),"-",SUM(DL89:DP89)))</f>
        <v/>
      </c>
      <c r="DR89" s="68"/>
      <c r="DS89" s="65" t="str">
        <f>IF(ISBLANK($EL$3),"",IF(ISBLANK(Tipy!DB83),0,IF(AND(Tipy!DB83=Výsledky!$EJ$3,Tipy!DD83=Výsledky!$EL$3),60,0)))</f>
        <v/>
      </c>
      <c r="DT89" s="65" t="str">
        <f>IF(ISBLANK($EL$3),"",IF(ISBLANK(Tipy!DB83),0,IF(AND(Tipy!DB83=Výsledky!$EJ$3,Tipy!DD83=Výsledky!$EL$3),0,IF(AND(Tipy!DB83-Tipy!DD83&gt;0,Výsledky!$EJ$3-Výsledky!$EL$3&gt;0),20,IF(AND(Tipy!DB83-Tipy!DD83=0,Výsledky!$EJ$3-Výsledky!$EL$3=0),20,IF(AND(Tipy!DB83-Tipy!DD83&lt;0,Výsledky!$EJ$3-Výsledky!$EL$3&lt;0),20,0))))))</f>
        <v/>
      </c>
      <c r="DU89" s="65" t="str">
        <f>IF(ISBLANK($EL$3),"",IF(OR(Tipy!DE83=Výsledky!$DS$6,Tipy!DE83=Výsledky!$DS$7,Tipy!DE83=Výsledky!$DS$8,Tipy!DE83=Výsledky!$DS$9),IF(VLOOKUP(Tipy!DE83,'Kategórie hráčov'!$A$2:$B$46,2,FALSE)=30,30,20),0))</f>
        <v/>
      </c>
      <c r="DV89" s="65" t="str">
        <f>IF(ISBLANK($EL$3),"",IF(OR(Tipy!DF83=Výsledky!$DV$6,Tipy!DF83=Výsledky!$DV$7,Tipy!DF83=Výsledky!$DV$8,Tipy!DF83=Výsledky!$DV$9),IF(VLOOKUP(Tipy!DF83,'Kategórie hráčov'!$A$2:$B$46,2,FALSE)=30,30,20),0))</f>
        <v/>
      </c>
      <c r="DW89" s="66" t="str">
        <f>IF(ISBLANK($EL$3),"",IF(ISBLANK(Tipy!DB83),0,IF(OR(AND(Tipy!DB83=Výsledky!$EJ$3,OR(Tipy!DD83=Výsledky!$EL$3+1,Tipy!DD83=Výsledky!$EL$3-1)),AND(Tipy!DD83=Výsledky!$EL$3,OR(Tipy!DB83=Výsledky!$EJ$3+1,Tipy!DB83=Výsledky!$EJ$3-1))),10,0)))</f>
        <v/>
      </c>
      <c r="DX89" s="69" t="str">
        <f>IF(ISBLANK($EL$3),"",IF(ISBLANK(Tipy!DB83),"-",SUM(DS89:DW89)))</f>
        <v/>
      </c>
      <c r="DY89" s="68"/>
      <c r="DZ89" s="65" t="str">
        <f>IF(ISBLANK($ES$3),"",IF(ISBLANK(Tipy!DH83),0,IF(AND(Tipy!DH83=Výsledky!$EQ$3,Tipy!DJ83=Výsledky!$ES$3),60,0)))</f>
        <v/>
      </c>
      <c r="EA89" s="65" t="str">
        <f>IF(ISBLANK($ES$3),"",IF(ISBLANK(Tipy!DH83),0,IF(AND(Tipy!DH83=Výsledky!$EQ$3,Tipy!DJ83=Výsledky!$ES$3),0,IF(AND(Tipy!DH83-Tipy!DJ83&gt;0,Výsledky!$EQ$3-Výsledky!$ES$3&gt;0),20,IF(AND(Tipy!DH83-Tipy!DJ83=0,Výsledky!$EQ$3-Výsledky!$ES$3=0),20,IF(AND(Tipy!DH83-Tipy!DJ83&lt;0,Výsledky!$EQ$3-Výsledky!$ES$3&lt;0),20,0))))))</f>
        <v/>
      </c>
      <c r="EB89" s="65" t="str">
        <f>IF(ISBLANK($ES$3),"",IF(OR(Tipy!DK83=Výsledky!$DZ$6,Tipy!DK83=Výsledky!$DZ$7,Tipy!DK83=Výsledky!$DZ$8,Tipy!DK83=Výsledky!$DZ$9),IF(VLOOKUP(Tipy!DK83,'Kategórie hráčov'!$A$2:$B$46,2,FALSE)=30,30,20),0))</f>
        <v/>
      </c>
      <c r="EC89" s="65" t="str">
        <f>IF(ISBLANK($ES$3),"",IF(OR(Tipy!DL83=Výsledky!$EC$6,Tipy!DL83=Výsledky!$EC$7,Tipy!DL83=Výsledky!$EC$8,Tipy!DL83=Výsledky!$EC$9),IF(VLOOKUP(Tipy!DL83,'Kategórie hráčov'!$A$2:$B$46,2,FALSE)=30,30,20),0))</f>
        <v/>
      </c>
      <c r="ED89" s="66" t="str">
        <f>IF(ISBLANK($ES$3),"",IF(ISBLANK(Tipy!DH83),0,IF(OR(AND(Tipy!DH83=Výsledky!$EQ$3,OR(Tipy!DJ83=Výsledky!$ES$3+1,Tipy!DJ83=Výsledky!$ES$3-1)),AND(Tipy!DJ83=Výsledky!$ES$3,OR(Tipy!DH83=Výsledky!$EQ$3+1,Tipy!DH83=Výsledky!$EQ$3-1))),10,0)))</f>
        <v/>
      </c>
      <c r="EE89" s="69" t="str">
        <f>IF(ISBLANK($ES$3),"",IF(ISBLANK(Tipy!DH83),"-",SUM(DZ89:ED89)))</f>
        <v/>
      </c>
      <c r="EF89" s="68"/>
      <c r="EG89" s="65" t="str">
        <f>IF(ISBLANK($EZ$3),"",IF(ISBLANK(Tipy!DN83),0,IF(AND(Tipy!DN83=Výsledky!$EX$3,Tipy!DP83=Výsledky!$EZ$3),60,0)))</f>
        <v/>
      </c>
      <c r="EH89" s="65" t="str">
        <f>IF(ISBLANK($EZ$3),"",IF(ISBLANK(Tipy!DN83),0,IF(AND(Tipy!DN83=Výsledky!$EX$3,Tipy!DP83=Výsledky!$EZ$3),0,IF(AND(Tipy!DN83-Tipy!DP83&gt;0,Výsledky!$EX$3-Výsledky!$EZ$3&gt;0),20,IF(AND(Tipy!DN83-Tipy!DP83=0,Výsledky!$EX$3-Výsledky!$EZ$3=0),20,IF(AND(Tipy!DN83-Tipy!DP83&lt;0,Výsledky!$EX$3-Výsledky!$EZ$3&lt;0),20,0))))))</f>
        <v/>
      </c>
      <c r="EI89" s="65" t="str">
        <f>IF(ISBLANK($EZ$3),"",IF(OR(Tipy!DQ83=Výsledky!$EG$6,Tipy!DQ83=Výsledky!$EG$7,Tipy!DQ83=Výsledky!$EG$8,Tipy!DQ83=Výsledky!$EG$9),IF(VLOOKUP(Tipy!DQ83,'Kategórie hráčov'!$A$2:$B$46,2,FALSE)=30,30,20),0))</f>
        <v/>
      </c>
      <c r="EJ89" s="65" t="str">
        <f>IF(ISBLANK($EZ$3),"",IF(OR(Tipy!DR83=Výsledky!$EJ$6,Tipy!DR83=Výsledky!$EJ$7,Tipy!DR83=Výsledky!$EJ$8,Tipy!DR83=Výsledky!$EJ$9),IF(VLOOKUP(Tipy!DR83,'Kategórie hráčov'!$A$2:$B$46,2,FALSE)=30,30,20),0))</f>
        <v/>
      </c>
      <c r="EK89" s="66" t="str">
        <f>IF(ISBLANK($EZ$3),"",IF(ISBLANK(Tipy!DN83),0,IF(OR(AND(Tipy!DN83=Výsledky!$EX$3,OR(Tipy!DP83=Výsledky!$EZ$3+1,Tipy!DP83=Výsledky!$EZ$3-1)),AND(Tipy!DP83=Výsledky!$EZ$3,OR(Tipy!DN83=Výsledky!$EX$3+1,Tipy!DN83=Výsledky!$EX$3-1))),10,0)))</f>
        <v/>
      </c>
      <c r="EL89" s="69" t="str">
        <f>IF(ISBLANK($EZ$3),"",IF(ISBLANK(Tipy!DN83),"-",SUM(EG89:EK89)))</f>
        <v/>
      </c>
      <c r="EM89" s="68"/>
      <c r="EN89" s="65" t="str">
        <f>IF(ISBLANK($FU$3),"",IF(ISBLANK(Tipy!DT83),0,IF(AND(Tipy!DT83=Výsledky!$FS$3,Tipy!DV83=Výsledky!$FU$3),60,0)))</f>
        <v/>
      </c>
      <c r="EO89" s="65" t="str">
        <f>IF(ISBLANK($FU$3),"",IF(ISBLANK(Tipy!DT83),0,IF(AND(Tipy!DT83=Výsledky!$FS$3,Tipy!DV83=Výsledky!$FU$3),0,IF(AND(Tipy!DT83-Tipy!DV83&gt;0,Výsledky!$FS$3-Výsledky!$FU$3&gt;0),20,IF(AND(Tipy!DT83-Tipy!DV83=0,Výsledky!$FS$3-Výsledky!$FU$3=0),20,IF(AND(Tipy!DT83-Tipy!DV83&lt;0,Výsledky!$FS$3-Výsledky!$FU$3&lt;0),20,0))))))</f>
        <v/>
      </c>
      <c r="EP89" s="65" t="str">
        <f>IF(ISBLANK($FU$3),"",IF(OR(Tipy!DW83=Výsledky!$EN$6,Tipy!DW83=Výsledky!$EN$7,Tipy!DW83=Výsledky!$EN$8,Tipy!DW83=Výsledky!$EN$9),IF(VLOOKUP(Tipy!DW83,'Kategórie hráčov'!$A$2:$B$46,2,FALSE)=30,30,20),0))</f>
        <v/>
      </c>
      <c r="EQ89" s="65" t="str">
        <f>IF(ISBLANK($FU$3),"",IF(OR(Tipy!DX83=Výsledky!$EQ$6,Tipy!DX83=Výsledky!$EQ$7,Tipy!DX83=Výsledky!$EQ$8,Tipy!DX83=Výsledky!$EQ$9),IF(VLOOKUP(Tipy!DX83,'Kategórie hráčov'!$A$2:$B$46,2,FALSE)=30,30,20),0))</f>
        <v/>
      </c>
      <c r="ER89" s="66" t="str">
        <f>IF(ISBLANK($FU$3),"",IF(ISBLANK(Tipy!DT83),0,IF(OR(AND(Tipy!DT83=Výsledky!$FS$3,OR(Tipy!DV83=Výsledky!$FU$3+1,Tipy!DV83=Výsledky!$FU$3-1)),AND(Tipy!DV83=Výsledky!$FU$3,OR(Tipy!DT83=Výsledky!$FS$3+1,Tipy!DT83=Výsledky!$FS$3-1))),10,0)))</f>
        <v/>
      </c>
      <c r="ES89" s="69" t="str">
        <f>IF(ISBLANK($FU$3),"",IF(ISBLANK(Tipy!DT83),"-",SUM(EN89:ER89)))</f>
        <v/>
      </c>
      <c r="ET89" s="68"/>
      <c r="EU89" s="65" t="str">
        <f>IF(ISBLANK($FG$3),"",IF(ISBLANK(Tipy!DZ83),0,IF(AND(Tipy!DZ83=Výsledky!$FE$3,Tipy!EB83=Výsledky!$FG$3),60,0)))</f>
        <v/>
      </c>
      <c r="EV89" s="65" t="str">
        <f>IF(ISBLANK($FG$3),"",IF(ISBLANK(Tipy!DZ83),0,IF(AND(Tipy!DZ83=Výsledky!$FE$3,Tipy!EB83=Výsledky!$FG$3),0,IF(AND(Tipy!DZ83-Tipy!EB83&gt;0,Výsledky!$FE$3-Výsledky!$FG$3&gt;0),20,IF(AND(Tipy!DZ83-Tipy!EB83=0,Výsledky!$FE$3-Výsledky!$FG$3=0),20,IF(AND(Tipy!DZ83-Tipy!EB83&lt;0,Výsledky!$FE$3-Výsledky!$FG$3&lt;0),20,0))))))</f>
        <v/>
      </c>
      <c r="EW89" s="65" t="str">
        <f>IF(ISBLANK($FG$3),"",IF(OR(Tipy!EC83=Výsledky!$EU$6,Tipy!EC83=Výsledky!$EU$7,Tipy!EC83=Výsledky!$EU$8,Tipy!EC83=Výsledky!$EU$9),IF(VLOOKUP(Tipy!EC83,'Kategórie hráčov'!$A$2:$B$46,2,FALSE)=30,30,20),0))</f>
        <v/>
      </c>
      <c r="EX89" s="65" t="str">
        <f>IF(ISBLANK($FG$3),"",IF(OR(Tipy!ED83=Výsledky!$EX$6,Tipy!ED83=Výsledky!$EX$7,Tipy!ED83=Výsledky!$EX$8,Tipy!ED83=Výsledky!$EX$9),IF(VLOOKUP(Tipy!ED83,'Kategórie hráčov'!$A$2:$B$46,2,FALSE)=30,30,20),0))</f>
        <v/>
      </c>
      <c r="EY89" s="66" t="str">
        <f>IF(ISBLANK($FG$3),"",IF(ISBLANK(Tipy!DZ83),0,IF(OR(AND(Tipy!DZ83=Výsledky!$FE$3,OR(Tipy!EB83=Výsledky!$FG$3+1,Tipy!EB83=Výsledky!$FG$3-1)),AND(Tipy!EB83=Výsledky!$FG$3,OR(Tipy!DZ83=Výsledky!$FE$3+1,Tipy!DZ83=Výsledky!$FE$3-1))),10,0)))</f>
        <v/>
      </c>
      <c r="EZ89" s="69" t="str">
        <f>IF(ISBLANK($FG$3),"",IF(ISBLANK(Tipy!DZ83),"-",SUM(EU89:EY89)))</f>
        <v/>
      </c>
      <c r="FA89" s="68"/>
      <c r="FB89" s="65" t="str">
        <f>IF(ISBLANK($BM$3),"",IF(ISBLANK(Tipy!EF83),0,IF(AND(Tipy!EF83=Výsledky!$BK$3,Tipy!EH83=Výsledky!$BM$3),60,0)))</f>
        <v/>
      </c>
      <c r="FC89" s="65" t="str">
        <f>IF(ISBLANK($BM$3),"",IF(ISBLANK(Tipy!EF83),0,IF(AND(Tipy!EF83=Výsledky!$BK$3,Tipy!EH83=Výsledky!$BM$3),0,IF(AND(Tipy!EF83-Tipy!EH83&gt;0,Výsledky!$BK$3-Výsledky!$BM$3&gt;0),20,IF(AND(Tipy!EF83-Tipy!EH83=0,Výsledky!$BK$3-Výsledky!$BM$3=0),20,IF(AND(Tipy!EF83-Tipy!EH83&lt;0,Výsledky!$BK$3-Výsledky!$BM$3&lt;0),20,0))))))</f>
        <v/>
      </c>
      <c r="FD89" s="65" t="str">
        <f>IF(ISBLANK($BM$3),"",IF(OR(Tipy!EI83=Výsledky!$FB$6,Tipy!EI83=Výsledky!$FB$7,Tipy!EI83=Výsledky!$FB$8,Tipy!EI83=Výsledky!$FB$9),IF(VLOOKUP(Tipy!EI83,'Kategórie hráčov'!$A$2:$B$46,2,FALSE)=30,30,20),0))</f>
        <v/>
      </c>
      <c r="FE89" s="65" t="str">
        <f>IF(ISBLANK($BM$3),"",IF(OR(Tipy!EJ83=Výsledky!$FE$6,Tipy!EJ83=Výsledky!$FE$7,Tipy!EJ83=Výsledky!$FE$8,Tipy!EJ83=Výsledky!$FE$9),IF(VLOOKUP(Tipy!EJ83,'Kategórie hráčov'!$A$2:$B$46,2,FALSE)=30,30,20),0))</f>
        <v/>
      </c>
      <c r="FF89" s="66" t="str">
        <f>IF(ISBLANK($BM$3),"",IF(ISBLANK(Tipy!EF83),0,IF(OR(AND(Tipy!EF83=Výsledky!$BK$3,OR(Tipy!EH83=Výsledky!$BM$3+1,Tipy!EH83=Výsledky!$BM$3-1)),AND(Tipy!EH83=Výsledky!$BM$3,OR(Tipy!EF83=Výsledky!$BK$3+1,Tipy!EF83=Výsledky!$BK$3-1))),10,0)))</f>
        <v/>
      </c>
      <c r="FG89" s="69" t="str">
        <f>IF(ISBLANK($BM$3),"",IF(ISBLANK(Tipy!EF83),"-",SUM(FB89:FF89)))</f>
        <v/>
      </c>
      <c r="FH89" s="68"/>
      <c r="FI89" s="65" t="str">
        <f>IF(ISBLANK($FN$3),"",IF(ISBLANK(Tipy!EL83),0,IF(AND(Tipy!EL83=Výsledky!$FL$3,Tipy!EN83=Výsledky!$FN$3),60,0)))</f>
        <v/>
      </c>
      <c r="FJ89" s="65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65" t="str">
        <f>IF(ISBLANK($FN$3),"",IF(OR(Tipy!EO83=Výsledky!$FI$6,Tipy!EO83=Výsledky!$FI$7,Tipy!EO83=Výsledky!$FI$8,Tipy!EO83=Výsledky!$FI$9),IF(VLOOKUP(Tipy!EO83,'Kategórie hráčov'!$A$2:$B$46,2,FALSE)=30,30,20),0))</f>
        <v/>
      </c>
      <c r="FL89" s="65" t="str">
        <f>IF(ISBLANK($FN$3),"",IF(OR(Tipy!EP83=Výsledky!$FL$6,Tipy!EP83=Výsledky!$FL$7,Tipy!EP83=Výsledky!$FL$8,Tipy!EP83=Výsledky!$FL$9),IF(VLOOKUP(Tipy!EP83,'Kategórie hráčov'!$A$2:$B$46,2,FALSE)=30,30,20),0))</f>
        <v/>
      </c>
      <c r="FM89" s="66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69" t="str">
        <f>IF(ISBLANK($FN$3),"",IF(ISBLANK(Tipy!EL83),"-",SUM(FI89:FM89)))</f>
        <v/>
      </c>
      <c r="FO89" s="68"/>
      <c r="FP89" s="65" t="str">
        <f>IF(ISBLANK($DJ$3),"",IF(ISBLANK(Tipy!ER83),0,IF(AND(Tipy!ER83=Výsledky!$DH$3,Tipy!ET83=Výsledky!$DJ$3),60,0)))</f>
        <v/>
      </c>
      <c r="FQ89" s="65" t="str">
        <f>IF(ISBLANK($DJ$3),"",IF(ISBLANK(Tipy!ER83),0,IF(AND(Tipy!ER83=Výsledky!$DH$3,Tipy!ET83=Výsledky!$DJ$3),0,IF(AND(Tipy!ER83-Tipy!ET83&gt;0,Výsledky!$DH$3-Výsledky!$DJ$3&gt;0),20,IF(AND(Tipy!ER83-Tipy!ET83=0,Výsledky!$DH$3-Výsledky!$DJ$3=0),20,IF(AND(Tipy!ER83-Tipy!ET83&lt;0,Výsledky!$DH$3-Výsledky!$DJ$3&lt;0),20,0))))))</f>
        <v/>
      </c>
      <c r="FR89" s="65" t="str">
        <f>IF(ISBLANK($DJ$3),"",IF(OR(Tipy!EU83=Výsledky!$FP$6,Tipy!EU83=Výsledky!$FP$7,Tipy!EU83=Výsledky!$FP$8,Tipy!EU83=Výsledky!$FP$9),IF(VLOOKUP(Tipy!EU83,'Kategórie hráčov'!$A$2:$B$46,2,FALSE)=30,30,20),0))</f>
        <v/>
      </c>
      <c r="FS89" s="65" t="str">
        <f>IF(ISBLANK($DJ$3),"",IF(OR(Tipy!EV83=Výsledky!$FS$6,Tipy!EV83=Výsledky!$FS$7,Tipy!EV83=Výsledky!$FS$8,Tipy!EV83=Výsledky!$FS$9),IF(VLOOKUP(Tipy!EV83,'Kategórie hráčov'!$A$2:$B$46,2,FALSE)=30,30,20),0))</f>
        <v/>
      </c>
      <c r="FT89" s="66" t="str">
        <f>IF(ISBLANK($DJ$3),"",IF(ISBLANK(Tipy!ER83),0,IF(OR(AND(Tipy!ER83=Výsledky!$DH$3,OR(Tipy!ET83=Výsledky!$DJ$3+1,Tipy!ET83=Výsledky!$DJ$3-1)),AND(Tipy!ET83=Výsledky!$DJ$3,OR(Tipy!ER83=Výsledky!$DH$3+1,Tipy!ER83=Výsledky!$DH$3-1))),10,0)))</f>
        <v/>
      </c>
      <c r="FU89" s="69" t="str">
        <f>IF(ISBLANK($DJ$3),"",IF(ISBLANK(Tipy!ER83),"-",SUM(FP89:FT89)))</f>
        <v/>
      </c>
      <c r="FV89" s="68"/>
      <c r="FW89" s="65" t="str">
        <f>IF(ISBLANK($GB$3),"",IF(ISBLANK(Tipy!EX83),0,IF(AND(Tipy!EX83=Výsledky!$FZ$3,Tipy!EZ83=Výsledky!$GB$3),60,0)))</f>
        <v/>
      </c>
      <c r="FX89" s="65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65" t="str">
        <f>IF(ISBLANK($GB$3),"",IF(OR(Tipy!FA83=Výsledky!$FW$6,Tipy!FA83=Výsledky!$FW$7,Tipy!FA83=Výsledky!$FW$8,Tipy!FA83=Výsledky!$FW$9),IF(VLOOKUP(Tipy!FA83,'Kategórie hráčov'!$A$2:$B$46,2,FALSE)=30,30,20),0))</f>
        <v/>
      </c>
      <c r="FZ89" s="65" t="str">
        <f>IF(ISBLANK($GB$3),"",IF(OR(Tipy!FB83=Výsledky!$FZ$6,Tipy!FB83=Výsledky!$FZ$7,Tipy!FB83=Výsledky!$FZ$8,Tipy!FB83=Výsledky!$FZ$9),IF(VLOOKUP(Tipy!FB83,'Kategórie hráčov'!$A$2:$B$46,2,FALSE)=30,30,20),0))</f>
        <v/>
      </c>
      <c r="GA89" s="66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69" t="str">
        <f>IF(ISBLANK($GB$3),"",IF(ISBLANK(Tipy!EX83),"-",SUM(FW89:GA89)))</f>
        <v/>
      </c>
      <c r="GC89" s="68"/>
      <c r="GD89" s="65" t="str">
        <f>IF(ISBLANK($GP$3),"",IF(ISBLANK(Tipy!FD83),0,IF(AND(Tipy!FD83=Výsledky!$GN$3,Tipy!FF83=Výsledky!$GP$3),60,0)))</f>
        <v/>
      </c>
      <c r="GE89" s="65" t="str">
        <f>IF(ISBLANK($GP$3),"",IF(ISBLANK(Tipy!FD83),0,IF(AND(Tipy!FD83=Výsledky!$GN$3,Tipy!FF83=Výsledky!$GP$3),0,IF(AND(Tipy!FD83-Tipy!FF83&gt;0,Výsledky!$GN$3-Výsledky!$GP$3&gt;0),20,IF(AND(Tipy!FD83-Tipy!FF83=0,Výsledky!$GN$3-Výsledky!$GP$3=0),20,IF(AND(Tipy!FD83-Tipy!FF83&lt;0,Výsledky!$GN$3-Výsledky!$GP$3&lt;0),20,0))))))</f>
        <v/>
      </c>
      <c r="GF89" s="65" t="str">
        <f>IF(ISBLANK($GP$3),"",IF(OR(Tipy!FG83=Výsledky!$GD$6,Tipy!FG83=Výsledky!$GD$7,Tipy!FG83=Výsledky!$GD$8,Tipy!FG83=Výsledky!$GD$9),IF(VLOOKUP(Tipy!FG83,'Kategórie hráčov'!$A$2:$B$46,2,FALSE)=30,30,20),0))</f>
        <v/>
      </c>
      <c r="GG89" s="65" t="str">
        <f>IF(ISBLANK($GP$3),"",IF(OR(Tipy!FH83=Výsledky!$GG$6,Tipy!FH83=Výsledky!$GG$7,Tipy!FH83=Výsledky!$GG$8,Tipy!FH83=Výsledky!$GG$9),IF(VLOOKUP(Tipy!FH83,'Kategórie hráčov'!$A$2:$B$46,2,FALSE)=30,30,20),0))</f>
        <v/>
      </c>
      <c r="GH89" s="66" t="str">
        <f>IF(ISBLANK($GP$3),"",IF(ISBLANK(Tipy!FD83),0,IF(OR(AND(Tipy!FD83=Výsledky!$GN$3,OR(Tipy!FF83=Výsledky!$GP$3+1,Tipy!FF83=Výsledky!$GP$3-1)),AND(Tipy!FF83=Výsledky!$GP$3,OR(Tipy!FD83=Výsledky!$GN$3+1,Tipy!FD83=Výsledky!$GN$3-1))),10,0)))</f>
        <v/>
      </c>
      <c r="GI89" s="69" t="str">
        <f>IF(ISBLANK($GP$3),"",IF(ISBLANK(Tipy!FD83),"-",SUM(GD89:GH89)))</f>
        <v/>
      </c>
      <c r="GJ89" s="68"/>
      <c r="GK89" s="65" t="str">
        <f>IF(ISBLANK($GW$3),"",IF(ISBLANK(Tipy!FJ83),0,IF(AND(Tipy!FJ83=Výsledky!$GU$3,Tipy!FL83=Výsledky!$GW$3),60,0)))</f>
        <v/>
      </c>
      <c r="GL89" s="65" t="str">
        <f>IF(ISBLANK($GW$3),"",IF(ISBLANK(Tipy!FJ83),0,IF(AND(Tipy!FJ83=Výsledky!$GU$3,Tipy!FL83=Výsledky!$GW$3),0,IF(AND(Tipy!FJ83-Tipy!FL83&gt;0,Výsledky!$GU$3-Výsledky!$GW$3&gt;0),20,IF(AND(Tipy!FJ83-Tipy!FL83=0,Výsledky!$GU$3-Výsledky!$GW$3=0),20,IF(AND(Tipy!FJ83-Tipy!FL83&lt;0,Výsledky!$GU$3-Výsledky!$GW$3&lt;0),20,0))))))</f>
        <v/>
      </c>
      <c r="GM89" s="65" t="str">
        <f>IF(ISBLANK($GW$3),"",IF(OR(Tipy!FM83=Výsledky!$GK$6,Tipy!FM83=Výsledky!$GK$7,Tipy!FM83=Výsledky!$GK$8,Tipy!FM83=Výsledky!$GK$9),IF(VLOOKUP(Tipy!FM83,'Kategórie hráčov'!$A$2:$B$46,2,FALSE)=30,30,20),0))</f>
        <v/>
      </c>
      <c r="GN89" s="65" t="str">
        <f>IF(ISBLANK($GW$3),"",IF(OR(Tipy!FN83=Výsledky!$GN$6,Tipy!FN83=Výsledky!$GN$7,Tipy!FN83=Výsledky!$GN$8,Tipy!FN83=Výsledky!$GN$9),IF(VLOOKUP(Tipy!FN83,'Kategórie hráčov'!$A$2:$B$46,2,FALSE)=30,30,20),0))</f>
        <v/>
      </c>
      <c r="GO89" s="66" t="str">
        <f>IF(ISBLANK($GW$3),"",IF(ISBLANK(Tipy!FJ83),0,IF(OR(AND(Tipy!FJ83=Výsledky!$GU$3,OR(Tipy!FL83=Výsledky!$GW$3+1,Tipy!FL83=Výsledky!$GW$3-1)),AND(Tipy!FL83=Výsledky!$GW$3,OR(Tipy!FJ83=Výsledky!$GU$3+1,Tipy!FJ83=Výsledky!$GU$3-1))),10,0)))</f>
        <v/>
      </c>
      <c r="GP89" s="69" t="str">
        <f>IF(ISBLANK($GW$3),"",IF(ISBLANK(Tipy!FJ83),"-",SUM(GK89:GO89)))</f>
        <v/>
      </c>
      <c r="GQ89" s="68"/>
      <c r="GR89" s="65" t="str">
        <f>IF(ISBLANK($GI$3),"",IF(ISBLANK(Tipy!FP83),0,IF(AND(Tipy!FP83=Výsledky!$GG$3,Tipy!FR83=Výsledky!$GI$3),60,0)))</f>
        <v/>
      </c>
      <c r="GS89" s="65" t="str">
        <f>IF(ISBLANK($GI$3),"",IF(ISBLANK(Tipy!FP83),0,IF(AND(Tipy!FP83=Výsledky!$GG$3,Tipy!FR83=Výsledky!$GI$3),0,IF(AND(Tipy!FP83-Tipy!FR83&gt;0,Výsledky!$GG$3-Výsledky!$GI$3&gt;0),20,IF(AND(Tipy!FP83-Tipy!FR83=0,Výsledky!$GG$3-Výsledky!$GI$3=0),20,IF(AND(Tipy!FP83-Tipy!FR83&lt;0,Výsledky!$GG$3-Výsledky!$GI$3&lt;0),20,0))))))</f>
        <v/>
      </c>
      <c r="GT89" s="65" t="str">
        <f>IF(ISBLANK($GI$3),"",IF(OR(Tipy!FS83=Výsledky!#REF!,Tipy!FS83=Výsledky!#REF!,Tipy!FS83=Výsledky!#REF!,Tipy!FS83=Výsledky!$GR$9),IF(VLOOKUP(Tipy!FS83,'Kategórie hráčov'!$A$2:$B$46,2,FALSE)=30,30,20),0))</f>
        <v/>
      </c>
      <c r="GU89" s="65" t="str">
        <f>IF(ISBLANK($GI$3),"",IF(OR(Tipy!FT83=Výsledky!#REF!,Tipy!FT83=Výsledky!#REF!,Tipy!FT83=Výsledky!#REF!,Tipy!FT83=Výsledky!$GU$9),IF(VLOOKUP(Tipy!FT83,'Kategórie hráčov'!$A$2:$B$46,2,FALSE)=30,30,20),0))</f>
        <v/>
      </c>
      <c r="GV89" s="66" t="str">
        <f>IF(ISBLANK($GI$3),"",IF(ISBLANK(Tipy!FP83),0,IF(OR(AND(Tipy!FP83=Výsledky!$GG$3,OR(Tipy!FR83=Výsledky!$GI$3+1,Tipy!FR83=Výsledky!$GI$3-1)),AND(Tipy!FR83=Výsledky!$GI$3,OR(Tipy!FP83=Výsledky!$GG$3+1,Tipy!FP83=Výsledky!$GG$3-1))),10,0)))</f>
        <v/>
      </c>
      <c r="GW89" s="69" t="str">
        <f>IF(ISBLANK($GI$3),"",IF(ISBLANK(Tipy!FP83),"-",SUM(GR89:GV89)))</f>
        <v/>
      </c>
      <c r="GX89" s="68"/>
      <c r="GY89" s="65" t="str">
        <f>IF(ISBLANK($HK$3),"",IF(ISBLANK(Tipy!FV83),0,IF(AND(Tipy!FV83=Výsledky!$HI$3,Tipy!FX83=Výsledky!$HK$3),60,0)))</f>
        <v/>
      </c>
      <c r="GZ89" s="65" t="str">
        <f>IF(ISBLANK($HK$3),"",IF(ISBLANK(Tipy!FV83),0,IF(AND(Tipy!FV83=Výsledky!$HI$3,Tipy!FX83=Výsledky!$HK$3),0,IF(AND(Tipy!FV83-Tipy!FX83&gt;0,Výsledky!$HI$3-Výsledky!$HK$3&gt;0),20,IF(AND(Tipy!FV83-Tipy!FX83=0,Výsledky!$HI$3-Výsledky!$HK$3=0),20,IF(AND(Tipy!FV83-Tipy!FX83&lt;0,Výsledky!$HI$3-Výsledky!$HK$3&lt;0),20,0))))))</f>
        <v/>
      </c>
      <c r="HA89" s="65" t="str">
        <f>IF(ISBLANK($HK$3),"",IF(OR(Tipy!FY83=Výsledky!$GY$6,Tipy!FY83=Výsledky!$GY$7,Tipy!FY83=Výsledky!$GY$8,Tipy!FY83=Výsledky!$GY$9),IF(VLOOKUP(Tipy!FY83,'Kategórie hráčov'!$A$2:$B$46,2,FALSE)=30,30,20),0))</f>
        <v/>
      </c>
      <c r="HB89" s="65" t="str">
        <f>IF(ISBLANK($HK$3),"",IF(OR(Tipy!FZ83=Výsledky!$HB$6,Tipy!FZ83=Výsledky!$HB$7,Tipy!FZ83=Výsledky!$HB$8,Tipy!FZ83=Výsledky!$HB$9),IF(VLOOKUP(Tipy!FZ83,'Kategórie hráčov'!$A$2:$B$46,2,FALSE)=30,30,20),0))</f>
        <v/>
      </c>
      <c r="HC89" s="66" t="str">
        <f>IF(ISBLANK($HK$3),"",IF(ISBLANK(Tipy!FV83),0,IF(OR(AND(Tipy!FV83=Výsledky!$HI$3,OR(Tipy!FX83=Výsledky!$HK$3+1,Tipy!FX83=Výsledky!$HK$3-1)),AND(Tipy!FX83=Výsledky!$HK$3,OR(Tipy!FV83=Výsledky!$HI$3+1,Tipy!FV83=Výsledky!$HI$3-1))),10,0)))</f>
        <v/>
      </c>
      <c r="HD89" s="69" t="str">
        <f>IF(ISBLANK($HK$3),"",IF(ISBLANK(Tipy!FV83),"-",SUM(GY89:HC89)))</f>
        <v/>
      </c>
      <c r="HE89" s="68"/>
      <c r="HF89" s="65" t="str">
        <f>IF(ISBLANK($HD$3),"",IF(ISBLANK(Tipy!GB83),0,IF(AND(Tipy!GB83=Výsledky!$HB$3,Tipy!GD83=Výsledky!$HD$3),60,0)))</f>
        <v/>
      </c>
      <c r="HG89" s="65" t="str">
        <f>IF(ISBLANK($HD$3),"",IF(ISBLANK(Tipy!GB83),0,IF(AND(Tipy!GB83=Výsledky!$HB$3,Tipy!GD83=Výsledky!$HD$3),0,IF(AND(Tipy!GB83-Tipy!GD83&gt;0,Výsledky!$HB$3-Výsledky!$HD$3&gt;0),20,IF(AND(Tipy!GB83-Tipy!GD83=0,Výsledky!$HB$3-Výsledky!$HD$3=0),20,IF(AND(Tipy!GB83-Tipy!GD83&lt;0,Výsledky!$HB$3-Výsledky!$HD$3&lt;0),20,0))))))</f>
        <v/>
      </c>
      <c r="HH89" s="65" t="str">
        <f>IF(ISBLANK($HD$3),"",IF(OR(Tipy!GE83=Výsledky!#REF!,Tipy!GE83=Výsledky!#REF!,Tipy!GE83=Výsledky!#REF!,Tipy!GE83=Výsledky!$HF$9),IF(VLOOKUP(Tipy!GE83,'Kategórie hráčov'!$A$2:$B$46,2,FALSE)=30,30,20),0))</f>
        <v/>
      </c>
      <c r="HI89" s="65" t="str">
        <f>IF(ISBLANK($HD$3),"",IF(OR(Tipy!GF83=Výsledky!#REF!,Tipy!GF83=Výsledky!#REF!,Tipy!GF83=Výsledky!#REF!,Tipy!GF83=Výsledky!$HI$9),IF(VLOOKUP(Tipy!GF83,'Kategórie hráčov'!$A$2:$B$46,2,FALSE)=30,30,20),0))</f>
        <v/>
      </c>
      <c r="HJ89" s="66" t="str">
        <f>IF(ISBLANK($HD$3),"",IF(ISBLANK(Tipy!GB83),0,IF(OR(AND(Tipy!GB83=Výsledky!$HB$3,OR(Tipy!GD83=Výsledky!$HD$3+1,Tipy!GD83=Výsledky!$HD$3-1)),AND(Tipy!GD83=Výsledky!$HD$3,OR(Tipy!GB83=Výsledky!$HB$3+1,Tipy!GB83=Výsledky!$HB$3-1))),10,0)))</f>
        <v/>
      </c>
      <c r="HK89" s="69" t="str">
        <f>IF(ISBLANK($HD$3),"",IF(ISBLANK(Tipy!GB83),"-",SUM(HF89:HJ89)))</f>
        <v/>
      </c>
      <c r="HL89" s="68"/>
      <c r="HM89" s="65" t="str">
        <f>IF(ISBLANK($HY$3),"",IF(ISBLANK(Tipy!GH83),0,IF(AND(Tipy!GH83=Výsledky!$HW$3,Tipy!GJ83=Výsledky!$HY$3),60,0)))</f>
        <v/>
      </c>
      <c r="HN89" s="65" t="str">
        <f>IF(ISBLANK($HY$3),"",IF(ISBLANK(Tipy!GH83),0,IF(AND(Tipy!GH83=Výsledky!$HW$3,Tipy!GJ83=Výsledky!$HY$3),0,IF(AND(Tipy!GH83-Tipy!GJ83&gt;0,Výsledky!$HW$3-Výsledky!$HY$3&gt;0),20,IF(AND(Tipy!GH83-Tipy!GJ83=0,Výsledky!$HW$3-Výsledky!$HY$3=0),20,IF(AND(Tipy!GH83-Tipy!GJ83&lt;0,Výsledky!$HW$3-Výsledky!$HY$3&lt;0),20,0))))))</f>
        <v/>
      </c>
      <c r="HO89" s="65" t="str">
        <f>IF(ISBLANK($HY$3),"",IF(OR(Tipy!GK83=Výsledky!$HM$6,Tipy!GK83=Výsledky!$HM$7,Tipy!GK83=Výsledky!$HM$8,Tipy!GK83=Výsledky!$HM$9),IF(VLOOKUP(Tipy!GK83,'Kategórie hráčov'!$A$2:$B$46,2,FALSE)=30,30,20),0))</f>
        <v/>
      </c>
      <c r="HP89" s="65" t="str">
        <f>IF(ISBLANK($HY$3),"",IF(OR(Tipy!GL83=Výsledky!$HP$6,Tipy!GL83=Výsledky!$HP$7,Tipy!GL83=Výsledky!$HP$8,Tipy!GL83=Výsledky!$HP$9),IF(VLOOKUP(Tipy!GL83,'Kategórie hráčov'!$A$2:$B$46,2,FALSE)=30,30,20),0))</f>
        <v/>
      </c>
      <c r="HQ89" s="66" t="str">
        <f>IF(ISBLANK($HY$3),"",IF(ISBLANK(Tipy!GH83),0,IF(OR(AND(Tipy!GH83=Výsledky!$HW$3,OR(Tipy!GJ83=Výsledky!$HY$3+1,Tipy!GJ83=Výsledky!$HY$3-1)),AND(Tipy!GJ83=Výsledky!$HY$3,OR(Tipy!GH83=Výsledky!$HW$3+1,Tipy!GH83=Výsledky!$HW$3-1))),10,0)))</f>
        <v/>
      </c>
      <c r="HR89" s="69" t="str">
        <f>IF(ISBLANK($HY$3),"",IF(ISBLANK(Tipy!GH83),"-",SUM(HM89:HQ89)))</f>
        <v/>
      </c>
      <c r="HS89" s="68"/>
      <c r="HT89" s="65" t="str">
        <f>IF(ISBLANK($HR$3),"",IF(ISBLANK(Tipy!GN83),0,IF(AND(Tipy!GN83=Výsledky!$HP$3,Tipy!GP83=Výsledky!$HR$3),60,0)))</f>
        <v/>
      </c>
      <c r="HU89" s="65" t="str">
        <f>IF(ISBLANK($HR$3),"",IF(ISBLANK(Tipy!GN83),0,IF(AND(Tipy!GN83=Výsledky!$HP$3,Tipy!GP83=Výsledky!$HR$3),0,IF(AND(Tipy!GN83-Tipy!GP83&gt;0,Výsledky!$HP$3-Výsledky!$HR$3&gt;0),20,IF(AND(Tipy!GN83-Tipy!GP83=0,Výsledky!$HP$3-Výsledky!$HR$3=0),20,IF(AND(Tipy!GN83-Tipy!GP83&lt;0,Výsledky!$HP$3-Výsledky!$HR$3&lt;0),20,0))))))</f>
        <v/>
      </c>
      <c r="HV89" s="65" t="str">
        <f>IF(ISBLANK($HR$3),"",IF(OR(Tipy!GQ83=Výsledky!$HT$6,Tipy!GQ83=Výsledky!#REF!,Tipy!GQ83=Výsledky!#REF!,Tipy!GQ83=Výsledky!#REF!),IF(VLOOKUP(Tipy!GQ83,'Kategórie hráčov'!$A$2:$B$46,2,FALSE)=30,30,20),0))</f>
        <v/>
      </c>
      <c r="HW89" s="65" t="str">
        <f>IF(ISBLANK($HR$3),"",IF(OR(Tipy!GR83=Výsledky!$HW$6,Tipy!GR83=Výsledky!#REF!,Tipy!GR83=Výsledky!#REF!,Tipy!GR83=Výsledky!#REF!),IF(VLOOKUP(Tipy!GR83,'Kategórie hráčov'!$A$2:$B$46,2,FALSE)=30,30,20),0))</f>
        <v/>
      </c>
      <c r="HX89" s="66" t="str">
        <f>IF(ISBLANK($HR$3),"",IF(ISBLANK(Tipy!GN83),0,IF(OR(AND(Tipy!GN83=Výsledky!$HP$3,OR(Tipy!GP83=Výsledky!$HR$3+1,Tipy!GP83=Výsledky!$HR$3-1)),AND(Tipy!GP83=Výsledky!$HR$3,OR(Tipy!GN83=Výsledky!$HP$3+1,Tipy!GN83=Výsledky!$HP$3-1))),10,0)))</f>
        <v/>
      </c>
      <c r="HY89" s="69" t="str">
        <f>IF(ISBLANK($HR$3),"",IF(ISBLANK(Tipy!GN83),"-",SUM(HT89:HX89)))</f>
        <v/>
      </c>
      <c r="HZ89" s="68"/>
      <c r="IA89" s="65" t="str">
        <f>IF(ISBLANK($IM$3),"",IF(ISBLANK(Tipy!GT83),0,IF(AND(Tipy!GT83=Výsledky!$IK$3,Tipy!GV83=Výsledky!$IM$3),60,0)))</f>
        <v/>
      </c>
      <c r="IB89" s="65" t="str">
        <f>IF(ISBLANK($IM$3),"",IF(ISBLANK(Tipy!GT83),0,IF(AND(Tipy!GT83=Výsledky!$IK$3,Tipy!GV83=Výsledky!$IM$3),0,IF(AND(Tipy!GT83-Tipy!GV83&gt;0,Výsledky!$IK$3-Výsledky!$IM$3&gt;0),20,IF(AND(Tipy!GT83-Tipy!GV83=0,Výsledky!$IK$3-Výsledky!$IM$3=0),20,IF(AND(Tipy!GT83-Tipy!GV83&lt;0,Výsledky!$IK$3-Výsledky!$IM$3&lt;0),20,0))))))</f>
        <v/>
      </c>
      <c r="IC89" s="65" t="str">
        <f>IF(ISBLANK($IM$3),"",IF(OR(Tipy!GW83=Výsledky!$IA$6,Tipy!GW83=Výsledky!$IA$7,Tipy!GW83=Výsledky!$IA$8,Tipy!GW83=Výsledky!$IA$9),IF(VLOOKUP(Tipy!GW83,'Kategórie hráčov'!$A$2:$B$46,2,FALSE)=30,30,20),0))</f>
        <v/>
      </c>
      <c r="ID89" s="65" t="str">
        <f>IF(ISBLANK($IM$3),"",IF(OR(Tipy!GX83=Výsledky!$ID$6,Tipy!GX83=Výsledky!$ID$7,Tipy!GX83=Výsledky!$ID$8,Tipy!GX83=Výsledky!$ID$9),IF(VLOOKUP(Tipy!GX83,'Kategórie hráčov'!$A$2:$B$46,2,FALSE)=30,30,20),0))</f>
        <v/>
      </c>
      <c r="IE89" s="66" t="str">
        <f>IF(ISBLANK($IM$3),"",IF(ISBLANK(Tipy!GT83),0,IF(OR(AND(Tipy!GT83=Výsledky!$IK$3,OR(Tipy!GV83=Výsledky!$IM$3+1,Tipy!GV83=Výsledky!$IM$3-1)),AND(Tipy!GV83=Výsledky!$IM$3,OR(Tipy!GT83=Výsledky!$IK$3+1,Tipy!GT83=Výsledky!$IK$3-1))),10,0)))</f>
        <v/>
      </c>
      <c r="IF89" s="69" t="str">
        <f>IF(ISBLANK($IM$3),"",IF(ISBLANK(Tipy!GT83),"-",SUM(IA89:IE89)))</f>
        <v/>
      </c>
      <c r="IG89" s="68"/>
      <c r="IH89" s="65" t="str">
        <f>IF(ISBLANK($IF$3),"",IF(ISBLANK(Tipy!GZ83),0,IF(AND(Tipy!GZ83=Výsledky!$ID$3,Tipy!HB83=Výsledky!$IF$3),60,0)))</f>
        <v/>
      </c>
      <c r="II89" s="65" t="str">
        <f>IF(ISBLANK($IF$3),"",IF(ISBLANK(Tipy!GZ83),0,IF(AND(Tipy!GZ83=Výsledky!$ID$3,Tipy!HB83=Výsledky!$IF$3),0,IF(AND(Tipy!GZ83-Tipy!HB83&gt;0,Výsledky!$ID$3-Výsledky!$IF$3&gt;0),20,IF(AND(Tipy!GZ83-Tipy!HB83=0,Výsledky!$ID$3-Výsledky!$IF$3=0),20,IF(AND(Tipy!GZ83-Tipy!HB83&lt;0,Výsledky!$ID$3-Výsledky!$IF$3&lt;0),20,0))))))</f>
        <v/>
      </c>
      <c r="IJ89" s="65" t="str">
        <f>IF(ISBLANK($IF$3),"",IF(OR(Tipy!HC83=Výsledky!#REF!,Tipy!HC83=Výsledky!#REF!,Tipy!HC83=Výsledky!#REF!,Tipy!HC83=Výsledky!$IH$9),IF(VLOOKUP(Tipy!HC83,'Kategórie hráčov'!$A$2:$B$46,2,FALSE)=30,30,20),0))</f>
        <v/>
      </c>
      <c r="IK89" s="65" t="str">
        <f>IF(ISBLANK($IF$3),"",IF(OR(Tipy!HD83=Výsledky!#REF!,Tipy!HD83=Výsledky!#REF!,Tipy!HD83=Výsledky!#REF!,Tipy!HD83=Výsledky!$IK$9),IF(VLOOKUP(Tipy!HD83,'Kategórie hráčov'!$A$2:$B$46,2,FALSE)=30,30,20),0))</f>
        <v/>
      </c>
      <c r="IL89" s="66" t="str">
        <f>IF(ISBLANK($IF$3),"",IF(ISBLANK(Tipy!GZ83),0,IF(OR(AND(Tipy!GZ83=Výsledky!$ID$3,OR(Tipy!HB83=Výsledky!$IF$3+1,Tipy!HB83=Výsledky!$IF$3-1)),AND(Tipy!HB83=Výsledky!$IF$3,OR(Tipy!GZ83=Výsledky!$ID$3+1,Tipy!GZ83=Výsledky!$ID$3-1))),10,0)))</f>
        <v/>
      </c>
      <c r="IM89" s="69" t="str">
        <f>IF(ISBLANK($IF$3),"",IF(ISBLANK(Tipy!GZ83),"-",SUM(IH89:IL89)))</f>
        <v/>
      </c>
      <c r="IN89" s="68"/>
      <c r="IO89" s="65" t="str">
        <f>IF(ISBLANK($IT$3),"",IF(ISBLANK(Tipy!HF83),0,IF(AND(Tipy!HF83=Výsledky!$IR$3,Tipy!HH83=Výsledky!$IT$3),60,0)))</f>
        <v/>
      </c>
      <c r="IP89" s="65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65" t="str">
        <f>IF(ISBLANK($IT$3),"",IF(OR(Tipy!HI83=Výsledky!$IO$6,Tipy!HI83=Výsledky!$IO$7,Tipy!HI83=Výsledky!$IO$8,Tipy!HI83=Výsledky!$IO$9),IF(VLOOKUP(Tipy!HI83,'Kategórie hráčov'!$A$2:$B$46,2,FALSE)=30,30,20),0))</f>
        <v/>
      </c>
      <c r="IR89" s="65" t="str">
        <f>IF(ISBLANK($IT$3),"",IF(OR(Tipy!HJ83=Výsledky!$IR$6,Tipy!HJ83=Výsledky!$IR$7,Tipy!HJ83=Výsledky!$IR$8,Tipy!HJ83=Výsledky!$IR$9),IF(VLOOKUP(Tipy!HJ83,'Kategórie hráčov'!$A$2:$B$46,2,FALSE)=30,30,20),0))</f>
        <v/>
      </c>
      <c r="IS89" s="66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69" t="str">
        <f>IF(ISBLANK($IT$3),"",IF(ISBLANK(Tipy!HF83),"-",SUM(IO89:IS89)))</f>
        <v/>
      </c>
      <c r="IU89" s="68"/>
      <c r="IV89" s="65" t="str">
        <f>IF(ISBLANK($JA$3),"",IF(ISBLANK(Tipy!HL83),0,IF(AND(Tipy!HL83=Výsledky!$IY$3,Tipy!HN83=Výsledky!$JA$3),60,0)))</f>
        <v/>
      </c>
      <c r="IW89" s="65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65" t="str">
        <f>IF(ISBLANK($JA$3),"",IF(OR(Tipy!HO83=Výsledky!$IV$6,Tipy!HO83=Výsledky!$IV$7,Tipy!HO83=Výsledky!$IV$8,Tipy!HO83=Výsledky!$IV$9),IF(VLOOKUP(Tipy!HO83,'Kategórie hráčov'!$A$2:$B$46,2,FALSE)=30,30,20),0))</f>
        <v/>
      </c>
      <c r="IY89" s="65" t="str">
        <f>IF(ISBLANK($JA$3),"",IF(OR(Tipy!HP83=Výsledky!$IY$6,Tipy!HP83=Výsledky!$IY$7,Tipy!HP83=Výsledky!$IY$8,Tipy!HP83=Výsledky!$IY$9),IF(VLOOKUP(Tipy!HP83,'Kategórie hráčov'!$A$2:$B$46,2,FALSE)=30,30,20),0))</f>
        <v/>
      </c>
      <c r="IZ89" s="66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69" t="str">
        <f>IF(ISBLANK($JA$3),"",IF(ISBLANK(Tipy!HL83),"-",SUM(IV89:IZ89)))</f>
        <v/>
      </c>
      <c r="JB89" s="68"/>
      <c r="JC89" s="65" t="str">
        <f>IF(ISBLANK($JO$3),"",IF(ISBLANK(Tipy!HR83),0,IF(AND(Tipy!HR83=Výsledky!$JM$3,Tipy!HT83=Výsledky!$JO$3),60,0)))</f>
        <v/>
      </c>
      <c r="JD89" s="65" t="str">
        <f>IF(ISBLANK($JO$3),"",IF(ISBLANK(Tipy!HR83),0,IF(AND(Tipy!HR83=Výsledky!$JM$3,Tipy!HT83=Výsledky!$JO$3),0,IF(AND(Tipy!HR83-Tipy!HT83&gt;0,Výsledky!$JM$3-Výsledky!$JO$3&gt;0),20,IF(AND(Tipy!HR83-Tipy!HT83=0,Výsledky!$JM$3-Výsledky!$JO$3=0),20,IF(AND(Tipy!HR83-Tipy!HT83&lt;0,Výsledky!$JM$3-Výsledky!$JO$3&lt;0),20,0))))))</f>
        <v/>
      </c>
      <c r="JE89" s="65" t="str">
        <f>IF(ISBLANK($JO$3),"",IF(OR(Tipy!HU83=Výsledky!$JC$6,Tipy!HU83=Výsledky!$JC$7,Tipy!HU83=Výsledky!$JC$8,Tipy!HU83=Výsledky!$JC$9),IF(VLOOKUP(Tipy!HU83,'Kategórie hráčov'!$A$2:$B$70,2,FALSE)=30,30,20),0))</f>
        <v/>
      </c>
      <c r="JF89" s="65" t="str">
        <f>IF(ISBLANK($JO$3),"",IF(OR(Tipy!HV83=Výsledky!$JF$6,Tipy!HV83=Výsledky!$JF$7,Tipy!HV83=Výsledky!$JF$8,Tipy!HV83=Výsledky!$JF$9),IF(VLOOKUP(Tipy!HV83,'Kategórie hráčov'!$A$2:$B$70,2,FALSE)=30,30,20),0))</f>
        <v/>
      </c>
      <c r="JG89" s="66" t="str">
        <f>IF(ISBLANK($JO$3),"",IF(ISBLANK(Tipy!HR83),0,IF(OR(AND(Tipy!HR83=Výsledky!$JM$3,OR(Tipy!HT83=Výsledky!$JO$3+1,Tipy!HT83=Výsledky!$JO$3-1)),AND(Tipy!HT83=Výsledky!$JO$3,OR(Tipy!HR83=Výsledky!$JM$3+1,Tipy!HR83=Výsledky!$JM$3-1))),10,0)))</f>
        <v/>
      </c>
      <c r="JH89" s="69" t="str">
        <f>IF(ISBLANK($JO$3),"",IF(ISBLANK(Tipy!HR83),"-",SUM(JC89:JG89)))</f>
        <v/>
      </c>
      <c r="JI89" s="68"/>
      <c r="JJ89" s="65" t="str">
        <f>IF(ISBLANK($JH$3),"",IF(ISBLANK(Tipy!HX83),0,IF(AND(Tipy!HX83=Výsledky!$JF$3,Tipy!HZ83=Výsledky!$JH$3),60,0)))</f>
        <v/>
      </c>
      <c r="JK89" s="65" t="str">
        <f>IF(ISBLANK($JH$3),"",IF(ISBLANK(Tipy!HX83),0,IF(AND(Tipy!HX83=Výsledky!$JF$3,Tipy!HZ83=Výsledky!$JH$3),0,IF(AND(Tipy!HX83-Tipy!HZ83&gt;0,Výsledky!$JF$3-Výsledky!$JH$3&gt;0),20,IF(AND(Tipy!HX83-Tipy!HZ83=0,Výsledky!$JF$3-Výsledky!$JH$3=0),20,IF(AND(Tipy!HX83-Tipy!HZ83&lt;0,Výsledky!$JF$3-Výsledky!$JH$3&lt;0),20,0))))))</f>
        <v/>
      </c>
      <c r="JL89" s="65" t="str">
        <f>IF(ISBLANK($JH$3),"",IF(OR(Tipy!IA83=Výsledky!#REF!,Tipy!IA83=Výsledky!#REF!,Tipy!IA83=Výsledky!#REF!,Tipy!IA83=Výsledky!$JJ$9),IF(VLOOKUP(Tipy!IA83,'Kategórie hráčov'!$A$2:$B$46,2,FALSE)=30,30,20),0))</f>
        <v/>
      </c>
      <c r="JM89" s="65" t="str">
        <f>IF(ISBLANK($JH$3),"",IF(OR(Tipy!IB83=Výsledky!#REF!,Tipy!IB83=Výsledky!#REF!,Tipy!IB83=Výsledky!#REF!,Tipy!IB83=Výsledky!$JM$9),IF(VLOOKUP(Tipy!IB83,'Kategórie hráčov'!$A$2:$B$46,2,FALSE)=30,30,20),0))</f>
        <v/>
      </c>
      <c r="JN89" s="66" t="str">
        <f>IF(ISBLANK($JH$3),"",IF(ISBLANK(Tipy!HX83),0,IF(OR(AND(Tipy!HX83=Výsledky!$JF$3,OR(Tipy!HZ83=Výsledky!$JH$3+1,Tipy!HZ83=Výsledky!$JH$3-1)),AND(Tipy!HZ83=Výsledky!$JH$3,OR(Tipy!HX83=Výsledky!$JF$3+1,Tipy!HX83=Výsledky!$JF$3-1))),10,0)))</f>
        <v/>
      </c>
      <c r="JO89" s="69" t="str">
        <f>IF(ISBLANK($JH$3),"",IF(ISBLANK(Tipy!HX83),"-",SUM(JJ89:JN89)))</f>
        <v/>
      </c>
      <c r="JP89" s="68"/>
      <c r="JQ89" s="65" t="str">
        <f>IF(ISBLANK($JV$3),"",IF(ISBLANK(Tipy!ID83),0,IF(AND(Tipy!ID83=Výsledky!$JT$3,Tipy!IF83=Výsledky!$JV$3),60,0)))</f>
        <v/>
      </c>
      <c r="JR89" s="65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65" t="str">
        <f>IF(ISBLANK($JV$3),"",IF(OR(Tipy!IG83=Výsledky!$JQ$6,Tipy!IG83=Výsledky!$JQ$7,Tipy!IG83=Výsledky!$JQ$8,Tipy!IG83=Výsledky!$JQ$9),IF(VLOOKUP(Tipy!IG83,'Kategórie hráčov'!$A$2:$B$46,2,FALSE)=30,30,20),0))</f>
        <v/>
      </c>
      <c r="JT89" s="65" t="str">
        <f>IF(ISBLANK($JV$3),"",IF(OR(Tipy!IH83=Výsledky!$JT$6,Tipy!IH83=Výsledky!$JT$7,Tipy!IH83=Výsledky!$JT$8,Tipy!IH83=Výsledky!$JT$9),IF(VLOOKUP(Tipy!IH83,'Kategórie hráčov'!$A$2:$B$46,2,FALSE)=30,30,20),0))</f>
        <v/>
      </c>
      <c r="JU89" s="66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69" t="str">
        <f>IF(ISBLANK($JV$3),"",IF(ISBLANK(Tipy!ID83),"-",SUM(JQ89:JU89)))</f>
        <v/>
      </c>
      <c r="JW89" s="68"/>
      <c r="JX89" s="65" t="str">
        <f>IF(ISBLANK($KQ$3),"",IF(ISBLANK(Tipy!IJ83),0,IF(AND(Tipy!IJ83=Výsledky!$KO$3,Tipy!IL83=Výsledky!$KQ$3),60,0)))</f>
        <v/>
      </c>
      <c r="JY89" s="65" t="str">
        <f>IF(ISBLANK($KQ$3),"",IF(ISBLANK(Tipy!IJ83),0,IF(AND(Tipy!IJ83=Výsledky!$KO$3,Tipy!IL83=Výsledky!$KQ$3),0,IF(AND(Tipy!IJ83-Tipy!IL83&gt;0,Výsledky!$KO$3-Výsledky!$KQ$3&gt;0),20,IF(AND(Tipy!IJ83-Tipy!IL83=0,Výsledky!$KO$3-Výsledky!$KQ$3=0),20,IF(AND(Tipy!IJ83-Tipy!IL83&lt;0,Výsledky!$KO$3-Výsledky!$KQ$3&lt;0),20,0))))))</f>
        <v/>
      </c>
      <c r="JZ89" s="65" t="str">
        <f>IF(ISBLANK($KQ$3),"",IF(OR(Tipy!IM83=Výsledky!$JX$6,Tipy!IM83=Výsledky!$JX$7,Tipy!IM83=Výsledky!$JX$8,Tipy!IM83=Výsledky!$JX$9),IF(VLOOKUP(Tipy!IM83,'Kategórie hráčov'!$A$2:$B$46,2,FALSE)=30,30,20),0))</f>
        <v/>
      </c>
      <c r="KA89" s="65" t="str">
        <f>IF(ISBLANK($KQ$3),"",IF(OR(Tipy!IN83=Výsledky!$KA$6,Tipy!IN83=Výsledky!$KA$7,Tipy!IN83=Výsledky!$KA$8,Tipy!IN83=Výsledky!$KA$9),IF(VLOOKUP(Tipy!IN83,'Kategórie hráčov'!$A$2:$B$46,2,FALSE)=30,30,20),0))</f>
        <v/>
      </c>
      <c r="KB89" s="66" t="str">
        <f>IF(ISBLANK($KQ$3),"",IF(ISBLANK(Tipy!IJ83),0,IF(OR(AND(Tipy!IJ83=Výsledky!$KO$3,OR(Tipy!IL83=Výsledky!$KQ$3+1,Tipy!IL83=Výsledky!$KQ$3-1)),AND(Tipy!IL83=Výsledky!$KQ$3,OR(Tipy!IJ83=Výsledky!$KO$3+1,Tipy!IJ83=Výsledky!$KO$3-1))),10,0)))</f>
        <v/>
      </c>
      <c r="KC89" s="69" t="str">
        <f>IF(ISBLANK($KQ$3),"",IF(ISBLANK(Tipy!IJ83),"-",SUM(JX89:KB89)))</f>
        <v/>
      </c>
      <c r="KD89" s="68"/>
      <c r="KE89" s="65" t="str">
        <f>IF(ISBLANK($KX$3),"",IF(ISBLANK(Tipy!IP83),0,IF(AND(Tipy!IP83=Výsledky!$KV$3,Tipy!IR83=Výsledky!$KX$3),60,0)))</f>
        <v/>
      </c>
      <c r="KF89" s="65" t="str">
        <f>IF(ISBLANK($KX$3),"",IF(ISBLANK(Tipy!IP83),0,IF(AND(Tipy!IP83=Výsledky!$KV$3,Tipy!IR83=Výsledky!$KX$3),0,IF(AND(Tipy!IP83-Tipy!IR83&gt;0,Výsledky!$KV$3-Výsledky!$KX$3&gt;0),20,IF(AND(Tipy!IP83-Tipy!IR83=0,Výsledky!$KV$3-Výsledky!$KX$3=0),20,IF(AND(Tipy!IP83-Tipy!IR83&lt;0,Výsledky!$KV$3-Výsledky!$KX$3&lt;0),20,0))))))</f>
        <v/>
      </c>
      <c r="KG89" s="65" t="str">
        <f>IF(ISBLANK($KX$3),"",IF(OR(Tipy!IS83=Výsledky!#REF!,Tipy!IS83=Výsledky!#REF!,Tipy!IS83=Výsledky!#REF!,Tipy!IS83=Výsledky!$KE$9),IF(VLOOKUP(Tipy!IS83,'Kategórie hráčov'!$A$2:$B$46,2,FALSE)=30,30,20),0))</f>
        <v/>
      </c>
      <c r="KH89" s="65" t="str">
        <f>IF(ISBLANK($KX$3),"",IF(OR(Tipy!IT83=Výsledky!#REF!,Tipy!IT83=Výsledky!#REF!,Tipy!IT83=Výsledky!#REF!,Tipy!IT83=Výsledky!$KH$9),IF(VLOOKUP(Tipy!IT83,'Kategórie hráčov'!$A$2:$B$46,2,FALSE)=30,30,20),0))</f>
        <v/>
      </c>
      <c r="KI89" s="66" t="str">
        <f>IF(ISBLANK($KX$3),"",IF(ISBLANK(Tipy!IP83),0,IF(OR(AND(Tipy!IP83=Výsledky!$KV$3,OR(Tipy!IR83=Výsledky!$KX$3+1,Tipy!IR83=Výsledky!$KX$3-1)),AND(Tipy!IR83=Výsledky!$KX$3,OR(Tipy!IP83=Výsledky!$KV$3+1,Tipy!IP83=Výsledky!$KV$3-1))),10,0)))</f>
        <v/>
      </c>
      <c r="KJ89" s="69" t="str">
        <f>IF(ISBLANK($KX$3),"",IF(ISBLANK(Tipy!IP83),"-",SUM(KE89:KI89)))</f>
        <v/>
      </c>
      <c r="KK89" s="68"/>
      <c r="KL89" s="65" t="str">
        <f>IF(ISBLANK($KJ$3),"",IF(ISBLANK(Tipy!IV83),0,IF(AND(Tipy!IV83=Výsledky!$KH$3,Tipy!IX83=Výsledky!$KJ$3),60,0)))</f>
        <v/>
      </c>
      <c r="KM89" s="65" t="str">
        <f>IF(ISBLANK($KJ$3),"",IF(ISBLANK(Tipy!IV83),0,IF(AND(Tipy!IV83=Výsledky!$KH$3,Tipy!IX83=Výsledky!$KJ$3),0,IF(AND(Tipy!IV83-Tipy!IX83&gt;0,Výsledky!$KH$3-Výsledky!$KJ$3&gt;0),20,IF(AND(Tipy!IV83-Tipy!IX83=0,Výsledky!$KH$3-Výsledky!$KJ$3=0),20,IF(AND(Tipy!IV83-Tipy!IX83&lt;0,Výsledky!$KH$3-Výsledky!$KJ$3&lt;0),20,0))))))</f>
        <v/>
      </c>
      <c r="KN89" s="65" t="str">
        <f>IF(ISBLANK($KJ$3),"",IF(OR(Tipy!IY83=Výsledky!$KL$6,Tipy!IY83=Výsledky!$KL$7,Tipy!IY83=Výsledky!$KL$8,Tipy!IY83=Výsledky!$KL$9),IF(VLOOKUP(Tipy!IY83,'Kategórie hráčov'!$A$2:$B$46,2,FALSE)=30,30,20),0))</f>
        <v/>
      </c>
      <c r="KO89" s="65" t="str">
        <f>IF(ISBLANK($KJ$3),"",IF(OR(Tipy!IZ83=Výsledky!$KO$6,Tipy!IZ83=Výsledky!$KO$7,Tipy!IZ83=Výsledky!$KO$8,Tipy!IZ83=Výsledky!$KO$9),IF(VLOOKUP(Tipy!IZ83,'Kategórie hráčov'!$A$2:$B$46,2,FALSE)=30,30,20),0))</f>
        <v/>
      </c>
      <c r="KP89" s="66" t="str">
        <f>IF(ISBLANK($KJ$3),"",IF(ISBLANK(Tipy!IV83),0,IF(OR(AND(Tipy!IV83=Výsledky!$KH$3,OR(Tipy!IX83=Výsledky!$KJ$3+1,Tipy!IX83=Výsledky!$KJ$3-1)),AND(Tipy!IX83=Výsledky!$KJ$3,OR(Tipy!IV83=Výsledky!$KH$3+1,Tipy!IV83=Výsledky!$KH$3-1))),10,0)))</f>
        <v/>
      </c>
      <c r="KQ89" s="69" t="str">
        <f>IF(ISBLANK($KJ$3),"",IF(ISBLANK(Tipy!IV83),"-",SUM(KL89:KP89)))</f>
        <v/>
      </c>
      <c r="KR89" s="68"/>
      <c r="KS89" s="65" t="str">
        <f>IF(ISBLANK($KC$3),"",IF(ISBLANK(Tipy!JB83),0,IF(AND(Tipy!JB83=Výsledky!$KA$3,Tipy!JD83=Výsledky!$KC$3),60,0)))</f>
        <v/>
      </c>
      <c r="KT89" s="65" t="str">
        <f>IF(ISBLANK($KC$3),"",IF(ISBLANK(Tipy!JB83),0,IF(AND(Tipy!JB83=Výsledky!$KA$3,Tipy!JD83=Výsledky!$KC$3),0,IF(AND(Tipy!JB83-Tipy!JD83&gt;0,Výsledky!$KA$3-Výsledky!$KC$3&gt;0),20,IF(AND(Tipy!JB83-Tipy!JD83=0,Výsledky!$KA$3-Výsledky!$KC$3=0),20,IF(AND(Tipy!JB83-Tipy!JD83&lt;0,Výsledky!$KA$3-Výsledky!$KC$3&lt;0),20,0))))))</f>
        <v/>
      </c>
      <c r="KU89" s="65" t="str">
        <f>IF(ISBLANK($KC$3),"",IF(OR(Tipy!JE83=Výsledky!$KS$6,Tipy!JE83=Výsledky!$KS$7,Tipy!JE83=Výsledky!$KS$8,Tipy!JE83=Výsledky!$KS$9),IF(VLOOKUP(Tipy!JE83,'Kategórie hráčov'!$A$2:$B$70,2,FALSE)=30,30,20),0))</f>
        <v/>
      </c>
      <c r="KV89" s="65" t="str">
        <f>IF(ISBLANK($KC$3),"",IF(OR(Tipy!JF83=Výsledky!$KV$6,Tipy!JF83=Výsledky!$KV$7,Tipy!JF83=Výsledky!$KV$8,Tipy!JF83=Výsledky!$KV$9),IF(VLOOKUP(Tipy!JF83,'Kategórie hráčov'!$A$2:$B$46,2,FALSE)=30,30,20),0))</f>
        <v/>
      </c>
      <c r="KW89" s="66" t="str">
        <f>IF(ISBLANK($KC$3),"",IF(ISBLANK(Tipy!JB83),0,IF(OR(AND(Tipy!JB83=Výsledky!$KA$3,OR(Tipy!JD83=Výsledky!$KC$3+1,Tipy!JD83=Výsledky!$KC$3-1)),AND(Tipy!JD83=Výsledky!$KC$3,OR(Tipy!JB83=Výsledky!$KA$3+1,Tipy!JB83=Výsledky!$KA$3-1))),10,0)))</f>
        <v/>
      </c>
      <c r="KX89" s="69" t="str">
        <f>IF(ISBLANK($KC$3),"",IF(ISBLANK(Tipy!JB83),"-",SUM(KS89:KW89)))</f>
        <v/>
      </c>
      <c r="KY89" s="68"/>
      <c r="KZ89" s="65" t="str">
        <f>IF(ISBLANK($LE$3),"",IF(ISBLANK(Tipy!JH83),0,IF(AND(Tipy!JH83=Výsledky!$LC$3,Tipy!JJ83=Výsledky!$LE$3),60,0)))</f>
        <v/>
      </c>
      <c r="LA89" s="65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65" t="str">
        <f>IF(ISBLANK($LE$3),"",IF(OR(Tipy!JK83=Výsledky!$KZ$6,Tipy!JK83=Výsledky!$KZ$7,Tipy!JK83=Výsledky!$KZ$8,Tipy!JK83=Výsledky!$KZ$9),IF(VLOOKUP(Tipy!JK83,'Kategórie hráčov'!$A$2:$B$46,2,FALSE)=30,30,20),0))</f>
        <v/>
      </c>
      <c r="LC89" s="65" t="str">
        <f>IF(ISBLANK($LE$3),"",IF(OR(Tipy!JL83=Výsledky!$LC$6,Tipy!JL83=Výsledky!$LC$7,Tipy!JL83=Výsledky!$LC$8,Tipy!JL83=Výsledky!$LC$9),IF(VLOOKUP(Tipy!JL83,'Kategórie hráčov'!$A$2:$B$46,2,FALSE)=30,30,20),0))</f>
        <v/>
      </c>
      <c r="LD89" s="66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69" t="str">
        <f>IF(ISBLANK($LE$3),"",IF(ISBLANK(Tipy!JH83),"-",SUM(KZ89:LD89)))</f>
        <v/>
      </c>
      <c r="LF89" s="68"/>
      <c r="LG89" s="65" t="str">
        <f>IF(ISBLANK($JH$3),"",IF(ISBLANK(Tipy!JU83),0,IF(AND(Tipy!JU83=Výsledky!$JF$3,Tipy!JW83=Výsledky!$JH$3),60,0)))</f>
        <v/>
      </c>
      <c r="LH89" s="65" t="str">
        <f>IF(ISBLANK($JH$3),"",IF(ISBLANK(Tipy!JU83),0,IF(AND(Tipy!JU83=Výsledky!$JF$3,Tipy!JW83=Výsledky!$JH$3),0,IF(AND(Tipy!JU83-Tipy!JW83&gt;0,Výsledky!$JF$3-Výsledky!$JH$3&gt;0),20,IF(AND(Tipy!JU83-Tipy!JW83=0,Výsledky!$JF$3-Výsledky!$JH$3=0),20,IF(AND(Tipy!JU83-Tipy!JW83&lt;0,Výsledky!$JF$3-Výsledky!$JH$3&lt;0),20,0))))))</f>
        <v/>
      </c>
      <c r="LI89" s="65" t="str">
        <f>IF(ISBLANK($JH$3),"",IF(OR(Tipy!JX83=Výsledky!#REF!,Tipy!JX83=Výsledky!#REF!,Tipy!JX83=Výsledky!#REF!,Tipy!JX83=Výsledky!$JJ$9),IF(VLOOKUP(Tipy!JX83,'Kategórie hráčov'!$A$2:$B$46,2,FALSE)=30,30,20),0))</f>
        <v/>
      </c>
      <c r="LJ89" s="65" t="str">
        <f>IF(ISBLANK($JH$3),"",IF(OR(Tipy!JY83=Výsledky!#REF!,Tipy!JY83=Výsledky!#REF!,Tipy!JY83=Výsledky!#REF!,Tipy!JY83=Výsledky!$JM$9),IF(VLOOKUP(Tipy!JY83,'Kategórie hráčov'!$A$2:$B$46,2,FALSE)=30,30,20),0))</f>
        <v/>
      </c>
      <c r="LK89" s="66" t="str">
        <f>IF(ISBLANK($JH$3),"",IF(ISBLANK(Tipy!JU83),0,IF(OR(AND(Tipy!JU83=Výsledky!$JF$3,OR(Tipy!JW83=Výsledky!$JH$3+1,Tipy!JW83=Výsledky!$JH$3-1)),AND(Tipy!JW83=Výsledky!$JH$3,OR(Tipy!JU83=Výsledky!$JF$3+1,Tipy!JU83=Výsledky!$JF$3-1))),10,0)))</f>
        <v/>
      </c>
      <c r="LL89" s="69" t="str">
        <f>IF(ISBLANK($JH$3),"",IF(ISBLANK(Tipy!JU83),"-",SUM(LG89:LK89)))</f>
        <v/>
      </c>
      <c r="LM89" s="68"/>
      <c r="LN89" s="65" t="str">
        <f>IF(ISBLANK($LS$3),"",IF(ISBLANK(Tipy!JN83),0,IF(AND(Tipy!JN83=Výsledky!$LQ$3,Tipy!JP83=Výsledky!$LS$3),60,0)))</f>
        <v/>
      </c>
      <c r="LO89" s="65" t="str">
        <f>IF(ISBLANK($LS$3),"",IF(ISBLANK(Tipy!JN83),0,IF(AND(Tipy!JN83=Výsledky!$LQ$3,Tipy!JP83=Výsledky!$LS$3),0,IF(AND(Tipy!JN83-Tipy!JP83&gt;0,Výsledky!$LQ$3-Výsledky!$LS$3&gt;0),20,IF(AND(Tipy!JN83-Tipy!JP83=0,Výsledky!$LQ$3-Výsledky!$LS$3=0),20,IF(AND(Tipy!JN83-Tipy!JP83&lt;0,Výsledky!$LQ$3-Výsledky!$LS$3&lt;0),20,0))))))</f>
        <v/>
      </c>
      <c r="LP89" s="65" t="str">
        <f>IF(ISBLANK($LS$3),"",IF(OR(Tipy!JQ83=Výsledky!$LN$6,Tipy!JQ83=Výsledky!$LN$7,Tipy!JQ83=Výsledky!$LN$8,Tipy!JQ83=Výsledky!$LN$9),IF(VLOOKUP(Tipy!JQ83,'Kategórie hráčov'!$A$2:$B$46,2,FALSE)=30,30,20),0))</f>
        <v/>
      </c>
      <c r="LQ89" s="65" t="str">
        <f>IF(ISBLANK($LS$3),"",IF(OR(Tipy!JR83=Výsledky!$LQ$6,Tipy!JR83=Výsledky!$LQ$7,Tipy!JR83=Výsledky!$LQ$8,Tipy!JR83=Výsledky!$LQ$9),IF(VLOOKUP(Tipy!JR83,'Kategórie hráčov'!$A$2:$B$46,2,FALSE)=30,30,20),0))</f>
        <v/>
      </c>
      <c r="LR89" s="66" t="str">
        <f>IF(ISBLANK($LS$3),"",IF(ISBLANK(Tipy!JN83),0,IF(OR(AND(Tipy!JN83=Výsledky!$LQ$3,OR(Tipy!JP83=Výsledky!$LS$3+1,Tipy!JP83=Výsledky!$LS$3-1)),AND(Tipy!JP83=Výsledky!$LS$3,OR(Tipy!JN83=Výsledky!$LQ$3+1,Tipy!JN83=Výsledky!$LQ$3-1))),10,0)))</f>
        <v/>
      </c>
      <c r="LS89" s="69" t="str">
        <f>IF(ISBLANK($LS$3),"",IF(ISBLANK(Tipy!JN83),"-",SUM(LN89:LR89)))</f>
        <v/>
      </c>
      <c r="LT89" s="68"/>
      <c r="LU89" s="65" t="str">
        <f>IF(ISBLANK($JH$3),"",IF(ISBLANK(Tipy!KI83),0,IF(AND(Tipy!KI83=Výsledky!$JF$3,Tipy!KK83=Výsledky!$JH$3),60,0)))</f>
        <v/>
      </c>
      <c r="LV89" s="65" t="str">
        <f>IF(ISBLANK($JH$3),"",IF(ISBLANK(Tipy!KI83),0,IF(AND(Tipy!KI83=Výsledky!$JF$3,Tipy!KK83=Výsledky!$JH$3),0,IF(AND(Tipy!KI83-Tipy!KK83&gt;0,Výsledky!$JF$3-Výsledky!$JH$3&gt;0),20,IF(AND(Tipy!KI83-Tipy!KK83=0,Výsledky!$JF$3-Výsledky!$JH$3=0),20,IF(AND(Tipy!KI83-Tipy!KK83&lt;0,Výsledky!$JF$3-Výsledky!$JH$3&lt;0),20,0))))))</f>
        <v/>
      </c>
      <c r="LW89" s="65" t="str">
        <f>IF(ISBLANK($JH$3),"",IF(OR(Tipy!KL83=Výsledky!#REF!,Tipy!KL83=Výsledky!#REF!,Tipy!KL83=Výsledky!#REF!,Tipy!KL83=Výsledky!$JJ$9),IF(VLOOKUP(Tipy!KL83,'Kategórie hráčov'!$A$2:$B$46,2,FALSE)=30,30,20),0))</f>
        <v/>
      </c>
      <c r="LX89" s="65" t="str">
        <f>IF(ISBLANK($JH$3),"",IF(OR(Tipy!KM83=Výsledky!#REF!,Tipy!KM83=Výsledky!#REF!,Tipy!KM83=Výsledky!#REF!,Tipy!KM83=Výsledky!$JM$9),IF(VLOOKUP(Tipy!KM83,'Kategórie hráčov'!$A$2:$B$46,2,FALSE)=30,30,20),0))</f>
        <v/>
      </c>
      <c r="LY89" s="66" t="str">
        <f>IF(ISBLANK($JH$3),"",IF(ISBLANK(Tipy!KI83),0,IF(OR(AND(Tipy!KI83=Výsledky!$JF$3,OR(Tipy!KK83=Výsledky!$JH$3+1,Tipy!KK83=Výsledky!$JH$3-1)),AND(Tipy!KK83=Výsledky!$JH$3,OR(Tipy!KI83=Výsledky!$JF$3+1,Tipy!KI83=Výsledky!$JF$3-1))),10,0)))</f>
        <v/>
      </c>
      <c r="LZ89" s="69" t="str">
        <f>IF(ISBLANK($JH$3),"",IF(ISBLANK(Tipy!KI83),"-",SUM(LU89:LY89)))</f>
        <v/>
      </c>
      <c r="MA89" s="68"/>
      <c r="MB89" s="65" t="str">
        <f>IF(ISBLANK($MG$3),"",IF(ISBLANK(Tipy!JZ83),0,IF(AND(Tipy!JZ83=Výsledky!$ME$3,Tipy!KB83=Výsledky!$MG$3),60,0)))</f>
        <v/>
      </c>
      <c r="MC89" s="65" t="str">
        <f>IF(ISBLANK($MG$3),"",IF(ISBLANK(Tipy!JZ83),0,IF(AND(Tipy!JZ83=Výsledky!$ME$3,Tipy!KB83=Výsledky!$MG$3),0,IF(AND(Tipy!JZ83-Tipy!KB83&gt;0,Výsledky!$ME$3-Výsledky!$MG$3&gt;0),20,IF(AND(Tipy!JZ83-Tipy!KB83=0,Výsledky!$ME$3-Výsledky!$MG$3=0),20,IF(AND(Tipy!JZ83-Tipy!KB83&lt;0,Výsledky!$ME$3-Výsledky!$MG$3&lt;0),20,0))))))</f>
        <v/>
      </c>
      <c r="MD89" s="65" t="str">
        <f>IF(ISBLANK($MG$3),"",IF(OR(Tipy!KC83=Výsledky!$MB$6,Tipy!KC83=Výsledky!$MB$7,Tipy!KC83=Výsledky!$MB$8,Tipy!KC83=Výsledky!$MB$9),IF(VLOOKUP(Tipy!KC83,'Kategórie hráčov'!$A$2:$B$46,2,FALSE)=30,30,20),0))</f>
        <v/>
      </c>
      <c r="ME89" s="65" t="str">
        <f>IF(ISBLANK($MG$3),"",IF(OR(Tipy!KD83=Výsledky!$ME$6,Tipy!KD83=Výsledky!$ME$7,Tipy!KD83=Výsledky!$ME$8,Tipy!KD83=Výsledky!$ME$9),IF(VLOOKUP(Tipy!KD83,'Kategórie hráčov'!$A$2:$B$46,2,FALSE)=30,30,20),0))</f>
        <v/>
      </c>
      <c r="MF89" s="66" t="str">
        <f>IF(ISBLANK($MG$3),"",IF(ISBLANK(Tipy!JZ83),0,IF(OR(AND(Tipy!JZ83=Výsledky!$ME$3,OR(Tipy!KB83=Výsledky!$MG$3+1,Tipy!KB83=Výsledky!$MG$3-1)),AND(Tipy!KB83=Výsledky!$MG$3,OR(Tipy!JZ83=Výsledky!$ME$3+1,Tipy!JZ83=Výsledky!$ME$3-1))),10,0)))</f>
        <v/>
      </c>
      <c r="MG89" s="69" t="str">
        <f>IF(ISBLANK($MG$3),"",IF(ISBLANK(Tipy!JZ83),"-",SUM(MB89:MF89)))</f>
        <v/>
      </c>
      <c r="MH89" s="68"/>
      <c r="MI89" s="65" t="str">
        <f>IF(ISBLANK($MN$3),"",IF(ISBLANK(Tipy!KL83),0,IF(AND(Tipy!KL83=Výsledky!$ML$3,Tipy!KN83=Výsledky!$MN$3),60,0)))</f>
        <v/>
      </c>
      <c r="MJ89" s="6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65" t="str">
        <f>IF(ISBLANK($MN$3),"",IF(OR(Tipy!KO83=Výsledky!$MI$6,Tipy!KO83=Výsledky!$MI$7,Tipy!KO83=Výsledky!$MI$8,Tipy!KO83=Výsledky!$MI$9),IF(VLOOKUP(Tipy!KO83,'Kategórie hráčov'!$A$2:$B$70,2,FALSE)=30,30,20),0))</f>
        <v/>
      </c>
      <c r="ML89" s="65" t="str">
        <f>IF(ISBLANK($MN$3),"",IF(OR(Tipy!KP83=Výsledky!$ML$6,Tipy!KP83=Výsledky!$ML$7,Tipy!KP83=Výsledky!$ML$8,Tipy!KP83=Výsledky!$ML$9),IF(VLOOKUP(Tipy!KP83,'Kategórie hráčov'!$A$2:$B$70,2,FALSE)=30,30,20),0))</f>
        <v/>
      </c>
      <c r="MM89" s="6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69" t="str">
        <f>IF(ISBLANK($MN$3),"",IF(ISBLANK(Tipy!KL83),"-",SUM(MI89:MM89)))</f>
        <v/>
      </c>
      <c r="MO89" s="68"/>
      <c r="MP89" s="65" t="str">
        <f>IF(ISBLANK($MU$3),"",IF(ISBLANK(Tipy!KR83),0,IF(AND(Tipy!KR83=Výsledky!$MS$3,Tipy!KT83=Výsledky!$MU$3),60,0)))</f>
        <v/>
      </c>
      <c r="MQ89" s="6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65" t="str">
        <f>IF(ISBLANK($MU$3),"",IF(OR(Tipy!KU83=Výsledky!$MP$6,Tipy!KU83=Výsledky!$MP$7,Tipy!KU83=Výsledky!$MP$8,Tipy!KU83=Výsledky!$MP$9),IF(VLOOKUP(Tipy!KU83,'Kategórie hráčov'!$A$2:$B$46,2,FALSE)=30,30,20),0))</f>
        <v/>
      </c>
      <c r="MS89" s="65" t="str">
        <f>IF(ISBLANK($MU$3),"",IF(OR(Tipy!KV83=Výsledky!$MS$6,Tipy!KV83=Výsledky!$MS$7,Tipy!KV83=Výsledky!$MS$8,Tipy!KV83=Výsledky!$MS$9),IF(VLOOKUP(Tipy!KV83,'Kategórie hráčov'!$A$2:$B$46,2,FALSE)=30,30,20),0))</f>
        <v/>
      </c>
      <c r="MT89" s="6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69" t="str">
        <f>IF(ISBLANK($MU$3),"",IF(ISBLANK(Tipy!KR83),"-",SUM(MP89:MT89)))</f>
        <v/>
      </c>
      <c r="MV89" s="68"/>
      <c r="MW89" s="65" t="str">
        <f>IF(ISBLANK($NP$3),"",IF(ISBLANK(Tipy!KX83),0,IF(AND(Tipy!KX83=Výsledky!$NN$3,Tipy!KZ83=Výsledky!$NP$3),60,0)))</f>
        <v/>
      </c>
      <c r="MX89" s="65" t="str">
        <f>IF(ISBLANK($NP$3),"",IF(ISBLANK(Tipy!KX83),0,IF(AND(Tipy!KX83=Výsledky!$NN$3,Tipy!KZ83=Výsledky!$NP$3),0,IF(AND(Tipy!KX83-Tipy!KZ83&gt;0,Výsledky!$NN$3-Výsledky!$NP$3&gt;0),20,IF(AND(Tipy!KX83-Tipy!KZ83=0,Výsledky!$NN$3-Výsledky!$NP$3=0),20,IF(AND(Tipy!KX83-Tipy!KZ83&lt;0,Výsledky!$NN$3-Výsledky!$NP$3&lt;0),20,0))))))</f>
        <v/>
      </c>
      <c r="MY89" s="65" t="str">
        <f>IF(ISBLANK($NP$3),"",IF(OR(Tipy!LA83=Výsledky!$MW$6,Tipy!LA83=Výsledky!$MW$7,Tipy!LA83=Výsledky!$MW$8,Tipy!LA83=Výsledky!$MW$9),IF(VLOOKUP(Tipy!LA83,'Kategórie hráčov'!$A$2:$B$46,2,FALSE)=30,30,20),0))</f>
        <v/>
      </c>
      <c r="MZ89" s="65" t="str">
        <f>IF(ISBLANK($NP$3),"",IF(OR(Tipy!LB83=Výsledky!$MZ$6,Tipy!LB83=Výsledky!$MZ$7,Tipy!LB83=Výsledky!$MZ$8,Tipy!LB83=Výsledky!$MZ$9),IF(VLOOKUP(Tipy!LB83,'Kategórie hráčov'!$A$2:$B$46,2,FALSE)=30,30,20),0))</f>
        <v/>
      </c>
      <c r="NA89" s="66" t="str">
        <f>IF(ISBLANK($NP$3),"",IF(ISBLANK(Tipy!KX83),0,IF(OR(AND(Tipy!KX83=Výsledky!$NN$3,OR(Tipy!KZ83=Výsledky!$NP$3+1,Tipy!KZ83=Výsledky!$NP$3-1)),AND(Tipy!KZ83=Výsledky!$NP$3,OR(Tipy!KX83=Výsledky!$NN$3+1,Tipy!KX83=Výsledky!$NN$3-1))),10,0)))</f>
        <v/>
      </c>
      <c r="NB89" s="69" t="str">
        <f>IF(ISBLANK($NP$3),"",IF(ISBLANK(Tipy!KX83),"-",SUM(MW89:NA89)))</f>
        <v/>
      </c>
      <c r="NC89" s="68"/>
      <c r="ND89" s="65" t="str">
        <f>IF(ISBLANK($NB$3),"",IF(ISBLANK(Tipy!LD83),0,IF(AND(Tipy!LD83=Výsledky!$MZ$3,Tipy!LF83=Výsledky!$NB$3),60,0)))</f>
        <v/>
      </c>
      <c r="NE89" s="65" t="str">
        <f>IF(ISBLANK($NB$3),"",IF(ISBLANK(Tipy!LD83),0,IF(AND(Tipy!LD83=Výsledky!$MZ$3,Tipy!LF83=Výsledky!$NB$3),0,IF(AND(Tipy!LD83-Tipy!LF83&gt;0,Výsledky!$MZ$3-Výsledky!$NB$3&gt;0),20,IF(AND(Tipy!LD83-Tipy!LF83=0,Výsledky!$MZ$3-Výsledky!$NB$3=0),20,IF(AND(Tipy!LD83-Tipy!LF83&lt;0,Výsledky!$MZ$3-Výsledky!$NB$3&lt;0),20,0))))))</f>
        <v/>
      </c>
      <c r="NF89" s="65" t="str">
        <f>IF(ISBLANK($NB$3),"",IF(OR(Tipy!LG83=Výsledky!#REF!,Tipy!LG83=Výsledky!#REF!,Tipy!LG83=Výsledky!#REF!,Tipy!LG83=Výsledky!$ND$9),IF(VLOOKUP(Tipy!LG83,'Kategórie hráčov'!$A$2:$B$46,2,FALSE)=30,30,20),0))</f>
        <v/>
      </c>
      <c r="NG89" s="65" t="str">
        <f>IF(ISBLANK($NB$3),"",IF(OR(Tipy!LH83=Výsledky!#REF!,Tipy!LH83=Výsledky!#REF!,Tipy!LH83=Výsledky!#REF!,Tipy!LH83=Výsledky!$NG$9),IF(VLOOKUP(Tipy!LH83,'Kategórie hráčov'!$A$2:$B$46,2,FALSE)=30,30,20),0))</f>
        <v/>
      </c>
      <c r="NH89" s="66" t="str">
        <f>IF(ISBLANK($NB$3),"",IF(ISBLANK(Tipy!LD83),0,IF(OR(AND(Tipy!LD83=Výsledky!$MZ$3,OR(Tipy!LF83=Výsledky!$NB$3+1,Tipy!LF83=Výsledky!$NB$3-1)),AND(Tipy!LF83=Výsledky!$NB$3,OR(Tipy!LD83=Výsledky!$MZ$3+1,Tipy!LD83=Výsledky!$MZ$3-1))),10,0)))</f>
        <v/>
      </c>
      <c r="NI89" s="69" t="str">
        <f>IF(ISBLANK($NB$3),"",IF(ISBLANK(Tipy!LD83),"-",SUM(ND89:NH89)))</f>
        <v/>
      </c>
      <c r="NJ89" s="68"/>
      <c r="NK89" s="65" t="str">
        <f>IF(ISBLANK($OD$3),"",IF(ISBLANK(Tipy!LJ83),0,IF(AND(Tipy!LJ83=Výsledky!$OB$3,Tipy!LL83=Výsledky!$OD$3),60,0)))</f>
        <v/>
      </c>
      <c r="NL89" s="65" t="str">
        <f>IF(ISBLANK($OD$3),"",IF(ISBLANK(Tipy!LJ83),0,IF(AND(Tipy!LJ83=Výsledky!$OB$3,Tipy!LL83=Výsledky!$OD$3),0,IF(AND(Tipy!LJ83-Tipy!LL83&gt;0,Výsledky!$OB$3-Výsledky!$OD$3&gt;0),20,IF(AND(Tipy!LJ83-Tipy!LL83=0,Výsledky!$OB$3-Výsledky!$OD$3=0),20,IF(AND(Tipy!LJ83-Tipy!LL83&lt;0,Výsledky!$OB$3-Výsledky!$OD$3&lt;0),20,0))))))</f>
        <v/>
      </c>
      <c r="NM89" s="65" t="str">
        <f>IF(ISBLANK($OD$3),"",IF(OR(Tipy!LM83=Výsledky!$NK$6,Tipy!LM83=Výsledky!$NK$7,Tipy!LM83=Výsledky!$NK$8,Tipy!LM83=Výsledky!$NK$9),IF(VLOOKUP(Tipy!LM83,'Kategórie hráčov'!$A$2:$B$46,2,FALSE)=30,30,20),0))</f>
        <v/>
      </c>
      <c r="NN89" s="65" t="str">
        <f>IF(ISBLANK($OD$3),"",IF(OR(Tipy!LN83=Výsledky!$NN$6,Tipy!LN83=Výsledky!$NN$7,Tipy!LN83=Výsledky!$NN$8,Tipy!LN83=Výsledky!$NN$9),IF(VLOOKUP(Tipy!LN83,'Kategórie hráčov'!$A$2:$B$46,2,FALSE)=30,30,20),0))</f>
        <v/>
      </c>
      <c r="NO89" s="66" t="str">
        <f>IF(ISBLANK($OD$3),"",IF(ISBLANK(Tipy!LJ83),0,IF(OR(AND(Tipy!LJ83=Výsledky!$OB$3,OR(Tipy!LL83=Výsledky!$OD$3+1,Tipy!LL83=Výsledky!$OD$3-1)),AND(Tipy!LL83=Výsledky!$OD$3,OR(Tipy!LJ83=Výsledky!$OB$3+1,Tipy!LJ83=Výsledky!$OB$3-1))),10,0)))</f>
        <v/>
      </c>
      <c r="NP89" s="69" t="str">
        <f>IF(ISBLANK($OD$3),"",IF(ISBLANK(Tipy!LJ83),"-",SUM(NK89:NO89)))</f>
        <v/>
      </c>
      <c r="NQ89" s="68"/>
      <c r="NR89" s="65" t="str">
        <f>IF(ISBLANK($NI$3),"",IF(ISBLANK(Tipy!LP83),0,IF(AND(Tipy!LP83=Výsledky!$NG$3,Tipy!LR83=Výsledky!$NI$3),60,0)))</f>
        <v/>
      </c>
      <c r="NS89" s="65" t="str">
        <f>IF(ISBLANK($NI$3),"",IF(ISBLANK(Tipy!LP83),0,IF(AND(Tipy!LP83=Výsledky!$NG$3,Tipy!LR83=Výsledky!$NI$3),0,IF(AND(Tipy!LP83-Tipy!LR83&gt;0,Výsledky!$NG$3-Výsledky!$NI$3&gt;0),20,IF(AND(Tipy!LP83-Tipy!LR83=0,Výsledky!$NG$3-Výsledky!$NI$3=0),20,IF(AND(Tipy!LP83-Tipy!LR83&lt;0,Výsledky!$NG$3-Výsledky!$NI$3&lt;0),20,0))))))</f>
        <v/>
      </c>
      <c r="NT89" s="65" t="str">
        <f>IF(ISBLANK($NI$3),"",IF(OR(Tipy!LS83=Výsledky!$NR$6,Tipy!LS83=Výsledky!$NR$7,Tipy!LS83=Výsledky!$NR$8,Tipy!LS83=Výsledky!$NR$9),IF(VLOOKUP(Tipy!LS83,'Kategórie hráčov'!$A$2:$B$46,2,FALSE)=30,30,20),0))</f>
        <v/>
      </c>
      <c r="NU89" s="65" t="str">
        <f>IF(ISBLANK($NI$3),"",IF(OR(Tipy!LT83=Výsledky!$NU$6,Tipy!LT83=Výsledky!$NU$7,Tipy!LT83=Výsledky!$NU$8,Tipy!LT83=Výsledky!$NU$9),IF(VLOOKUP(Tipy!LT83,'Kategórie hráčov'!$A$2:$B$46,2,FALSE)=30,30,20),0))</f>
        <v/>
      </c>
      <c r="NV89" s="66" t="str">
        <f>IF(ISBLANK($NI$3),"",IF(ISBLANK(Tipy!LP83),0,IF(OR(AND(Tipy!LP83=Výsledky!$NG$3,OR(Tipy!LR83=Výsledky!$NI$3+1,Tipy!LR83=Výsledky!$NI$3-1)),AND(Tipy!LR83=Výsledky!$NI$3,OR(Tipy!LP83=Výsledky!$NG$3+1,Tipy!LP83=Výsledky!$NG$3-1))),10,0)))</f>
        <v/>
      </c>
      <c r="NW89" s="69" t="str">
        <f>IF(ISBLANK($NI$3),"",IF(ISBLANK(Tipy!LP83),"-",SUM(NR89:NV89)))</f>
        <v/>
      </c>
      <c r="NX89" s="68"/>
      <c r="NY89" s="65" t="str">
        <f>IF(ISBLANK($OK$3),"",IF(ISBLANK(Tipy!LV83),0,IF(AND(Tipy!LV83=Výsledky!$OI$3,Tipy!LX83=Výsledky!$OK$3),60,0)))</f>
        <v/>
      </c>
      <c r="NZ89" s="65" t="str">
        <f>IF(ISBLANK($OK$3),"",IF(ISBLANK(Tipy!LV83),0,IF(AND(Tipy!LV83=Výsledky!$OI$3,Tipy!LX83=Výsledky!$OK$3),0,IF(AND(Tipy!LV83-Tipy!LX83&gt;0,Výsledky!$OI$3-Výsledky!$OK$3&gt;0),20,IF(AND(Tipy!LV83-Tipy!LX83=0,Výsledky!$OI$3-Výsledky!$OK$3=0),20,IF(AND(Tipy!LV83-Tipy!LX83&lt;0,Výsledky!$OI$3-Výsledky!$OK$3&lt;0),20,0))))))</f>
        <v/>
      </c>
      <c r="OA89" s="65" t="str">
        <f>IF(ISBLANK($OK$3),"",IF(OR(Tipy!LY83=Výsledky!#REF!,Tipy!LY83=Výsledky!#REF!,Tipy!LY83=Výsledky!#REF!,Tipy!LY83=Výsledky!$NY$9),IF(VLOOKUP(Tipy!LY83,'Kategórie hráčov'!$A$2:$B$46,2,FALSE)=30,30,20),0))</f>
        <v/>
      </c>
      <c r="OB89" s="65" t="str">
        <f>IF(ISBLANK($OK$3),"",IF(OR(Tipy!LZ83=Výsledky!#REF!,Tipy!LZ83=Výsledky!#REF!,Tipy!LZ83=Výsledky!#REF!,Tipy!LZ83=Výsledky!$OB$9),IF(VLOOKUP(Tipy!LZ83,'Kategórie hráčov'!$A$2:$B$46,2,FALSE)=30,30,20),0))</f>
        <v/>
      </c>
      <c r="OC89" s="66" t="str">
        <f>IF(ISBLANK($OK$3),"",IF(ISBLANK(Tipy!LV83),0,IF(OR(AND(Tipy!LV83=Výsledky!$OI$3,OR(Tipy!LX83=Výsledky!$OK$3+1,Tipy!LX83=Výsledky!$OK$3-1)),AND(Tipy!LX83=Výsledky!$OK$3,OR(Tipy!LV83=Výsledky!$OI$3+1,Tipy!LV83=Výsledky!$OI$3-1))),10,0)))</f>
        <v/>
      </c>
      <c r="OD89" s="69" t="str">
        <f>IF(ISBLANK($OK$3),"",IF(ISBLANK(Tipy!LV83),"-",SUM(NY89:OC89)))</f>
        <v/>
      </c>
      <c r="OE89" s="68"/>
      <c r="OF89" s="65" t="str">
        <f>IF(ISBLANK($NW$3),"",IF(ISBLANK(Tipy!MB83),0,IF(AND(Tipy!MB83=Výsledky!$NU$3,Tipy!MD83=Výsledky!$NW$3),60,0)))</f>
        <v/>
      </c>
      <c r="OG89" s="65" t="str">
        <f>IF(ISBLANK($NW$3),"",IF(ISBLANK(Tipy!MB83),0,IF(AND(Tipy!MB83=Výsledky!$NU$3,Tipy!MD83=Výsledky!$NW$3),0,IF(AND(Tipy!MB83-Tipy!MD83&gt;0,Výsledky!$NU$3-Výsledky!$NW$3&gt;0),20,IF(AND(Tipy!MB83-Tipy!MD83=0,Výsledky!$NU$3-Výsledky!$NW$3=0),20,IF(AND(Tipy!MB83-Tipy!MD83&lt;0,Výsledky!$NU$3-Výsledky!$NW$3&lt;0),20,0))))))</f>
        <v/>
      </c>
      <c r="OH89" s="65" t="str">
        <f>IF(ISBLANK($NW$3),"",IF(OR(Tipy!ME83=Výsledky!$OF$6,Tipy!ME83=Výsledky!$OF$7,Tipy!ME83=Výsledky!$OF$8,Tipy!ME83=Výsledky!$OF$9),IF(VLOOKUP(Tipy!ME83,'Kategórie hráčov'!$A$2:$B$46,2,FALSE)=30,30,20),0))</f>
        <v/>
      </c>
      <c r="OI89" s="65" t="str">
        <f>IF(ISBLANK($NW$3),"",IF(OR(Tipy!MF83=Výsledky!$OI$6,Tipy!MF83=Výsledky!$OI$7,Tipy!MF83=Výsledky!$OI$8,Tipy!MF83=Výsledky!$OI$9),IF(VLOOKUP(Tipy!MF83,'Kategórie hráčov'!$A$2:$B$46,2,FALSE)=30,30,20),0))</f>
        <v/>
      </c>
      <c r="OJ89" s="66" t="str">
        <f>IF(ISBLANK($NW$3),"",IF(ISBLANK(Tipy!MB83),0,IF(OR(AND(Tipy!MB83=Výsledky!$NU$3,OR(Tipy!MD83=Výsledky!$NW$3+1,Tipy!MD83=Výsledky!$NW$3-1)),AND(Tipy!MD83=Výsledky!$NW$3,OR(Tipy!MB83=Výsledky!$NU$3+1,Tipy!MB83=Výsledky!$NU$3-1))),10,0)))</f>
        <v/>
      </c>
      <c r="OK89" s="69" t="str">
        <f>IF(ISBLANK($NW$3),"",IF(ISBLANK(Tipy!MB83),"-",SUM(OF89:OJ89)))</f>
        <v/>
      </c>
      <c r="OL89" s="68"/>
      <c r="OM89" s="65" t="str">
        <f>IF(ISBLANK($OR$3),"",IF(ISBLANK(Tipy!MH83),0,IF(AND(Tipy!MH83=Výsledky!$OP$3,Tipy!MJ83=Výsledky!$OR$3),60,0)))</f>
        <v/>
      </c>
      <c r="ON89" s="6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65" t="str">
        <f>IF(ISBLANK($OR$3),"",IF(OR(Tipy!MK83=Výsledky!$OM$6,Tipy!MK83=Výsledky!$OM$7,Tipy!MK83=Výsledky!$OM$8,Tipy!MK83=Výsledky!$OM$9),IF(VLOOKUP(Tipy!MK83,'Kategórie hráčov'!$A$2:$B$46,2,FALSE)=30,30,20),0))</f>
        <v/>
      </c>
      <c r="OP89" s="65" t="str">
        <f>IF(ISBLANK($OR$3),"",IF(OR(Tipy!ML83=Výsledky!$OP$6,Tipy!ML83=Výsledky!$OP$7,Tipy!ML83=Výsledky!$OP$8,Tipy!ML83=Výsledky!$OP$9),IF(VLOOKUP(Tipy!ML83,'Kategórie hráčov'!$A$2:$B$46,2,FALSE)=30,30,20),0))</f>
        <v/>
      </c>
      <c r="OQ89" s="6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69" t="str">
        <f>IF(ISBLANK($OR$3),"",IF(ISBLANK(Tipy!MH83),"-",SUM(OM89:OQ89)))</f>
        <v/>
      </c>
      <c r="OS89" s="68"/>
      <c r="OT89" s="65" t="str">
        <f>IF(ISBLANK($OY$3),"",IF(ISBLANK(Tipy!MN83),0,IF(AND(Tipy!MN83=Výsledky!$OW$3,Tipy!MP83=Výsledky!$OY$3),60,0)))</f>
        <v/>
      </c>
      <c r="OU89" s="6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65" t="str">
        <f>IF(ISBLANK($OY$3),"",IF(OR(Tipy!MQ83=Výsledky!$OT$6,Tipy!MQ83=Výsledky!$OT$7,Tipy!MQ83=Výsledky!$OT$8,Tipy!MQ83=Výsledky!$OT$9),IF(VLOOKUP(Tipy!MQ83,'Kategórie hráčov'!$A$2:$B$46,2,FALSE)=30,30,20),0))</f>
        <v/>
      </c>
      <c r="OW89" s="65" t="str">
        <f>IF(ISBLANK($OY$3),"",IF(OR(Tipy!MR83=Výsledky!$OW$6,Tipy!MR83=Výsledky!$OW$7,Tipy!MR83=Výsledky!$OW$8,Tipy!MR83=Výsledky!$OW$9),IF(VLOOKUP(Tipy!MR83,'Kategórie hráčov'!$A$2:$B$46,2,FALSE)=30,30,20),0))</f>
        <v/>
      </c>
      <c r="OX89" s="6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69" t="str">
        <f>IF(ISBLANK($OY$3),"",IF(ISBLANK(Tipy!MN83),"-",SUM(OT89:OX89)))</f>
        <v/>
      </c>
      <c r="OZ89" s="68"/>
      <c r="PA89" s="65" t="str">
        <f>IF(ISBLANK($PF$3),"",IF(ISBLANK(Tipy!MT83),0,IF(AND(Tipy!MT83=Výsledky!$PD$3,Tipy!MV83=Výsledky!$PF$3),60,0)))</f>
        <v/>
      </c>
      <c r="PB89" s="6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65" t="str">
        <f>IF(ISBLANK($PF$3),"",IF(OR(Tipy!MW83=Výsledky!$PA$6,Tipy!MW83=Výsledky!$PA$7,Tipy!MW83=Výsledky!$PA$8,Tipy!MW83=Výsledky!$PA$9),IF(VLOOKUP(Tipy!MW83,'Kategórie hráčov'!$A$2:$B$46,2,FALSE)=30,30,20),0))</f>
        <v/>
      </c>
      <c r="PD89" s="65" t="str">
        <f>IF(ISBLANK($PF$3),"",IF(OR(Tipy!MX83=Výsledky!$PD$6,Tipy!MX83=Výsledky!$PD$7,Tipy!MX83=Výsledky!$PD$8,Tipy!MX83=Výsledky!$PD$9),IF(VLOOKUP(Tipy!MX83,'Kategórie hráčov'!$A$2:$B$46,2,FALSE)=30,30,20),0))</f>
        <v/>
      </c>
      <c r="PE89" s="6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69" t="str">
        <f>IF(ISBLANK($PF$3),"",IF(ISBLANK(Tipy!MT83),"-",SUM(PA89:PE89)))</f>
        <v/>
      </c>
      <c r="PG89" s="68"/>
      <c r="PH89" s="65" t="str">
        <f>IF(ISBLANK($PM$3),"",IF(ISBLANK(Tipy!MZ83),0,IF(AND(Tipy!MZ83=Výsledky!$PK$3,Tipy!NB83=Výsledky!$PM$3),60,0)))</f>
        <v/>
      </c>
      <c r="PI89" s="6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65" t="str">
        <f>IF(ISBLANK($PM$3),"",IF(OR(Tipy!NC83=Výsledky!$PH$6,Tipy!NC83=Výsledky!$PH$7,Tipy!NC83=Výsledky!$PH$8,Tipy!NC83=Výsledky!$PH$9),IF(VLOOKUP(Tipy!NC83,'Kategórie hráčov'!$A$2:$B$46,2,FALSE)=30,30,20),0))</f>
        <v/>
      </c>
      <c r="PK89" s="65" t="str">
        <f>IF(ISBLANK($PM$3),"",IF(OR(Tipy!ND83=Výsledky!$PK$6,Tipy!ND83=Výsledky!$PK$7,Tipy!ND83=Výsledky!$PK$8,Tipy!ND83=Výsledky!$PK$9),IF(VLOOKUP(Tipy!ND83,'Kategórie hráčov'!$A$2:$B$46,2,FALSE)=30,30,20),0))</f>
        <v/>
      </c>
      <c r="PL89" s="6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69" t="str">
        <f>IF(ISBLANK($PM$3),"",IF(ISBLANK(Tipy!MZ83),"-",SUM(PH89:PL89)))</f>
        <v/>
      </c>
      <c r="PN89" s="68"/>
      <c r="PO89" s="65" t="str">
        <f>IF(ISBLANK($PT$3),"",IF(ISBLANK(Tipy!NF83),0,IF(AND(Tipy!NF83=Výsledky!$PR$3,Tipy!NH83=Výsledky!$PT$3),60,0)))</f>
        <v/>
      </c>
      <c r="PP89" s="6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65" t="str">
        <f>IF(ISBLANK($PT$3),"",IF(OR(Tipy!NI83=Výsledky!$PO$6,Tipy!NI83=Výsledky!$PO$7,Tipy!NI83=Výsledky!$PO$8,Tipy!NI83=Výsledky!$PO$9),IF(VLOOKUP(Tipy!NI83,'Kategórie hráčov'!$A$2:$B$46,2,FALSE)=30,30,20),0))</f>
        <v/>
      </c>
      <c r="PR89" s="65" t="str">
        <f>IF(ISBLANK($PT$3),"",IF(OR(Tipy!NJ83=Výsledky!$PR$6,Tipy!NJ83=Výsledky!$PR$7,Tipy!NJ83=Výsledky!$PR$8,Tipy!NJ83=Výsledky!$PR$9),IF(VLOOKUP(Tipy!NJ83,'Kategórie hráčov'!$A$2:$B$46,2,FALSE)=30,30,20),0))</f>
        <v/>
      </c>
      <c r="PS89" s="6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69" t="str">
        <f>IF(ISBLANK($PT$3),"",IF(ISBLANK(Tipy!NF83),"-",SUM(PO89:PS89)))</f>
        <v/>
      </c>
      <c r="PU89" s="68"/>
      <c r="PV89" s="65" t="str">
        <f>IF(ISBLANK($QA$3),"",IF(ISBLANK(Tipy!NL83),0,IF(AND(Tipy!NL83=Výsledky!$PY$3,Tipy!NN83=Výsledky!$QA$3),60,0)))</f>
        <v/>
      </c>
      <c r="PW89" s="6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65" t="str">
        <f>IF(ISBLANK($QA$3),"",IF(OR(Tipy!NO83=Výsledky!$PV$6,Tipy!NO83=Výsledky!$PV$7,Tipy!NO83=Výsledky!$PV$8,Tipy!NO83=Výsledky!$PV$9),IF(VLOOKUP(Tipy!NO83,'Kategórie hráčov'!$A$2:$B$46,2,FALSE)=30,30,20),0))</f>
        <v/>
      </c>
      <c r="PY89" s="65" t="str">
        <f>IF(ISBLANK($QA$3),"",IF(OR(Tipy!NP83=Výsledky!$PY$6,Tipy!NP83=Výsledky!$PY$7,Tipy!NP83=Výsledky!$PY$8,Tipy!NP83=Výsledky!$PY$9),IF(VLOOKUP(Tipy!NP83,'Kategórie hráčov'!$A$2:$B$46,2,FALSE)=30,30,20),0))</f>
        <v/>
      </c>
      <c r="PZ89" s="6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69" t="str">
        <f>IF(ISBLANK($QA$3),"",IF(ISBLANK(Tipy!NL83),"-",SUM(PV89:PZ89)))</f>
        <v/>
      </c>
      <c r="QB89" s="68"/>
      <c r="QC89" s="65" t="str">
        <f>IF(ISBLANK($QH$3),"",IF(ISBLANK(Tipy!NR83),0,IF(AND(Tipy!NR83=Výsledky!$QF$3,Tipy!NT83=Výsledky!$QH$3),60,0)))</f>
        <v/>
      </c>
      <c r="QD89" s="6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65" t="str">
        <f>IF(ISBLANK($QH$3),"",IF(OR(Tipy!NU83=Výsledky!$QC$6,Tipy!NU83=Výsledky!$QC$7,Tipy!NU83=Výsledky!$QC$8,Tipy!NU83=Výsledky!$QC$9),IF(VLOOKUP(Tipy!NU83,'Kategórie hráčov'!$A$2:$B$46,2,FALSE)=30,30,20),0))</f>
        <v/>
      </c>
      <c r="QF89" s="65" t="str">
        <f>IF(ISBLANK($QH$3),"",IF(OR(Tipy!NV83=Výsledky!$QF$6,Tipy!NV83=Výsledky!$QF$7,Tipy!NV83=Výsledky!$QF$8,Tipy!NV83=Výsledky!$QF$9),IF(VLOOKUP(Tipy!NV83,'Kategórie hráčov'!$A$2:$B$46,2,FALSE)=30,30,20),0))</f>
        <v/>
      </c>
      <c r="QG89" s="6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69" t="str">
        <f>IF(ISBLANK($QH$3),"",IF(ISBLANK(Tipy!NR83),"-",SUM(QC89:QG89)))</f>
        <v/>
      </c>
      <c r="QI89" s="65"/>
      <c r="QJ89" s="65" t="str">
        <f>IF(ISBLANK($QV$3),"",IF(ISBLANK(Tipy!NX83),0,IF(AND(Tipy!NX83=Výsledky!$QT$3,Tipy!NZ83=Výsledky!$QV$3),60,0)))</f>
        <v/>
      </c>
      <c r="QK89" s="65" t="str">
        <f>IF(ISBLANK($QV$3),"",IF(ISBLANK(Tipy!NX83),0,IF(AND(Tipy!NX83=Výsledky!$QT$3,Tipy!NZ83=Výsledky!$QV$3),0,IF(AND(Tipy!NX83-Tipy!NZ83&gt;0,Výsledky!$QT$3-Výsledky!$QV$3&gt;0),20,IF(AND(Tipy!NX83-Tipy!NZ83=0,Výsledky!$QT$3-Výsledky!$QV$3=0),20,IF(AND(Tipy!NX83-Tipy!NZ83&lt;0,Výsledky!$QT$3-Výsledky!$QV$3&lt;0),20,0))))))</f>
        <v/>
      </c>
      <c r="QL89" s="65" t="str">
        <f>IF(ISBLANK($QV$3),"",IF(OR(Tipy!OA83=Výsledky!$QJ$6,Tipy!OA83=Výsledky!$QJ$7,Tipy!OA83=Výsledky!$QJ$8,Tipy!OA83=Výsledky!$QJ$9),IF(VLOOKUP(Tipy!OA83,'Kategórie hráčov'!$A$2:$B$46,2,FALSE)=30,30,20),0))</f>
        <v/>
      </c>
      <c r="QM89" s="65" t="str">
        <f>IF(ISBLANK($QV$3),"",IF(OR(Tipy!OB83=Výsledky!$QM$6,Tipy!OB83=Výsledky!$QM$7,Tipy!OB83=Výsledky!$QM$8,Tipy!OB83=Výsledky!$QM$9),IF(VLOOKUP(Tipy!OB83,'Kategórie hráčov'!$A$2:$B$46,2,FALSE)=30,30,20),0))</f>
        <v/>
      </c>
      <c r="QN89" s="66" t="str">
        <f>IF(ISBLANK($QV$3),"",IF(ISBLANK(Tipy!NX83),0,IF(OR(AND(Tipy!NX83=Výsledky!$QT$3,OR(Tipy!NZ83=Výsledky!$QV$3+1,Tipy!NZ83=Výsledky!$QV$3-1)),AND(Tipy!NZ83=Výsledky!$QV$3,OR(Tipy!NX83=Výsledky!$QT$3+1,Tipy!NX83=Výsledky!$QT$3-1))),10,0)))</f>
        <v/>
      </c>
      <c r="QO89" s="69" t="str">
        <f>IF(ISBLANK($QV$3),"",IF(ISBLANK(Tipy!NX83),"-",SUM(QJ89:QN89)))</f>
        <v/>
      </c>
      <c r="QP89" s="65"/>
      <c r="QQ89" s="65" t="str">
        <f>IF(ISBLANK($QO$3),"",IF(ISBLANK(Tipy!#REF!),0,IF(AND(Tipy!#REF!=Výsledky!$QM$3,Tipy!#REF!=Výsledky!$QO$3),60,0)))</f>
        <v/>
      </c>
      <c r="QR89" s="65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9" s="65" t="str">
        <f>IF(ISBLANK($QO$3),"",IF(OR(Tipy!#REF!=Výsledky!#REF!,Tipy!#REF!=Výsledky!#REF!,Tipy!#REF!=Výsledky!#REF!,Tipy!#REF!=Výsledky!$QQ$9),IF(VLOOKUP(Tipy!#REF!,'Kategórie hráčov'!$A$2:$B$46,2,FALSE)=30,30,20),0))</f>
        <v/>
      </c>
      <c r="QT89" s="65" t="str">
        <f>IF(ISBLANK($QO$3),"",IF(OR(Tipy!#REF!=Výsledky!#REF!,Tipy!#REF!=Výsledky!#REF!,Tipy!#REF!=Výsledky!#REF!,Tipy!#REF!=Výsledky!$QT$9),IF(VLOOKUP(Tipy!#REF!,'Kategórie hráčov'!$A$2:$B$46,2,FALSE)=30,30,20),0))</f>
        <v/>
      </c>
      <c r="QU89" s="66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9" s="69" t="str">
        <f>IF(ISBLANK($QO$3),"",IF(ISBLANK(Tipy!#REF!),"-",SUM(QQ89:QU89)))</f>
        <v/>
      </c>
    </row>
    <row r="90" spans="1:464" s="336" customFormat="1" ht="15.75" thickBot="1">
      <c r="A90" s="316" t="str">
        <f>Tipy!A84</f>
        <v/>
      </c>
      <c r="B90" s="340" t="str">
        <f>IF(Tipy!B84="","",Tipy!B84)</f>
        <v/>
      </c>
      <c r="C90" s="339"/>
      <c r="D90" s="65">
        <f>IF(ISBLANK($I$3),"",IF(ISBLANK(Tipy!D86),0,IF(AND(Tipy!D86=Výsledky!$G$3,Tipy!F86=Výsledky!$I$3),60,0)))</f>
        <v>0</v>
      </c>
      <c r="E90" s="65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0</v>
      </c>
      <c r="F90" s="65" t="e">
        <f>IF(ISBLANK($I$3),"",IF(OR(Tipy!G86=Výsledky!$D$6,Tipy!G86=Výsledky!$D$7,Tipy!G86=Výsledky!$D$8,Tipy!G86=Výsledky!$D$9),IF(VLOOKUP(Tipy!G86,'Kategórie hráčov'!$A$2:$B$46,2,FALSE)=30,30,20),0))</f>
        <v>#N/A</v>
      </c>
      <c r="G90" s="65" t="e">
        <f>IF(ISBLANK($I$3),"",IF(OR(Tipy!H86=Výsledky!$G$6,Tipy!H86=Výsledky!$G$7,Tipy!H86=Výsledky!$G$8,Tipy!H86=Výsledky!$G$9),IF(VLOOKUP(Tipy!H86,'Kategórie hráčov'!$A$2:$B$46,2,FALSE)=30,30,20),0))</f>
        <v>#N/A</v>
      </c>
      <c r="H90" s="66">
        <f>IF(ISBLANK($I$3),"",IF(ISBLANK(Tipy!D86),0,IF(OR(AND(Tipy!D86=Výsledky!$G$3,OR(Tipy!F86=Výsledky!$I$3+1,Tipy!F86=Výsledky!$I$3-1)),AND(Tipy!F86=Výsledky!$I$3,OR(Tipy!D86=Výsledky!$G$3+1,Tipy!D86=Výsledky!$G$3-1))),10,0)))</f>
        <v>0</v>
      </c>
      <c r="I90" s="67" t="str">
        <f>IF(ISBLANK($I$3),"",IF(ISBLANK(Tipy!D86),"-",SUM(D90:H90)))</f>
        <v>-</v>
      </c>
      <c r="J90" s="335"/>
      <c r="K90" s="71">
        <f>IF(ISBLANK($P$3),"",IF(ISBLANK(Tipy!J84),0,IF(AND(Tipy!J84=Výsledky!$N$3,Tipy!L84=Výsledky!$P$3),60,0)))</f>
        <v>0</v>
      </c>
      <c r="L90" s="7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72">
        <f>IF(ISBLANK($P$3),"",IF(OR(Tipy!M84=Výsledky!$K$6,Tipy!M84=Výsledky!$K$7,Tipy!M84=Výsledky!$K$8,Tipy!M84=Výsledky!$K$9),IF(VLOOKUP(Tipy!M84,'Kategórie hráčov'!$A$2:$B$46,2,FALSE)=30,30,20),0))</f>
        <v>0</v>
      </c>
      <c r="N90" s="72">
        <f>IF(ISBLANK($P$3),"",IF(OR(Tipy!N84=Výsledky!$N$6,Tipy!N84=Výsledky!$N$7,Tipy!N84=Výsledky!$N$8,Tipy!N84=Výsledky!$N$9),IF(VLOOKUP(Tipy!N84,'Kategórie hráčov'!$A$2:$B$46,2,FALSE)=30,30,20),0))</f>
        <v>0</v>
      </c>
      <c r="O90" s="73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4" t="str">
        <f>IF(ISBLANK($P$3),"",IF(ISBLANK(Tipy!J84),"-",SUM(K90:O90)))</f>
        <v>-</v>
      </c>
      <c r="Q90" s="330"/>
      <c r="R90" s="71">
        <f>IF(ISBLANK($W$3),"",IF(ISBLANK(Tipy!P84),0,IF(AND(Tipy!P84=Výsledky!$U$3,Tipy!R84=Výsledky!$W$3),60,0)))</f>
        <v>0</v>
      </c>
      <c r="S90" s="7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72">
        <f>IF(ISBLANK($W$3),"",IF(OR(Tipy!S84=Výsledky!$R$6,Tipy!S84=Výsledky!$R$7,Tipy!S84=Výsledky!$R$8,Tipy!S84=Výsledky!$R$9),VLOOKUP(Tipy!S84,'Kategórie hráčov'!$A$2:$B$47,2,FALSE),0))</f>
        <v>0</v>
      </c>
      <c r="U90" s="72">
        <f>IF(ISBLANK($W$3),"",IF(OR(Tipy!T84=Výsledky!$U$6,Tipy!T84=Výsledky!$U$7,Tipy!T84=Výsledky!$U$8,Tipy!T84=Výsledky!$U$9),VLOOKUP(Tipy!T84,'Kategórie hráčov'!$A$25:$B$70,2,FALSE),0))</f>
        <v>0</v>
      </c>
      <c r="V90" s="73">
        <f>IF(ISBLANK($W$3),"",IF(ISBLANK(Tipy!J84),0,IF(OR(AND(Tipy!P84=Výsledky!$U$3,OR(Tipy!R84=Výsledky!$W$3+1,Tipy!R84=Výsledky!$W$3-1)),AND(Tipy!R84=Výsledky!$W$3,OR(Tipy!P84=Výsledky!$U$3+1,Tipy!P84=Výsledky!$U$3-1))),10,0)))</f>
        <v>0</v>
      </c>
      <c r="W90" s="69" t="str">
        <f>IF(ISBLANK($W$3),"",IF(ISBLANK(Tipy!P84),"-",SUM(R90:V90)))</f>
        <v>-</v>
      </c>
      <c r="X90" s="330"/>
      <c r="Y90" s="71">
        <f>IF(ISBLANK($AD$3),"",IF(ISBLANK(Tipy!V84),0,IF(AND(Tipy!V84=Výsledky!$AB$3,Tipy!X84=Výsledky!$AD$3),60,0)))</f>
        <v>0</v>
      </c>
      <c r="Z90" s="7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72">
        <f>IF(ISBLANK($AD$3),"",IF(OR(Tipy!Y84=Výsledky!$Y$6,Tipy!Y84=Výsledky!$Y$7,Tipy!Y84=Výsledky!$Y$8,Tipy!Y84=Výsledky!$Y$9),VLOOKUP(Tipy!Y84,'Kategórie hráčov'!$A$2:$B$47,2,FALSE),0))</f>
        <v>0</v>
      </c>
      <c r="AB90" s="72">
        <f>IF(ISBLANK($AD$3),"",IF(OR(Tipy!Z84=Výsledky!$AB$6,Tipy!Z84=Výsledky!$AB$7,Tipy!Z84=Výsledky!$AB$8,Tipy!Z84=Výsledky!$AB$9),VLOOKUP(Tipy!Z84,'Kategórie hráčov'!$A$25:$B$70,2,FALSE),0))</f>
        <v>0</v>
      </c>
      <c r="AC90" s="7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74" t="str">
        <f>IF(ISBLANK($AD$3),"",IF(ISBLANK(Tipy!V84),"-",SUM(Y90:AC90)))</f>
        <v>-</v>
      </c>
      <c r="AE90" s="68"/>
      <c r="AF90" s="71" t="str">
        <f>IF(ISBLANK($AK$3),"",IF(ISBLANK(Tipy!AB84),0,IF(AND(Tipy!AB84=Výsledky!$AI$3,Tipy!AD84=Výsledky!$AK$3),60,0)))</f>
        <v/>
      </c>
      <c r="AG90" s="72" t="str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/>
      </c>
      <c r="AH90" s="72" t="str">
        <f>IF(ISBLANK($AK$3),"",IF(OR(Tipy!AE84=Výsledky!$AF$6,Tipy!AE84=Výsledky!$AF$7,Tipy!AE84=Výsledky!$AF$8,Tipy!AE84=Výsledky!$AF$9),IF(VLOOKUP(Tipy!AE84,'Kategórie hráčov'!$A$2:$B$46,2,FALSE)=30,30,20),0))</f>
        <v/>
      </c>
      <c r="AI90" s="72" t="str">
        <f>IF(ISBLANK($AK$3),"",IF(OR(Tipy!AF84=Výsledky!$AI$6,Tipy!AF84=Výsledky!$AI$7,Tipy!AF84=Výsledky!$AI$8,Tipy!AF84=Výsledky!$AI$9),IF(VLOOKUP(Tipy!AF84,'Kategórie hráčov'!$A$2:$B$46,2,FALSE)=30,30,20),0))</f>
        <v/>
      </c>
      <c r="AJ90" s="73" t="str">
        <f>IF(ISBLANK($AK$3),"",IF(ISBLANK(Tipy!AB84),0,IF(OR(AND(Tipy!AB84=Výsledky!$AI$3,OR(Tipy!AD84=Výsledky!$AK$3+1,Tipy!AD84=Výsledky!$AK$3-1)),AND(Tipy!AD84=Výsledky!$AK$3,OR(Tipy!AB84=Výsledky!$AI$3+1,Tipy!AB84=Výsledky!$AI$3-1))),10,0)))</f>
        <v/>
      </c>
      <c r="AK90" s="74" t="str">
        <f>IF(ISBLANK($AK$3),"",IF(ISBLANK(Tipy!AB84),"-",SUM(AF90:AJ90)))</f>
        <v/>
      </c>
      <c r="AL90" s="68"/>
      <c r="AM90" s="71" t="str">
        <f>IF(ISBLANK($AR$3),"",IF(ISBLANK(Tipy!AH84),0,IF(AND(Tipy!AH84=Výsledky!$AP$3,Tipy!AJ84=Výsledky!$AR$3),60,0)))</f>
        <v/>
      </c>
      <c r="AN90" s="72" t="str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/>
      </c>
      <c r="AO90" s="72" t="str">
        <f>IF(ISBLANK($AR$3),"",IF(OR(Tipy!AK84=Výsledky!$AM$6,Tipy!AK84=Výsledky!$AM$7,Tipy!AK84=Výsledky!$AM$8,Tipy!AK84=Výsledky!$AM$9),IF(VLOOKUP(Tipy!AK84,'Kategórie hráčov'!$A$2:$B$46,2,FALSE)=30,30,20),0))</f>
        <v/>
      </c>
      <c r="AP90" s="72" t="str">
        <f>IF(ISBLANK($AR$3),"",IF(OR(Tipy!AL84=Výsledky!$AP$6,Tipy!AL84=Výsledky!$AP$7,Tipy!AL84=Výsledky!$AP$8,Tipy!AL84=Výsledky!$AP$9),IF(VLOOKUP(Tipy!AL84,'Kategórie hráčov'!$A$2:$B$46,2,FALSE)=30,30,20),0))</f>
        <v/>
      </c>
      <c r="AQ90" s="73" t="str">
        <f>IF(ISBLANK($AR$3),"",IF(ISBLANK(Tipy!AH84),0,IF(OR(AND(Tipy!AH84=Výsledky!$AP$3,OR(Tipy!AJ84=Výsledky!$AR$3+1,Tipy!AJ84=Výsledky!$AR$3-1)),AND(Tipy!AJ84=Výsledky!$AR$3,OR(Tipy!AH84=Výsledky!$AP$3+1,Tipy!AH84=Výsledky!$AP$3-1))),10,0)))</f>
        <v/>
      </c>
      <c r="AR90" s="74" t="str">
        <f>IF(ISBLANK($AR$3),"",IF(ISBLANK(Tipy!AH84),"-",SUM(AM90:AQ90)))</f>
        <v/>
      </c>
      <c r="AS90" s="68"/>
      <c r="AT90" s="71" t="str">
        <f>IF(ISBLANK($BF$3),"",IF(ISBLANK(Tipy!AN84),0,IF(AND(Tipy!AN84=Výsledky!$BD$3,Tipy!AP84=Výsledky!$BF$3),60,0)))</f>
        <v/>
      </c>
      <c r="AU90" s="72" t="str">
        <f>IF(ISBLANK($BF$3),"",IF(ISBLANK(Tipy!AN84),0,IF(AND(Tipy!AN84=Výsledky!$BD$3,Tipy!AP84=Výsledky!$BF$3),0,IF(AND(Tipy!AN84-Tipy!AP84&gt;0,Výsledky!$BD$3-Výsledky!$BF$3&gt;0),20,IF(AND(Tipy!AN84-Tipy!AP84=0,Výsledky!$BD$3-Výsledky!$BF$3=0),20,IF(AND(Tipy!AN84-Tipy!AP84&lt;0,Výsledky!$BD$3-Výsledky!$BF$3&lt;0),20,0))))))</f>
        <v/>
      </c>
      <c r="AV90" s="72" t="str">
        <f>IF(ISBLANK($BF$3),"",IF(OR(Tipy!AQ84=Výsledky!#REF!,Tipy!AQ84=Výsledky!#REF!,Tipy!AQ84=Výsledky!#REF!,Tipy!AQ84=Výsledky!$AT$9),IF(VLOOKUP(Tipy!AQ84,'Kategórie hráčov'!$A$2:$B$46,2,FALSE)=30,30,20),0))</f>
        <v/>
      </c>
      <c r="AW90" s="72" t="str">
        <f>IF(ISBLANK($BF$3),"",IF(OR(Tipy!AR84=Výsledky!#REF!,Tipy!AR84=Výsledky!#REF!,Tipy!AR84=Výsledky!#REF!,Tipy!AR84=Výsledky!$AW$9),IF(VLOOKUP(Tipy!AR84,'Kategórie hráčov'!$A$2:$B$46,2,FALSE)=30,30,20),0))</f>
        <v/>
      </c>
      <c r="AX90" s="73" t="str">
        <f>IF(ISBLANK($BF$3),"",IF(ISBLANK(Tipy!AN84),0,IF(OR(AND(Tipy!AN84=Výsledky!$BD$3,OR(Tipy!AP84=Výsledky!$BF$3+1,Tipy!AP84=Výsledky!$BF$3-1)),AND(Tipy!AP84=Výsledky!$BF$3,OR(Tipy!AN84=Výsledky!$BD$3+1,Tipy!AN84=Výsledky!$BD$3-1))),10,0)))</f>
        <v/>
      </c>
      <c r="AY90" s="74" t="str">
        <f>IF(ISBLANK($BF$3),"",IF(ISBLANK(Tipy!AN84),"-",SUM(AT90:AX90)))</f>
        <v/>
      </c>
      <c r="AZ90" s="68"/>
      <c r="BA90" s="71" t="str">
        <f>IF(ISBLANK($AY$3),"",IF(ISBLANK(Tipy!AT84),0,IF(AND(Tipy!AT84=Výsledky!$AW$3,Tipy!AV84=Výsledky!$AY$3),60,0)))</f>
        <v/>
      </c>
      <c r="BB90" s="72" t="str">
        <f>IF(ISBLANK($AY$3),"",IF(ISBLANK(Tipy!AT84),0,IF(AND(Tipy!AT84=Výsledky!$AW$3,Tipy!AV84=Výsledky!$AY$3),0,IF(AND(Tipy!AT84-Tipy!AV84&gt;0,Výsledky!$AW$3-Výsledky!$AY$3&gt;0),20,IF(AND(Tipy!AT84-Tipy!AV84=0,Výsledky!$AW$3-Výsledky!$AY$3=0),20,IF(AND(Tipy!AT84-Tipy!AV84&lt;0,Výsledky!$AW$3-Výsledky!$AY$3&lt;0),20,0))))))</f>
        <v/>
      </c>
      <c r="BC90" s="72" t="str">
        <f>IF(ISBLANK($AY$3),"",IF(OR(Tipy!AW84=Výsledky!$BA$6,Tipy!AW84=Výsledky!$BA$7,Tipy!AW84=Výsledky!$BA$8,Tipy!AW84=Výsledky!$BA$9),IF(VLOOKUP(Tipy!AW84,'Kategórie hráčov'!$A$2:$B$46,2,FALSE)=30,30,20),0))</f>
        <v/>
      </c>
      <c r="BD90" s="72" t="str">
        <f>IF(ISBLANK($AY$3),"",IF(OR(Tipy!AX84=Výsledky!$BD$6,Tipy!AX84=Výsledky!$BD$7,Tipy!AX84=Výsledky!$BD$8,Tipy!AX84=Výsledky!$BD$9),IF(VLOOKUP(Tipy!AX84,'Kategórie hráčov'!$A$2:$B$46,2,FALSE)=30,30,20),0))</f>
        <v/>
      </c>
      <c r="BE90" s="73" t="str">
        <f>IF(ISBLANK($AY$3),"",IF(ISBLANK(Tipy!AT84),0,IF(OR(AND(Tipy!AT84=Výsledky!$AW$3,OR(Tipy!AV84=Výsledky!$AY$3+1,Tipy!AV84=Výsledky!$AY$3-1)),AND(Tipy!AV84=Výsledky!$AY$3,OR(Tipy!AT84=Výsledky!$AW$3+1,Tipy!AT84=Výsledky!$AW$3-1))),10,0)))</f>
        <v/>
      </c>
      <c r="BF90" s="74" t="str">
        <f>IF(ISBLANK($AY$3),"",IF(ISBLANK(Tipy!AT84),"-",SUM(BA90:BE90)))</f>
        <v/>
      </c>
      <c r="BG90" s="68"/>
      <c r="BH90" s="71" t="str">
        <f>IF(ISBLANK($BT$3),"",IF(ISBLANK(Tipy!AZ84),0,IF(AND(Tipy!AZ84=Výsledky!$BR$3,Tipy!BB84=Výsledky!$BT$3),60,0)))</f>
        <v/>
      </c>
      <c r="BI90" s="72" t="str">
        <f>IF(ISBLANK($BT$3),"",IF(ISBLANK(Tipy!AZ84),0,IF(AND(Tipy!AZ84=Výsledky!$BR$3,Tipy!BB84=Výsledky!$BT$3),0,IF(AND(Tipy!AZ84-Tipy!BB84&gt;0,Výsledky!$BR$3-Výsledky!$BT$3&gt;0),20,IF(AND(Tipy!AZ84-Tipy!BB84=0,Výsledky!$BR$3-Výsledky!$BT$3=0),20,IF(AND(Tipy!AZ84-Tipy!BB84&lt;0,Výsledky!$BR$3-Výsledky!$BT$3&lt;0),20,0))))))</f>
        <v/>
      </c>
      <c r="BJ90" s="72" t="str">
        <f>IF(ISBLANK($BT$3),"",IF(OR(Tipy!BC84=Výsledky!#REF!,Tipy!BC84=Výsledky!#REF!,Tipy!BC84=Výsledky!#REF!,Tipy!BC84=Výsledky!$BH$9),IF(VLOOKUP(Tipy!BC84,'Kategórie hráčov'!$A$2:$B$46,2,FALSE)=30,30,20),0))</f>
        <v/>
      </c>
      <c r="BK90" s="72" t="str">
        <f>IF(ISBLANK($BT$3),"",IF(OR(Tipy!BD84=Výsledky!#REF!,Tipy!BD84=Výsledky!#REF!,Tipy!BD84=Výsledky!#REF!,Tipy!BD84=Výsledky!$BK$9),IF(VLOOKUP(Tipy!BD84,'Kategórie hráčov'!$A$2:$B$46,2,FALSE)=30,30,20),0))</f>
        <v/>
      </c>
      <c r="BL90" s="73" t="str">
        <f>IF(ISBLANK($BT$3),"",IF(ISBLANK(Tipy!AZ84),0,IF(OR(AND(Tipy!AZ84=Výsledky!$BR$3,OR(Tipy!BB84=Výsledky!$BT$3+1,Tipy!BB84=Výsledky!$BT$3-1)),AND(Tipy!BB84=Výsledky!$BT$3,OR(Tipy!AZ84=Výsledky!$BR$3+1,Tipy!AZ84=Výsledky!$BR$3-1))),10,0)))</f>
        <v/>
      </c>
      <c r="BM90" s="69" t="str">
        <f>IF(ISBLANK($BT$3),"",IF(ISBLANK(Tipy!AZ84),"-",SUM(BH90:BL90)))</f>
        <v/>
      </c>
      <c r="BN90" s="68"/>
      <c r="BO90" s="71" t="str">
        <f>IF(ISBLANK($CA$3),"",IF(ISBLANK(Tipy!BF84),0,IF(AND(Tipy!BF84=Výsledky!$BY$3,Tipy!BH84=Výsledky!$CA$3),60,0)))</f>
        <v/>
      </c>
      <c r="BP90" s="72" t="str">
        <f>IF(ISBLANK($CA$3),"",IF(ISBLANK(Tipy!BF84),0,IF(AND(Tipy!BF84=Výsledky!$BY$3,Tipy!BH84=Výsledky!$CA$3),0,IF(AND(Tipy!BF84-Tipy!BH84&gt;0,Výsledky!$BY$3-Výsledky!$CA$3&gt;0),20,IF(AND(Tipy!BF84-Tipy!BH84=0,Výsledky!$BY$3-Výsledky!$CA$3=0),20,IF(AND(Tipy!BF84-Tipy!BH84&lt;0,Výsledky!$BY$3-Výsledky!$CA$3&lt;0),20,0))))))</f>
        <v/>
      </c>
      <c r="BQ90" s="72" t="str">
        <f>IF(ISBLANK($CA$3),"",IF(OR(Tipy!BI84=Výsledky!$BO$6,Tipy!BI84=Výsledky!$BO$7,Tipy!BI84=Výsledky!$BO$8,Tipy!BI84=Výsledky!$BO$9),IF(VLOOKUP(Tipy!BI84,'Kategórie hráčov'!$A$2:$B$46,2,FALSE)=30,30,20),0))</f>
        <v/>
      </c>
      <c r="BR90" s="72" t="str">
        <f>IF(ISBLANK($CA$3),"",IF(OR(Tipy!BJ84=Výsledky!$BR$6,Tipy!BJ84=Výsledky!$BR$7,Tipy!BJ84=Výsledky!$BR$8,Tipy!BJ84=Výsledky!$BR$9),IF(VLOOKUP(Tipy!BJ84,'Kategórie hráčov'!$A$2:$B$46,2,FALSE)=30,30,20),0))</f>
        <v/>
      </c>
      <c r="BS90" s="73" t="str">
        <f>IF(ISBLANK($CA$3),"",IF(ISBLANK(Tipy!BF84),0,IF(OR(AND(Tipy!BF84=Výsledky!$BY$3,OR(Tipy!BH84=Výsledky!$CA$3+1,Tipy!BH84=Výsledky!$CA$3-1)),AND(Tipy!BH84=Výsledky!$CA$3,OR(Tipy!BF84=Výsledky!$BY$3+1,Tipy!BF84=Výsledky!$BY$3-1))),10,0)))</f>
        <v/>
      </c>
      <c r="BT90" s="74" t="str">
        <f>IF(ISBLANK($CA$3),"",IF(ISBLANK(Tipy!BF84),"-",SUM(BO90:BS90)))</f>
        <v/>
      </c>
      <c r="BU90" s="68"/>
      <c r="BV90" s="71" t="str">
        <f>IF(ISBLANK($CH$3),"",IF(ISBLANK(Tipy!BL84),0,IF(AND(Tipy!BL84=Výsledky!$CF$3,Tipy!BN84=Výsledky!$CH$3),60,0)))</f>
        <v/>
      </c>
      <c r="BW90" s="72" t="str">
        <f>IF(ISBLANK($CH$3),"",IF(ISBLANK(Tipy!BL84),0,IF(AND(Tipy!BL84=Výsledky!$CF$3,Tipy!BN84=Výsledky!$CH$3),0,IF(AND(Tipy!BL84-Tipy!BN84&gt;0,Výsledky!$CF$3-Výsledky!$CH$3&gt;0),20,IF(AND(Tipy!BL84-Tipy!BN84=0,Výsledky!$CF$3-Výsledky!$CH$3=0),20,IF(AND(Tipy!BL84-Tipy!BN84&lt;0,Výsledky!$CF$3-Výsledky!$CH$3&lt;0),20,0))))))</f>
        <v/>
      </c>
      <c r="BX90" s="72" t="str">
        <f>IF(ISBLANK($CH$3),"",IF(OR(Tipy!BO84=Výsledky!$BV$6,Tipy!BO84=Výsledky!$BV$7,Tipy!BO84=Výsledky!$BV$8,Tipy!BO84=Výsledky!$BV$9),IF(VLOOKUP(Tipy!BO84,'Kategórie hráčov'!$A$2:$B$46,2,FALSE)=30,30,20),0))</f>
        <v/>
      </c>
      <c r="BY90" s="72" t="str">
        <f>IF(ISBLANK($CH$3),"",IF(OR(Tipy!BP84=Výsledky!$BY$6,Tipy!BP84=Výsledky!$BY$7,Tipy!BP84=Výsledky!$BY$8,Tipy!BP84=Výsledky!$BY$9),IF(VLOOKUP(Tipy!BP84,'Kategórie hráčov'!$A$2:$B$46,2,FALSE)=30,30,20),0))</f>
        <v/>
      </c>
      <c r="BZ90" s="73" t="str">
        <f>IF(ISBLANK($CH$3),"",IF(ISBLANK(Tipy!BL84),0,IF(OR(AND(Tipy!BL84=Výsledky!$CF$3,OR(Tipy!BN84=Výsledky!$CH$3+1,Tipy!BN84=Výsledky!$CH$3-1)),AND(Tipy!BN84=Výsledky!$CH$3,OR(Tipy!BL84=Výsledky!$CF$3+1,Tipy!BL84=Výsledky!$CF$3-1))),10,0)))</f>
        <v/>
      </c>
      <c r="CA90" s="69" t="str">
        <f>IF(ISBLANK($CH$3),"",IF(ISBLANK(Tipy!BL84),"-",SUM(BV90:BZ90)))</f>
        <v/>
      </c>
      <c r="CB90" s="68"/>
      <c r="CC90" s="71" t="str">
        <f>IF(ISBLANK($CO$3),"",IF(ISBLANK(Tipy!BR84),0,IF(AND(Tipy!BR84=Výsledky!$CM$3,Tipy!BT84=Výsledky!$CO$3),60,0)))</f>
        <v/>
      </c>
      <c r="CD90" s="72" t="str">
        <f>IF(ISBLANK($CO$3),"",IF(ISBLANK(Tipy!BR84),0,IF(AND(Tipy!BR84=Výsledky!$CM$3,Tipy!BT84=Výsledky!$CO$3),0,IF(AND(Tipy!BR84-Tipy!BT84&gt;0,Výsledky!$CM$3-Výsledky!$CO$3&gt;0),20,IF(AND(Tipy!BR84-Tipy!BT84=0,Výsledky!$CM$3-Výsledky!$CO$3=0),20,IF(AND(Tipy!BR84-Tipy!BT84&lt;0,Výsledky!$CM$3-Výsledky!$CO$3&lt;0),20,0))))))</f>
        <v/>
      </c>
      <c r="CE90" s="72" t="str">
        <f>IF(ISBLANK($CO$3),"",IF(OR(Tipy!BU84=Výsledky!$CC$6,Tipy!BU84=Výsledky!$CC$7,Tipy!BU84=Výsledky!$CC$8,Tipy!BU84=Výsledky!$CC$9),IF(VLOOKUP(Tipy!BU84,'Kategórie hráčov'!$A$2:$B$46,2,FALSE)=30,30,20),0))</f>
        <v/>
      </c>
      <c r="CF90" s="72" t="str">
        <f>IF(ISBLANK($CO$3),"",IF(OR(Tipy!BV84=Výsledky!$CF$6,Tipy!BV84=Výsledky!$CF$7,Tipy!BV84=Výsledky!$CF$8,Tipy!BV84=Výsledky!$CF$9),IF(VLOOKUP(Tipy!BV84,'Kategórie hráčov'!$A$2:$B$46,2,FALSE)=30,30,20),0))</f>
        <v/>
      </c>
      <c r="CG90" s="73" t="str">
        <f>IF(ISBLANK($CO$3),"",IF(ISBLANK(Tipy!BR84),0,IF(OR(AND(Tipy!BR84=Výsledky!$CM$3,OR(Tipy!BT84=Výsledky!$CO$3+1,Tipy!BT84=Výsledky!$CO$3-1)),AND(Tipy!BT84=Výsledky!$CO$3,OR(Tipy!BR84=Výsledky!$CM$3+1,Tipy!BR84=Výsledky!$CM$3-1))),10,0)))</f>
        <v/>
      </c>
      <c r="CH90" s="74" t="str">
        <f>IF(ISBLANK($CO$3),"",IF(ISBLANK(Tipy!BR84),"-",SUM(CC90:CG90)))</f>
        <v/>
      </c>
      <c r="CI90" s="68"/>
      <c r="CJ90" s="71" t="str">
        <f>IF(ISBLANK($CV$3),"",IF(ISBLANK(Tipy!BX84),0,IF(AND(Tipy!BX84=Výsledky!$CT$3,Tipy!BZ84=Výsledky!$CV$3),60,0)))</f>
        <v/>
      </c>
      <c r="CK90" s="72" t="str">
        <f>IF(ISBLANK($CV$3),"",IF(ISBLANK(Tipy!BX84),0,IF(AND(Tipy!BX84=Výsledky!$CT$3,Tipy!BZ84=Výsledky!$CV$3),0,IF(AND(Tipy!BX84-Tipy!BZ84&gt;0,Výsledky!$CT$3-Výsledky!$CV$3&gt;0),20,IF(AND(Tipy!BX84-Tipy!BZ84=0,Výsledky!$CT$3-Výsledky!$CV$3=0),20,IF(AND(Tipy!BX84-Tipy!BZ84&lt;0,Výsledky!$CT$3-Výsledky!$CV$3&lt;0),20,0))))))</f>
        <v/>
      </c>
      <c r="CL90" s="72" t="str">
        <f>IF(ISBLANK($CV$3),"",IF(OR(Tipy!CA84=Výsledky!$CJ$6,Tipy!CA84=Výsledky!$CJ$7,Tipy!CA84=Výsledky!$CJ$8,Tipy!CA84=Výsledky!$CJ$9),IF(VLOOKUP(Tipy!CA84,'Kategórie hráčov'!$A$2:$B$46,2,FALSE)=30,30,20),0))</f>
        <v/>
      </c>
      <c r="CM90" s="72" t="str">
        <f>IF(ISBLANK($CV$3),"",IF(OR(Tipy!CB84=Výsledky!$CM$6,Tipy!CB84=Výsledky!$CM$7,Tipy!CB84=Výsledky!$CM$8,Tipy!CB84=Výsledky!$CM$9),IF(VLOOKUP(Tipy!CB84,'Kategórie hráčov'!$A$2:$B$46,2,FALSE)=30,30,20),0))</f>
        <v/>
      </c>
      <c r="CN90" s="73" t="str">
        <f>IF(ISBLANK($CV$3),"",IF(ISBLANK(Tipy!BX84),0,IF(OR(AND(Tipy!BX84=Výsledky!$CT$3,OR(Tipy!BZ84=Výsledky!$CV$3+1,Tipy!BZ84=Výsledky!$CV$3-1)),AND(Tipy!BZ84=Výsledky!$CV$3,OR(Tipy!BX84=Výsledky!$CT$3+1,Tipy!BX84=Výsledky!$CT$3-1))),10,0)))</f>
        <v/>
      </c>
      <c r="CO90" s="69" t="str">
        <f>IF(ISBLANK($CV$3),"",IF(ISBLANK(Tipy!BX84),"-",SUM(CJ90:CN90)))</f>
        <v/>
      </c>
      <c r="CP90" s="68"/>
      <c r="CQ90" s="71" t="str">
        <f>IF(ISBLANK($DC$3),"",IF(ISBLANK(Tipy!CD84),0,IF(AND(Tipy!CD84=Výsledky!$DA$3,Tipy!CF84=Výsledky!$DC$3),60,0)))</f>
        <v/>
      </c>
      <c r="CR90" s="72" t="str">
        <f>IF(ISBLANK($DC$3),"",IF(ISBLANK(Tipy!CD84),0,IF(AND(Tipy!CD84=Výsledky!$DA$3,Tipy!CF84=Výsledky!$DC$3),0,IF(AND(Tipy!CD84-Tipy!CF84&gt;0,Výsledky!$DA$3-Výsledky!$DC$3&gt;0),20,IF(AND(Tipy!CD84-Tipy!CF84=0,Výsledky!$DA$3-Výsledky!$DC$3=0),20,IF(AND(Tipy!CD84-Tipy!CF84&lt;0,Výsledky!$DA$3-Výsledky!$DC$3&lt;0),20,0))))))</f>
        <v/>
      </c>
      <c r="CS90" s="72" t="str">
        <f>IF(ISBLANK($DC$3),"",IF(OR(Tipy!CG84=Výsledky!$CQ$6,Tipy!CG84=Výsledky!$CQ$7,Tipy!CG84=Výsledky!$CQ$8,Tipy!CG84=Výsledky!$CQ$9),IF(VLOOKUP(Tipy!CG84,'Kategórie hráčov'!$A$2:$B$46,2,FALSE)=30,30,20),0))</f>
        <v/>
      </c>
      <c r="CT90" s="72" t="str">
        <f>IF(ISBLANK($DC$3),"",IF(OR(Tipy!CH84=Výsledky!$CT$6,Tipy!CH84=Výsledky!$CT$7,Tipy!CH84=Výsledky!$CT$8,Tipy!CH84=Výsledky!$CT$9),IF(VLOOKUP(Tipy!CH84,'Kategórie hráčov'!$A$2:$B$46,2,FALSE)=30,30,20),0))</f>
        <v/>
      </c>
      <c r="CU90" s="73" t="str">
        <f>IF(ISBLANK($DC$3),"",IF(ISBLANK(Tipy!CD84),0,IF(OR(AND(Tipy!CD84=Výsledky!$DA$3,OR(Tipy!CF84=Výsledky!$DC$3+1,Tipy!CF84=Výsledky!$DC$3-1)),AND(Tipy!CF84=Výsledky!$DC$3,OR(Tipy!CD84=Výsledky!$DA$3+1,Tipy!CD84=Výsledky!$DA$3-1))),10,0)))</f>
        <v/>
      </c>
      <c r="CV90" s="69" t="str">
        <f>IF(ISBLANK($DC$3),"",IF(ISBLANK(Tipy!CD84),"-",SUM(CQ90:CU90)))</f>
        <v/>
      </c>
      <c r="CW90" s="68"/>
      <c r="CX90" s="71" t="str">
        <f>IF(ISBLANK($DX$3),"",IF(ISBLANK(Tipy!CJ84),0,IF(AND(Tipy!CJ84=Výsledky!$DV$3,Tipy!CL84=Výsledky!$DX$3),60,0)))</f>
        <v/>
      </c>
      <c r="CY90" s="72" t="str">
        <f>IF(ISBLANK($DX$3),"",IF(ISBLANK(Tipy!CJ84),0,IF(AND(Tipy!CJ84=Výsledky!$DV$3,Tipy!CL84=Výsledky!$DX$3),0,IF(AND(Tipy!CJ84-Tipy!CL84&gt;0,Výsledky!$DV$3-Výsledky!$DX$3&gt;0),20,IF(AND(Tipy!CJ84-Tipy!CL84=0,Výsledky!$DV$3-Výsledky!$DX$3=0),20,IF(AND(Tipy!CJ84-Tipy!CL84&lt;0,Výsledky!$DV$3-Výsledky!$DX$3&lt;0),20,0))))))</f>
        <v/>
      </c>
      <c r="CZ90" s="72" t="str">
        <f>IF(ISBLANK($DX$3),"",IF(OR(Tipy!CM84=Výsledky!$CX$6,Tipy!CM84=Výsledky!$CX$7,Tipy!CM84=Výsledky!$CX$8,Tipy!CM84=Výsledky!$CX$9),IF(VLOOKUP(Tipy!CM84,'Kategórie hráčov'!$A$2:$B$46,2,FALSE)=30,30,20),0))</f>
        <v/>
      </c>
      <c r="DA90" s="72" t="str">
        <f>IF(ISBLANK($DX$3),"",IF(OR(Tipy!CN84=Výsledky!$DA$6,Tipy!CN84=Výsledky!$DA$7,Tipy!CN84=Výsledky!$DA$8,Tipy!CN84=Výsledky!$DA$9),IF(VLOOKUP(Tipy!CN84,'Kategórie hráčov'!$A$2:$B$46,2,FALSE)=30,30,20),0))</f>
        <v/>
      </c>
      <c r="DB90" s="73" t="str">
        <f>IF(ISBLANK($DX$3),"",IF(ISBLANK(Tipy!CJ84),0,IF(OR(AND(Tipy!CJ84=Výsledky!$DV$3,OR(Tipy!CL84=Výsledky!$DX$3+1,Tipy!CL84=Výsledky!$DX$3-1)),AND(Tipy!CL84=Výsledky!$DX$3,OR(Tipy!CJ84=Výsledky!$DV$3+1,Tipy!CJ84=Výsledky!$DV$3-1))),10,0)))</f>
        <v/>
      </c>
      <c r="DC90" s="74" t="str">
        <f>IF(ISBLANK($DX$3),"",IF(ISBLANK(Tipy!CJ84),"-",SUM(CX90:DB90)))</f>
        <v/>
      </c>
      <c r="DD90" s="68"/>
      <c r="DE90" s="71" t="str">
        <f>IF(ISBLANK($DQ$3),"",IF(ISBLANK(Tipy!CP84),0,IF(AND(Tipy!CP84=Výsledky!$DO$3,Tipy!CR84=Výsledky!$DQ$3),60,0)))</f>
        <v/>
      </c>
      <c r="DF90" s="72" t="str">
        <f>IF(ISBLANK($DQ$3),"",IF(ISBLANK(Tipy!CP84),0,IF(AND(Tipy!CP84=Výsledky!$DO$3,Tipy!CR84=Výsledky!$DQ$3),0,IF(AND(Tipy!CP84-Tipy!CR84&gt;0,Výsledky!$DO$3-Výsledky!$DQ$3&gt;0),20,IF(AND(Tipy!CP84-Tipy!CR84=0,Výsledky!$DO$3-Výsledky!$DQ$3=0),20,IF(AND(Tipy!CP84-Tipy!CR84&lt;0,Výsledky!$DO$3-Výsledky!$DQ$3&lt;0),20,0))))))</f>
        <v/>
      </c>
      <c r="DG90" s="72" t="str">
        <f>IF(ISBLANK($DQ$3),"",IF(OR(Tipy!CS84=Výsledky!$DE$6,Tipy!CS84=Výsledky!$DE$7,Tipy!CS84=Výsledky!$DE$8,Tipy!CS84=Výsledky!$DE$9),IF(VLOOKUP(Tipy!CS84,'Kategórie hráčov'!$A$2:$B$46,2,FALSE)=30,30,20),0))</f>
        <v/>
      </c>
      <c r="DH90" s="72" t="str">
        <f>IF(ISBLANK($DQ$3),"",IF(OR(Tipy!CT84=Výsledky!$DH$6,Tipy!CT84=Výsledky!$DH$7,Tipy!CT84=Výsledky!$DH$8,Tipy!CT84=Výsledky!$DH$9),IF(VLOOKUP(Tipy!CT84,'Kategórie hráčov'!$A$2:$B$46,2,FALSE)=30,30,20),0))</f>
        <v/>
      </c>
      <c r="DI90" s="73" t="str">
        <f>IF(ISBLANK($DQ$3),"",IF(ISBLANK(Tipy!CP84),0,IF(OR(AND(Tipy!CP84=Výsledky!$DO$3,OR(Tipy!CR84=Výsledky!$DQ$3+1,Tipy!CR84=Výsledky!$DQ$3-1)),AND(Tipy!CR84=Výsledky!$DQ$3,OR(Tipy!CP84=Výsledky!$DO$3+1,Tipy!CP84=Výsledky!$DO$3-1))),10,0)))</f>
        <v/>
      </c>
      <c r="DJ90" s="74" t="str">
        <f>IF(ISBLANK($DQ$3),"",IF(ISBLANK(Tipy!CP84),"-",SUM(DE90:DI90)))</f>
        <v/>
      </c>
      <c r="DK90" s="68"/>
      <c r="DL90" s="71" t="str">
        <f>IF(ISBLANK($EE$3),"",IF(ISBLANK(Tipy!CV84),0,IF(AND(Tipy!CV84=Výsledky!$EC$3,Tipy!CX84=Výsledky!$EE$3),60,0)))</f>
        <v/>
      </c>
      <c r="DM90" s="72" t="str">
        <f>IF(ISBLANK($EE$3),"",IF(ISBLANK(Tipy!CV84),0,IF(AND(Tipy!CV84=Výsledky!$EC$3,Tipy!CX84=Výsledky!$EE$3),0,IF(AND(Tipy!CV84-Tipy!CX84&gt;0,Výsledky!$EC$3-Výsledky!$EE$3&gt;0),20,IF(AND(Tipy!CV84-Tipy!CX84=0,Výsledky!$EC$3-Výsledky!$EE$3=0),20,IF(AND(Tipy!CV84-Tipy!CX84&lt;0,Výsledky!$EC$3-Výsledky!$EE$3&lt;0),20,0))))))</f>
        <v/>
      </c>
      <c r="DN90" s="72" t="str">
        <f>IF(ISBLANK($EE$3),"",IF(OR(Tipy!CY84=Výsledky!#REF!,Tipy!CY84=Výsledky!#REF!,Tipy!CY84=Výsledky!#REF!,Tipy!CY84=Výsledky!$DL$9),IF(VLOOKUP(Tipy!CY84,'Kategórie hráčov'!$A$2:$B$46,2,FALSE)=30,30,20),0))</f>
        <v/>
      </c>
      <c r="DO90" s="72" t="str">
        <f>IF(ISBLANK($EE$3),"",IF(OR(Tipy!CZ84=Výsledky!#REF!,Tipy!CZ84=Výsledky!#REF!,Tipy!CZ84=Výsledky!#REF!,Tipy!CZ84=Výsledky!$DO$9),IF(VLOOKUP(Tipy!CZ84,'Kategórie hráčov'!$A$2:$B$46,2,FALSE)=30,30,20),0))</f>
        <v/>
      </c>
      <c r="DP90" s="73" t="str">
        <f>IF(ISBLANK($EE$3),"",IF(ISBLANK(Tipy!CV84),0,IF(OR(AND(Tipy!CV84=Výsledky!$EC$3,OR(Tipy!CX84=Výsledky!$EE$3+1,Tipy!CX84=Výsledky!$EE$3-1)),AND(Tipy!CX84=Výsledky!$EE$3,OR(Tipy!CV84=Výsledky!$EC$3+1,Tipy!CV84=Výsledky!$EC$3-1))),10,0)))</f>
        <v/>
      </c>
      <c r="DQ90" s="69" t="str">
        <f>IF(ISBLANK($EE$3),"",IF(ISBLANK(Tipy!CV84),"-",SUM(DL90:DP90)))</f>
        <v/>
      </c>
      <c r="DR90" s="68"/>
      <c r="DS90" s="71" t="str">
        <f>IF(ISBLANK($EL$3),"",IF(ISBLANK(Tipy!DB84),0,IF(AND(Tipy!DB84=Výsledky!$EJ$3,Tipy!DD84=Výsledky!$EL$3),60,0)))</f>
        <v/>
      </c>
      <c r="DT90" s="72" t="str">
        <f>IF(ISBLANK($EL$3),"",IF(ISBLANK(Tipy!DB84),0,IF(AND(Tipy!DB84=Výsledky!$EJ$3,Tipy!DD84=Výsledky!$EL$3),0,IF(AND(Tipy!DB84-Tipy!DD84&gt;0,Výsledky!$EJ$3-Výsledky!$EL$3&gt;0),20,IF(AND(Tipy!DB84-Tipy!DD84=0,Výsledky!$EJ$3-Výsledky!$EL$3=0),20,IF(AND(Tipy!DB84-Tipy!DD84&lt;0,Výsledky!$EJ$3-Výsledky!$EL$3&lt;0),20,0))))))</f>
        <v/>
      </c>
      <c r="DU90" s="72" t="str">
        <f>IF(ISBLANK($EL$3),"",IF(OR(Tipy!DE84=Výsledky!$DS$6,Tipy!DE84=Výsledky!$DS$7,Tipy!DE84=Výsledky!$DS$8,Tipy!DE84=Výsledky!$DS$9),IF(VLOOKUP(Tipy!DE84,'Kategórie hráčov'!$A$2:$B$46,2,FALSE)=30,30,20),0))</f>
        <v/>
      </c>
      <c r="DV90" s="72" t="str">
        <f>IF(ISBLANK($EL$3),"",IF(OR(Tipy!DF84=Výsledky!$DV$6,Tipy!DF84=Výsledky!$DV$7,Tipy!DF84=Výsledky!$DV$8,Tipy!DF84=Výsledky!$DV$9),IF(VLOOKUP(Tipy!DF84,'Kategórie hráčov'!$A$2:$B$46,2,FALSE)=30,30,20),0))</f>
        <v/>
      </c>
      <c r="DW90" s="73" t="str">
        <f>IF(ISBLANK($EL$3),"",IF(ISBLANK(Tipy!DB84),0,IF(OR(AND(Tipy!DB84=Výsledky!$EJ$3,OR(Tipy!DD84=Výsledky!$EL$3+1,Tipy!DD84=Výsledky!$EL$3-1)),AND(Tipy!DD84=Výsledky!$EL$3,OR(Tipy!DB84=Výsledky!$EJ$3+1,Tipy!DB84=Výsledky!$EJ$3-1))),10,0)))</f>
        <v/>
      </c>
      <c r="DX90" s="74" t="str">
        <f>IF(ISBLANK($EL$3),"",IF(ISBLANK(Tipy!DB84),"-",SUM(DS90:DW90)))</f>
        <v/>
      </c>
      <c r="DY90" s="68"/>
      <c r="DZ90" s="71" t="str">
        <f>IF(ISBLANK($ES$3),"",IF(ISBLANK(Tipy!DH84),0,IF(AND(Tipy!DH84=Výsledky!$EQ$3,Tipy!DJ84=Výsledky!$ES$3),60,0)))</f>
        <v/>
      </c>
      <c r="EA90" s="72" t="str">
        <f>IF(ISBLANK($ES$3),"",IF(ISBLANK(Tipy!DH84),0,IF(AND(Tipy!DH84=Výsledky!$EQ$3,Tipy!DJ84=Výsledky!$ES$3),0,IF(AND(Tipy!DH84-Tipy!DJ84&gt;0,Výsledky!$EQ$3-Výsledky!$ES$3&gt;0),20,IF(AND(Tipy!DH84-Tipy!DJ84=0,Výsledky!$EQ$3-Výsledky!$ES$3=0),20,IF(AND(Tipy!DH84-Tipy!DJ84&lt;0,Výsledky!$EQ$3-Výsledky!$ES$3&lt;0),20,0))))))</f>
        <v/>
      </c>
      <c r="EB90" s="72" t="str">
        <f>IF(ISBLANK($ES$3),"",IF(OR(Tipy!DK84=Výsledky!$DZ$6,Tipy!DK84=Výsledky!$DZ$7,Tipy!DK84=Výsledky!$DZ$8,Tipy!DK84=Výsledky!$DZ$9),IF(VLOOKUP(Tipy!DK84,'Kategórie hráčov'!$A$2:$B$46,2,FALSE)=30,30,20),0))</f>
        <v/>
      </c>
      <c r="EC90" s="72" t="str">
        <f>IF(ISBLANK($ES$3),"",IF(OR(Tipy!DL84=Výsledky!$EC$6,Tipy!DL84=Výsledky!$EC$7,Tipy!DL84=Výsledky!$EC$8,Tipy!DL84=Výsledky!$EC$9),IF(VLOOKUP(Tipy!DL84,'Kategórie hráčov'!$A$2:$B$46,2,FALSE)=30,30,20),0))</f>
        <v/>
      </c>
      <c r="ED90" s="73" t="str">
        <f>IF(ISBLANK($ES$3),"",IF(ISBLANK(Tipy!DH84),0,IF(OR(AND(Tipy!DH84=Výsledky!$EQ$3,OR(Tipy!DJ84=Výsledky!$ES$3+1,Tipy!DJ84=Výsledky!$ES$3-1)),AND(Tipy!DJ84=Výsledky!$ES$3,OR(Tipy!DH84=Výsledky!$EQ$3+1,Tipy!DH84=Výsledky!$EQ$3-1))),10,0)))</f>
        <v/>
      </c>
      <c r="EE90" s="74" t="str">
        <f>IF(ISBLANK($ES$3),"",IF(ISBLANK(Tipy!DH84),"-",SUM(DZ90:ED90)))</f>
        <v/>
      </c>
      <c r="EF90" s="68"/>
      <c r="EG90" s="71" t="str">
        <f>IF(ISBLANK($EZ$3),"",IF(ISBLANK(Tipy!DN84),0,IF(AND(Tipy!DN84=Výsledky!$EX$3,Tipy!DP84=Výsledky!$EZ$3),60,0)))</f>
        <v/>
      </c>
      <c r="EH90" s="72" t="str">
        <f>IF(ISBLANK($EZ$3),"",IF(ISBLANK(Tipy!DN84),0,IF(AND(Tipy!DN84=Výsledky!$EX$3,Tipy!DP84=Výsledky!$EZ$3),0,IF(AND(Tipy!DN84-Tipy!DP84&gt;0,Výsledky!$EX$3-Výsledky!$EZ$3&gt;0),20,IF(AND(Tipy!DN84-Tipy!DP84=0,Výsledky!$EX$3-Výsledky!$EZ$3=0),20,IF(AND(Tipy!DN84-Tipy!DP84&lt;0,Výsledky!$EX$3-Výsledky!$EZ$3&lt;0),20,0))))))</f>
        <v/>
      </c>
      <c r="EI90" s="72" t="str">
        <f>IF(ISBLANK($EZ$3),"",IF(OR(Tipy!DQ84=Výsledky!$EG$6,Tipy!DQ84=Výsledky!$EG$7,Tipy!DQ84=Výsledky!$EG$8,Tipy!DQ84=Výsledky!$EG$9),IF(VLOOKUP(Tipy!DQ84,'Kategórie hráčov'!$A$2:$B$46,2,FALSE)=30,30,20),0))</f>
        <v/>
      </c>
      <c r="EJ90" s="72" t="str">
        <f>IF(ISBLANK($EZ$3),"",IF(OR(Tipy!DR84=Výsledky!$EJ$6,Tipy!DR84=Výsledky!$EJ$7,Tipy!DR84=Výsledky!$EJ$8,Tipy!DR84=Výsledky!$EJ$9),IF(VLOOKUP(Tipy!DR84,'Kategórie hráčov'!$A$2:$B$46,2,FALSE)=30,30,20),0))</f>
        <v/>
      </c>
      <c r="EK90" s="73" t="str">
        <f>IF(ISBLANK($EZ$3),"",IF(ISBLANK(Tipy!DN84),0,IF(OR(AND(Tipy!DN84=Výsledky!$EX$3,OR(Tipy!DP84=Výsledky!$EZ$3+1,Tipy!DP84=Výsledky!$EZ$3-1)),AND(Tipy!DP84=Výsledky!$EZ$3,OR(Tipy!DN84=Výsledky!$EX$3+1,Tipy!DN84=Výsledky!$EX$3-1))),10,0)))</f>
        <v/>
      </c>
      <c r="EL90" s="69" t="str">
        <f>IF(ISBLANK($EZ$3),"",IF(ISBLANK(Tipy!DN84),"-",SUM(EG90:EK90)))</f>
        <v/>
      </c>
      <c r="EM90" s="68"/>
      <c r="EN90" s="71" t="str">
        <f>IF(ISBLANK($FU$3),"",IF(ISBLANK(Tipy!DT84),0,IF(AND(Tipy!DT84=Výsledky!$FS$3,Tipy!DV84=Výsledky!$FU$3),60,0)))</f>
        <v/>
      </c>
      <c r="EO90" s="72" t="str">
        <f>IF(ISBLANK($FU$3),"",IF(ISBLANK(Tipy!DT84),0,IF(AND(Tipy!DT84=Výsledky!$FS$3,Tipy!DV84=Výsledky!$FU$3),0,IF(AND(Tipy!DT84-Tipy!DV84&gt;0,Výsledky!$FS$3-Výsledky!$FU$3&gt;0),20,IF(AND(Tipy!DT84-Tipy!DV84=0,Výsledky!$FS$3-Výsledky!$FU$3=0),20,IF(AND(Tipy!DT84-Tipy!DV84&lt;0,Výsledky!$FS$3-Výsledky!$FU$3&lt;0),20,0))))))</f>
        <v/>
      </c>
      <c r="EP90" s="72" t="str">
        <f>IF(ISBLANK($FU$3),"",IF(OR(Tipy!DW84=Výsledky!$EN$6,Tipy!DW84=Výsledky!$EN$7,Tipy!DW84=Výsledky!$EN$8,Tipy!DW84=Výsledky!$EN$9),IF(VLOOKUP(Tipy!DW84,'Kategórie hráčov'!$A$2:$B$46,2,FALSE)=30,30,20),0))</f>
        <v/>
      </c>
      <c r="EQ90" s="72" t="str">
        <f>IF(ISBLANK($FU$3),"",IF(OR(Tipy!DX84=Výsledky!$EQ$6,Tipy!DX84=Výsledky!$EQ$7,Tipy!DX84=Výsledky!$EQ$8,Tipy!DX84=Výsledky!$EQ$9),IF(VLOOKUP(Tipy!DX84,'Kategórie hráčov'!$A$2:$B$46,2,FALSE)=30,30,20),0))</f>
        <v/>
      </c>
      <c r="ER90" s="73" t="str">
        <f>IF(ISBLANK($FU$3),"",IF(ISBLANK(Tipy!DT84),0,IF(OR(AND(Tipy!DT84=Výsledky!$FS$3,OR(Tipy!DV84=Výsledky!$FU$3+1,Tipy!DV84=Výsledky!$FU$3-1)),AND(Tipy!DV84=Výsledky!$FU$3,OR(Tipy!DT84=Výsledky!$FS$3+1,Tipy!DT84=Výsledky!$FS$3-1))),10,0)))</f>
        <v/>
      </c>
      <c r="ES90" s="74" t="str">
        <f>IF(ISBLANK($FU$3),"",IF(ISBLANK(Tipy!DT84),"-",SUM(EN90:ER90)))</f>
        <v/>
      </c>
      <c r="ET90" s="68"/>
      <c r="EU90" s="71" t="str">
        <f>IF(ISBLANK($FG$3),"",IF(ISBLANK(Tipy!DZ84),0,IF(AND(Tipy!DZ84=Výsledky!$FE$3,Tipy!EB84=Výsledky!$FG$3),60,0)))</f>
        <v/>
      </c>
      <c r="EV90" s="72" t="str">
        <f>IF(ISBLANK($FG$3),"",IF(ISBLANK(Tipy!DZ84),0,IF(AND(Tipy!DZ84=Výsledky!$FE$3,Tipy!EB84=Výsledky!$FG$3),0,IF(AND(Tipy!DZ84-Tipy!EB84&gt;0,Výsledky!$FE$3-Výsledky!$FG$3&gt;0),20,IF(AND(Tipy!DZ84-Tipy!EB84=0,Výsledky!$FE$3-Výsledky!$FG$3=0),20,IF(AND(Tipy!DZ84-Tipy!EB84&lt;0,Výsledky!$FE$3-Výsledky!$FG$3&lt;0),20,0))))))</f>
        <v/>
      </c>
      <c r="EW90" s="72" t="str">
        <f>IF(ISBLANK($FG$3),"",IF(OR(Tipy!EC84=Výsledky!$EU$6,Tipy!EC84=Výsledky!$EU$7,Tipy!EC84=Výsledky!$EU$8,Tipy!EC84=Výsledky!$EU$9),IF(VLOOKUP(Tipy!EC84,'Kategórie hráčov'!$A$2:$B$46,2,FALSE)=30,30,20),0))</f>
        <v/>
      </c>
      <c r="EX90" s="72" t="str">
        <f>IF(ISBLANK($FG$3),"",IF(OR(Tipy!ED84=Výsledky!$EX$6,Tipy!ED84=Výsledky!$EX$7,Tipy!ED84=Výsledky!$EX$8,Tipy!ED84=Výsledky!$EX$9),IF(VLOOKUP(Tipy!ED84,'Kategórie hráčov'!$A$2:$B$46,2,FALSE)=30,30,20),0))</f>
        <v/>
      </c>
      <c r="EY90" s="73" t="str">
        <f>IF(ISBLANK($FG$3),"",IF(ISBLANK(Tipy!DZ84),0,IF(OR(AND(Tipy!DZ84=Výsledky!$FE$3,OR(Tipy!EB84=Výsledky!$FG$3+1,Tipy!EB84=Výsledky!$FG$3-1)),AND(Tipy!EB84=Výsledky!$FG$3,OR(Tipy!DZ84=Výsledky!$FE$3+1,Tipy!DZ84=Výsledky!$FE$3-1))),10,0)))</f>
        <v/>
      </c>
      <c r="EZ90" s="69" t="str">
        <f>IF(ISBLANK($FG$3),"",IF(ISBLANK(Tipy!DZ84),"-",SUM(EU90:EY90)))</f>
        <v/>
      </c>
      <c r="FA90" s="68"/>
      <c r="FB90" s="71" t="str">
        <f>IF(ISBLANK($BM$3),"",IF(ISBLANK(Tipy!EF84),0,IF(AND(Tipy!EF84=Výsledky!$BK$3,Tipy!EH84=Výsledky!$BM$3),60,0)))</f>
        <v/>
      </c>
      <c r="FC90" s="72" t="str">
        <f>IF(ISBLANK($BM$3),"",IF(ISBLANK(Tipy!EF84),0,IF(AND(Tipy!EF84=Výsledky!$BK$3,Tipy!EH84=Výsledky!$BM$3),0,IF(AND(Tipy!EF84-Tipy!EH84&gt;0,Výsledky!$BK$3-Výsledky!$BM$3&gt;0),20,IF(AND(Tipy!EF84-Tipy!EH84=0,Výsledky!$BK$3-Výsledky!$BM$3=0),20,IF(AND(Tipy!EF84-Tipy!EH84&lt;0,Výsledky!$BK$3-Výsledky!$BM$3&lt;0),20,0))))))</f>
        <v/>
      </c>
      <c r="FD90" s="72" t="str">
        <f>IF(ISBLANK($BM$3),"",IF(OR(Tipy!EI84=Výsledky!$FB$6,Tipy!EI84=Výsledky!$FB$7,Tipy!EI84=Výsledky!$FB$8,Tipy!EI84=Výsledky!$FB$9),IF(VLOOKUP(Tipy!EI84,'Kategórie hráčov'!$A$2:$B$46,2,FALSE)=30,30,20),0))</f>
        <v/>
      </c>
      <c r="FE90" s="72" t="str">
        <f>IF(ISBLANK($BM$3),"",IF(OR(Tipy!EJ84=Výsledky!$FE$6,Tipy!EJ84=Výsledky!$FE$7,Tipy!EJ84=Výsledky!$FE$8,Tipy!EJ84=Výsledky!$FE$9),IF(VLOOKUP(Tipy!EJ84,'Kategórie hráčov'!$A$2:$B$46,2,FALSE)=30,30,20),0))</f>
        <v/>
      </c>
      <c r="FF90" s="73" t="str">
        <f>IF(ISBLANK($BM$3),"",IF(ISBLANK(Tipy!EF84),0,IF(OR(AND(Tipy!EF84=Výsledky!$BK$3,OR(Tipy!EH84=Výsledky!$BM$3+1,Tipy!EH84=Výsledky!$BM$3-1)),AND(Tipy!EH84=Výsledky!$BM$3,OR(Tipy!EF84=Výsledky!$BK$3+1,Tipy!EF84=Výsledky!$BK$3-1))),10,0)))</f>
        <v/>
      </c>
      <c r="FG90" s="74" t="str">
        <f>IF(ISBLANK($BM$3),"",IF(ISBLANK(Tipy!EF84),"-",SUM(FB90:FF90)))</f>
        <v/>
      </c>
      <c r="FH90" s="68"/>
      <c r="FI90" s="71" t="str">
        <f>IF(ISBLANK($FN$3),"",IF(ISBLANK(Tipy!EL84),0,IF(AND(Tipy!EL84=Výsledky!$FL$3,Tipy!EN84=Výsledky!$FN$3),60,0)))</f>
        <v/>
      </c>
      <c r="FJ90" s="72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72" t="str">
        <f>IF(ISBLANK($FN$3),"",IF(OR(Tipy!EO84=Výsledky!$FI$6,Tipy!EO84=Výsledky!$FI$7,Tipy!EO84=Výsledky!$FI$8,Tipy!EO84=Výsledky!$FI$9),IF(VLOOKUP(Tipy!EO84,'Kategórie hráčov'!$A$2:$B$46,2,FALSE)=30,30,20),0))</f>
        <v/>
      </c>
      <c r="FL90" s="72" t="str">
        <f>IF(ISBLANK($FN$3),"",IF(OR(Tipy!EP84=Výsledky!$FL$6,Tipy!EP84=Výsledky!$FL$7,Tipy!EP84=Výsledky!$FL$8,Tipy!EP84=Výsledky!$FL$9),IF(VLOOKUP(Tipy!EP84,'Kategórie hráčov'!$A$2:$B$46,2,FALSE)=30,30,20),0))</f>
        <v/>
      </c>
      <c r="FM90" s="73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69" t="str">
        <f>IF(ISBLANK($FN$3),"",IF(ISBLANK(Tipy!EL84),"-",SUM(FI90:FM90)))</f>
        <v/>
      </c>
      <c r="FO90" s="68"/>
      <c r="FP90" s="71" t="str">
        <f>IF(ISBLANK($DJ$3),"",IF(ISBLANK(Tipy!ER84),0,IF(AND(Tipy!ER84=Výsledky!$DH$3,Tipy!ET84=Výsledky!$DJ$3),60,0)))</f>
        <v/>
      </c>
      <c r="FQ90" s="72" t="str">
        <f>IF(ISBLANK($DJ$3),"",IF(ISBLANK(Tipy!ER84),0,IF(AND(Tipy!ER84=Výsledky!$DH$3,Tipy!ET84=Výsledky!$DJ$3),0,IF(AND(Tipy!ER84-Tipy!ET84&gt;0,Výsledky!$DH$3-Výsledky!$DJ$3&gt;0),20,IF(AND(Tipy!ER84-Tipy!ET84=0,Výsledky!$DH$3-Výsledky!$DJ$3=0),20,IF(AND(Tipy!ER84-Tipy!ET84&lt;0,Výsledky!$DH$3-Výsledky!$DJ$3&lt;0),20,0))))))</f>
        <v/>
      </c>
      <c r="FR90" s="72" t="str">
        <f>IF(ISBLANK($DJ$3),"",IF(OR(Tipy!EU84=Výsledky!$FP$6,Tipy!EU84=Výsledky!$FP$7,Tipy!EU84=Výsledky!$FP$8,Tipy!EU84=Výsledky!$FP$9),IF(VLOOKUP(Tipy!EU84,'Kategórie hráčov'!$A$2:$B$46,2,FALSE)=30,30,20),0))</f>
        <v/>
      </c>
      <c r="FS90" s="72" t="str">
        <f>IF(ISBLANK($DJ$3),"",IF(OR(Tipy!EV84=Výsledky!$FS$6,Tipy!EV84=Výsledky!$FS$7,Tipy!EV84=Výsledky!$FS$8,Tipy!EV84=Výsledky!$FS$9),IF(VLOOKUP(Tipy!EV84,'Kategórie hráčov'!$A$2:$B$46,2,FALSE)=30,30,20),0))</f>
        <v/>
      </c>
      <c r="FT90" s="73" t="str">
        <f>IF(ISBLANK($DJ$3),"",IF(ISBLANK(Tipy!ER84),0,IF(OR(AND(Tipy!ER84=Výsledky!$DH$3,OR(Tipy!ET84=Výsledky!$DJ$3+1,Tipy!ET84=Výsledky!$DJ$3-1)),AND(Tipy!ET84=Výsledky!$DJ$3,OR(Tipy!ER84=Výsledky!$DH$3+1,Tipy!ER84=Výsledky!$DH$3-1))),10,0)))</f>
        <v/>
      </c>
      <c r="FU90" s="69" t="str">
        <f>IF(ISBLANK($DJ$3),"",IF(ISBLANK(Tipy!ER84),"-",SUM(FP90:FT90)))</f>
        <v/>
      </c>
      <c r="FV90" s="68"/>
      <c r="FW90" s="71" t="str">
        <f>IF(ISBLANK($GB$3),"",IF(ISBLANK(Tipy!EX84),0,IF(AND(Tipy!EX84=Výsledky!$FZ$3,Tipy!EZ84=Výsledky!$GB$3),60,0)))</f>
        <v/>
      </c>
      <c r="FX90" s="72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72" t="str">
        <f>IF(ISBLANK($GB$3),"",IF(OR(Tipy!FA84=Výsledky!$FW$6,Tipy!FA84=Výsledky!$FW$7,Tipy!FA84=Výsledky!$FW$8,Tipy!FA84=Výsledky!$FW$9),IF(VLOOKUP(Tipy!FA84,'Kategórie hráčov'!$A$2:$B$46,2,FALSE)=30,30,20),0))</f>
        <v/>
      </c>
      <c r="FZ90" s="72" t="str">
        <f>IF(ISBLANK($GB$3),"",IF(OR(Tipy!FB84=Výsledky!$FZ$6,Tipy!FB84=Výsledky!$FZ$7,Tipy!FB84=Výsledky!$FZ$8,Tipy!FB84=Výsledky!$FZ$9),IF(VLOOKUP(Tipy!FB84,'Kategórie hráčov'!$A$2:$B$46,2,FALSE)=30,30,20),0))</f>
        <v/>
      </c>
      <c r="GA90" s="73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69" t="str">
        <f>IF(ISBLANK($GB$3),"",IF(ISBLANK(Tipy!EX84),"-",SUM(FW90:GA90)))</f>
        <v/>
      </c>
      <c r="GC90" s="68"/>
      <c r="GD90" s="71" t="str">
        <f>IF(ISBLANK($GP$3),"",IF(ISBLANK(Tipy!FD84),0,IF(AND(Tipy!FD84=Výsledky!$GN$3,Tipy!FF84=Výsledky!$GP$3),60,0)))</f>
        <v/>
      </c>
      <c r="GE90" s="72" t="str">
        <f>IF(ISBLANK($GP$3),"",IF(ISBLANK(Tipy!FD84),0,IF(AND(Tipy!FD84=Výsledky!$GN$3,Tipy!FF84=Výsledky!$GP$3),0,IF(AND(Tipy!FD84-Tipy!FF84&gt;0,Výsledky!$GN$3-Výsledky!$GP$3&gt;0),20,IF(AND(Tipy!FD84-Tipy!FF84=0,Výsledky!$GN$3-Výsledky!$GP$3=0),20,IF(AND(Tipy!FD84-Tipy!FF84&lt;0,Výsledky!$GN$3-Výsledky!$GP$3&lt;0),20,0))))))</f>
        <v/>
      </c>
      <c r="GF90" s="72" t="str">
        <f>IF(ISBLANK($GP$3),"",IF(OR(Tipy!FG84=Výsledky!$GD$6,Tipy!FG84=Výsledky!$GD$7,Tipy!FG84=Výsledky!$GD$8,Tipy!FG84=Výsledky!$GD$9),IF(VLOOKUP(Tipy!FG84,'Kategórie hráčov'!$A$2:$B$46,2,FALSE)=30,30,20),0))</f>
        <v/>
      </c>
      <c r="GG90" s="72" t="str">
        <f>IF(ISBLANK($GP$3),"",IF(OR(Tipy!FH84=Výsledky!$GG$6,Tipy!FH84=Výsledky!$GG$7,Tipy!FH84=Výsledky!$GG$8,Tipy!FH84=Výsledky!$GG$9),IF(VLOOKUP(Tipy!FH84,'Kategórie hráčov'!$A$2:$B$46,2,FALSE)=30,30,20),0))</f>
        <v/>
      </c>
      <c r="GH90" s="73" t="str">
        <f>IF(ISBLANK($GP$3),"",IF(ISBLANK(Tipy!FD84),0,IF(OR(AND(Tipy!FD84=Výsledky!$GN$3,OR(Tipy!FF84=Výsledky!$GP$3+1,Tipy!FF84=Výsledky!$GP$3-1)),AND(Tipy!FF84=Výsledky!$GP$3,OR(Tipy!FD84=Výsledky!$GN$3+1,Tipy!FD84=Výsledky!$GN$3-1))),10,0)))</f>
        <v/>
      </c>
      <c r="GI90" s="74" t="str">
        <f>IF(ISBLANK($GP$3),"",IF(ISBLANK(Tipy!FD84),"-",SUM(GD90:GH90)))</f>
        <v/>
      </c>
      <c r="GJ90" s="68"/>
      <c r="GK90" s="71" t="str">
        <f>IF(ISBLANK($GW$3),"",IF(ISBLANK(Tipy!FJ84),0,IF(AND(Tipy!FJ84=Výsledky!$GU$3,Tipy!FL84=Výsledky!$GW$3),60,0)))</f>
        <v/>
      </c>
      <c r="GL90" s="72" t="str">
        <f>IF(ISBLANK($GW$3),"",IF(ISBLANK(Tipy!FJ84),0,IF(AND(Tipy!FJ84=Výsledky!$GU$3,Tipy!FL84=Výsledky!$GW$3),0,IF(AND(Tipy!FJ84-Tipy!FL84&gt;0,Výsledky!$GU$3-Výsledky!$GW$3&gt;0),20,IF(AND(Tipy!FJ84-Tipy!FL84=0,Výsledky!$GU$3-Výsledky!$GW$3=0),20,IF(AND(Tipy!FJ84-Tipy!FL84&lt;0,Výsledky!$GU$3-Výsledky!$GW$3&lt;0),20,0))))))</f>
        <v/>
      </c>
      <c r="GM90" s="72" t="str">
        <f>IF(ISBLANK($GW$3),"",IF(OR(Tipy!FM84=Výsledky!$GK$6,Tipy!FM84=Výsledky!$GK$7,Tipy!FM84=Výsledky!$GK$8,Tipy!FM84=Výsledky!$GK$9),IF(VLOOKUP(Tipy!FM84,'Kategórie hráčov'!$A$2:$B$46,2,FALSE)=30,30,20),0))</f>
        <v/>
      </c>
      <c r="GN90" s="72" t="str">
        <f>IF(ISBLANK($GW$3),"",IF(OR(Tipy!FN84=Výsledky!$GN$6,Tipy!FN84=Výsledky!$GN$7,Tipy!FN84=Výsledky!$GN$8,Tipy!FN84=Výsledky!$GN$9),IF(VLOOKUP(Tipy!FN84,'Kategórie hráčov'!$A$2:$B$46,2,FALSE)=30,30,20),0))</f>
        <v/>
      </c>
      <c r="GO90" s="73" t="str">
        <f>IF(ISBLANK($GW$3),"",IF(ISBLANK(Tipy!FJ84),0,IF(OR(AND(Tipy!FJ84=Výsledky!$GU$3,OR(Tipy!FL84=Výsledky!$GW$3+1,Tipy!FL84=Výsledky!$GW$3-1)),AND(Tipy!FL84=Výsledky!$GW$3,OR(Tipy!FJ84=Výsledky!$GU$3+1,Tipy!FJ84=Výsledky!$GU$3-1))),10,0)))</f>
        <v/>
      </c>
      <c r="GP90" s="74" t="str">
        <f>IF(ISBLANK($GW$3),"",IF(ISBLANK(Tipy!FJ84),"-",SUM(GK90:GO90)))</f>
        <v/>
      </c>
      <c r="GQ90" s="68"/>
      <c r="GR90" s="71" t="str">
        <f>IF(ISBLANK($GI$3),"",IF(ISBLANK(Tipy!FP84),0,IF(AND(Tipy!FP84=Výsledky!$GG$3,Tipy!FR84=Výsledky!$GI$3),60,0)))</f>
        <v/>
      </c>
      <c r="GS90" s="72" t="str">
        <f>IF(ISBLANK($GI$3),"",IF(ISBLANK(Tipy!FP84),0,IF(AND(Tipy!FP84=Výsledky!$GG$3,Tipy!FR84=Výsledky!$GI$3),0,IF(AND(Tipy!FP84-Tipy!FR84&gt;0,Výsledky!$GG$3-Výsledky!$GI$3&gt;0),20,IF(AND(Tipy!FP84-Tipy!FR84=0,Výsledky!$GG$3-Výsledky!$GI$3=0),20,IF(AND(Tipy!FP84-Tipy!FR84&lt;0,Výsledky!$GG$3-Výsledky!$GI$3&lt;0),20,0))))))</f>
        <v/>
      </c>
      <c r="GT90" s="72" t="str">
        <f>IF(ISBLANK($GI$3),"",IF(OR(Tipy!FS84=Výsledky!#REF!,Tipy!FS84=Výsledky!#REF!,Tipy!FS84=Výsledky!#REF!,Tipy!FS84=Výsledky!$GR$9),IF(VLOOKUP(Tipy!FS84,'Kategórie hráčov'!$A$2:$B$46,2,FALSE)=30,30,20),0))</f>
        <v/>
      </c>
      <c r="GU90" s="72" t="str">
        <f>IF(ISBLANK($GI$3),"",IF(OR(Tipy!FT84=Výsledky!#REF!,Tipy!FT84=Výsledky!#REF!,Tipy!FT84=Výsledky!#REF!,Tipy!FT84=Výsledky!$GU$9),IF(VLOOKUP(Tipy!FT84,'Kategórie hráčov'!$A$2:$B$46,2,FALSE)=30,30,20),0))</f>
        <v/>
      </c>
      <c r="GV90" s="73" t="str">
        <f>IF(ISBLANK($GI$3),"",IF(ISBLANK(Tipy!FP84),0,IF(OR(AND(Tipy!FP84=Výsledky!$GG$3,OR(Tipy!FR84=Výsledky!$GI$3+1,Tipy!FR84=Výsledky!$GI$3-1)),AND(Tipy!FR84=Výsledky!$GI$3,OR(Tipy!FP84=Výsledky!$GG$3+1,Tipy!FP84=Výsledky!$GG$3-1))),10,0)))</f>
        <v/>
      </c>
      <c r="GW90" s="69" t="str">
        <f>IF(ISBLANK($GI$3),"",IF(ISBLANK(Tipy!FP84),"-",SUM(GR90:GV90)))</f>
        <v/>
      </c>
      <c r="GX90" s="68"/>
      <c r="GY90" s="71" t="str">
        <f>IF(ISBLANK($HK$3),"",IF(ISBLANK(Tipy!FV84),0,IF(AND(Tipy!FV84=Výsledky!$HI$3,Tipy!FX84=Výsledky!$HK$3),60,0)))</f>
        <v/>
      </c>
      <c r="GZ90" s="72" t="str">
        <f>IF(ISBLANK($HK$3),"",IF(ISBLANK(Tipy!FV84),0,IF(AND(Tipy!FV84=Výsledky!$HI$3,Tipy!FX84=Výsledky!$HK$3),0,IF(AND(Tipy!FV84-Tipy!FX84&gt;0,Výsledky!$HI$3-Výsledky!$HK$3&gt;0),20,IF(AND(Tipy!FV84-Tipy!FX84=0,Výsledky!$HI$3-Výsledky!$HK$3=0),20,IF(AND(Tipy!FV84-Tipy!FX84&lt;0,Výsledky!$HI$3-Výsledky!$HK$3&lt;0),20,0))))))</f>
        <v/>
      </c>
      <c r="HA90" s="72" t="str">
        <f>IF(ISBLANK($HK$3),"",IF(OR(Tipy!FY84=Výsledky!$GY$6,Tipy!FY84=Výsledky!$GY$7,Tipy!FY84=Výsledky!$GY$8,Tipy!FY84=Výsledky!$GY$9),IF(VLOOKUP(Tipy!FY84,'Kategórie hráčov'!$A$2:$B$46,2,FALSE)=30,30,20),0))</f>
        <v/>
      </c>
      <c r="HB90" s="72" t="str">
        <f>IF(ISBLANK($HK$3),"",IF(OR(Tipy!FZ84=Výsledky!$HB$6,Tipy!FZ84=Výsledky!$HB$7,Tipy!FZ84=Výsledky!$HB$8,Tipy!FZ84=Výsledky!$HB$9),IF(VLOOKUP(Tipy!FZ84,'Kategórie hráčov'!$A$2:$B$46,2,FALSE)=30,30,20),0))</f>
        <v/>
      </c>
      <c r="HC90" s="73" t="str">
        <f>IF(ISBLANK($HK$3),"",IF(ISBLANK(Tipy!FV84),0,IF(OR(AND(Tipy!FV84=Výsledky!$HI$3,OR(Tipy!FX84=Výsledky!$HK$3+1,Tipy!FX84=Výsledky!$HK$3-1)),AND(Tipy!FX84=Výsledky!$HK$3,OR(Tipy!FV84=Výsledky!$HI$3+1,Tipy!FV84=Výsledky!$HI$3-1))),10,0)))</f>
        <v/>
      </c>
      <c r="HD90" s="69" t="str">
        <f>IF(ISBLANK($HK$3),"",IF(ISBLANK(Tipy!FV84),"-",SUM(GY90:HC90)))</f>
        <v/>
      </c>
      <c r="HE90" s="68"/>
      <c r="HF90" s="71" t="str">
        <f>IF(ISBLANK($HD$3),"",IF(ISBLANK(Tipy!GB84),0,IF(AND(Tipy!GB84=Výsledky!$HB$3,Tipy!GD84=Výsledky!$HD$3),60,0)))</f>
        <v/>
      </c>
      <c r="HG90" s="72" t="str">
        <f>IF(ISBLANK($HD$3),"",IF(ISBLANK(Tipy!GB84),0,IF(AND(Tipy!GB84=Výsledky!$HB$3,Tipy!GD84=Výsledky!$HD$3),0,IF(AND(Tipy!GB84-Tipy!GD84&gt;0,Výsledky!$HB$3-Výsledky!$HD$3&gt;0),20,IF(AND(Tipy!GB84-Tipy!GD84=0,Výsledky!$HB$3-Výsledky!$HD$3=0),20,IF(AND(Tipy!GB84-Tipy!GD84&lt;0,Výsledky!$HB$3-Výsledky!$HD$3&lt;0),20,0))))))</f>
        <v/>
      </c>
      <c r="HH90" s="72" t="str">
        <f>IF(ISBLANK($HD$3),"",IF(OR(Tipy!GE84=Výsledky!#REF!,Tipy!GE84=Výsledky!#REF!,Tipy!GE84=Výsledky!#REF!,Tipy!GE84=Výsledky!$HF$9),IF(VLOOKUP(Tipy!GE84,'Kategórie hráčov'!$A$2:$B$46,2,FALSE)=30,30,20),0))</f>
        <v/>
      </c>
      <c r="HI90" s="72" t="str">
        <f>IF(ISBLANK($HD$3),"",IF(OR(Tipy!GF84=Výsledky!#REF!,Tipy!GF84=Výsledky!#REF!,Tipy!GF84=Výsledky!#REF!,Tipy!GF84=Výsledky!$HI$9),IF(VLOOKUP(Tipy!GF84,'Kategórie hráčov'!$A$2:$B$46,2,FALSE)=30,30,20),0))</f>
        <v/>
      </c>
      <c r="HJ90" s="73" t="str">
        <f>IF(ISBLANK($HD$3),"",IF(ISBLANK(Tipy!GB84),0,IF(OR(AND(Tipy!GB84=Výsledky!$HB$3,OR(Tipy!GD84=Výsledky!$HD$3+1,Tipy!GD84=Výsledky!$HD$3-1)),AND(Tipy!GD84=Výsledky!$HD$3,OR(Tipy!GB84=Výsledky!$HB$3+1,Tipy!GB84=Výsledky!$HB$3-1))),10,0)))</f>
        <v/>
      </c>
      <c r="HK90" s="74" t="str">
        <f>IF(ISBLANK($HD$3),"",IF(ISBLANK(Tipy!GB84),"-",SUM(HF90:HJ90)))</f>
        <v/>
      </c>
      <c r="HL90" s="68"/>
      <c r="HM90" s="71" t="str">
        <f>IF(ISBLANK($HY$3),"",IF(ISBLANK(Tipy!GH84),0,IF(AND(Tipy!GH84=Výsledky!$HW$3,Tipy!GJ84=Výsledky!$HY$3),60,0)))</f>
        <v/>
      </c>
      <c r="HN90" s="72" t="str">
        <f>IF(ISBLANK($HY$3),"",IF(ISBLANK(Tipy!GH84),0,IF(AND(Tipy!GH84=Výsledky!$HW$3,Tipy!GJ84=Výsledky!$HY$3),0,IF(AND(Tipy!GH84-Tipy!GJ84&gt;0,Výsledky!$HW$3-Výsledky!$HY$3&gt;0),20,IF(AND(Tipy!GH84-Tipy!GJ84=0,Výsledky!$HW$3-Výsledky!$HY$3=0),20,IF(AND(Tipy!GH84-Tipy!GJ84&lt;0,Výsledky!$HW$3-Výsledky!$HY$3&lt;0),20,0))))))</f>
        <v/>
      </c>
      <c r="HO90" s="72" t="str">
        <f>IF(ISBLANK($HY$3),"",IF(OR(Tipy!GK84=Výsledky!$HM$6,Tipy!GK84=Výsledky!$HM$7,Tipy!GK84=Výsledky!$HM$8,Tipy!GK84=Výsledky!$HM$9),IF(VLOOKUP(Tipy!GK84,'Kategórie hráčov'!$A$2:$B$46,2,FALSE)=30,30,20),0))</f>
        <v/>
      </c>
      <c r="HP90" s="72" t="str">
        <f>IF(ISBLANK($HY$3),"",IF(OR(Tipy!GL84=Výsledky!$HP$6,Tipy!GL84=Výsledky!$HP$7,Tipy!GL84=Výsledky!$HP$8,Tipy!GL84=Výsledky!$HP$9),IF(VLOOKUP(Tipy!GL84,'Kategórie hráčov'!$A$2:$B$46,2,FALSE)=30,30,20),0))</f>
        <v/>
      </c>
      <c r="HQ90" s="73" t="str">
        <f>IF(ISBLANK($HY$3),"",IF(ISBLANK(Tipy!GH84),0,IF(OR(AND(Tipy!GH84=Výsledky!$HW$3,OR(Tipy!GJ84=Výsledky!$HY$3+1,Tipy!GJ84=Výsledky!$HY$3-1)),AND(Tipy!GJ84=Výsledky!$HY$3,OR(Tipy!GH84=Výsledky!$HW$3+1,Tipy!GH84=Výsledky!$HW$3-1))),10,0)))</f>
        <v/>
      </c>
      <c r="HR90" s="74" t="str">
        <f>IF(ISBLANK($HY$3),"",IF(ISBLANK(Tipy!GH84),"-",SUM(HM90:HQ90)))</f>
        <v/>
      </c>
      <c r="HS90" s="68"/>
      <c r="HT90" s="71" t="str">
        <f>IF(ISBLANK($HR$3),"",IF(ISBLANK(Tipy!GN84),0,IF(AND(Tipy!GN84=Výsledky!$HP$3,Tipy!GP84=Výsledky!$HR$3),60,0)))</f>
        <v/>
      </c>
      <c r="HU90" s="72" t="str">
        <f>IF(ISBLANK($HR$3),"",IF(ISBLANK(Tipy!GN84),0,IF(AND(Tipy!GN84=Výsledky!$HP$3,Tipy!GP84=Výsledky!$HR$3),0,IF(AND(Tipy!GN84-Tipy!GP84&gt;0,Výsledky!$HP$3-Výsledky!$HR$3&gt;0),20,IF(AND(Tipy!GN84-Tipy!GP84=0,Výsledky!$HP$3-Výsledky!$HR$3=0),20,IF(AND(Tipy!GN84-Tipy!GP84&lt;0,Výsledky!$HP$3-Výsledky!$HR$3&lt;0),20,0))))))</f>
        <v/>
      </c>
      <c r="HV90" s="72" t="str">
        <f>IF(ISBLANK($HR$3),"",IF(OR(Tipy!GQ84=Výsledky!$HT$6,Tipy!GQ84=Výsledky!#REF!,Tipy!GQ84=Výsledky!#REF!,Tipy!GQ84=Výsledky!#REF!),IF(VLOOKUP(Tipy!GQ84,'Kategórie hráčov'!$A$2:$B$46,2,FALSE)=30,30,20),0))</f>
        <v/>
      </c>
      <c r="HW90" s="72" t="str">
        <f>IF(ISBLANK($HR$3),"",IF(OR(Tipy!GR84=Výsledky!$HW$6,Tipy!GR84=Výsledky!#REF!,Tipy!GR84=Výsledky!#REF!,Tipy!GR84=Výsledky!#REF!),IF(VLOOKUP(Tipy!GR84,'Kategórie hráčov'!$A$2:$B$46,2,FALSE)=30,30,20),0))</f>
        <v/>
      </c>
      <c r="HX90" s="73" t="str">
        <f>IF(ISBLANK($HR$3),"",IF(ISBLANK(Tipy!GN84),0,IF(OR(AND(Tipy!GN84=Výsledky!$HP$3,OR(Tipy!GP84=Výsledky!$HR$3+1,Tipy!GP84=Výsledky!$HR$3-1)),AND(Tipy!GP84=Výsledky!$HR$3,OR(Tipy!GN84=Výsledky!$HP$3+1,Tipy!GN84=Výsledky!$HP$3-1))),10,0)))</f>
        <v/>
      </c>
      <c r="HY90" s="69" t="str">
        <f>IF(ISBLANK($HR$3),"",IF(ISBLANK(Tipy!GN84),"-",SUM(HT90:HX90)))</f>
        <v/>
      </c>
      <c r="HZ90" s="68"/>
      <c r="IA90" s="71" t="str">
        <f>IF(ISBLANK($IM$3),"",IF(ISBLANK(Tipy!GT84),0,IF(AND(Tipy!GT84=Výsledky!$IK$3,Tipy!GV84=Výsledky!$IM$3),60,0)))</f>
        <v/>
      </c>
      <c r="IB90" s="72" t="str">
        <f>IF(ISBLANK($IM$3),"",IF(ISBLANK(Tipy!GT84),0,IF(AND(Tipy!GT84=Výsledky!$IK$3,Tipy!GV84=Výsledky!$IM$3),0,IF(AND(Tipy!GT84-Tipy!GV84&gt;0,Výsledky!$IK$3-Výsledky!$IM$3&gt;0),20,IF(AND(Tipy!GT84-Tipy!GV84=0,Výsledky!$IK$3-Výsledky!$IM$3=0),20,IF(AND(Tipy!GT84-Tipy!GV84&lt;0,Výsledky!$IK$3-Výsledky!$IM$3&lt;0),20,0))))))</f>
        <v/>
      </c>
      <c r="IC90" s="72" t="str">
        <f>IF(ISBLANK($IM$3),"",IF(OR(Tipy!GW84=Výsledky!$IA$6,Tipy!GW84=Výsledky!$IA$7,Tipy!GW84=Výsledky!$IA$8,Tipy!GW84=Výsledky!$IA$9),IF(VLOOKUP(Tipy!GW84,'Kategórie hráčov'!$A$2:$B$46,2,FALSE)=30,30,20),0))</f>
        <v/>
      </c>
      <c r="ID90" s="72" t="str">
        <f>IF(ISBLANK($IM$3),"",IF(OR(Tipy!GX84=Výsledky!$ID$6,Tipy!GX84=Výsledky!$ID$7,Tipy!GX84=Výsledky!$ID$8,Tipy!GX84=Výsledky!$ID$9),IF(VLOOKUP(Tipy!GX84,'Kategórie hráčov'!$A$2:$B$46,2,FALSE)=30,30,20),0))</f>
        <v/>
      </c>
      <c r="IE90" s="73" t="str">
        <f>IF(ISBLANK($IM$3),"",IF(ISBLANK(Tipy!GT84),0,IF(OR(AND(Tipy!GT84=Výsledky!$IK$3,OR(Tipy!GV84=Výsledky!$IM$3+1,Tipy!GV84=Výsledky!$IM$3-1)),AND(Tipy!GV84=Výsledky!$IM$3,OR(Tipy!GT84=Výsledky!$IK$3+1,Tipy!GT84=Výsledky!$IK$3-1))),10,0)))</f>
        <v/>
      </c>
      <c r="IF90" s="74" t="str">
        <f>IF(ISBLANK($IM$3),"",IF(ISBLANK(Tipy!GT84),"-",SUM(IA90:IE90)))</f>
        <v/>
      </c>
      <c r="IG90" s="68"/>
      <c r="IH90" s="71" t="str">
        <f>IF(ISBLANK($IF$3),"",IF(ISBLANK(Tipy!GZ84),0,IF(AND(Tipy!GZ84=Výsledky!$ID$3,Tipy!HB84=Výsledky!$IF$3),60,0)))</f>
        <v/>
      </c>
      <c r="II90" s="72" t="str">
        <f>IF(ISBLANK($IF$3),"",IF(ISBLANK(Tipy!GZ84),0,IF(AND(Tipy!GZ84=Výsledky!$ID$3,Tipy!HB84=Výsledky!$IF$3),0,IF(AND(Tipy!GZ84-Tipy!HB84&gt;0,Výsledky!$ID$3-Výsledky!$IF$3&gt;0),20,IF(AND(Tipy!GZ84-Tipy!HB84=0,Výsledky!$ID$3-Výsledky!$IF$3=0),20,IF(AND(Tipy!GZ84-Tipy!HB84&lt;0,Výsledky!$ID$3-Výsledky!$IF$3&lt;0),20,0))))))</f>
        <v/>
      </c>
      <c r="IJ90" s="72" t="str">
        <f>IF(ISBLANK($IF$3),"",IF(OR(Tipy!HC84=Výsledky!#REF!,Tipy!HC84=Výsledky!#REF!,Tipy!HC84=Výsledky!#REF!,Tipy!HC84=Výsledky!$IH$9),IF(VLOOKUP(Tipy!HC84,'Kategórie hráčov'!$A$2:$B$46,2,FALSE)=30,30,20),0))</f>
        <v/>
      </c>
      <c r="IK90" s="72" t="str">
        <f>IF(ISBLANK($IF$3),"",IF(OR(Tipy!HD84=Výsledky!#REF!,Tipy!HD84=Výsledky!#REF!,Tipy!HD84=Výsledky!#REF!,Tipy!HD84=Výsledky!$IK$9),IF(VLOOKUP(Tipy!HD84,'Kategórie hráčov'!$A$2:$B$46,2,FALSE)=30,30,20),0))</f>
        <v/>
      </c>
      <c r="IL90" s="73" t="str">
        <f>IF(ISBLANK($IF$3),"",IF(ISBLANK(Tipy!GZ84),0,IF(OR(AND(Tipy!GZ84=Výsledky!$ID$3,OR(Tipy!HB84=Výsledky!$IF$3+1,Tipy!HB84=Výsledky!$IF$3-1)),AND(Tipy!HB84=Výsledky!$IF$3,OR(Tipy!GZ84=Výsledky!$ID$3+1,Tipy!GZ84=Výsledky!$ID$3-1))),10,0)))</f>
        <v/>
      </c>
      <c r="IM90" s="74" t="str">
        <f>IF(ISBLANK($IF$3),"",IF(ISBLANK(Tipy!GZ84),"-",SUM(IH90:IL90)))</f>
        <v/>
      </c>
      <c r="IN90" s="68"/>
      <c r="IO90" s="71" t="str">
        <f>IF(ISBLANK($IT$3),"",IF(ISBLANK(Tipy!HF84),0,IF(AND(Tipy!HF84=Výsledky!$IR$3,Tipy!HH84=Výsledky!$IT$3),60,0)))</f>
        <v/>
      </c>
      <c r="IP90" s="7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72" t="str">
        <f>IF(ISBLANK($IT$3),"",IF(OR(Tipy!HI84=Výsledky!$IO$6,Tipy!HI84=Výsledky!$IO$7,Tipy!HI84=Výsledky!$IO$8,Tipy!HI84=Výsledky!$IO$9),IF(VLOOKUP(Tipy!HI84,'Kategórie hráčov'!$A$2:$B$46,2,FALSE)=30,30,20),0))</f>
        <v/>
      </c>
      <c r="IR90" s="72" t="str">
        <f>IF(ISBLANK($IT$3),"",IF(OR(Tipy!HJ84=Výsledky!$IR$6,Tipy!HJ84=Výsledky!$IR$7,Tipy!HJ84=Výsledky!$IR$8,Tipy!HJ84=Výsledky!$IR$9),IF(VLOOKUP(Tipy!HJ84,'Kategórie hráčov'!$A$2:$B$46,2,FALSE)=30,30,20),0))</f>
        <v/>
      </c>
      <c r="IS90" s="7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69" t="str">
        <f>IF(ISBLANK($IT$3),"",IF(ISBLANK(Tipy!HF84),"-",SUM(IO90:IS90)))</f>
        <v/>
      </c>
      <c r="IU90" s="68"/>
      <c r="IV90" s="71" t="str">
        <f>IF(ISBLANK($JA$3),"",IF(ISBLANK(Tipy!HL84),0,IF(AND(Tipy!HL84=Výsledky!$IY$3,Tipy!HN84=Výsledky!$JA$3),60,0)))</f>
        <v/>
      </c>
      <c r="IW90" s="7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72" t="str">
        <f>IF(ISBLANK($JA$3),"",IF(OR(Tipy!HO84=Výsledky!$IV$6,Tipy!HO84=Výsledky!$IV$7,Tipy!HO84=Výsledky!$IV$8,Tipy!HO84=Výsledky!$IV$9),IF(VLOOKUP(Tipy!HO84,'Kategórie hráčov'!$A$2:$B$46,2,FALSE)=30,30,20),0))</f>
        <v/>
      </c>
      <c r="IY90" s="72" t="str">
        <f>IF(ISBLANK($JA$3),"",IF(OR(Tipy!HP84=Výsledky!$IY$6,Tipy!HP84=Výsledky!$IY$7,Tipy!HP84=Výsledky!$IY$8,Tipy!HP84=Výsledky!$IY$9),IF(VLOOKUP(Tipy!HP84,'Kategórie hráčov'!$A$2:$B$46,2,FALSE)=30,30,20),0))</f>
        <v/>
      </c>
      <c r="IZ90" s="7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74" t="str">
        <f>IF(ISBLANK($JA$3),"",IF(ISBLANK(Tipy!HL84),"-",SUM(IV90:IZ90)))</f>
        <v/>
      </c>
      <c r="JB90" s="68"/>
      <c r="JC90" s="71" t="str">
        <f>IF(ISBLANK($JO$3),"",IF(ISBLANK(Tipy!HR84),0,IF(AND(Tipy!HR84=Výsledky!$JM$3,Tipy!HT84=Výsledky!$JO$3),60,0)))</f>
        <v/>
      </c>
      <c r="JD90" s="72" t="str">
        <f>IF(ISBLANK($JO$3),"",IF(ISBLANK(Tipy!HR84),0,IF(AND(Tipy!HR84=Výsledky!$JM$3,Tipy!HT84=Výsledky!$JO$3),0,IF(AND(Tipy!HR84-Tipy!HT84&gt;0,Výsledky!$JM$3-Výsledky!$JO$3&gt;0),20,IF(AND(Tipy!HR84-Tipy!HT84=0,Výsledky!$JM$3-Výsledky!$JO$3=0),20,IF(AND(Tipy!HR84-Tipy!HT84&lt;0,Výsledky!$JM$3-Výsledky!$JO$3&lt;0),20,0))))))</f>
        <v/>
      </c>
      <c r="JE90" s="141" t="str">
        <f>IF(ISBLANK($JO$3),"",IF(OR(Tipy!HU84=Výsledky!$JC$6,Tipy!HU84=Výsledky!$JC$7,Tipy!HU84=Výsledky!$JC$8,Tipy!HU84=Výsledky!$JC$9),IF(VLOOKUP(Tipy!HU84,'Kategórie hráčov'!$A$2:$B$70,2,FALSE)=30,30,20),0))</f>
        <v/>
      </c>
      <c r="JF90" s="141" t="str">
        <f>IF(ISBLANK($JO$3),"",IF(OR(Tipy!HV84=Výsledky!$JF$6,Tipy!HV84=Výsledky!$JF$7,Tipy!HV84=Výsledky!$JF$8,Tipy!HV84=Výsledky!$JF$9),IF(VLOOKUP(Tipy!HV84,'Kategórie hráčov'!$A$2:$B$70,2,FALSE)=30,30,20),0))</f>
        <v/>
      </c>
      <c r="JG90" s="73" t="str">
        <f>IF(ISBLANK($JO$3),"",IF(ISBLANK(Tipy!HR84),0,IF(OR(AND(Tipy!HR84=Výsledky!$JM$3,OR(Tipy!HT84=Výsledky!$JO$3+1,Tipy!HT84=Výsledky!$JO$3-1)),AND(Tipy!HT84=Výsledky!$JO$3,OR(Tipy!HR84=Výsledky!$JM$3+1,Tipy!HR84=Výsledky!$JM$3-1))),10,0)))</f>
        <v/>
      </c>
      <c r="JH90" s="74" t="str">
        <f>IF(ISBLANK($JO$3),"",IF(ISBLANK(Tipy!HR84),"-",SUM(JC90:JG90)))</f>
        <v/>
      </c>
      <c r="JI90" s="68"/>
      <c r="JJ90" s="71" t="str">
        <f>IF(ISBLANK($JH$3),"",IF(ISBLANK(Tipy!HX84),0,IF(AND(Tipy!HX84=Výsledky!$JF$3,Tipy!HZ84=Výsledky!$JH$3),60,0)))</f>
        <v/>
      </c>
      <c r="JK90" s="72" t="str">
        <f>IF(ISBLANK($JH$3),"",IF(ISBLANK(Tipy!HX84),0,IF(AND(Tipy!HX84=Výsledky!$JF$3,Tipy!HZ84=Výsledky!$JH$3),0,IF(AND(Tipy!HX84-Tipy!HZ84&gt;0,Výsledky!$JF$3-Výsledky!$JH$3&gt;0),20,IF(AND(Tipy!HX84-Tipy!HZ84=0,Výsledky!$JF$3-Výsledky!$JH$3=0),20,IF(AND(Tipy!HX84-Tipy!HZ84&lt;0,Výsledky!$JF$3-Výsledky!$JH$3&lt;0),20,0))))))</f>
        <v/>
      </c>
      <c r="JL90" s="72" t="str">
        <f>IF(ISBLANK($JH$3),"",IF(OR(Tipy!IA84=Výsledky!#REF!,Tipy!IA84=Výsledky!#REF!,Tipy!IA84=Výsledky!#REF!,Tipy!IA84=Výsledky!$JJ$9),IF(VLOOKUP(Tipy!IA84,'Kategórie hráčov'!$A$2:$B$46,2,FALSE)=30,30,20),0))</f>
        <v/>
      </c>
      <c r="JM90" s="72" t="str">
        <f>IF(ISBLANK($JH$3),"",IF(OR(Tipy!IB84=Výsledky!#REF!,Tipy!IB84=Výsledky!#REF!,Tipy!IB84=Výsledky!#REF!,Tipy!IB84=Výsledky!$JM$9),IF(VLOOKUP(Tipy!IB84,'Kategórie hráčov'!$A$2:$B$46,2,FALSE)=30,30,20),0))</f>
        <v/>
      </c>
      <c r="JN90" s="73" t="str">
        <f>IF(ISBLANK($JH$3),"",IF(ISBLANK(Tipy!HX84),0,IF(OR(AND(Tipy!HX84=Výsledky!$JF$3,OR(Tipy!HZ84=Výsledky!$JH$3+1,Tipy!HZ84=Výsledky!$JH$3-1)),AND(Tipy!HZ84=Výsledky!$JH$3,OR(Tipy!HX84=Výsledky!$JF$3+1,Tipy!HX84=Výsledky!$JF$3-1))),10,0)))</f>
        <v/>
      </c>
      <c r="JO90" s="74" t="str">
        <f>IF(ISBLANK($JH$3),"",IF(ISBLANK(Tipy!HX84),"-",SUM(JJ90:JN90)))</f>
        <v/>
      </c>
      <c r="JP90" s="68"/>
      <c r="JQ90" s="71" t="str">
        <f>IF(ISBLANK($JV$3),"",IF(ISBLANK(Tipy!ID84),0,IF(AND(Tipy!ID84=Výsledky!$JT$3,Tipy!IF84=Výsledky!$JV$3),60,0)))</f>
        <v/>
      </c>
      <c r="JR90" s="7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72" t="str">
        <f>IF(ISBLANK($JV$3),"",IF(OR(Tipy!IG84=Výsledky!$JQ$6,Tipy!IG84=Výsledky!$JQ$7,Tipy!IG84=Výsledky!$JQ$8,Tipy!IG84=Výsledky!$JQ$9),IF(VLOOKUP(Tipy!IG84,'Kategórie hráčov'!$A$2:$B$46,2,FALSE)=30,30,20),0))</f>
        <v/>
      </c>
      <c r="JT90" s="72" t="str">
        <f>IF(ISBLANK($JV$3),"",IF(OR(Tipy!IH84=Výsledky!$JT$6,Tipy!IH84=Výsledky!$JT$7,Tipy!IH84=Výsledky!$JT$8,Tipy!IH84=Výsledky!$JT$9),IF(VLOOKUP(Tipy!IH84,'Kategórie hráčov'!$A$2:$B$46,2,FALSE)=30,30,20),0))</f>
        <v/>
      </c>
      <c r="JU90" s="7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74" t="str">
        <f>IF(ISBLANK($JV$3),"",IF(ISBLANK(Tipy!ID84),"-",SUM(JQ90:JU90)))</f>
        <v/>
      </c>
      <c r="JW90" s="68"/>
      <c r="JX90" s="71" t="str">
        <f>IF(ISBLANK($KQ$3),"",IF(ISBLANK(Tipy!IJ84),0,IF(AND(Tipy!IJ84=Výsledky!$KO$3,Tipy!IL84=Výsledky!$KQ$3),60,0)))</f>
        <v/>
      </c>
      <c r="JY90" s="72" t="str">
        <f>IF(ISBLANK($KQ$3),"",IF(ISBLANK(Tipy!IJ84),0,IF(AND(Tipy!IJ84=Výsledky!$KO$3,Tipy!IL84=Výsledky!$KQ$3),0,IF(AND(Tipy!IJ84-Tipy!IL84&gt;0,Výsledky!$KO$3-Výsledky!$KQ$3&gt;0),20,IF(AND(Tipy!IJ84-Tipy!IL84=0,Výsledky!$KO$3-Výsledky!$KQ$3=0),20,IF(AND(Tipy!IJ84-Tipy!IL84&lt;0,Výsledky!$KO$3-Výsledky!$KQ$3&lt;0),20,0))))))</f>
        <v/>
      </c>
      <c r="JZ90" s="72" t="str">
        <f>IF(ISBLANK($KQ$3),"",IF(OR(Tipy!IM84=Výsledky!$JX$6,Tipy!IM84=Výsledky!$JX$7,Tipy!IM84=Výsledky!$JX$8,Tipy!IM84=Výsledky!$JX$9),IF(VLOOKUP(Tipy!IM84,'Kategórie hráčov'!$A$2:$B$46,2,FALSE)=30,30,20),0))</f>
        <v/>
      </c>
      <c r="KA90" s="72" t="str">
        <f>IF(ISBLANK($KQ$3),"",IF(OR(Tipy!IN84=Výsledky!$KA$6,Tipy!IN84=Výsledky!$KA$7,Tipy!IN84=Výsledky!$KA$8,Tipy!IN84=Výsledky!$KA$9),IF(VLOOKUP(Tipy!IN84,'Kategórie hráčov'!$A$2:$B$46,2,FALSE)=30,30,20),0))</f>
        <v/>
      </c>
      <c r="KB90" s="73" t="str">
        <f>IF(ISBLANK($KQ$3),"",IF(ISBLANK(Tipy!IJ84),0,IF(OR(AND(Tipy!IJ84=Výsledky!$KO$3,OR(Tipy!IL84=Výsledky!$KQ$3+1,Tipy!IL84=Výsledky!$KQ$3-1)),AND(Tipy!IL84=Výsledky!$KQ$3,OR(Tipy!IJ84=Výsledky!$KO$3+1,Tipy!IJ84=Výsledky!$KO$3-1))),10,0)))</f>
        <v/>
      </c>
      <c r="KC90" s="74" t="str">
        <f>IF(ISBLANK($KQ$3),"",IF(ISBLANK(Tipy!IJ84),"-",SUM(JX90:KB90)))</f>
        <v/>
      </c>
      <c r="KD90" s="68"/>
      <c r="KE90" s="71" t="str">
        <f>IF(ISBLANK($KX$3),"",IF(ISBLANK(Tipy!IP84),0,IF(AND(Tipy!IP84=Výsledky!$KV$3,Tipy!IR84=Výsledky!$KX$3),60,0)))</f>
        <v/>
      </c>
      <c r="KF90" s="72" t="str">
        <f>IF(ISBLANK($KX$3),"",IF(ISBLANK(Tipy!IP84),0,IF(AND(Tipy!IP84=Výsledky!$KV$3,Tipy!IR84=Výsledky!$KX$3),0,IF(AND(Tipy!IP84-Tipy!IR84&gt;0,Výsledky!$KV$3-Výsledky!$KX$3&gt;0),20,IF(AND(Tipy!IP84-Tipy!IR84=0,Výsledky!$KV$3-Výsledky!$KX$3=0),20,IF(AND(Tipy!IP84-Tipy!IR84&lt;0,Výsledky!$KV$3-Výsledky!$KX$3&lt;0),20,0))))))</f>
        <v/>
      </c>
      <c r="KG90" s="72" t="str">
        <f>IF(ISBLANK($KX$3),"",IF(OR(Tipy!IS84=Výsledky!#REF!,Tipy!IS84=Výsledky!#REF!,Tipy!IS84=Výsledky!#REF!,Tipy!IS84=Výsledky!$KE$9),IF(VLOOKUP(Tipy!IS84,'Kategórie hráčov'!$A$2:$B$46,2,FALSE)=30,30,20),0))</f>
        <v/>
      </c>
      <c r="KH90" s="72" t="str">
        <f>IF(ISBLANK($KX$3),"",IF(OR(Tipy!IT84=Výsledky!#REF!,Tipy!IT84=Výsledky!#REF!,Tipy!IT84=Výsledky!#REF!,Tipy!IT84=Výsledky!$KH$9),IF(VLOOKUP(Tipy!IT84,'Kategórie hráčov'!$A$2:$B$46,2,FALSE)=30,30,20),0))</f>
        <v/>
      </c>
      <c r="KI90" s="73" t="str">
        <f>IF(ISBLANK($KX$3),"",IF(ISBLANK(Tipy!IP84),0,IF(OR(AND(Tipy!IP84=Výsledky!$KV$3,OR(Tipy!IR84=Výsledky!$KX$3+1,Tipy!IR84=Výsledky!$KX$3-1)),AND(Tipy!IR84=Výsledky!$KX$3,OR(Tipy!IP84=Výsledky!$KV$3+1,Tipy!IP84=Výsledky!$KV$3-1))),10,0)))</f>
        <v/>
      </c>
      <c r="KJ90" s="74" t="str">
        <f>IF(ISBLANK($KX$3),"",IF(ISBLANK(Tipy!IP84),"-",SUM(KE90:KI90)))</f>
        <v/>
      </c>
      <c r="KK90" s="68"/>
      <c r="KL90" s="71" t="str">
        <f>IF(ISBLANK($KJ$3),"",IF(ISBLANK(Tipy!IV84),0,IF(AND(Tipy!IV84=Výsledky!$KH$3,Tipy!IX84=Výsledky!$KJ$3),60,0)))</f>
        <v/>
      </c>
      <c r="KM90" s="72" t="str">
        <f>IF(ISBLANK($KJ$3),"",IF(ISBLANK(Tipy!IV84),0,IF(AND(Tipy!IV84=Výsledky!$KH$3,Tipy!IX84=Výsledky!$KJ$3),0,IF(AND(Tipy!IV84-Tipy!IX84&gt;0,Výsledky!$KH$3-Výsledky!$KJ$3&gt;0),20,IF(AND(Tipy!IV84-Tipy!IX84=0,Výsledky!$KH$3-Výsledky!$KJ$3=0),20,IF(AND(Tipy!IV84-Tipy!IX84&lt;0,Výsledky!$KH$3-Výsledky!$KJ$3&lt;0),20,0))))))</f>
        <v/>
      </c>
      <c r="KN90" s="72" t="str">
        <f>IF(ISBLANK($KJ$3),"",IF(OR(Tipy!IY84=Výsledky!$KL$6,Tipy!IY84=Výsledky!$KL$7,Tipy!IY84=Výsledky!$KL$8,Tipy!IY84=Výsledky!$KL$9),IF(VLOOKUP(Tipy!IY84,'Kategórie hráčov'!$A$2:$B$46,2,FALSE)=30,30,20),0))</f>
        <v/>
      </c>
      <c r="KO90" s="72" t="str">
        <f>IF(ISBLANK($KJ$3),"",IF(OR(Tipy!IZ84=Výsledky!$KO$6,Tipy!IZ84=Výsledky!$KO$7,Tipy!IZ84=Výsledky!$KO$8,Tipy!IZ84=Výsledky!$KO$9),IF(VLOOKUP(Tipy!IZ84,'Kategórie hráčov'!$A$2:$B$46,2,FALSE)=30,30,20),0))</f>
        <v/>
      </c>
      <c r="KP90" s="73" t="str">
        <f>IF(ISBLANK($KJ$3),"",IF(ISBLANK(Tipy!IV84),0,IF(OR(AND(Tipy!IV84=Výsledky!$KH$3,OR(Tipy!IX84=Výsledky!$KJ$3+1,Tipy!IX84=Výsledky!$KJ$3-1)),AND(Tipy!IX84=Výsledky!$KJ$3,OR(Tipy!IV84=Výsledky!$KH$3+1,Tipy!IV84=Výsledky!$KH$3-1))),10,0)))</f>
        <v/>
      </c>
      <c r="KQ90" s="74" t="str">
        <f>IF(ISBLANK($KJ$3),"",IF(ISBLANK(Tipy!IV84),"-",SUM(KL90:KP90)))</f>
        <v/>
      </c>
      <c r="KR90" s="68"/>
      <c r="KS90" s="71" t="str">
        <f>IF(ISBLANK($KC$3),"",IF(ISBLANK(Tipy!JB84),0,IF(AND(Tipy!JB84=Výsledky!$KA$3,Tipy!JD84=Výsledky!$KC$3),60,0)))</f>
        <v/>
      </c>
      <c r="KT90" s="72" t="str">
        <f>IF(ISBLANK($KC$3),"",IF(ISBLANK(Tipy!JB84),0,IF(AND(Tipy!JB84=Výsledky!$KA$3,Tipy!JD84=Výsledky!$KC$3),0,IF(AND(Tipy!JB84-Tipy!JD84&gt;0,Výsledky!$KA$3-Výsledky!$KC$3&gt;0),20,IF(AND(Tipy!JB84-Tipy!JD84=0,Výsledky!$KA$3-Výsledky!$KC$3=0),20,IF(AND(Tipy!JB84-Tipy!JD84&lt;0,Výsledky!$KA$3-Výsledky!$KC$3&lt;0),20,0))))))</f>
        <v/>
      </c>
      <c r="KU90" s="72" t="str">
        <f>IF(ISBLANK($KC$3),"",IF(OR(Tipy!JE84=Výsledky!$KS$6,Tipy!JE84=Výsledky!$KS$7,Tipy!JE84=Výsledky!$KS$8,Tipy!JE84=Výsledky!$KS$9),IF(VLOOKUP(Tipy!JE84,'Kategórie hráčov'!$A$2:$B$46,2,FALSE)=30,30,20),0))</f>
        <v/>
      </c>
      <c r="KV90" s="72" t="str">
        <f>IF(ISBLANK($KC$3),"",IF(OR(Tipy!JF84=Výsledky!$KV$6,Tipy!JF84=Výsledky!$KV$7,Tipy!JF84=Výsledky!$KV$8,Tipy!JF84=Výsledky!$KV$9),IF(VLOOKUP(Tipy!JF84,'Kategórie hráčov'!$A$2:$B$46,2,FALSE)=30,30,20),0))</f>
        <v/>
      </c>
      <c r="KW90" s="73" t="str">
        <f>IF(ISBLANK($KC$3),"",IF(ISBLANK(Tipy!JB84),0,IF(OR(AND(Tipy!JB84=Výsledky!$KA$3,OR(Tipy!JD84=Výsledky!$KC$3+1,Tipy!JD84=Výsledky!$KC$3-1)),AND(Tipy!JD84=Výsledky!$KC$3,OR(Tipy!JB84=Výsledky!$KA$3+1,Tipy!JB84=Výsledky!$KA$3-1))),10,0)))</f>
        <v/>
      </c>
      <c r="KX90" s="74" t="str">
        <f>IF(ISBLANK($KC$3),"",IF(ISBLANK(Tipy!JB84),"-",SUM(KS90:KW90)))</f>
        <v/>
      </c>
      <c r="KY90" s="68"/>
      <c r="KZ90" s="71" t="str">
        <f>IF(ISBLANK($LE$3),"",IF(ISBLANK(Tipy!JH84),0,IF(AND(Tipy!JH84=Výsledky!$LC$3,Tipy!JJ84=Výsledky!$LE$3),60,0)))</f>
        <v/>
      </c>
      <c r="LA90" s="7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72" t="str">
        <f>IF(ISBLANK($LE$3),"",IF(OR(Tipy!JK84=Výsledky!$KZ$6,Tipy!JK84=Výsledky!$KZ$7,Tipy!JK84=Výsledky!$KZ$8,Tipy!JK84=Výsledky!$KZ$9),IF(VLOOKUP(Tipy!JK84,'Kategórie hráčov'!$A$2:$B$46,2,FALSE)=30,30,20),0))</f>
        <v/>
      </c>
      <c r="LC90" s="72" t="str">
        <f>IF(ISBLANK($LE$3),"",IF(OR(Tipy!JL84=Výsledky!$LC$6,Tipy!JL84=Výsledky!$LC$7,Tipy!JL84=Výsledky!$LC$8,Tipy!JL84=Výsledky!$LC$9),IF(VLOOKUP(Tipy!JL84,'Kategórie hráčov'!$A$2:$B$46,2,FALSE)=30,30,20),0))</f>
        <v/>
      </c>
      <c r="LD90" s="7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74" t="str">
        <f>IF(ISBLANK($LE$3),"",IF(ISBLANK(Tipy!JH84),"-",SUM(KZ90:LD90)))</f>
        <v/>
      </c>
      <c r="LF90" s="68"/>
      <c r="LG90" s="71" t="str">
        <f>IF(ISBLANK($JH$3),"",IF(ISBLANK(Tipy!JU84),0,IF(AND(Tipy!JU84=Výsledky!$JF$3,Tipy!JW84=Výsledky!$JH$3),60,0)))</f>
        <v/>
      </c>
      <c r="LH90" s="72" t="str">
        <f>IF(ISBLANK($JH$3),"",IF(ISBLANK(Tipy!JU84),0,IF(AND(Tipy!JU84=Výsledky!$JF$3,Tipy!JW84=Výsledky!$JH$3),0,IF(AND(Tipy!JU84-Tipy!JW84&gt;0,Výsledky!$JF$3-Výsledky!$JH$3&gt;0),20,IF(AND(Tipy!JU84-Tipy!JW84=0,Výsledky!$JF$3-Výsledky!$JH$3=0),20,IF(AND(Tipy!JU84-Tipy!JW84&lt;0,Výsledky!$JF$3-Výsledky!$JH$3&lt;0),20,0))))))</f>
        <v/>
      </c>
      <c r="LI90" s="72" t="str">
        <f>IF(ISBLANK($JH$3),"",IF(OR(Tipy!JX84=Výsledky!#REF!,Tipy!JX84=Výsledky!#REF!,Tipy!JX84=Výsledky!#REF!,Tipy!JX84=Výsledky!$JJ$9),IF(VLOOKUP(Tipy!JX84,'Kategórie hráčov'!$A$2:$B$46,2,FALSE)=30,30,20),0))</f>
        <v/>
      </c>
      <c r="LJ90" s="72" t="str">
        <f>IF(ISBLANK($JH$3),"",IF(OR(Tipy!JY84=Výsledky!#REF!,Tipy!JY84=Výsledky!#REF!,Tipy!JY84=Výsledky!#REF!,Tipy!JY84=Výsledky!$JM$9),IF(VLOOKUP(Tipy!JY84,'Kategórie hráčov'!$A$2:$B$46,2,FALSE)=30,30,20),0))</f>
        <v/>
      </c>
      <c r="LK90" s="73" t="str">
        <f>IF(ISBLANK($JH$3),"",IF(ISBLANK(Tipy!JU84),0,IF(OR(AND(Tipy!JU84=Výsledky!$JF$3,OR(Tipy!JW84=Výsledky!$JH$3+1,Tipy!JW84=Výsledky!$JH$3-1)),AND(Tipy!JW84=Výsledky!$JH$3,OR(Tipy!JU84=Výsledky!$JF$3+1,Tipy!JU84=Výsledky!$JF$3-1))),10,0)))</f>
        <v/>
      </c>
      <c r="LL90" s="74" t="str">
        <f>IF(ISBLANK($JH$3),"",IF(ISBLANK(Tipy!JU84),"-",SUM(LG90:LK90)))</f>
        <v/>
      </c>
      <c r="LM90" s="68"/>
      <c r="LN90" s="71" t="str">
        <f>IF(ISBLANK($LS$3),"",IF(ISBLANK(Tipy!JN84),0,IF(AND(Tipy!JN84=Výsledky!$LQ$3,Tipy!JP84=Výsledky!$LS$3),60,0)))</f>
        <v/>
      </c>
      <c r="LO90" s="72" t="str">
        <f>IF(ISBLANK($LS$3),"",IF(ISBLANK(Tipy!JN84),0,IF(AND(Tipy!JN84=Výsledky!$LQ$3,Tipy!JP84=Výsledky!$LS$3),0,IF(AND(Tipy!JN84-Tipy!JP84&gt;0,Výsledky!$LQ$3-Výsledky!$LS$3&gt;0),20,IF(AND(Tipy!JN84-Tipy!JP84=0,Výsledky!$LQ$3-Výsledky!$LS$3=0),20,IF(AND(Tipy!JN84-Tipy!JP84&lt;0,Výsledky!$LQ$3-Výsledky!$LS$3&lt;0),20,0))))))</f>
        <v/>
      </c>
      <c r="LP90" s="72" t="str">
        <f>IF(ISBLANK($LS$3),"",IF(OR(Tipy!JQ84=Výsledky!$LN$6,Tipy!JQ84=Výsledky!$LN$7,Tipy!JQ84=Výsledky!$LN$8,Tipy!JQ84=Výsledky!$LN$9),IF(VLOOKUP(Tipy!JQ84,'Kategórie hráčov'!$A$2:$B$46,2,FALSE)=30,30,20),0))</f>
        <v/>
      </c>
      <c r="LQ90" s="72" t="str">
        <f>IF(ISBLANK($LS$3),"",IF(OR(Tipy!JR84=Výsledky!$LQ$6,Tipy!JR84=Výsledky!$LQ$7,Tipy!JR84=Výsledky!$LQ$8,Tipy!JR84=Výsledky!$LQ$9),IF(VLOOKUP(Tipy!JR84,'Kategórie hráčov'!$A$2:$B$46,2,FALSE)=30,30,20),0))</f>
        <v/>
      </c>
      <c r="LR90" s="73" t="str">
        <f>IF(ISBLANK($LS$3),"",IF(ISBLANK(Tipy!JN84),0,IF(OR(AND(Tipy!JN84=Výsledky!$LQ$3,OR(Tipy!JP84=Výsledky!$LS$3+1,Tipy!JP84=Výsledky!$LS$3-1)),AND(Tipy!JP84=Výsledky!$LS$3,OR(Tipy!JN84=Výsledky!$LQ$3+1,Tipy!JN84=Výsledky!$LQ$3-1))),10,0)))</f>
        <v/>
      </c>
      <c r="LS90" s="74" t="str">
        <f>IF(ISBLANK($LS$3),"",IF(ISBLANK(Tipy!JN84),"-",SUM(LN90:LR90)))</f>
        <v/>
      </c>
      <c r="LT90" s="68"/>
      <c r="LU90" s="71" t="str">
        <f>IF(ISBLANK($JH$3),"",IF(ISBLANK(Tipy!KI84),0,IF(AND(Tipy!KI84=Výsledky!$JF$3,Tipy!KK84=Výsledky!$JH$3),60,0)))</f>
        <v/>
      </c>
      <c r="LV90" s="72" t="str">
        <f>IF(ISBLANK($JH$3),"",IF(ISBLANK(Tipy!KI84),0,IF(AND(Tipy!KI84=Výsledky!$JF$3,Tipy!KK84=Výsledky!$JH$3),0,IF(AND(Tipy!KI84-Tipy!KK84&gt;0,Výsledky!$JF$3-Výsledky!$JH$3&gt;0),20,IF(AND(Tipy!KI84-Tipy!KK84=0,Výsledky!$JF$3-Výsledky!$JH$3=0),20,IF(AND(Tipy!KI84-Tipy!KK84&lt;0,Výsledky!$JF$3-Výsledky!$JH$3&lt;0),20,0))))))</f>
        <v/>
      </c>
      <c r="LW90" s="72" t="str">
        <f>IF(ISBLANK($JH$3),"",IF(OR(Tipy!KL84=Výsledky!#REF!,Tipy!KL84=Výsledky!#REF!,Tipy!KL84=Výsledky!#REF!,Tipy!KL84=Výsledky!$JJ$9),IF(VLOOKUP(Tipy!KL84,'Kategórie hráčov'!$A$2:$B$46,2,FALSE)=30,30,20),0))</f>
        <v/>
      </c>
      <c r="LX90" s="72" t="str">
        <f>IF(ISBLANK($JH$3),"",IF(OR(Tipy!KM84=Výsledky!#REF!,Tipy!KM84=Výsledky!#REF!,Tipy!KM84=Výsledky!#REF!,Tipy!KM84=Výsledky!$JM$9),IF(VLOOKUP(Tipy!KM84,'Kategórie hráčov'!$A$2:$B$46,2,FALSE)=30,30,20),0))</f>
        <v/>
      </c>
      <c r="LY90" s="73" t="str">
        <f>IF(ISBLANK($JH$3),"",IF(ISBLANK(Tipy!KI84),0,IF(OR(AND(Tipy!KI84=Výsledky!$JF$3,OR(Tipy!KK84=Výsledky!$JH$3+1,Tipy!KK84=Výsledky!$JH$3-1)),AND(Tipy!KK84=Výsledky!$JH$3,OR(Tipy!KI84=Výsledky!$JF$3+1,Tipy!KI84=Výsledky!$JF$3-1))),10,0)))</f>
        <v/>
      </c>
      <c r="LZ90" s="74" t="str">
        <f>IF(ISBLANK($JH$3),"",IF(ISBLANK(Tipy!KI84),"-",SUM(LU90:LY90)))</f>
        <v/>
      </c>
      <c r="MA90" s="68"/>
      <c r="MB90" s="71" t="str">
        <f>IF(ISBLANK($MG$3),"",IF(ISBLANK(Tipy!JZ84),0,IF(AND(Tipy!JZ84=Výsledky!$ME$3,Tipy!KB84=Výsledky!$MG$3),60,0)))</f>
        <v/>
      </c>
      <c r="MC90" s="72" t="str">
        <f>IF(ISBLANK($MG$3),"",IF(ISBLANK(Tipy!JZ84),0,IF(AND(Tipy!JZ84=Výsledky!$ME$3,Tipy!KB84=Výsledky!$MG$3),0,IF(AND(Tipy!JZ84-Tipy!KB84&gt;0,Výsledky!$ME$3-Výsledky!$MG$3&gt;0),20,IF(AND(Tipy!JZ84-Tipy!KB84=0,Výsledky!$ME$3-Výsledky!$MG$3=0),20,IF(AND(Tipy!JZ84-Tipy!KB84&lt;0,Výsledky!$ME$3-Výsledky!$MG$3&lt;0),20,0))))))</f>
        <v/>
      </c>
      <c r="MD90" s="72" t="str">
        <f>IF(ISBLANK($MG$3),"",IF(OR(Tipy!KC84=Výsledky!$MB$6,Tipy!KC84=Výsledky!$MB$7,Tipy!KC84=Výsledky!$MB$8,Tipy!KC84=Výsledky!$MB$9),IF(VLOOKUP(Tipy!KC84,'Kategórie hráčov'!$A$2:$B$46,2,FALSE)=30,30,20),0))</f>
        <v/>
      </c>
      <c r="ME90" s="72" t="str">
        <f>IF(ISBLANK($MG$3),"",IF(OR(Tipy!KD84=Výsledky!$ME$6,Tipy!KD84=Výsledky!$ME$7,Tipy!KD84=Výsledky!$ME$8,Tipy!KD84=Výsledky!$ME$9),IF(VLOOKUP(Tipy!KD84,'Kategórie hráčov'!$A$2:$B$46,2,FALSE)=30,30,20),0))</f>
        <v/>
      </c>
      <c r="MF90" s="73" t="str">
        <f>IF(ISBLANK($MG$3),"",IF(ISBLANK(Tipy!JZ84),0,IF(OR(AND(Tipy!JZ84=Výsledky!$ME$3,OR(Tipy!KB84=Výsledky!$MG$3+1,Tipy!KB84=Výsledky!$MG$3-1)),AND(Tipy!KB84=Výsledky!$MG$3,OR(Tipy!JZ84=Výsledky!$ME$3+1,Tipy!JZ84=Výsledky!$ME$3-1))),10,0)))</f>
        <v/>
      </c>
      <c r="MG90" s="74" t="str">
        <f>IF(ISBLANK($MG$3),"",IF(ISBLANK(Tipy!JZ84),"-",SUM(MB90:MF90)))</f>
        <v/>
      </c>
      <c r="MH90" s="68"/>
      <c r="MI90" s="71" t="str">
        <f>IF(ISBLANK($MN$3),"",IF(ISBLANK(Tipy!KL84),0,IF(AND(Tipy!KL84=Výsledky!$ML$3,Tipy!KN84=Výsledky!$MN$3),60,0)))</f>
        <v/>
      </c>
      <c r="MJ90" s="7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65" t="str">
        <f>IF(ISBLANK($MN$3),"",IF(OR(Tipy!KO84=Výsledky!$MI$6,Tipy!KO84=Výsledky!$MI$7,Tipy!KO84=Výsledky!$MI$8,Tipy!KO84=Výsledky!$MI$9),IF(VLOOKUP(Tipy!KO84,'Kategórie hráčov'!$A$2:$B$70,2,FALSE)=30,30,20),0))</f>
        <v/>
      </c>
      <c r="ML90" s="65" t="str">
        <f>IF(ISBLANK($MN$3),"",IF(OR(Tipy!KP84=Výsledky!$ML$6,Tipy!KP84=Výsledky!$ML$7,Tipy!KP84=Výsledky!$ML$8,Tipy!KP84=Výsledky!$ML$9),IF(VLOOKUP(Tipy!KP84,'Kategórie hráčov'!$A$2:$B$70,2,FALSE)=30,30,20),0))</f>
        <v/>
      </c>
      <c r="MM90" s="7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74" t="str">
        <f>IF(ISBLANK($MN$3),"",IF(ISBLANK(Tipy!KL84),"-",SUM(MI90:MM90)))</f>
        <v/>
      </c>
      <c r="MO90" s="68"/>
      <c r="MP90" s="71" t="str">
        <f>IF(ISBLANK($MU$3),"",IF(ISBLANK(Tipy!KR84),0,IF(AND(Tipy!KR84=Výsledky!$MS$3,Tipy!KT84=Výsledky!$MU$3),60,0)))</f>
        <v/>
      </c>
      <c r="MQ90" s="7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72" t="str">
        <f>IF(ISBLANK($MU$3),"",IF(OR(Tipy!KU84=Výsledky!$MP$6,Tipy!KU84=Výsledky!$MP$7,Tipy!KU84=Výsledky!$MP$8,Tipy!KU84=Výsledky!$MP$9),IF(VLOOKUP(Tipy!KU84,'Kategórie hráčov'!$A$2:$B$46,2,FALSE)=30,30,20),0))</f>
        <v/>
      </c>
      <c r="MS90" s="72" t="str">
        <f>IF(ISBLANK($MU$3),"",IF(OR(Tipy!KV84=Výsledky!$MS$6,Tipy!KV84=Výsledky!$MS$7,Tipy!KV84=Výsledky!$MS$8,Tipy!KV84=Výsledky!$MS$9),IF(VLOOKUP(Tipy!KV84,'Kategórie hráčov'!$A$2:$B$46,2,FALSE)=30,30,20),0))</f>
        <v/>
      </c>
      <c r="MT90" s="7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74" t="str">
        <f>IF(ISBLANK($MU$3),"",IF(ISBLANK(Tipy!KR84),"-",SUM(MP90:MT90)))</f>
        <v/>
      </c>
      <c r="MV90" s="68"/>
      <c r="MW90" s="71" t="str">
        <f>IF(ISBLANK($NP$3),"",IF(ISBLANK(Tipy!KX84),0,IF(AND(Tipy!KX84=Výsledky!$NN$3,Tipy!KZ84=Výsledky!$NP$3),60,0)))</f>
        <v/>
      </c>
      <c r="MX90" s="72" t="str">
        <f>IF(ISBLANK($NP$3),"",IF(ISBLANK(Tipy!KX84),0,IF(AND(Tipy!KX84=Výsledky!$NN$3,Tipy!KZ84=Výsledky!$NP$3),0,IF(AND(Tipy!KX84-Tipy!KZ84&gt;0,Výsledky!$NN$3-Výsledky!$NP$3&gt;0),20,IF(AND(Tipy!KX84-Tipy!KZ84=0,Výsledky!$NN$3-Výsledky!$NP$3=0),20,IF(AND(Tipy!KX84-Tipy!KZ84&lt;0,Výsledky!$NN$3-Výsledky!$NP$3&lt;0),20,0))))))</f>
        <v/>
      </c>
      <c r="MY90" s="72" t="str">
        <f>IF(ISBLANK($NP$3),"",IF(OR(Tipy!LA84=Výsledky!$MW$6,Tipy!LA84=Výsledky!$MW$7,Tipy!LA84=Výsledky!$MW$8,Tipy!LA84=Výsledky!$MW$9),IF(VLOOKUP(Tipy!LA84,'Kategórie hráčov'!$A$2:$B$46,2,FALSE)=30,30,20),0))</f>
        <v/>
      </c>
      <c r="MZ90" s="72" t="str">
        <f>IF(ISBLANK($NP$3),"",IF(OR(Tipy!LB84=Výsledky!$MZ$6,Tipy!LB84=Výsledky!$MZ$7,Tipy!LB84=Výsledky!$MZ$8,Tipy!LB84=Výsledky!$MZ$9),IF(VLOOKUP(Tipy!LB84,'Kategórie hráčov'!$A$2:$B$46,2,FALSE)=30,30,20),0))</f>
        <v/>
      </c>
      <c r="NA90" s="73" t="str">
        <f>IF(ISBLANK($NP$3),"",IF(ISBLANK(Tipy!KX84),0,IF(OR(AND(Tipy!KX84=Výsledky!$NN$3,OR(Tipy!KZ84=Výsledky!$NP$3+1,Tipy!KZ84=Výsledky!$NP$3-1)),AND(Tipy!KZ84=Výsledky!$NP$3,OR(Tipy!KX84=Výsledky!$NN$3+1,Tipy!KX84=Výsledky!$NN$3-1))),10,0)))</f>
        <v/>
      </c>
      <c r="NB90" s="74" t="str">
        <f>IF(ISBLANK($NP$3),"",IF(ISBLANK(Tipy!KX84),"-",SUM(MW90:NA90)))</f>
        <v/>
      </c>
      <c r="NC90" s="68"/>
      <c r="ND90" s="71" t="str">
        <f>IF(ISBLANK($NB$3),"",IF(ISBLANK(Tipy!LD84),0,IF(AND(Tipy!LD84=Výsledky!$MZ$3,Tipy!LF84=Výsledky!$NB$3),60,0)))</f>
        <v/>
      </c>
      <c r="NE90" s="72" t="str">
        <f>IF(ISBLANK($NB$3),"",IF(ISBLANK(Tipy!LD84),0,IF(AND(Tipy!LD84=Výsledky!$MZ$3,Tipy!LF84=Výsledky!$NB$3),0,IF(AND(Tipy!LD84-Tipy!LF84&gt;0,Výsledky!$MZ$3-Výsledky!$NB$3&gt;0),20,IF(AND(Tipy!LD84-Tipy!LF84=0,Výsledky!$MZ$3-Výsledky!$NB$3=0),20,IF(AND(Tipy!LD84-Tipy!LF84&lt;0,Výsledky!$MZ$3-Výsledky!$NB$3&lt;0),20,0))))))</f>
        <v/>
      </c>
      <c r="NF90" s="72" t="str">
        <f>IF(ISBLANK($NB$3),"",IF(OR(Tipy!LG84=Výsledky!#REF!,Tipy!LG84=Výsledky!#REF!,Tipy!LG84=Výsledky!#REF!,Tipy!LG84=Výsledky!$ND$9),IF(VLOOKUP(Tipy!LG84,'Kategórie hráčov'!$A$2:$B$46,2,FALSE)=30,30,20),0))</f>
        <v/>
      </c>
      <c r="NG90" s="72" t="str">
        <f>IF(ISBLANK($NB$3),"",IF(OR(Tipy!LH84=Výsledky!#REF!,Tipy!LH84=Výsledky!#REF!,Tipy!LH84=Výsledky!#REF!,Tipy!LH84=Výsledky!$NG$9),IF(VLOOKUP(Tipy!LH84,'Kategórie hráčov'!$A$2:$B$46,2,FALSE)=30,30,20),0))</f>
        <v/>
      </c>
      <c r="NH90" s="73" t="str">
        <f>IF(ISBLANK($NB$3),"",IF(ISBLANK(Tipy!LD84),0,IF(OR(AND(Tipy!LD84=Výsledky!$MZ$3,OR(Tipy!LF84=Výsledky!$NB$3+1,Tipy!LF84=Výsledky!$NB$3-1)),AND(Tipy!LF84=Výsledky!$NB$3,OR(Tipy!LD84=Výsledky!$MZ$3+1,Tipy!LD84=Výsledky!$MZ$3-1))),10,0)))</f>
        <v/>
      </c>
      <c r="NI90" s="74" t="str">
        <f>IF(ISBLANK($NB$3),"",IF(ISBLANK(Tipy!LD84),"-",SUM(ND90:NH90)))</f>
        <v/>
      </c>
      <c r="NJ90" s="68"/>
      <c r="NK90" s="71" t="str">
        <f>IF(ISBLANK($OD$3),"",IF(ISBLANK(Tipy!LJ84),0,IF(AND(Tipy!LJ84=Výsledky!$OB$3,Tipy!LL84=Výsledky!$OD$3),60,0)))</f>
        <v/>
      </c>
      <c r="NL90" s="72" t="str">
        <f>IF(ISBLANK($OD$3),"",IF(ISBLANK(Tipy!LJ84),0,IF(AND(Tipy!LJ84=Výsledky!$OB$3,Tipy!LL84=Výsledky!$OD$3),0,IF(AND(Tipy!LJ84-Tipy!LL84&gt;0,Výsledky!$OB$3-Výsledky!$OD$3&gt;0),20,IF(AND(Tipy!LJ84-Tipy!LL84=0,Výsledky!$OB$3-Výsledky!$OD$3=0),20,IF(AND(Tipy!LJ84-Tipy!LL84&lt;0,Výsledky!$OB$3-Výsledky!$OD$3&lt;0),20,0))))))</f>
        <v/>
      </c>
      <c r="NM90" s="72" t="str">
        <f>IF(ISBLANK($OD$3),"",IF(OR(Tipy!LM84=Výsledky!$NK$6,Tipy!LM84=Výsledky!$NK$7,Tipy!LM84=Výsledky!$NK$8,Tipy!LM84=Výsledky!$NK$9),IF(VLOOKUP(Tipy!LM84,'Kategórie hráčov'!$A$2:$B$46,2,FALSE)=30,30,20),0))</f>
        <v/>
      </c>
      <c r="NN90" s="72" t="str">
        <f>IF(ISBLANK($OD$3),"",IF(OR(Tipy!LN84=Výsledky!$NN$6,Tipy!LN84=Výsledky!$NN$7,Tipy!LN84=Výsledky!$NN$8,Tipy!LN84=Výsledky!$NN$9),IF(VLOOKUP(Tipy!LN84,'Kategórie hráčov'!$A$2:$B$46,2,FALSE)=30,30,20),0))</f>
        <v/>
      </c>
      <c r="NO90" s="73" t="str">
        <f>IF(ISBLANK($OD$3),"",IF(ISBLANK(Tipy!LJ84),0,IF(OR(AND(Tipy!LJ84=Výsledky!$OB$3,OR(Tipy!LL84=Výsledky!$OD$3+1,Tipy!LL84=Výsledky!$OD$3-1)),AND(Tipy!LL84=Výsledky!$OD$3,OR(Tipy!LJ84=Výsledky!$OB$3+1,Tipy!LJ84=Výsledky!$OB$3-1))),10,0)))</f>
        <v/>
      </c>
      <c r="NP90" s="74" t="str">
        <f>IF(ISBLANK($OD$3),"",IF(ISBLANK(Tipy!LJ84),"-",SUM(NK90:NO90)))</f>
        <v/>
      </c>
      <c r="NQ90" s="68"/>
      <c r="NR90" s="71" t="str">
        <f>IF(ISBLANK($NI$3),"",IF(ISBLANK(Tipy!LP84),0,IF(AND(Tipy!LP84=Výsledky!$NG$3,Tipy!LR84=Výsledky!$NI$3),60,0)))</f>
        <v/>
      </c>
      <c r="NS90" s="72" t="str">
        <f>IF(ISBLANK($NI$3),"",IF(ISBLANK(Tipy!LP84),0,IF(AND(Tipy!LP84=Výsledky!$NG$3,Tipy!LR84=Výsledky!$NI$3),0,IF(AND(Tipy!LP84-Tipy!LR84&gt;0,Výsledky!$NG$3-Výsledky!$NI$3&gt;0),20,IF(AND(Tipy!LP84-Tipy!LR84=0,Výsledky!$NG$3-Výsledky!$NI$3=0),20,IF(AND(Tipy!LP84-Tipy!LR84&lt;0,Výsledky!$NG$3-Výsledky!$NI$3&lt;0),20,0))))))</f>
        <v/>
      </c>
      <c r="NT90" s="72" t="str">
        <f>IF(ISBLANK($NI$3),"",IF(OR(Tipy!LS84=Výsledky!$NR$6,Tipy!LS84=Výsledky!$NR$7,Tipy!LS84=Výsledky!$NR$8,Tipy!LS84=Výsledky!$NR$9),IF(VLOOKUP(Tipy!LS84,'Kategórie hráčov'!$A$2:$B$46,2,FALSE)=30,30,20),0))</f>
        <v/>
      </c>
      <c r="NU90" s="72" t="str">
        <f>IF(ISBLANK($NI$3),"",IF(OR(Tipy!LT84=Výsledky!$NU$6,Tipy!LT84=Výsledky!$NU$7,Tipy!LT84=Výsledky!$NU$8,Tipy!LT84=Výsledky!$NU$9),IF(VLOOKUP(Tipy!LT84,'Kategórie hráčov'!$A$2:$B$46,2,FALSE)=30,30,20),0))</f>
        <v/>
      </c>
      <c r="NV90" s="73" t="str">
        <f>IF(ISBLANK($NI$3),"",IF(ISBLANK(Tipy!LP84),0,IF(OR(AND(Tipy!LP84=Výsledky!$NG$3,OR(Tipy!LR84=Výsledky!$NI$3+1,Tipy!LR84=Výsledky!$NI$3-1)),AND(Tipy!LR84=Výsledky!$NI$3,OR(Tipy!LP84=Výsledky!$NG$3+1,Tipy!LP84=Výsledky!$NG$3-1))),10,0)))</f>
        <v/>
      </c>
      <c r="NW90" s="74" t="str">
        <f>IF(ISBLANK($NI$3),"",IF(ISBLANK(Tipy!LP84),"-",SUM(NR90:NV90)))</f>
        <v/>
      </c>
      <c r="NX90" s="68"/>
      <c r="NY90" s="71" t="str">
        <f>IF(ISBLANK($OK$3),"",IF(ISBLANK(Tipy!LV84),0,IF(AND(Tipy!LV84=Výsledky!$OI$3,Tipy!LX84=Výsledky!$OK$3),60,0)))</f>
        <v/>
      </c>
      <c r="NZ90" s="72" t="str">
        <f>IF(ISBLANK($OK$3),"",IF(ISBLANK(Tipy!LV84),0,IF(AND(Tipy!LV84=Výsledky!$OI$3,Tipy!LX84=Výsledky!$OK$3),0,IF(AND(Tipy!LV84-Tipy!LX84&gt;0,Výsledky!$OI$3-Výsledky!$OK$3&gt;0),20,IF(AND(Tipy!LV84-Tipy!LX84=0,Výsledky!$OI$3-Výsledky!$OK$3=0),20,IF(AND(Tipy!LV84-Tipy!LX84&lt;0,Výsledky!$OI$3-Výsledky!$OK$3&lt;0),20,0))))))</f>
        <v/>
      </c>
      <c r="OA90" s="72" t="str">
        <f>IF(ISBLANK($OK$3),"",IF(OR(Tipy!LY84=Výsledky!#REF!,Tipy!LY84=Výsledky!#REF!,Tipy!LY84=Výsledky!#REF!,Tipy!LY84=Výsledky!$NY$9),IF(VLOOKUP(Tipy!LY84,'Kategórie hráčov'!$A$2:$B$46,2,FALSE)=30,30,20),0))</f>
        <v/>
      </c>
      <c r="OB90" s="72" t="str">
        <f>IF(ISBLANK($OK$3),"",IF(OR(Tipy!LZ84=Výsledky!#REF!,Tipy!LZ84=Výsledky!#REF!,Tipy!LZ84=Výsledky!#REF!,Tipy!LZ84=Výsledky!$OB$9),IF(VLOOKUP(Tipy!LZ84,'Kategórie hráčov'!$A$2:$B$46,2,FALSE)=30,30,20),0))</f>
        <v/>
      </c>
      <c r="OC90" s="73" t="str">
        <f>IF(ISBLANK($OK$3),"",IF(ISBLANK(Tipy!LV84),0,IF(OR(AND(Tipy!LV84=Výsledky!$OI$3,OR(Tipy!LX84=Výsledky!$OK$3+1,Tipy!LX84=Výsledky!$OK$3-1)),AND(Tipy!LX84=Výsledky!$OK$3,OR(Tipy!LV84=Výsledky!$OI$3+1,Tipy!LV84=Výsledky!$OI$3-1))),10,0)))</f>
        <v/>
      </c>
      <c r="OD90" s="74" t="str">
        <f>IF(ISBLANK($OK$3),"",IF(ISBLANK(Tipy!LV84),"-",SUM(NY90:OC90)))</f>
        <v/>
      </c>
      <c r="OE90" s="68"/>
      <c r="OF90" s="71" t="str">
        <f>IF(ISBLANK($NW$3),"",IF(ISBLANK(Tipy!MB84),0,IF(AND(Tipy!MB84=Výsledky!$NU$3,Tipy!MD84=Výsledky!$NW$3),60,0)))</f>
        <v/>
      </c>
      <c r="OG90" s="72" t="str">
        <f>IF(ISBLANK($NW$3),"",IF(ISBLANK(Tipy!MB84),0,IF(AND(Tipy!MB84=Výsledky!$NU$3,Tipy!MD84=Výsledky!$NW$3),0,IF(AND(Tipy!MB84-Tipy!MD84&gt;0,Výsledky!$NU$3-Výsledky!$NW$3&gt;0),20,IF(AND(Tipy!MB84-Tipy!MD84=0,Výsledky!$NU$3-Výsledky!$NW$3=0),20,IF(AND(Tipy!MB84-Tipy!MD84&lt;0,Výsledky!$NU$3-Výsledky!$NW$3&lt;0),20,0))))))</f>
        <v/>
      </c>
      <c r="OH90" s="72" t="str">
        <f>IF(ISBLANK($NW$3),"",IF(OR(Tipy!ME84=Výsledky!$OF$6,Tipy!ME84=Výsledky!$OF$7,Tipy!ME84=Výsledky!$OF$8,Tipy!ME84=Výsledky!$OF$9),IF(VLOOKUP(Tipy!ME84,'Kategórie hráčov'!$A$2:$B$46,2,FALSE)=30,30,20),0))</f>
        <v/>
      </c>
      <c r="OI90" s="72" t="str">
        <f>IF(ISBLANK($NW$3),"",IF(OR(Tipy!MF84=Výsledky!$OI$6,Tipy!MF84=Výsledky!$OI$7,Tipy!MF84=Výsledky!$OI$8,Tipy!MF84=Výsledky!$OI$9),IF(VLOOKUP(Tipy!MF84,'Kategórie hráčov'!$A$2:$B$46,2,FALSE)=30,30,20),0))</f>
        <v/>
      </c>
      <c r="OJ90" s="73" t="str">
        <f>IF(ISBLANK($NW$3),"",IF(ISBLANK(Tipy!MB84),0,IF(OR(AND(Tipy!MB84=Výsledky!$NU$3,OR(Tipy!MD84=Výsledky!$NW$3+1,Tipy!MD84=Výsledky!$NW$3-1)),AND(Tipy!MD84=Výsledky!$NW$3,OR(Tipy!MB84=Výsledky!$NU$3+1,Tipy!MB84=Výsledky!$NU$3-1))),10,0)))</f>
        <v/>
      </c>
      <c r="OK90" s="74" t="str">
        <f>IF(ISBLANK($NW$3),"",IF(ISBLANK(Tipy!MB84),"-",SUM(OF90:OJ90)))</f>
        <v/>
      </c>
      <c r="OL90" s="68"/>
      <c r="OM90" s="71" t="str">
        <f>IF(ISBLANK($OR$3),"",IF(ISBLANK(Tipy!MH84),0,IF(AND(Tipy!MH84=Výsledky!$OP$3,Tipy!MJ84=Výsledky!$OR$3),60,0)))</f>
        <v/>
      </c>
      <c r="ON90" s="7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72" t="str">
        <f>IF(ISBLANK($OR$3),"",IF(OR(Tipy!MK84=Výsledky!$OM$6,Tipy!MK84=Výsledky!$OM$7,Tipy!MK84=Výsledky!$OM$8,Tipy!MK84=Výsledky!$OM$9),IF(VLOOKUP(Tipy!MK84,'Kategórie hráčov'!$A$2:$B$46,2,FALSE)=30,30,20),0))</f>
        <v/>
      </c>
      <c r="OP90" s="72" t="str">
        <f>IF(ISBLANK($OR$3),"",IF(OR(Tipy!ML84=Výsledky!$OP$6,Tipy!ML84=Výsledky!$OP$7,Tipy!ML84=Výsledky!$OP$8,Tipy!ML84=Výsledky!$OP$9),IF(VLOOKUP(Tipy!ML84,'Kategórie hráčov'!$A$2:$B$46,2,FALSE)=30,30,20),0))</f>
        <v/>
      </c>
      <c r="OQ90" s="7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74" t="str">
        <f>IF(ISBLANK($OR$3),"",IF(ISBLANK(Tipy!MH84),"-",SUM(OM90:OQ90)))</f>
        <v/>
      </c>
      <c r="OS90" s="68"/>
      <c r="OT90" s="71" t="str">
        <f>IF(ISBLANK($OY$3),"",IF(ISBLANK(Tipy!MN84),0,IF(AND(Tipy!MN84=Výsledky!$OW$3,Tipy!MP84=Výsledky!$OY$3),60,0)))</f>
        <v/>
      </c>
      <c r="OU90" s="7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72" t="str">
        <f>IF(ISBLANK($OY$3),"",IF(OR(Tipy!MQ84=Výsledky!$OT$6,Tipy!MQ84=Výsledky!$OT$7,Tipy!MQ84=Výsledky!$OT$8,Tipy!MQ84=Výsledky!$OT$9),IF(VLOOKUP(Tipy!MQ84,'Kategórie hráčov'!$A$2:$B$46,2,FALSE)=30,30,20),0))</f>
        <v/>
      </c>
      <c r="OW90" s="72" t="str">
        <f>IF(ISBLANK($OY$3),"",IF(OR(Tipy!MR84=Výsledky!$OW$6,Tipy!MR84=Výsledky!$OW$7,Tipy!MR84=Výsledky!$OW$8,Tipy!MR84=Výsledky!$OW$9),IF(VLOOKUP(Tipy!MR84,'Kategórie hráčov'!$A$2:$B$46,2,FALSE)=30,30,20),0))</f>
        <v/>
      </c>
      <c r="OX90" s="7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74" t="str">
        <f>IF(ISBLANK($OY$3),"",IF(ISBLANK(Tipy!MN84),"-",SUM(OT90:OX90)))</f>
        <v/>
      </c>
      <c r="OZ90" s="68"/>
      <c r="PA90" s="71" t="str">
        <f>IF(ISBLANK($PF$3),"",IF(ISBLANK(Tipy!MT84),0,IF(AND(Tipy!MT84=Výsledky!$PD$3,Tipy!MV84=Výsledky!$PF$3),60,0)))</f>
        <v/>
      </c>
      <c r="PB90" s="7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72" t="str">
        <f>IF(ISBLANK($PF$3),"",IF(OR(Tipy!MW84=Výsledky!$PA$6,Tipy!MW84=Výsledky!$PA$7,Tipy!MW84=Výsledky!$PA$8,Tipy!MW84=Výsledky!$PA$9),IF(VLOOKUP(Tipy!MW84,'Kategórie hráčov'!$A$2:$B$46,2,FALSE)=30,30,20),0))</f>
        <v/>
      </c>
      <c r="PD90" s="72" t="str">
        <f>IF(ISBLANK($PF$3),"",IF(OR(Tipy!MX84=Výsledky!$PD$6,Tipy!MX84=Výsledky!$PD$7,Tipy!MX84=Výsledky!$PD$8,Tipy!MX84=Výsledky!$PD$9),IF(VLOOKUP(Tipy!MX84,'Kategórie hráčov'!$A$2:$B$46,2,FALSE)=30,30,20),0))</f>
        <v/>
      </c>
      <c r="PE90" s="7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74" t="str">
        <f>IF(ISBLANK($PF$3),"",IF(ISBLANK(Tipy!MT84),"-",SUM(PA90:PE90)))</f>
        <v/>
      </c>
      <c r="PG90" s="68"/>
      <c r="PH90" s="71" t="str">
        <f>IF(ISBLANK($PM$3),"",IF(ISBLANK(Tipy!MZ84),0,IF(AND(Tipy!MZ84=Výsledky!$PK$3,Tipy!NB84=Výsledky!$PM$3),60,0)))</f>
        <v/>
      </c>
      <c r="PI90" s="7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72" t="str">
        <f>IF(ISBLANK($PM$3),"",IF(OR(Tipy!NC84=Výsledky!$PH$6,Tipy!NC84=Výsledky!$PH$7,Tipy!NC84=Výsledky!$PH$8,Tipy!NC84=Výsledky!$PH$9),IF(VLOOKUP(Tipy!NC84,'Kategórie hráčov'!$A$2:$B$46,2,FALSE)=30,30,20),0))</f>
        <v/>
      </c>
      <c r="PK90" s="72" t="str">
        <f>IF(ISBLANK($PM$3),"",IF(OR(Tipy!ND84=Výsledky!$PK$6,Tipy!ND84=Výsledky!$PK$7,Tipy!ND84=Výsledky!$PK$8,Tipy!ND84=Výsledky!$PK$9),IF(VLOOKUP(Tipy!ND84,'Kategórie hráčov'!$A$2:$B$46,2,FALSE)=30,30,20),0))</f>
        <v/>
      </c>
      <c r="PL90" s="7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74" t="str">
        <f>IF(ISBLANK($PM$3),"",IF(ISBLANK(Tipy!MZ84),"-",SUM(PH90:PL90)))</f>
        <v/>
      </c>
      <c r="PN90" s="68"/>
      <c r="PO90" s="71" t="str">
        <f>IF(ISBLANK($PT$3),"",IF(ISBLANK(Tipy!NF84),0,IF(AND(Tipy!NF84=Výsledky!$PR$3,Tipy!NH84=Výsledky!$PT$3),60,0)))</f>
        <v/>
      </c>
      <c r="PP90" s="7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72" t="str">
        <f>IF(ISBLANK($PT$3),"",IF(OR(Tipy!NI84=Výsledky!$PO$6,Tipy!NI84=Výsledky!$PO$7,Tipy!NI84=Výsledky!$PO$8,Tipy!NI84=Výsledky!$PO$9),IF(VLOOKUP(Tipy!NI84,'Kategórie hráčov'!$A$2:$B$46,2,FALSE)=30,30,20),0))</f>
        <v/>
      </c>
      <c r="PR90" s="72" t="str">
        <f>IF(ISBLANK($PT$3),"",IF(OR(Tipy!NJ84=Výsledky!$PR$6,Tipy!NJ84=Výsledky!$PR$7,Tipy!NJ84=Výsledky!$PR$8,Tipy!NJ84=Výsledky!$PR$9),IF(VLOOKUP(Tipy!NJ84,'Kategórie hráčov'!$A$2:$B$46,2,FALSE)=30,30,20),0))</f>
        <v/>
      </c>
      <c r="PS90" s="7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74" t="str">
        <f>IF(ISBLANK($PT$3),"",IF(ISBLANK(Tipy!NF84),"-",SUM(PO90:PS90)))</f>
        <v/>
      </c>
      <c r="PU90" s="68"/>
      <c r="PV90" s="71" t="str">
        <f>IF(ISBLANK($QA$3),"",IF(ISBLANK(Tipy!NL84),0,IF(AND(Tipy!NL84=Výsledky!$PY$3,Tipy!NN84=Výsledky!$QA$3),60,0)))</f>
        <v/>
      </c>
      <c r="PW90" s="7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72" t="str">
        <f>IF(ISBLANK($QA$3),"",IF(OR(Tipy!NO84=Výsledky!$PV$6,Tipy!NO84=Výsledky!$PV$7,Tipy!NO84=Výsledky!$PV$8,Tipy!NO84=Výsledky!$PV$9),IF(VLOOKUP(Tipy!NO84,'Kategórie hráčov'!$A$2:$B$46,2,FALSE)=30,30,20),0))</f>
        <v/>
      </c>
      <c r="PY90" s="72" t="str">
        <f>IF(ISBLANK($QA$3),"",IF(OR(Tipy!NP84=Výsledky!$PY$6,Tipy!NP84=Výsledky!$PY$7,Tipy!NP84=Výsledky!$PY$8,Tipy!NP84=Výsledky!$PY$9),IF(VLOOKUP(Tipy!NP84,'Kategórie hráčov'!$A$2:$B$46,2,FALSE)=30,30,20),0))</f>
        <v/>
      </c>
      <c r="PZ90" s="7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74" t="str">
        <f>IF(ISBLANK($QA$3),"",IF(ISBLANK(Tipy!NL84),"-",SUM(PV90:PZ90)))</f>
        <v/>
      </c>
      <c r="QB90" s="68"/>
      <c r="QC90" s="71" t="str">
        <f>IF(ISBLANK($QH$3),"",IF(ISBLANK(Tipy!NR84),0,IF(AND(Tipy!NR84=Výsledky!$QF$3,Tipy!NT84=Výsledky!$QH$3),60,0)))</f>
        <v/>
      </c>
      <c r="QD90" s="7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72" t="str">
        <f>IF(ISBLANK($QH$3),"",IF(OR(Tipy!NU84=Výsledky!$QC$6,Tipy!NU84=Výsledky!$QC$7,Tipy!NU84=Výsledky!$QC$8,Tipy!NU84=Výsledky!$QC$9),IF(VLOOKUP(Tipy!NU84,'Kategórie hráčov'!$A$2:$B$46,2,FALSE)=30,30,20),0))</f>
        <v/>
      </c>
      <c r="QF90" s="72" t="str">
        <f>IF(ISBLANK($QH$3),"",IF(OR(Tipy!NV84=Výsledky!$QF$6,Tipy!NV84=Výsledky!$QF$7,Tipy!NV84=Výsledky!$QF$8,Tipy!NV84=Výsledky!$QF$9),IF(VLOOKUP(Tipy!NV84,'Kategórie hráčov'!$A$2:$B$46,2,FALSE)=30,30,20),0))</f>
        <v/>
      </c>
      <c r="QG90" s="7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74" t="str">
        <f>IF(ISBLANK($QH$3),"",IF(ISBLANK(Tipy!NR84),"-",SUM(QC90:QG90)))</f>
        <v/>
      </c>
      <c r="QI90" s="65"/>
      <c r="QJ90" s="71" t="str">
        <f>IF(ISBLANK($QV$3),"",IF(ISBLANK(Tipy!NX84),0,IF(AND(Tipy!NX84=Výsledky!$QT$3,Tipy!NZ84=Výsledky!$QV$3),60,0)))</f>
        <v/>
      </c>
      <c r="QK90" s="72" t="str">
        <f>IF(ISBLANK($QV$3),"",IF(ISBLANK(Tipy!NX84),0,IF(AND(Tipy!NX84=Výsledky!$QT$3,Tipy!NZ84=Výsledky!$QV$3),0,IF(AND(Tipy!NX84-Tipy!NZ84&gt;0,Výsledky!$QT$3-Výsledky!$QV$3&gt;0),20,IF(AND(Tipy!NX84-Tipy!NZ84=0,Výsledky!$QT$3-Výsledky!$QV$3=0),20,IF(AND(Tipy!NX84-Tipy!NZ84&lt;0,Výsledky!$QT$3-Výsledky!$QV$3&lt;0),20,0))))))</f>
        <v/>
      </c>
      <c r="QL90" s="72" t="str">
        <f>IF(ISBLANK($QV$3),"",IF(OR(Tipy!OA84=Výsledky!$QJ$6,Tipy!OA84=Výsledky!$QJ$7,Tipy!OA84=Výsledky!$QJ$8,Tipy!OA84=Výsledky!$QJ$9),IF(VLOOKUP(Tipy!OA84,'Kategórie hráčov'!$A$2:$B$46,2,FALSE)=30,30,20),0))</f>
        <v/>
      </c>
      <c r="QM90" s="72" t="str">
        <f>IF(ISBLANK($QV$3),"",IF(OR(Tipy!OB84=Výsledky!$QM$6,Tipy!OB84=Výsledky!$QM$7,Tipy!OB84=Výsledky!$QM$8,Tipy!OB84=Výsledky!$QM$9),IF(VLOOKUP(Tipy!OB84,'Kategórie hráčov'!$A$2:$B$46,2,FALSE)=30,30,20),0))</f>
        <v/>
      </c>
      <c r="QN90" s="73" t="str">
        <f>IF(ISBLANK($QV$3),"",IF(ISBLANK(Tipy!NX84),0,IF(OR(AND(Tipy!NX84=Výsledky!$QT$3,OR(Tipy!NZ84=Výsledky!$QV$3+1,Tipy!NZ84=Výsledky!$QV$3-1)),AND(Tipy!NZ84=Výsledky!$QV$3,OR(Tipy!NX84=Výsledky!$QT$3+1,Tipy!NX84=Výsledky!$QT$3-1))),10,0)))</f>
        <v/>
      </c>
      <c r="QO90" s="74" t="str">
        <f>IF(ISBLANK($QV$3),"",IF(ISBLANK(Tipy!NX84),"-",SUM(QJ90:QN90)))</f>
        <v/>
      </c>
      <c r="QP90" s="65"/>
      <c r="QQ90" s="71" t="str">
        <f>IF(ISBLANK($QO$3),"",IF(ISBLANK(Tipy!#REF!),0,IF(AND(Tipy!#REF!=Výsledky!$QM$3,Tipy!#REF!=Výsledky!$QO$3),60,0)))</f>
        <v/>
      </c>
      <c r="QR90" s="72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90" s="72" t="str">
        <f>IF(ISBLANK($QO$3),"",IF(OR(Tipy!#REF!=Výsledky!#REF!,Tipy!#REF!=Výsledky!#REF!,Tipy!#REF!=Výsledky!#REF!,Tipy!#REF!=Výsledky!$QQ$9),IF(VLOOKUP(Tipy!#REF!,'Kategórie hráčov'!$A$2:$B$46,2,FALSE)=30,30,20),0))</f>
        <v/>
      </c>
      <c r="QT90" s="72" t="str">
        <f>IF(ISBLANK($QO$3),"",IF(OR(Tipy!#REF!=Výsledky!#REF!,Tipy!#REF!=Výsledky!#REF!,Tipy!#REF!=Výsledky!#REF!,Tipy!#REF!=Výsledky!$QT$9),IF(VLOOKUP(Tipy!#REF!,'Kategórie hráčov'!$A$2:$B$46,2,FALSE)=30,30,20),0))</f>
        <v/>
      </c>
      <c r="QU90" s="73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90" s="74" t="str">
        <f>IF(ISBLANK($QO$3),"",IF(ISBLANK(Tipy!#REF!),"-",SUM(QQ90:QU90)))</f>
        <v/>
      </c>
    </row>
    <row r="91" spans="1:464" ht="5.0999999999999996" customHeight="1" thickBot="1">
      <c r="A91" s="75"/>
      <c r="B91" s="76"/>
      <c r="C91" s="77"/>
      <c r="D91" s="77"/>
      <c r="E91" s="77"/>
      <c r="F91" s="77"/>
      <c r="G91" s="77"/>
      <c r="H91" s="77"/>
      <c r="I91" s="77"/>
      <c r="J91" s="77"/>
      <c r="K91" s="78"/>
      <c r="L91" s="78"/>
      <c r="M91" s="78"/>
      <c r="N91" s="78"/>
      <c r="O91" s="78"/>
      <c r="P91" s="79"/>
      <c r="Q91" s="80"/>
      <c r="R91" s="78"/>
      <c r="S91" s="78"/>
      <c r="T91" s="78"/>
      <c r="U91" s="78"/>
      <c r="V91" s="78"/>
      <c r="W91" s="79"/>
      <c r="X91" s="80"/>
      <c r="Y91" s="78"/>
      <c r="Z91" s="78"/>
      <c r="AA91" s="78"/>
      <c r="AB91" s="78"/>
      <c r="AC91" s="78"/>
      <c r="AD91" s="79"/>
      <c r="AE91" s="80"/>
      <c r="AF91" s="81"/>
      <c r="AG91" s="81"/>
      <c r="AH91" s="81"/>
      <c r="AI91" s="81"/>
      <c r="AJ91" s="81"/>
      <c r="AK91" s="80"/>
      <c r="AL91" s="80"/>
      <c r="AM91" s="81"/>
      <c r="AN91" s="81"/>
      <c r="AO91" s="81"/>
      <c r="AP91" s="81"/>
      <c r="AQ91" s="81"/>
      <c r="AR91" s="80"/>
      <c r="AS91" s="80"/>
      <c r="AT91" s="81"/>
      <c r="AU91" s="81"/>
      <c r="AV91" s="81"/>
      <c r="AW91" s="81"/>
      <c r="AX91" s="81"/>
      <c r="AY91" s="80"/>
      <c r="AZ91" s="80"/>
      <c r="BA91" s="81"/>
      <c r="BB91" s="81"/>
      <c r="BC91" s="81"/>
      <c r="BD91" s="81"/>
      <c r="BE91" s="81"/>
      <c r="BF91" s="80"/>
      <c r="BG91" s="80"/>
      <c r="BH91" s="81"/>
      <c r="BI91" s="81"/>
      <c r="BJ91" s="81"/>
      <c r="BK91" s="81"/>
      <c r="BL91" s="81"/>
      <c r="BM91" s="82"/>
      <c r="BN91" s="80"/>
      <c r="BO91" s="81"/>
      <c r="BP91" s="81"/>
      <c r="BQ91" s="81"/>
      <c r="BR91" s="81"/>
      <c r="BS91" s="81"/>
      <c r="BT91" s="80"/>
      <c r="BU91" s="80"/>
      <c r="BV91" s="81"/>
      <c r="BW91" s="81"/>
      <c r="BX91" s="81"/>
      <c r="BY91" s="81"/>
      <c r="BZ91" s="81"/>
      <c r="CA91" s="82"/>
      <c r="CB91" s="80"/>
      <c r="CC91" s="81"/>
      <c r="CD91" s="81"/>
      <c r="CE91" s="81"/>
      <c r="CF91" s="81"/>
      <c r="CG91" s="81"/>
      <c r="CH91" s="80"/>
      <c r="CI91" s="80"/>
      <c r="CJ91" s="81"/>
      <c r="CK91" s="81"/>
      <c r="CL91" s="81"/>
      <c r="CM91" s="81"/>
      <c r="CN91" s="81"/>
      <c r="CO91" s="82"/>
      <c r="CP91" s="80"/>
      <c r="CQ91" s="81"/>
      <c r="CR91" s="81"/>
      <c r="CS91" s="81"/>
      <c r="CT91" s="81"/>
      <c r="CU91" s="81"/>
      <c r="CV91" s="82"/>
      <c r="CW91" s="80"/>
      <c r="CX91" s="81"/>
      <c r="CY91" s="81"/>
      <c r="CZ91" s="81"/>
      <c r="DA91" s="81"/>
      <c r="DB91" s="81"/>
      <c r="DC91" s="80"/>
      <c r="DD91" s="80"/>
      <c r="DE91" s="81"/>
      <c r="DF91" s="81"/>
      <c r="DG91" s="81"/>
      <c r="DH91" s="81"/>
      <c r="DI91" s="81"/>
      <c r="DJ91" s="80"/>
      <c r="DK91" s="80"/>
      <c r="DL91" s="81"/>
      <c r="DM91" s="81"/>
      <c r="DN91" s="81"/>
      <c r="DO91" s="81"/>
      <c r="DP91" s="81"/>
      <c r="DQ91" s="82"/>
      <c r="DR91" s="80"/>
      <c r="DS91" s="81"/>
      <c r="DT91" s="81"/>
      <c r="DU91" s="81"/>
      <c r="DV91" s="81"/>
      <c r="DW91" s="81"/>
      <c r="DX91" s="80"/>
      <c r="DY91" s="80"/>
      <c r="DZ91" s="81"/>
      <c r="EA91" s="81"/>
      <c r="EB91" s="81"/>
      <c r="EC91" s="81"/>
      <c r="ED91" s="81"/>
      <c r="EE91" s="80"/>
      <c r="EF91" s="80"/>
      <c r="EG91" s="81"/>
      <c r="EH91" s="81"/>
      <c r="EI91" s="81"/>
      <c r="EJ91" s="81"/>
      <c r="EK91" s="81"/>
      <c r="EL91" s="82"/>
      <c r="EM91" s="80"/>
      <c r="EN91" s="81"/>
      <c r="EO91" s="81"/>
      <c r="EP91" s="81"/>
      <c r="EQ91" s="81"/>
      <c r="ER91" s="81"/>
      <c r="ES91" s="80"/>
      <c r="ET91" s="80"/>
      <c r="EU91" s="81"/>
      <c r="EV91" s="81"/>
      <c r="EW91" s="81"/>
      <c r="EX91" s="81"/>
      <c r="EY91" s="81"/>
      <c r="EZ91" s="82"/>
      <c r="FA91" s="80"/>
      <c r="FB91" s="81"/>
      <c r="FC91" s="81"/>
      <c r="FD91" s="81"/>
      <c r="FE91" s="81"/>
      <c r="FF91" s="81"/>
      <c r="FG91" s="80"/>
      <c r="FH91" s="80"/>
      <c r="FI91" s="81"/>
      <c r="FJ91" s="81"/>
      <c r="FK91" s="81"/>
      <c r="FL91" s="81"/>
      <c r="FM91" s="81"/>
      <c r="FN91" s="82"/>
      <c r="FO91" s="80"/>
      <c r="FP91" s="81"/>
      <c r="FQ91" s="81"/>
      <c r="FR91" s="81"/>
      <c r="FS91" s="81"/>
      <c r="FT91" s="81"/>
      <c r="FU91" s="82"/>
      <c r="FV91" s="80"/>
      <c r="FW91" s="81"/>
      <c r="FX91" s="81"/>
      <c r="FY91" s="81"/>
      <c r="FZ91" s="81"/>
      <c r="GA91" s="81"/>
      <c r="GB91" s="82"/>
      <c r="GC91" s="80"/>
      <c r="GD91" s="81"/>
      <c r="GE91" s="81"/>
      <c r="GF91" s="81"/>
      <c r="GG91" s="81"/>
      <c r="GH91" s="81"/>
      <c r="GI91" s="80"/>
      <c r="GJ91" s="80"/>
      <c r="GK91" s="81"/>
      <c r="GL91" s="81"/>
      <c r="GM91" s="81"/>
      <c r="GN91" s="81"/>
      <c r="GO91" s="81"/>
      <c r="GP91" s="80"/>
      <c r="GQ91" s="80"/>
      <c r="GR91" s="81"/>
      <c r="GS91" s="81"/>
      <c r="GT91" s="81"/>
      <c r="GU91" s="81"/>
      <c r="GV91" s="81"/>
      <c r="GW91" s="82"/>
      <c r="GX91" s="80"/>
      <c r="GY91" s="81"/>
      <c r="GZ91" s="81"/>
      <c r="HA91" s="81"/>
      <c r="HB91" s="81"/>
      <c r="HC91" s="81"/>
      <c r="HD91" s="82"/>
      <c r="HE91" s="80"/>
      <c r="HF91" s="81"/>
      <c r="HG91" s="81"/>
      <c r="HH91" s="81"/>
      <c r="HI91" s="81"/>
      <c r="HJ91" s="81"/>
      <c r="HK91" s="80"/>
      <c r="HL91" s="80"/>
      <c r="HM91" s="81"/>
      <c r="HN91" s="81"/>
      <c r="HO91" s="81"/>
      <c r="HP91" s="81"/>
      <c r="HQ91" s="81"/>
      <c r="HR91" s="80"/>
      <c r="HS91" s="80"/>
      <c r="HT91" s="81"/>
      <c r="HU91" s="81"/>
      <c r="HV91" s="81"/>
      <c r="HW91" s="81"/>
      <c r="HX91" s="81"/>
      <c r="HY91" s="82"/>
      <c r="HZ91" s="80"/>
      <c r="IA91" s="81"/>
      <c r="IB91" s="81"/>
      <c r="IC91" s="81"/>
      <c r="ID91" s="81"/>
      <c r="IE91" s="81"/>
      <c r="IF91" s="80"/>
      <c r="IG91" s="80"/>
      <c r="IH91" s="81"/>
      <c r="II91" s="81"/>
      <c r="IJ91" s="81"/>
      <c r="IK91" s="81"/>
      <c r="IL91" s="81"/>
      <c r="IM91" s="80"/>
      <c r="IN91" s="80"/>
      <c r="IO91" s="81"/>
      <c r="IP91" s="81"/>
      <c r="IQ91" s="81"/>
      <c r="IR91" s="81"/>
      <c r="IS91" s="81"/>
      <c r="IT91" s="82"/>
      <c r="IU91" s="80"/>
      <c r="IV91" s="81"/>
      <c r="IW91" s="81"/>
      <c r="IX91" s="81"/>
      <c r="IY91" s="81"/>
      <c r="IZ91" s="81"/>
      <c r="JA91" s="80"/>
      <c r="JB91" s="80"/>
      <c r="JC91" s="81"/>
      <c r="JD91" s="81"/>
      <c r="JE91" s="81"/>
      <c r="JF91" s="81"/>
      <c r="JG91" s="81"/>
      <c r="JH91" s="80"/>
      <c r="JI91" s="80"/>
      <c r="JJ91" s="81"/>
      <c r="JK91" s="81"/>
      <c r="JL91" s="81"/>
      <c r="JM91" s="81"/>
      <c r="JN91" s="81"/>
      <c r="JO91" s="80"/>
      <c r="JP91" s="80"/>
      <c r="JQ91" s="81"/>
      <c r="JR91" s="81"/>
      <c r="JS91" s="81"/>
      <c r="JT91" s="81"/>
      <c r="JU91" s="81"/>
      <c r="JV91" s="80"/>
      <c r="JW91" s="80"/>
      <c r="JX91" s="81"/>
      <c r="JY91" s="81"/>
      <c r="JZ91" s="81"/>
      <c r="KA91" s="81"/>
      <c r="KB91" s="81"/>
      <c r="KC91" s="80"/>
      <c r="KD91" s="80"/>
      <c r="KE91" s="81"/>
      <c r="KF91" s="81"/>
      <c r="KG91" s="81"/>
      <c r="KH91" s="81"/>
      <c r="KI91" s="81"/>
      <c r="KJ91" s="80"/>
      <c r="KK91" s="80"/>
      <c r="KL91" s="81"/>
      <c r="KM91" s="81"/>
      <c r="KN91" s="81"/>
      <c r="KO91" s="81"/>
      <c r="KP91" s="81"/>
      <c r="KQ91" s="80"/>
      <c r="KR91" s="80"/>
      <c r="KS91" s="81"/>
      <c r="KT91" s="81"/>
      <c r="KU91" s="81"/>
      <c r="KV91" s="81"/>
      <c r="KW91" s="81"/>
      <c r="KX91" s="80"/>
      <c r="KY91" s="80"/>
      <c r="KZ91" s="81"/>
      <c r="LA91" s="81"/>
      <c r="LB91" s="81"/>
      <c r="LC91" s="81"/>
      <c r="LD91" s="81"/>
      <c r="LE91" s="80"/>
      <c r="LF91" s="80"/>
      <c r="LG91" s="81"/>
      <c r="LH91" s="81"/>
      <c r="LI91" s="81"/>
      <c r="LJ91" s="81"/>
      <c r="LK91" s="81"/>
      <c r="LL91" s="80"/>
      <c r="LM91" s="80"/>
      <c r="LN91" s="81"/>
      <c r="LO91" s="81"/>
      <c r="LP91" s="81"/>
      <c r="LQ91" s="81"/>
      <c r="LR91" s="81"/>
      <c r="LS91" s="80"/>
      <c r="LT91" s="80"/>
      <c r="LU91" s="81"/>
      <c r="LV91" s="81"/>
      <c r="LW91" s="81"/>
      <c r="LX91" s="81"/>
      <c r="LY91" s="81"/>
      <c r="LZ91" s="80"/>
      <c r="MA91" s="80"/>
      <c r="MB91" s="81"/>
      <c r="MC91" s="81"/>
      <c r="MD91" s="81"/>
      <c r="ME91" s="81"/>
      <c r="MF91" s="81"/>
      <c r="MG91" s="80"/>
      <c r="MH91" s="80"/>
      <c r="MI91" s="81"/>
      <c r="MJ91" s="81"/>
      <c r="MK91" s="81"/>
      <c r="ML91" s="81"/>
      <c r="MM91" s="81"/>
      <c r="MN91" s="80"/>
      <c r="MO91" s="80"/>
      <c r="MP91" s="81"/>
      <c r="MQ91" s="81"/>
      <c r="MR91" s="81"/>
      <c r="MS91" s="81"/>
      <c r="MT91" s="81"/>
      <c r="MU91" s="80"/>
      <c r="MV91" s="80"/>
      <c r="MW91" s="81"/>
      <c r="MX91" s="81"/>
      <c r="MY91" s="81"/>
      <c r="MZ91" s="81"/>
      <c r="NA91" s="81"/>
      <c r="NB91" s="80"/>
      <c r="NC91" s="80"/>
      <c r="ND91" s="81"/>
      <c r="NE91" s="81"/>
      <c r="NF91" s="81"/>
      <c r="NG91" s="81"/>
      <c r="NH91" s="81"/>
      <c r="NI91" s="80"/>
      <c r="NJ91" s="80"/>
      <c r="NK91" s="81"/>
      <c r="NL91" s="81"/>
      <c r="NM91" s="81"/>
      <c r="NN91" s="81"/>
      <c r="NO91" s="81"/>
      <c r="NP91" s="80"/>
      <c r="NQ91" s="80"/>
      <c r="NR91" s="81"/>
      <c r="NS91" s="81"/>
      <c r="NT91" s="81"/>
      <c r="NU91" s="81"/>
      <c r="NV91" s="81"/>
      <c r="NW91" s="80"/>
      <c r="NX91" s="80"/>
      <c r="NY91" s="81"/>
      <c r="NZ91" s="81"/>
      <c r="OA91" s="81"/>
      <c r="OB91" s="81"/>
      <c r="OC91" s="81"/>
      <c r="OD91" s="80"/>
      <c r="OE91" s="80"/>
      <c r="OF91" s="81"/>
      <c r="OG91" s="81"/>
      <c r="OH91" s="81"/>
      <c r="OI91" s="81"/>
      <c r="OJ91" s="81"/>
      <c r="OK91" s="80"/>
      <c r="OL91" s="80"/>
      <c r="OM91" s="81"/>
      <c r="ON91" s="81"/>
      <c r="OO91" s="81"/>
      <c r="OP91" s="81"/>
      <c r="OQ91" s="81"/>
      <c r="OR91" s="80"/>
      <c r="OS91" s="80"/>
      <c r="OT91" s="81"/>
      <c r="OU91" s="81"/>
      <c r="OV91" s="81"/>
      <c r="OW91" s="81"/>
      <c r="OX91" s="81"/>
      <c r="OY91" s="80"/>
      <c r="OZ91" s="80"/>
      <c r="PA91" s="81"/>
      <c r="PB91" s="81"/>
      <c r="PC91" s="81"/>
      <c r="PD91" s="81"/>
      <c r="PE91" s="81"/>
      <c r="PF91" s="80"/>
      <c r="PG91" s="80"/>
      <c r="PH91" s="81"/>
      <c r="PI91" s="81"/>
      <c r="PJ91" s="81"/>
      <c r="PK91" s="81"/>
      <c r="PL91" s="81"/>
      <c r="PM91" s="80"/>
      <c r="PN91" s="80"/>
      <c r="PO91" s="81"/>
      <c r="PP91" s="81"/>
      <c r="PQ91" s="81"/>
      <c r="PR91" s="81"/>
      <c r="PS91" s="81"/>
      <c r="PT91" s="80"/>
      <c r="PU91" s="80"/>
      <c r="PV91" s="81"/>
      <c r="PW91" s="81"/>
      <c r="PX91" s="81"/>
      <c r="PY91" s="81"/>
      <c r="PZ91" s="81"/>
      <c r="QA91" s="80"/>
      <c r="QB91" s="80"/>
      <c r="QC91" s="81"/>
      <c r="QD91" s="81"/>
      <c r="QE91" s="81"/>
      <c r="QF91" s="81"/>
      <c r="QG91" s="81"/>
      <c r="QH91" s="80"/>
      <c r="QI91" s="121"/>
      <c r="QJ91" s="81"/>
      <c r="QK91" s="81"/>
      <c r="QL91" s="81"/>
      <c r="QM91" s="81"/>
      <c r="QN91" s="81"/>
      <c r="QO91" s="80"/>
      <c r="QP91" s="121"/>
      <c r="QQ91" s="81"/>
      <c r="QR91" s="81"/>
      <c r="QS91" s="81"/>
      <c r="QT91" s="81"/>
      <c r="QU91" s="81"/>
      <c r="QV91" s="80"/>
    </row>
    <row r="92" spans="1:464" ht="15" customHeight="1">
      <c r="A92" s="443" t="s">
        <v>151</v>
      </c>
      <c r="B92" s="83" t="s">
        <v>144</v>
      </c>
      <c r="C92" s="84"/>
      <c r="D92" s="397">
        <f>IF(ISBLANK(I3),"",COUNTIF(I12:I90,"&gt;=0"))</f>
        <v>0</v>
      </c>
      <c r="E92" s="397"/>
      <c r="F92" s="398">
        <f>IF(ISBLANK(I3),"",D92/COUNT($A$12:$A$90))</f>
        <v>0</v>
      </c>
      <c r="G92" s="398"/>
      <c r="H92" s="85"/>
      <c r="I92" s="86"/>
      <c r="J92" s="87"/>
      <c r="K92" s="397">
        <f>IF(ISBLANK(P3),"",COUNTIF(P12:P90,"&gt;=0"))</f>
        <v>68</v>
      </c>
      <c r="L92" s="397"/>
      <c r="M92" s="398">
        <f>IF(ISBLANK(P3),"",K92/COUNT($A$12:$A$90))</f>
        <v>0.93150684931506844</v>
      </c>
      <c r="N92" s="398"/>
      <c r="O92" s="85"/>
      <c r="P92" s="86"/>
      <c r="Q92" s="88"/>
      <c r="R92" s="397">
        <f>IF(ISBLANK(W3),"",COUNTIF(W12:W90,"&gt;=0"))</f>
        <v>63</v>
      </c>
      <c r="S92" s="397"/>
      <c r="T92" s="398">
        <f>IF(ISBLANK(W3),"",R92/COUNT($A$12:$A$90))</f>
        <v>0.86301369863013699</v>
      </c>
      <c r="U92" s="398"/>
      <c r="V92" s="85"/>
      <c r="W92" s="86"/>
      <c r="X92" s="88"/>
      <c r="Y92" s="397">
        <f>IF(ISBLANK(AD3),"",COUNTIF(AD12:AD90,"&gt;=0"))</f>
        <v>63</v>
      </c>
      <c r="Z92" s="397"/>
      <c r="AA92" s="398">
        <f>IF(ISBLANK(AD3),"",Y92/COUNT($A$12:$A$90))</f>
        <v>0.86301369863013699</v>
      </c>
      <c r="AB92" s="398"/>
      <c r="AC92" s="85"/>
      <c r="AD92" s="86"/>
      <c r="AE92" s="88"/>
      <c r="AF92" s="397" t="str">
        <f>IF(ISBLANK(AK3),"",COUNTIF(AK12:AK90,"&gt;=0"))</f>
        <v/>
      </c>
      <c r="AG92" s="397"/>
      <c r="AH92" s="398" t="str">
        <f>IF(ISBLANK(AK3),"",AF92/COUNT($A$12:$A$90))</f>
        <v/>
      </c>
      <c r="AI92" s="398"/>
      <c r="AJ92" s="85"/>
      <c r="AK92" s="86"/>
      <c r="AL92" s="88"/>
      <c r="AM92" s="397" t="str">
        <f>IF(ISBLANK(AR3),"",COUNTIF(AR12:AR90,"&gt;=0"))</f>
        <v/>
      </c>
      <c r="AN92" s="397"/>
      <c r="AO92" s="398" t="str">
        <f>IF(ISBLANK(AR3),"",AM92/COUNT($A$12:$A$90))</f>
        <v/>
      </c>
      <c r="AP92" s="398"/>
      <c r="AQ92" s="85"/>
      <c r="AR92" s="86"/>
      <c r="AS92" s="88"/>
      <c r="AT92" s="397" t="str">
        <f>IF(ISBLANK(BF3),"",COUNTIF(AY12:AY90,"&gt;=0"))</f>
        <v/>
      </c>
      <c r="AU92" s="397"/>
      <c r="AV92" s="398" t="str">
        <f>IF(ISBLANK(BF3),"",AT92/COUNT($A$12:$A$90))</f>
        <v/>
      </c>
      <c r="AW92" s="398"/>
      <c r="AX92" s="85"/>
      <c r="AY92" s="86"/>
      <c r="AZ92" s="88"/>
      <c r="BA92" s="397" t="str">
        <f>IF(ISBLANK(AY3),"",COUNTIF(BF12:BF90,"&gt;=0"))</f>
        <v/>
      </c>
      <c r="BB92" s="397"/>
      <c r="BC92" s="398" t="str">
        <f>IF(ISBLANK(AY3),"",BA92/COUNT($A$12:$A$90))</f>
        <v/>
      </c>
      <c r="BD92" s="398"/>
      <c r="BE92" s="85"/>
      <c r="BF92" s="86"/>
      <c r="BG92" s="88"/>
      <c r="BH92" s="397" t="str">
        <f>IF(ISBLANK(BT3),"",COUNTIF(BM12:BM90,"&gt;=0"))</f>
        <v/>
      </c>
      <c r="BI92" s="397"/>
      <c r="BJ92" s="398" t="str">
        <f>IF(ISBLANK(BT3),"",BH92/COUNT($A$12:$A$90))</f>
        <v/>
      </c>
      <c r="BK92" s="398"/>
      <c r="BL92" s="85"/>
      <c r="BM92" s="86"/>
      <c r="BN92" s="88"/>
      <c r="BO92" s="397" t="str">
        <f>IF(ISBLANK(CA3),"",COUNTIF(BT12:BT90,"&gt;=0"))</f>
        <v/>
      </c>
      <c r="BP92" s="397"/>
      <c r="BQ92" s="398" t="str">
        <f>IF(ISBLANK(CA3),"",BO92/COUNT($A$12:$A$90))</f>
        <v/>
      </c>
      <c r="BR92" s="398"/>
      <c r="BS92" s="85"/>
      <c r="BT92" s="86"/>
      <c r="BU92" s="88"/>
      <c r="BV92" s="397" t="str">
        <f>IF(ISBLANK(CH3),"",COUNTIF(CA12:CA90,"&gt;=0"))</f>
        <v/>
      </c>
      <c r="BW92" s="397"/>
      <c r="BX92" s="398" t="str">
        <f>IF(ISBLANK(CH3),"",BV92/COUNT($A$12:$A$90))</f>
        <v/>
      </c>
      <c r="BY92" s="398"/>
      <c r="BZ92" s="85"/>
      <c r="CA92" s="86"/>
      <c r="CB92" s="88"/>
      <c r="CC92" s="397" t="str">
        <f>IF(ISBLANK(CO3),"",COUNTIF(CH12:CH90,"&gt;=0"))</f>
        <v/>
      </c>
      <c r="CD92" s="397"/>
      <c r="CE92" s="398" t="str">
        <f>IF(ISBLANK(CO3),"",CC92/COUNT($A$12:$A$90))</f>
        <v/>
      </c>
      <c r="CF92" s="398"/>
      <c r="CG92" s="85"/>
      <c r="CH92" s="86"/>
      <c r="CI92" s="88"/>
      <c r="CJ92" s="397" t="str">
        <f>IF(ISBLANK(CV3),"",COUNTIF(CO12:CO90,"&gt;=0"))</f>
        <v/>
      </c>
      <c r="CK92" s="397"/>
      <c r="CL92" s="398" t="str">
        <f>IF(ISBLANK(CV3),"",CJ92/COUNT($A$12:$A$90))</f>
        <v/>
      </c>
      <c r="CM92" s="398"/>
      <c r="CN92" s="85"/>
      <c r="CO92" s="86"/>
      <c r="CP92" s="88"/>
      <c r="CQ92" s="397" t="str">
        <f>IF(ISBLANK(DC3),"",COUNTIF(CV12:CV90,"&gt;=0"))</f>
        <v/>
      </c>
      <c r="CR92" s="397"/>
      <c r="CS92" s="398" t="str">
        <f>IF(ISBLANK(DC3),"",CQ92/COUNT($A$12:$A$90))</f>
        <v/>
      </c>
      <c r="CT92" s="398"/>
      <c r="CU92" s="85"/>
      <c r="CV92" s="86"/>
      <c r="CW92" s="88"/>
      <c r="CX92" s="397" t="str">
        <f>IF(ISBLANK(DX3),"",COUNTIF(DC12:DC90,"&gt;=0"))</f>
        <v/>
      </c>
      <c r="CY92" s="397"/>
      <c r="CZ92" s="398" t="str">
        <f>IF(ISBLANK(DX3),"",CX92/COUNT($A$12:$A$90))</f>
        <v/>
      </c>
      <c r="DA92" s="398"/>
      <c r="DB92" s="85"/>
      <c r="DC92" s="86"/>
      <c r="DD92" s="88"/>
      <c r="DE92" s="397" t="str">
        <f>IF(ISBLANK(DQ3),"",COUNTIF(DJ12:DJ90,"&gt;=0"))</f>
        <v/>
      </c>
      <c r="DF92" s="397"/>
      <c r="DG92" s="398" t="str">
        <f>IF(ISBLANK(DQ3),"",DE92/COUNT($A$12:$A$90))</f>
        <v/>
      </c>
      <c r="DH92" s="398"/>
      <c r="DI92" s="85"/>
      <c r="DJ92" s="86"/>
      <c r="DK92" s="88"/>
      <c r="DL92" s="397" t="str">
        <f>IF(ISBLANK(EE3),"",COUNTIF(DQ12:DQ90,"&gt;=0"))</f>
        <v/>
      </c>
      <c r="DM92" s="397"/>
      <c r="DN92" s="398" t="str">
        <f>IF(ISBLANK(EE3),"",DL92/COUNT($A$12:$A$90))</f>
        <v/>
      </c>
      <c r="DO92" s="398"/>
      <c r="DP92" s="85"/>
      <c r="DQ92" s="86"/>
      <c r="DR92" s="88"/>
      <c r="DS92" s="397" t="str">
        <f>IF(ISBLANK(EL3),"",COUNTIF(DX12:DX90,"&gt;=0"))</f>
        <v/>
      </c>
      <c r="DT92" s="397"/>
      <c r="DU92" s="398" t="str">
        <f>IF(ISBLANK(EL3),"",DS92/COUNT($A$12:$A$90))</f>
        <v/>
      </c>
      <c r="DV92" s="398"/>
      <c r="DW92" s="85"/>
      <c r="DX92" s="86"/>
      <c r="DY92" s="88"/>
      <c r="DZ92" s="397" t="str">
        <f>IF(ISBLANK(ES3),"",COUNTIF(EE12:EE90,"&gt;=0"))</f>
        <v/>
      </c>
      <c r="EA92" s="397"/>
      <c r="EB92" s="398" t="str">
        <f>IF(ISBLANK(ES3),"",DZ92/COUNT($A$12:$A$90))</f>
        <v/>
      </c>
      <c r="EC92" s="398"/>
      <c r="ED92" s="85"/>
      <c r="EE92" s="86"/>
      <c r="EF92" s="88"/>
      <c r="EG92" s="397" t="str">
        <f>IF(ISBLANK(EZ3),"",COUNTIF(EL12:EL90,"&gt;=0"))</f>
        <v/>
      </c>
      <c r="EH92" s="397"/>
      <c r="EI92" s="398" t="str">
        <f>IF(ISBLANK(EZ3),"",EG92/COUNT($A$12:$A$90))</f>
        <v/>
      </c>
      <c r="EJ92" s="398"/>
      <c r="EK92" s="85"/>
      <c r="EL92" s="86"/>
      <c r="EM92" s="88"/>
      <c r="EN92" s="397" t="str">
        <f>IF(ISBLANK(FU3),"",COUNTIF(ES12:ES90,"&gt;=0"))</f>
        <v/>
      </c>
      <c r="EO92" s="397"/>
      <c r="EP92" s="398" t="str">
        <f>IF(ISBLANK(FU3),"",EN92/COUNT($A$12:$A$90))</f>
        <v/>
      </c>
      <c r="EQ92" s="398"/>
      <c r="ER92" s="85"/>
      <c r="ES92" s="86"/>
      <c r="ET92" s="88"/>
      <c r="EU92" s="397" t="str">
        <f>IF(ISBLANK(FG3),"",COUNTIF(EZ12:EZ90,"&gt;=0"))</f>
        <v/>
      </c>
      <c r="EV92" s="397"/>
      <c r="EW92" s="398" t="str">
        <f>IF(ISBLANK(FG3),"",EU92/COUNT($A$12:$A$90))</f>
        <v/>
      </c>
      <c r="EX92" s="398"/>
      <c r="EY92" s="85"/>
      <c r="EZ92" s="86"/>
      <c r="FA92" s="88"/>
      <c r="FB92" s="397" t="str">
        <f>IF(ISBLANK(BM3),"",COUNTIF(FG12:FG90,"&gt;=0"))</f>
        <v/>
      </c>
      <c r="FC92" s="397"/>
      <c r="FD92" s="398" t="str">
        <f>IF(ISBLANK(BM3),"",FB92/COUNT($A$12:$A$90))</f>
        <v/>
      </c>
      <c r="FE92" s="398"/>
      <c r="FF92" s="85"/>
      <c r="FG92" s="86"/>
      <c r="FH92" s="88"/>
      <c r="FI92" s="397" t="str">
        <f>IF(ISBLANK(FN3),"",COUNTIF(FN12:FN90,"&gt;=0"))</f>
        <v/>
      </c>
      <c r="FJ92" s="397"/>
      <c r="FK92" s="398" t="str">
        <f>IF(ISBLANK(FN3),"",FI92/COUNT($A$12:$A$90))</f>
        <v/>
      </c>
      <c r="FL92" s="398"/>
      <c r="FM92" s="85"/>
      <c r="FN92" s="86"/>
      <c r="FO92" s="88"/>
      <c r="FP92" s="397" t="str">
        <f>IF(ISBLANK(DJ3),"",COUNTIF(FU12:FU90,"&gt;=0"))</f>
        <v/>
      </c>
      <c r="FQ92" s="397"/>
      <c r="FR92" s="398" t="str">
        <f>IF(ISBLANK(DJ3),"",FP92/COUNT($A$12:$A$90))</f>
        <v/>
      </c>
      <c r="FS92" s="398"/>
      <c r="FT92" s="85"/>
      <c r="FU92" s="86"/>
      <c r="FV92" s="88"/>
      <c r="FW92" s="397" t="str">
        <f>IF(ISBLANK(GB3),"",COUNTIF(GB12:GB90,"&gt;=0"))</f>
        <v/>
      </c>
      <c r="FX92" s="397"/>
      <c r="FY92" s="398" t="str">
        <f>IF(ISBLANK(GB3),"",FW92/COUNT($A$12:$A$90))</f>
        <v/>
      </c>
      <c r="FZ92" s="398"/>
      <c r="GA92" s="85"/>
      <c r="GB92" s="86"/>
      <c r="GC92" s="88"/>
      <c r="GD92" s="397" t="str">
        <f>IF(ISBLANK(GP3),"",COUNTIF(GI12:GI90,"&gt;=0"))</f>
        <v/>
      </c>
      <c r="GE92" s="397"/>
      <c r="GF92" s="398" t="str">
        <f>IF(ISBLANK(GP3),"",GD92/COUNT($A$12:$A$90))</f>
        <v/>
      </c>
      <c r="GG92" s="398"/>
      <c r="GH92" s="85"/>
      <c r="GI92" s="86"/>
      <c r="GJ92" s="88"/>
      <c r="GK92" s="397" t="str">
        <f>IF(ISBLANK(GW3),"",COUNTIF(GP12:GP90,"&gt;=0"))</f>
        <v/>
      </c>
      <c r="GL92" s="397"/>
      <c r="GM92" s="398" t="str">
        <f>IF(ISBLANK(GW3),"",GK92/COUNT($A$12:$A$90))</f>
        <v/>
      </c>
      <c r="GN92" s="398"/>
      <c r="GO92" s="85"/>
      <c r="GP92" s="86"/>
      <c r="GQ92" s="88"/>
      <c r="GR92" s="397" t="str">
        <f>IF(ISBLANK(GI3),"",COUNTIF(GW12:GW90,"&gt;=0"))</f>
        <v/>
      </c>
      <c r="GS92" s="397"/>
      <c r="GT92" s="398" t="str">
        <f>IF(ISBLANK(GI3),"",GR92/COUNT($A$12:$A$90))</f>
        <v/>
      </c>
      <c r="GU92" s="398"/>
      <c r="GV92" s="85"/>
      <c r="GW92" s="86"/>
      <c r="GX92" s="88"/>
      <c r="GY92" s="397" t="str">
        <f>IF(ISBLANK(HK3),"",COUNTIF(HD12:HD90,"&gt;=0"))</f>
        <v/>
      </c>
      <c r="GZ92" s="397"/>
      <c r="HA92" s="398" t="str">
        <f>IF(ISBLANK(HK3),"",GY92/COUNT($A$12:$A$90))</f>
        <v/>
      </c>
      <c r="HB92" s="398"/>
      <c r="HC92" s="85"/>
      <c r="HD92" s="86"/>
      <c r="HE92" s="88"/>
      <c r="HF92" s="397" t="str">
        <f>IF(ISBLANK(HD3),"",COUNTIF(HK12:HK90,"&gt;=0"))</f>
        <v/>
      </c>
      <c r="HG92" s="397"/>
      <c r="HH92" s="398" t="str">
        <f>IF(ISBLANK(HD3),"",HF92/COUNT($A$12:$A$90))</f>
        <v/>
      </c>
      <c r="HI92" s="398"/>
      <c r="HJ92" s="85"/>
      <c r="HK92" s="86"/>
      <c r="HL92" s="88"/>
      <c r="HM92" s="397" t="str">
        <f>IF(ISBLANK(HY3),"",COUNTIF(HR12:HR90,"&gt;=0"))</f>
        <v/>
      </c>
      <c r="HN92" s="397"/>
      <c r="HO92" s="398" t="str">
        <f>IF(ISBLANK(HY3),"",HM92/COUNT($A$12:$A$90))</f>
        <v/>
      </c>
      <c r="HP92" s="398"/>
      <c r="HQ92" s="85"/>
      <c r="HR92" s="86"/>
      <c r="HS92" s="88"/>
      <c r="HT92" s="397" t="str">
        <f>IF(ISBLANK(HR3),"",COUNTIF(HY12:HY90,"&gt;=0"))</f>
        <v/>
      </c>
      <c r="HU92" s="397"/>
      <c r="HV92" s="398" t="str">
        <f>IF(ISBLANK(HR3),"",HT92/COUNT($A$12:$A$90))</f>
        <v/>
      </c>
      <c r="HW92" s="398"/>
      <c r="HX92" s="85"/>
      <c r="HY92" s="86"/>
      <c r="HZ92" s="88"/>
      <c r="IA92" s="397" t="str">
        <f>IF(ISBLANK(IM3),"",COUNTIF(IF12:IF90,"&gt;=0"))</f>
        <v/>
      </c>
      <c r="IB92" s="397"/>
      <c r="IC92" s="398" t="str">
        <f>IF(ISBLANK(IM3),"",IA92/COUNT($A$12:$A$90))</f>
        <v/>
      </c>
      <c r="ID92" s="398"/>
      <c r="IE92" s="85"/>
      <c r="IF92" s="86"/>
      <c r="IG92" s="88"/>
      <c r="IH92" s="397" t="str">
        <f>IF(ISBLANK(IF3),"",COUNTIF(IM12:IM90,"&gt;=0"))</f>
        <v/>
      </c>
      <c r="II92" s="397"/>
      <c r="IJ92" s="398" t="str">
        <f>IF(ISBLANK(IF3),"",IH92/COUNT($A$12:$A$90))</f>
        <v/>
      </c>
      <c r="IK92" s="398"/>
      <c r="IL92" s="85"/>
      <c r="IM92" s="86"/>
      <c r="IN92" s="88"/>
      <c r="IO92" s="397" t="str">
        <f>IF(ISBLANK(IT3),"",COUNTIF(IT12:IT90,"&gt;=0"))</f>
        <v/>
      </c>
      <c r="IP92" s="397"/>
      <c r="IQ92" s="398" t="str">
        <f>IF(ISBLANK(IT3),"",IO92/COUNT($A$12:$A$90))</f>
        <v/>
      </c>
      <c r="IR92" s="398"/>
      <c r="IS92" s="85"/>
      <c r="IT92" s="86"/>
      <c r="IU92" s="88"/>
      <c r="IV92" s="397" t="str">
        <f>IF(ISBLANK(JA3),"",COUNTIF(JA12:JA90,"&gt;=0"))</f>
        <v/>
      </c>
      <c r="IW92" s="397"/>
      <c r="IX92" s="398" t="str">
        <f>IF(ISBLANK(JA3),"",IV92/COUNT($A$12:$A$90))</f>
        <v/>
      </c>
      <c r="IY92" s="398"/>
      <c r="IZ92" s="85"/>
      <c r="JA92" s="86"/>
      <c r="JB92" s="88"/>
      <c r="JC92" s="397" t="str">
        <f>IF(ISBLANK(JO3),"",COUNTIF(JH12:JH90,"&gt;=0"))</f>
        <v/>
      </c>
      <c r="JD92" s="397"/>
      <c r="JE92" s="398" t="str">
        <f>IF(ISBLANK(JO3),"",JC92/COUNT($A$12:$A$90))</f>
        <v/>
      </c>
      <c r="JF92" s="398"/>
      <c r="JG92" s="85"/>
      <c r="JH92" s="86"/>
      <c r="JI92" s="88"/>
      <c r="JJ92" s="397" t="str">
        <f>IF(ISBLANK(JH3),"",COUNTIF(JO12:JO90,"&gt;=0"))</f>
        <v/>
      </c>
      <c r="JK92" s="397"/>
      <c r="JL92" s="398" t="str">
        <f>IF(ISBLANK(JH3),"",JJ92/COUNT($A$12:$A$90))</f>
        <v/>
      </c>
      <c r="JM92" s="398"/>
      <c r="JN92" s="85"/>
      <c r="JO92" s="86"/>
      <c r="JP92" s="88"/>
      <c r="JQ92" s="397" t="str">
        <f>IF(ISBLANK(JV3),"",COUNTIF(JV12:JV90,"&gt;=0"))</f>
        <v/>
      </c>
      <c r="JR92" s="397"/>
      <c r="JS92" s="398" t="str">
        <f>IF(ISBLANK(JV3),"",JQ92/COUNT($A$12:$A$90))</f>
        <v/>
      </c>
      <c r="JT92" s="398"/>
      <c r="JU92" s="85"/>
      <c r="JV92" s="86"/>
      <c r="JW92" s="88"/>
      <c r="JX92" s="397" t="str">
        <f>IF(ISBLANK(KQ3),"",COUNTIF(KC12:KC90,"&gt;=0"))</f>
        <v/>
      </c>
      <c r="JY92" s="397"/>
      <c r="JZ92" s="398" t="str">
        <f>IF(ISBLANK(KQ3),"",JX92/COUNT($A$12:$A$90))</f>
        <v/>
      </c>
      <c r="KA92" s="398"/>
      <c r="KB92" s="85"/>
      <c r="KC92" s="86"/>
      <c r="KD92" s="88"/>
      <c r="KE92" s="397" t="str">
        <f>IF(ISBLANK(KX3),"",COUNTIF(KJ12:KJ90,"&gt;=0"))</f>
        <v/>
      </c>
      <c r="KF92" s="397"/>
      <c r="KG92" s="398" t="str">
        <f>IF(ISBLANK(KX3),"",KE92/COUNT($A$12:$A$90))</f>
        <v/>
      </c>
      <c r="KH92" s="398"/>
      <c r="KI92" s="85"/>
      <c r="KJ92" s="86"/>
      <c r="KK92" s="88"/>
      <c r="KL92" s="397" t="str">
        <f>IF(ISBLANK(KJ3),"",COUNTIF(KQ12:KQ90,"&gt;=0"))</f>
        <v/>
      </c>
      <c r="KM92" s="397"/>
      <c r="KN92" s="398" t="str">
        <f>IF(ISBLANK(KJ3),"",KL92/COUNT($A$12:$A$90))</f>
        <v/>
      </c>
      <c r="KO92" s="398"/>
      <c r="KP92" s="85"/>
      <c r="KQ92" s="86"/>
      <c r="KR92" s="88"/>
      <c r="KS92" s="397" t="str">
        <f>IF(ISBLANK(KC3),"",COUNTIF(KX12:KX90,"&gt;=0"))</f>
        <v/>
      </c>
      <c r="KT92" s="397"/>
      <c r="KU92" s="398" t="str">
        <f>IF(ISBLANK(KC3),"",KS92/COUNT($A$12:$A$90))</f>
        <v/>
      </c>
      <c r="KV92" s="398"/>
      <c r="KW92" s="85"/>
      <c r="KX92" s="86"/>
      <c r="KY92" s="89"/>
      <c r="KZ92" s="397" t="str">
        <f>IF(ISBLANK(LE3),"",COUNTIF(LE12:LE90,"&gt;=0"))</f>
        <v/>
      </c>
      <c r="LA92" s="397"/>
      <c r="LB92" s="398" t="str">
        <f>IF(ISBLANK(LE3),"",KZ92/COUNT($A$12:$A$90))</f>
        <v/>
      </c>
      <c r="LC92" s="398"/>
      <c r="LD92" s="85"/>
      <c r="LE92" s="86"/>
      <c r="LF92" s="88"/>
      <c r="LG92" s="397" t="str">
        <f>IF(ISBLANK(LE3),"",COUNTIF(LL12:LL90,"&gt;=0"))</f>
        <v/>
      </c>
      <c r="LH92" s="397"/>
      <c r="LI92" s="398" t="str">
        <f>IF(ISBLANK(LE3),"",LG92/COUNT($A$12:$A$90))</f>
        <v/>
      </c>
      <c r="LJ92" s="398"/>
      <c r="LK92" s="85"/>
      <c r="LL92" s="86"/>
      <c r="LM92" s="88"/>
      <c r="LN92" s="397" t="str">
        <f>IF(ISBLANK(LS3),"",COUNTIF(LS12:LS90,"&gt;=0"))</f>
        <v/>
      </c>
      <c r="LO92" s="397"/>
      <c r="LP92" s="398" t="str">
        <f>IF(ISBLANK(LS3),"",LN92/COUNT($A$12:$A$90))</f>
        <v/>
      </c>
      <c r="LQ92" s="398"/>
      <c r="LR92" s="85"/>
      <c r="LS92" s="86"/>
      <c r="LT92" s="88"/>
      <c r="LU92" s="397" t="str">
        <f>IF(ISBLANK(LS3),"",COUNTIF(LZ12:LZ90,"&gt;=0"))</f>
        <v/>
      </c>
      <c r="LV92" s="397"/>
      <c r="LW92" s="398" t="str">
        <f>IF(ISBLANK(LS3),"",LU92/COUNT($A$12:$A$90))</f>
        <v/>
      </c>
      <c r="LX92" s="398"/>
      <c r="LY92" s="85"/>
      <c r="LZ92" s="86"/>
      <c r="MA92" s="88"/>
      <c r="MB92" s="397" t="str">
        <f>IF(ISBLANK(MG3),"",COUNTIF(MG12:MG90,"&gt;=0"))</f>
        <v/>
      </c>
      <c r="MC92" s="397"/>
      <c r="MD92" s="398" t="str">
        <f>IF(ISBLANK(MG3),"",MB92/COUNT($A$12:$A$90))</f>
        <v/>
      </c>
      <c r="ME92" s="398"/>
      <c r="MF92" s="85"/>
      <c r="MG92" s="86"/>
      <c r="MH92" s="88"/>
      <c r="MI92" s="397" t="str">
        <f>IF(ISBLANK(MN3),"",COUNTIF(MN12:MN90,"&gt;=0"))</f>
        <v/>
      </c>
      <c r="MJ92" s="397"/>
      <c r="MK92" s="398" t="str">
        <f>IF(ISBLANK(MN3),"",MI92/COUNT($A$12:$A$90))</f>
        <v/>
      </c>
      <c r="ML92" s="398"/>
      <c r="MM92" s="85"/>
      <c r="MN92" s="86"/>
      <c r="MO92" s="88"/>
      <c r="MP92" s="397" t="str">
        <f>IF(ISBLANK(MU3),"",COUNTIF(MU12:MU90,"&gt;=0"))</f>
        <v/>
      </c>
      <c r="MQ92" s="397"/>
      <c r="MR92" s="398" t="str">
        <f>IF(ISBLANK(MU3),"",MP92/COUNT($A$12:$A$90))</f>
        <v/>
      </c>
      <c r="MS92" s="398"/>
      <c r="MT92" s="85"/>
      <c r="MU92" s="86"/>
      <c r="MV92" s="88"/>
      <c r="MW92" s="397" t="str">
        <f>IF(ISBLANK(NP3),"",COUNTIF(NB12:NB90,"&gt;=0"))</f>
        <v/>
      </c>
      <c r="MX92" s="397"/>
      <c r="MY92" s="398" t="str">
        <f>IF(ISBLANK(NP3),"",MW92/COUNT($A$12:$A$90))</f>
        <v/>
      </c>
      <c r="MZ92" s="398"/>
      <c r="NA92" s="85"/>
      <c r="NB92" s="86"/>
      <c r="NC92" s="88"/>
      <c r="ND92" s="397" t="str">
        <f>IF(ISBLANK(NB3),"",COUNTIF(NI12:NI90,"&gt;=0"))</f>
        <v/>
      </c>
      <c r="NE92" s="397"/>
      <c r="NF92" s="398" t="str">
        <f>IF(ISBLANK(NB3),"",ND92/COUNT($A$12:$A$90))</f>
        <v/>
      </c>
      <c r="NG92" s="398"/>
      <c r="NH92" s="85"/>
      <c r="NI92" s="86"/>
      <c r="NJ92" s="88"/>
      <c r="NK92" s="397" t="str">
        <f>IF(ISBLANK(OD3),"",COUNTIF(NP12:NP90,"&gt;=0"))</f>
        <v/>
      </c>
      <c r="NL92" s="397"/>
      <c r="NM92" s="398" t="str">
        <f>IF(ISBLANK(OD3),"",NK92/COUNT($A$12:$A$90))</f>
        <v/>
      </c>
      <c r="NN92" s="398"/>
      <c r="NO92" s="85"/>
      <c r="NP92" s="86"/>
      <c r="NQ92" s="88"/>
      <c r="NR92" s="397" t="str">
        <f>IF(ISBLANK(NI3),"",COUNTIF(NW12:NW90,"&gt;=0"))</f>
        <v/>
      </c>
      <c r="NS92" s="397"/>
      <c r="NT92" s="398" t="str">
        <f>IF(ISBLANK(NI3),"",NR92/COUNT($A$12:$A$90))</f>
        <v/>
      </c>
      <c r="NU92" s="398"/>
      <c r="NV92" s="85"/>
      <c r="NW92" s="86"/>
      <c r="NX92" s="88"/>
      <c r="NY92" s="397" t="str">
        <f>IF(ISBLANK(OK3),"",COUNTIF(OD12:OD90,"&gt;=0"))</f>
        <v/>
      </c>
      <c r="NZ92" s="397"/>
      <c r="OA92" s="398" t="str">
        <f>IF(ISBLANK(OK3),"",NY92/COUNT($A$12:$A$90))</f>
        <v/>
      </c>
      <c r="OB92" s="398"/>
      <c r="OC92" s="85"/>
      <c r="OD92" s="86"/>
      <c r="OE92" s="88"/>
      <c r="OF92" s="397" t="str">
        <f>IF(ISBLANK(NW3),"",COUNTIF(OK12:OK90,"&gt;=0"))</f>
        <v/>
      </c>
      <c r="OG92" s="397"/>
      <c r="OH92" s="398" t="str">
        <f>IF(ISBLANK(NW3),"",OF92/COUNT($A$12:$A$90))</f>
        <v/>
      </c>
      <c r="OI92" s="398"/>
      <c r="OJ92" s="85"/>
      <c r="OK92" s="86"/>
      <c r="OL92" s="88"/>
      <c r="OM92" s="397" t="str">
        <f>IF(ISBLANK(OR3),"",COUNTIF(OR12:OR90,"&gt;=0"))</f>
        <v/>
      </c>
      <c r="ON92" s="397"/>
      <c r="OO92" s="398" t="str">
        <f>IF(ISBLANK(OR3),"",OM92/COUNT($A$12:$A$90))</f>
        <v/>
      </c>
      <c r="OP92" s="398"/>
      <c r="OQ92" s="85"/>
      <c r="OR92" s="86"/>
      <c r="OS92" s="88"/>
      <c r="OT92" s="397" t="str">
        <f>IF(ISBLANK(OY3),"",COUNTIF(OY12:OY90,"&gt;=0"))</f>
        <v/>
      </c>
      <c r="OU92" s="397"/>
      <c r="OV92" s="398" t="str">
        <f>IF(ISBLANK(OY3),"",OT92/COUNT($A$12:$A$90))</f>
        <v/>
      </c>
      <c r="OW92" s="398"/>
      <c r="OX92" s="85"/>
      <c r="OY92" s="86"/>
      <c r="OZ92" s="88"/>
      <c r="PA92" s="397" t="str">
        <f>IF(ISBLANK(PF3),"",COUNTIF(PF12:PF90,"&gt;=0"))</f>
        <v/>
      </c>
      <c r="PB92" s="397"/>
      <c r="PC92" s="398" t="str">
        <f>IF(ISBLANK(PF3),"",PA92/COUNT($A$12:$A$90))</f>
        <v/>
      </c>
      <c r="PD92" s="398"/>
      <c r="PE92" s="85"/>
      <c r="PF92" s="86"/>
      <c r="PG92" s="88"/>
      <c r="PH92" s="397" t="str">
        <f>IF(ISBLANK(PM3),"",COUNTIF(PM12:PM90,"&gt;=0"))</f>
        <v/>
      </c>
      <c r="PI92" s="397"/>
      <c r="PJ92" s="398" t="str">
        <f>IF(ISBLANK(PM3),"",PH92/COUNT($A$12:$A$90))</f>
        <v/>
      </c>
      <c r="PK92" s="398"/>
      <c r="PL92" s="85"/>
      <c r="PM92" s="86"/>
      <c r="PN92" s="88"/>
      <c r="PO92" s="397" t="str">
        <f>IF(ISBLANK(PT3),"",COUNTIF(PT12:PT90,"&gt;=0"))</f>
        <v/>
      </c>
      <c r="PP92" s="397"/>
      <c r="PQ92" s="398" t="str">
        <f>IF(ISBLANK(PT3),"",PO92/COUNT($A$12:$A$90))</f>
        <v/>
      </c>
      <c r="PR92" s="398"/>
      <c r="PS92" s="85"/>
      <c r="PT92" s="86"/>
      <c r="PU92" s="88"/>
      <c r="PV92" s="397" t="str">
        <f>IF(ISBLANK(QA3),"",COUNTIF(QA12:QA90,"&gt;=0"))</f>
        <v/>
      </c>
      <c r="PW92" s="397"/>
      <c r="PX92" s="398" t="str">
        <f>IF(ISBLANK(QA3),"",PV92/COUNT($A$12:$A$90))</f>
        <v/>
      </c>
      <c r="PY92" s="398"/>
      <c r="PZ92" s="85"/>
      <c r="QA92" s="86"/>
      <c r="QB92" s="88"/>
      <c r="QC92" s="397" t="str">
        <f>IF(ISBLANK(QH3),"",COUNTIF(QH12:QH90,"&gt;=0"))</f>
        <v/>
      </c>
      <c r="QD92" s="397"/>
      <c r="QE92" s="398" t="str">
        <f>IF(ISBLANK(QH3),"",QC92/COUNT($A$12:$A$90))</f>
        <v/>
      </c>
      <c r="QF92" s="398"/>
      <c r="QG92" s="85"/>
      <c r="QH92" s="86"/>
      <c r="QI92" s="121"/>
      <c r="QJ92" s="397" t="str">
        <f>IF(ISBLANK(QV3),"",COUNTIF(QO12:QO90,"&gt;=0"))</f>
        <v/>
      </c>
      <c r="QK92" s="397"/>
      <c r="QL92" s="398" t="str">
        <f>IF(ISBLANK(QV3),"",QJ92/COUNT($A$12:$A$90))</f>
        <v/>
      </c>
      <c r="QM92" s="398"/>
      <c r="QN92" s="85"/>
      <c r="QO92" s="86"/>
      <c r="QP92" s="121"/>
      <c r="QQ92" s="397" t="str">
        <f>IF(ISBLANK(QO3),"",COUNTIF(QV12:QV90,"&gt;=0"))</f>
        <v/>
      </c>
      <c r="QR92" s="397"/>
      <c r="QS92" s="398" t="str">
        <f>IF(ISBLANK(QO3),"",QQ92/COUNT($A$12:$A$90))</f>
        <v/>
      </c>
      <c r="QT92" s="398"/>
      <c r="QU92" s="85"/>
      <c r="QV92" s="86"/>
    </row>
    <row r="93" spans="1:464" ht="15" customHeight="1">
      <c r="A93" s="444"/>
      <c r="B93" s="90" t="s">
        <v>145</v>
      </c>
      <c r="C93" s="84"/>
      <c r="D93" s="393">
        <f>IF(ISBLANK(I3),"",COUNTIF(D12:D90,"=60"))</f>
        <v>0</v>
      </c>
      <c r="E93" s="393"/>
      <c r="F93" s="391" t="e">
        <f>IF(ISBLANK(I3),"",D93/D92)</f>
        <v>#DIV/0!</v>
      </c>
      <c r="G93" s="391"/>
      <c r="H93" s="391" t="e">
        <f>IF(ISBLANK(I3),"",(D93+D94)/D92)</f>
        <v>#DIV/0!</v>
      </c>
      <c r="I93" s="392"/>
      <c r="J93" s="87"/>
      <c r="K93" s="393">
        <f>IF(ISBLANK(P3),"",COUNTIF(K12:K90,"=60"))</f>
        <v>12</v>
      </c>
      <c r="L93" s="393"/>
      <c r="M93" s="391">
        <f>IF(ISBLANK(P3),"",K93/K92)</f>
        <v>0.17647058823529413</v>
      </c>
      <c r="N93" s="391"/>
      <c r="O93" s="391">
        <f>IF(ISBLANK(P3),"",(K93+K94)/K92)</f>
        <v>0.29411764705882354</v>
      </c>
      <c r="P93" s="392"/>
      <c r="Q93" s="88"/>
      <c r="R93" s="393">
        <f>IF(ISBLANK(W3),"",COUNTIF(R12:R90,"=60"))</f>
        <v>17</v>
      </c>
      <c r="S93" s="393"/>
      <c r="T93" s="391">
        <f>IF(ISBLANK(W3),"",R93/R92)</f>
        <v>0.26984126984126983</v>
      </c>
      <c r="U93" s="391"/>
      <c r="V93" s="391">
        <f>IF(ISBLANK(W3),"",(R93+R94)/R92)</f>
        <v>0.96825396825396826</v>
      </c>
      <c r="W93" s="392"/>
      <c r="X93" s="88"/>
      <c r="Y93" s="393">
        <f>IF(ISBLANK(AD3),"",COUNTIF(Y12:Y90,"=60"))</f>
        <v>15</v>
      </c>
      <c r="Z93" s="393"/>
      <c r="AA93" s="391">
        <f>IF(ISBLANK(AD3),"",Y93/Y92)</f>
        <v>0.23809523809523808</v>
      </c>
      <c r="AB93" s="391"/>
      <c r="AC93" s="391">
        <f>IF(ISBLANK(AD3),"",(Y93+Y94)/Y92)</f>
        <v>0.61904761904761907</v>
      </c>
      <c r="AD93" s="392"/>
      <c r="AE93" s="88"/>
      <c r="AF93" s="393" t="str">
        <f>IF(ISBLANK(AK3),"",COUNTIF(AF12:AF90,"=60"))</f>
        <v/>
      </c>
      <c r="AG93" s="393"/>
      <c r="AH93" s="391" t="str">
        <f>IF(ISBLANK(AK3),"",AF93/AF92)</f>
        <v/>
      </c>
      <c r="AI93" s="391"/>
      <c r="AJ93" s="391" t="str">
        <f>IF(ISBLANK(AK3),"",(AF93+AF94)/AF92)</f>
        <v/>
      </c>
      <c r="AK93" s="392"/>
      <c r="AL93" s="88"/>
      <c r="AM93" s="393" t="str">
        <f>IF(ISBLANK(AR3),"",COUNTIF(AM12:AM90,"=60"))</f>
        <v/>
      </c>
      <c r="AN93" s="393"/>
      <c r="AO93" s="391" t="str">
        <f>IF(ISBLANK(AR3),"",AM93/AM92)</f>
        <v/>
      </c>
      <c r="AP93" s="391"/>
      <c r="AQ93" s="391" t="str">
        <f>IF(ISBLANK(AR3),"",(AM93+AM94)/AM92)</f>
        <v/>
      </c>
      <c r="AR93" s="392"/>
      <c r="AS93" s="88"/>
      <c r="AT93" s="393" t="str">
        <f>IF(ISBLANK(BF3),"",COUNTIF(AT12:AT90,"=60"))</f>
        <v/>
      </c>
      <c r="AU93" s="393"/>
      <c r="AV93" s="391" t="str">
        <f>IF(ISBLANK(BF3),"",AT93/AT92)</f>
        <v/>
      </c>
      <c r="AW93" s="391"/>
      <c r="AX93" s="391" t="str">
        <f>IF(ISBLANK(BF3),"",(AT93+AT94)/AT92)</f>
        <v/>
      </c>
      <c r="AY93" s="392"/>
      <c r="AZ93" s="88"/>
      <c r="BA93" s="393" t="str">
        <f>IF(ISBLANK(AY3),"",COUNTIF(BA12:BA90,"=60"))</f>
        <v/>
      </c>
      <c r="BB93" s="393"/>
      <c r="BC93" s="391" t="str">
        <f>IF(ISBLANK(AY3),"",BA93/BA92)</f>
        <v/>
      </c>
      <c r="BD93" s="391"/>
      <c r="BE93" s="391" t="str">
        <f>IF(ISBLANK(AY3),"",(BA93+BA94)/BA92)</f>
        <v/>
      </c>
      <c r="BF93" s="392"/>
      <c r="BG93" s="88"/>
      <c r="BH93" s="393" t="str">
        <f>IF(ISBLANK(BT3),"",COUNTIF(BH12:BH90,"=60"))</f>
        <v/>
      </c>
      <c r="BI93" s="393"/>
      <c r="BJ93" s="391" t="str">
        <f>IF(ISBLANK(BT3),"",BH93/BH92)</f>
        <v/>
      </c>
      <c r="BK93" s="391"/>
      <c r="BL93" s="391" t="str">
        <f>IF(ISBLANK(BT3),"",(BH93+BH94)/BH92)</f>
        <v/>
      </c>
      <c r="BM93" s="392"/>
      <c r="BN93" s="88"/>
      <c r="BO93" s="393" t="str">
        <f>IF(ISBLANK(CA3),"",COUNTIF(BO12:BO90,"=60"))</f>
        <v/>
      </c>
      <c r="BP93" s="393"/>
      <c r="BQ93" s="391" t="str">
        <f>IF(ISBLANK(CA3),"",BO93/BO92)</f>
        <v/>
      </c>
      <c r="BR93" s="391"/>
      <c r="BS93" s="391" t="str">
        <f>IF(ISBLANK(CA3),"",(BO93+BO94)/BO92)</f>
        <v/>
      </c>
      <c r="BT93" s="392"/>
      <c r="BU93" s="88"/>
      <c r="BV93" s="393" t="str">
        <f>IF(ISBLANK(CH3),"",COUNTIF(BV12:BV90,"=60"))</f>
        <v/>
      </c>
      <c r="BW93" s="393"/>
      <c r="BX93" s="391" t="str">
        <f>IF(ISBLANK(CH3),"",BV93/BV92)</f>
        <v/>
      </c>
      <c r="BY93" s="391"/>
      <c r="BZ93" s="391" t="str">
        <f>IF(ISBLANK(CH3),"",(BV93+BV94)/BV92)</f>
        <v/>
      </c>
      <c r="CA93" s="392"/>
      <c r="CB93" s="88"/>
      <c r="CC93" s="393" t="str">
        <f>IF(ISBLANK(CO3),"",COUNTIF(CC12:CC90,"=60"))</f>
        <v/>
      </c>
      <c r="CD93" s="393"/>
      <c r="CE93" s="391" t="str">
        <f>IF(ISBLANK(CO3),"",CC93/CC92)</f>
        <v/>
      </c>
      <c r="CF93" s="391"/>
      <c r="CG93" s="391" t="str">
        <f>IF(ISBLANK(CO3),"",(CC93+CC94)/CC92)</f>
        <v/>
      </c>
      <c r="CH93" s="392"/>
      <c r="CI93" s="88"/>
      <c r="CJ93" s="393" t="str">
        <f>IF(ISBLANK(CV3),"",COUNTIF(CJ12:CJ90,"=60"))</f>
        <v/>
      </c>
      <c r="CK93" s="393"/>
      <c r="CL93" s="391" t="str">
        <f>IF(ISBLANK(CV3),"",CJ93/CJ92)</f>
        <v/>
      </c>
      <c r="CM93" s="391"/>
      <c r="CN93" s="391" t="str">
        <f>IF(ISBLANK(CV3),"",(CJ93+CJ94)/CJ92)</f>
        <v/>
      </c>
      <c r="CO93" s="392"/>
      <c r="CP93" s="88"/>
      <c r="CQ93" s="393" t="str">
        <f>IF(ISBLANK(DC3),"",COUNTIF(CQ12:CQ90,"=60"))</f>
        <v/>
      </c>
      <c r="CR93" s="393"/>
      <c r="CS93" s="391" t="str">
        <f>IF(ISBLANK(DC3),"",CQ93/CQ92)</f>
        <v/>
      </c>
      <c r="CT93" s="391"/>
      <c r="CU93" s="391" t="str">
        <f>IF(ISBLANK(DC3),"",(CQ93+CQ94)/CQ92)</f>
        <v/>
      </c>
      <c r="CV93" s="392"/>
      <c r="CW93" s="88"/>
      <c r="CX93" s="393" t="str">
        <f>IF(ISBLANK(DX3),"",COUNTIF(CX12:CX90,"=60"))</f>
        <v/>
      </c>
      <c r="CY93" s="393"/>
      <c r="CZ93" s="391" t="str">
        <f>IF(ISBLANK(DX3),"",CX93/CX92)</f>
        <v/>
      </c>
      <c r="DA93" s="391"/>
      <c r="DB93" s="391" t="str">
        <f>IF(ISBLANK(DX3),"",(CX93+CX94)/CX92)</f>
        <v/>
      </c>
      <c r="DC93" s="392"/>
      <c r="DD93" s="88"/>
      <c r="DE93" s="393" t="str">
        <f>IF(ISBLANK(DQ3),"",COUNTIF(DE12:DE90,"=60"))</f>
        <v/>
      </c>
      <c r="DF93" s="393"/>
      <c r="DG93" s="391" t="str">
        <f>IF(ISBLANK(DQ3),"",DE93/DE92)</f>
        <v/>
      </c>
      <c r="DH93" s="391"/>
      <c r="DI93" s="391" t="str">
        <f>IF(ISBLANK(DQ3),"",(DE93+DE94)/DE92)</f>
        <v/>
      </c>
      <c r="DJ93" s="392"/>
      <c r="DK93" s="88"/>
      <c r="DL93" s="393" t="str">
        <f>IF(ISBLANK(EE3),"",COUNTIF(DL12:DL90,"=60"))</f>
        <v/>
      </c>
      <c r="DM93" s="393"/>
      <c r="DN93" s="391" t="str">
        <f>IF(ISBLANK(EE3),"",DL93/DL92)</f>
        <v/>
      </c>
      <c r="DO93" s="391"/>
      <c r="DP93" s="391" t="str">
        <f>IF(ISBLANK(EE3),"",(DL93+DL94)/DL92)</f>
        <v/>
      </c>
      <c r="DQ93" s="392"/>
      <c r="DR93" s="88"/>
      <c r="DS93" s="393" t="str">
        <f>IF(ISBLANK(EL3),"",COUNTIF(DS12:DS90,"=60"))</f>
        <v/>
      </c>
      <c r="DT93" s="393"/>
      <c r="DU93" s="391" t="str">
        <f>IF(ISBLANK(EL3),"",DS93/DS92)</f>
        <v/>
      </c>
      <c r="DV93" s="391"/>
      <c r="DW93" s="391" t="str">
        <f>IF(ISBLANK(EL3),"",(DS93+DS94)/DS92)</f>
        <v/>
      </c>
      <c r="DX93" s="392"/>
      <c r="DY93" s="88"/>
      <c r="DZ93" s="393" t="str">
        <f>IF(ISBLANK(ES3),"",COUNTIF(DZ12:DZ90,"=60"))</f>
        <v/>
      </c>
      <c r="EA93" s="393"/>
      <c r="EB93" s="391" t="str">
        <f>IF(ISBLANK(ES3),"",DZ93/DZ92)</f>
        <v/>
      </c>
      <c r="EC93" s="391"/>
      <c r="ED93" s="391" t="str">
        <f>IF(ISBLANK(ES3),"",(DZ93+DZ94)/DZ92)</f>
        <v/>
      </c>
      <c r="EE93" s="392"/>
      <c r="EF93" s="88"/>
      <c r="EG93" s="393" t="str">
        <f>IF(ISBLANK(EZ3),"",COUNTIF(EG12:EG90,"=60"))</f>
        <v/>
      </c>
      <c r="EH93" s="393"/>
      <c r="EI93" s="391" t="str">
        <f>IF(ISBLANK(EZ3),"",EG93/EG92)</f>
        <v/>
      </c>
      <c r="EJ93" s="391"/>
      <c r="EK93" s="391" t="str">
        <f>IF(ISBLANK(EZ3),"",(EG93+EG94)/EG92)</f>
        <v/>
      </c>
      <c r="EL93" s="392"/>
      <c r="EM93" s="88"/>
      <c r="EN93" s="393" t="str">
        <f>IF(ISBLANK(FU3),"",COUNTIF(EN12:EN90,"=60"))</f>
        <v/>
      </c>
      <c r="EO93" s="393"/>
      <c r="EP93" s="391" t="str">
        <f>IF(ISBLANK(FU3),"",EN93/EN92)</f>
        <v/>
      </c>
      <c r="EQ93" s="391"/>
      <c r="ER93" s="391" t="str">
        <f>IF(ISBLANK(FU3),"",(EN93+EN94)/EN92)</f>
        <v/>
      </c>
      <c r="ES93" s="392"/>
      <c r="ET93" s="88"/>
      <c r="EU93" s="393" t="str">
        <f>IF(ISBLANK(FG3),"",COUNTIF(EU12:EU90,"=60"))</f>
        <v/>
      </c>
      <c r="EV93" s="393"/>
      <c r="EW93" s="391" t="str">
        <f>IF(ISBLANK(FG3),"",EU93/EU92)</f>
        <v/>
      </c>
      <c r="EX93" s="391"/>
      <c r="EY93" s="391" t="str">
        <f>IF(ISBLANK(FG3),"",(EU93+EU94)/EU92)</f>
        <v/>
      </c>
      <c r="EZ93" s="392"/>
      <c r="FA93" s="88"/>
      <c r="FB93" s="393" t="str">
        <f>IF(ISBLANK(BM3),"",COUNTIF(FB12:FB90,"=60"))</f>
        <v/>
      </c>
      <c r="FC93" s="393"/>
      <c r="FD93" s="391" t="str">
        <f>IF(ISBLANK(BM3),"",FB93/FB92)</f>
        <v/>
      </c>
      <c r="FE93" s="391"/>
      <c r="FF93" s="391" t="str">
        <f>IF(ISBLANK(BM3),"",(FB93+FB94)/FB92)</f>
        <v/>
      </c>
      <c r="FG93" s="392"/>
      <c r="FH93" s="88"/>
      <c r="FI93" s="393" t="str">
        <f>IF(ISBLANK(FN3),"",COUNTIF(FI12:FI90,"=60"))</f>
        <v/>
      </c>
      <c r="FJ93" s="393"/>
      <c r="FK93" s="391" t="str">
        <f>IF(ISBLANK(FN3),"",FI93/FI92)</f>
        <v/>
      </c>
      <c r="FL93" s="391"/>
      <c r="FM93" s="391" t="str">
        <f>IF(ISBLANK(FN3),"",(FI93+FI94)/FI92)</f>
        <v/>
      </c>
      <c r="FN93" s="392"/>
      <c r="FO93" s="88"/>
      <c r="FP93" s="393" t="str">
        <f>IF(ISBLANK(DJ3),"",COUNTIF(FP12:FP90,"=60"))</f>
        <v/>
      </c>
      <c r="FQ93" s="393"/>
      <c r="FR93" s="391" t="str">
        <f>IF(ISBLANK(DJ3),"",FP93/FP92)</f>
        <v/>
      </c>
      <c r="FS93" s="391"/>
      <c r="FT93" s="391" t="str">
        <f>IF(ISBLANK(DJ3),"",(FP93+FP94)/FP92)</f>
        <v/>
      </c>
      <c r="FU93" s="392"/>
      <c r="FV93" s="88"/>
      <c r="FW93" s="393" t="str">
        <f>IF(ISBLANK(GB3),"",COUNTIF(FW12:FW90,"=60"))</f>
        <v/>
      </c>
      <c r="FX93" s="393"/>
      <c r="FY93" s="391" t="str">
        <f>IF(ISBLANK(GB3),"",FW93/FW92)</f>
        <v/>
      </c>
      <c r="FZ93" s="391"/>
      <c r="GA93" s="391" t="str">
        <f>IF(ISBLANK(GB3),"",(FW93+FW94)/FW92)</f>
        <v/>
      </c>
      <c r="GB93" s="392"/>
      <c r="GC93" s="88"/>
      <c r="GD93" s="393" t="str">
        <f>IF(ISBLANK(GP3),"",COUNTIF(GD12:GD90,"=60"))</f>
        <v/>
      </c>
      <c r="GE93" s="393"/>
      <c r="GF93" s="391" t="str">
        <f>IF(ISBLANK(GP3),"",GD93/GD92)</f>
        <v/>
      </c>
      <c r="GG93" s="391"/>
      <c r="GH93" s="391" t="str">
        <f>IF(ISBLANK(GP3),"",(GD93+GD94)/GD92)</f>
        <v/>
      </c>
      <c r="GI93" s="392"/>
      <c r="GJ93" s="88"/>
      <c r="GK93" s="393" t="str">
        <f>IF(ISBLANK(GW3),"",COUNTIF(GK12:GK90,"=60"))</f>
        <v/>
      </c>
      <c r="GL93" s="393"/>
      <c r="GM93" s="391" t="str">
        <f>IF(ISBLANK(GW3),"",GK93/GK92)</f>
        <v/>
      </c>
      <c r="GN93" s="391"/>
      <c r="GO93" s="391" t="str">
        <f>IF(ISBLANK(GW3),"",(GK93+GK94)/GK92)</f>
        <v/>
      </c>
      <c r="GP93" s="392"/>
      <c r="GQ93" s="88"/>
      <c r="GR93" s="393" t="str">
        <f>IF(ISBLANK(GI3),"",COUNTIF(GR12:GR90,"=60"))</f>
        <v/>
      </c>
      <c r="GS93" s="393"/>
      <c r="GT93" s="391" t="str">
        <f>IF(ISBLANK(GI3),"",GR93/GR92)</f>
        <v/>
      </c>
      <c r="GU93" s="391"/>
      <c r="GV93" s="391" t="str">
        <f>IF(ISBLANK(GI3),"",(GR93+GR94)/GR92)</f>
        <v/>
      </c>
      <c r="GW93" s="392"/>
      <c r="GX93" s="88"/>
      <c r="GY93" s="393" t="str">
        <f>IF(ISBLANK(HK3),"",COUNTIF(GY12:GY90,"=60"))</f>
        <v/>
      </c>
      <c r="GZ93" s="393"/>
      <c r="HA93" s="391" t="str">
        <f>IF(ISBLANK(HK3),"",GY93/GY92)</f>
        <v/>
      </c>
      <c r="HB93" s="391"/>
      <c r="HC93" s="391" t="str">
        <f>IF(ISBLANK(HK3),"",(GY93+GY94)/GY92)</f>
        <v/>
      </c>
      <c r="HD93" s="392"/>
      <c r="HE93" s="88"/>
      <c r="HF93" s="393" t="str">
        <f>IF(ISBLANK(HD3),"",COUNTIF(HF12:HF90,"=60"))</f>
        <v/>
      </c>
      <c r="HG93" s="393"/>
      <c r="HH93" s="391" t="str">
        <f>IF(ISBLANK(HD3),"",HF93/HF92)</f>
        <v/>
      </c>
      <c r="HI93" s="391"/>
      <c r="HJ93" s="391" t="str">
        <f>IF(ISBLANK(HD3),"",(HF93+HF94)/HF92)</f>
        <v/>
      </c>
      <c r="HK93" s="392"/>
      <c r="HL93" s="88"/>
      <c r="HM93" s="393" t="str">
        <f>IF(ISBLANK(HY3),"",COUNTIF(HM12:HM90,"=60"))</f>
        <v/>
      </c>
      <c r="HN93" s="393"/>
      <c r="HO93" s="391" t="str">
        <f>IF(ISBLANK(HY3),"",HM93/HM92)</f>
        <v/>
      </c>
      <c r="HP93" s="391"/>
      <c r="HQ93" s="391" t="str">
        <f>IF(ISBLANK(HY3),"",(HM93+HM94)/HM92)</f>
        <v/>
      </c>
      <c r="HR93" s="392"/>
      <c r="HS93" s="88"/>
      <c r="HT93" s="393" t="str">
        <f>IF(ISBLANK(HR3),"",COUNTIF(HT12:HT90,"=60"))</f>
        <v/>
      </c>
      <c r="HU93" s="393"/>
      <c r="HV93" s="391" t="str">
        <f>IF(ISBLANK(HR3),"",HT93/HT92)</f>
        <v/>
      </c>
      <c r="HW93" s="391"/>
      <c r="HX93" s="391" t="str">
        <f>IF(ISBLANK(HR3),"",(HT93+HT94)/HT92)</f>
        <v/>
      </c>
      <c r="HY93" s="392"/>
      <c r="HZ93" s="88"/>
      <c r="IA93" s="393" t="str">
        <f>IF(ISBLANK(IM3),"",COUNTIF(IA12:IA90,"=60"))</f>
        <v/>
      </c>
      <c r="IB93" s="393"/>
      <c r="IC93" s="391" t="str">
        <f>IF(ISBLANK(IM3),"",IA93/IA92)</f>
        <v/>
      </c>
      <c r="ID93" s="391"/>
      <c r="IE93" s="391" t="str">
        <f>IF(ISBLANK(IM3),"",(IA93+IA94)/IA92)</f>
        <v/>
      </c>
      <c r="IF93" s="392"/>
      <c r="IG93" s="88"/>
      <c r="IH93" s="393" t="str">
        <f>IF(ISBLANK(IF3),"",COUNTIF(IH12:IH90,"=60"))</f>
        <v/>
      </c>
      <c r="II93" s="393"/>
      <c r="IJ93" s="391" t="str">
        <f>IF(ISBLANK(IF3),"",IH93/IH92)</f>
        <v/>
      </c>
      <c r="IK93" s="391"/>
      <c r="IL93" s="391" t="str">
        <f>IF(ISBLANK(IF3),"",(IH93+IH94)/IH92)</f>
        <v/>
      </c>
      <c r="IM93" s="392"/>
      <c r="IN93" s="88"/>
      <c r="IO93" s="393" t="str">
        <f>IF(ISBLANK(IT3),"",COUNTIF(IO12:IO90,"=60"))</f>
        <v/>
      </c>
      <c r="IP93" s="393"/>
      <c r="IQ93" s="391" t="str">
        <f>IF(ISBLANK(IT3),"",IO93/IO92)</f>
        <v/>
      </c>
      <c r="IR93" s="391"/>
      <c r="IS93" s="391" t="str">
        <f>IF(ISBLANK(IT3),"",(IO93+IO94)/IO92)</f>
        <v/>
      </c>
      <c r="IT93" s="392"/>
      <c r="IU93" s="88"/>
      <c r="IV93" s="393" t="str">
        <f>IF(ISBLANK(JA3),"",COUNTIF(IV12:IV90,"=60"))</f>
        <v/>
      </c>
      <c r="IW93" s="393"/>
      <c r="IX93" s="391" t="str">
        <f>IF(ISBLANK(JA3),"",IV93/IV92)</f>
        <v/>
      </c>
      <c r="IY93" s="391"/>
      <c r="IZ93" s="391" t="str">
        <f>IF(ISBLANK(JA3),"",(IV93+IV94)/IV92)</f>
        <v/>
      </c>
      <c r="JA93" s="392"/>
      <c r="JB93" s="88"/>
      <c r="JC93" s="393" t="str">
        <f>IF(ISBLANK(JO3),"",COUNTIF(JC12:JC90,"=60"))</f>
        <v/>
      </c>
      <c r="JD93" s="393"/>
      <c r="JE93" s="391" t="str">
        <f>IF(ISBLANK(JO3),"",JC93/JC92)</f>
        <v/>
      </c>
      <c r="JF93" s="391"/>
      <c r="JG93" s="391" t="str">
        <f>IF(ISBLANK(JO3),"",(JC93+JC94)/JC92)</f>
        <v/>
      </c>
      <c r="JH93" s="392"/>
      <c r="JI93" s="88"/>
      <c r="JJ93" s="393" t="str">
        <f>IF(ISBLANK(JH3),"",COUNTIF(JJ12:JJ90,"=60"))</f>
        <v/>
      </c>
      <c r="JK93" s="393"/>
      <c r="JL93" s="391" t="str">
        <f>IF(ISBLANK(JH3),"",JJ93/JJ92)</f>
        <v/>
      </c>
      <c r="JM93" s="391"/>
      <c r="JN93" s="391" t="str">
        <f>IF(ISBLANK(JH3),"",(JJ93+JJ94)/JJ92)</f>
        <v/>
      </c>
      <c r="JO93" s="392"/>
      <c r="JP93" s="88"/>
      <c r="JQ93" s="393" t="str">
        <f>IF(ISBLANK(JV3),"",COUNTIF(JQ12:JQ90,"=60"))</f>
        <v/>
      </c>
      <c r="JR93" s="393"/>
      <c r="JS93" s="391" t="str">
        <f>IF(ISBLANK(JV3),"",JQ93/JQ92)</f>
        <v/>
      </c>
      <c r="JT93" s="391"/>
      <c r="JU93" s="391" t="str">
        <f>IF(ISBLANK(JV3),"",(JQ93+JQ94)/JQ92)</f>
        <v/>
      </c>
      <c r="JV93" s="392"/>
      <c r="JW93" s="88"/>
      <c r="JX93" s="393" t="str">
        <f>IF(ISBLANK(KQ3),"",COUNTIF(JX12:JX90,"=60"))</f>
        <v/>
      </c>
      <c r="JY93" s="393"/>
      <c r="JZ93" s="391" t="str">
        <f>IF(ISBLANK(KQ3),"",JX93/JX92)</f>
        <v/>
      </c>
      <c r="KA93" s="391"/>
      <c r="KB93" s="391" t="str">
        <f>IF(ISBLANK(KQ3),"",(JX93+JX94)/JX92)</f>
        <v/>
      </c>
      <c r="KC93" s="392"/>
      <c r="KD93" s="88"/>
      <c r="KE93" s="393" t="str">
        <f>IF(ISBLANK(KX3),"",COUNTIF(KE12:KE90,"=60"))</f>
        <v/>
      </c>
      <c r="KF93" s="393"/>
      <c r="KG93" s="391" t="str">
        <f>IF(ISBLANK(KX3),"",KE93/KE92)</f>
        <v/>
      </c>
      <c r="KH93" s="391"/>
      <c r="KI93" s="391" t="str">
        <f>IF(ISBLANK(KX3),"",(KE93+KE94)/KE92)</f>
        <v/>
      </c>
      <c r="KJ93" s="392"/>
      <c r="KK93" s="88"/>
      <c r="KL93" s="393" t="str">
        <f>IF(ISBLANK(KJ3),"",COUNTIF(KL12:KL90,"=60"))</f>
        <v/>
      </c>
      <c r="KM93" s="393"/>
      <c r="KN93" s="391" t="str">
        <f>IF(ISBLANK(KJ3),"",KL93/KL92)</f>
        <v/>
      </c>
      <c r="KO93" s="391"/>
      <c r="KP93" s="391" t="str">
        <f>IF(ISBLANK(KJ3),"",(KL93+KL94)/KL92)</f>
        <v/>
      </c>
      <c r="KQ93" s="392"/>
      <c r="KR93" s="88"/>
      <c r="KS93" s="393" t="str">
        <f>IF(ISBLANK(KC3),"",COUNTIF(KS12:KS90,"=60"))</f>
        <v/>
      </c>
      <c r="KT93" s="393"/>
      <c r="KU93" s="391" t="str">
        <f>IF(ISBLANK(KC3),"",KS93/KS92)</f>
        <v/>
      </c>
      <c r="KV93" s="391"/>
      <c r="KW93" s="391" t="str">
        <f>IF(ISBLANK(KC3),"",(KS93+KS94)/KS92)</f>
        <v/>
      </c>
      <c r="KX93" s="392"/>
      <c r="KY93" s="89"/>
      <c r="KZ93" s="393" t="str">
        <f>IF(ISBLANK(LE3),"",COUNTIF(KZ12:KZ90,"=60"))</f>
        <v/>
      </c>
      <c r="LA93" s="393"/>
      <c r="LB93" s="391" t="str">
        <f>IF(ISBLANK(LE3),"",KZ93/KZ92)</f>
        <v/>
      </c>
      <c r="LC93" s="391"/>
      <c r="LD93" s="391" t="str">
        <f>IF(ISBLANK(LE3),"",(KZ93+KZ94)/KZ92)</f>
        <v/>
      </c>
      <c r="LE93" s="392"/>
      <c r="LF93" s="88"/>
      <c r="LG93" s="393" t="str">
        <f>IF(ISBLANK(LE3),"",COUNTIF(LG12:LG90,"=60"))</f>
        <v/>
      </c>
      <c r="LH93" s="393"/>
      <c r="LI93" s="391" t="str">
        <f>IF(ISBLANK(LE3),"",LG93/LG92)</f>
        <v/>
      </c>
      <c r="LJ93" s="391"/>
      <c r="LK93" s="391" t="str">
        <f>IF(ISBLANK(LE3),"",(LG93+LG94)/LG92)</f>
        <v/>
      </c>
      <c r="LL93" s="392"/>
      <c r="LM93" s="88"/>
      <c r="LN93" s="393" t="str">
        <f>IF(ISBLANK(LS3),"",COUNTIF(LN12:LN90,"=60"))</f>
        <v/>
      </c>
      <c r="LO93" s="393"/>
      <c r="LP93" s="391" t="str">
        <f>IF(ISBLANK(LS3),"",LN93/LN92)</f>
        <v/>
      </c>
      <c r="LQ93" s="391"/>
      <c r="LR93" s="391" t="str">
        <f>IF(ISBLANK(LS3),"",(LN93+LN94)/LN92)</f>
        <v/>
      </c>
      <c r="LS93" s="392"/>
      <c r="LT93" s="88"/>
      <c r="LU93" s="393" t="str">
        <f>IF(ISBLANK(LS3),"",COUNTIF(LU12:LU90,"=60"))</f>
        <v/>
      </c>
      <c r="LV93" s="393"/>
      <c r="LW93" s="391" t="str">
        <f>IF(ISBLANK(LS3),"",LU93/LU92)</f>
        <v/>
      </c>
      <c r="LX93" s="391"/>
      <c r="LY93" s="391" t="str">
        <f>IF(ISBLANK(LS3),"",(LU93+LU94)/LU92)</f>
        <v/>
      </c>
      <c r="LZ93" s="392"/>
      <c r="MA93" s="88"/>
      <c r="MB93" s="393" t="str">
        <f>IF(ISBLANK(MG3),"",COUNTIF(MB12:MB90,"=60"))</f>
        <v/>
      </c>
      <c r="MC93" s="393"/>
      <c r="MD93" s="391" t="str">
        <f>IF(ISBLANK(MG3),"",MB93/MB92)</f>
        <v/>
      </c>
      <c r="ME93" s="391"/>
      <c r="MF93" s="391" t="str">
        <f>IF(ISBLANK(MG3),"",(MB93+MB94)/MB92)</f>
        <v/>
      </c>
      <c r="MG93" s="392"/>
      <c r="MH93" s="88"/>
      <c r="MI93" s="393" t="str">
        <f>IF(ISBLANK(MN3),"",COUNTIF(MI12:MI90,"=60"))</f>
        <v/>
      </c>
      <c r="MJ93" s="393"/>
      <c r="MK93" s="391" t="str">
        <f>IF(ISBLANK(MN3),"",MI93/MI92)</f>
        <v/>
      </c>
      <c r="ML93" s="391"/>
      <c r="MM93" s="391" t="str">
        <f>IF(ISBLANK(MN3),"",(MI93+MI94)/MI92)</f>
        <v/>
      </c>
      <c r="MN93" s="392"/>
      <c r="MO93" s="88"/>
      <c r="MP93" s="393" t="str">
        <f>IF(ISBLANK(MU3),"",COUNTIF(MP12:MP90,"=60"))</f>
        <v/>
      </c>
      <c r="MQ93" s="393"/>
      <c r="MR93" s="391" t="str">
        <f>IF(ISBLANK(MU3),"",MP93/MP92)</f>
        <v/>
      </c>
      <c r="MS93" s="391"/>
      <c r="MT93" s="391" t="str">
        <f>IF(ISBLANK(MU3),"",(MP93+MP94)/MP92)</f>
        <v/>
      </c>
      <c r="MU93" s="392"/>
      <c r="MV93" s="88"/>
      <c r="MW93" s="393" t="str">
        <f>IF(ISBLANK(NP3),"",COUNTIF(MW12:MW90,"=60"))</f>
        <v/>
      </c>
      <c r="MX93" s="393"/>
      <c r="MY93" s="391" t="str">
        <f>IF(ISBLANK(NP3),"",MW93/MW92)</f>
        <v/>
      </c>
      <c r="MZ93" s="391"/>
      <c r="NA93" s="391" t="str">
        <f>IF(ISBLANK(NP3),"",(MW93+MW94)/MW92)</f>
        <v/>
      </c>
      <c r="NB93" s="392"/>
      <c r="NC93" s="88"/>
      <c r="ND93" s="393" t="str">
        <f>IF(ISBLANK(NB3),"",COUNTIF(ND12:ND90,"=60"))</f>
        <v/>
      </c>
      <c r="NE93" s="393"/>
      <c r="NF93" s="391" t="str">
        <f>IF(ISBLANK(NB3),"",ND93/ND92)</f>
        <v/>
      </c>
      <c r="NG93" s="391"/>
      <c r="NH93" s="391" t="str">
        <f>IF(ISBLANK(NB3),"",(ND93+ND94)/ND92)</f>
        <v/>
      </c>
      <c r="NI93" s="392"/>
      <c r="NJ93" s="88"/>
      <c r="NK93" s="393" t="str">
        <f>IF(ISBLANK(OD3),"",COUNTIF(NK12:NK90,"=60"))</f>
        <v/>
      </c>
      <c r="NL93" s="393"/>
      <c r="NM93" s="391" t="str">
        <f>IF(ISBLANK(OD3),"",NK93/NK92)</f>
        <v/>
      </c>
      <c r="NN93" s="391"/>
      <c r="NO93" s="391" t="str">
        <f>IF(ISBLANK(OD3),"",(NK93+NK94)/NK92)</f>
        <v/>
      </c>
      <c r="NP93" s="392"/>
      <c r="NQ93" s="88"/>
      <c r="NR93" s="393" t="str">
        <f>IF(ISBLANK(NI3),"",COUNTIF(NR12:NR90,"=60"))</f>
        <v/>
      </c>
      <c r="NS93" s="393"/>
      <c r="NT93" s="391" t="str">
        <f>IF(ISBLANK(NI3),"",NR93/NR92)</f>
        <v/>
      </c>
      <c r="NU93" s="391"/>
      <c r="NV93" s="391" t="str">
        <f>IF(ISBLANK(NI3),"",(NR93+NR94)/NR92)</f>
        <v/>
      </c>
      <c r="NW93" s="392"/>
      <c r="NX93" s="88"/>
      <c r="NY93" s="393" t="str">
        <f>IF(ISBLANK(OK3),"",COUNTIF(NY12:NY90,"=60"))</f>
        <v/>
      </c>
      <c r="NZ93" s="393"/>
      <c r="OA93" s="391" t="str">
        <f>IF(ISBLANK(OK3),"",NY93/NY92)</f>
        <v/>
      </c>
      <c r="OB93" s="391"/>
      <c r="OC93" s="391" t="str">
        <f>IF(ISBLANK(OK3),"",(NY93+NY94)/NY92)</f>
        <v/>
      </c>
      <c r="OD93" s="392"/>
      <c r="OE93" s="88"/>
      <c r="OF93" s="393" t="str">
        <f>IF(ISBLANK(NW3),"",COUNTIF(OF12:OF90,"=60"))</f>
        <v/>
      </c>
      <c r="OG93" s="393"/>
      <c r="OH93" s="391" t="str">
        <f>IF(ISBLANK(NW3),"",OF93/OF92)</f>
        <v/>
      </c>
      <c r="OI93" s="391"/>
      <c r="OJ93" s="391" t="str">
        <f>IF(ISBLANK(NW3),"",(OF93+OF94)/OF92)</f>
        <v/>
      </c>
      <c r="OK93" s="392"/>
      <c r="OL93" s="88"/>
      <c r="OM93" s="393" t="str">
        <f>IF(ISBLANK(OR3),"",COUNTIF(OM12:OM90,"=60"))</f>
        <v/>
      </c>
      <c r="ON93" s="393"/>
      <c r="OO93" s="391" t="str">
        <f>IF(ISBLANK(OR3),"",OM93/OM92)</f>
        <v/>
      </c>
      <c r="OP93" s="391"/>
      <c r="OQ93" s="391" t="str">
        <f>IF(ISBLANK(OR3),"",(OM93+OM94)/OM92)</f>
        <v/>
      </c>
      <c r="OR93" s="392"/>
      <c r="OS93" s="88"/>
      <c r="OT93" s="393" t="str">
        <f>IF(ISBLANK(OY3),"",COUNTIF(OT12:OT90,"=60"))</f>
        <v/>
      </c>
      <c r="OU93" s="393"/>
      <c r="OV93" s="391" t="str">
        <f>IF(ISBLANK(OY3),"",OT93/OT92)</f>
        <v/>
      </c>
      <c r="OW93" s="391"/>
      <c r="OX93" s="391" t="str">
        <f>IF(ISBLANK(OY3),"",(OT93+OT94)/OT92)</f>
        <v/>
      </c>
      <c r="OY93" s="392"/>
      <c r="OZ93" s="88"/>
      <c r="PA93" s="393" t="str">
        <f>IF(ISBLANK(PF3),"",COUNTIF(PA12:PA90,"=60"))</f>
        <v/>
      </c>
      <c r="PB93" s="393"/>
      <c r="PC93" s="391" t="str">
        <f>IF(ISBLANK(PF3),"",PA93/PA92)</f>
        <v/>
      </c>
      <c r="PD93" s="391"/>
      <c r="PE93" s="391" t="str">
        <f>IF(ISBLANK(PF3),"",(PA93+PA94)/PA92)</f>
        <v/>
      </c>
      <c r="PF93" s="392"/>
      <c r="PG93" s="88"/>
      <c r="PH93" s="393" t="str">
        <f>IF(ISBLANK(PM3),"",COUNTIF(PH12:PH90,"=60"))</f>
        <v/>
      </c>
      <c r="PI93" s="393"/>
      <c r="PJ93" s="391" t="str">
        <f>IF(ISBLANK(PM3),"",PH93/PH92)</f>
        <v/>
      </c>
      <c r="PK93" s="391"/>
      <c r="PL93" s="391" t="str">
        <f>IF(ISBLANK(PM3),"",(PH93+PH94)/PH92)</f>
        <v/>
      </c>
      <c r="PM93" s="392"/>
      <c r="PN93" s="88"/>
      <c r="PO93" s="393" t="str">
        <f>IF(ISBLANK(PT3),"",COUNTIF(PO12:PO90,"=60"))</f>
        <v/>
      </c>
      <c r="PP93" s="393"/>
      <c r="PQ93" s="391" t="str">
        <f>IF(ISBLANK(PT3),"",PO93/PO92)</f>
        <v/>
      </c>
      <c r="PR93" s="391"/>
      <c r="PS93" s="391" t="str">
        <f>IF(ISBLANK(PT3),"",(PO93+PO94)/PO92)</f>
        <v/>
      </c>
      <c r="PT93" s="392"/>
      <c r="PU93" s="88"/>
      <c r="PV93" s="393" t="str">
        <f>IF(ISBLANK(QA3),"",COUNTIF(PV12:PV90,"=60"))</f>
        <v/>
      </c>
      <c r="PW93" s="393"/>
      <c r="PX93" s="391" t="str">
        <f>IF(ISBLANK(QA3),"",PV93/PV92)</f>
        <v/>
      </c>
      <c r="PY93" s="391"/>
      <c r="PZ93" s="391" t="str">
        <f>IF(ISBLANK(QA3),"",(PV93+PV94)/PV92)</f>
        <v/>
      </c>
      <c r="QA93" s="392"/>
      <c r="QB93" s="88"/>
      <c r="QC93" s="393" t="str">
        <f>IF(ISBLANK(QH3),"",COUNTIF(QC12:QC90,"=60"))</f>
        <v/>
      </c>
      <c r="QD93" s="393"/>
      <c r="QE93" s="391" t="str">
        <f>IF(ISBLANK(QH3),"",QC93/QC92)</f>
        <v/>
      </c>
      <c r="QF93" s="391"/>
      <c r="QG93" s="391" t="str">
        <f>IF(ISBLANK(QH3),"",(QC93+QC94)/QC92)</f>
        <v/>
      </c>
      <c r="QH93" s="392"/>
      <c r="QI93" s="121"/>
      <c r="QJ93" s="393" t="str">
        <f>IF(ISBLANK(QV3),"",COUNTIF(QJ12:QJ90,"=60"))</f>
        <v/>
      </c>
      <c r="QK93" s="393"/>
      <c r="QL93" s="391" t="str">
        <f>IF(ISBLANK(QV3),"",QJ93/QJ92)</f>
        <v/>
      </c>
      <c r="QM93" s="391"/>
      <c r="QN93" s="391" t="str">
        <f>IF(ISBLANK(QV3),"",(QJ93+QJ94)/QJ92)</f>
        <v/>
      </c>
      <c r="QO93" s="392"/>
      <c r="QP93" s="121"/>
      <c r="QQ93" s="393" t="str">
        <f>IF(ISBLANK(QO3),"",COUNTIF(QQ12:QQ90,"=60"))</f>
        <v/>
      </c>
      <c r="QR93" s="393"/>
      <c r="QS93" s="391" t="str">
        <f>IF(ISBLANK(QO3),"",QQ93/QQ92)</f>
        <v/>
      </c>
      <c r="QT93" s="391"/>
      <c r="QU93" s="391" t="str">
        <f>IF(ISBLANK(QO3),"",(QQ93+QQ94)/QQ92)</f>
        <v/>
      </c>
      <c r="QV93" s="392"/>
    </row>
    <row r="94" spans="1:464" ht="15" customHeight="1">
      <c r="A94" s="444"/>
      <c r="B94" s="90" t="s">
        <v>146</v>
      </c>
      <c r="C94" s="84"/>
      <c r="D94" s="393">
        <f>IF(ISBLANK(I3),"",COUNTIF(E12:E90,"=20"))</f>
        <v>0</v>
      </c>
      <c r="E94" s="393"/>
      <c r="F94" s="391" t="e">
        <f>IF(ISBLANK(I3),"",D94/D92)</f>
        <v>#DIV/0!</v>
      </c>
      <c r="G94" s="391"/>
      <c r="H94" s="391"/>
      <c r="I94" s="392"/>
      <c r="J94" s="87"/>
      <c r="K94" s="393">
        <f>IF(ISBLANK(P3),"",COUNTIF(L12:L90,"=20"))</f>
        <v>8</v>
      </c>
      <c r="L94" s="393"/>
      <c r="M94" s="391">
        <f>IF(ISBLANK(P3),"",K94/K92)</f>
        <v>0.11764705882352941</v>
      </c>
      <c r="N94" s="391"/>
      <c r="O94" s="391"/>
      <c r="P94" s="392"/>
      <c r="Q94" s="88"/>
      <c r="R94" s="393">
        <f>IF(ISBLANK(W3),"",COUNTIF(S12:S90,"=20"))</f>
        <v>44</v>
      </c>
      <c r="S94" s="393"/>
      <c r="T94" s="391">
        <f>IF(ISBLANK(W3),"",R94/R92)</f>
        <v>0.69841269841269837</v>
      </c>
      <c r="U94" s="391"/>
      <c r="V94" s="391"/>
      <c r="W94" s="392"/>
      <c r="X94" s="88"/>
      <c r="Y94" s="393">
        <f>IF(ISBLANK(AD3),"",COUNTIF(Z12:Z90,"=20"))</f>
        <v>24</v>
      </c>
      <c r="Z94" s="393"/>
      <c r="AA94" s="391">
        <f>IF(ISBLANK(AD3),"",Y94/Y92)</f>
        <v>0.38095238095238093</v>
      </c>
      <c r="AB94" s="391"/>
      <c r="AC94" s="391"/>
      <c r="AD94" s="392"/>
      <c r="AE94" s="88"/>
      <c r="AF94" s="393" t="str">
        <f>IF(ISBLANK(AK3),"",COUNTIF(AG12:AG90,"=20"))</f>
        <v/>
      </c>
      <c r="AG94" s="393"/>
      <c r="AH94" s="391" t="str">
        <f>IF(ISBLANK(AK3),"",AF94/AF92)</f>
        <v/>
      </c>
      <c r="AI94" s="391"/>
      <c r="AJ94" s="391"/>
      <c r="AK94" s="392"/>
      <c r="AL94" s="88"/>
      <c r="AM94" s="393" t="str">
        <f>IF(ISBLANK(AR3),"",COUNTIF(AN12:AN90,"=20"))</f>
        <v/>
      </c>
      <c r="AN94" s="393"/>
      <c r="AO94" s="391" t="str">
        <f>IF(ISBLANK(AR3),"",AM94/AM92)</f>
        <v/>
      </c>
      <c r="AP94" s="391"/>
      <c r="AQ94" s="391"/>
      <c r="AR94" s="392"/>
      <c r="AS94" s="88"/>
      <c r="AT94" s="393" t="str">
        <f>IF(ISBLANK(BF3),"",COUNTIF(AU12:AU90,"=20"))</f>
        <v/>
      </c>
      <c r="AU94" s="393"/>
      <c r="AV94" s="391" t="str">
        <f>IF(ISBLANK(BF3),"",AT94/AT92)</f>
        <v/>
      </c>
      <c r="AW94" s="391"/>
      <c r="AX94" s="391"/>
      <c r="AY94" s="392"/>
      <c r="AZ94" s="88"/>
      <c r="BA94" s="393" t="str">
        <f>IF(ISBLANK(AY3),"",COUNTIF(BB12:BB90,"=20"))</f>
        <v/>
      </c>
      <c r="BB94" s="393"/>
      <c r="BC94" s="391" t="str">
        <f>IF(ISBLANK(AY3),"",BA94/BA92)</f>
        <v/>
      </c>
      <c r="BD94" s="391"/>
      <c r="BE94" s="391"/>
      <c r="BF94" s="392"/>
      <c r="BG94" s="88"/>
      <c r="BH94" s="393" t="str">
        <f>IF(ISBLANK(BT3),"",COUNTIF(BI12:BI90,"=20"))</f>
        <v/>
      </c>
      <c r="BI94" s="393"/>
      <c r="BJ94" s="391" t="str">
        <f>IF(ISBLANK(BT3),"",BH94/BH92)</f>
        <v/>
      </c>
      <c r="BK94" s="391"/>
      <c r="BL94" s="391"/>
      <c r="BM94" s="392"/>
      <c r="BN94" s="88"/>
      <c r="BO94" s="393" t="str">
        <f>IF(ISBLANK(CA3),"",COUNTIF(BP12:BP90,"=20"))</f>
        <v/>
      </c>
      <c r="BP94" s="393"/>
      <c r="BQ94" s="391" t="str">
        <f>IF(ISBLANK(CA3),"",BO94/BO92)</f>
        <v/>
      </c>
      <c r="BR94" s="391"/>
      <c r="BS94" s="391"/>
      <c r="BT94" s="392"/>
      <c r="BU94" s="88"/>
      <c r="BV94" s="393" t="str">
        <f>IF(ISBLANK(CH3),"",COUNTIF(BW12:BW90,"=20"))</f>
        <v/>
      </c>
      <c r="BW94" s="393"/>
      <c r="BX94" s="391" t="str">
        <f>IF(ISBLANK(CH3),"",BV94/BV92)</f>
        <v/>
      </c>
      <c r="BY94" s="391"/>
      <c r="BZ94" s="391"/>
      <c r="CA94" s="392"/>
      <c r="CB94" s="88"/>
      <c r="CC94" s="393" t="str">
        <f>IF(ISBLANK(CO3),"",COUNTIF(CD12:CD90,"=20"))</f>
        <v/>
      </c>
      <c r="CD94" s="393"/>
      <c r="CE94" s="391" t="str">
        <f>IF(ISBLANK(CO3),"",CC94/CC92)</f>
        <v/>
      </c>
      <c r="CF94" s="391"/>
      <c r="CG94" s="391"/>
      <c r="CH94" s="392"/>
      <c r="CI94" s="88"/>
      <c r="CJ94" s="393" t="str">
        <f>IF(ISBLANK(CV3),"",COUNTIF(CK12:CK90,"=20"))</f>
        <v/>
      </c>
      <c r="CK94" s="393"/>
      <c r="CL94" s="391" t="str">
        <f>IF(ISBLANK(CV3),"",CJ94/CJ92)</f>
        <v/>
      </c>
      <c r="CM94" s="391"/>
      <c r="CN94" s="391"/>
      <c r="CO94" s="392"/>
      <c r="CP94" s="88"/>
      <c r="CQ94" s="393" t="str">
        <f>IF(ISBLANK(DC3),"",COUNTIF(CR12:CR90,"=20"))</f>
        <v/>
      </c>
      <c r="CR94" s="393"/>
      <c r="CS94" s="391" t="str">
        <f>IF(ISBLANK(DC3),"",CQ94/CQ92)</f>
        <v/>
      </c>
      <c r="CT94" s="391"/>
      <c r="CU94" s="391"/>
      <c r="CV94" s="392"/>
      <c r="CW94" s="88"/>
      <c r="CX94" s="393" t="str">
        <f>IF(ISBLANK(DX3),"",COUNTIF(CY12:CY90,"=20"))</f>
        <v/>
      </c>
      <c r="CY94" s="393"/>
      <c r="CZ94" s="391" t="str">
        <f>IF(ISBLANK(DX3),"",CX94/CX92)</f>
        <v/>
      </c>
      <c r="DA94" s="391"/>
      <c r="DB94" s="391"/>
      <c r="DC94" s="392"/>
      <c r="DD94" s="88"/>
      <c r="DE94" s="393" t="str">
        <f>IF(ISBLANK(DQ3),"",COUNTIF(DF12:DF90,"=20"))</f>
        <v/>
      </c>
      <c r="DF94" s="393"/>
      <c r="DG94" s="391" t="str">
        <f>IF(ISBLANK(DQ3),"",DE94/DE92)</f>
        <v/>
      </c>
      <c r="DH94" s="391"/>
      <c r="DI94" s="391"/>
      <c r="DJ94" s="392"/>
      <c r="DK94" s="88"/>
      <c r="DL94" s="393" t="str">
        <f>IF(ISBLANK(EE3),"",COUNTIF(DM12:DM90,"=20"))</f>
        <v/>
      </c>
      <c r="DM94" s="393"/>
      <c r="DN94" s="391" t="str">
        <f>IF(ISBLANK(EE3),"",DL94/DL92)</f>
        <v/>
      </c>
      <c r="DO94" s="391"/>
      <c r="DP94" s="391"/>
      <c r="DQ94" s="392"/>
      <c r="DR94" s="88"/>
      <c r="DS94" s="393" t="str">
        <f>IF(ISBLANK(EL3),"",COUNTIF(DT12:DT90,"=20"))</f>
        <v/>
      </c>
      <c r="DT94" s="393"/>
      <c r="DU94" s="391" t="str">
        <f>IF(ISBLANK(EL3),"",DS94/DS92)</f>
        <v/>
      </c>
      <c r="DV94" s="391"/>
      <c r="DW94" s="391"/>
      <c r="DX94" s="392"/>
      <c r="DY94" s="88"/>
      <c r="DZ94" s="393" t="str">
        <f>IF(ISBLANK(ES3),"",COUNTIF(EA12:EA90,"=20"))</f>
        <v/>
      </c>
      <c r="EA94" s="393"/>
      <c r="EB94" s="391" t="str">
        <f>IF(ISBLANK(ES3),"",DZ94/DZ92)</f>
        <v/>
      </c>
      <c r="EC94" s="391"/>
      <c r="ED94" s="391"/>
      <c r="EE94" s="392"/>
      <c r="EF94" s="88"/>
      <c r="EG94" s="393" t="str">
        <f>IF(ISBLANK(EZ3),"",COUNTIF(EH12:EH90,"=20"))</f>
        <v/>
      </c>
      <c r="EH94" s="393"/>
      <c r="EI94" s="391" t="str">
        <f>IF(ISBLANK(EZ3),"",EG94/EG92)</f>
        <v/>
      </c>
      <c r="EJ94" s="391"/>
      <c r="EK94" s="391"/>
      <c r="EL94" s="392"/>
      <c r="EM94" s="88"/>
      <c r="EN94" s="393" t="str">
        <f>IF(ISBLANK(FU3),"",COUNTIF(EO12:EO90,"=20"))</f>
        <v/>
      </c>
      <c r="EO94" s="393"/>
      <c r="EP94" s="391" t="str">
        <f>IF(ISBLANK(FU3),"",EN94/EN92)</f>
        <v/>
      </c>
      <c r="EQ94" s="391"/>
      <c r="ER94" s="391"/>
      <c r="ES94" s="392"/>
      <c r="ET94" s="88"/>
      <c r="EU94" s="393" t="str">
        <f>IF(ISBLANK(FG3),"",COUNTIF(EV12:EV90,"=20"))</f>
        <v/>
      </c>
      <c r="EV94" s="393"/>
      <c r="EW94" s="391" t="str">
        <f>IF(ISBLANK(FG3),"",EU94/EU92)</f>
        <v/>
      </c>
      <c r="EX94" s="391"/>
      <c r="EY94" s="391"/>
      <c r="EZ94" s="392"/>
      <c r="FA94" s="88"/>
      <c r="FB94" s="393" t="str">
        <f>IF(ISBLANK(BM3),"",COUNTIF(FC12:FC90,"=20"))</f>
        <v/>
      </c>
      <c r="FC94" s="393"/>
      <c r="FD94" s="391" t="str">
        <f>IF(ISBLANK(BM3),"",FB94/FB92)</f>
        <v/>
      </c>
      <c r="FE94" s="391"/>
      <c r="FF94" s="391"/>
      <c r="FG94" s="392"/>
      <c r="FH94" s="88"/>
      <c r="FI94" s="393" t="str">
        <f>IF(ISBLANK(FN3),"",COUNTIF(FJ12:FJ90,"=20"))</f>
        <v/>
      </c>
      <c r="FJ94" s="393"/>
      <c r="FK94" s="391" t="str">
        <f>IF(ISBLANK(FN3),"",FI94/FI92)</f>
        <v/>
      </c>
      <c r="FL94" s="391"/>
      <c r="FM94" s="391"/>
      <c r="FN94" s="392"/>
      <c r="FO94" s="88"/>
      <c r="FP94" s="393" t="str">
        <f>IF(ISBLANK(DJ3),"",COUNTIF(FQ12:FQ90,"=20"))</f>
        <v/>
      </c>
      <c r="FQ94" s="393"/>
      <c r="FR94" s="391" t="str">
        <f>IF(ISBLANK(DJ3),"",FP94/FP92)</f>
        <v/>
      </c>
      <c r="FS94" s="391"/>
      <c r="FT94" s="391"/>
      <c r="FU94" s="392"/>
      <c r="FV94" s="88"/>
      <c r="FW94" s="393" t="str">
        <f>IF(ISBLANK(GB3),"",COUNTIF(FX12:FX90,"=20"))</f>
        <v/>
      </c>
      <c r="FX94" s="393"/>
      <c r="FY94" s="391" t="str">
        <f>IF(ISBLANK(GB3),"",FW94/FW92)</f>
        <v/>
      </c>
      <c r="FZ94" s="391"/>
      <c r="GA94" s="391"/>
      <c r="GB94" s="392"/>
      <c r="GC94" s="88"/>
      <c r="GD94" s="393" t="str">
        <f>IF(ISBLANK(GP3),"",COUNTIF(GE12:GE90,"=20"))</f>
        <v/>
      </c>
      <c r="GE94" s="393"/>
      <c r="GF94" s="391" t="str">
        <f>IF(ISBLANK(GP3),"",GD94/GD92)</f>
        <v/>
      </c>
      <c r="GG94" s="391"/>
      <c r="GH94" s="391"/>
      <c r="GI94" s="392"/>
      <c r="GJ94" s="88"/>
      <c r="GK94" s="393" t="str">
        <f>IF(ISBLANK(GW3),"",COUNTIF(GL12:GL90,"=20"))</f>
        <v/>
      </c>
      <c r="GL94" s="393"/>
      <c r="GM94" s="391" t="str">
        <f>IF(ISBLANK(GW3),"",GK94/GK92)</f>
        <v/>
      </c>
      <c r="GN94" s="391"/>
      <c r="GO94" s="391"/>
      <c r="GP94" s="392"/>
      <c r="GQ94" s="88"/>
      <c r="GR94" s="393" t="str">
        <f>IF(ISBLANK(GI3),"",COUNTIF(GS12:GS90,"=20"))</f>
        <v/>
      </c>
      <c r="GS94" s="393"/>
      <c r="GT94" s="391" t="str">
        <f>IF(ISBLANK(GI3),"",GR94/GR92)</f>
        <v/>
      </c>
      <c r="GU94" s="391"/>
      <c r="GV94" s="391"/>
      <c r="GW94" s="392"/>
      <c r="GX94" s="88"/>
      <c r="GY94" s="393" t="str">
        <f>IF(ISBLANK(HK3),"",COUNTIF(GZ12:GZ90,"=20"))</f>
        <v/>
      </c>
      <c r="GZ94" s="393"/>
      <c r="HA94" s="391" t="str">
        <f>IF(ISBLANK(HK3),"",GY94/GY92)</f>
        <v/>
      </c>
      <c r="HB94" s="391"/>
      <c r="HC94" s="391"/>
      <c r="HD94" s="392"/>
      <c r="HE94" s="88"/>
      <c r="HF94" s="393" t="str">
        <f>IF(ISBLANK(HD3),"",COUNTIF(HG12:HG90,"=20"))</f>
        <v/>
      </c>
      <c r="HG94" s="393"/>
      <c r="HH94" s="391" t="str">
        <f>IF(ISBLANK(HD3),"",HF94/HF92)</f>
        <v/>
      </c>
      <c r="HI94" s="391"/>
      <c r="HJ94" s="391"/>
      <c r="HK94" s="392"/>
      <c r="HL94" s="88"/>
      <c r="HM94" s="393" t="str">
        <f>IF(ISBLANK(HY3),"",COUNTIF(HN12:HN90,"=20"))</f>
        <v/>
      </c>
      <c r="HN94" s="393"/>
      <c r="HO94" s="391" t="str">
        <f>IF(ISBLANK(HY3),"",HM94/HM92)</f>
        <v/>
      </c>
      <c r="HP94" s="391"/>
      <c r="HQ94" s="391"/>
      <c r="HR94" s="392"/>
      <c r="HS94" s="88"/>
      <c r="HT94" s="393" t="str">
        <f>IF(ISBLANK(HR3),"",COUNTIF(HU12:HU90,"=20"))</f>
        <v/>
      </c>
      <c r="HU94" s="393"/>
      <c r="HV94" s="391" t="str">
        <f>IF(ISBLANK(HR3),"",HT94/HT92)</f>
        <v/>
      </c>
      <c r="HW94" s="391"/>
      <c r="HX94" s="391"/>
      <c r="HY94" s="392"/>
      <c r="HZ94" s="88"/>
      <c r="IA94" s="393" t="str">
        <f>IF(ISBLANK(IM3),"",COUNTIF(IB12:IB90,"=20"))</f>
        <v/>
      </c>
      <c r="IB94" s="393"/>
      <c r="IC94" s="391" t="str">
        <f>IF(ISBLANK(IM3),"",IA94/IA92)</f>
        <v/>
      </c>
      <c r="ID94" s="391"/>
      <c r="IE94" s="391"/>
      <c r="IF94" s="392"/>
      <c r="IG94" s="88"/>
      <c r="IH94" s="393" t="str">
        <f>IF(ISBLANK(IF3),"",COUNTIF(II12:II90,"=20"))</f>
        <v/>
      </c>
      <c r="II94" s="393"/>
      <c r="IJ94" s="391" t="str">
        <f>IF(ISBLANK(IF3),"",IH94/IH92)</f>
        <v/>
      </c>
      <c r="IK94" s="391"/>
      <c r="IL94" s="391"/>
      <c r="IM94" s="392"/>
      <c r="IN94" s="88"/>
      <c r="IO94" s="393" t="str">
        <f>IF(ISBLANK(IT3),"",COUNTIF(IP12:IP90,"=20"))</f>
        <v/>
      </c>
      <c r="IP94" s="393"/>
      <c r="IQ94" s="391" t="str">
        <f>IF(ISBLANK(IT3),"",IO94/IO92)</f>
        <v/>
      </c>
      <c r="IR94" s="391"/>
      <c r="IS94" s="391"/>
      <c r="IT94" s="392"/>
      <c r="IU94" s="88"/>
      <c r="IV94" s="393" t="str">
        <f>IF(ISBLANK(JA3),"",COUNTIF(IW12:IW90,"=20"))</f>
        <v/>
      </c>
      <c r="IW94" s="393"/>
      <c r="IX94" s="391" t="str">
        <f>IF(ISBLANK(JA3),"",IV94/IV92)</f>
        <v/>
      </c>
      <c r="IY94" s="391"/>
      <c r="IZ94" s="391"/>
      <c r="JA94" s="392"/>
      <c r="JB94" s="88"/>
      <c r="JC94" s="393" t="str">
        <f>IF(ISBLANK(JO3),"",COUNTIF(JD12:JD90,"=20"))</f>
        <v/>
      </c>
      <c r="JD94" s="393"/>
      <c r="JE94" s="391" t="str">
        <f>IF(ISBLANK(JO3),"",JC94/JC92)</f>
        <v/>
      </c>
      <c r="JF94" s="391"/>
      <c r="JG94" s="391"/>
      <c r="JH94" s="392"/>
      <c r="JI94" s="88"/>
      <c r="JJ94" s="393" t="str">
        <f>IF(ISBLANK(JH3),"",COUNTIF(JK12:JK90,"=20"))</f>
        <v/>
      </c>
      <c r="JK94" s="393"/>
      <c r="JL94" s="391" t="str">
        <f>IF(ISBLANK(JH3),"",JJ94/JJ92)</f>
        <v/>
      </c>
      <c r="JM94" s="391"/>
      <c r="JN94" s="391"/>
      <c r="JO94" s="392"/>
      <c r="JP94" s="88"/>
      <c r="JQ94" s="393" t="str">
        <f>IF(ISBLANK(JV3),"",COUNTIF(JR12:JR90,"=20"))</f>
        <v/>
      </c>
      <c r="JR94" s="393"/>
      <c r="JS94" s="391" t="str">
        <f>IF(ISBLANK(JV3),"",JQ94/JQ92)</f>
        <v/>
      </c>
      <c r="JT94" s="391"/>
      <c r="JU94" s="391"/>
      <c r="JV94" s="392"/>
      <c r="JW94" s="88"/>
      <c r="JX94" s="393" t="str">
        <f>IF(ISBLANK(KQ3),"",COUNTIF(JY12:JY90,"=20"))</f>
        <v/>
      </c>
      <c r="JY94" s="393"/>
      <c r="JZ94" s="391" t="str">
        <f>IF(ISBLANK(KQ3),"",JX94/JX92)</f>
        <v/>
      </c>
      <c r="KA94" s="391"/>
      <c r="KB94" s="391"/>
      <c r="KC94" s="392"/>
      <c r="KD94" s="88"/>
      <c r="KE94" s="393" t="str">
        <f>IF(ISBLANK(KX3),"",COUNTIF(KF12:KF90,"=20"))</f>
        <v/>
      </c>
      <c r="KF94" s="393"/>
      <c r="KG94" s="391" t="str">
        <f>IF(ISBLANK(KX3),"",KE94/KE92)</f>
        <v/>
      </c>
      <c r="KH94" s="391"/>
      <c r="KI94" s="391"/>
      <c r="KJ94" s="392"/>
      <c r="KK94" s="88"/>
      <c r="KL94" s="393" t="str">
        <f>IF(ISBLANK(KJ3),"",COUNTIF(KM12:KM90,"=20"))</f>
        <v/>
      </c>
      <c r="KM94" s="393"/>
      <c r="KN94" s="391" t="str">
        <f>IF(ISBLANK(KJ3),"",KL94/KL92)</f>
        <v/>
      </c>
      <c r="KO94" s="391"/>
      <c r="KP94" s="391"/>
      <c r="KQ94" s="392"/>
      <c r="KR94" s="88"/>
      <c r="KS94" s="393" t="str">
        <f>IF(ISBLANK(KC3),"",COUNTIF(KT12:KT90,"=20"))</f>
        <v/>
      </c>
      <c r="KT94" s="393"/>
      <c r="KU94" s="391" t="str">
        <f>IF(ISBLANK(KC3),"",KS94/KS92)</f>
        <v/>
      </c>
      <c r="KV94" s="391"/>
      <c r="KW94" s="391"/>
      <c r="KX94" s="392"/>
      <c r="KY94" s="89"/>
      <c r="KZ94" s="393" t="str">
        <f>IF(ISBLANK(LE3),"",COUNTIF(LA12:LA90,"=20"))</f>
        <v/>
      </c>
      <c r="LA94" s="393"/>
      <c r="LB94" s="391" t="str">
        <f>IF(ISBLANK(LE3),"",KZ94/KZ92)</f>
        <v/>
      </c>
      <c r="LC94" s="391"/>
      <c r="LD94" s="391"/>
      <c r="LE94" s="392"/>
      <c r="LF94" s="88"/>
      <c r="LG94" s="393" t="str">
        <f>IF(ISBLANK(LE3),"",COUNTIF(LH12:LH90,"=20"))</f>
        <v/>
      </c>
      <c r="LH94" s="393"/>
      <c r="LI94" s="391" t="str">
        <f>IF(ISBLANK(LE3),"",LG94/LG92)</f>
        <v/>
      </c>
      <c r="LJ94" s="391"/>
      <c r="LK94" s="391"/>
      <c r="LL94" s="392"/>
      <c r="LM94" s="88"/>
      <c r="LN94" s="393" t="str">
        <f>IF(ISBLANK(LS3),"",COUNTIF(LO12:LO90,"=20"))</f>
        <v/>
      </c>
      <c r="LO94" s="393"/>
      <c r="LP94" s="391" t="str">
        <f>IF(ISBLANK(LS3),"",LN94/LN92)</f>
        <v/>
      </c>
      <c r="LQ94" s="391"/>
      <c r="LR94" s="391"/>
      <c r="LS94" s="392"/>
      <c r="LT94" s="88"/>
      <c r="LU94" s="393" t="str">
        <f>IF(ISBLANK(LS3),"",COUNTIF(LV12:LV90,"=20"))</f>
        <v/>
      </c>
      <c r="LV94" s="393"/>
      <c r="LW94" s="391" t="str">
        <f>IF(ISBLANK(LS3),"",LU94/LU92)</f>
        <v/>
      </c>
      <c r="LX94" s="391"/>
      <c r="LY94" s="391"/>
      <c r="LZ94" s="392"/>
      <c r="MA94" s="88"/>
      <c r="MB94" s="393" t="str">
        <f>IF(ISBLANK(MG3),"",COUNTIF(MC12:MC90,"=20"))</f>
        <v/>
      </c>
      <c r="MC94" s="393"/>
      <c r="MD94" s="391" t="str">
        <f>IF(ISBLANK(MG3),"",MB94/MB92)</f>
        <v/>
      </c>
      <c r="ME94" s="391"/>
      <c r="MF94" s="391"/>
      <c r="MG94" s="392"/>
      <c r="MH94" s="88"/>
      <c r="MI94" s="393" t="str">
        <f>IF(ISBLANK(MN3),"",COUNTIF(MJ12:MJ90,"=20"))</f>
        <v/>
      </c>
      <c r="MJ94" s="393"/>
      <c r="MK94" s="391" t="str">
        <f>IF(ISBLANK(MN3),"",MI94/MI92)</f>
        <v/>
      </c>
      <c r="ML94" s="391"/>
      <c r="MM94" s="391"/>
      <c r="MN94" s="392"/>
      <c r="MO94" s="88"/>
      <c r="MP94" s="393" t="str">
        <f>IF(ISBLANK(MU3),"",COUNTIF(MQ12:MQ90,"=20"))</f>
        <v/>
      </c>
      <c r="MQ94" s="393"/>
      <c r="MR94" s="391" t="str">
        <f>IF(ISBLANK(MU3),"",MP94/MP92)</f>
        <v/>
      </c>
      <c r="MS94" s="391"/>
      <c r="MT94" s="391"/>
      <c r="MU94" s="392"/>
      <c r="MV94" s="88"/>
      <c r="MW94" s="393" t="str">
        <f>IF(ISBLANK(NP3),"",COUNTIF(MX12:MX90,"=20"))</f>
        <v/>
      </c>
      <c r="MX94" s="393"/>
      <c r="MY94" s="391" t="str">
        <f>IF(ISBLANK(NP3),"",MW94/MW92)</f>
        <v/>
      </c>
      <c r="MZ94" s="391"/>
      <c r="NA94" s="391"/>
      <c r="NB94" s="392"/>
      <c r="NC94" s="88"/>
      <c r="ND94" s="393" t="str">
        <f>IF(ISBLANK(NB3),"",COUNTIF(NE12:NE90,"=20"))</f>
        <v/>
      </c>
      <c r="NE94" s="393"/>
      <c r="NF94" s="391" t="str">
        <f>IF(ISBLANK(NB3),"",ND94/ND92)</f>
        <v/>
      </c>
      <c r="NG94" s="391"/>
      <c r="NH94" s="391"/>
      <c r="NI94" s="392"/>
      <c r="NJ94" s="88"/>
      <c r="NK94" s="393" t="str">
        <f>IF(ISBLANK(OD3),"",COUNTIF(NL12:NL90,"=20"))</f>
        <v/>
      </c>
      <c r="NL94" s="393"/>
      <c r="NM94" s="391" t="str">
        <f>IF(ISBLANK(OD3),"",NK94/NK92)</f>
        <v/>
      </c>
      <c r="NN94" s="391"/>
      <c r="NO94" s="391"/>
      <c r="NP94" s="392"/>
      <c r="NQ94" s="88"/>
      <c r="NR94" s="393" t="str">
        <f>IF(ISBLANK(NI3),"",COUNTIF(NS12:NS90,"=20"))</f>
        <v/>
      </c>
      <c r="NS94" s="393"/>
      <c r="NT94" s="391" t="str">
        <f>IF(ISBLANK(NI3),"",NR94/NR92)</f>
        <v/>
      </c>
      <c r="NU94" s="391"/>
      <c r="NV94" s="391"/>
      <c r="NW94" s="392"/>
      <c r="NX94" s="88"/>
      <c r="NY94" s="393" t="str">
        <f>IF(ISBLANK(OK3),"",COUNTIF(NZ12:NZ90,"=20"))</f>
        <v/>
      </c>
      <c r="NZ94" s="393"/>
      <c r="OA94" s="391" t="str">
        <f>IF(ISBLANK(OK3),"",NY94/NY92)</f>
        <v/>
      </c>
      <c r="OB94" s="391"/>
      <c r="OC94" s="391"/>
      <c r="OD94" s="392"/>
      <c r="OE94" s="88"/>
      <c r="OF94" s="393" t="str">
        <f>IF(ISBLANK(NW3),"",COUNTIF(OG12:OG90,"=20"))</f>
        <v/>
      </c>
      <c r="OG94" s="393"/>
      <c r="OH94" s="391" t="str">
        <f>IF(ISBLANK(NW3),"",OF94/OF92)</f>
        <v/>
      </c>
      <c r="OI94" s="391"/>
      <c r="OJ94" s="391"/>
      <c r="OK94" s="392"/>
      <c r="OL94" s="88"/>
      <c r="OM94" s="393" t="str">
        <f>IF(ISBLANK(OR3),"",COUNTIF(ON12:ON90,"=20"))</f>
        <v/>
      </c>
      <c r="ON94" s="393"/>
      <c r="OO94" s="391" t="str">
        <f>IF(ISBLANK(OR3),"",OM94/OM92)</f>
        <v/>
      </c>
      <c r="OP94" s="391"/>
      <c r="OQ94" s="391"/>
      <c r="OR94" s="392"/>
      <c r="OS94" s="88"/>
      <c r="OT94" s="393" t="str">
        <f>IF(ISBLANK(OY3),"",COUNTIF(OU12:OU90,"=20"))</f>
        <v/>
      </c>
      <c r="OU94" s="393"/>
      <c r="OV94" s="391" t="str">
        <f>IF(ISBLANK(OY3),"",OT94/OT92)</f>
        <v/>
      </c>
      <c r="OW94" s="391"/>
      <c r="OX94" s="391"/>
      <c r="OY94" s="392"/>
      <c r="OZ94" s="88"/>
      <c r="PA94" s="393" t="str">
        <f>IF(ISBLANK(PF3),"",COUNTIF(PB12:PB90,"=20"))</f>
        <v/>
      </c>
      <c r="PB94" s="393"/>
      <c r="PC94" s="391" t="str">
        <f>IF(ISBLANK(PF3),"",PA94/PA92)</f>
        <v/>
      </c>
      <c r="PD94" s="391"/>
      <c r="PE94" s="391"/>
      <c r="PF94" s="392"/>
      <c r="PG94" s="88"/>
      <c r="PH94" s="393" t="str">
        <f>IF(ISBLANK(PM3),"",COUNTIF(PI12:PI90,"=20"))</f>
        <v/>
      </c>
      <c r="PI94" s="393"/>
      <c r="PJ94" s="391" t="str">
        <f>IF(ISBLANK(PM3),"",PH94/PH92)</f>
        <v/>
      </c>
      <c r="PK94" s="391"/>
      <c r="PL94" s="391"/>
      <c r="PM94" s="392"/>
      <c r="PN94" s="88"/>
      <c r="PO94" s="393" t="str">
        <f>IF(ISBLANK(PT3),"",COUNTIF(PP12:PP90,"=20"))</f>
        <v/>
      </c>
      <c r="PP94" s="393"/>
      <c r="PQ94" s="391" t="str">
        <f>IF(ISBLANK(PT3),"",PO94/PO92)</f>
        <v/>
      </c>
      <c r="PR94" s="391"/>
      <c r="PS94" s="391"/>
      <c r="PT94" s="392"/>
      <c r="PU94" s="88"/>
      <c r="PV94" s="393" t="str">
        <f>IF(ISBLANK(QA3),"",COUNTIF(PW12:PW90,"=20"))</f>
        <v/>
      </c>
      <c r="PW94" s="393"/>
      <c r="PX94" s="391" t="str">
        <f>IF(ISBLANK(QA3),"",PV94/PV92)</f>
        <v/>
      </c>
      <c r="PY94" s="391"/>
      <c r="PZ94" s="391"/>
      <c r="QA94" s="392"/>
      <c r="QB94" s="88"/>
      <c r="QC94" s="393" t="str">
        <f>IF(ISBLANK(QH3),"",COUNTIF(QD12:QD90,"=20"))</f>
        <v/>
      </c>
      <c r="QD94" s="393"/>
      <c r="QE94" s="391" t="str">
        <f>IF(ISBLANK(QH3),"",QC94/QC92)</f>
        <v/>
      </c>
      <c r="QF94" s="391"/>
      <c r="QG94" s="391"/>
      <c r="QH94" s="392"/>
      <c r="QI94" s="121"/>
      <c r="QJ94" s="393" t="str">
        <f>IF(ISBLANK(QV3),"",COUNTIF(QK12:QK90,"=20"))</f>
        <v/>
      </c>
      <c r="QK94" s="393"/>
      <c r="QL94" s="391" t="str">
        <f>IF(ISBLANK(QV3),"",QJ94/QJ92)</f>
        <v/>
      </c>
      <c r="QM94" s="391"/>
      <c r="QN94" s="391"/>
      <c r="QO94" s="392"/>
      <c r="QP94" s="121"/>
      <c r="QQ94" s="393" t="str">
        <f>IF(ISBLANK(QO3),"",COUNTIF(QR12:QR90,"=20"))</f>
        <v/>
      </c>
      <c r="QR94" s="393"/>
      <c r="QS94" s="391" t="str">
        <f>IF(ISBLANK(QO3),"",QQ94/QQ92)</f>
        <v/>
      </c>
      <c r="QT94" s="391"/>
      <c r="QU94" s="391"/>
      <c r="QV94" s="392"/>
    </row>
    <row r="95" spans="1:464" ht="15" customHeight="1">
      <c r="A95" s="444"/>
      <c r="B95" s="90" t="s">
        <v>147</v>
      </c>
      <c r="C95" s="84"/>
      <c r="D95" s="393">
        <f>IF(ISBLANK(I3),"",COUNTIF(F12:F90,"=20")+COUNTIF(F12:F90,"=30"))</f>
        <v>0</v>
      </c>
      <c r="E95" s="393"/>
      <c r="F95" s="391" t="e">
        <f>IF(ISBLANK(I3),"",D95/D92)</f>
        <v>#DIV/0!</v>
      </c>
      <c r="G95" s="391"/>
      <c r="H95" s="324"/>
      <c r="I95" s="91"/>
      <c r="J95" s="87"/>
      <c r="K95" s="393">
        <f>IF(ISBLANK(P3),"",COUNTIF(M12:M90,"=20")+COUNTIF(M12:M90,"=30"))</f>
        <v>6</v>
      </c>
      <c r="L95" s="393"/>
      <c r="M95" s="391">
        <f>IF(ISBLANK(P3),"",K95/K92)</f>
        <v>8.8235294117647065E-2</v>
      </c>
      <c r="N95" s="391"/>
      <c r="O95" s="324"/>
      <c r="P95" s="91"/>
      <c r="Q95" s="88"/>
      <c r="R95" s="393">
        <f>IF(ISBLANK(W3),"",COUNTIF(T12:T90,"=20")+COUNTIF(T12:T90,"=30"))</f>
        <v>45</v>
      </c>
      <c r="S95" s="393"/>
      <c r="T95" s="391">
        <f>IF(ISBLANK(W3),"",R95/R92)</f>
        <v>0.7142857142857143</v>
      </c>
      <c r="U95" s="391"/>
      <c r="V95" s="324"/>
      <c r="W95" s="91"/>
      <c r="X95" s="88"/>
      <c r="Y95" s="393">
        <f>IF(ISBLANK(AD3),"",COUNTIF(AA12:AA90,"=20")+COUNTIF(AA12:AA90,"=30"))</f>
        <v>4</v>
      </c>
      <c r="Z95" s="393"/>
      <c r="AA95" s="391">
        <f>IF(ISBLANK(AD3),"",Y95/Y92)</f>
        <v>6.3492063492063489E-2</v>
      </c>
      <c r="AB95" s="391"/>
      <c r="AC95" s="324"/>
      <c r="AD95" s="91"/>
      <c r="AE95" s="88"/>
      <c r="AF95" s="393" t="str">
        <f>IF(ISBLANK(AK3),"",COUNTIF(AH12:AH90,"=20")+COUNTIF(AH12:AH90,"=30"))</f>
        <v/>
      </c>
      <c r="AG95" s="393"/>
      <c r="AH95" s="391" t="str">
        <f>IF(ISBLANK(AK3),"",AF95/AF92)</f>
        <v/>
      </c>
      <c r="AI95" s="391"/>
      <c r="AJ95" s="324"/>
      <c r="AK95" s="91"/>
      <c r="AL95" s="88"/>
      <c r="AM95" s="393" t="str">
        <f>IF(ISBLANK(AR3),"",COUNTIF(AO12:AO90,"=20")+COUNTIF(AO12:AO90,"=30"))</f>
        <v/>
      </c>
      <c r="AN95" s="393"/>
      <c r="AO95" s="391" t="str">
        <f>IF(ISBLANK(AR3),"",AM95/AM92)</f>
        <v/>
      </c>
      <c r="AP95" s="391"/>
      <c r="AQ95" s="324"/>
      <c r="AR95" s="91"/>
      <c r="AS95" s="88"/>
      <c r="AT95" s="393" t="str">
        <f>IF(ISBLANK(BF3),"",COUNTIF(AV12:AV90,"=20")+COUNTIF(AV12:AV90,"=30"))</f>
        <v/>
      </c>
      <c r="AU95" s="393"/>
      <c r="AV95" s="391" t="str">
        <f>IF(ISBLANK(BF3),"",AT95/AT92)</f>
        <v/>
      </c>
      <c r="AW95" s="391"/>
      <c r="AX95" s="324"/>
      <c r="AY95" s="91"/>
      <c r="AZ95" s="88"/>
      <c r="BA95" s="393" t="str">
        <f>IF(ISBLANK(AY3),"",COUNTIF(BC12:BC90,"=20")+COUNTIF(BC12:BC90,"=30"))</f>
        <v/>
      </c>
      <c r="BB95" s="393"/>
      <c r="BC95" s="391" t="str">
        <f>IF(ISBLANK(AY3),"",BA95/BA92)</f>
        <v/>
      </c>
      <c r="BD95" s="391"/>
      <c r="BE95" s="324"/>
      <c r="BF95" s="91"/>
      <c r="BG95" s="88"/>
      <c r="BH95" s="393" t="str">
        <f>IF(ISBLANK(BT3),"",COUNTIF(BJ12:BJ90,"=20")+COUNTIF(BJ12:BJ90,"=30"))</f>
        <v/>
      </c>
      <c r="BI95" s="393"/>
      <c r="BJ95" s="391" t="str">
        <f>IF(ISBLANK(BT3),"",BH95/BH92)</f>
        <v/>
      </c>
      <c r="BK95" s="391"/>
      <c r="BL95" s="324"/>
      <c r="BM95" s="91"/>
      <c r="BN95" s="88"/>
      <c r="BO95" s="393" t="str">
        <f>IF(ISBLANK(CA3),"",COUNTIF(BQ12:BQ90,"=20")+COUNTIF(BQ12:BQ90,"=30"))</f>
        <v/>
      </c>
      <c r="BP95" s="393"/>
      <c r="BQ95" s="391" t="str">
        <f>IF(ISBLANK(CA3),"",BO95/BO92)</f>
        <v/>
      </c>
      <c r="BR95" s="391"/>
      <c r="BS95" s="324"/>
      <c r="BT95" s="91"/>
      <c r="BU95" s="88"/>
      <c r="BV95" s="393" t="str">
        <f>IF(ISBLANK(CH3),"",COUNTIF(BX12:BX90,"=20")+COUNTIF(BX12:BX90,"=30"))</f>
        <v/>
      </c>
      <c r="BW95" s="393"/>
      <c r="BX95" s="391" t="str">
        <f>IF(ISBLANK(CH3),"",BV95/BV92)</f>
        <v/>
      </c>
      <c r="BY95" s="391"/>
      <c r="BZ95" s="324"/>
      <c r="CA95" s="91"/>
      <c r="CB95" s="88"/>
      <c r="CC95" s="393" t="str">
        <f>IF(ISBLANK(CO3),"",COUNTIF(CE12:CE90,"=20")+COUNTIF(CE12:CE90,"=30"))</f>
        <v/>
      </c>
      <c r="CD95" s="393"/>
      <c r="CE95" s="391" t="str">
        <f>IF(ISBLANK(CO3),"",CC95/CC92)</f>
        <v/>
      </c>
      <c r="CF95" s="391"/>
      <c r="CG95" s="324"/>
      <c r="CH95" s="91"/>
      <c r="CI95" s="88"/>
      <c r="CJ95" s="393" t="str">
        <f>IF(ISBLANK(CV3),"",COUNTIF(CL12:CL90,"=20")+COUNTIF(CL12:CL90,"=30"))</f>
        <v/>
      </c>
      <c r="CK95" s="393"/>
      <c r="CL95" s="391" t="str">
        <f>IF(ISBLANK(CV3),"",CJ95/CJ92)</f>
        <v/>
      </c>
      <c r="CM95" s="391"/>
      <c r="CN95" s="324"/>
      <c r="CO95" s="91"/>
      <c r="CP95" s="88"/>
      <c r="CQ95" s="393" t="str">
        <f>IF(ISBLANK(DC3),"",COUNTIF(CS12:CS90,"=20")+COUNTIF(CS12:CS90,"=30"))</f>
        <v/>
      </c>
      <c r="CR95" s="393"/>
      <c r="CS95" s="391" t="str">
        <f>IF(ISBLANK(DC3),"",CQ95/CQ92)</f>
        <v/>
      </c>
      <c r="CT95" s="391"/>
      <c r="CU95" s="324"/>
      <c r="CV95" s="91"/>
      <c r="CW95" s="88"/>
      <c r="CX95" s="393" t="str">
        <f>IF(ISBLANK(DX3),"",COUNTIF(CZ12:CZ90,"=20")+COUNTIF(CZ12:CZ90,"=30"))</f>
        <v/>
      </c>
      <c r="CY95" s="393"/>
      <c r="CZ95" s="391" t="str">
        <f>IF(ISBLANK(DX3),"",CX95/CX92)</f>
        <v/>
      </c>
      <c r="DA95" s="391"/>
      <c r="DB95" s="324"/>
      <c r="DC95" s="91"/>
      <c r="DD95" s="88"/>
      <c r="DE95" s="393" t="str">
        <f>IF(ISBLANK(DQ3),"",COUNTIF(DG12:DG90,"=20")+COUNTIF(DG12:DG90,"=30"))</f>
        <v/>
      </c>
      <c r="DF95" s="393"/>
      <c r="DG95" s="391" t="str">
        <f>IF(ISBLANK(DQ3),"",DE95/DE92)</f>
        <v/>
      </c>
      <c r="DH95" s="391"/>
      <c r="DI95" s="324"/>
      <c r="DJ95" s="91"/>
      <c r="DK95" s="88"/>
      <c r="DL95" s="393" t="str">
        <f>IF(ISBLANK(EE3),"",COUNTIF(DN12:DN90,"=20")+COUNTIF(DN12:DN90,"=30"))</f>
        <v/>
      </c>
      <c r="DM95" s="393"/>
      <c r="DN95" s="391" t="str">
        <f>IF(ISBLANK(EE3),"",DL95/DL92)</f>
        <v/>
      </c>
      <c r="DO95" s="391"/>
      <c r="DP95" s="324"/>
      <c r="DQ95" s="91"/>
      <c r="DR95" s="88"/>
      <c r="DS95" s="393" t="str">
        <f>IF(ISBLANK(EL3),"",COUNTIF(DU12:DU90,"=20")+COUNTIF(DU12:DU90,"=30"))</f>
        <v/>
      </c>
      <c r="DT95" s="393"/>
      <c r="DU95" s="391" t="str">
        <f>IF(ISBLANK(EL3),"",DS95/DS92)</f>
        <v/>
      </c>
      <c r="DV95" s="391"/>
      <c r="DW95" s="324"/>
      <c r="DX95" s="91"/>
      <c r="DY95" s="88"/>
      <c r="DZ95" s="393" t="str">
        <f>IF(ISBLANK(ES3),"",COUNTIF(EB12:EB90,"=20")+COUNTIF(EB12:EB90,"=30"))</f>
        <v/>
      </c>
      <c r="EA95" s="393"/>
      <c r="EB95" s="391" t="str">
        <f>IF(ISBLANK(ES3),"",DZ95/DZ92)</f>
        <v/>
      </c>
      <c r="EC95" s="391"/>
      <c r="ED95" s="324"/>
      <c r="EE95" s="91"/>
      <c r="EF95" s="88"/>
      <c r="EG95" s="393" t="str">
        <f>IF(ISBLANK(EZ3),"",COUNTIF(EI12:EI90,"=20")+COUNTIF(EI12:EI90,"=30"))</f>
        <v/>
      </c>
      <c r="EH95" s="393"/>
      <c r="EI95" s="391" t="str">
        <f>IF(ISBLANK(EZ3),"",EG95/EG92)</f>
        <v/>
      </c>
      <c r="EJ95" s="391"/>
      <c r="EK95" s="324"/>
      <c r="EL95" s="91"/>
      <c r="EM95" s="88"/>
      <c r="EN95" s="393" t="str">
        <f>IF(ISBLANK(FU3),"",COUNTIF(EP12:EP90,"=20")+COUNTIF(EP12:EP90,"=30"))</f>
        <v/>
      </c>
      <c r="EO95" s="393"/>
      <c r="EP95" s="391" t="str">
        <f>IF(ISBLANK(FU3),"",EN95/EN92)</f>
        <v/>
      </c>
      <c r="EQ95" s="391"/>
      <c r="ER95" s="324"/>
      <c r="ES95" s="91"/>
      <c r="ET95" s="88"/>
      <c r="EU95" s="393" t="str">
        <f>IF(ISBLANK(FG3),"",COUNTIF(EW12:EW90,"=20")+COUNTIF(EW12:EW90,"=30"))</f>
        <v/>
      </c>
      <c r="EV95" s="393"/>
      <c r="EW95" s="391" t="str">
        <f>IF(ISBLANK(FG3),"",EU95/EU92)</f>
        <v/>
      </c>
      <c r="EX95" s="391"/>
      <c r="EY95" s="324"/>
      <c r="EZ95" s="91"/>
      <c r="FA95" s="88"/>
      <c r="FB95" s="393" t="str">
        <f>IF(ISBLANK(BM3),"",COUNTIF(FD12:FD90,"=20")+COUNTIF(FD12:FD90,"=30"))</f>
        <v/>
      </c>
      <c r="FC95" s="393"/>
      <c r="FD95" s="391" t="str">
        <f>IF(ISBLANK(BM3),"",FB95/FB92)</f>
        <v/>
      </c>
      <c r="FE95" s="391"/>
      <c r="FF95" s="324"/>
      <c r="FG95" s="91"/>
      <c r="FH95" s="88"/>
      <c r="FI95" s="393" t="str">
        <f>IF(ISBLANK(FN3),"",COUNTIF(FK12:FK90,"=20")+COUNTIF(FK12:FK90,"=30"))</f>
        <v/>
      </c>
      <c r="FJ95" s="393"/>
      <c r="FK95" s="391" t="str">
        <f>IF(ISBLANK(FN3),"",FI95/FI92)</f>
        <v/>
      </c>
      <c r="FL95" s="391"/>
      <c r="FM95" s="324"/>
      <c r="FN95" s="91"/>
      <c r="FO95" s="88"/>
      <c r="FP95" s="393" t="str">
        <f>IF(ISBLANK(DJ3),"",COUNTIF(FR12:FR90,"=20")+COUNTIF(FR12:FR90,"=30"))</f>
        <v/>
      </c>
      <c r="FQ95" s="393"/>
      <c r="FR95" s="391" t="str">
        <f>IF(ISBLANK(DJ3),"",FP95/FP92)</f>
        <v/>
      </c>
      <c r="FS95" s="391"/>
      <c r="FT95" s="324"/>
      <c r="FU95" s="91"/>
      <c r="FV95" s="88"/>
      <c r="FW95" s="393" t="str">
        <f>IF(ISBLANK(GB3),"",COUNTIF(FY12:FY90,"=20")+COUNTIF(FY12:FY90,"=30"))</f>
        <v/>
      </c>
      <c r="FX95" s="393"/>
      <c r="FY95" s="391" t="str">
        <f>IF(ISBLANK(GB3),"",FW95/FW92)</f>
        <v/>
      </c>
      <c r="FZ95" s="391"/>
      <c r="GA95" s="324"/>
      <c r="GB95" s="91"/>
      <c r="GC95" s="88"/>
      <c r="GD95" s="393" t="str">
        <f>IF(ISBLANK(GP3),"",COUNTIF(GF12:GF90,"=20")+COUNTIF(GF12:GF90,"=30"))</f>
        <v/>
      </c>
      <c r="GE95" s="393"/>
      <c r="GF95" s="391" t="str">
        <f>IF(ISBLANK(GP3),"",GD95/GD92)</f>
        <v/>
      </c>
      <c r="GG95" s="391"/>
      <c r="GH95" s="324"/>
      <c r="GI95" s="91"/>
      <c r="GJ95" s="88"/>
      <c r="GK95" s="393" t="str">
        <f>IF(ISBLANK(GW3),"",COUNTIF(GM12:GM90,"=20")+COUNTIF(GM12:GM90,"=30"))</f>
        <v/>
      </c>
      <c r="GL95" s="393"/>
      <c r="GM95" s="391" t="str">
        <f>IF(ISBLANK(GW3),"",GK95/GK92)</f>
        <v/>
      </c>
      <c r="GN95" s="391"/>
      <c r="GO95" s="324"/>
      <c r="GP95" s="91"/>
      <c r="GQ95" s="88"/>
      <c r="GR95" s="393" t="str">
        <f>IF(ISBLANK(GI3),"",COUNTIF(GT12:GT90,"=20")+COUNTIF(GT12:GT90,"=30"))</f>
        <v/>
      </c>
      <c r="GS95" s="393"/>
      <c r="GT95" s="391" t="str">
        <f>IF(ISBLANK(GI3),"",GR95/GR92)</f>
        <v/>
      </c>
      <c r="GU95" s="391"/>
      <c r="GV95" s="324"/>
      <c r="GW95" s="91"/>
      <c r="GX95" s="88"/>
      <c r="GY95" s="393" t="str">
        <f>IF(ISBLANK(HK3),"",COUNTIF(HA12:HA90,"=20")+COUNTIF(HA12:HA90,"=30"))</f>
        <v/>
      </c>
      <c r="GZ95" s="393"/>
      <c r="HA95" s="391" t="str">
        <f>IF(ISBLANK(HK3),"",GY95/GY92)</f>
        <v/>
      </c>
      <c r="HB95" s="391"/>
      <c r="HC95" s="324"/>
      <c r="HD95" s="91"/>
      <c r="HE95" s="88"/>
      <c r="HF95" s="393" t="str">
        <f>IF(ISBLANK(HD3),"",COUNTIF(HH12:HH90,"=20")+COUNTIF(HH12:HH90,"=30"))</f>
        <v/>
      </c>
      <c r="HG95" s="393"/>
      <c r="HH95" s="391" t="str">
        <f>IF(ISBLANK(HD3),"",HF95/HF92)</f>
        <v/>
      </c>
      <c r="HI95" s="391"/>
      <c r="HJ95" s="324"/>
      <c r="HK95" s="91"/>
      <c r="HL95" s="88"/>
      <c r="HM95" s="393" t="str">
        <f>IF(ISBLANK(HY3),"",COUNTIF(HO12:HO90,"=20")+COUNTIF(HO12:HO90,"=30"))</f>
        <v/>
      </c>
      <c r="HN95" s="393"/>
      <c r="HO95" s="391" t="str">
        <f>IF(ISBLANK(HY3),"",HM95/HM92)</f>
        <v/>
      </c>
      <c r="HP95" s="391"/>
      <c r="HQ95" s="324"/>
      <c r="HR95" s="91"/>
      <c r="HS95" s="88"/>
      <c r="HT95" s="393" t="str">
        <f>IF(ISBLANK(HR3),"",COUNTIF(HV12:HV90,"=20")+COUNTIF(HV12:HV90,"=30"))</f>
        <v/>
      </c>
      <c r="HU95" s="393"/>
      <c r="HV95" s="391" t="str">
        <f>IF(ISBLANK(HR3),"",HT95/HT92)</f>
        <v/>
      </c>
      <c r="HW95" s="391"/>
      <c r="HX95" s="324"/>
      <c r="HY95" s="91"/>
      <c r="HZ95" s="88"/>
      <c r="IA95" s="393" t="str">
        <f>IF(ISBLANK(IM3),"",COUNTIF(IC12:IC90,"=20")+COUNTIF(IC12:IC90,"=30"))</f>
        <v/>
      </c>
      <c r="IB95" s="393"/>
      <c r="IC95" s="391" t="str">
        <f>IF(ISBLANK(IM3),"",IA95/IA92)</f>
        <v/>
      </c>
      <c r="ID95" s="391"/>
      <c r="IE95" s="324"/>
      <c r="IF95" s="91"/>
      <c r="IG95" s="88"/>
      <c r="IH95" s="393" t="str">
        <f>IF(ISBLANK(IF3),"",COUNTIF(IJ12:IJ90,"=20")+COUNTIF(IJ12:IJ90,"=30"))</f>
        <v/>
      </c>
      <c r="II95" s="393"/>
      <c r="IJ95" s="391" t="str">
        <f>IF(ISBLANK(IF3),"",IH95/IH92)</f>
        <v/>
      </c>
      <c r="IK95" s="391"/>
      <c r="IL95" s="324"/>
      <c r="IM95" s="91"/>
      <c r="IN95" s="88"/>
      <c r="IO95" s="393" t="str">
        <f>IF(ISBLANK(IT3),"",COUNTIF(IQ12:IQ90,"=20")+COUNTIF(IQ12:IQ90,"=30"))</f>
        <v/>
      </c>
      <c r="IP95" s="393"/>
      <c r="IQ95" s="391" t="str">
        <f>IF(ISBLANK(IT3),"",IO95/IO92)</f>
        <v/>
      </c>
      <c r="IR95" s="391"/>
      <c r="IS95" s="324"/>
      <c r="IT95" s="91"/>
      <c r="IU95" s="88"/>
      <c r="IV95" s="393" t="str">
        <f>IF(ISBLANK(JA3),"",COUNTIF(IX12:IX90,"=20")+COUNTIF(IX12:IX90,"=30"))</f>
        <v/>
      </c>
      <c r="IW95" s="393"/>
      <c r="IX95" s="391" t="str">
        <f>IF(ISBLANK(JA3),"",IV95/IV92)</f>
        <v/>
      </c>
      <c r="IY95" s="391"/>
      <c r="IZ95" s="324"/>
      <c r="JA95" s="91"/>
      <c r="JB95" s="88"/>
      <c r="JC95" s="393" t="str">
        <f>IF(ISBLANK(JO3),"",COUNTIF(JE12:JE90,"=20")+COUNTIF(JE12:JE90,"=30"))</f>
        <v/>
      </c>
      <c r="JD95" s="393"/>
      <c r="JE95" s="391" t="str">
        <f>IF(ISBLANK(JO3),"",JC95/JC92)</f>
        <v/>
      </c>
      <c r="JF95" s="391"/>
      <c r="JG95" s="324"/>
      <c r="JH95" s="91"/>
      <c r="JI95" s="88"/>
      <c r="JJ95" s="393" t="str">
        <f>IF(ISBLANK(JH3),"",COUNTIF(JL12:JL90,"=20")+COUNTIF(JL12:JL90,"=30"))</f>
        <v/>
      </c>
      <c r="JK95" s="393"/>
      <c r="JL95" s="391" t="str">
        <f>IF(ISBLANK(JH3),"",JJ95/JJ92)</f>
        <v/>
      </c>
      <c r="JM95" s="391"/>
      <c r="JN95" s="324"/>
      <c r="JO95" s="91"/>
      <c r="JP95" s="88"/>
      <c r="JQ95" s="393" t="str">
        <f>IF(ISBLANK(JV3),"",COUNTIF(JS12:JS90,"=20")+COUNTIF(JS12:JS90,"=30"))</f>
        <v/>
      </c>
      <c r="JR95" s="393"/>
      <c r="JS95" s="391" t="str">
        <f>IF(ISBLANK(JV3),"",JQ95/JQ92)</f>
        <v/>
      </c>
      <c r="JT95" s="391"/>
      <c r="JU95" s="324"/>
      <c r="JV95" s="91"/>
      <c r="JW95" s="88"/>
      <c r="JX95" s="393" t="str">
        <f>IF(ISBLANK(KQ3),"",COUNTIF(JZ12:JZ90,"=20")+COUNTIF(JZ12:JZ90,"=30"))</f>
        <v/>
      </c>
      <c r="JY95" s="393"/>
      <c r="JZ95" s="391" t="str">
        <f>IF(ISBLANK(KQ3),"",JX95/JX92)</f>
        <v/>
      </c>
      <c r="KA95" s="391"/>
      <c r="KB95" s="324"/>
      <c r="KC95" s="91"/>
      <c r="KD95" s="88"/>
      <c r="KE95" s="393" t="str">
        <f>IF(ISBLANK(KX3),"",COUNTIF(KG12:KG90,"=20")+COUNTIF(KG12:KG90,"=30"))</f>
        <v/>
      </c>
      <c r="KF95" s="393"/>
      <c r="KG95" s="391" t="str">
        <f>IF(ISBLANK(KX3),"",KE95/KE92)</f>
        <v/>
      </c>
      <c r="KH95" s="391"/>
      <c r="KI95" s="324"/>
      <c r="KJ95" s="91"/>
      <c r="KK95" s="88"/>
      <c r="KL95" s="393" t="str">
        <f>IF(ISBLANK(KJ3),"",COUNTIF(KN12:KN90,"=20")+COUNTIF(KN12:KN90,"=30"))</f>
        <v/>
      </c>
      <c r="KM95" s="393"/>
      <c r="KN95" s="391" t="str">
        <f>IF(ISBLANK(KJ3),"",KL95/KL92)</f>
        <v/>
      </c>
      <c r="KO95" s="391"/>
      <c r="KP95" s="324"/>
      <c r="KQ95" s="91"/>
      <c r="KR95" s="88"/>
      <c r="KS95" s="393" t="str">
        <f>IF(ISBLANK(KC3),"",COUNTIF(KU12:KU90,"=20")+COUNTIF(KU12:KU90,"=30"))</f>
        <v/>
      </c>
      <c r="KT95" s="393"/>
      <c r="KU95" s="391" t="str">
        <f>IF(ISBLANK(KC3),"",KS95/KS92)</f>
        <v/>
      </c>
      <c r="KV95" s="391"/>
      <c r="KW95" s="324"/>
      <c r="KX95" s="91"/>
      <c r="KY95" s="89"/>
      <c r="KZ95" s="393" t="str">
        <f>IF(ISBLANK(LE3),"",COUNTIF(LB12:LB90,"=20")+COUNTIF(LB12:LB90,"=30"))</f>
        <v/>
      </c>
      <c r="LA95" s="393"/>
      <c r="LB95" s="391" t="str">
        <f>IF(ISBLANK(LE3),"",KZ95/KZ92)</f>
        <v/>
      </c>
      <c r="LC95" s="391"/>
      <c r="LD95" s="324"/>
      <c r="LE95" s="91"/>
      <c r="LF95" s="88"/>
      <c r="LG95" s="393" t="str">
        <f>IF(ISBLANK(LE3),"",COUNTIF(LI12:LI90,"=20")+COUNTIF(LI12:LI90,"=30"))</f>
        <v/>
      </c>
      <c r="LH95" s="393"/>
      <c r="LI95" s="391" t="str">
        <f>IF(ISBLANK(LE3),"",LG95/LG92)</f>
        <v/>
      </c>
      <c r="LJ95" s="391"/>
      <c r="LK95" s="324"/>
      <c r="LL95" s="91"/>
      <c r="LM95" s="88"/>
      <c r="LN95" s="393" t="str">
        <f>IF(ISBLANK(LS3),"",COUNTIF(LP12:LP90,"=20")+COUNTIF(LP12:LP90,"=30"))</f>
        <v/>
      </c>
      <c r="LO95" s="393"/>
      <c r="LP95" s="391" t="str">
        <f>IF(ISBLANK(LS3),"",LN95/LN92)</f>
        <v/>
      </c>
      <c r="LQ95" s="391"/>
      <c r="LR95" s="324"/>
      <c r="LS95" s="91"/>
      <c r="LT95" s="88"/>
      <c r="LU95" s="393" t="str">
        <f>IF(ISBLANK(LS3),"",COUNTIF(LW12:LW90,"=20")+COUNTIF(LW12:LW90,"=30"))</f>
        <v/>
      </c>
      <c r="LV95" s="393"/>
      <c r="LW95" s="391" t="str">
        <f>IF(ISBLANK(LS3),"",LU95/LU92)</f>
        <v/>
      </c>
      <c r="LX95" s="391"/>
      <c r="LY95" s="324"/>
      <c r="LZ95" s="91"/>
      <c r="MA95" s="88"/>
      <c r="MB95" s="393" t="str">
        <f>IF(ISBLANK(MG3),"",COUNTIF(MD12:MD90,"=20")+COUNTIF(MD12:MD90,"=30"))</f>
        <v/>
      </c>
      <c r="MC95" s="393"/>
      <c r="MD95" s="391" t="str">
        <f>IF(ISBLANK(MG3),"",MB95/MB92)</f>
        <v/>
      </c>
      <c r="ME95" s="391"/>
      <c r="MF95" s="324"/>
      <c r="MG95" s="91"/>
      <c r="MH95" s="88"/>
      <c r="MI95" s="393" t="str">
        <f>IF(ISBLANK(MN3),"",COUNTIF(MK12:MK90,"=20")+COUNTIF(MK12:MK90,"=30"))</f>
        <v/>
      </c>
      <c r="MJ95" s="393"/>
      <c r="MK95" s="391" t="str">
        <f>IF(ISBLANK(MN3),"",MI95/MI92)</f>
        <v/>
      </c>
      <c r="ML95" s="391"/>
      <c r="MM95" s="324"/>
      <c r="MN95" s="91"/>
      <c r="MO95" s="88"/>
      <c r="MP95" s="393" t="str">
        <f>IF(ISBLANK(MU3),"",COUNTIF(MR12:MR90,"=20")+COUNTIF(MR12:MR90,"=30"))</f>
        <v/>
      </c>
      <c r="MQ95" s="393"/>
      <c r="MR95" s="391" t="str">
        <f>IF(ISBLANK(MU3),"",MP95/MP92)</f>
        <v/>
      </c>
      <c r="MS95" s="391"/>
      <c r="MT95" s="324"/>
      <c r="MU95" s="91"/>
      <c r="MV95" s="88"/>
      <c r="MW95" s="393" t="str">
        <f>IF(ISBLANK(NP3),"",COUNTIF(MY12:MY90,"=20")+COUNTIF(MY12:MY90,"=30"))</f>
        <v/>
      </c>
      <c r="MX95" s="393"/>
      <c r="MY95" s="391" t="str">
        <f>IF(ISBLANK(NP3),"",MW95/MW92)</f>
        <v/>
      </c>
      <c r="MZ95" s="391"/>
      <c r="NA95" s="324"/>
      <c r="NB95" s="91"/>
      <c r="NC95" s="88"/>
      <c r="ND95" s="393" t="str">
        <f>IF(ISBLANK(NB3),"",COUNTIF(NF12:NF90,"=20")+COUNTIF(NF12:NF90,"=30"))</f>
        <v/>
      </c>
      <c r="NE95" s="393"/>
      <c r="NF95" s="391" t="str">
        <f>IF(ISBLANK(NB3),"",ND95/ND92)</f>
        <v/>
      </c>
      <c r="NG95" s="391"/>
      <c r="NH95" s="324"/>
      <c r="NI95" s="91"/>
      <c r="NJ95" s="88"/>
      <c r="NK95" s="393" t="str">
        <f>IF(ISBLANK(OD3),"",COUNTIF(NM12:NM90,"=20")+COUNTIF(NM12:NM90,"=30"))</f>
        <v/>
      </c>
      <c r="NL95" s="393"/>
      <c r="NM95" s="391" t="str">
        <f>IF(ISBLANK(OD3),"",NK95/NK92)</f>
        <v/>
      </c>
      <c r="NN95" s="391"/>
      <c r="NO95" s="324"/>
      <c r="NP95" s="91"/>
      <c r="NQ95" s="88"/>
      <c r="NR95" s="393" t="str">
        <f>IF(ISBLANK(NI3),"",COUNTIF(NT12:NT90,"=20")+COUNTIF(NT12:NT90,"=30"))</f>
        <v/>
      </c>
      <c r="NS95" s="393"/>
      <c r="NT95" s="391" t="str">
        <f>IF(ISBLANK(NI3),"",NR95/NR92)</f>
        <v/>
      </c>
      <c r="NU95" s="391"/>
      <c r="NV95" s="324"/>
      <c r="NW95" s="91"/>
      <c r="NX95" s="88"/>
      <c r="NY95" s="393" t="str">
        <f>IF(ISBLANK(OK3),"",COUNTIF(OA12:OA90,"=20")+COUNTIF(OA12:OA90,"=30"))</f>
        <v/>
      </c>
      <c r="NZ95" s="393"/>
      <c r="OA95" s="391" t="str">
        <f>IF(ISBLANK(OK3),"",NY95/NY92)</f>
        <v/>
      </c>
      <c r="OB95" s="391"/>
      <c r="OC95" s="324"/>
      <c r="OD95" s="91"/>
      <c r="OE95" s="88"/>
      <c r="OF95" s="393" t="str">
        <f>IF(ISBLANK(NW3),"",COUNTIF(OH12:OH90,"=20")+COUNTIF(OH12:OH90,"=30"))</f>
        <v/>
      </c>
      <c r="OG95" s="393"/>
      <c r="OH95" s="391" t="str">
        <f>IF(ISBLANK(NW3),"",OF95/OF92)</f>
        <v/>
      </c>
      <c r="OI95" s="391"/>
      <c r="OJ95" s="324"/>
      <c r="OK95" s="91"/>
      <c r="OL95" s="88"/>
      <c r="OM95" s="393" t="str">
        <f>IF(ISBLANK(OR3),"",COUNTIF(OO12:OO90,"=20")+COUNTIF(OO12:OO90,"=30"))</f>
        <v/>
      </c>
      <c r="ON95" s="393"/>
      <c r="OO95" s="391" t="str">
        <f>IF(ISBLANK(OR3),"",OM95/OM92)</f>
        <v/>
      </c>
      <c r="OP95" s="391"/>
      <c r="OQ95" s="324"/>
      <c r="OR95" s="91"/>
      <c r="OS95" s="88"/>
      <c r="OT95" s="393" t="str">
        <f>IF(ISBLANK(OY3),"",COUNTIF(OV12:OV90,"=20")+COUNTIF(OV12:OV90,"=30"))</f>
        <v/>
      </c>
      <c r="OU95" s="393"/>
      <c r="OV95" s="391" t="str">
        <f>IF(ISBLANK(OY3),"",OT95/OT92)</f>
        <v/>
      </c>
      <c r="OW95" s="391"/>
      <c r="OX95" s="324"/>
      <c r="OY95" s="91"/>
      <c r="OZ95" s="88"/>
      <c r="PA95" s="393" t="str">
        <f>IF(ISBLANK(PF3),"",COUNTIF(PC12:PC90,"=20")+COUNTIF(PC12:PC90,"=30"))</f>
        <v/>
      </c>
      <c r="PB95" s="393"/>
      <c r="PC95" s="391" t="str">
        <f>IF(ISBLANK(PF3),"",PA95/PA92)</f>
        <v/>
      </c>
      <c r="PD95" s="391"/>
      <c r="PE95" s="324"/>
      <c r="PF95" s="91"/>
      <c r="PG95" s="88"/>
      <c r="PH95" s="393" t="str">
        <f>IF(ISBLANK(PM3),"",COUNTIF(PJ12:PJ90,"=20")+COUNTIF(PJ12:PJ90,"=30"))</f>
        <v/>
      </c>
      <c r="PI95" s="393"/>
      <c r="PJ95" s="391" t="str">
        <f>IF(ISBLANK(PM3),"",PH95/PH92)</f>
        <v/>
      </c>
      <c r="PK95" s="391"/>
      <c r="PL95" s="324"/>
      <c r="PM95" s="91"/>
      <c r="PN95" s="88"/>
      <c r="PO95" s="393" t="str">
        <f>IF(ISBLANK(PT3),"",COUNTIF(PQ12:PQ90,"=20")+COUNTIF(PQ12:PQ90,"=30"))</f>
        <v/>
      </c>
      <c r="PP95" s="393"/>
      <c r="PQ95" s="391" t="str">
        <f>IF(ISBLANK(PT3),"",PO95/PO92)</f>
        <v/>
      </c>
      <c r="PR95" s="391"/>
      <c r="PS95" s="324"/>
      <c r="PT95" s="91"/>
      <c r="PU95" s="88"/>
      <c r="PV95" s="393" t="str">
        <f>IF(ISBLANK(QA3),"",COUNTIF(PX12:PX90,"=20")+COUNTIF(PX12:PX90,"=30"))</f>
        <v/>
      </c>
      <c r="PW95" s="393"/>
      <c r="PX95" s="391" t="str">
        <f>IF(ISBLANK(QA3),"",PV95/PV92)</f>
        <v/>
      </c>
      <c r="PY95" s="391"/>
      <c r="PZ95" s="324"/>
      <c r="QA95" s="91"/>
      <c r="QB95" s="88"/>
      <c r="QC95" s="393" t="str">
        <f>IF(ISBLANK(QH3),"",COUNTIF(QE12:QE90,"=20")+COUNTIF(QE12:QE90,"=30"))</f>
        <v/>
      </c>
      <c r="QD95" s="393"/>
      <c r="QE95" s="391" t="str">
        <f>IF(ISBLANK(QH3),"",QC95/QC92)</f>
        <v/>
      </c>
      <c r="QF95" s="391"/>
      <c r="QG95" s="324"/>
      <c r="QH95" s="91"/>
      <c r="QI95" s="121"/>
      <c r="QJ95" s="393" t="str">
        <f>IF(ISBLANK(QV3),"",COUNTIF(QL12:QL90,"=20")+COUNTIF(QL12:QL90,"=30"))</f>
        <v/>
      </c>
      <c r="QK95" s="393"/>
      <c r="QL95" s="391" t="str">
        <f>IF(ISBLANK(QV3),"",QJ95/QJ92)</f>
        <v/>
      </c>
      <c r="QM95" s="391"/>
      <c r="QN95" s="324"/>
      <c r="QO95" s="91"/>
      <c r="QP95" s="121"/>
      <c r="QQ95" s="393" t="str">
        <f>IF(ISBLANK(QO3),"",COUNTIF(QS12:QS90,"=20")+COUNTIF(QS12:QS90,"=30"))</f>
        <v/>
      </c>
      <c r="QR95" s="393"/>
      <c r="QS95" s="391" t="str">
        <f>IF(ISBLANK(QO3),"",QQ95/QQ92)</f>
        <v/>
      </c>
      <c r="QT95" s="391"/>
      <c r="QU95" s="324"/>
      <c r="QV95" s="91"/>
    </row>
    <row r="96" spans="1:464" ht="15" customHeight="1">
      <c r="A96" s="444"/>
      <c r="B96" s="90"/>
      <c r="C96" s="84"/>
      <c r="D96" s="92"/>
      <c r="E96" s="324">
        <f>IF(ISBLANK(D6),"",COUNTIF(Tipy!$G$6:$G$84,Výsledky!G96))</f>
        <v>0</v>
      </c>
      <c r="F96" s="93" t="e">
        <f>IF(ISBLANK(D6),"",E96/D92)</f>
        <v>#DIV/0!</v>
      </c>
      <c r="G96" s="394" t="str">
        <f>IF(ISBLANK(D6),"",D6)</f>
        <v>TAA</v>
      </c>
      <c r="H96" s="394"/>
      <c r="I96" s="395"/>
      <c r="J96" s="87"/>
      <c r="K96" s="92"/>
      <c r="L96" s="324">
        <f>IF(ISBLANK(K6),"",COUNTIF(Tipy!$M$6:$M$84,Výsledky!N96))</f>
        <v>6</v>
      </c>
      <c r="M96" s="93">
        <f>IF(ISBLANK(K6),"",L96/K92)</f>
        <v>8.8235294117647065E-2</v>
      </c>
      <c r="N96" s="394" t="str">
        <f>IF(ISBLANK(K6),"",K6)</f>
        <v>Díaz</v>
      </c>
      <c r="O96" s="394"/>
      <c r="P96" s="395"/>
      <c r="Q96" s="88"/>
      <c r="R96" s="92"/>
      <c r="S96" s="324">
        <f>IF(ISBLANK(R6),"",COUNTIF(Tipy!$S$6:$S$84,Výsledky!U96))</f>
        <v>1</v>
      </c>
      <c r="T96" s="93">
        <f>IF(ISBLANK(R6),"",S96/R92)</f>
        <v>1.5873015873015872E-2</v>
      </c>
      <c r="U96" s="394" t="str">
        <f>IF(ISBLANK(R6),"",R6)</f>
        <v>Díaz</v>
      </c>
      <c r="V96" s="394"/>
      <c r="W96" s="395"/>
      <c r="X96" s="88"/>
      <c r="Y96" s="92"/>
      <c r="Z96" s="324">
        <f>IF(ISBLANK(Y6),"",COUNTIF(Tipy!$Y$6:$Y$84,Výsledky!AB96))</f>
        <v>4</v>
      </c>
      <c r="AA96" s="93">
        <f>IF(ISBLANK(Y6),"",Z96/Y92)</f>
        <v>6.3492063492063489E-2</v>
      </c>
      <c r="AB96" s="394" t="str">
        <f>IF(ISBLANK(Y6),"",Y6)</f>
        <v>Nunez</v>
      </c>
      <c r="AC96" s="394"/>
      <c r="AD96" s="395"/>
      <c r="AE96" s="88"/>
      <c r="AF96" s="92"/>
      <c r="AG96" s="324" t="str">
        <f>IF(ISBLANK(AF6),"",COUNTIF(Tipy!$AE$6:$AE$84,Výsledky!AI96))</f>
        <v/>
      </c>
      <c r="AH96" s="93" t="str">
        <f>IF(ISBLANK(AF6),"",AG96/AF92)</f>
        <v/>
      </c>
      <c r="AI96" s="394" t="str">
        <f>IF(ISBLANK(AF6),"",AF6)</f>
        <v/>
      </c>
      <c r="AJ96" s="394"/>
      <c r="AK96" s="395"/>
      <c r="AL96" s="88"/>
      <c r="AM96" s="92"/>
      <c r="AN96" s="324" t="str">
        <f>IF(ISBLANK(AM6),"",COUNTIF(Tipy!$AK$6:$AK$84,Výsledky!AP96))</f>
        <v/>
      </c>
      <c r="AO96" s="93" t="str">
        <f>IF(ISBLANK(AM6),"",AN96/AM92)</f>
        <v/>
      </c>
      <c r="AP96" s="394" t="str">
        <f>IF(ISBLANK(AM6),"",AM6)</f>
        <v/>
      </c>
      <c r="AQ96" s="394"/>
      <c r="AR96" s="395"/>
      <c r="AS96" s="88"/>
      <c r="AT96" s="92"/>
      <c r="AU96" s="324" t="str">
        <f>IF(ISBLANK(AT6),"",COUNTIF(Tipy!$AQ$6:$AQ$84,Výsledky!AW96))</f>
        <v/>
      </c>
      <c r="AV96" s="93" t="str">
        <f>IF(ISBLANK(AT6),"",AU96/AT92)</f>
        <v/>
      </c>
      <c r="AW96" s="394" t="str">
        <f>IF(ISBLANK(AT6),"",AT6)</f>
        <v/>
      </c>
      <c r="AX96" s="394"/>
      <c r="AY96" s="395"/>
      <c r="AZ96" s="88"/>
      <c r="BA96" s="92"/>
      <c r="BB96" s="324" t="str">
        <f>IF(ISBLANK(BA6),"",COUNTIF(Tipy!$AW$6:$AW$84,Výsledky!BD96))</f>
        <v/>
      </c>
      <c r="BC96" s="93" t="str">
        <f>IF(ISBLANK(BA6),"",BB96/BA92)</f>
        <v/>
      </c>
      <c r="BD96" s="394" t="str">
        <f>IF(ISBLANK(BA6),"",BA6)</f>
        <v/>
      </c>
      <c r="BE96" s="394"/>
      <c r="BF96" s="395"/>
      <c r="BG96" s="88"/>
      <c r="BH96" s="92"/>
      <c r="BI96" s="324">
        <f>IF(ISBLANK(#REF!),"",COUNTIF(Tipy!$BC$6:$BC$84,Výsledky!BK96))</f>
        <v>0</v>
      </c>
      <c r="BJ96" s="93" t="e">
        <f>IF(ISBLANK(#REF!),"",BI96/BH92)</f>
        <v>#VALUE!</v>
      </c>
      <c r="BK96" s="394" t="e">
        <f>IF(ISBLANK(#REF!),"",#REF!)</f>
        <v>#REF!</v>
      </c>
      <c r="BL96" s="394"/>
      <c r="BM96" s="395"/>
      <c r="BN96" s="88"/>
      <c r="BO96" s="92"/>
      <c r="BP96" s="324" t="str">
        <f>IF(ISBLANK(BO6),"",COUNTIF(Tipy!$BI$6:$BI$84,Výsledky!BR96))</f>
        <v/>
      </c>
      <c r="BQ96" s="93" t="str">
        <f>IF(ISBLANK(BO6),"",BP96/BO92)</f>
        <v/>
      </c>
      <c r="BR96" s="394" t="str">
        <f>IF(ISBLANK(BO6),"",BO6)</f>
        <v/>
      </c>
      <c r="BS96" s="394"/>
      <c r="BT96" s="395"/>
      <c r="BU96" s="88"/>
      <c r="BV96" s="92"/>
      <c r="BW96" s="324" t="str">
        <f>IF(ISBLANK(BV6),"",COUNTIF(Tipy!$BO$6:$BO$84,Výsledky!BY96))</f>
        <v/>
      </c>
      <c r="BX96" s="93" t="str">
        <f>IF(ISBLANK(BV6),"",BW96/BV92)</f>
        <v/>
      </c>
      <c r="BY96" s="394" t="str">
        <f>IF(ISBLANK(BV6),"",BV6)</f>
        <v/>
      </c>
      <c r="BZ96" s="394"/>
      <c r="CA96" s="395"/>
      <c r="CB96" s="88"/>
      <c r="CC96" s="92"/>
      <c r="CD96" s="324" t="str">
        <f>IF(ISBLANK(CC6),"",COUNTIF(Tipy!$BU$6:$BU$84,Výsledky!CF96))</f>
        <v/>
      </c>
      <c r="CE96" s="93" t="str">
        <f>IF(ISBLANK(CC6),"",CD96/CC92)</f>
        <v/>
      </c>
      <c r="CF96" s="394" t="str">
        <f>IF(ISBLANK(CC6),"",CC6)</f>
        <v/>
      </c>
      <c r="CG96" s="394"/>
      <c r="CH96" s="395"/>
      <c r="CI96" s="88"/>
      <c r="CJ96" s="92"/>
      <c r="CK96" s="324" t="str">
        <f>IF(ISBLANK(CJ6),"",COUNTIF(Tipy!$CA$6:$CA$84,Výsledky!CM96))</f>
        <v/>
      </c>
      <c r="CL96" s="93" t="str">
        <f>IF(ISBLANK(CJ6),"",CK96/CJ92)</f>
        <v/>
      </c>
      <c r="CM96" s="394" t="str">
        <f>IF(ISBLANK(CJ6),"",CJ6)</f>
        <v/>
      </c>
      <c r="CN96" s="394"/>
      <c r="CO96" s="395"/>
      <c r="CP96" s="88"/>
      <c r="CQ96" s="92"/>
      <c r="CR96" s="324" t="str">
        <f>IF(ISBLANK(CQ6),"",COUNTIF(Tipy!$CG$6:$CG$84,Výsledky!CT96))</f>
        <v/>
      </c>
      <c r="CS96" s="93" t="str">
        <f>IF(ISBLANK(CQ6),"",CR96/CQ92)</f>
        <v/>
      </c>
      <c r="CT96" s="394" t="str">
        <f>IF(ISBLANK(CQ6),"",CQ6)</f>
        <v/>
      </c>
      <c r="CU96" s="394"/>
      <c r="CV96" s="395"/>
      <c r="CW96" s="88"/>
      <c r="CX96" s="92"/>
      <c r="CY96" s="324" t="str">
        <f>IF(ISBLANK(CX6),"",COUNTIF(Tipy!$CM$6:$CM$84,Výsledky!DA96))</f>
        <v/>
      </c>
      <c r="CZ96" s="93" t="str">
        <f>IF(ISBLANK(CX6),"",CY96/CX92)</f>
        <v/>
      </c>
      <c r="DA96" s="394" t="str">
        <f>IF(ISBLANK(CX6),"",CX6)</f>
        <v/>
      </c>
      <c r="DB96" s="394"/>
      <c r="DC96" s="395"/>
      <c r="DD96" s="88"/>
      <c r="DE96" s="92"/>
      <c r="DF96" s="324" t="str">
        <f>IF(ISBLANK(DE6),"",COUNTIF(Tipy!$CS$6:$CS$84,Výsledky!DH96))</f>
        <v/>
      </c>
      <c r="DG96" s="93" t="str">
        <f>IF(ISBLANK(DE6),"",DF96/DE92)</f>
        <v/>
      </c>
      <c r="DH96" s="394" t="str">
        <f>IF(ISBLANK(DE6),"",DE6)</f>
        <v/>
      </c>
      <c r="DI96" s="394"/>
      <c r="DJ96" s="395"/>
      <c r="DK96" s="88"/>
      <c r="DL96" s="92"/>
      <c r="DM96" s="324">
        <f>IF(ISBLANK(#REF!),"",COUNTIF(Tipy!$CY$6:$CY$84,Výsledky!DO96))</f>
        <v>0</v>
      </c>
      <c r="DN96" s="93" t="e">
        <f>IF(ISBLANK(#REF!),"",DM96/DL92)</f>
        <v>#VALUE!</v>
      </c>
      <c r="DO96" s="394" t="e">
        <f>IF(ISBLANK(#REF!),"",#REF!)</f>
        <v>#REF!</v>
      </c>
      <c r="DP96" s="394"/>
      <c r="DQ96" s="395"/>
      <c r="DR96" s="88"/>
      <c r="DS96" s="92"/>
      <c r="DT96" s="324" t="str">
        <f>IF(ISBLANK(DS6),"",COUNTIF(Tipy!$DE$6:$DE$84,Výsledky!DV96))</f>
        <v/>
      </c>
      <c r="DU96" s="93" t="str">
        <f>IF(ISBLANK(DS6),"",DT96/DS92)</f>
        <v/>
      </c>
      <c r="DV96" s="394" t="str">
        <f>IF(ISBLANK(DS6),"",DS6)</f>
        <v/>
      </c>
      <c r="DW96" s="394"/>
      <c r="DX96" s="395"/>
      <c r="DY96" s="88"/>
      <c r="DZ96" s="92"/>
      <c r="EA96" s="324" t="str">
        <f>IF(ISBLANK(DZ6),"",COUNTIF(Tipy!$DK$6:$DK$84,Výsledky!EC96))</f>
        <v/>
      </c>
      <c r="EB96" s="93" t="str">
        <f>IF(ISBLANK(DZ6),"",EA96/DZ92)</f>
        <v/>
      </c>
      <c r="EC96" s="394" t="str">
        <f>IF(ISBLANK(DZ6),"",DZ6)</f>
        <v/>
      </c>
      <c r="ED96" s="394"/>
      <c r="EE96" s="395"/>
      <c r="EF96" s="88"/>
      <c r="EG96" s="92"/>
      <c r="EH96" s="324" t="str">
        <f>IF(ISBLANK(EG6),"",COUNTIF(Tipy!$DQ$6:$DQ$84,Výsledky!EJ96))</f>
        <v/>
      </c>
      <c r="EI96" s="93" t="str">
        <f>IF(ISBLANK(EG6),"",EH96/EG92)</f>
        <v/>
      </c>
      <c r="EJ96" s="394" t="str">
        <f>IF(ISBLANK(EG6),"",EG6)</f>
        <v/>
      </c>
      <c r="EK96" s="394"/>
      <c r="EL96" s="395"/>
      <c r="EM96" s="88"/>
      <c r="EN96" s="92"/>
      <c r="EO96" s="324" t="str">
        <f>IF(ISBLANK(EN6),"",COUNTIF(Tipy!$DW$6:$DW$84,Výsledky!EQ96))</f>
        <v/>
      </c>
      <c r="EP96" s="93" t="str">
        <f>IF(ISBLANK(EN6),"",EO96/EN92)</f>
        <v/>
      </c>
      <c r="EQ96" s="394" t="str">
        <f>IF(ISBLANK(EN6),"",EN6)</f>
        <v/>
      </c>
      <c r="ER96" s="394"/>
      <c r="ES96" s="395"/>
      <c r="ET96" s="88"/>
      <c r="EU96" s="92"/>
      <c r="EV96" s="324" t="str">
        <f>IF(ISBLANK(EU6),"",COUNTIF(Tipy!$EC$6:$EC$84,Výsledky!EX96))</f>
        <v/>
      </c>
      <c r="EW96" s="93" t="str">
        <f>IF(ISBLANK(EU6),"",EV96/EU92)</f>
        <v/>
      </c>
      <c r="EX96" s="394" t="str">
        <f>IF(ISBLANK(EU6),"",EU6)</f>
        <v/>
      </c>
      <c r="EY96" s="394"/>
      <c r="EZ96" s="395"/>
      <c r="FA96" s="88"/>
      <c r="FB96" s="92"/>
      <c r="FC96" s="324" t="str">
        <f>IF(ISBLANK(FB6),"",COUNTIF(Tipy!$EI$6:$EI$84,Výsledky!FE96))</f>
        <v/>
      </c>
      <c r="FD96" s="93" t="str">
        <f>IF(ISBLANK(FB6),"",FC96/FB92)</f>
        <v/>
      </c>
      <c r="FE96" s="394" t="str">
        <f>IF(ISBLANK(FB6),"",FB6)</f>
        <v/>
      </c>
      <c r="FF96" s="394"/>
      <c r="FG96" s="395"/>
      <c r="FH96" s="88"/>
      <c r="FI96" s="92"/>
      <c r="FJ96" s="324" t="str">
        <f>IF(ISBLANK(FI6),"",COUNTIF(Tipy!$EO$6:$EO$84,Výsledky!FL96))</f>
        <v/>
      </c>
      <c r="FK96" s="93" t="str">
        <f>IF(ISBLANK(FI6),"",FJ96/FI92)</f>
        <v/>
      </c>
      <c r="FL96" s="394" t="str">
        <f>IF(ISBLANK(FI6),"",FI6)</f>
        <v/>
      </c>
      <c r="FM96" s="394"/>
      <c r="FN96" s="395"/>
      <c r="FO96" s="88"/>
      <c r="FP96" s="92"/>
      <c r="FQ96" s="324" t="str">
        <f>IF(ISBLANK(FP6),"",COUNTIF(Tipy!$EU$6:$EU$84,Výsledky!FS96))</f>
        <v/>
      </c>
      <c r="FR96" s="93" t="str">
        <f>IF(ISBLANK(FP6),"",FQ96/FP92)</f>
        <v/>
      </c>
      <c r="FS96" s="394" t="str">
        <f>IF(ISBLANK(FP6),"",FP6)</f>
        <v/>
      </c>
      <c r="FT96" s="394"/>
      <c r="FU96" s="395"/>
      <c r="FV96" s="88"/>
      <c r="FW96" s="92"/>
      <c r="FX96" s="324" t="str">
        <f>IF(ISBLANK(FW6),"",COUNTIF(Tipy!$FA$6:$FA$84,Výsledky!FZ96))</f>
        <v/>
      </c>
      <c r="FY96" s="93" t="str">
        <f>IF(ISBLANK(FW6),"",FX96/FW92)</f>
        <v/>
      </c>
      <c r="FZ96" s="394" t="str">
        <f>IF(ISBLANK(FW6),"",FW6)</f>
        <v/>
      </c>
      <c r="GA96" s="394"/>
      <c r="GB96" s="395"/>
      <c r="GC96" s="88"/>
      <c r="GD96" s="92"/>
      <c r="GE96" s="324" t="str">
        <f>IF(ISBLANK(GD6),"",COUNTIF(Tipy!$FG$6:$FG$84,Výsledky!GG96))</f>
        <v/>
      </c>
      <c r="GF96" s="93" t="str">
        <f>IF(ISBLANK(GD6),"",GE96/GD92)</f>
        <v/>
      </c>
      <c r="GG96" s="394" t="str">
        <f>IF(ISBLANK(GD6),"",GD6)</f>
        <v/>
      </c>
      <c r="GH96" s="394"/>
      <c r="GI96" s="395"/>
      <c r="GJ96" s="88"/>
      <c r="GK96" s="92"/>
      <c r="GL96" s="324" t="str">
        <f>IF(ISBLANK(GK6),"",COUNTIF(Tipy!$FM$6:$FM$84,Výsledky!GN96))</f>
        <v/>
      </c>
      <c r="GM96" s="93" t="str">
        <f>IF(ISBLANK(GK6),"",GL96/GK92)</f>
        <v/>
      </c>
      <c r="GN96" s="394" t="str">
        <f>IF(ISBLANK(GK6),"",GK6)</f>
        <v/>
      </c>
      <c r="GO96" s="394"/>
      <c r="GP96" s="395"/>
      <c r="GQ96" s="88"/>
      <c r="GR96" s="92"/>
      <c r="GS96" s="324">
        <f>IF(ISBLANK(#REF!),"",COUNTIF(Tipy!$FS$6:$FS$84,Výsledky!GU96))</f>
        <v>0</v>
      </c>
      <c r="GT96" s="93" t="e">
        <f>IF(ISBLANK(#REF!),"",GS96/GR92)</f>
        <v>#VALUE!</v>
      </c>
      <c r="GU96" s="394" t="e">
        <f>IF(ISBLANK(#REF!),"",#REF!)</f>
        <v>#REF!</v>
      </c>
      <c r="GV96" s="394"/>
      <c r="GW96" s="395"/>
      <c r="GX96" s="88"/>
      <c r="GY96" s="92"/>
      <c r="GZ96" s="324" t="str">
        <f>IF(ISBLANK(GY6),"",COUNTIF(Tipy!$FY$6:$FY$84,Výsledky!HB96))</f>
        <v/>
      </c>
      <c r="HA96" s="93" t="str">
        <f>IF(ISBLANK(GY6),"",GZ96/GY92)</f>
        <v/>
      </c>
      <c r="HB96" s="394" t="str">
        <f>IF(ISBLANK(GY6),"",GY6)</f>
        <v/>
      </c>
      <c r="HC96" s="394"/>
      <c r="HD96" s="395"/>
      <c r="HE96" s="88"/>
      <c r="HF96" s="92"/>
      <c r="HG96" s="324">
        <f>IF(ISBLANK(#REF!),"",COUNTIF(Tipy!$GE$6:$GE$84,Výsledky!HI96))</f>
        <v>0</v>
      </c>
      <c r="HH96" s="93" t="e">
        <f>IF(ISBLANK(#REF!),"",HG96/HF92)</f>
        <v>#VALUE!</v>
      </c>
      <c r="HI96" s="394" t="e">
        <f>IF(ISBLANK(#REF!),"",#REF!)</f>
        <v>#REF!</v>
      </c>
      <c r="HJ96" s="394"/>
      <c r="HK96" s="395"/>
      <c r="HL96" s="88"/>
      <c r="HM96" s="92"/>
      <c r="HN96" s="324" t="str">
        <f>IF(ISBLANK(HM6),"",COUNTIF(Tipy!$GK$6:$GK$84,Výsledky!HP96))</f>
        <v/>
      </c>
      <c r="HO96" s="93" t="str">
        <f>IF(ISBLANK(HM6),"",HN96/HM92)</f>
        <v/>
      </c>
      <c r="HP96" s="394" t="str">
        <f>IF(ISBLANK(HM6),"",HM6)</f>
        <v/>
      </c>
      <c r="HQ96" s="394"/>
      <c r="HR96" s="395"/>
      <c r="HS96" s="88"/>
      <c r="HT96" s="92"/>
      <c r="HU96" s="324" t="str">
        <f>IF(ISBLANK(HT6),"",COUNTIF(Tipy!$GQ$6:$GQ$84,Výsledky!HW96))</f>
        <v/>
      </c>
      <c r="HV96" s="93" t="str">
        <f>IF(ISBLANK(HT6),"",HU96/HT92)</f>
        <v/>
      </c>
      <c r="HW96" s="394" t="str">
        <f>IF(ISBLANK(HT6),"",HT6)</f>
        <v/>
      </c>
      <c r="HX96" s="394"/>
      <c r="HY96" s="395"/>
      <c r="HZ96" s="88"/>
      <c r="IA96" s="92"/>
      <c r="IB96" s="324" t="str">
        <f>IF(ISBLANK(IA6),"",COUNTIF(Tipy!$GW$6:$GW$84,Výsledky!ID96))</f>
        <v/>
      </c>
      <c r="IC96" s="93" t="str">
        <f>IF(ISBLANK(IA6),"",IB96/IA92)</f>
        <v/>
      </c>
      <c r="ID96" s="394" t="str">
        <f>IF(ISBLANK(IA6),"",IA6)</f>
        <v/>
      </c>
      <c r="IE96" s="394"/>
      <c r="IF96" s="395"/>
      <c r="IG96" s="88"/>
      <c r="IH96" s="92"/>
      <c r="II96" s="324">
        <f>IF(ISBLANK(#REF!),"",COUNTIF(Tipy!$HC$6:$HC$84,Výsledky!IK96))</f>
        <v>0</v>
      </c>
      <c r="IJ96" s="93" t="e">
        <f>IF(ISBLANK(#REF!),"",II96/IH92)</f>
        <v>#VALUE!</v>
      </c>
      <c r="IK96" s="394" t="e">
        <f>IF(ISBLANK(#REF!),"",#REF!)</f>
        <v>#REF!</v>
      </c>
      <c r="IL96" s="394"/>
      <c r="IM96" s="395"/>
      <c r="IN96" s="88"/>
      <c r="IO96" s="92"/>
      <c r="IP96" s="324" t="str">
        <f>IF(ISBLANK(IO6),"",COUNTIF(Tipy!$HI$6:$HI$84,Výsledky!IR96))</f>
        <v/>
      </c>
      <c r="IQ96" s="93" t="str">
        <f>IF(ISBLANK(IO6),"",IP96/IO92)</f>
        <v/>
      </c>
      <c r="IR96" s="394" t="str">
        <f>IF(ISBLANK(IO6),"",IO6)</f>
        <v/>
      </c>
      <c r="IS96" s="394"/>
      <c r="IT96" s="395"/>
      <c r="IU96" s="88"/>
      <c r="IV96" s="92"/>
      <c r="IW96" s="324" t="str">
        <f>IF(ISBLANK(IV6),"",COUNTIF(Tipy!$HO$6:$HO$84,Výsledky!IY96))</f>
        <v/>
      </c>
      <c r="IX96" s="93" t="str">
        <f>IF(ISBLANK(IV6),"",IW96/IV92)</f>
        <v/>
      </c>
      <c r="IY96" s="394" t="str">
        <f>IF(ISBLANK(IV6),"",IV6)</f>
        <v/>
      </c>
      <c r="IZ96" s="394"/>
      <c r="JA96" s="395"/>
      <c r="JB96" s="88"/>
      <c r="JC96" s="92"/>
      <c r="JD96" s="324" t="str">
        <f>IF(ISBLANK(JC6),"",COUNTIF(Tipy!$HU$6:$HU$84,Výsledky!JF96))</f>
        <v/>
      </c>
      <c r="JE96" s="93" t="str">
        <f>IF(ISBLANK(JC6),"",JD96/JC92)</f>
        <v/>
      </c>
      <c r="JF96" s="394" t="str">
        <f>IF(ISBLANK(JC6),"",JC6)</f>
        <v/>
      </c>
      <c r="JG96" s="394"/>
      <c r="JH96" s="395"/>
      <c r="JI96" s="88"/>
      <c r="JJ96" s="92"/>
      <c r="JK96" s="324">
        <f>IF(ISBLANK(#REF!),"",COUNTIF(Tipy!$IA$6:$IA$84,Výsledky!JM96))</f>
        <v>0</v>
      </c>
      <c r="JL96" s="93" t="e">
        <f>IF(ISBLANK(#REF!),"",JK96/JJ92)</f>
        <v>#VALUE!</v>
      </c>
      <c r="JM96" s="394" t="e">
        <f>IF(ISBLANK(#REF!),"",#REF!)</f>
        <v>#REF!</v>
      </c>
      <c r="JN96" s="394"/>
      <c r="JO96" s="395"/>
      <c r="JP96" s="88"/>
      <c r="JQ96" s="92"/>
      <c r="JR96" s="324" t="str">
        <f>IF(ISBLANK(JQ6),"",COUNTIF(Tipy!$IG$6:$IG$84,Výsledky!JT96))</f>
        <v/>
      </c>
      <c r="JS96" s="93" t="str">
        <f>IF(ISBLANK(JQ6),"",JR96/JQ92)</f>
        <v/>
      </c>
      <c r="JT96" s="394" t="str">
        <f>IF(ISBLANK(JQ6),"",JQ6)</f>
        <v/>
      </c>
      <c r="JU96" s="394"/>
      <c r="JV96" s="395"/>
      <c r="JW96" s="88"/>
      <c r="JX96" s="92"/>
      <c r="JY96" s="324" t="str">
        <f>IF(ISBLANK(JX6),"",COUNTIF(Tipy!$IM$6:$IM$84,Výsledky!KA96))</f>
        <v/>
      </c>
      <c r="JZ96" s="93" t="str">
        <f>IF(ISBLANK(JX6),"",JY96/JX92)</f>
        <v/>
      </c>
      <c r="KA96" s="394" t="str">
        <f>IF(ISBLANK(JX6),"",JX6)</f>
        <v/>
      </c>
      <c r="KB96" s="394"/>
      <c r="KC96" s="395"/>
      <c r="KD96" s="88"/>
      <c r="KE96" s="92"/>
      <c r="KF96" s="324">
        <f>IF(ISBLANK(#REF!),"",COUNTIF(Tipy!$IS$6:$IS$84,Výsledky!KH96))</f>
        <v>0</v>
      </c>
      <c r="KG96" s="93" t="e">
        <f>IF(ISBLANK(#REF!),"",KF96/KE92)</f>
        <v>#VALUE!</v>
      </c>
      <c r="KH96" s="394" t="e">
        <f>IF(ISBLANK(#REF!),"",#REF!)</f>
        <v>#REF!</v>
      </c>
      <c r="KI96" s="394"/>
      <c r="KJ96" s="395"/>
      <c r="KK96" s="88"/>
      <c r="KL96" s="92"/>
      <c r="KM96" s="324" t="str">
        <f>IF(ISBLANK(KL6),"",COUNTIF(Tipy!$IY$6:$IY$84,Výsledky!KO96))</f>
        <v/>
      </c>
      <c r="KN96" s="93" t="str">
        <f>IF(ISBLANK(KL6),"",KM96/KL92)</f>
        <v/>
      </c>
      <c r="KO96" s="394" t="str">
        <f>IF(ISBLANK(KL6),"",KL6)</f>
        <v/>
      </c>
      <c r="KP96" s="394"/>
      <c r="KQ96" s="395"/>
      <c r="KR96" s="88"/>
      <c r="KS96" s="92"/>
      <c r="KT96" s="324" t="str">
        <f>IF(ISBLANK(KS6),"",COUNTIF(Tipy!$JE$6:$JE$84,Výsledky!KV96))</f>
        <v/>
      </c>
      <c r="KU96" s="93" t="str">
        <f>IF(ISBLANK(KS6),"",KT96/KS92)</f>
        <v/>
      </c>
      <c r="KV96" s="394" t="str">
        <f>IF(ISBLANK(KS6),"",KS6)</f>
        <v/>
      </c>
      <c r="KW96" s="394"/>
      <c r="KX96" s="395"/>
      <c r="KY96" s="89"/>
      <c r="KZ96" s="92"/>
      <c r="LA96" s="324" t="str">
        <f>IF(ISBLANK(KZ6),"",COUNTIF(Tipy!$JK$6:$JK$84,Výsledky!LC96))</f>
        <v/>
      </c>
      <c r="LB96" s="93" t="str">
        <f>IF(ISBLANK(KZ6),"",LA96/KZ92)</f>
        <v/>
      </c>
      <c r="LC96" s="394" t="str">
        <f>IF(ISBLANK(KZ6),"",KZ6)</f>
        <v/>
      </c>
      <c r="LD96" s="394"/>
      <c r="LE96" s="395"/>
      <c r="LF96" s="88"/>
      <c r="LG96" s="92"/>
      <c r="LH96" s="324">
        <f>IF(ISBLANK(#REF!),"",COUNTIF(Tipy!$IA$6:$IA$84,Výsledky!LJ96))</f>
        <v>0</v>
      </c>
      <c r="LI96" s="93" t="e">
        <f>IF(ISBLANK(#REF!),"",LH96/LG92)</f>
        <v>#VALUE!</v>
      </c>
      <c r="LJ96" s="394" t="e">
        <f>IF(ISBLANK(#REF!),"",#REF!)</f>
        <v>#REF!</v>
      </c>
      <c r="LK96" s="394"/>
      <c r="LL96" s="395"/>
      <c r="LM96" s="88"/>
      <c r="LN96" s="92"/>
      <c r="LO96" s="324" t="str">
        <f>IF(ISBLANK(LN6),"",COUNTIF(Tipy!$JQ$6:$JQ$84,Výsledky!LQ96))</f>
        <v/>
      </c>
      <c r="LP96" s="93" t="str">
        <f>IF(ISBLANK(LN6),"",LO96/LN92)</f>
        <v/>
      </c>
      <c r="LQ96" s="394" t="str">
        <f>IF(ISBLANK(LN6),"",LN6)</f>
        <v/>
      </c>
      <c r="LR96" s="394"/>
      <c r="LS96" s="395"/>
      <c r="LT96" s="88"/>
      <c r="LU96" s="92"/>
      <c r="LV96" s="324">
        <f>IF(ISBLANK(#REF!),"",COUNTIF(Tipy!$IA$6:$IA$84,Výsledky!LX96))</f>
        <v>0</v>
      </c>
      <c r="LW96" s="93" t="e">
        <f>IF(ISBLANK(#REF!),"",LV96/LU92)</f>
        <v>#VALUE!</v>
      </c>
      <c r="LX96" s="394" t="e">
        <f>IF(ISBLANK(#REF!),"",#REF!)</f>
        <v>#REF!</v>
      </c>
      <c r="LY96" s="394"/>
      <c r="LZ96" s="395"/>
      <c r="MA96" s="88"/>
      <c r="MB96" s="92"/>
      <c r="MC96" s="324" t="str">
        <f>IF(ISBLANK(MB6),"",COUNTIF(Tipy!$KC$6:$KC$84,Výsledky!ME96))</f>
        <v/>
      </c>
      <c r="MD96" s="93" t="str">
        <f>IF(ISBLANK(MB6),"",MC96/MB92)</f>
        <v/>
      </c>
      <c r="ME96" s="394" t="str">
        <f>IF(ISBLANK(MB6),"",MB6)</f>
        <v/>
      </c>
      <c r="MF96" s="394"/>
      <c r="MG96" s="395"/>
      <c r="MH96" s="88"/>
      <c r="MI96" s="92"/>
      <c r="MJ96" s="324" t="str">
        <f>IF(ISBLANK(MI6),"",COUNTIF(Tipy!$KO$6:$KO$84,Výsledky!ML96))</f>
        <v/>
      </c>
      <c r="MK96" s="93" t="str">
        <f>IF(ISBLANK(MI6),"",MJ96/MI92)</f>
        <v/>
      </c>
      <c r="ML96" s="394" t="str">
        <f>IF(ISBLANK(MI6),"",MI6)</f>
        <v/>
      </c>
      <c r="MM96" s="394"/>
      <c r="MN96" s="395"/>
      <c r="MO96" s="88"/>
      <c r="MP96" s="92"/>
      <c r="MQ96" s="324" t="str">
        <f>IF(ISBLANK(MP6),"",COUNTIF(Tipy!$KU$6:$KU$84,Výsledky!MS96))</f>
        <v/>
      </c>
      <c r="MR96" s="93" t="str">
        <f>IF(ISBLANK(MP6),"",MQ96/MP92)</f>
        <v/>
      </c>
      <c r="MS96" s="394" t="str">
        <f>IF(ISBLANK(MP6),"",MP6)</f>
        <v/>
      </c>
      <c r="MT96" s="394"/>
      <c r="MU96" s="395"/>
      <c r="MV96" s="88"/>
      <c r="MW96" s="92"/>
      <c r="MX96" s="324" t="str">
        <f>IF(ISBLANK(MW6),"",COUNTIF(Tipy!$LA$6:$LA$84,Výsledky!MZ96))</f>
        <v/>
      </c>
      <c r="MY96" s="93" t="str">
        <f>IF(ISBLANK(MW6),"",MX96/MW92)</f>
        <v/>
      </c>
      <c r="MZ96" s="394" t="str">
        <f>IF(ISBLANK(MW6),"",MW6)</f>
        <v/>
      </c>
      <c r="NA96" s="394"/>
      <c r="NB96" s="395"/>
      <c r="NC96" s="88"/>
      <c r="ND96" s="92"/>
      <c r="NE96" s="324">
        <f>IF(ISBLANK(#REF!),"",COUNTIF(Tipy!$LG$6:$LG$84,Výsledky!NG96))</f>
        <v>0</v>
      </c>
      <c r="NF96" s="93" t="e">
        <f>IF(ISBLANK(#REF!),"",NE96/ND92)</f>
        <v>#VALUE!</v>
      </c>
      <c r="NG96" s="394" t="e">
        <f>IF(ISBLANK(#REF!),"",#REF!)</f>
        <v>#REF!</v>
      </c>
      <c r="NH96" s="394"/>
      <c r="NI96" s="395"/>
      <c r="NJ96" s="88"/>
      <c r="NK96" s="92"/>
      <c r="NL96" s="324" t="str">
        <f>IF(ISBLANK(NK6),"",COUNTIF(Tipy!$LM$6:$LM$84,Výsledky!NN96))</f>
        <v/>
      </c>
      <c r="NM96" s="93" t="str">
        <f>IF(ISBLANK(NK6),"",NL96/NK92)</f>
        <v/>
      </c>
      <c r="NN96" s="394" t="str">
        <f>IF(ISBLANK(NK6),"",NK6)</f>
        <v/>
      </c>
      <c r="NO96" s="394"/>
      <c r="NP96" s="395"/>
      <c r="NQ96" s="88"/>
      <c r="NR96" s="92"/>
      <c r="NS96" s="324" t="str">
        <f>IF(ISBLANK(NR6),"",COUNTIF(Tipy!$LS$6:$LS$84,Výsledky!NU96))</f>
        <v/>
      </c>
      <c r="NT96" s="93" t="str">
        <f>IF(ISBLANK(NR6),"",NS96/NR92)</f>
        <v/>
      </c>
      <c r="NU96" s="394" t="str">
        <f>IF(ISBLANK(NR6),"",NR6)</f>
        <v/>
      </c>
      <c r="NV96" s="394"/>
      <c r="NW96" s="395"/>
      <c r="NX96" s="88"/>
      <c r="NY96" s="92"/>
      <c r="NZ96" s="324">
        <f>IF(ISBLANK(#REF!),"",COUNTIF(Tipy!$LY$6:$LY$84,Výsledky!OB96))</f>
        <v>0</v>
      </c>
      <c r="OA96" s="93" t="e">
        <f>IF(ISBLANK(#REF!),"",NZ96/NY92)</f>
        <v>#VALUE!</v>
      </c>
      <c r="OB96" s="394" t="e">
        <f>IF(ISBLANK(#REF!),"",#REF!)</f>
        <v>#REF!</v>
      </c>
      <c r="OC96" s="394"/>
      <c r="OD96" s="395"/>
      <c r="OE96" s="88"/>
      <c r="OF96" s="92"/>
      <c r="OG96" s="324" t="str">
        <f>IF(ISBLANK(OF6),"",COUNTIF(Tipy!$ME$6:$ME$84,Výsledky!OI96))</f>
        <v/>
      </c>
      <c r="OH96" s="93" t="str">
        <f>IF(ISBLANK(OF6),"",OG96/OF92)</f>
        <v/>
      </c>
      <c r="OI96" s="394" t="str">
        <f>IF(ISBLANK(OF6),"",OF6)</f>
        <v/>
      </c>
      <c r="OJ96" s="394"/>
      <c r="OK96" s="395"/>
      <c r="OL96" s="88"/>
      <c r="OM96" s="92"/>
      <c r="ON96" s="324" t="str">
        <f>IF(ISBLANK(OM6),"",COUNTIF(Tipy!$MK$6:$MK$84,Výsledky!OP96))</f>
        <v/>
      </c>
      <c r="OO96" s="93" t="str">
        <f>IF(ISBLANK(OM6),"",ON96/OM92)</f>
        <v/>
      </c>
      <c r="OP96" s="394" t="str">
        <f>IF(ISBLANK(OM6),"",OM6)</f>
        <v/>
      </c>
      <c r="OQ96" s="394"/>
      <c r="OR96" s="395"/>
      <c r="OS96" s="88"/>
      <c r="OT96" s="92"/>
      <c r="OU96" s="324" t="str">
        <f>IF(ISBLANK(OT6),"",COUNTIF(Tipy!$MQ$6:$MQ$84,Výsledky!OW96))</f>
        <v/>
      </c>
      <c r="OV96" s="93" t="str">
        <f>IF(ISBLANK(OT6),"",OU96/OT92)</f>
        <v/>
      </c>
      <c r="OW96" s="394" t="str">
        <f>IF(ISBLANK(OT6),"",OT6)</f>
        <v/>
      </c>
      <c r="OX96" s="394"/>
      <c r="OY96" s="395"/>
      <c r="OZ96" s="88"/>
      <c r="PA96" s="92"/>
      <c r="PB96" s="324" t="str">
        <f>IF(ISBLANK(PA6),"",COUNTIF(Tipy!$MW$6:$MW$84,Výsledky!PD96))</f>
        <v/>
      </c>
      <c r="PC96" s="93" t="str">
        <f>IF(ISBLANK(PA6),"",PB96/PA92)</f>
        <v/>
      </c>
      <c r="PD96" s="394" t="str">
        <f>IF(ISBLANK(PA6),"",PA6)</f>
        <v/>
      </c>
      <c r="PE96" s="394"/>
      <c r="PF96" s="395"/>
      <c r="PG96" s="88"/>
      <c r="PH96" s="92"/>
      <c r="PI96" s="324" t="str">
        <f>IF(ISBLANK(PH6),"",COUNTIF(Tipy!$NC$6:$NC$84,Výsledky!PK96))</f>
        <v/>
      </c>
      <c r="PJ96" s="93" t="str">
        <f>IF(ISBLANK(PH6),"",PI96/PH92)</f>
        <v/>
      </c>
      <c r="PK96" s="394" t="str">
        <f>IF(ISBLANK(PH6),"",PH6)</f>
        <v/>
      </c>
      <c r="PL96" s="394"/>
      <c r="PM96" s="395"/>
      <c r="PN96" s="88"/>
      <c r="PO96" s="92"/>
      <c r="PP96" s="324" t="str">
        <f>IF(ISBLANK(PO6),"",COUNTIF(Tipy!$NI$6:$NI$84,Výsledky!PR96))</f>
        <v/>
      </c>
      <c r="PQ96" s="93" t="str">
        <f>IF(ISBLANK(PO6),"",PP96/PO92)</f>
        <v/>
      </c>
      <c r="PR96" s="394" t="str">
        <f>IF(ISBLANK(PO6),"",PO6)</f>
        <v/>
      </c>
      <c r="PS96" s="394"/>
      <c r="PT96" s="395"/>
      <c r="PU96" s="88"/>
      <c r="PV96" s="92"/>
      <c r="PW96" s="324" t="str">
        <f>IF(ISBLANK(PV6),"",COUNTIF(Tipy!$NO$6:$NO$84,Výsledky!PY96))</f>
        <v/>
      </c>
      <c r="PX96" s="93" t="str">
        <f>IF(ISBLANK(PV6),"",PW96/PV92)</f>
        <v/>
      </c>
      <c r="PY96" s="394" t="str">
        <f>IF(ISBLANK(PV6),"",PV6)</f>
        <v/>
      </c>
      <c r="PZ96" s="394"/>
      <c r="QA96" s="395"/>
      <c r="QB96" s="88"/>
      <c r="QC96" s="92"/>
      <c r="QD96" s="324" t="str">
        <f>IF(ISBLANK(QC6),"",COUNTIF(Tipy!$NU$6:$NU$84,Výsledky!QF96))</f>
        <v/>
      </c>
      <c r="QE96" s="93" t="str">
        <f>IF(ISBLANK(QC6),"",QD96/QC92)</f>
        <v/>
      </c>
      <c r="QF96" s="394" t="str">
        <f>IF(ISBLANK(QC6),"",QC6)</f>
        <v/>
      </c>
      <c r="QG96" s="394"/>
      <c r="QH96" s="395"/>
      <c r="QI96" s="121"/>
      <c r="QJ96" s="92"/>
      <c r="QK96" s="324" t="str">
        <f>IF(ISBLANK(QJ6),"",COUNTIF(Tipy!$OA$6:$OA$84,Výsledky!QM96))</f>
        <v/>
      </c>
      <c r="QL96" s="93" t="str">
        <f>IF(ISBLANK(QJ6),"",QK96/QJ92)</f>
        <v/>
      </c>
      <c r="QM96" s="394" t="str">
        <f>IF(ISBLANK(QJ6),"",QJ6)</f>
        <v/>
      </c>
      <c r="QN96" s="394"/>
      <c r="QO96" s="395"/>
      <c r="QP96" s="121"/>
      <c r="QQ96" s="92"/>
      <c r="QR96" s="324" t="e">
        <f>IF(ISBLANK(#REF!),"",COUNTIF(Tipy!#REF!,Výsledky!QT96))</f>
        <v>#REF!</v>
      </c>
      <c r="QS96" s="93" t="e">
        <f>IF(ISBLANK(#REF!),"",QR96/QQ92)</f>
        <v>#REF!</v>
      </c>
      <c r="QT96" s="394" t="e">
        <f>IF(ISBLANK(#REF!),"",#REF!)</f>
        <v>#REF!</v>
      </c>
      <c r="QU96" s="394"/>
      <c r="QV96" s="395"/>
    </row>
    <row r="97" spans="1:464" ht="15" customHeight="1">
      <c r="A97" s="444"/>
      <c r="B97" s="90"/>
      <c r="C97" s="84"/>
      <c r="D97" s="92"/>
      <c r="E97" s="324" t="str">
        <f>IF(ISBLANK(D7),"",COUNTIF(Tipy!$G$6:$G$84,Výsledky!G97))</f>
        <v/>
      </c>
      <c r="F97" s="93" t="str">
        <f>IF(ISBLANK(D7),"",E97/D92)</f>
        <v/>
      </c>
      <c r="G97" s="394" t="str">
        <f>IF(ISBLANK(D7),"",D7)</f>
        <v/>
      </c>
      <c r="H97" s="394"/>
      <c r="I97" s="395"/>
      <c r="J97" s="87"/>
      <c r="K97" s="92"/>
      <c r="L97" s="324" t="str">
        <f>IF(ISBLANK(K7),"",COUNTIF(Tipy!$M$6:$M$84,Výsledky!N97))</f>
        <v/>
      </c>
      <c r="M97" s="93" t="str">
        <f>IF(ISBLANK(K7),"",L97/K92)</f>
        <v/>
      </c>
      <c r="N97" s="394" t="str">
        <f>IF(ISBLANK(K7),"",K7)</f>
        <v/>
      </c>
      <c r="O97" s="394"/>
      <c r="P97" s="395"/>
      <c r="Q97" s="88"/>
      <c r="R97" s="92"/>
      <c r="S97" s="324">
        <f>IF(ISBLANK(R7),"",COUNTIF(Tipy!$S$6:$S$84,Výsledky!U97))</f>
        <v>43</v>
      </c>
      <c r="T97" s="93">
        <f>IF(ISBLANK(R7),"",S97/R92)</f>
        <v>0.68253968253968256</v>
      </c>
      <c r="U97" s="394" t="str">
        <f>IF(ISBLANK(R7),"",R7)</f>
        <v>Salah</v>
      </c>
      <c r="V97" s="394"/>
      <c r="W97" s="395"/>
      <c r="X97" s="88"/>
      <c r="Y97" s="92"/>
      <c r="Z97" s="324" t="str">
        <f>IF(ISBLANK(Y7),"",COUNTIF(Tipy!$Y$6:$Y$84,Výsledky!AB97))</f>
        <v/>
      </c>
      <c r="AA97" s="93" t="str">
        <f>IF(ISBLANK(Y7),"",Z97/Y92)</f>
        <v/>
      </c>
      <c r="AB97" s="394" t="str">
        <f>IF(ISBLANK(Y7),"",Y7)</f>
        <v/>
      </c>
      <c r="AC97" s="394"/>
      <c r="AD97" s="395"/>
      <c r="AE97" s="88"/>
      <c r="AF97" s="92"/>
      <c r="AG97" s="324" t="str">
        <f>IF(ISBLANK(AF7),"",COUNTIF(Tipy!$AE$6:$AE$84,Výsledky!AI97))</f>
        <v/>
      </c>
      <c r="AH97" s="93" t="str">
        <f>IF(ISBLANK(AF7),"",AG97/AF92)</f>
        <v/>
      </c>
      <c r="AI97" s="394" t="str">
        <f>IF(ISBLANK(AF7),"",AF7)</f>
        <v/>
      </c>
      <c r="AJ97" s="394"/>
      <c r="AK97" s="395"/>
      <c r="AL97" s="88"/>
      <c r="AM97" s="92"/>
      <c r="AN97" s="324" t="str">
        <f>IF(ISBLANK(AM7),"",COUNTIF(Tipy!$AK$6:$AK$84,Výsledky!AP97))</f>
        <v/>
      </c>
      <c r="AO97" s="93" t="str">
        <f>IF(ISBLANK(AM7),"",AN97/AM92)</f>
        <v/>
      </c>
      <c r="AP97" s="394" t="str">
        <f>IF(ISBLANK(AM7),"",AM7)</f>
        <v/>
      </c>
      <c r="AQ97" s="394"/>
      <c r="AR97" s="395"/>
      <c r="AS97" s="88"/>
      <c r="AT97" s="92"/>
      <c r="AU97" s="324" t="str">
        <f>IF(ISBLANK(AT7),"",COUNTIF(Tipy!$AQ$6:$AQ$84,Výsledky!AW97))</f>
        <v/>
      </c>
      <c r="AV97" s="93" t="str">
        <f t="shared" ref="AV97:AV98" si="0">IF(ISBLANK(AT7),"",AU97/AT93)</f>
        <v/>
      </c>
      <c r="AW97" s="394" t="str">
        <f>IF(ISBLANK(AT7),"",AT7)</f>
        <v/>
      </c>
      <c r="AX97" s="394"/>
      <c r="AY97" s="395"/>
      <c r="AZ97" s="88"/>
      <c r="BA97" s="92"/>
      <c r="BB97" s="324" t="str">
        <f>IF(ISBLANK(BA7),"",COUNTIF(Tipy!$AW$6:$AW$84,Výsledky!BD97))</f>
        <v/>
      </c>
      <c r="BC97" s="93" t="str">
        <f>IF(ISBLANK(BA7),"",BB97/BA92)</f>
        <v/>
      </c>
      <c r="BD97" s="394" t="str">
        <f>IF(ISBLANK(BA7),"",BA7)</f>
        <v/>
      </c>
      <c r="BE97" s="394"/>
      <c r="BF97" s="395"/>
      <c r="BG97" s="88"/>
      <c r="BH97" s="92"/>
      <c r="BI97" s="324">
        <f>IF(ISBLANK(#REF!),"",COUNTIF(Tipy!$BC$6:$BC$84,Výsledky!BK97))</f>
        <v>0</v>
      </c>
      <c r="BJ97" s="93" t="e">
        <f>IF(ISBLANK(#REF!),"",BI97/BH92)</f>
        <v>#VALUE!</v>
      </c>
      <c r="BK97" s="394" t="e">
        <f>IF(ISBLANK(#REF!),"",#REF!)</f>
        <v>#REF!</v>
      </c>
      <c r="BL97" s="394"/>
      <c r="BM97" s="395"/>
      <c r="BN97" s="88"/>
      <c r="BO97" s="92"/>
      <c r="BP97" s="324" t="str">
        <f>IF(ISBLANK(BO7),"",COUNTIF(Tipy!$BI$6:$BI$84,Výsledky!BR97))</f>
        <v/>
      </c>
      <c r="BQ97" s="93" t="str">
        <f>IF(ISBLANK(BO7),"",BP97/BO92)</f>
        <v/>
      </c>
      <c r="BR97" s="394" t="str">
        <f>IF(ISBLANK(BO7),"",BO7)</f>
        <v/>
      </c>
      <c r="BS97" s="394"/>
      <c r="BT97" s="395"/>
      <c r="BU97" s="88"/>
      <c r="BV97" s="92"/>
      <c r="BW97" s="324" t="str">
        <f>IF(ISBLANK(BV7),"",COUNTIF(Tipy!$BO$6:$BO$84,Výsledky!BY97))</f>
        <v/>
      </c>
      <c r="BX97" s="93" t="str">
        <f>IF(ISBLANK(BV7),"",BW97/BV92)</f>
        <v/>
      </c>
      <c r="BY97" s="394" t="str">
        <f>IF(ISBLANK(BV7),"",BV7)</f>
        <v/>
      </c>
      <c r="BZ97" s="394"/>
      <c r="CA97" s="395"/>
      <c r="CB97" s="88"/>
      <c r="CC97" s="92"/>
      <c r="CD97" s="324" t="str">
        <f>IF(ISBLANK(CC7),"",COUNTIF(Tipy!$BU$6:$BU$84,Výsledky!CF97))</f>
        <v/>
      </c>
      <c r="CE97" s="93" t="str">
        <f>IF(ISBLANK(CC7),"",CD97/CC92)</f>
        <v/>
      </c>
      <c r="CF97" s="394" t="str">
        <f>IF(ISBLANK(CC7),"",CC7)</f>
        <v/>
      </c>
      <c r="CG97" s="394"/>
      <c r="CH97" s="395"/>
      <c r="CI97" s="88"/>
      <c r="CJ97" s="92"/>
      <c r="CK97" s="324" t="str">
        <f>IF(ISBLANK(CJ7),"",COUNTIF(Tipy!$CA$6:$CA$84,Výsledky!CM97))</f>
        <v/>
      </c>
      <c r="CL97" s="93" t="str">
        <f>IF(ISBLANK(CJ7),"",CK97/CJ92)</f>
        <v/>
      </c>
      <c r="CM97" s="394" t="str">
        <f>IF(ISBLANK(CJ7),"",CJ7)</f>
        <v/>
      </c>
      <c r="CN97" s="394"/>
      <c r="CO97" s="395"/>
      <c r="CP97" s="88"/>
      <c r="CQ97" s="92"/>
      <c r="CR97" s="324" t="str">
        <f>IF(ISBLANK(CQ7),"",COUNTIF(Tipy!$CG$6:$CG$84,Výsledky!CT97))</f>
        <v/>
      </c>
      <c r="CS97" s="93" t="str">
        <f>IF(ISBLANK(CQ7),"",CR97/CQ92)</f>
        <v/>
      </c>
      <c r="CT97" s="394" t="str">
        <f>IF(ISBLANK(CQ7),"",CQ7)</f>
        <v/>
      </c>
      <c r="CU97" s="394"/>
      <c r="CV97" s="395"/>
      <c r="CW97" s="88"/>
      <c r="CX97" s="92"/>
      <c r="CY97" s="324" t="str">
        <f>IF(ISBLANK(CX7),"",COUNTIF(Tipy!$CM$6:$CM$84,Výsledky!DA97))</f>
        <v/>
      </c>
      <c r="CZ97" s="93" t="str">
        <f>IF(ISBLANK(CX7),"",CY97/CX92)</f>
        <v/>
      </c>
      <c r="DA97" s="394" t="str">
        <f>IF(ISBLANK(CX7),"",CX7)</f>
        <v/>
      </c>
      <c r="DB97" s="394"/>
      <c r="DC97" s="395"/>
      <c r="DD97" s="88"/>
      <c r="DE97" s="92"/>
      <c r="DF97" s="324" t="str">
        <f>IF(ISBLANK(DE7),"",COUNTIF(Tipy!$CS$6:$CS$84,Výsledky!DH97))</f>
        <v/>
      </c>
      <c r="DG97" s="93" t="str">
        <f>IF(ISBLANK(DE7),"",DF97/DE92)</f>
        <v/>
      </c>
      <c r="DH97" s="394" t="str">
        <f>IF(ISBLANK(DE7),"",DE7)</f>
        <v/>
      </c>
      <c r="DI97" s="394"/>
      <c r="DJ97" s="395"/>
      <c r="DK97" s="88"/>
      <c r="DL97" s="92"/>
      <c r="DM97" s="324">
        <f>IF(ISBLANK(#REF!),"",COUNTIF(Tipy!$CY$6:$CY$84,Výsledky!DO97))</f>
        <v>0</v>
      </c>
      <c r="DN97" s="93" t="e">
        <f>IF(ISBLANK(#REF!),"",DM97/DL92)</f>
        <v>#VALUE!</v>
      </c>
      <c r="DO97" s="394" t="e">
        <f>IF(ISBLANK(#REF!),"",#REF!)</f>
        <v>#REF!</v>
      </c>
      <c r="DP97" s="394"/>
      <c r="DQ97" s="395"/>
      <c r="DR97" s="88"/>
      <c r="DS97" s="92"/>
      <c r="DT97" s="324" t="str">
        <f>IF(ISBLANK(DS7),"",COUNTIF(Tipy!$DE$6:$DE$84,Výsledky!DV97))</f>
        <v/>
      </c>
      <c r="DU97" s="93" t="str">
        <f>IF(ISBLANK(DS7),"",DT97/DS92)</f>
        <v/>
      </c>
      <c r="DV97" s="394" t="str">
        <f>IF(ISBLANK(DS7),"",DS7)</f>
        <v/>
      </c>
      <c r="DW97" s="394"/>
      <c r="DX97" s="395"/>
      <c r="DY97" s="88"/>
      <c r="DZ97" s="92"/>
      <c r="EA97" s="324" t="str">
        <f>IF(ISBLANK(DZ7),"",COUNTIF(Tipy!$DK$6:$DK$84,Výsledky!EC97))</f>
        <v/>
      </c>
      <c r="EB97" s="93" t="str">
        <f>IF(ISBLANK(DZ7),"",EA97/DZ92)</f>
        <v/>
      </c>
      <c r="EC97" s="394" t="str">
        <f>IF(ISBLANK(DZ7),"",DZ7)</f>
        <v/>
      </c>
      <c r="ED97" s="394"/>
      <c r="EE97" s="395"/>
      <c r="EF97" s="88"/>
      <c r="EG97" s="92"/>
      <c r="EH97" s="324" t="str">
        <f>IF(ISBLANK(EG7),"",COUNTIF(Tipy!$DQ$6:$DQ$84,Výsledky!EJ97))</f>
        <v/>
      </c>
      <c r="EI97" s="93" t="str">
        <f>IF(ISBLANK(EG7),"",EH97/EG92)</f>
        <v/>
      </c>
      <c r="EJ97" s="394" t="str">
        <f>IF(ISBLANK(EG7),"",EG7)</f>
        <v/>
      </c>
      <c r="EK97" s="394"/>
      <c r="EL97" s="395"/>
      <c r="EM97" s="88"/>
      <c r="EN97" s="92"/>
      <c r="EO97" s="324" t="str">
        <f>IF(ISBLANK(EN7),"",COUNTIF(Tipy!$DW$6:$DW$84,Výsledky!EQ97))</f>
        <v/>
      </c>
      <c r="EP97" s="93" t="str">
        <f>IF(ISBLANK(EN7),"",EO97/EN92)</f>
        <v/>
      </c>
      <c r="EQ97" s="394" t="str">
        <f>IF(ISBLANK(EN7),"",EN7)</f>
        <v/>
      </c>
      <c r="ER97" s="394"/>
      <c r="ES97" s="395"/>
      <c r="ET97" s="88"/>
      <c r="EU97" s="92"/>
      <c r="EV97" s="324" t="str">
        <f>IF(ISBLANK(EU7),"",COUNTIF(Tipy!$EC$6:$EC$84,Výsledky!EX97))</f>
        <v/>
      </c>
      <c r="EW97" s="93" t="str">
        <f>IF(ISBLANK(EU7),"",EV97/EU92)</f>
        <v/>
      </c>
      <c r="EX97" s="394" t="str">
        <f>IF(ISBLANK(EU7),"",EU7)</f>
        <v/>
      </c>
      <c r="EY97" s="394"/>
      <c r="EZ97" s="395"/>
      <c r="FA97" s="88"/>
      <c r="FB97" s="92"/>
      <c r="FC97" s="324" t="str">
        <f>IF(ISBLANK(FB7),"",COUNTIF(Tipy!$EI$6:$EI$84,Výsledky!FE97))</f>
        <v/>
      </c>
      <c r="FD97" s="93" t="str">
        <f>IF(ISBLANK(FB7),"",FC97/FB92)</f>
        <v/>
      </c>
      <c r="FE97" s="394" t="str">
        <f>IF(ISBLANK(FB7),"",FB7)</f>
        <v/>
      </c>
      <c r="FF97" s="394"/>
      <c r="FG97" s="395"/>
      <c r="FH97" s="88"/>
      <c r="FI97" s="92"/>
      <c r="FJ97" s="324" t="str">
        <f>IF(ISBLANK(FI7),"",COUNTIF(Tipy!$EO$6:$EO$84,Výsledky!FL97))</f>
        <v/>
      </c>
      <c r="FK97" s="93" t="str">
        <f>IF(ISBLANK(FI7),"",FJ97/FI92)</f>
        <v/>
      </c>
      <c r="FL97" s="394" t="str">
        <f>IF(ISBLANK(FI7),"",FI7)</f>
        <v/>
      </c>
      <c r="FM97" s="394"/>
      <c r="FN97" s="395"/>
      <c r="FO97" s="88"/>
      <c r="FP97" s="92"/>
      <c r="FQ97" s="324" t="str">
        <f>IF(ISBLANK(FP7),"",COUNTIF(Tipy!$EU$6:$EU$84,Výsledky!FS97))</f>
        <v/>
      </c>
      <c r="FR97" s="93" t="str">
        <f>IF(ISBLANK(FP7),"",FQ97/FP92)</f>
        <v/>
      </c>
      <c r="FS97" s="394" t="str">
        <f>IF(ISBLANK(FP7),"",FP7)</f>
        <v/>
      </c>
      <c r="FT97" s="394"/>
      <c r="FU97" s="395"/>
      <c r="FV97" s="88"/>
      <c r="FW97" s="92"/>
      <c r="FX97" s="324" t="str">
        <f>IF(ISBLANK(FW7),"",COUNTIF(Tipy!$FA$6:$FA$84,Výsledky!FZ97))</f>
        <v/>
      </c>
      <c r="FY97" s="93" t="str">
        <f>IF(ISBLANK(FW7),"",FX97/FW92)</f>
        <v/>
      </c>
      <c r="FZ97" s="394" t="str">
        <f>IF(ISBLANK(FW7),"",FW7)</f>
        <v/>
      </c>
      <c r="GA97" s="394"/>
      <c r="GB97" s="395"/>
      <c r="GC97" s="88"/>
      <c r="GD97" s="92"/>
      <c r="GE97" s="324" t="str">
        <f>IF(ISBLANK(GD7),"",COUNTIF(Tipy!$FG$6:$FG$84,Výsledky!GG97))</f>
        <v/>
      </c>
      <c r="GF97" s="93" t="str">
        <f>IF(ISBLANK(GD7),"",GE97/GD92)</f>
        <v/>
      </c>
      <c r="GG97" s="394" t="str">
        <f>IF(ISBLANK(GD7),"",GD7)</f>
        <v/>
      </c>
      <c r="GH97" s="394"/>
      <c r="GI97" s="395"/>
      <c r="GJ97" s="88"/>
      <c r="GK97" s="92"/>
      <c r="GL97" s="324" t="str">
        <f>IF(ISBLANK(GK7),"",COUNTIF(Tipy!$FM$6:$FM$84,Výsledky!GN97))</f>
        <v/>
      </c>
      <c r="GM97" s="93" t="str">
        <f>IF(ISBLANK(GK7),"",GL97/GK92)</f>
        <v/>
      </c>
      <c r="GN97" s="394" t="str">
        <f>IF(ISBLANK(GK7),"",GK7)</f>
        <v/>
      </c>
      <c r="GO97" s="394"/>
      <c r="GP97" s="395"/>
      <c r="GQ97" s="88"/>
      <c r="GR97" s="92"/>
      <c r="GS97" s="324">
        <f>IF(ISBLANK(#REF!),"",COUNTIF(Tipy!$FS$6:$FS$84,Výsledky!GU97))</f>
        <v>0</v>
      </c>
      <c r="GT97" s="93" t="e">
        <f>IF(ISBLANK(#REF!),"",GS97/GR92)</f>
        <v>#VALUE!</v>
      </c>
      <c r="GU97" s="394" t="e">
        <f>IF(ISBLANK(#REF!),"",#REF!)</f>
        <v>#REF!</v>
      </c>
      <c r="GV97" s="394"/>
      <c r="GW97" s="395"/>
      <c r="GX97" s="88"/>
      <c r="GY97" s="92"/>
      <c r="GZ97" s="324" t="str">
        <f>IF(ISBLANK(GY7),"",COUNTIF(Tipy!$FY$6:$FY$84,Výsledky!HB97))</f>
        <v/>
      </c>
      <c r="HA97" s="93" t="str">
        <f>IF(ISBLANK(GY7),"",GZ97/GY92)</f>
        <v/>
      </c>
      <c r="HB97" s="394" t="str">
        <f>IF(ISBLANK(GY7),"",GY7)</f>
        <v/>
      </c>
      <c r="HC97" s="394"/>
      <c r="HD97" s="395"/>
      <c r="HE97" s="88"/>
      <c r="HF97" s="92"/>
      <c r="HG97" s="324">
        <f>IF(ISBLANK(#REF!),"",COUNTIF(Tipy!$GE$6:$GE$84,Výsledky!HI97))</f>
        <v>0</v>
      </c>
      <c r="HH97" s="93" t="e">
        <f>IF(ISBLANK(#REF!),"",HG97/HF92)</f>
        <v>#VALUE!</v>
      </c>
      <c r="HI97" s="394" t="e">
        <f>IF(ISBLANK(#REF!),"",#REF!)</f>
        <v>#REF!</v>
      </c>
      <c r="HJ97" s="394"/>
      <c r="HK97" s="395"/>
      <c r="HL97" s="88"/>
      <c r="HM97" s="92"/>
      <c r="HN97" s="324" t="str">
        <f>IF(ISBLANK(HM7),"",COUNTIF(Tipy!$GK$6:$GK$84,Výsledky!HP97))</f>
        <v/>
      </c>
      <c r="HO97" s="93" t="str">
        <f>IF(ISBLANK(HM7),"",HN97/HM92)</f>
        <v/>
      </c>
      <c r="HP97" s="394" t="str">
        <f>IF(ISBLANK(HM7),"",HM7)</f>
        <v/>
      </c>
      <c r="HQ97" s="394"/>
      <c r="HR97" s="395"/>
      <c r="HS97" s="88"/>
      <c r="HT97" s="92"/>
      <c r="HU97" s="324">
        <f>IF(ISBLANK(#REF!),"",COUNTIF(Tipy!$GQ$6:$GQ$84,Výsledky!HW97))</f>
        <v>0</v>
      </c>
      <c r="HV97" s="93" t="e">
        <f>IF(ISBLANK(#REF!),"",HU97/HT92)</f>
        <v>#VALUE!</v>
      </c>
      <c r="HW97" s="394" t="e">
        <f>IF(ISBLANK(#REF!),"",#REF!)</f>
        <v>#REF!</v>
      </c>
      <c r="HX97" s="394"/>
      <c r="HY97" s="395"/>
      <c r="HZ97" s="88"/>
      <c r="IA97" s="92"/>
      <c r="IB97" s="324" t="str">
        <f>IF(ISBLANK(IA7),"",COUNTIF(Tipy!$GW$6:$GW$84,Výsledky!ID97))</f>
        <v/>
      </c>
      <c r="IC97" s="93" t="str">
        <f>IF(ISBLANK(IA7),"",IB97/IA92)</f>
        <v/>
      </c>
      <c r="ID97" s="394" t="str">
        <f>IF(ISBLANK(IA7),"",IA7)</f>
        <v/>
      </c>
      <c r="IE97" s="394"/>
      <c r="IF97" s="395"/>
      <c r="IG97" s="88"/>
      <c r="IH97" s="92"/>
      <c r="II97" s="324">
        <f>IF(ISBLANK(#REF!),"",COUNTIF(Tipy!$HC$6:$HC$84,Výsledky!IK97))</f>
        <v>0</v>
      </c>
      <c r="IJ97" s="93" t="e">
        <f>IF(ISBLANK(#REF!),"",II97/IH92)</f>
        <v>#VALUE!</v>
      </c>
      <c r="IK97" s="394" t="e">
        <f>IF(ISBLANK(#REF!),"",#REF!)</f>
        <v>#REF!</v>
      </c>
      <c r="IL97" s="394"/>
      <c r="IM97" s="395"/>
      <c r="IN97" s="88"/>
      <c r="IO97" s="92"/>
      <c r="IP97" s="324" t="str">
        <f>IF(ISBLANK(IO7),"",COUNTIF(Tipy!$HI$6:$HI$84,Výsledky!IR97))</f>
        <v/>
      </c>
      <c r="IQ97" s="93" t="str">
        <f>IF(ISBLANK(IO7),"",IP97/IO92)</f>
        <v/>
      </c>
      <c r="IR97" s="394" t="str">
        <f>IF(ISBLANK(IO7),"",IO7)</f>
        <v/>
      </c>
      <c r="IS97" s="394"/>
      <c r="IT97" s="395"/>
      <c r="IU97" s="88"/>
      <c r="IV97" s="92"/>
      <c r="IW97" s="324" t="str">
        <f>IF(ISBLANK(IV7),"",COUNTIF(Tipy!$HO$6:$HO$84,Výsledky!IY97))</f>
        <v/>
      </c>
      <c r="IX97" s="93" t="str">
        <f>IF(ISBLANK(IV7),"",IW97/IV92)</f>
        <v/>
      </c>
      <c r="IY97" s="394" t="str">
        <f>IF(ISBLANK(IV7),"",IV7)</f>
        <v/>
      </c>
      <c r="IZ97" s="394"/>
      <c r="JA97" s="395"/>
      <c r="JB97" s="88"/>
      <c r="JC97" s="92"/>
      <c r="JD97" s="324" t="str">
        <f>IF(ISBLANK(JC7),"",COUNTIF(Tipy!$HU$6:$HU$84,Výsledky!JF97))</f>
        <v/>
      </c>
      <c r="JE97" s="93" t="str">
        <f>IF(ISBLANK(JC7),"",JD97/JC92)</f>
        <v/>
      </c>
      <c r="JF97" s="394" t="str">
        <f>IF(ISBLANK(JC7),"",JC7)</f>
        <v/>
      </c>
      <c r="JG97" s="394"/>
      <c r="JH97" s="395"/>
      <c r="JI97" s="88"/>
      <c r="JJ97" s="92"/>
      <c r="JK97" s="324">
        <f>IF(ISBLANK(#REF!),"",COUNTIF(Tipy!$IA$6:$IA$84,Výsledky!JM97))</f>
        <v>0</v>
      </c>
      <c r="JL97" s="93" t="e">
        <f>IF(ISBLANK(#REF!),"",JK97/JJ92)</f>
        <v>#VALUE!</v>
      </c>
      <c r="JM97" s="394" t="e">
        <f>IF(ISBLANK(#REF!),"",#REF!)</f>
        <v>#REF!</v>
      </c>
      <c r="JN97" s="394"/>
      <c r="JO97" s="395"/>
      <c r="JP97" s="88"/>
      <c r="JQ97" s="92"/>
      <c r="JR97" s="324" t="str">
        <f>IF(ISBLANK(JQ7),"",COUNTIF(Tipy!$IG$6:$IG$84,Výsledky!JT97))</f>
        <v/>
      </c>
      <c r="JS97" s="93" t="str">
        <f>IF(ISBLANK(JQ7),"",JR97/JQ92)</f>
        <v/>
      </c>
      <c r="JT97" s="394" t="str">
        <f>IF(ISBLANK(JQ7),"",JQ7)</f>
        <v/>
      </c>
      <c r="JU97" s="394"/>
      <c r="JV97" s="395"/>
      <c r="JW97" s="88"/>
      <c r="JX97" s="92"/>
      <c r="JY97" s="324" t="str">
        <f>IF(ISBLANK(JX7),"",COUNTIF(Tipy!$IM$6:$IM$84,Výsledky!KA97))</f>
        <v/>
      </c>
      <c r="JZ97" s="93" t="str">
        <f>IF(ISBLANK(JX7),"",JY97/JX92)</f>
        <v/>
      </c>
      <c r="KA97" s="394" t="str">
        <f>IF(ISBLANK(JX7),"",JX7)</f>
        <v/>
      </c>
      <c r="KB97" s="394"/>
      <c r="KC97" s="395"/>
      <c r="KD97" s="88"/>
      <c r="KE97" s="92"/>
      <c r="KF97" s="324">
        <f>IF(ISBLANK(#REF!),"",COUNTIF(Tipy!$IS$6:$IS$84,Výsledky!KH97))</f>
        <v>0</v>
      </c>
      <c r="KG97" s="93" t="e">
        <f>IF(ISBLANK(#REF!),"",KF97/KE92)</f>
        <v>#VALUE!</v>
      </c>
      <c r="KH97" s="394" t="e">
        <f>IF(ISBLANK(#REF!),"",#REF!)</f>
        <v>#REF!</v>
      </c>
      <c r="KI97" s="394"/>
      <c r="KJ97" s="395"/>
      <c r="KK97" s="88"/>
      <c r="KL97" s="92"/>
      <c r="KM97" s="324" t="str">
        <f>IF(ISBLANK(KL7),"",COUNTIF(Tipy!$IY$6:$IY$84,Výsledky!KO97))</f>
        <v/>
      </c>
      <c r="KN97" s="93" t="str">
        <f>IF(ISBLANK(KL7),"",KM97/KL92)</f>
        <v/>
      </c>
      <c r="KO97" s="394" t="str">
        <f>IF(ISBLANK(KL7),"",KL7)</f>
        <v/>
      </c>
      <c r="KP97" s="394"/>
      <c r="KQ97" s="395"/>
      <c r="KR97" s="88"/>
      <c r="KS97" s="92"/>
      <c r="KT97" s="324" t="str">
        <f>IF(ISBLANK(KS7),"",COUNTIF(Tipy!$JE$6:$JE$84,Výsledky!KV97))</f>
        <v/>
      </c>
      <c r="KU97" s="93" t="str">
        <f>IF(ISBLANK(KS7),"",KT97/KS92)</f>
        <v/>
      </c>
      <c r="KV97" s="394" t="str">
        <f>IF(ISBLANK(KS7),"",KS7)</f>
        <v/>
      </c>
      <c r="KW97" s="394"/>
      <c r="KX97" s="395"/>
      <c r="KY97" s="89"/>
      <c r="KZ97" s="92"/>
      <c r="LA97" s="324" t="str">
        <f>IF(ISBLANK(KZ7),"",COUNTIF(Tipy!$JK$6:$JK$84,Výsledky!LC97))</f>
        <v/>
      </c>
      <c r="LB97" s="93" t="str">
        <f>IF(ISBLANK(KZ7),"",LA97/KZ92)</f>
        <v/>
      </c>
      <c r="LC97" s="394" t="str">
        <f>IF(ISBLANK(KZ7),"",KZ7)</f>
        <v/>
      </c>
      <c r="LD97" s="394"/>
      <c r="LE97" s="395"/>
      <c r="LF97" s="88"/>
      <c r="LG97" s="92"/>
      <c r="LH97" s="324">
        <f>IF(ISBLANK(#REF!),"",COUNTIF(Tipy!$IA$6:$IA$84,Výsledky!LJ97))</f>
        <v>0</v>
      </c>
      <c r="LI97" s="93" t="e">
        <f>IF(ISBLANK(#REF!),"",LH97/LG92)</f>
        <v>#VALUE!</v>
      </c>
      <c r="LJ97" s="394" t="e">
        <f>IF(ISBLANK(#REF!),"",#REF!)</f>
        <v>#REF!</v>
      </c>
      <c r="LK97" s="394"/>
      <c r="LL97" s="395"/>
      <c r="LM97" s="88"/>
      <c r="LN97" s="92"/>
      <c r="LO97" s="324" t="str">
        <f>IF(ISBLANK(LN7),"",COUNTIF(Tipy!$JQ$6:$JQ$84,Výsledky!LQ97))</f>
        <v/>
      </c>
      <c r="LP97" s="93" t="str">
        <f>IF(ISBLANK(LN7),"",LO97/LN92)</f>
        <v/>
      </c>
      <c r="LQ97" s="394" t="str">
        <f>IF(ISBLANK(LN7),"",LN7)</f>
        <v/>
      </c>
      <c r="LR97" s="394"/>
      <c r="LS97" s="395"/>
      <c r="LT97" s="88"/>
      <c r="LU97" s="92"/>
      <c r="LV97" s="324">
        <f>IF(ISBLANK(#REF!),"",COUNTIF(Tipy!$IA$6:$IA$84,Výsledky!LX97))</f>
        <v>0</v>
      </c>
      <c r="LW97" s="93" t="e">
        <f>IF(ISBLANK(#REF!),"",LV97/LU92)</f>
        <v>#VALUE!</v>
      </c>
      <c r="LX97" s="394" t="e">
        <f>IF(ISBLANK(#REF!),"",#REF!)</f>
        <v>#REF!</v>
      </c>
      <c r="LY97" s="394"/>
      <c r="LZ97" s="395"/>
      <c r="MA97" s="88"/>
      <c r="MB97" s="92"/>
      <c r="MC97" s="324" t="str">
        <f>IF(ISBLANK(MB7),"",COUNTIF(Tipy!$KC$6:$KC$84,Výsledky!ME97))</f>
        <v/>
      </c>
      <c r="MD97" s="93" t="str">
        <f>IF(ISBLANK(MB7),"",MC97/MB92)</f>
        <v/>
      </c>
      <c r="ME97" s="394" t="str">
        <f>IF(ISBLANK(MB7),"",MB7)</f>
        <v/>
      </c>
      <c r="MF97" s="394"/>
      <c r="MG97" s="395"/>
      <c r="MH97" s="88"/>
      <c r="MI97" s="92"/>
      <c r="MJ97" s="324" t="str">
        <f>IF(ISBLANK(MI7),"",COUNTIF(Tipy!$KO$6:$KO$84,Výsledky!ML97))</f>
        <v/>
      </c>
      <c r="MK97" s="93" t="str">
        <f>IF(ISBLANK(MI7),"",MJ97/MI92)</f>
        <v/>
      </c>
      <c r="ML97" s="394" t="str">
        <f>IF(ISBLANK(MI7),"",MI7)</f>
        <v/>
      </c>
      <c r="MM97" s="394"/>
      <c r="MN97" s="395"/>
      <c r="MO97" s="88"/>
      <c r="MP97" s="92"/>
      <c r="MQ97" s="324" t="str">
        <f>IF(ISBLANK(MP7),"",COUNTIF(Tipy!$KU$6:$KU$84,Výsledky!MS97))</f>
        <v/>
      </c>
      <c r="MR97" s="93" t="str">
        <f>IF(ISBLANK(MP7),"",MQ97/MP92)</f>
        <v/>
      </c>
      <c r="MS97" s="394" t="str">
        <f>IF(ISBLANK(MP7),"",MP7)</f>
        <v/>
      </c>
      <c r="MT97" s="394"/>
      <c r="MU97" s="395"/>
      <c r="MV97" s="88"/>
      <c r="MW97" s="92"/>
      <c r="MX97" s="324" t="str">
        <f>IF(ISBLANK(MW7),"",COUNTIF(Tipy!$LA$6:$LA$84,Výsledky!MZ97))</f>
        <v/>
      </c>
      <c r="MY97" s="93" t="str">
        <f>IF(ISBLANK(MW7),"",MX97/MW92)</f>
        <v/>
      </c>
      <c r="MZ97" s="394" t="str">
        <f>IF(ISBLANK(MW7),"",MW7)</f>
        <v/>
      </c>
      <c r="NA97" s="394"/>
      <c r="NB97" s="395"/>
      <c r="NC97" s="88"/>
      <c r="ND97" s="92"/>
      <c r="NE97" s="324">
        <f>IF(ISBLANK(#REF!),"",COUNTIF(Tipy!$LG$6:$LG$84,Výsledky!NG97))</f>
        <v>0</v>
      </c>
      <c r="NF97" s="93" t="e">
        <f>IF(ISBLANK(#REF!),"",NE97/ND92)</f>
        <v>#VALUE!</v>
      </c>
      <c r="NG97" s="394" t="e">
        <f>IF(ISBLANK(#REF!),"",#REF!)</f>
        <v>#REF!</v>
      </c>
      <c r="NH97" s="394"/>
      <c r="NI97" s="395"/>
      <c r="NJ97" s="88"/>
      <c r="NK97" s="92"/>
      <c r="NL97" s="324" t="str">
        <f>IF(ISBLANK(NK7),"",COUNTIF(Tipy!$LM$6:$LM$84,Výsledky!NN97))</f>
        <v/>
      </c>
      <c r="NM97" s="93" t="str">
        <f>IF(ISBLANK(NK7),"",NL97/NK92)</f>
        <v/>
      </c>
      <c r="NN97" s="394" t="str">
        <f>IF(ISBLANK(NK7),"",NK7)</f>
        <v/>
      </c>
      <c r="NO97" s="394"/>
      <c r="NP97" s="395"/>
      <c r="NQ97" s="88"/>
      <c r="NR97" s="92"/>
      <c r="NS97" s="324" t="str">
        <f>IF(ISBLANK(NR7),"",COUNTIF(Tipy!$LS$6:$LS$84,Výsledky!NU97))</f>
        <v/>
      </c>
      <c r="NT97" s="93" t="str">
        <f>IF(ISBLANK(NR7),"",NS97/NR92)</f>
        <v/>
      </c>
      <c r="NU97" s="394" t="str">
        <f>IF(ISBLANK(NR7),"",NR7)</f>
        <v/>
      </c>
      <c r="NV97" s="394"/>
      <c r="NW97" s="395"/>
      <c r="NX97" s="88"/>
      <c r="NY97" s="92"/>
      <c r="NZ97" s="324">
        <f>IF(ISBLANK(#REF!),"",COUNTIF(Tipy!$LY$6:$LY$84,Výsledky!OB97))</f>
        <v>0</v>
      </c>
      <c r="OA97" s="93" t="e">
        <f>IF(ISBLANK(#REF!),"",NZ97/NY92)</f>
        <v>#VALUE!</v>
      </c>
      <c r="OB97" s="394" t="e">
        <f>IF(ISBLANK(#REF!),"",#REF!)</f>
        <v>#REF!</v>
      </c>
      <c r="OC97" s="394"/>
      <c r="OD97" s="395"/>
      <c r="OE97" s="88"/>
      <c r="OF97" s="92"/>
      <c r="OG97" s="324" t="str">
        <f>IF(ISBLANK(OF7),"",COUNTIF(Tipy!$ME$6:$ME$84,Výsledky!OI97))</f>
        <v/>
      </c>
      <c r="OH97" s="93" t="str">
        <f>IF(ISBLANK(OF7),"",OG97/OF92)</f>
        <v/>
      </c>
      <c r="OI97" s="394" t="str">
        <f>IF(ISBLANK(OF7),"",OF7)</f>
        <v/>
      </c>
      <c r="OJ97" s="394"/>
      <c r="OK97" s="395"/>
      <c r="OL97" s="88"/>
      <c r="OM97" s="92"/>
      <c r="ON97" s="324" t="str">
        <f>IF(ISBLANK(OM7),"",COUNTIF(Tipy!$MK$6:$MK$84,Výsledky!OP97))</f>
        <v/>
      </c>
      <c r="OO97" s="93" t="str">
        <f>IF(ISBLANK(OM7),"",ON97/OM92)</f>
        <v/>
      </c>
      <c r="OP97" s="394" t="str">
        <f>IF(ISBLANK(OM7),"",OM7)</f>
        <v/>
      </c>
      <c r="OQ97" s="394"/>
      <c r="OR97" s="395"/>
      <c r="OS97" s="88"/>
      <c r="OT97" s="92"/>
      <c r="OU97" s="324" t="str">
        <f>IF(ISBLANK(OT7),"",COUNTIF(Tipy!$MQ$6:$MQ$84,Výsledky!OW97))</f>
        <v/>
      </c>
      <c r="OV97" s="93" t="str">
        <f>IF(ISBLANK(OT7),"",OU97/OT92)</f>
        <v/>
      </c>
      <c r="OW97" s="394" t="str">
        <f>IF(ISBLANK(OT7),"",OT7)</f>
        <v/>
      </c>
      <c r="OX97" s="394"/>
      <c r="OY97" s="395"/>
      <c r="OZ97" s="88"/>
      <c r="PA97" s="92"/>
      <c r="PB97" s="324" t="str">
        <f>IF(ISBLANK(PA7),"",COUNTIF(Tipy!$MW$6:$MW$84,Výsledky!PD97))</f>
        <v/>
      </c>
      <c r="PC97" s="93" t="str">
        <f>IF(ISBLANK(PA7),"",PB97/PA92)</f>
        <v/>
      </c>
      <c r="PD97" s="394" t="str">
        <f>IF(ISBLANK(PA7),"",PA7)</f>
        <v/>
      </c>
      <c r="PE97" s="394"/>
      <c r="PF97" s="395"/>
      <c r="PG97" s="88"/>
      <c r="PH97" s="92"/>
      <c r="PI97" s="324" t="str">
        <f>IF(ISBLANK(PH7),"",COUNTIF(Tipy!$NC$6:$NC$84,Výsledky!PK97))</f>
        <v/>
      </c>
      <c r="PJ97" s="93" t="str">
        <f>IF(ISBLANK(PH7),"",PI97/PH92)</f>
        <v/>
      </c>
      <c r="PK97" s="394" t="str">
        <f>IF(ISBLANK(PH7),"",PH7)</f>
        <v/>
      </c>
      <c r="PL97" s="394"/>
      <c r="PM97" s="395"/>
      <c r="PN97" s="88"/>
      <c r="PO97" s="92"/>
      <c r="PP97" s="324" t="str">
        <f>IF(ISBLANK(PO7),"",COUNTIF(Tipy!$NI$6:$NI$84,Výsledky!PR97))</f>
        <v/>
      </c>
      <c r="PQ97" s="93" t="str">
        <f>IF(ISBLANK(PO7),"",PP97/PO92)</f>
        <v/>
      </c>
      <c r="PR97" s="394" t="str">
        <f>IF(ISBLANK(PO7),"",PO7)</f>
        <v/>
      </c>
      <c r="PS97" s="394"/>
      <c r="PT97" s="395"/>
      <c r="PU97" s="88"/>
      <c r="PV97" s="92"/>
      <c r="PW97" s="324" t="str">
        <f>IF(ISBLANK(PV7),"",COUNTIF(Tipy!$NO$6:$NO$84,Výsledky!PY97))</f>
        <v/>
      </c>
      <c r="PX97" s="93" t="str">
        <f>IF(ISBLANK(PV7),"",PW97/PV92)</f>
        <v/>
      </c>
      <c r="PY97" s="394" t="str">
        <f>IF(ISBLANK(PV7),"",PV7)</f>
        <v/>
      </c>
      <c r="PZ97" s="394"/>
      <c r="QA97" s="395"/>
      <c r="QB97" s="88"/>
      <c r="QC97" s="92"/>
      <c r="QD97" s="324" t="str">
        <f>IF(ISBLANK(QC7),"",COUNTIF(Tipy!$NU$6:$NU$84,Výsledky!QF97))</f>
        <v/>
      </c>
      <c r="QE97" s="93" t="str">
        <f>IF(ISBLANK(QC7),"",QD97/QC92)</f>
        <v/>
      </c>
      <c r="QF97" s="394" t="str">
        <f>IF(ISBLANK(QC7),"",QC7)</f>
        <v/>
      </c>
      <c r="QG97" s="394"/>
      <c r="QH97" s="395"/>
      <c r="QI97" s="121"/>
      <c r="QJ97" s="92"/>
      <c r="QK97" s="324" t="str">
        <f>IF(ISBLANK(QJ7),"",COUNTIF(Tipy!$OA$6:$OA$84,Výsledky!QM97))</f>
        <v/>
      </c>
      <c r="QL97" s="93" t="str">
        <f>IF(ISBLANK(QJ7),"",QK97/QJ92)</f>
        <v/>
      </c>
      <c r="QM97" s="394" t="str">
        <f>IF(ISBLANK(QJ7),"",QJ7)</f>
        <v/>
      </c>
      <c r="QN97" s="394"/>
      <c r="QO97" s="395"/>
      <c r="QP97" s="121"/>
      <c r="QQ97" s="92"/>
      <c r="QR97" s="324" t="e">
        <f>IF(ISBLANK(#REF!),"",COUNTIF(Tipy!#REF!,Výsledky!QT97))</f>
        <v>#REF!</v>
      </c>
      <c r="QS97" s="93" t="e">
        <f>IF(ISBLANK(#REF!),"",QR97/QQ92)</f>
        <v>#REF!</v>
      </c>
      <c r="QT97" s="394" t="e">
        <f>IF(ISBLANK(#REF!),"",#REF!)</f>
        <v>#REF!</v>
      </c>
      <c r="QU97" s="394"/>
      <c r="QV97" s="395"/>
    </row>
    <row r="98" spans="1:464" ht="15" customHeight="1">
      <c r="A98" s="444"/>
      <c r="B98" s="90"/>
      <c r="C98" s="84"/>
      <c r="D98" s="92"/>
      <c r="E98" s="324" t="str">
        <f>IF(ISBLANK(D8),"",COUNTIF(Tipy!$G$6:$G$84,Výsledky!G98))</f>
        <v/>
      </c>
      <c r="F98" s="93" t="str">
        <f>IF(ISBLANK(D8),"",E98/D92)</f>
        <v/>
      </c>
      <c r="G98" s="394" t="str">
        <f>IF(ISBLANK(D8),"",D8)</f>
        <v/>
      </c>
      <c r="H98" s="394"/>
      <c r="I98" s="395"/>
      <c r="J98" s="87"/>
      <c r="K98" s="92"/>
      <c r="L98" s="324" t="str">
        <f>IF(ISBLANK(K8),"",COUNTIF(Tipy!$M$6:$M$84,Výsledky!N98))</f>
        <v/>
      </c>
      <c r="M98" s="93" t="str">
        <f>IF(ISBLANK(K8),"",L98/K92)</f>
        <v/>
      </c>
      <c r="N98" s="394" t="str">
        <f>IF(ISBLANK(K8),"",K8)</f>
        <v/>
      </c>
      <c r="O98" s="394"/>
      <c r="P98" s="395"/>
      <c r="Q98" s="88"/>
      <c r="R98" s="92"/>
      <c r="S98" s="324">
        <f>IF(ISBLANK(R8),"",COUNTIF(Tipy!$S$6:$S$84,Výsledky!U98))</f>
        <v>1</v>
      </c>
      <c r="T98" s="93">
        <f>IF(ISBLANK(R8),"",S98/R92)</f>
        <v>1.5873015873015872E-2</v>
      </c>
      <c r="U98" s="394" t="str">
        <f>IF(ISBLANK(R8),"",R8)</f>
        <v>Jota</v>
      </c>
      <c r="V98" s="394"/>
      <c r="W98" s="395"/>
      <c r="X98" s="88"/>
      <c r="Y98" s="92"/>
      <c r="Z98" s="324" t="str">
        <f>IF(ISBLANK(Y8),"",COUNTIF(Tipy!$Y$6:$Y$84,Výsledky!AB98))</f>
        <v/>
      </c>
      <c r="AA98" s="93" t="str">
        <f>IF(ISBLANK(Y8),"",Z98/Y92)</f>
        <v/>
      </c>
      <c r="AB98" s="394" t="str">
        <f>IF(ISBLANK(Y8),"",Y8)</f>
        <v/>
      </c>
      <c r="AC98" s="394"/>
      <c r="AD98" s="395"/>
      <c r="AE98" s="88"/>
      <c r="AF98" s="92"/>
      <c r="AG98" s="324" t="str">
        <f>IF(ISBLANK(AF8),"",COUNTIF(Tipy!$AE$6:$AE$84,Výsledky!AI98))</f>
        <v/>
      </c>
      <c r="AH98" s="93" t="str">
        <f>IF(ISBLANK(AF8),"",AG98/AF92)</f>
        <v/>
      </c>
      <c r="AI98" s="394" t="str">
        <f>IF(ISBLANK(AF8),"",AF8)</f>
        <v/>
      </c>
      <c r="AJ98" s="394"/>
      <c r="AK98" s="395"/>
      <c r="AL98" s="88"/>
      <c r="AM98" s="92"/>
      <c r="AN98" s="324" t="str">
        <f>IF(ISBLANK(AM8),"",COUNTIF(Tipy!$AK$6:$AK$84,Výsledky!AP98))</f>
        <v/>
      </c>
      <c r="AO98" s="93" t="str">
        <f>IF(ISBLANK(AM8),"",AN98/AM92)</f>
        <v/>
      </c>
      <c r="AP98" s="394" t="str">
        <f>IF(ISBLANK(AM8),"",AM8)</f>
        <v/>
      </c>
      <c r="AQ98" s="394"/>
      <c r="AR98" s="395"/>
      <c r="AS98" s="88"/>
      <c r="AT98" s="92"/>
      <c r="AU98" s="324" t="str">
        <f>IF(ISBLANK(AT8),"",COUNTIF(Tipy!$AQ$6:$AQ$84,Výsledky!AW98))</f>
        <v/>
      </c>
      <c r="AV98" s="93" t="str">
        <f t="shared" si="0"/>
        <v/>
      </c>
      <c r="AW98" s="394" t="str">
        <f>IF(ISBLANK(AT8),"",AT8)</f>
        <v/>
      </c>
      <c r="AX98" s="394"/>
      <c r="AY98" s="395"/>
      <c r="AZ98" s="88"/>
      <c r="BA98" s="92"/>
      <c r="BB98" s="324" t="str">
        <f>IF(ISBLANK(BA8),"",COUNTIF(Tipy!$AW$6:$AW$84,Výsledky!BD98))</f>
        <v/>
      </c>
      <c r="BC98" s="93" t="str">
        <f>IF(ISBLANK(BA8),"",BB98/BA92)</f>
        <v/>
      </c>
      <c r="BD98" s="394" t="str">
        <f>IF(ISBLANK(BA8),"",BA8)</f>
        <v/>
      </c>
      <c r="BE98" s="394"/>
      <c r="BF98" s="395"/>
      <c r="BG98" s="88"/>
      <c r="BH98" s="92"/>
      <c r="BI98" s="324">
        <f>IF(ISBLANK(#REF!),"",COUNTIF(Tipy!$BC$6:$BC$84,Výsledky!BK98))</f>
        <v>0</v>
      </c>
      <c r="BJ98" s="93" t="e">
        <f>IF(ISBLANK(#REF!),"",BI98/BH92)</f>
        <v>#VALUE!</v>
      </c>
      <c r="BK98" s="394" t="e">
        <f>IF(ISBLANK(#REF!),"",#REF!)</f>
        <v>#REF!</v>
      </c>
      <c r="BL98" s="394"/>
      <c r="BM98" s="395"/>
      <c r="BN98" s="88"/>
      <c r="BO98" s="92"/>
      <c r="BP98" s="324" t="str">
        <f>IF(ISBLANK(BO8),"",COUNTIF(Tipy!$BI$6:$BI$84,Výsledky!BR98))</f>
        <v/>
      </c>
      <c r="BQ98" s="93" t="str">
        <f>IF(ISBLANK(BO8),"",BP98/BO92)</f>
        <v/>
      </c>
      <c r="BR98" s="394" t="str">
        <f>IF(ISBLANK(BO8),"",BO8)</f>
        <v/>
      </c>
      <c r="BS98" s="394"/>
      <c r="BT98" s="395"/>
      <c r="BU98" s="88"/>
      <c r="BV98" s="92"/>
      <c r="BW98" s="324" t="str">
        <f>IF(ISBLANK(BV8),"",COUNTIF(Tipy!$BO$6:$BO$84,Výsledky!BY98))</f>
        <v/>
      </c>
      <c r="BX98" s="93" t="str">
        <f>IF(ISBLANK(BV8),"",BW98/BV92)</f>
        <v/>
      </c>
      <c r="BY98" s="394" t="str">
        <f>IF(ISBLANK(BV8),"",BV8)</f>
        <v/>
      </c>
      <c r="BZ98" s="394"/>
      <c r="CA98" s="395"/>
      <c r="CB98" s="88"/>
      <c r="CC98" s="92"/>
      <c r="CD98" s="324" t="str">
        <f>IF(ISBLANK(CC8),"",COUNTIF(Tipy!$BU$6:$BU$84,Výsledky!CF98))</f>
        <v/>
      </c>
      <c r="CE98" s="93" t="str">
        <f>IF(ISBLANK(CC8),"",CD98/CC92)</f>
        <v/>
      </c>
      <c r="CF98" s="394" t="str">
        <f>IF(ISBLANK(CC8),"",CC8)</f>
        <v/>
      </c>
      <c r="CG98" s="394"/>
      <c r="CH98" s="395"/>
      <c r="CI98" s="88"/>
      <c r="CJ98" s="92"/>
      <c r="CK98" s="324" t="str">
        <f>IF(ISBLANK(CJ8),"",COUNTIF(Tipy!$CA$6:$CA$84,Výsledky!CM98))</f>
        <v/>
      </c>
      <c r="CL98" s="93" t="str">
        <f>IF(ISBLANK(CJ8),"",CK98/CJ92)</f>
        <v/>
      </c>
      <c r="CM98" s="394" t="str">
        <f>IF(ISBLANK(CJ8),"",CJ8)</f>
        <v/>
      </c>
      <c r="CN98" s="394"/>
      <c r="CO98" s="395"/>
      <c r="CP98" s="88"/>
      <c r="CQ98" s="92"/>
      <c r="CR98" s="324" t="str">
        <f>IF(ISBLANK(CQ8),"",COUNTIF(Tipy!$CG$6:$CG$84,Výsledky!CT98))</f>
        <v/>
      </c>
      <c r="CS98" s="93" t="str">
        <f>IF(ISBLANK(CQ8),"",CR98/CQ92)</f>
        <v/>
      </c>
      <c r="CT98" s="394" t="str">
        <f>IF(ISBLANK(CQ8),"",CQ8)</f>
        <v/>
      </c>
      <c r="CU98" s="394"/>
      <c r="CV98" s="395"/>
      <c r="CW98" s="88"/>
      <c r="CX98" s="92"/>
      <c r="CY98" s="324" t="str">
        <f>IF(ISBLANK(CX8),"",COUNTIF(Tipy!$CM$6:$CM$84,Výsledky!DA98))</f>
        <v/>
      </c>
      <c r="CZ98" s="93" t="str">
        <f>IF(ISBLANK(CX8),"",CY98/CX92)</f>
        <v/>
      </c>
      <c r="DA98" s="394" t="str">
        <f>IF(ISBLANK(CX8),"",CX8)</f>
        <v/>
      </c>
      <c r="DB98" s="394"/>
      <c r="DC98" s="395"/>
      <c r="DD98" s="88"/>
      <c r="DE98" s="92"/>
      <c r="DF98" s="324" t="str">
        <f>IF(ISBLANK(DE8),"",COUNTIF(Tipy!$CS$6:$CS$84,Výsledky!DH98))</f>
        <v/>
      </c>
      <c r="DG98" s="93" t="str">
        <f>IF(ISBLANK(DE8),"",DF98/DE92)</f>
        <v/>
      </c>
      <c r="DH98" s="394" t="str">
        <f>IF(ISBLANK(DE8),"",DE8)</f>
        <v/>
      </c>
      <c r="DI98" s="394"/>
      <c r="DJ98" s="395"/>
      <c r="DK98" s="88"/>
      <c r="DL98" s="92"/>
      <c r="DM98" s="324">
        <f>IF(ISBLANK(#REF!),"",COUNTIF(Tipy!$CY$6:$CY$84,Výsledky!DO98))</f>
        <v>0</v>
      </c>
      <c r="DN98" s="93" t="e">
        <f>IF(ISBLANK(#REF!),"",DM98/DL92)</f>
        <v>#VALUE!</v>
      </c>
      <c r="DO98" s="394" t="e">
        <f>IF(ISBLANK(#REF!),"",#REF!)</f>
        <v>#REF!</v>
      </c>
      <c r="DP98" s="394"/>
      <c r="DQ98" s="395"/>
      <c r="DR98" s="88"/>
      <c r="DS98" s="92"/>
      <c r="DT98" s="324" t="str">
        <f>IF(ISBLANK(DS8),"",COUNTIF(Tipy!$DE$6:$DE$84,Výsledky!DV98))</f>
        <v/>
      </c>
      <c r="DU98" s="93" t="str">
        <f>IF(ISBLANK(DS8),"",DT98/DS92)</f>
        <v/>
      </c>
      <c r="DV98" s="394" t="str">
        <f>IF(ISBLANK(DS8),"",DS8)</f>
        <v/>
      </c>
      <c r="DW98" s="394"/>
      <c r="DX98" s="395"/>
      <c r="DY98" s="88"/>
      <c r="DZ98" s="92"/>
      <c r="EA98" s="324" t="str">
        <f>IF(ISBLANK(DZ8),"",COUNTIF(Tipy!$DK$6:$DK$84,Výsledky!EC98))</f>
        <v/>
      </c>
      <c r="EB98" s="93" t="str">
        <f>IF(ISBLANK(DZ8),"",EA98/DZ92)</f>
        <v/>
      </c>
      <c r="EC98" s="394" t="str">
        <f>IF(ISBLANK(DZ8),"",DZ8)</f>
        <v/>
      </c>
      <c r="ED98" s="394"/>
      <c r="EE98" s="395"/>
      <c r="EF98" s="88"/>
      <c r="EG98" s="92"/>
      <c r="EH98" s="324" t="str">
        <f>IF(ISBLANK(EG8),"",COUNTIF(Tipy!$DQ$6:$DQ$84,Výsledky!EJ98))</f>
        <v/>
      </c>
      <c r="EI98" s="93" t="str">
        <f>IF(ISBLANK(EG8),"",EH98/EG92)</f>
        <v/>
      </c>
      <c r="EJ98" s="394" t="str">
        <f>IF(ISBLANK(EG8),"",EG8)</f>
        <v/>
      </c>
      <c r="EK98" s="394"/>
      <c r="EL98" s="395"/>
      <c r="EM98" s="88"/>
      <c r="EN98" s="92"/>
      <c r="EO98" s="324" t="str">
        <f>IF(ISBLANK(EN8),"",COUNTIF(Tipy!$DW$6:$DW$84,Výsledky!EQ98))</f>
        <v/>
      </c>
      <c r="EP98" s="93" t="str">
        <f>IF(ISBLANK(EN8),"",EO98/EN92)</f>
        <v/>
      </c>
      <c r="EQ98" s="394" t="str">
        <f>IF(ISBLANK(EN8),"",EN8)</f>
        <v/>
      </c>
      <c r="ER98" s="394"/>
      <c r="ES98" s="395"/>
      <c r="ET98" s="88"/>
      <c r="EU98" s="92"/>
      <c r="EV98" s="324" t="str">
        <f>IF(ISBLANK(EU8),"",COUNTIF(Tipy!$EC$6:$EC$84,Výsledky!EX98))</f>
        <v/>
      </c>
      <c r="EW98" s="93" t="str">
        <f>IF(ISBLANK(EU8),"",EV98/EU92)</f>
        <v/>
      </c>
      <c r="EX98" s="394" t="str">
        <f>IF(ISBLANK(EU8),"",EU8)</f>
        <v/>
      </c>
      <c r="EY98" s="394"/>
      <c r="EZ98" s="395"/>
      <c r="FA98" s="88"/>
      <c r="FB98" s="92"/>
      <c r="FC98" s="324" t="str">
        <f>IF(ISBLANK(FB8),"",COUNTIF(Tipy!$EI$6:$EI$84,Výsledky!FE98))</f>
        <v/>
      </c>
      <c r="FD98" s="93" t="str">
        <f>IF(ISBLANK(FB8),"",FC98/FB92)</f>
        <v/>
      </c>
      <c r="FE98" s="394" t="str">
        <f>IF(ISBLANK(FB8),"",FB8)</f>
        <v/>
      </c>
      <c r="FF98" s="394"/>
      <c r="FG98" s="395"/>
      <c r="FH98" s="88"/>
      <c r="FI98" s="92"/>
      <c r="FJ98" s="324" t="str">
        <f>IF(ISBLANK(FI8),"",COUNTIF(Tipy!$EO$6:$EO$84,Výsledky!FL98))</f>
        <v/>
      </c>
      <c r="FK98" s="93" t="str">
        <f>IF(ISBLANK(FI8),"",FJ98/FI92)</f>
        <v/>
      </c>
      <c r="FL98" s="394" t="str">
        <f>IF(ISBLANK(FI8),"",FI8)</f>
        <v/>
      </c>
      <c r="FM98" s="394"/>
      <c r="FN98" s="395"/>
      <c r="FO98" s="88"/>
      <c r="FP98" s="92"/>
      <c r="FQ98" s="324" t="str">
        <f>IF(ISBLANK(FP8),"",COUNTIF(Tipy!$EU$6:$EU$84,Výsledky!FS98))</f>
        <v/>
      </c>
      <c r="FR98" s="93" t="str">
        <f>IF(ISBLANK(FP8),"",FQ98/FP92)</f>
        <v/>
      </c>
      <c r="FS98" s="394" t="str">
        <f>IF(ISBLANK(FP8),"",FP8)</f>
        <v/>
      </c>
      <c r="FT98" s="394"/>
      <c r="FU98" s="395"/>
      <c r="FV98" s="88"/>
      <c r="FW98" s="92"/>
      <c r="FX98" s="324" t="str">
        <f>IF(ISBLANK(FW8),"",COUNTIF(Tipy!$FA$6:$FA$84,Výsledky!FZ98))</f>
        <v/>
      </c>
      <c r="FY98" s="93" t="str">
        <f>IF(ISBLANK(FW8),"",FX98/FW92)</f>
        <v/>
      </c>
      <c r="FZ98" s="394" t="str">
        <f>IF(ISBLANK(FW8),"",FW8)</f>
        <v/>
      </c>
      <c r="GA98" s="394"/>
      <c r="GB98" s="395"/>
      <c r="GC98" s="88"/>
      <c r="GD98" s="92"/>
      <c r="GE98" s="324" t="str">
        <f>IF(ISBLANK(GD8),"",COUNTIF(Tipy!$FG$6:$FG$84,Výsledky!GG98))</f>
        <v/>
      </c>
      <c r="GF98" s="93" t="str">
        <f>IF(ISBLANK(GD8),"",GE98/GD92)</f>
        <v/>
      </c>
      <c r="GG98" s="394" t="str">
        <f>IF(ISBLANK(GD8),"",GD8)</f>
        <v/>
      </c>
      <c r="GH98" s="394"/>
      <c r="GI98" s="395"/>
      <c r="GJ98" s="88"/>
      <c r="GK98" s="92"/>
      <c r="GL98" s="324" t="str">
        <f>IF(ISBLANK(GK8),"",COUNTIF(Tipy!$FM$6:$FM$84,Výsledky!GN98))</f>
        <v/>
      </c>
      <c r="GM98" s="93" t="str">
        <f>IF(ISBLANK(GK8),"",GL98/GK92)</f>
        <v/>
      </c>
      <c r="GN98" s="394" t="str">
        <f>IF(ISBLANK(GK8),"",GK8)</f>
        <v/>
      </c>
      <c r="GO98" s="394"/>
      <c r="GP98" s="395"/>
      <c r="GQ98" s="88"/>
      <c r="GR98" s="92"/>
      <c r="GS98" s="324">
        <f>IF(ISBLANK(#REF!),"",COUNTIF(Tipy!$FS$6:$FS$84,Výsledky!GU98))</f>
        <v>0</v>
      </c>
      <c r="GT98" s="93" t="e">
        <f>IF(ISBLANK(#REF!),"",GS98/GR92)</f>
        <v>#VALUE!</v>
      </c>
      <c r="GU98" s="394" t="e">
        <f>IF(ISBLANK(#REF!),"",#REF!)</f>
        <v>#REF!</v>
      </c>
      <c r="GV98" s="394"/>
      <c r="GW98" s="395"/>
      <c r="GX98" s="88"/>
      <c r="GY98" s="92"/>
      <c r="GZ98" s="324" t="str">
        <f>IF(ISBLANK(GY8),"",COUNTIF(Tipy!$FY$6:$FY$84,Výsledky!HB98))</f>
        <v/>
      </c>
      <c r="HA98" s="93" t="str">
        <f>IF(ISBLANK(GY8),"",GZ98/GY92)</f>
        <v/>
      </c>
      <c r="HB98" s="394" t="str">
        <f>IF(ISBLANK(GY8),"",GY8)</f>
        <v/>
      </c>
      <c r="HC98" s="394"/>
      <c r="HD98" s="395"/>
      <c r="HE98" s="88"/>
      <c r="HF98" s="92"/>
      <c r="HG98" s="324">
        <f>IF(ISBLANK(#REF!),"",COUNTIF(Tipy!$GE$6:$GE$84,Výsledky!HI98))</f>
        <v>0</v>
      </c>
      <c r="HH98" s="93" t="e">
        <f>IF(ISBLANK(#REF!),"",HG98/HF92)</f>
        <v>#VALUE!</v>
      </c>
      <c r="HI98" s="394" t="e">
        <f>IF(ISBLANK(#REF!),"",#REF!)</f>
        <v>#REF!</v>
      </c>
      <c r="HJ98" s="394"/>
      <c r="HK98" s="395"/>
      <c r="HL98" s="88"/>
      <c r="HM98" s="92"/>
      <c r="HN98" s="324" t="str">
        <f>IF(ISBLANK(HM8),"",COUNTIF(Tipy!$GK$6:$GK$84,Výsledky!HP98))</f>
        <v/>
      </c>
      <c r="HO98" s="93" t="str">
        <f>IF(ISBLANK(HM8),"",HN98/HM92)</f>
        <v/>
      </c>
      <c r="HP98" s="394" t="str">
        <f>IF(ISBLANK(HM8),"",HM8)</f>
        <v/>
      </c>
      <c r="HQ98" s="394"/>
      <c r="HR98" s="395"/>
      <c r="HS98" s="88"/>
      <c r="HT98" s="92"/>
      <c r="HU98" s="324">
        <f>IF(ISBLANK(#REF!),"",COUNTIF(Tipy!$GQ$6:$GQ$84,Výsledky!HW98))</f>
        <v>0</v>
      </c>
      <c r="HV98" s="93" t="e">
        <f>IF(ISBLANK(#REF!),"",HU98/HT92)</f>
        <v>#VALUE!</v>
      </c>
      <c r="HW98" s="394" t="e">
        <f>IF(ISBLANK(#REF!),"",#REF!)</f>
        <v>#REF!</v>
      </c>
      <c r="HX98" s="394"/>
      <c r="HY98" s="395"/>
      <c r="HZ98" s="88"/>
      <c r="IA98" s="92"/>
      <c r="IB98" s="324" t="str">
        <f>IF(ISBLANK(IA8),"",COUNTIF(Tipy!$GW$6:$GW$84,Výsledky!ID98))</f>
        <v/>
      </c>
      <c r="IC98" s="93" t="str">
        <f>IF(ISBLANK(IA8),"",IB98/IA92)</f>
        <v/>
      </c>
      <c r="ID98" s="394" t="str">
        <f>IF(ISBLANK(IA8),"",IA8)</f>
        <v/>
      </c>
      <c r="IE98" s="394"/>
      <c r="IF98" s="395"/>
      <c r="IG98" s="88"/>
      <c r="IH98" s="92"/>
      <c r="II98" s="324">
        <f>IF(ISBLANK(#REF!),"",COUNTIF(Tipy!$HC$6:$HC$84,Výsledky!IK98))</f>
        <v>0</v>
      </c>
      <c r="IJ98" s="93" t="e">
        <f>IF(ISBLANK(#REF!),"",II98/IH92)</f>
        <v>#VALUE!</v>
      </c>
      <c r="IK98" s="394" t="e">
        <f>IF(ISBLANK(#REF!),"",#REF!)</f>
        <v>#REF!</v>
      </c>
      <c r="IL98" s="394"/>
      <c r="IM98" s="395"/>
      <c r="IN98" s="88"/>
      <c r="IO98" s="92"/>
      <c r="IP98" s="324" t="str">
        <f>IF(ISBLANK(IO8),"",COUNTIF(Tipy!$HI$6:$HI$84,Výsledky!IR98))</f>
        <v/>
      </c>
      <c r="IQ98" s="93" t="str">
        <f>IF(ISBLANK(IO8),"",IP98/IO92)</f>
        <v/>
      </c>
      <c r="IR98" s="394" t="str">
        <f>IF(ISBLANK(IO8),"",IO8)</f>
        <v/>
      </c>
      <c r="IS98" s="394"/>
      <c r="IT98" s="395"/>
      <c r="IU98" s="88"/>
      <c r="IV98" s="92"/>
      <c r="IW98" s="324" t="str">
        <f>IF(ISBLANK(IV8),"",COUNTIF(Tipy!$HO$6:$HO$84,Výsledky!IY98))</f>
        <v/>
      </c>
      <c r="IX98" s="93" t="str">
        <f>IF(ISBLANK(IV8),"",IW98/IV92)</f>
        <v/>
      </c>
      <c r="IY98" s="394" t="str">
        <f>IF(ISBLANK(IV8),"",IV8)</f>
        <v/>
      </c>
      <c r="IZ98" s="394"/>
      <c r="JA98" s="395"/>
      <c r="JB98" s="88"/>
      <c r="JC98" s="92"/>
      <c r="JD98" s="324" t="str">
        <f>IF(ISBLANK(JC8),"",COUNTIF(Tipy!$HU$6:$HU$84,Výsledky!JF98))</f>
        <v/>
      </c>
      <c r="JE98" s="93" t="str">
        <f>IF(ISBLANK(JC8),"",JD98/JC92)</f>
        <v/>
      </c>
      <c r="JF98" s="394" t="str">
        <f>IF(ISBLANK(JC8),"",JC8)</f>
        <v/>
      </c>
      <c r="JG98" s="394"/>
      <c r="JH98" s="395"/>
      <c r="JI98" s="88"/>
      <c r="JJ98" s="92"/>
      <c r="JK98" s="324">
        <f>IF(ISBLANK(#REF!),"",COUNTIF(Tipy!$IA$6:$IA$84,Výsledky!JM98))</f>
        <v>0</v>
      </c>
      <c r="JL98" s="93" t="e">
        <f>IF(ISBLANK(#REF!),"",JK98/JJ92)</f>
        <v>#VALUE!</v>
      </c>
      <c r="JM98" s="394" t="e">
        <f>IF(ISBLANK(#REF!),"",#REF!)</f>
        <v>#REF!</v>
      </c>
      <c r="JN98" s="394"/>
      <c r="JO98" s="395"/>
      <c r="JP98" s="88"/>
      <c r="JQ98" s="92"/>
      <c r="JR98" s="324" t="str">
        <f>IF(ISBLANK(JQ8),"",COUNTIF(Tipy!$IG$6:$IG$84,Výsledky!JT98))</f>
        <v/>
      </c>
      <c r="JS98" s="93" t="str">
        <f>IF(ISBLANK(JQ8),"",JR98/JQ92)</f>
        <v/>
      </c>
      <c r="JT98" s="394" t="str">
        <f>IF(ISBLANK(JQ8),"",JQ8)</f>
        <v/>
      </c>
      <c r="JU98" s="394"/>
      <c r="JV98" s="395"/>
      <c r="JW98" s="88"/>
      <c r="JX98" s="92"/>
      <c r="JY98" s="324" t="str">
        <f>IF(ISBLANK(JX8),"",COUNTIF(Tipy!$IM$6:$IM$84,Výsledky!KA98))</f>
        <v/>
      </c>
      <c r="JZ98" s="93" t="str">
        <f>IF(ISBLANK(JX8),"",JY98/JX92)</f>
        <v/>
      </c>
      <c r="KA98" s="394" t="str">
        <f>IF(ISBLANK(JX8),"",JX8)</f>
        <v/>
      </c>
      <c r="KB98" s="394"/>
      <c r="KC98" s="395"/>
      <c r="KD98" s="88"/>
      <c r="KE98" s="92"/>
      <c r="KF98" s="324">
        <f>IF(ISBLANK(#REF!),"",COUNTIF(Tipy!$IS$6:$IS$84,Výsledky!KH98))</f>
        <v>0</v>
      </c>
      <c r="KG98" s="93" t="e">
        <f>IF(ISBLANK(#REF!),"",KF98/KE92)</f>
        <v>#VALUE!</v>
      </c>
      <c r="KH98" s="394" t="e">
        <f>IF(ISBLANK(#REF!),"",#REF!)</f>
        <v>#REF!</v>
      </c>
      <c r="KI98" s="394"/>
      <c r="KJ98" s="395"/>
      <c r="KK98" s="88"/>
      <c r="KL98" s="92"/>
      <c r="KM98" s="324" t="str">
        <f>IF(ISBLANK(KL8),"",COUNTIF(Tipy!$IY$6:$IY$84,Výsledky!KO98))</f>
        <v/>
      </c>
      <c r="KN98" s="93" t="str">
        <f>IF(ISBLANK(KL8),"",KM98/KL92)</f>
        <v/>
      </c>
      <c r="KO98" s="394" t="str">
        <f>IF(ISBLANK(KL8),"",KL8)</f>
        <v/>
      </c>
      <c r="KP98" s="394"/>
      <c r="KQ98" s="395"/>
      <c r="KR98" s="88"/>
      <c r="KS98" s="92"/>
      <c r="KT98" s="324" t="str">
        <f>IF(ISBLANK(KS8),"",COUNTIF(Tipy!$JE$6:$JE$84,Výsledky!KV98))</f>
        <v/>
      </c>
      <c r="KU98" s="93" t="str">
        <f>IF(ISBLANK(KS8),"",KT98/KS92)</f>
        <v/>
      </c>
      <c r="KV98" s="394" t="str">
        <f>IF(ISBLANK(KS8),"",KS8)</f>
        <v/>
      </c>
      <c r="KW98" s="394"/>
      <c r="KX98" s="395"/>
      <c r="KY98" s="89"/>
      <c r="KZ98" s="92"/>
      <c r="LA98" s="324" t="str">
        <f>IF(ISBLANK(KZ8),"",COUNTIF(Tipy!$JK$6:$JK$84,Výsledky!LC98))</f>
        <v/>
      </c>
      <c r="LB98" s="93" t="str">
        <f>IF(ISBLANK(KZ8),"",LA98/KZ92)</f>
        <v/>
      </c>
      <c r="LC98" s="394" t="str">
        <f>IF(ISBLANK(KZ8),"",KZ8)</f>
        <v/>
      </c>
      <c r="LD98" s="394"/>
      <c r="LE98" s="395"/>
      <c r="LF98" s="88"/>
      <c r="LG98" s="92"/>
      <c r="LH98" s="324">
        <f>IF(ISBLANK(#REF!),"",COUNTIF(Tipy!$IA$6:$IA$84,Výsledky!LJ98))</f>
        <v>0</v>
      </c>
      <c r="LI98" s="93" t="e">
        <f>IF(ISBLANK(#REF!),"",LH98/LG92)</f>
        <v>#VALUE!</v>
      </c>
      <c r="LJ98" s="394" t="e">
        <f>IF(ISBLANK(#REF!),"",#REF!)</f>
        <v>#REF!</v>
      </c>
      <c r="LK98" s="394"/>
      <c r="LL98" s="395"/>
      <c r="LM98" s="88"/>
      <c r="LN98" s="92"/>
      <c r="LO98" s="324" t="str">
        <f>IF(ISBLANK(LN8),"",COUNTIF(Tipy!$JQ$6:$JQ$84,Výsledky!LQ98))</f>
        <v/>
      </c>
      <c r="LP98" s="93" t="str">
        <f>IF(ISBLANK(LN8),"",LO98/LN92)</f>
        <v/>
      </c>
      <c r="LQ98" s="394" t="str">
        <f>IF(ISBLANK(LN8),"",LN8)</f>
        <v/>
      </c>
      <c r="LR98" s="394"/>
      <c r="LS98" s="395"/>
      <c r="LT98" s="88"/>
      <c r="LU98" s="92"/>
      <c r="LV98" s="324">
        <f>IF(ISBLANK(#REF!),"",COUNTIF(Tipy!$IA$6:$IA$84,Výsledky!LX98))</f>
        <v>0</v>
      </c>
      <c r="LW98" s="93" t="e">
        <f>IF(ISBLANK(#REF!),"",LV98/LU92)</f>
        <v>#VALUE!</v>
      </c>
      <c r="LX98" s="394" t="e">
        <f>IF(ISBLANK(#REF!),"",#REF!)</f>
        <v>#REF!</v>
      </c>
      <c r="LY98" s="394"/>
      <c r="LZ98" s="395"/>
      <c r="MA98" s="88"/>
      <c r="MB98" s="92"/>
      <c r="MC98" s="324" t="str">
        <f>IF(ISBLANK(MB8),"",COUNTIF(Tipy!$KC$6:$KC$84,Výsledky!ME98))</f>
        <v/>
      </c>
      <c r="MD98" s="93" t="str">
        <f>IF(ISBLANK(MB8),"",MC98/MB92)</f>
        <v/>
      </c>
      <c r="ME98" s="394" t="str">
        <f>IF(ISBLANK(MB8),"",MB8)</f>
        <v/>
      </c>
      <c r="MF98" s="394"/>
      <c r="MG98" s="395"/>
      <c r="MH98" s="88"/>
      <c r="MI98" s="92"/>
      <c r="MJ98" s="324" t="str">
        <f>IF(ISBLANK(MI8),"",COUNTIF(Tipy!$KO$6:$KO$84,Výsledky!ML98))</f>
        <v/>
      </c>
      <c r="MK98" s="93" t="str">
        <f>IF(ISBLANK(MI8),"",MJ98/MI92)</f>
        <v/>
      </c>
      <c r="ML98" s="394" t="str">
        <f>IF(ISBLANK(MI8),"",MI8)</f>
        <v/>
      </c>
      <c r="MM98" s="394"/>
      <c r="MN98" s="395"/>
      <c r="MO98" s="88"/>
      <c r="MP98" s="92"/>
      <c r="MQ98" s="324" t="str">
        <f>IF(ISBLANK(MP8),"",COUNTIF(Tipy!$KU$6:$KU$84,Výsledky!MS98))</f>
        <v/>
      </c>
      <c r="MR98" s="93" t="str">
        <f>IF(ISBLANK(MP8),"",MQ98/MP92)</f>
        <v/>
      </c>
      <c r="MS98" s="394" t="str">
        <f>IF(ISBLANK(MP8),"",MP8)</f>
        <v/>
      </c>
      <c r="MT98" s="394"/>
      <c r="MU98" s="395"/>
      <c r="MV98" s="88"/>
      <c r="MW98" s="92"/>
      <c r="MX98" s="324" t="str">
        <f>IF(ISBLANK(MW8),"",COUNTIF(Tipy!$LA$6:$LA$84,Výsledky!MZ98))</f>
        <v/>
      </c>
      <c r="MY98" s="93" t="str">
        <f>IF(ISBLANK(MW8),"",MX98/MW92)</f>
        <v/>
      </c>
      <c r="MZ98" s="394" t="str">
        <f>IF(ISBLANK(MW8),"",MW8)</f>
        <v/>
      </c>
      <c r="NA98" s="394"/>
      <c r="NB98" s="395"/>
      <c r="NC98" s="88"/>
      <c r="ND98" s="92"/>
      <c r="NE98" s="324">
        <f>IF(ISBLANK(#REF!),"",COUNTIF(Tipy!$LG$6:$LG$84,Výsledky!NG98))</f>
        <v>0</v>
      </c>
      <c r="NF98" s="93" t="e">
        <f>IF(ISBLANK(#REF!),"",NE98/ND92)</f>
        <v>#VALUE!</v>
      </c>
      <c r="NG98" s="394" t="e">
        <f>IF(ISBLANK(#REF!),"",#REF!)</f>
        <v>#REF!</v>
      </c>
      <c r="NH98" s="394"/>
      <c r="NI98" s="395"/>
      <c r="NJ98" s="88"/>
      <c r="NK98" s="92"/>
      <c r="NL98" s="324" t="str">
        <f>IF(ISBLANK(NK8),"",COUNTIF(Tipy!$LM$6:$LM$84,Výsledky!NN98))</f>
        <v/>
      </c>
      <c r="NM98" s="93" t="str">
        <f>IF(ISBLANK(NK8),"",NL98/NK92)</f>
        <v/>
      </c>
      <c r="NN98" s="394" t="str">
        <f>IF(ISBLANK(NK8),"",NK8)</f>
        <v/>
      </c>
      <c r="NO98" s="394"/>
      <c r="NP98" s="395"/>
      <c r="NQ98" s="88"/>
      <c r="NR98" s="92"/>
      <c r="NS98" s="324" t="str">
        <f>IF(ISBLANK(NR8),"",COUNTIF(Tipy!$LS$6:$LS$84,Výsledky!NU98))</f>
        <v/>
      </c>
      <c r="NT98" s="93" t="str">
        <f>IF(ISBLANK(NR8),"",NS98/NR92)</f>
        <v/>
      </c>
      <c r="NU98" s="394" t="str">
        <f>IF(ISBLANK(NR8),"",NR8)</f>
        <v/>
      </c>
      <c r="NV98" s="394"/>
      <c r="NW98" s="395"/>
      <c r="NX98" s="88"/>
      <c r="NY98" s="92"/>
      <c r="NZ98" s="324">
        <f>IF(ISBLANK(#REF!),"",COUNTIF(Tipy!$LY$6:$LY$84,Výsledky!OB98))</f>
        <v>0</v>
      </c>
      <c r="OA98" s="93" t="e">
        <f>IF(ISBLANK(#REF!),"",NZ98/NY92)</f>
        <v>#VALUE!</v>
      </c>
      <c r="OB98" s="394" t="e">
        <f>IF(ISBLANK(#REF!),"",#REF!)</f>
        <v>#REF!</v>
      </c>
      <c r="OC98" s="394"/>
      <c r="OD98" s="395"/>
      <c r="OE98" s="88"/>
      <c r="OF98" s="92"/>
      <c r="OG98" s="324" t="str">
        <f>IF(ISBLANK(OF8),"",COUNTIF(Tipy!$ME$6:$ME$84,Výsledky!OI98))</f>
        <v/>
      </c>
      <c r="OH98" s="93" t="str">
        <f>IF(ISBLANK(OF8),"",OG98/OF92)</f>
        <v/>
      </c>
      <c r="OI98" s="394" t="str">
        <f>IF(ISBLANK(OF8),"",OF8)</f>
        <v/>
      </c>
      <c r="OJ98" s="394"/>
      <c r="OK98" s="395"/>
      <c r="OL98" s="88"/>
      <c r="OM98" s="92"/>
      <c r="ON98" s="324" t="str">
        <f>IF(ISBLANK(OM8),"",COUNTIF(Tipy!$MK$6:$MK$84,Výsledky!OP98))</f>
        <v/>
      </c>
      <c r="OO98" s="93" t="str">
        <f>IF(ISBLANK(OM8),"",ON98/OM92)</f>
        <v/>
      </c>
      <c r="OP98" s="394" t="str">
        <f>IF(ISBLANK(OM8),"",OM8)</f>
        <v/>
      </c>
      <c r="OQ98" s="394"/>
      <c r="OR98" s="395"/>
      <c r="OS98" s="88"/>
      <c r="OT98" s="92"/>
      <c r="OU98" s="324" t="str">
        <f>IF(ISBLANK(OT8),"",COUNTIF(Tipy!$MQ$6:$MQ$84,Výsledky!OW98))</f>
        <v/>
      </c>
      <c r="OV98" s="93" t="str">
        <f>IF(ISBLANK(OT8),"",OU98/OT92)</f>
        <v/>
      </c>
      <c r="OW98" s="394" t="str">
        <f>IF(ISBLANK(OT8),"",OT8)</f>
        <v/>
      </c>
      <c r="OX98" s="394"/>
      <c r="OY98" s="395"/>
      <c r="OZ98" s="88"/>
      <c r="PA98" s="92"/>
      <c r="PB98" s="324" t="str">
        <f>IF(ISBLANK(PA8),"",COUNTIF(Tipy!$MW$6:$MW$84,Výsledky!PD98))</f>
        <v/>
      </c>
      <c r="PC98" s="93" t="str">
        <f>IF(ISBLANK(PA8),"",PB98/PA92)</f>
        <v/>
      </c>
      <c r="PD98" s="394" t="str">
        <f>IF(ISBLANK(PA8),"",PA8)</f>
        <v/>
      </c>
      <c r="PE98" s="394"/>
      <c r="PF98" s="395"/>
      <c r="PG98" s="88"/>
      <c r="PH98" s="92"/>
      <c r="PI98" s="324" t="str">
        <f>IF(ISBLANK(PH8),"",COUNTIF(Tipy!$NC$6:$NC$84,Výsledky!PK98))</f>
        <v/>
      </c>
      <c r="PJ98" s="93" t="str">
        <f>IF(ISBLANK(PH8),"",PI98/PH92)</f>
        <v/>
      </c>
      <c r="PK98" s="394" t="str">
        <f>IF(ISBLANK(PH8),"",PH8)</f>
        <v/>
      </c>
      <c r="PL98" s="394"/>
      <c r="PM98" s="395"/>
      <c r="PN98" s="88"/>
      <c r="PO98" s="92"/>
      <c r="PP98" s="324" t="str">
        <f>IF(ISBLANK(PO8),"",COUNTIF(Tipy!$NI$6:$NI$84,Výsledky!PR98))</f>
        <v/>
      </c>
      <c r="PQ98" s="93" t="str">
        <f>IF(ISBLANK(PO8),"",PP98/PO92)</f>
        <v/>
      </c>
      <c r="PR98" s="394" t="str">
        <f>IF(ISBLANK(PO8),"",PO8)</f>
        <v/>
      </c>
      <c r="PS98" s="394"/>
      <c r="PT98" s="395"/>
      <c r="PU98" s="88"/>
      <c r="PV98" s="92"/>
      <c r="PW98" s="324" t="str">
        <f>IF(ISBLANK(PV8),"",COUNTIF(Tipy!$NO$6:$NO$84,Výsledky!PY98))</f>
        <v/>
      </c>
      <c r="PX98" s="93" t="str">
        <f>IF(ISBLANK(PV8),"",PW98/PV92)</f>
        <v/>
      </c>
      <c r="PY98" s="394" t="str">
        <f>IF(ISBLANK(PV8),"",PV8)</f>
        <v/>
      </c>
      <c r="PZ98" s="394"/>
      <c r="QA98" s="395"/>
      <c r="QB98" s="88"/>
      <c r="QC98" s="92"/>
      <c r="QD98" s="324" t="str">
        <f>IF(ISBLANK(QC8),"",COUNTIF(Tipy!$NU$6:$NU$84,Výsledky!QF98))</f>
        <v/>
      </c>
      <c r="QE98" s="93" t="str">
        <f>IF(ISBLANK(QC8),"",QD98/QC92)</f>
        <v/>
      </c>
      <c r="QF98" s="394" t="str">
        <f>IF(ISBLANK(QC8),"",QC8)</f>
        <v/>
      </c>
      <c r="QG98" s="394"/>
      <c r="QH98" s="395"/>
      <c r="QI98" s="121"/>
      <c r="QJ98" s="92"/>
      <c r="QK98" s="324" t="str">
        <f>IF(ISBLANK(QJ8),"",COUNTIF(Tipy!$OA$6:$OA$84,Výsledky!QM98))</f>
        <v/>
      </c>
      <c r="QL98" s="93" t="str">
        <f>IF(ISBLANK(QJ8),"",QK98/QJ92)</f>
        <v/>
      </c>
      <c r="QM98" s="394" t="str">
        <f>IF(ISBLANK(QJ8),"",QJ8)</f>
        <v/>
      </c>
      <c r="QN98" s="394"/>
      <c r="QO98" s="395"/>
      <c r="QP98" s="121"/>
      <c r="QQ98" s="92"/>
      <c r="QR98" s="324" t="e">
        <f>IF(ISBLANK(#REF!),"",COUNTIF(Tipy!#REF!,Výsledky!QT98))</f>
        <v>#REF!</v>
      </c>
      <c r="QS98" s="93" t="e">
        <f>IF(ISBLANK(#REF!),"",QR98/QQ92)</f>
        <v>#REF!</v>
      </c>
      <c r="QT98" s="394" t="e">
        <f>IF(ISBLANK(#REF!),"",#REF!)</f>
        <v>#REF!</v>
      </c>
      <c r="QU98" s="394"/>
      <c r="QV98" s="395"/>
    </row>
    <row r="99" spans="1:464" ht="15" customHeight="1">
      <c r="A99" s="444"/>
      <c r="B99" s="90"/>
      <c r="C99" s="84"/>
      <c r="D99" s="92"/>
      <c r="E99" s="324" t="str">
        <f>IF(ISBLANK(D9),"",COUNTIF(Tipy!$G$6:$G$84,Výsledky!G99))</f>
        <v/>
      </c>
      <c r="F99" s="93" t="str">
        <f>IF(ISBLANK(D9),"",E99/D92)</f>
        <v/>
      </c>
      <c r="G99" s="394" t="str">
        <f>IF(ISBLANK(D9),"",D9)</f>
        <v/>
      </c>
      <c r="H99" s="394"/>
      <c r="I99" s="395"/>
      <c r="J99" s="87"/>
      <c r="K99" s="92"/>
      <c r="L99" s="324" t="str">
        <f>IF(ISBLANK(K9),"",COUNTIF(Tipy!$M$6:$M$84,Výsledky!N99))</f>
        <v/>
      </c>
      <c r="M99" s="93" t="str">
        <f>IF(ISBLANK(K9),"",L99/K92)</f>
        <v/>
      </c>
      <c r="N99" s="394" t="str">
        <f>IF(ISBLANK(K9),"",K9)</f>
        <v/>
      </c>
      <c r="O99" s="394"/>
      <c r="P99" s="395"/>
      <c r="Q99" s="88"/>
      <c r="R99" s="92"/>
      <c r="S99" s="324" t="str">
        <f>IF(ISBLANK(R9),"",COUNTIF(Tipy!$S$6:$S$84,Výsledky!U99))</f>
        <v/>
      </c>
      <c r="T99" s="93" t="str">
        <f>IF(ISBLANK(R9),"",S99/R92)</f>
        <v/>
      </c>
      <c r="U99" s="394" t="str">
        <f>IF(ISBLANK(R9),"",R9)</f>
        <v/>
      </c>
      <c r="V99" s="394"/>
      <c r="W99" s="395"/>
      <c r="X99" s="88"/>
      <c r="Y99" s="92"/>
      <c r="Z99" s="324" t="str">
        <f>IF(ISBLANK(Y9),"",COUNTIF(Tipy!$Y$6:$Y$84,Výsledky!AB99))</f>
        <v/>
      </c>
      <c r="AA99" s="93" t="str">
        <f>IF(ISBLANK(Y9),"",Z99/Y92)</f>
        <v/>
      </c>
      <c r="AB99" s="394" t="str">
        <f>IF(ISBLANK(Y9),"",Y9)</f>
        <v/>
      </c>
      <c r="AC99" s="394"/>
      <c r="AD99" s="395"/>
      <c r="AE99" s="88"/>
      <c r="AF99" s="92"/>
      <c r="AG99" s="324" t="str">
        <f>IF(ISBLANK(AF9),"",COUNTIF(Tipy!$AE$6:$AE$84,Výsledky!AI99))</f>
        <v/>
      </c>
      <c r="AH99" s="93" t="str">
        <f>IF(ISBLANK(AF9),"",AG99/AF92)</f>
        <v/>
      </c>
      <c r="AI99" s="394" t="str">
        <f>IF(ISBLANK(AF9),"",AF9)</f>
        <v/>
      </c>
      <c r="AJ99" s="394"/>
      <c r="AK99" s="395"/>
      <c r="AL99" s="88"/>
      <c r="AM99" s="92"/>
      <c r="AN99" s="324" t="str">
        <f>IF(ISBLANK(AM9),"",COUNTIF(Tipy!$AK$6:$AK$84,Výsledky!AP99))</f>
        <v/>
      </c>
      <c r="AO99" s="93" t="str">
        <f>IF(ISBLANK(AM9),"",AN99/AM92)</f>
        <v/>
      </c>
      <c r="AP99" s="394" t="str">
        <f>IF(ISBLANK(AM9),"",AM9)</f>
        <v/>
      </c>
      <c r="AQ99" s="394"/>
      <c r="AR99" s="395"/>
      <c r="AS99" s="88"/>
      <c r="AT99" s="92"/>
      <c r="AU99" s="324" t="str">
        <f>IF(ISBLANK(AT9),"",COUNTIF(Tipy!$AQ$6:$AQ$84,Výsledky!AW99))</f>
        <v/>
      </c>
      <c r="AV99" s="93" t="str">
        <f>IF(ISBLANK(AT9),"",AU99/AT92)</f>
        <v/>
      </c>
      <c r="AW99" s="394" t="str">
        <f>IF(ISBLANK(AT9),"",AT9)</f>
        <v/>
      </c>
      <c r="AX99" s="394"/>
      <c r="AY99" s="395"/>
      <c r="AZ99" s="88"/>
      <c r="BA99" s="92"/>
      <c r="BB99" s="324" t="str">
        <f>IF(ISBLANK(BA9),"",COUNTIF(Tipy!$AW$6:$AW$84,Výsledky!BD99))</f>
        <v/>
      </c>
      <c r="BC99" s="93" t="str">
        <f>IF(ISBLANK(BA9),"",BB99/BA92)</f>
        <v/>
      </c>
      <c r="BD99" s="394" t="str">
        <f>IF(ISBLANK(BA9),"",BA9)</f>
        <v/>
      </c>
      <c r="BE99" s="394"/>
      <c r="BF99" s="395"/>
      <c r="BG99" s="88"/>
      <c r="BH99" s="92"/>
      <c r="BI99" s="324" t="str">
        <f>IF(ISBLANK(BH9),"",COUNTIF(Tipy!$BC$6:$BC$84,Výsledky!BK99))</f>
        <v/>
      </c>
      <c r="BJ99" s="93" t="str">
        <f>IF(ISBLANK(BH9),"",BI99/BH92)</f>
        <v/>
      </c>
      <c r="BK99" s="394" t="str">
        <f>IF(ISBLANK(BH9),"",BH9)</f>
        <v/>
      </c>
      <c r="BL99" s="394"/>
      <c r="BM99" s="395"/>
      <c r="BN99" s="88"/>
      <c r="BO99" s="92"/>
      <c r="BP99" s="324" t="str">
        <f>IF(ISBLANK(BO9),"",COUNTIF(Tipy!$BI$6:$BI$84,Výsledky!BR99))</f>
        <v/>
      </c>
      <c r="BQ99" s="93" t="str">
        <f>IF(ISBLANK(BO9),"",BP99/BO92)</f>
        <v/>
      </c>
      <c r="BR99" s="394" t="str">
        <f>IF(ISBLANK(BO9),"",BO9)</f>
        <v/>
      </c>
      <c r="BS99" s="394"/>
      <c r="BT99" s="395"/>
      <c r="BU99" s="88"/>
      <c r="BV99" s="92"/>
      <c r="BW99" s="324" t="str">
        <f>IF(ISBLANK(BV9),"",COUNTIF(Tipy!$BO$6:$BO$84,Výsledky!BY99))</f>
        <v/>
      </c>
      <c r="BX99" s="93" t="str">
        <f>IF(ISBLANK(BV9),"",BW99/BV92)</f>
        <v/>
      </c>
      <c r="BY99" s="394" t="str">
        <f>IF(ISBLANK(BV9),"",BV9)</f>
        <v/>
      </c>
      <c r="BZ99" s="394"/>
      <c r="CA99" s="395"/>
      <c r="CB99" s="88"/>
      <c r="CC99" s="92"/>
      <c r="CD99" s="324" t="str">
        <f>IF(ISBLANK(CC9),"",COUNTIF(Tipy!$BU$6:$BU$84,Výsledky!CF99))</f>
        <v/>
      </c>
      <c r="CE99" s="93" t="str">
        <f>IF(ISBLANK(CC9),"",CD99/CC92)</f>
        <v/>
      </c>
      <c r="CF99" s="394" t="str">
        <f>IF(ISBLANK(CC9),"",CC9)</f>
        <v/>
      </c>
      <c r="CG99" s="394"/>
      <c r="CH99" s="395"/>
      <c r="CI99" s="88"/>
      <c r="CJ99" s="92"/>
      <c r="CK99" s="324" t="str">
        <f>IF(ISBLANK(CJ9),"",COUNTIF(Tipy!$CA$6:$CA$84,Výsledky!CM99))</f>
        <v/>
      </c>
      <c r="CL99" s="93" t="str">
        <f>IF(ISBLANK(CJ9),"",CK99/CJ92)</f>
        <v/>
      </c>
      <c r="CM99" s="394" t="str">
        <f>IF(ISBLANK(CJ9),"",CJ9)</f>
        <v/>
      </c>
      <c r="CN99" s="394"/>
      <c r="CO99" s="395"/>
      <c r="CP99" s="88"/>
      <c r="CQ99" s="92"/>
      <c r="CR99" s="324" t="str">
        <f>IF(ISBLANK(CQ9),"",COUNTIF(Tipy!$CG$6:$CG$84,Výsledky!CT99))</f>
        <v/>
      </c>
      <c r="CS99" s="93" t="str">
        <f>IF(ISBLANK(CQ9),"",CR99/CQ92)</f>
        <v/>
      </c>
      <c r="CT99" s="394" t="str">
        <f>IF(ISBLANK(CQ9),"",CQ9)</f>
        <v/>
      </c>
      <c r="CU99" s="394"/>
      <c r="CV99" s="395"/>
      <c r="CW99" s="88"/>
      <c r="CX99" s="92"/>
      <c r="CY99" s="324" t="str">
        <f>IF(ISBLANK(CX9),"",COUNTIF(Tipy!$CM$6:$CM$84,Výsledky!DA99))</f>
        <v/>
      </c>
      <c r="CZ99" s="93" t="str">
        <f>IF(ISBLANK(CX9),"",CY99/CX92)</f>
        <v/>
      </c>
      <c r="DA99" s="394" t="str">
        <f>IF(ISBLANK(CX9),"",CX9)</f>
        <v/>
      </c>
      <c r="DB99" s="394"/>
      <c r="DC99" s="395"/>
      <c r="DD99" s="88"/>
      <c r="DE99" s="92"/>
      <c r="DF99" s="324" t="str">
        <f>IF(ISBLANK(DE9),"",COUNTIF(Tipy!$CS$6:$CS$84,Výsledky!DH99))</f>
        <v/>
      </c>
      <c r="DG99" s="93" t="str">
        <f>IF(ISBLANK(DE9),"",DF99/DE92)</f>
        <v/>
      </c>
      <c r="DH99" s="394" t="str">
        <f>IF(ISBLANK(DE9),"",DE9)</f>
        <v/>
      </c>
      <c r="DI99" s="394"/>
      <c r="DJ99" s="395"/>
      <c r="DK99" s="88"/>
      <c r="DL99" s="92"/>
      <c r="DM99" s="324" t="str">
        <f>IF(ISBLANK(DL9),"",COUNTIF(Tipy!$CY$6:$CY$84,Výsledky!DO99))</f>
        <v/>
      </c>
      <c r="DN99" s="93" t="str">
        <f>IF(ISBLANK(DL9),"",DM99/DL92)</f>
        <v/>
      </c>
      <c r="DO99" s="394" t="str">
        <f>IF(ISBLANK(DL9),"",DL9)</f>
        <v/>
      </c>
      <c r="DP99" s="394"/>
      <c r="DQ99" s="395"/>
      <c r="DR99" s="88"/>
      <c r="DS99" s="92"/>
      <c r="DT99" s="324" t="str">
        <f>IF(ISBLANK(DS9),"",COUNTIF(Tipy!$DE$6:$DE$84,Výsledky!DV99))</f>
        <v/>
      </c>
      <c r="DU99" s="93" t="str">
        <f>IF(ISBLANK(DS9),"",DT99/DS92)</f>
        <v/>
      </c>
      <c r="DV99" s="394" t="str">
        <f>IF(ISBLANK(DS9),"",DS9)</f>
        <v/>
      </c>
      <c r="DW99" s="394"/>
      <c r="DX99" s="395"/>
      <c r="DY99" s="88"/>
      <c r="DZ99" s="92"/>
      <c r="EA99" s="324" t="str">
        <f>IF(ISBLANK(DZ9),"",COUNTIF(Tipy!$DK$6:$DK$84,Výsledky!EC99))</f>
        <v/>
      </c>
      <c r="EB99" s="93" t="str">
        <f>IF(ISBLANK(DZ9),"",EA99/DZ92)</f>
        <v/>
      </c>
      <c r="EC99" s="394" t="str">
        <f>IF(ISBLANK(DZ9),"",DZ9)</f>
        <v/>
      </c>
      <c r="ED99" s="394"/>
      <c r="EE99" s="395"/>
      <c r="EF99" s="88"/>
      <c r="EG99" s="92"/>
      <c r="EH99" s="324" t="str">
        <f>IF(ISBLANK(EG9),"",COUNTIF(Tipy!$DQ$6:$DQ$84,Výsledky!EJ99))</f>
        <v/>
      </c>
      <c r="EI99" s="93" t="str">
        <f>IF(ISBLANK(EG9),"",EH99/EG92)</f>
        <v/>
      </c>
      <c r="EJ99" s="394" t="str">
        <f>IF(ISBLANK(EG9),"",EG9)</f>
        <v/>
      </c>
      <c r="EK99" s="394"/>
      <c r="EL99" s="395"/>
      <c r="EM99" s="88"/>
      <c r="EN99" s="92"/>
      <c r="EO99" s="324" t="str">
        <f>IF(ISBLANK(EN9),"",COUNTIF(Tipy!$DW$6:$DW$84,Výsledky!EQ99))</f>
        <v/>
      </c>
      <c r="EP99" s="93" t="str">
        <f>IF(ISBLANK(EN9),"",EO99/EN92)</f>
        <v/>
      </c>
      <c r="EQ99" s="394" t="str">
        <f>IF(ISBLANK(EN9),"",EN9)</f>
        <v/>
      </c>
      <c r="ER99" s="394"/>
      <c r="ES99" s="395"/>
      <c r="ET99" s="88"/>
      <c r="EU99" s="92"/>
      <c r="EV99" s="324" t="str">
        <f>IF(ISBLANK(EU9),"",COUNTIF(Tipy!$EC$6:$EC$84,Výsledky!EX99))</f>
        <v/>
      </c>
      <c r="EW99" s="93" t="str">
        <f>IF(ISBLANK(EU9),"",EV99/EU92)</f>
        <v/>
      </c>
      <c r="EX99" s="394" t="str">
        <f>IF(ISBLANK(EU9),"",EU9)</f>
        <v/>
      </c>
      <c r="EY99" s="394"/>
      <c r="EZ99" s="395"/>
      <c r="FA99" s="88"/>
      <c r="FB99" s="92"/>
      <c r="FC99" s="324" t="str">
        <f>IF(ISBLANK(FB9),"",COUNTIF(Tipy!$EI$6:$EI$84,Výsledky!FE99))</f>
        <v/>
      </c>
      <c r="FD99" s="93" t="str">
        <f>IF(ISBLANK(FB9),"",FC99/FB92)</f>
        <v/>
      </c>
      <c r="FE99" s="394" t="str">
        <f>IF(ISBLANK(FB9),"",FB9)</f>
        <v/>
      </c>
      <c r="FF99" s="394"/>
      <c r="FG99" s="395"/>
      <c r="FH99" s="88"/>
      <c r="FI99" s="92"/>
      <c r="FJ99" s="324" t="str">
        <f>IF(ISBLANK(FI9),"",COUNTIF(Tipy!$EO$6:$EO$84,Výsledky!FL99))</f>
        <v/>
      </c>
      <c r="FK99" s="93" t="str">
        <f>IF(ISBLANK(FI9),"",FJ99/FI92)</f>
        <v/>
      </c>
      <c r="FL99" s="394" t="str">
        <f>IF(ISBLANK(FI9),"",FI9)</f>
        <v/>
      </c>
      <c r="FM99" s="394"/>
      <c r="FN99" s="395"/>
      <c r="FO99" s="88"/>
      <c r="FP99" s="92"/>
      <c r="FQ99" s="324" t="str">
        <f>IF(ISBLANK(FP9),"",COUNTIF(Tipy!$EU$6:$EU$84,Výsledky!FS99))</f>
        <v/>
      </c>
      <c r="FR99" s="93" t="str">
        <f>IF(ISBLANK(FP9),"",FQ99/FP92)</f>
        <v/>
      </c>
      <c r="FS99" s="394" t="str">
        <f>IF(ISBLANK(FP9),"",FP9)</f>
        <v/>
      </c>
      <c r="FT99" s="394"/>
      <c r="FU99" s="395"/>
      <c r="FV99" s="88"/>
      <c r="FW99" s="92"/>
      <c r="FX99" s="324" t="str">
        <f>IF(ISBLANK(FW9),"",COUNTIF(Tipy!$FA$6:$FA$84,Výsledky!FZ99))</f>
        <v/>
      </c>
      <c r="FY99" s="93" t="str">
        <f>IF(ISBLANK(FW9),"",FX99/FW92)</f>
        <v/>
      </c>
      <c r="FZ99" s="394" t="str">
        <f>IF(ISBLANK(FW9),"",FW9)</f>
        <v/>
      </c>
      <c r="GA99" s="394"/>
      <c r="GB99" s="395"/>
      <c r="GC99" s="88"/>
      <c r="GD99" s="92"/>
      <c r="GE99" s="324" t="str">
        <f>IF(ISBLANK(GD9),"",COUNTIF(Tipy!$FG$6:$FG$84,Výsledky!GG99))</f>
        <v/>
      </c>
      <c r="GF99" s="93" t="str">
        <f>IF(ISBLANK(GD9),"",GE99/GD92)</f>
        <v/>
      </c>
      <c r="GG99" s="394" t="str">
        <f>IF(ISBLANK(GD9),"",GD9)</f>
        <v/>
      </c>
      <c r="GH99" s="394"/>
      <c r="GI99" s="395"/>
      <c r="GJ99" s="88"/>
      <c r="GK99" s="92"/>
      <c r="GL99" s="324" t="str">
        <f>IF(ISBLANK(GK9),"",COUNTIF(Tipy!$FM$6:$FM$84,Výsledky!GN99))</f>
        <v/>
      </c>
      <c r="GM99" s="93" t="str">
        <f>IF(ISBLANK(GK9),"",GL99/GK92)</f>
        <v/>
      </c>
      <c r="GN99" s="394" t="str">
        <f>IF(ISBLANK(GK9),"",GK9)</f>
        <v/>
      </c>
      <c r="GO99" s="394"/>
      <c r="GP99" s="395"/>
      <c r="GQ99" s="88"/>
      <c r="GR99" s="92"/>
      <c r="GS99" s="324" t="str">
        <f>IF(ISBLANK(GR9),"",COUNTIF(Tipy!$FS$6:$FS$84,Výsledky!GU99))</f>
        <v/>
      </c>
      <c r="GT99" s="93" t="str">
        <f>IF(ISBLANK(GR9),"",GS99/GR92)</f>
        <v/>
      </c>
      <c r="GU99" s="394" t="str">
        <f>IF(ISBLANK(GR9),"",GR9)</f>
        <v/>
      </c>
      <c r="GV99" s="394"/>
      <c r="GW99" s="395"/>
      <c r="GX99" s="88"/>
      <c r="GY99" s="92"/>
      <c r="GZ99" s="324" t="str">
        <f>IF(ISBLANK(GY9),"",COUNTIF(Tipy!$FY$6:$FY$84,Výsledky!HB99))</f>
        <v/>
      </c>
      <c r="HA99" s="93" t="str">
        <f>IF(ISBLANK(GY9),"",GZ99/GY92)</f>
        <v/>
      </c>
      <c r="HB99" s="394" t="str">
        <f>IF(ISBLANK(GY9),"",GY9)</f>
        <v/>
      </c>
      <c r="HC99" s="394"/>
      <c r="HD99" s="395"/>
      <c r="HE99" s="88"/>
      <c r="HF99" s="92"/>
      <c r="HG99" s="324" t="str">
        <f>IF(ISBLANK(HF9),"",COUNTIF(Tipy!$GE$6:$GE$84,Výsledky!HI99))</f>
        <v/>
      </c>
      <c r="HH99" s="93" t="str">
        <f>IF(ISBLANK(HF9),"",HG99/HF92)</f>
        <v/>
      </c>
      <c r="HI99" s="394" t="str">
        <f>IF(ISBLANK(HF9),"",HF9)</f>
        <v/>
      </c>
      <c r="HJ99" s="394"/>
      <c r="HK99" s="395"/>
      <c r="HL99" s="88"/>
      <c r="HM99" s="92"/>
      <c r="HN99" s="324" t="str">
        <f>IF(ISBLANK(HM9),"",COUNTIF(Tipy!$GK$6:$GK$84,Výsledky!HP99))</f>
        <v/>
      </c>
      <c r="HO99" s="93" t="str">
        <f>IF(ISBLANK(HM9),"",HN99/HM92)</f>
        <v/>
      </c>
      <c r="HP99" s="394" t="str">
        <f>IF(ISBLANK(HM9),"",HM9)</f>
        <v/>
      </c>
      <c r="HQ99" s="394"/>
      <c r="HR99" s="395"/>
      <c r="HS99" s="88"/>
      <c r="HT99" s="92"/>
      <c r="HU99" s="324">
        <f>IF(ISBLANK(#REF!),"",COUNTIF(Tipy!$GQ$6:$GQ$84,Výsledky!HW99))</f>
        <v>0</v>
      </c>
      <c r="HV99" s="93" t="e">
        <f>IF(ISBLANK(#REF!),"",HU99/HT92)</f>
        <v>#VALUE!</v>
      </c>
      <c r="HW99" s="394" t="e">
        <f>IF(ISBLANK(#REF!),"",#REF!)</f>
        <v>#REF!</v>
      </c>
      <c r="HX99" s="394"/>
      <c r="HY99" s="395"/>
      <c r="HZ99" s="88"/>
      <c r="IA99" s="92"/>
      <c r="IB99" s="324" t="str">
        <f>IF(ISBLANK(IA9),"",COUNTIF(Tipy!$GW$6:$GW$84,Výsledky!ID99))</f>
        <v/>
      </c>
      <c r="IC99" s="93" t="str">
        <f>IF(ISBLANK(IA9),"",IB99/IA92)</f>
        <v/>
      </c>
      <c r="ID99" s="394" t="str">
        <f>IF(ISBLANK(IA9),"",IA9)</f>
        <v/>
      </c>
      <c r="IE99" s="394"/>
      <c r="IF99" s="395"/>
      <c r="IG99" s="88"/>
      <c r="IH99" s="92"/>
      <c r="II99" s="324" t="str">
        <f>IF(ISBLANK(IH9),"",COUNTIF(Tipy!$HC$6:$HC$84,Výsledky!IK99))</f>
        <v/>
      </c>
      <c r="IJ99" s="93" t="str">
        <f>IF(ISBLANK(IH9),"",II99/IH92)</f>
        <v/>
      </c>
      <c r="IK99" s="394" t="str">
        <f>IF(ISBLANK(IH9),"",IH9)</f>
        <v/>
      </c>
      <c r="IL99" s="394"/>
      <c r="IM99" s="395"/>
      <c r="IN99" s="88"/>
      <c r="IO99" s="92"/>
      <c r="IP99" s="324" t="str">
        <f>IF(ISBLANK(IO9),"",COUNTIF(Tipy!$HI$6:$HI$84,Výsledky!IR99))</f>
        <v/>
      </c>
      <c r="IQ99" s="93" t="str">
        <f>IF(ISBLANK(IO9),"",IP99/IO92)</f>
        <v/>
      </c>
      <c r="IR99" s="394" t="str">
        <f>IF(ISBLANK(IO9),"",IO9)</f>
        <v/>
      </c>
      <c r="IS99" s="394"/>
      <c r="IT99" s="395"/>
      <c r="IU99" s="88"/>
      <c r="IV99" s="92"/>
      <c r="IW99" s="324" t="str">
        <f>IF(ISBLANK(IV9),"",COUNTIF(Tipy!$HO$6:$HO$84,Výsledky!IY99))</f>
        <v/>
      </c>
      <c r="IX99" s="93" t="str">
        <f>IF(ISBLANK(IV9),"",IW99/IV92)</f>
        <v/>
      </c>
      <c r="IY99" s="394" t="str">
        <f>IF(ISBLANK(IV9),"",IV9)</f>
        <v/>
      </c>
      <c r="IZ99" s="394"/>
      <c r="JA99" s="395"/>
      <c r="JB99" s="88"/>
      <c r="JC99" s="92"/>
      <c r="JD99" s="324" t="str">
        <f>IF(ISBLANK(JC9),"",COUNTIF(Tipy!$HU$6:$HU$84,Výsledky!JF99))</f>
        <v/>
      </c>
      <c r="JE99" s="93" t="str">
        <f>IF(ISBLANK(JC9),"",JD99/JC92)</f>
        <v/>
      </c>
      <c r="JF99" s="394" t="str">
        <f>IF(ISBLANK(JC9),"",JC9)</f>
        <v/>
      </c>
      <c r="JG99" s="394"/>
      <c r="JH99" s="395"/>
      <c r="JI99" s="88"/>
      <c r="JJ99" s="92"/>
      <c r="JK99" s="324" t="str">
        <f>IF(ISBLANK(JJ9),"",COUNTIF(Tipy!$IA$6:$IA$84,Výsledky!JM99))</f>
        <v/>
      </c>
      <c r="JL99" s="93" t="str">
        <f>IF(ISBLANK(JJ9),"",JK99/JJ92)</f>
        <v/>
      </c>
      <c r="JM99" s="394" t="str">
        <f>IF(ISBLANK(JJ9),"",JJ9)</f>
        <v/>
      </c>
      <c r="JN99" s="394"/>
      <c r="JO99" s="395"/>
      <c r="JP99" s="88"/>
      <c r="JQ99" s="92"/>
      <c r="JR99" s="324" t="str">
        <f>IF(ISBLANK(JQ9),"",COUNTIF(Tipy!$IG$6:$IG$84,Výsledky!JT99))</f>
        <v/>
      </c>
      <c r="JS99" s="93" t="str">
        <f>IF(ISBLANK(JQ9),"",JR99/JQ92)</f>
        <v/>
      </c>
      <c r="JT99" s="394" t="str">
        <f>IF(ISBLANK(JQ9),"",JQ9)</f>
        <v/>
      </c>
      <c r="JU99" s="394"/>
      <c r="JV99" s="395"/>
      <c r="JW99" s="88"/>
      <c r="JX99" s="92"/>
      <c r="JY99" s="324" t="str">
        <f>IF(ISBLANK(JX9),"",COUNTIF(Tipy!$IM$6:$IM$84,Výsledky!KA99))</f>
        <v/>
      </c>
      <c r="JZ99" s="93" t="str">
        <f>IF(ISBLANK(JX9),"",JY99/JX92)</f>
        <v/>
      </c>
      <c r="KA99" s="394" t="str">
        <f>IF(ISBLANK(JX9),"",JX9)</f>
        <v/>
      </c>
      <c r="KB99" s="394"/>
      <c r="KC99" s="395"/>
      <c r="KD99" s="88"/>
      <c r="KE99" s="92"/>
      <c r="KF99" s="324" t="str">
        <f>IF(ISBLANK(KE9),"",COUNTIF(Tipy!$IS$6:$IS$84,Výsledky!KH99))</f>
        <v/>
      </c>
      <c r="KG99" s="93" t="str">
        <f>IF(ISBLANK(KE9),"",KF99/KE92)</f>
        <v/>
      </c>
      <c r="KH99" s="394" t="str">
        <f>IF(ISBLANK(KE9),"",KE9)</f>
        <v/>
      </c>
      <c r="KI99" s="394"/>
      <c r="KJ99" s="395"/>
      <c r="KK99" s="88"/>
      <c r="KL99" s="92"/>
      <c r="KM99" s="324" t="str">
        <f>IF(ISBLANK(KL9),"",COUNTIF(Tipy!$IY$6:$IY$84,Výsledky!KO99))</f>
        <v/>
      </c>
      <c r="KN99" s="93" t="str">
        <f>IF(ISBLANK(KL9),"",KM99/KL92)</f>
        <v/>
      </c>
      <c r="KO99" s="394" t="str">
        <f>IF(ISBLANK(KL9),"",KL9)</f>
        <v/>
      </c>
      <c r="KP99" s="394"/>
      <c r="KQ99" s="395"/>
      <c r="KR99" s="88"/>
      <c r="KS99" s="92"/>
      <c r="KT99" s="324" t="str">
        <f>IF(ISBLANK(KS9),"",COUNTIF(Tipy!$JE$6:$JE$84,Výsledky!KV99))</f>
        <v/>
      </c>
      <c r="KU99" s="93" t="str">
        <f>IF(ISBLANK(KS9),"",KT99/KS92)</f>
        <v/>
      </c>
      <c r="KV99" s="394" t="str">
        <f>IF(ISBLANK(KS9),"",KS9)</f>
        <v/>
      </c>
      <c r="KW99" s="394"/>
      <c r="KX99" s="395"/>
      <c r="KY99" s="89"/>
      <c r="KZ99" s="92"/>
      <c r="LA99" s="324" t="str">
        <f>IF(ISBLANK(KZ9),"",COUNTIF(Tipy!$JK$6:$JK$84,Výsledky!LC99))</f>
        <v/>
      </c>
      <c r="LB99" s="93" t="str">
        <f>IF(ISBLANK(KZ9),"",LA99/KZ92)</f>
        <v/>
      </c>
      <c r="LC99" s="394" t="str">
        <f>IF(ISBLANK(KZ9),"",KZ9)</f>
        <v/>
      </c>
      <c r="LD99" s="394"/>
      <c r="LE99" s="395"/>
      <c r="LF99" s="88"/>
      <c r="LG99" s="92"/>
      <c r="LH99" s="324" t="str">
        <f>IF(ISBLANK(LG9),"",COUNTIF(Tipy!$IA$6:$IA$84,Výsledky!LJ99))</f>
        <v/>
      </c>
      <c r="LI99" s="93" t="str">
        <f>IF(ISBLANK(LG9),"",LH99/LG92)</f>
        <v/>
      </c>
      <c r="LJ99" s="394" t="str">
        <f>IF(ISBLANK(LG9),"",LG9)</f>
        <v/>
      </c>
      <c r="LK99" s="394"/>
      <c r="LL99" s="395"/>
      <c r="LM99" s="88"/>
      <c r="LN99" s="92"/>
      <c r="LO99" s="324" t="str">
        <f>IF(ISBLANK(LN9),"",COUNTIF(Tipy!$JQ$6:$JQ$84,Výsledky!LQ99))</f>
        <v/>
      </c>
      <c r="LP99" s="93" t="str">
        <f>IF(ISBLANK(LN9),"",LO99/LN92)</f>
        <v/>
      </c>
      <c r="LQ99" s="394" t="str">
        <f>IF(ISBLANK(LN9),"",LN9)</f>
        <v/>
      </c>
      <c r="LR99" s="394"/>
      <c r="LS99" s="395"/>
      <c r="LT99" s="88"/>
      <c r="LU99" s="92"/>
      <c r="LV99" s="324" t="str">
        <f>IF(ISBLANK(LU9),"",COUNTIF(Tipy!$IA$6:$IA$84,Výsledky!LX99))</f>
        <v/>
      </c>
      <c r="LW99" s="93" t="str">
        <f>IF(ISBLANK(LU9),"",LV99/LU92)</f>
        <v/>
      </c>
      <c r="LX99" s="394" t="str">
        <f>IF(ISBLANK(LU9),"",LU9)</f>
        <v/>
      </c>
      <c r="LY99" s="394"/>
      <c r="LZ99" s="395"/>
      <c r="MA99" s="88"/>
      <c r="MB99" s="92"/>
      <c r="MC99" s="324" t="str">
        <f>IF(ISBLANK(MB9),"",COUNTIF(Tipy!$KC$6:$KC$84,Výsledky!ME99))</f>
        <v/>
      </c>
      <c r="MD99" s="93" t="str">
        <f>IF(ISBLANK(MB9),"",MC99/MB92)</f>
        <v/>
      </c>
      <c r="ME99" s="394" t="str">
        <f>IF(ISBLANK(MB9),"",MB9)</f>
        <v/>
      </c>
      <c r="MF99" s="394"/>
      <c r="MG99" s="395"/>
      <c r="MH99" s="88"/>
      <c r="MI99" s="92"/>
      <c r="MJ99" s="324" t="str">
        <f>IF(ISBLANK(MI9),"",COUNTIF(Tipy!$KO$6:$KO$84,Výsledky!ML99))</f>
        <v/>
      </c>
      <c r="MK99" s="93" t="str">
        <f>IF(ISBLANK(MI9),"",MJ99/MI92)</f>
        <v/>
      </c>
      <c r="ML99" s="394" t="str">
        <f>IF(ISBLANK(MI9),"",MI9)</f>
        <v/>
      </c>
      <c r="MM99" s="394"/>
      <c r="MN99" s="395"/>
      <c r="MO99" s="88"/>
      <c r="MP99" s="92"/>
      <c r="MQ99" s="324" t="str">
        <f>IF(ISBLANK(MP9),"",COUNTIF(Tipy!$KU$6:$KU$84,Výsledky!MS99))</f>
        <v/>
      </c>
      <c r="MR99" s="93" t="str">
        <f>IF(ISBLANK(MP9),"",MQ99/MP92)</f>
        <v/>
      </c>
      <c r="MS99" s="394" t="str">
        <f>IF(ISBLANK(MP9),"",MP9)</f>
        <v/>
      </c>
      <c r="MT99" s="394"/>
      <c r="MU99" s="395"/>
      <c r="MV99" s="88"/>
      <c r="MW99" s="92"/>
      <c r="MX99" s="324" t="str">
        <f>IF(ISBLANK(MW9),"",COUNTIF(Tipy!$LA$6:$LA$84,Výsledky!MZ99))</f>
        <v/>
      </c>
      <c r="MY99" s="93" t="str">
        <f>IF(ISBLANK(MW9),"",MX99/MW92)</f>
        <v/>
      </c>
      <c r="MZ99" s="394" t="str">
        <f>IF(ISBLANK(MW9),"",MW9)</f>
        <v/>
      </c>
      <c r="NA99" s="394"/>
      <c r="NB99" s="395"/>
      <c r="NC99" s="88"/>
      <c r="ND99" s="92"/>
      <c r="NE99" s="324" t="str">
        <f>IF(ISBLANK(ND9),"",COUNTIF(Tipy!$LG$6:$LG$84,Výsledky!NG99))</f>
        <v/>
      </c>
      <c r="NF99" s="93" t="str">
        <f>IF(ISBLANK(ND9),"",NE99/ND92)</f>
        <v/>
      </c>
      <c r="NG99" s="394" t="str">
        <f>IF(ISBLANK(ND9),"",ND9)</f>
        <v/>
      </c>
      <c r="NH99" s="394"/>
      <c r="NI99" s="395"/>
      <c r="NJ99" s="88"/>
      <c r="NK99" s="92"/>
      <c r="NL99" s="324" t="str">
        <f>IF(ISBLANK(NK9),"",COUNTIF(Tipy!$LM$6:$LM$84,Výsledky!NN99))</f>
        <v/>
      </c>
      <c r="NM99" s="93" t="str">
        <f>IF(ISBLANK(NK9),"",NL99/NK92)</f>
        <v/>
      </c>
      <c r="NN99" s="394" t="str">
        <f>IF(ISBLANK(NK9),"",NK9)</f>
        <v/>
      </c>
      <c r="NO99" s="394"/>
      <c r="NP99" s="395"/>
      <c r="NQ99" s="88"/>
      <c r="NR99" s="92"/>
      <c r="NS99" s="324" t="str">
        <f>IF(ISBLANK(NR9),"",COUNTIF(Tipy!$LS$6:$LS$84,Výsledky!NU99))</f>
        <v/>
      </c>
      <c r="NT99" s="93" t="str">
        <f>IF(ISBLANK(NR9),"",NS99/NR92)</f>
        <v/>
      </c>
      <c r="NU99" s="394" t="str">
        <f>IF(ISBLANK(NR9),"",NR9)</f>
        <v/>
      </c>
      <c r="NV99" s="394"/>
      <c r="NW99" s="395"/>
      <c r="NX99" s="88"/>
      <c r="NY99" s="92"/>
      <c r="NZ99" s="324" t="str">
        <f>IF(ISBLANK(NY9),"",COUNTIF(Tipy!$LY$6:$LY$84,Výsledky!OB99))</f>
        <v/>
      </c>
      <c r="OA99" s="93" t="str">
        <f>IF(ISBLANK(NY9),"",NZ99/NY92)</f>
        <v/>
      </c>
      <c r="OB99" s="394" t="str">
        <f>IF(ISBLANK(NY9),"",NY9)</f>
        <v/>
      </c>
      <c r="OC99" s="394"/>
      <c r="OD99" s="395"/>
      <c r="OE99" s="88"/>
      <c r="OF99" s="92"/>
      <c r="OG99" s="324" t="str">
        <f>IF(ISBLANK(OF9),"",COUNTIF(Tipy!$ME$6:$ME$84,Výsledky!OI99))</f>
        <v/>
      </c>
      <c r="OH99" s="93" t="str">
        <f>IF(ISBLANK(OF9),"",OG99/OF92)</f>
        <v/>
      </c>
      <c r="OI99" s="394" t="str">
        <f>IF(ISBLANK(OF9),"",OF9)</f>
        <v/>
      </c>
      <c r="OJ99" s="394"/>
      <c r="OK99" s="395"/>
      <c r="OL99" s="88"/>
      <c r="OM99" s="92"/>
      <c r="ON99" s="324" t="str">
        <f>IF(ISBLANK(OM9),"",COUNTIF(Tipy!$MK$6:$MK$84,Výsledky!OP99))</f>
        <v/>
      </c>
      <c r="OO99" s="93" t="str">
        <f>IF(ISBLANK(OM9),"",ON99/OM92)</f>
        <v/>
      </c>
      <c r="OP99" s="394" t="str">
        <f>IF(ISBLANK(OM9),"",OM9)</f>
        <v/>
      </c>
      <c r="OQ99" s="394"/>
      <c r="OR99" s="395"/>
      <c r="OS99" s="88"/>
      <c r="OT99" s="92"/>
      <c r="OU99" s="324" t="str">
        <f>IF(ISBLANK(OT9),"",COUNTIF(Tipy!$MQ$6:$MQ$84,Výsledky!OW99))</f>
        <v/>
      </c>
      <c r="OV99" s="93" t="str">
        <f>IF(ISBLANK(OT9),"",OU99/OT92)</f>
        <v/>
      </c>
      <c r="OW99" s="394" t="str">
        <f>IF(ISBLANK(OT9),"",OT9)</f>
        <v/>
      </c>
      <c r="OX99" s="394"/>
      <c r="OY99" s="395"/>
      <c r="OZ99" s="88"/>
      <c r="PA99" s="92"/>
      <c r="PB99" s="324" t="str">
        <f>IF(ISBLANK(PA9),"",COUNTIF(Tipy!$MW$6:$MW$84,Výsledky!PD99))</f>
        <v/>
      </c>
      <c r="PC99" s="93" t="str">
        <f>IF(ISBLANK(PA9),"",PB99/PA92)</f>
        <v/>
      </c>
      <c r="PD99" s="394" t="str">
        <f>IF(ISBLANK(PA9),"",PA9)</f>
        <v/>
      </c>
      <c r="PE99" s="394"/>
      <c r="PF99" s="395"/>
      <c r="PG99" s="88"/>
      <c r="PH99" s="92"/>
      <c r="PI99" s="324" t="str">
        <f>IF(ISBLANK(PH9),"",COUNTIF(Tipy!$NC$6:$NC$84,Výsledky!PK99))</f>
        <v/>
      </c>
      <c r="PJ99" s="93" t="str">
        <f>IF(ISBLANK(PH9),"",PI99/PH92)</f>
        <v/>
      </c>
      <c r="PK99" s="394" t="str">
        <f>IF(ISBLANK(PH9),"",PH9)</f>
        <v/>
      </c>
      <c r="PL99" s="394"/>
      <c r="PM99" s="395"/>
      <c r="PN99" s="88"/>
      <c r="PO99" s="92"/>
      <c r="PP99" s="324" t="str">
        <f>IF(ISBLANK(PO9),"",COUNTIF(Tipy!$NI$6:$NI$84,Výsledky!PR99))</f>
        <v/>
      </c>
      <c r="PQ99" s="93" t="str">
        <f>IF(ISBLANK(PO9),"",PP99/PO92)</f>
        <v/>
      </c>
      <c r="PR99" s="394" t="str">
        <f>IF(ISBLANK(PO9),"",PO9)</f>
        <v/>
      </c>
      <c r="PS99" s="394"/>
      <c r="PT99" s="395"/>
      <c r="PU99" s="88"/>
      <c r="PV99" s="92"/>
      <c r="PW99" s="324" t="str">
        <f>IF(ISBLANK(PV9),"",COUNTIF(Tipy!$NO$6:$NO$84,Výsledky!PY99))</f>
        <v/>
      </c>
      <c r="PX99" s="93" t="str">
        <f>IF(ISBLANK(PV9),"",PW99/PV92)</f>
        <v/>
      </c>
      <c r="PY99" s="394" t="str">
        <f>IF(ISBLANK(PV9),"",PV9)</f>
        <v/>
      </c>
      <c r="PZ99" s="394"/>
      <c r="QA99" s="395"/>
      <c r="QB99" s="88"/>
      <c r="QC99" s="92"/>
      <c r="QD99" s="324" t="str">
        <f>IF(ISBLANK(QC9),"",COUNTIF(Tipy!$NU$6:$NU$84,Výsledky!QF99))</f>
        <v/>
      </c>
      <c r="QE99" s="93" t="str">
        <f>IF(ISBLANK(QC9),"",QD99/QC92)</f>
        <v/>
      </c>
      <c r="QF99" s="394" t="str">
        <f>IF(ISBLANK(QC9),"",QC9)</f>
        <v/>
      </c>
      <c r="QG99" s="394"/>
      <c r="QH99" s="395"/>
      <c r="QI99" s="121"/>
      <c r="QJ99" s="92"/>
      <c r="QK99" s="324" t="str">
        <f>IF(ISBLANK(QJ9),"",COUNTIF(Tipy!$OA$6:$OA$84,Výsledky!QM99))</f>
        <v/>
      </c>
      <c r="QL99" s="93" t="str">
        <f>IF(ISBLANK(QJ9),"",QK99/QJ92)</f>
        <v/>
      </c>
      <c r="QM99" s="394" t="str">
        <f>IF(ISBLANK(QJ9),"",QJ9)</f>
        <v/>
      </c>
      <c r="QN99" s="394"/>
      <c r="QO99" s="395"/>
      <c r="QP99" s="121"/>
      <c r="QQ99" s="92"/>
      <c r="QR99" s="324" t="str">
        <f>IF(ISBLANK(QQ9),"",COUNTIF(Tipy!#REF!,Výsledky!QT99))</f>
        <v/>
      </c>
      <c r="QS99" s="93" t="str">
        <f>IF(ISBLANK(QQ9),"",QR99/QQ92)</f>
        <v/>
      </c>
      <c r="QT99" s="394" t="str">
        <f>IF(ISBLANK(QQ9),"",QQ9)</f>
        <v/>
      </c>
      <c r="QU99" s="394"/>
      <c r="QV99" s="395"/>
    </row>
    <row r="100" spans="1:464" ht="15" customHeight="1">
      <c r="A100" s="444"/>
      <c r="B100" s="90" t="s">
        <v>148</v>
      </c>
      <c r="C100" s="84"/>
      <c r="D100" s="393">
        <f>IF(ISBLANK(I3),"",COUNTIF(G12:G90,"=20")+COUNTIF(G12:G90,"=30"))</f>
        <v>0</v>
      </c>
      <c r="E100" s="393"/>
      <c r="F100" s="391" t="e">
        <f>IF(ISBLANK(I3),"",D100/D92)</f>
        <v>#DIV/0!</v>
      </c>
      <c r="G100" s="391"/>
      <c r="H100" s="81"/>
      <c r="I100" s="94"/>
      <c r="J100" s="87"/>
      <c r="K100" s="393">
        <f>IF(ISBLANK(P3),"",COUNTIF(N12:N90,"=20")+COUNTIF(N12:N90,"=30"))</f>
        <v>37</v>
      </c>
      <c r="L100" s="393"/>
      <c r="M100" s="391">
        <f>IF(ISBLANK(P3),"",K100/K92)</f>
        <v>0.54411764705882348</v>
      </c>
      <c r="N100" s="391"/>
      <c r="O100" s="81"/>
      <c r="P100" s="94"/>
      <c r="Q100" s="88"/>
      <c r="R100" s="393">
        <f>IF(ISBLANK(W3),"",COUNTIF(U12:U90,"=20")+COUNTIF(U12:U90,"=30"))</f>
        <v>3</v>
      </c>
      <c r="S100" s="393"/>
      <c r="T100" s="391">
        <f>IF(ISBLANK(W3),"",R100/R92)</f>
        <v>4.7619047619047616E-2</v>
      </c>
      <c r="U100" s="391"/>
      <c r="V100" s="81"/>
      <c r="W100" s="94"/>
      <c r="X100" s="88"/>
      <c r="Y100" s="393">
        <f>IF(ISBLANK(AD3),"",COUNTIF(AB12:AB90,"=20")+COUNTIF(AB12:AB90,"=30"))</f>
        <v>25</v>
      </c>
      <c r="Z100" s="393"/>
      <c r="AA100" s="391">
        <f>IF(ISBLANK(AD3),"",Y100/Y92)</f>
        <v>0.3968253968253968</v>
      </c>
      <c r="AB100" s="391"/>
      <c r="AC100" s="81"/>
      <c r="AD100" s="94"/>
      <c r="AE100" s="88"/>
      <c r="AF100" s="393" t="str">
        <f>IF(ISBLANK(AK3),"",COUNTIF(AI12:AI90,"=20")+COUNTIF(AI12:AI90,"=30"))</f>
        <v/>
      </c>
      <c r="AG100" s="393"/>
      <c r="AH100" s="391" t="str">
        <f>IF(ISBLANK(AK3),"",AF100/AF92)</f>
        <v/>
      </c>
      <c r="AI100" s="391"/>
      <c r="AJ100" s="81"/>
      <c r="AK100" s="94"/>
      <c r="AL100" s="88"/>
      <c r="AM100" s="393" t="str">
        <f>IF(ISBLANK(AR3),"",COUNTIF(AP12:AP90,"=20")+COUNTIF(AP12:AP90,"=30"))</f>
        <v/>
      </c>
      <c r="AN100" s="393"/>
      <c r="AO100" s="391" t="str">
        <f>IF(ISBLANK(AR3),"",AM100/AM92)</f>
        <v/>
      </c>
      <c r="AP100" s="391"/>
      <c r="AQ100" s="81"/>
      <c r="AR100" s="94"/>
      <c r="AS100" s="88"/>
      <c r="AT100" s="393" t="str">
        <f>IF(ISBLANK(BF3),"",COUNTIF(AW12:AW90,"=20")+COUNTIF(AW12:AW90,"=30"))</f>
        <v/>
      </c>
      <c r="AU100" s="393"/>
      <c r="AV100" s="391" t="str">
        <f>IF(ISBLANK(BF3),"",AT100/AT92)</f>
        <v/>
      </c>
      <c r="AW100" s="391"/>
      <c r="AX100" s="81"/>
      <c r="AY100" s="94"/>
      <c r="AZ100" s="88"/>
      <c r="BA100" s="393" t="str">
        <f>IF(ISBLANK(AY3),"",COUNTIF(BD12:BD90,"=20")+COUNTIF(BD12:BD90,"=30"))</f>
        <v/>
      </c>
      <c r="BB100" s="393"/>
      <c r="BC100" s="391" t="str">
        <f>IF(ISBLANK(AY3),"",BA100/BA92)</f>
        <v/>
      </c>
      <c r="BD100" s="391"/>
      <c r="BE100" s="81"/>
      <c r="BF100" s="94"/>
      <c r="BG100" s="88"/>
      <c r="BH100" s="393" t="str">
        <f>IF(ISBLANK(BT3),"",COUNTIF(BK12:BK90,"=20")+COUNTIF(BK12:BK90,"=30"))</f>
        <v/>
      </c>
      <c r="BI100" s="393"/>
      <c r="BJ100" s="391" t="str">
        <f>IF(ISBLANK(BT3),"",BH100/BH92)</f>
        <v/>
      </c>
      <c r="BK100" s="391"/>
      <c r="BL100" s="81"/>
      <c r="BM100" s="94"/>
      <c r="BN100" s="88"/>
      <c r="BO100" s="393" t="str">
        <f>IF(ISBLANK(CA3),"",COUNTIF(BR12:BR90,"=20")+COUNTIF(BR12:BR90,"=30"))</f>
        <v/>
      </c>
      <c r="BP100" s="393"/>
      <c r="BQ100" s="391" t="str">
        <f>IF(ISBLANK(CA3),"",BO100/BO92)</f>
        <v/>
      </c>
      <c r="BR100" s="391"/>
      <c r="BS100" s="81"/>
      <c r="BT100" s="94"/>
      <c r="BU100" s="88"/>
      <c r="BV100" s="393" t="str">
        <f>IF(ISBLANK(CH3),"",COUNTIF(BY12:BY90,"=20")+COUNTIF(BY12:BY90,"=30"))</f>
        <v/>
      </c>
      <c r="BW100" s="393"/>
      <c r="BX100" s="391" t="str">
        <f>IF(ISBLANK(CH3),"",BV100/BV92)</f>
        <v/>
      </c>
      <c r="BY100" s="391"/>
      <c r="BZ100" s="81"/>
      <c r="CA100" s="94"/>
      <c r="CB100" s="88"/>
      <c r="CC100" s="393" t="str">
        <f>IF(ISBLANK(CO3),"",COUNTIF(CF12:CF90,"=20")+COUNTIF(CF12:CF90,"=30"))</f>
        <v/>
      </c>
      <c r="CD100" s="393"/>
      <c r="CE100" s="391" t="str">
        <f>IF(ISBLANK(CO3),"",CC100/CC92)</f>
        <v/>
      </c>
      <c r="CF100" s="391"/>
      <c r="CG100" s="81"/>
      <c r="CH100" s="94"/>
      <c r="CI100" s="88"/>
      <c r="CJ100" s="393" t="str">
        <f>IF(ISBLANK(CV3),"",COUNTIF(CM12:CM90,"=20")+COUNTIF(CM12:CM90,"=30"))</f>
        <v/>
      </c>
      <c r="CK100" s="393"/>
      <c r="CL100" s="391" t="str">
        <f>IF(ISBLANK(CV3),"",CJ100/CJ92)</f>
        <v/>
      </c>
      <c r="CM100" s="391"/>
      <c r="CN100" s="81"/>
      <c r="CO100" s="94"/>
      <c r="CP100" s="88"/>
      <c r="CQ100" s="393" t="str">
        <f>IF(ISBLANK(DC3),"",COUNTIF(CT12:CT90,"=20")+COUNTIF(CT12:CT90,"=30"))</f>
        <v/>
      </c>
      <c r="CR100" s="393"/>
      <c r="CS100" s="391" t="str">
        <f>IF(ISBLANK(DC3),"",CQ100/CQ92)</f>
        <v/>
      </c>
      <c r="CT100" s="391"/>
      <c r="CU100" s="81"/>
      <c r="CV100" s="94"/>
      <c r="CW100" s="88"/>
      <c r="CX100" s="393" t="str">
        <f>IF(ISBLANK(DX3),"",COUNTIF(DA12:DA90,"=20")+COUNTIF(DA12:DA90,"=30"))</f>
        <v/>
      </c>
      <c r="CY100" s="393"/>
      <c r="CZ100" s="391" t="str">
        <f>IF(ISBLANK(DX3),"",CX100/CX92)</f>
        <v/>
      </c>
      <c r="DA100" s="391"/>
      <c r="DB100" s="81"/>
      <c r="DC100" s="94"/>
      <c r="DD100" s="88"/>
      <c r="DE100" s="393" t="str">
        <f>IF(ISBLANK(DQ3),"",COUNTIF(DH12:DH90,"=20")+COUNTIF(DH12:DH90,"=30"))</f>
        <v/>
      </c>
      <c r="DF100" s="393"/>
      <c r="DG100" s="391" t="str">
        <f>IF(ISBLANK(DQ3),"",DE100/DE92)</f>
        <v/>
      </c>
      <c r="DH100" s="391"/>
      <c r="DI100" s="81"/>
      <c r="DJ100" s="94"/>
      <c r="DK100" s="88"/>
      <c r="DL100" s="393" t="str">
        <f>IF(ISBLANK(EE3),"",COUNTIF(DO12:DO90,"=20")+COUNTIF(DO12:DO90,"=30"))</f>
        <v/>
      </c>
      <c r="DM100" s="393"/>
      <c r="DN100" s="391" t="str">
        <f>IF(ISBLANK(EE3),"",DL100/DL92)</f>
        <v/>
      </c>
      <c r="DO100" s="391"/>
      <c r="DP100" s="81"/>
      <c r="DQ100" s="94"/>
      <c r="DR100" s="88"/>
      <c r="DS100" s="393" t="str">
        <f>IF(ISBLANK(EL3),"",COUNTIF(DV12:DV90,"=20")+COUNTIF(DV12:DV90,"=30"))</f>
        <v/>
      </c>
      <c r="DT100" s="393"/>
      <c r="DU100" s="391" t="str">
        <f>IF(ISBLANK(EL3),"",DS100/DS92)</f>
        <v/>
      </c>
      <c r="DV100" s="391"/>
      <c r="DW100" s="81"/>
      <c r="DX100" s="94"/>
      <c r="DY100" s="88"/>
      <c r="DZ100" s="393" t="str">
        <f>IF(ISBLANK(ES3),"",COUNTIF(EC12:EC90,"=20")+COUNTIF(EC12:EC90,"=30"))</f>
        <v/>
      </c>
      <c r="EA100" s="393"/>
      <c r="EB100" s="391" t="str">
        <f>IF(ISBLANK(ES3),"",DZ100/DZ92)</f>
        <v/>
      </c>
      <c r="EC100" s="391"/>
      <c r="ED100" s="81"/>
      <c r="EE100" s="94"/>
      <c r="EF100" s="88"/>
      <c r="EG100" s="393" t="str">
        <f>IF(ISBLANK(EZ3),"",COUNTIF(EJ12:EJ90,"=20")+COUNTIF(EJ12:EJ90,"=30"))</f>
        <v/>
      </c>
      <c r="EH100" s="393"/>
      <c r="EI100" s="391" t="str">
        <f>IF(ISBLANK(EZ3),"",EG100/EG92)</f>
        <v/>
      </c>
      <c r="EJ100" s="391"/>
      <c r="EK100" s="81"/>
      <c r="EL100" s="94"/>
      <c r="EM100" s="88"/>
      <c r="EN100" s="393" t="str">
        <f>IF(ISBLANK(FU3),"",COUNTIF(EQ12:EQ90,"=20")+COUNTIF(EQ12:EQ90,"=30"))</f>
        <v/>
      </c>
      <c r="EO100" s="393"/>
      <c r="EP100" s="391" t="str">
        <f>IF(ISBLANK(FU3),"",EN100/EN92)</f>
        <v/>
      </c>
      <c r="EQ100" s="391"/>
      <c r="ER100" s="81"/>
      <c r="ES100" s="94"/>
      <c r="ET100" s="88"/>
      <c r="EU100" s="393" t="str">
        <f>IF(ISBLANK(FG3),"",COUNTIF(EX12:EX90,"=20")+COUNTIF(EX12:EX90,"=30"))</f>
        <v/>
      </c>
      <c r="EV100" s="393"/>
      <c r="EW100" s="391" t="str">
        <f>IF(ISBLANK(FG3),"",EU100/EU92)</f>
        <v/>
      </c>
      <c r="EX100" s="391"/>
      <c r="EY100" s="81"/>
      <c r="EZ100" s="94"/>
      <c r="FA100" s="88"/>
      <c r="FB100" s="393" t="str">
        <f>IF(ISBLANK(BM3),"",COUNTIF(FE12:FE90,"=20")+COUNTIF(FE12:FE90,"=30"))</f>
        <v/>
      </c>
      <c r="FC100" s="393"/>
      <c r="FD100" s="391" t="str">
        <f>IF(ISBLANK(BM3),"",FB100/FB92)</f>
        <v/>
      </c>
      <c r="FE100" s="391"/>
      <c r="FF100" s="81"/>
      <c r="FG100" s="94"/>
      <c r="FH100" s="88"/>
      <c r="FI100" s="393" t="str">
        <f>IF(ISBLANK(FN3),"",COUNTIF(FL12:FL90,"=20")+COUNTIF(FL12:FL90,"=30"))</f>
        <v/>
      </c>
      <c r="FJ100" s="393"/>
      <c r="FK100" s="391" t="str">
        <f>IF(ISBLANK(FN3),"",FI100/FI92)</f>
        <v/>
      </c>
      <c r="FL100" s="391"/>
      <c r="FM100" s="81"/>
      <c r="FN100" s="94"/>
      <c r="FO100" s="88"/>
      <c r="FP100" s="393" t="str">
        <f>IF(ISBLANK(DJ3),"",COUNTIF(FS12:FS90,"=20")+COUNTIF(FS12:FS90,"=30"))</f>
        <v/>
      </c>
      <c r="FQ100" s="393"/>
      <c r="FR100" s="391" t="str">
        <f>IF(ISBLANK(DJ3),"",FP100/FP92)</f>
        <v/>
      </c>
      <c r="FS100" s="391"/>
      <c r="FT100" s="81"/>
      <c r="FU100" s="94"/>
      <c r="FV100" s="88"/>
      <c r="FW100" s="393" t="str">
        <f>IF(ISBLANK(GB3),"",COUNTIF(FZ12:FZ90,"=20")+COUNTIF(FZ12:FZ90,"=30"))</f>
        <v/>
      </c>
      <c r="FX100" s="393"/>
      <c r="FY100" s="391" t="str">
        <f>IF(ISBLANK(GB3),"",FW100/FW92)</f>
        <v/>
      </c>
      <c r="FZ100" s="391"/>
      <c r="GA100" s="81"/>
      <c r="GB100" s="94"/>
      <c r="GC100" s="88"/>
      <c r="GD100" s="393" t="str">
        <f>IF(ISBLANK(GP3),"",COUNTIF(GG12:GG90,"=20")+COUNTIF(GG12:GG90,"=30"))</f>
        <v/>
      </c>
      <c r="GE100" s="393"/>
      <c r="GF100" s="391" t="str">
        <f>IF(ISBLANK(GP3),"",GD100/GD92)</f>
        <v/>
      </c>
      <c r="GG100" s="391"/>
      <c r="GH100" s="81"/>
      <c r="GI100" s="94"/>
      <c r="GJ100" s="88"/>
      <c r="GK100" s="393" t="str">
        <f>IF(ISBLANK(GW3),"",COUNTIF(GN12:GN90,"=20")+COUNTIF(GN12:GN90,"=30"))</f>
        <v/>
      </c>
      <c r="GL100" s="393"/>
      <c r="GM100" s="391" t="str">
        <f>IF(ISBLANK(GW3),"",GK100/GK92)</f>
        <v/>
      </c>
      <c r="GN100" s="391"/>
      <c r="GO100" s="81"/>
      <c r="GP100" s="94"/>
      <c r="GQ100" s="88"/>
      <c r="GR100" s="393" t="str">
        <f>IF(ISBLANK(GI3),"",COUNTIF(GU12:GU90,"=20")+COUNTIF(GU12:GU90,"=30"))</f>
        <v/>
      </c>
      <c r="GS100" s="393"/>
      <c r="GT100" s="391" t="str">
        <f>IF(ISBLANK(GI3),"",GR100/GR92)</f>
        <v/>
      </c>
      <c r="GU100" s="391"/>
      <c r="GV100" s="81"/>
      <c r="GW100" s="94"/>
      <c r="GX100" s="88"/>
      <c r="GY100" s="393" t="str">
        <f>IF(ISBLANK(HK3),"",COUNTIF(HB12:HB90,"=20")+COUNTIF(HB12:HB90,"=30"))</f>
        <v/>
      </c>
      <c r="GZ100" s="393"/>
      <c r="HA100" s="391" t="str">
        <f>IF(ISBLANK(HK3),"",GY100/GY92)</f>
        <v/>
      </c>
      <c r="HB100" s="391"/>
      <c r="HC100" s="81"/>
      <c r="HD100" s="94"/>
      <c r="HE100" s="88"/>
      <c r="HF100" s="393" t="str">
        <f>IF(ISBLANK(HD3),"",COUNTIF(HI12:HI90,"=20")+COUNTIF(HI12:HI90,"=30"))</f>
        <v/>
      </c>
      <c r="HG100" s="393"/>
      <c r="HH100" s="391" t="str">
        <f>IF(ISBLANK(HD3),"",HF100/HF92)</f>
        <v/>
      </c>
      <c r="HI100" s="391"/>
      <c r="HJ100" s="81"/>
      <c r="HK100" s="94"/>
      <c r="HL100" s="88"/>
      <c r="HM100" s="393" t="str">
        <f>IF(ISBLANK(HY3),"",COUNTIF(HP12:HP90,"=20")+COUNTIF(HP12:HP90,"=30"))</f>
        <v/>
      </c>
      <c r="HN100" s="393"/>
      <c r="HO100" s="391" t="str">
        <f>IF(ISBLANK(HY3),"",HM100/HM92)</f>
        <v/>
      </c>
      <c r="HP100" s="391"/>
      <c r="HQ100" s="81"/>
      <c r="HR100" s="94"/>
      <c r="HS100" s="88"/>
      <c r="HT100" s="393" t="str">
        <f>IF(ISBLANK(HR3),"",COUNTIF(HW12:HW90,"=20")+COUNTIF(HW12:HW90,"=30"))</f>
        <v/>
      </c>
      <c r="HU100" s="393"/>
      <c r="HV100" s="391" t="str">
        <f>IF(ISBLANK(HR3),"",HT100/HT92)</f>
        <v/>
      </c>
      <c r="HW100" s="391"/>
      <c r="HX100" s="81"/>
      <c r="HY100" s="94"/>
      <c r="HZ100" s="88"/>
      <c r="IA100" s="393" t="str">
        <f>IF(ISBLANK(IM3),"",COUNTIF(ID12:ID90,"=20")+COUNTIF(ID12:ID90,"=30"))</f>
        <v/>
      </c>
      <c r="IB100" s="393"/>
      <c r="IC100" s="391" t="str">
        <f>IF(ISBLANK(IM3),"",IA100/IA92)</f>
        <v/>
      </c>
      <c r="ID100" s="391"/>
      <c r="IE100" s="81"/>
      <c r="IF100" s="94"/>
      <c r="IG100" s="88"/>
      <c r="IH100" s="393" t="str">
        <f>IF(ISBLANK(IF3),"",COUNTIF(IK12:IK90,"=20")+COUNTIF(IK12:IK90,"=30"))</f>
        <v/>
      </c>
      <c r="II100" s="393"/>
      <c r="IJ100" s="391" t="str">
        <f>IF(ISBLANK(IF3),"",IH100/IH92)</f>
        <v/>
      </c>
      <c r="IK100" s="391"/>
      <c r="IL100" s="81"/>
      <c r="IM100" s="94"/>
      <c r="IN100" s="88"/>
      <c r="IO100" s="393" t="str">
        <f>IF(ISBLANK(IT3),"",COUNTIF(IR12:IR90,"=20")+COUNTIF(IR12:IR90,"=30"))</f>
        <v/>
      </c>
      <c r="IP100" s="393"/>
      <c r="IQ100" s="391" t="str">
        <f>IF(ISBLANK(IT3),"",IO100/IO92)</f>
        <v/>
      </c>
      <c r="IR100" s="391"/>
      <c r="IS100" s="81"/>
      <c r="IT100" s="94"/>
      <c r="IU100" s="88"/>
      <c r="IV100" s="393" t="str">
        <f>IF(ISBLANK(JA3),"",COUNTIF(IY12:IY90,"=20")+COUNTIF(IY12:IY90,"=30"))</f>
        <v/>
      </c>
      <c r="IW100" s="393"/>
      <c r="IX100" s="391" t="str">
        <f>IF(ISBLANK(JA3),"",IV100/IV92)</f>
        <v/>
      </c>
      <c r="IY100" s="391"/>
      <c r="IZ100" s="81"/>
      <c r="JA100" s="94"/>
      <c r="JB100" s="88"/>
      <c r="JC100" s="393" t="str">
        <f>IF(ISBLANK(JO3),"",COUNTIF(JF12:JF90,"=20")+COUNTIF(JF12:JF90,"=30"))</f>
        <v/>
      </c>
      <c r="JD100" s="393"/>
      <c r="JE100" s="391" t="str">
        <f>IF(ISBLANK(JO3),"",JC100/JC92)</f>
        <v/>
      </c>
      <c r="JF100" s="391"/>
      <c r="JG100" s="81"/>
      <c r="JH100" s="94"/>
      <c r="JI100" s="88"/>
      <c r="JJ100" s="393" t="str">
        <f>IF(ISBLANK(JH3),"",COUNTIF(JM12:JM90,"=20")+COUNTIF(JM12:JM90,"=30"))</f>
        <v/>
      </c>
      <c r="JK100" s="393"/>
      <c r="JL100" s="391" t="str">
        <f>IF(ISBLANK(JH3),"",JJ100/JJ92)</f>
        <v/>
      </c>
      <c r="JM100" s="391"/>
      <c r="JN100" s="81"/>
      <c r="JO100" s="94"/>
      <c r="JP100" s="88"/>
      <c r="JQ100" s="393" t="str">
        <f>IF(ISBLANK(JV3),"",COUNTIF(JT12:JT90,"=20")+COUNTIF(JT12:JT90,"=30"))</f>
        <v/>
      </c>
      <c r="JR100" s="393"/>
      <c r="JS100" s="391" t="str">
        <f>IF(ISBLANK(JV3),"",JQ100/JQ92)</f>
        <v/>
      </c>
      <c r="JT100" s="391"/>
      <c r="JU100" s="81"/>
      <c r="JV100" s="94"/>
      <c r="JW100" s="88"/>
      <c r="JX100" s="393" t="str">
        <f>IF(ISBLANK(KQ3),"",COUNTIF(KA12:KA90,"=20")+COUNTIF(KA12:KA90,"=30"))</f>
        <v/>
      </c>
      <c r="JY100" s="393"/>
      <c r="JZ100" s="391" t="str">
        <f>IF(ISBLANK(KQ3),"",JX100/JX92)</f>
        <v/>
      </c>
      <c r="KA100" s="391"/>
      <c r="KB100" s="81"/>
      <c r="KC100" s="94"/>
      <c r="KD100" s="88"/>
      <c r="KE100" s="393" t="str">
        <f>IF(ISBLANK(KX3),"",COUNTIF(KH12:KH90,"=20")+COUNTIF(KH12:KH90,"=30"))</f>
        <v/>
      </c>
      <c r="KF100" s="393"/>
      <c r="KG100" s="391" t="str">
        <f>IF(ISBLANK(KX3),"",KE100/KE92)</f>
        <v/>
      </c>
      <c r="KH100" s="391"/>
      <c r="KI100" s="81"/>
      <c r="KJ100" s="94"/>
      <c r="KK100" s="88"/>
      <c r="KL100" s="393" t="str">
        <f>IF(ISBLANK(KJ3),"",COUNTIF(KO12:KO90,"=20")+COUNTIF(KO12:KO90,"=30"))</f>
        <v/>
      </c>
      <c r="KM100" s="393"/>
      <c r="KN100" s="391" t="str">
        <f>IF(ISBLANK(KJ3),"",KL100/KL92)</f>
        <v/>
      </c>
      <c r="KO100" s="391"/>
      <c r="KP100" s="81"/>
      <c r="KQ100" s="94"/>
      <c r="KR100" s="88"/>
      <c r="KS100" s="393" t="str">
        <f>IF(ISBLANK(KC3),"",COUNTIF(KV12:KV90,"=20")+COUNTIF(KV12:KV90,"=30"))</f>
        <v/>
      </c>
      <c r="KT100" s="393"/>
      <c r="KU100" s="391" t="str">
        <f>IF(ISBLANK(KC3),"",KS100/KS92)</f>
        <v/>
      </c>
      <c r="KV100" s="391"/>
      <c r="KW100" s="81"/>
      <c r="KX100" s="94"/>
      <c r="KY100" s="89"/>
      <c r="KZ100" s="393" t="str">
        <f>IF(ISBLANK(LE3),"",COUNTIF(LC12:LC90,"=20")+COUNTIF(LC12:LC90,"=30"))</f>
        <v/>
      </c>
      <c r="LA100" s="393"/>
      <c r="LB100" s="391" t="str">
        <f>IF(ISBLANK(LE3),"",KZ100/KZ92)</f>
        <v/>
      </c>
      <c r="LC100" s="391"/>
      <c r="LD100" s="81"/>
      <c r="LE100" s="94"/>
      <c r="LF100" s="88"/>
      <c r="LG100" s="393" t="str">
        <f>IF(ISBLANK(LE3),"",COUNTIF(LJ12:LJ90,"=20")+COUNTIF(LJ12:LJ90,"=30"))</f>
        <v/>
      </c>
      <c r="LH100" s="393"/>
      <c r="LI100" s="391" t="str">
        <f>IF(ISBLANK(LE3),"",LG100/LG92)</f>
        <v/>
      </c>
      <c r="LJ100" s="391"/>
      <c r="LK100" s="81"/>
      <c r="LL100" s="94"/>
      <c r="LM100" s="88"/>
      <c r="LN100" s="393" t="str">
        <f>IF(ISBLANK(LS3),"",COUNTIF(LQ12:LQ90,"=20")+COUNTIF(LQ12:LQ90,"=30"))</f>
        <v/>
      </c>
      <c r="LO100" s="393"/>
      <c r="LP100" s="391" t="str">
        <f>IF(ISBLANK(LS3),"",LN100/LN92)</f>
        <v/>
      </c>
      <c r="LQ100" s="391"/>
      <c r="LR100" s="81"/>
      <c r="LS100" s="94"/>
      <c r="LT100" s="88"/>
      <c r="LU100" s="393" t="str">
        <f>IF(ISBLANK(LS3),"",COUNTIF(LX12:LX90,"=20")+COUNTIF(LX12:LX90,"=30"))</f>
        <v/>
      </c>
      <c r="LV100" s="393"/>
      <c r="LW100" s="391" t="str">
        <f>IF(ISBLANK(LS3),"",LU100/LU92)</f>
        <v/>
      </c>
      <c r="LX100" s="391"/>
      <c r="LY100" s="81"/>
      <c r="LZ100" s="94"/>
      <c r="MA100" s="88"/>
      <c r="MB100" s="393" t="str">
        <f>IF(ISBLANK(MG3),"",COUNTIF(ME12:ME90,"=20")+COUNTIF(ME12:ME90,"=30"))</f>
        <v/>
      </c>
      <c r="MC100" s="393"/>
      <c r="MD100" s="391" t="str">
        <f>IF(ISBLANK(MG3),"",MB100/MB92)</f>
        <v/>
      </c>
      <c r="ME100" s="391"/>
      <c r="MF100" s="81"/>
      <c r="MG100" s="94"/>
      <c r="MH100" s="88"/>
      <c r="MI100" s="393" t="str">
        <f>IF(ISBLANK(MN3),"",COUNTIF(ML12:ML90,"=20")+COUNTIF(ML12:ML90,"=30"))</f>
        <v/>
      </c>
      <c r="MJ100" s="393"/>
      <c r="MK100" s="391" t="str">
        <f>IF(ISBLANK(MN3),"",MI100/MI92)</f>
        <v/>
      </c>
      <c r="ML100" s="391"/>
      <c r="MM100" s="81"/>
      <c r="MN100" s="94"/>
      <c r="MO100" s="88"/>
      <c r="MP100" s="393" t="str">
        <f>IF(ISBLANK(MU3),"",COUNTIF(MS12:MS90,"=20")+COUNTIF(MS12:MS90,"=30"))</f>
        <v/>
      </c>
      <c r="MQ100" s="393"/>
      <c r="MR100" s="391" t="str">
        <f>IF(ISBLANK(MU3),"",MP100/MP92)</f>
        <v/>
      </c>
      <c r="MS100" s="391"/>
      <c r="MT100" s="81"/>
      <c r="MU100" s="94"/>
      <c r="MV100" s="88"/>
      <c r="MW100" s="393" t="str">
        <f>IF(ISBLANK(NP3),"",COUNTIF(MZ12:MZ90,"=20")+COUNTIF(MZ12:MZ90,"=30"))</f>
        <v/>
      </c>
      <c r="MX100" s="393"/>
      <c r="MY100" s="391" t="str">
        <f>IF(ISBLANK(NP3),"",MW100/MW92)</f>
        <v/>
      </c>
      <c r="MZ100" s="391"/>
      <c r="NA100" s="81"/>
      <c r="NB100" s="94"/>
      <c r="NC100" s="88"/>
      <c r="ND100" s="393" t="str">
        <f>IF(ISBLANK(NB3),"",COUNTIF(NG12:NG90,"=20")+COUNTIF(NG12:NG90,"=30"))</f>
        <v/>
      </c>
      <c r="NE100" s="393"/>
      <c r="NF100" s="391" t="str">
        <f>IF(ISBLANK(NB3),"",ND100/ND92)</f>
        <v/>
      </c>
      <c r="NG100" s="391"/>
      <c r="NH100" s="81"/>
      <c r="NI100" s="94"/>
      <c r="NJ100" s="88"/>
      <c r="NK100" s="393" t="str">
        <f>IF(ISBLANK(OD3),"",COUNTIF(NN12:NN90,"=20")+COUNTIF(NN12:NN90,"=30"))</f>
        <v/>
      </c>
      <c r="NL100" s="393"/>
      <c r="NM100" s="391" t="str">
        <f>IF(ISBLANK(OD3),"",NK100/NK92)</f>
        <v/>
      </c>
      <c r="NN100" s="391"/>
      <c r="NO100" s="81"/>
      <c r="NP100" s="94"/>
      <c r="NQ100" s="88"/>
      <c r="NR100" s="393" t="str">
        <f>IF(ISBLANK(NI3),"",COUNTIF(NU12:NU90,"=20")+COUNTIF(NU12:NU90,"=30"))</f>
        <v/>
      </c>
      <c r="NS100" s="393"/>
      <c r="NT100" s="391" t="str">
        <f>IF(ISBLANK(NI3),"",NR100/NR92)</f>
        <v/>
      </c>
      <c r="NU100" s="391"/>
      <c r="NV100" s="81"/>
      <c r="NW100" s="94"/>
      <c r="NX100" s="88"/>
      <c r="NY100" s="393" t="str">
        <f>IF(ISBLANK(OK3),"",COUNTIF(OB12:OB90,"=20")+COUNTIF(OB12:OB90,"=30"))</f>
        <v/>
      </c>
      <c r="NZ100" s="393"/>
      <c r="OA100" s="391" t="str">
        <f>IF(ISBLANK(OK3),"",NY100/NY92)</f>
        <v/>
      </c>
      <c r="OB100" s="391"/>
      <c r="OC100" s="81"/>
      <c r="OD100" s="94"/>
      <c r="OE100" s="88"/>
      <c r="OF100" s="393" t="str">
        <f>IF(ISBLANK(NW3),"",COUNTIF(OI12:OI90,"=20")+COUNTIF(OI12:OI90,"=30"))</f>
        <v/>
      </c>
      <c r="OG100" s="393"/>
      <c r="OH100" s="391" t="str">
        <f>IF(ISBLANK(NW3),"",OF100/OF92)</f>
        <v/>
      </c>
      <c r="OI100" s="391"/>
      <c r="OJ100" s="81"/>
      <c r="OK100" s="94"/>
      <c r="OL100" s="88"/>
      <c r="OM100" s="393" t="str">
        <f>IF(ISBLANK(OR3),"",COUNTIF(OP12:OP90,"=20")+COUNTIF(OP12:OP90,"=30"))</f>
        <v/>
      </c>
      <c r="ON100" s="393"/>
      <c r="OO100" s="391" t="str">
        <f>IF(ISBLANK(OR3),"",OM100/OM92)</f>
        <v/>
      </c>
      <c r="OP100" s="391"/>
      <c r="OQ100" s="81"/>
      <c r="OR100" s="94"/>
      <c r="OS100" s="88"/>
      <c r="OT100" s="393" t="str">
        <f>IF(ISBLANK(OY3),"",COUNTIF(OW12:OW90,"=20")+COUNTIF(OW12:OW90,"=30"))</f>
        <v/>
      </c>
      <c r="OU100" s="393"/>
      <c r="OV100" s="391" t="str">
        <f>IF(ISBLANK(OY3),"",OT100/OT92)</f>
        <v/>
      </c>
      <c r="OW100" s="391"/>
      <c r="OX100" s="81"/>
      <c r="OY100" s="94"/>
      <c r="OZ100" s="88"/>
      <c r="PA100" s="393" t="str">
        <f>IF(ISBLANK(PF3),"",COUNTIF(PD12:PD90,"=20")+COUNTIF(PD12:PD90,"=30"))</f>
        <v/>
      </c>
      <c r="PB100" s="393"/>
      <c r="PC100" s="391" t="str">
        <f>IF(ISBLANK(PF3),"",PA100/PA92)</f>
        <v/>
      </c>
      <c r="PD100" s="391"/>
      <c r="PE100" s="81"/>
      <c r="PF100" s="94"/>
      <c r="PG100" s="88"/>
      <c r="PH100" s="393" t="str">
        <f>IF(ISBLANK(PM3),"",COUNTIF(PK12:PK90,"=20")+COUNTIF(PK12:PK90,"=30"))</f>
        <v/>
      </c>
      <c r="PI100" s="393"/>
      <c r="PJ100" s="391" t="str">
        <f>IF(ISBLANK(PM3),"",PH100/PH92)</f>
        <v/>
      </c>
      <c r="PK100" s="391"/>
      <c r="PL100" s="81"/>
      <c r="PM100" s="94"/>
      <c r="PN100" s="88"/>
      <c r="PO100" s="393" t="str">
        <f>IF(ISBLANK(PT3),"",COUNTIF(PR12:PR90,"=20")+COUNTIF(PR12:PR90,"=30"))</f>
        <v/>
      </c>
      <c r="PP100" s="393"/>
      <c r="PQ100" s="391" t="str">
        <f>IF(ISBLANK(PT3),"",PO100/PO92)</f>
        <v/>
      </c>
      <c r="PR100" s="391"/>
      <c r="PS100" s="81"/>
      <c r="PT100" s="94"/>
      <c r="PU100" s="88"/>
      <c r="PV100" s="393" t="str">
        <f>IF(ISBLANK(QA3),"",COUNTIF(PY12:PY90,"=20")+COUNTIF(PY12:PY90,"=30"))</f>
        <v/>
      </c>
      <c r="PW100" s="393"/>
      <c r="PX100" s="391" t="str">
        <f>IF(ISBLANK(QA3),"",PV100/PV92)</f>
        <v/>
      </c>
      <c r="PY100" s="391"/>
      <c r="PZ100" s="81"/>
      <c r="QA100" s="94"/>
      <c r="QB100" s="88"/>
      <c r="QC100" s="393" t="str">
        <f>IF(ISBLANK(QH3),"",COUNTIF(QF12:QF90,"=20")+COUNTIF(QF12:QF90,"=30"))</f>
        <v/>
      </c>
      <c r="QD100" s="393"/>
      <c r="QE100" s="391" t="str">
        <f>IF(ISBLANK(QH3),"",QC100/QC92)</f>
        <v/>
      </c>
      <c r="QF100" s="391"/>
      <c r="QG100" s="81"/>
      <c r="QH100" s="94"/>
      <c r="QI100" s="121"/>
      <c r="QJ100" s="393" t="str">
        <f>IF(ISBLANK(QV3),"",COUNTIF(QM12:QM90,"=20")+COUNTIF(QM12:QM90,"=30"))</f>
        <v/>
      </c>
      <c r="QK100" s="393"/>
      <c r="QL100" s="391" t="str">
        <f>IF(ISBLANK(QV3),"",QJ100/QJ92)</f>
        <v/>
      </c>
      <c r="QM100" s="391"/>
      <c r="QN100" s="81"/>
      <c r="QO100" s="94"/>
      <c r="QP100" s="121"/>
      <c r="QQ100" s="393" t="str">
        <f>IF(ISBLANK(QO3),"",COUNTIF(QT12:QT90,"=20")+COUNTIF(QT12:QT90,"=30"))</f>
        <v/>
      </c>
      <c r="QR100" s="393"/>
      <c r="QS100" s="391" t="str">
        <f>IF(ISBLANK(QO3),"",QQ100/QQ92)</f>
        <v/>
      </c>
      <c r="QT100" s="391"/>
      <c r="QU100" s="81"/>
      <c r="QV100" s="94"/>
    </row>
    <row r="101" spans="1:464" ht="15" customHeight="1">
      <c r="A101" s="444"/>
      <c r="B101" s="90"/>
      <c r="C101" s="84"/>
      <c r="D101" s="92"/>
      <c r="E101" s="95">
        <f>IF(ISBLANK(G6),"",COUNTIF(Tipy!$H$6:$H$84,Výsledky!G101))</f>
        <v>0</v>
      </c>
      <c r="F101" s="93" t="e">
        <f>IF(ISBLANK(G6),"",E101/D92)</f>
        <v>#DIV/0!</v>
      </c>
      <c r="G101" s="394" t="str">
        <f>IF(ISBLANK(G6),"",G6)</f>
        <v>Salah</v>
      </c>
      <c r="H101" s="394"/>
      <c r="I101" s="395"/>
      <c r="J101" s="87"/>
      <c r="K101" s="92"/>
      <c r="L101" s="95">
        <f>IF(ISBLANK(N6),"",COUNTIF(Tipy!$N$6:$N$84,Výsledky!N101))</f>
        <v>37</v>
      </c>
      <c r="M101" s="93">
        <f>IF(ISBLANK(N6),"",L101/K92)</f>
        <v>0.54411764705882348</v>
      </c>
      <c r="N101" s="394" t="str">
        <f>IF(ISBLANK(N6),"",N6)</f>
        <v>Salah</v>
      </c>
      <c r="O101" s="394"/>
      <c r="P101" s="395"/>
      <c r="Q101" s="88"/>
      <c r="R101" s="92"/>
      <c r="S101" s="95">
        <f>IF(ISBLANK(U6),"",COUNTIF(Tipy!$T$6:$T$84,Výsledky!U101))</f>
        <v>3</v>
      </c>
      <c r="T101" s="93">
        <f>IF(ISBLANK(U6),"",S101/R92)</f>
        <v>4.7619047619047616E-2</v>
      </c>
      <c r="U101" s="394" t="str">
        <f>IF(ISBLANK(U6),"",U6)</f>
        <v>Jota</v>
      </c>
      <c r="V101" s="394"/>
      <c r="W101" s="395"/>
      <c r="X101" s="88"/>
      <c r="Y101" s="92"/>
      <c r="Z101" s="95">
        <f>IF(ISBLANK(AB6),"",COUNTIF(Tipy!$Z$6:$Z$84,Výsledky!AB101))</f>
        <v>2</v>
      </c>
      <c r="AA101" s="93">
        <f>IF(ISBLANK(AB6),"",Z101/Y92)</f>
        <v>3.1746031746031744E-2</v>
      </c>
      <c r="AB101" s="394" t="str">
        <f>IF(ISBLANK(AB6),"",AB6)</f>
        <v>Jota</v>
      </c>
      <c r="AC101" s="394"/>
      <c r="AD101" s="395"/>
      <c r="AE101" s="88"/>
      <c r="AF101" s="92"/>
      <c r="AG101" s="95" t="str">
        <f>IF(ISBLANK(AI6),"",COUNTIF(Tipy!$AF$6:$AF$84,Výsledky!AI101))</f>
        <v/>
      </c>
      <c r="AH101" s="93" t="str">
        <f>IF(ISBLANK(AI6),"",AG101/AF92)</f>
        <v/>
      </c>
      <c r="AI101" s="394" t="str">
        <f>IF(ISBLANK(AI6),"",AI6)</f>
        <v/>
      </c>
      <c r="AJ101" s="394"/>
      <c r="AK101" s="395"/>
      <c r="AL101" s="88"/>
      <c r="AM101" s="92"/>
      <c r="AN101" s="95" t="str">
        <f>IF(ISBLANK(AP6),"",COUNTIF(Tipy!$AL$6:$AL$84,Výsledky!AP101))</f>
        <v/>
      </c>
      <c r="AO101" s="93" t="str">
        <f>IF(ISBLANK(AP6),"",AN101/AM92)</f>
        <v/>
      </c>
      <c r="AP101" s="394" t="str">
        <f>IF(ISBLANK(AP6),"",AP6)</f>
        <v/>
      </c>
      <c r="AQ101" s="394"/>
      <c r="AR101" s="395"/>
      <c r="AS101" s="88"/>
      <c r="AT101" s="92"/>
      <c r="AU101" s="95">
        <f>IF(ISBLANK(#REF!),"",COUNTIF(Tipy!$AR$6:$AR$84,Výsledky!AW101))</f>
        <v>0</v>
      </c>
      <c r="AV101" s="93" t="e">
        <f>IF(ISBLANK(#REF!),"",AU101/AT92)</f>
        <v>#VALUE!</v>
      </c>
      <c r="AW101" s="394" t="e">
        <f>IF(ISBLANK(#REF!),"",#REF!)</f>
        <v>#REF!</v>
      </c>
      <c r="AX101" s="394"/>
      <c r="AY101" s="395"/>
      <c r="AZ101" s="88"/>
      <c r="BA101" s="92"/>
      <c r="BB101" s="95" t="str">
        <f>IF(ISBLANK(BD6),"",COUNTIF(Tipy!$AX$6:$AX$84,Výsledky!BD101))</f>
        <v/>
      </c>
      <c r="BC101" s="93" t="str">
        <f>IF(ISBLANK(BD6),"",BB101/BA92)</f>
        <v/>
      </c>
      <c r="BD101" s="394" t="str">
        <f>IF(ISBLANK(BD6),"",BD6)</f>
        <v/>
      </c>
      <c r="BE101" s="394"/>
      <c r="BF101" s="395"/>
      <c r="BG101" s="88"/>
      <c r="BH101" s="92"/>
      <c r="BI101" s="95">
        <f>IF(ISBLANK(#REF!),"",COUNTIF(Tipy!$BD$6:$BD$84,Výsledky!BK101))</f>
        <v>0</v>
      </c>
      <c r="BJ101" s="93" t="e">
        <f>IF(ISBLANK(#REF!),"",BI101/BH92)</f>
        <v>#VALUE!</v>
      </c>
      <c r="BK101" s="394" t="e">
        <f>IF(ISBLANK(#REF!),"",#REF!)</f>
        <v>#REF!</v>
      </c>
      <c r="BL101" s="394"/>
      <c r="BM101" s="395"/>
      <c r="BN101" s="88"/>
      <c r="BO101" s="92"/>
      <c r="BP101" s="95" t="str">
        <f>IF(ISBLANK(BR6),"",COUNTIF(Tipy!$BJ$6:$BJ$84,Výsledky!BR101))</f>
        <v/>
      </c>
      <c r="BQ101" s="93" t="str">
        <f>IF(ISBLANK(BR6),"",BP101/BO92)</f>
        <v/>
      </c>
      <c r="BR101" s="394" t="str">
        <f>IF(ISBLANK(BR6),"",BR6)</f>
        <v/>
      </c>
      <c r="BS101" s="394"/>
      <c r="BT101" s="395"/>
      <c r="BU101" s="88"/>
      <c r="BV101" s="92"/>
      <c r="BW101" s="95" t="str">
        <f>IF(ISBLANK(BY6),"",COUNTIF(Tipy!$BP$6:$BP$84,Výsledky!BY101))</f>
        <v/>
      </c>
      <c r="BX101" s="93" t="str">
        <f>IF(ISBLANK(BY6),"",BW101/BV92)</f>
        <v/>
      </c>
      <c r="BY101" s="394" t="str">
        <f>IF(ISBLANK(BY6),"",BY6)</f>
        <v/>
      </c>
      <c r="BZ101" s="394"/>
      <c r="CA101" s="395"/>
      <c r="CB101" s="88"/>
      <c r="CC101" s="92"/>
      <c r="CD101" s="95" t="str">
        <f>IF(ISBLANK(CF6),"",COUNTIF(Tipy!$BV$6:$BV$84,Výsledky!CF101))</f>
        <v/>
      </c>
      <c r="CE101" s="93" t="str">
        <f>IF(ISBLANK(CF6),"",CD101/CC92)</f>
        <v/>
      </c>
      <c r="CF101" s="394" t="str">
        <f>IF(ISBLANK(CF6),"",CF6)</f>
        <v/>
      </c>
      <c r="CG101" s="394"/>
      <c r="CH101" s="395"/>
      <c r="CI101" s="88"/>
      <c r="CJ101" s="92"/>
      <c r="CK101" s="95" t="str">
        <f>IF(ISBLANK(CM6),"",COUNTIF(Tipy!$CB$6:$CB$84,Výsledky!CM101))</f>
        <v/>
      </c>
      <c r="CL101" s="93" t="str">
        <f>IF(ISBLANK(CM6),"",CK101/CJ92)</f>
        <v/>
      </c>
      <c r="CM101" s="394" t="str">
        <f>IF(ISBLANK(CM6),"",CM6)</f>
        <v/>
      </c>
      <c r="CN101" s="394"/>
      <c r="CO101" s="395"/>
      <c r="CP101" s="88"/>
      <c r="CQ101" s="92"/>
      <c r="CR101" s="95" t="str">
        <f>IF(ISBLANK(CT6),"",COUNTIF(Tipy!$CH$6:$CH$84,Výsledky!CT101))</f>
        <v/>
      </c>
      <c r="CS101" s="93" t="str">
        <f>IF(ISBLANK(CT6),"",CR101/CQ92)</f>
        <v/>
      </c>
      <c r="CT101" s="394" t="str">
        <f>IF(ISBLANK(CT6),"",CT6)</f>
        <v/>
      </c>
      <c r="CU101" s="394"/>
      <c r="CV101" s="395"/>
      <c r="CW101" s="88"/>
      <c r="CX101" s="92"/>
      <c r="CY101" s="95" t="str">
        <f>IF(ISBLANK(DA6),"",COUNTIF(Tipy!$CN$6:$CN$84,Výsledky!DA101))</f>
        <v/>
      </c>
      <c r="CZ101" s="93" t="str">
        <f>IF(ISBLANK(DA6),"",CY101/CX92)</f>
        <v/>
      </c>
      <c r="DA101" s="394" t="str">
        <f>IF(ISBLANK(DA6),"",DA6)</f>
        <v/>
      </c>
      <c r="DB101" s="394"/>
      <c r="DC101" s="395"/>
      <c r="DD101" s="88"/>
      <c r="DE101" s="92"/>
      <c r="DF101" s="95" t="str">
        <f>IF(ISBLANK(DH6),"",COUNTIF(Tipy!$CT$6:$CT$84,Výsledky!DH101))</f>
        <v/>
      </c>
      <c r="DG101" s="93" t="str">
        <f>IF(ISBLANK(DH6),"",DF101/DE92)</f>
        <v/>
      </c>
      <c r="DH101" s="394" t="str">
        <f>IF(ISBLANK(DH6),"",DH6)</f>
        <v/>
      </c>
      <c r="DI101" s="394"/>
      <c r="DJ101" s="395"/>
      <c r="DK101" s="88"/>
      <c r="DL101" s="92"/>
      <c r="DM101" s="95">
        <f>IF(ISBLANK(#REF!),"",COUNTIF(Tipy!$CZ$6:$CZ$84,Výsledky!DO101))</f>
        <v>0</v>
      </c>
      <c r="DN101" s="93" t="e">
        <f>IF(ISBLANK(#REF!),"",DM101/DL92)</f>
        <v>#VALUE!</v>
      </c>
      <c r="DO101" s="394" t="e">
        <f>IF(ISBLANK(#REF!),"",#REF!)</f>
        <v>#REF!</v>
      </c>
      <c r="DP101" s="394"/>
      <c r="DQ101" s="395"/>
      <c r="DR101" s="88"/>
      <c r="DS101" s="92"/>
      <c r="DT101" s="95" t="str">
        <f>IF(ISBLANK(DV6),"",COUNTIF(Tipy!$DF$6:$DF$84,Výsledky!DV101))</f>
        <v/>
      </c>
      <c r="DU101" s="93" t="str">
        <f>IF(ISBLANK(DV6),"",DT101/DS92)</f>
        <v/>
      </c>
      <c r="DV101" s="394" t="str">
        <f>IF(ISBLANK(DV6),"",DV6)</f>
        <v/>
      </c>
      <c r="DW101" s="394"/>
      <c r="DX101" s="395"/>
      <c r="DY101" s="88"/>
      <c r="DZ101" s="92"/>
      <c r="EA101" s="95" t="str">
        <f>IF(ISBLANK(EC6),"",COUNTIF(Tipy!$DL$6:$DL$84,Výsledky!EC101))</f>
        <v/>
      </c>
      <c r="EB101" s="93" t="str">
        <f>IF(ISBLANK(EC6),"",EA101/DZ92)</f>
        <v/>
      </c>
      <c r="EC101" s="394" t="str">
        <f>IF(ISBLANK(EC6),"",EC6)</f>
        <v/>
      </c>
      <c r="ED101" s="394"/>
      <c r="EE101" s="395"/>
      <c r="EF101" s="88"/>
      <c r="EG101" s="92"/>
      <c r="EH101" s="95" t="str">
        <f>IF(ISBLANK(EJ6),"",COUNTIF(Tipy!$DR$6:$DR$84,Výsledky!EJ101))</f>
        <v/>
      </c>
      <c r="EI101" s="93" t="str">
        <f>IF(ISBLANK(EJ6),"",EH101/EG92)</f>
        <v/>
      </c>
      <c r="EJ101" s="394" t="str">
        <f>IF(ISBLANK(EJ6),"",EJ6)</f>
        <v/>
      </c>
      <c r="EK101" s="394"/>
      <c r="EL101" s="395"/>
      <c r="EM101" s="88"/>
      <c r="EN101" s="92"/>
      <c r="EO101" s="95" t="str">
        <f>IF(ISBLANK(EQ6),"",COUNTIF(Tipy!$DX$6:$DX$84,Výsledky!EQ101))</f>
        <v/>
      </c>
      <c r="EP101" s="93" t="str">
        <f>IF(ISBLANK(EQ6),"",EO101/EN92)</f>
        <v/>
      </c>
      <c r="EQ101" s="394" t="str">
        <f>IF(ISBLANK(EQ6),"",EQ6)</f>
        <v/>
      </c>
      <c r="ER101" s="394"/>
      <c r="ES101" s="395"/>
      <c r="ET101" s="88"/>
      <c r="EU101" s="92"/>
      <c r="EV101" s="95" t="str">
        <f>IF(ISBLANK(EX6),"",COUNTIF(Tipy!$ED$6:$ED$84,Výsledky!EX101))</f>
        <v/>
      </c>
      <c r="EW101" s="93" t="str">
        <f>IF(ISBLANK(EX6),"",EV101/EU92)</f>
        <v/>
      </c>
      <c r="EX101" s="394" t="str">
        <f>IF(ISBLANK(EX6),"",EX6)</f>
        <v/>
      </c>
      <c r="EY101" s="394"/>
      <c r="EZ101" s="395"/>
      <c r="FA101" s="88"/>
      <c r="FB101" s="92"/>
      <c r="FC101" s="95" t="str">
        <f>IF(ISBLANK(FE6),"",COUNTIF(Tipy!$EJ$6:$EJ$84,Výsledky!FE101))</f>
        <v/>
      </c>
      <c r="FD101" s="93" t="str">
        <f>IF(ISBLANK(FE6),"",FC101/FB92)</f>
        <v/>
      </c>
      <c r="FE101" s="394" t="str">
        <f>IF(ISBLANK(FE6),"",FE6)</f>
        <v/>
      </c>
      <c r="FF101" s="394"/>
      <c r="FG101" s="395"/>
      <c r="FH101" s="88"/>
      <c r="FI101" s="92"/>
      <c r="FJ101" s="95" t="str">
        <f>IF(ISBLANK(FL6),"",COUNTIF(Tipy!$EP$6:$EP$84,Výsledky!FL101))</f>
        <v/>
      </c>
      <c r="FK101" s="93" t="str">
        <f>IF(ISBLANK(FL6),"",FJ101/FI92)</f>
        <v/>
      </c>
      <c r="FL101" s="394" t="str">
        <f>IF(ISBLANK(FL6),"",FL6)</f>
        <v/>
      </c>
      <c r="FM101" s="394"/>
      <c r="FN101" s="395"/>
      <c r="FO101" s="88"/>
      <c r="FP101" s="92"/>
      <c r="FQ101" s="95" t="str">
        <f>IF(ISBLANK(FS6),"",COUNTIF(Tipy!$EV$6:$EV$84,Výsledky!FS101))</f>
        <v/>
      </c>
      <c r="FR101" s="93" t="str">
        <f>IF(ISBLANK(FS6),"",FQ101/FP92)</f>
        <v/>
      </c>
      <c r="FS101" s="394" t="str">
        <f>IF(ISBLANK(FS6),"",FS6)</f>
        <v/>
      </c>
      <c r="FT101" s="394"/>
      <c r="FU101" s="395"/>
      <c r="FV101" s="88"/>
      <c r="FW101" s="92"/>
      <c r="FX101" s="95" t="str">
        <f>IF(ISBLANK(FZ6),"",COUNTIF(Tipy!$FB$6:$FB$84,Výsledky!FZ101))</f>
        <v/>
      </c>
      <c r="FY101" s="93" t="str">
        <f>IF(ISBLANK(FZ6),"",FX101/FW92)</f>
        <v/>
      </c>
      <c r="FZ101" s="394" t="str">
        <f>IF(ISBLANK(FZ6),"",FZ6)</f>
        <v/>
      </c>
      <c r="GA101" s="394"/>
      <c r="GB101" s="395"/>
      <c r="GC101" s="88"/>
      <c r="GD101" s="92"/>
      <c r="GE101" s="95" t="str">
        <f>IF(ISBLANK(GG6),"",COUNTIF(Tipy!$FH$6:$FH$84,Výsledky!GG101))</f>
        <v/>
      </c>
      <c r="GF101" s="93" t="str">
        <f>IF(ISBLANK(GG6),"",GE101/GD92)</f>
        <v/>
      </c>
      <c r="GG101" s="394" t="str">
        <f>IF(ISBLANK(GG6),"",GG6)</f>
        <v/>
      </c>
      <c r="GH101" s="394"/>
      <c r="GI101" s="395"/>
      <c r="GJ101" s="88"/>
      <c r="GK101" s="92"/>
      <c r="GL101" s="95" t="str">
        <f>IF(ISBLANK(GN6),"",COUNTIF(Tipy!$FN$6:$FN$84,Výsledky!GN101))</f>
        <v/>
      </c>
      <c r="GM101" s="93" t="str">
        <f>IF(ISBLANK(GN6),"",GL101/GK92)</f>
        <v/>
      </c>
      <c r="GN101" s="394" t="str">
        <f>IF(ISBLANK(GN6),"",GN6)</f>
        <v/>
      </c>
      <c r="GO101" s="394"/>
      <c r="GP101" s="395"/>
      <c r="GQ101" s="88"/>
      <c r="GR101" s="92"/>
      <c r="GS101" s="95">
        <f>IF(ISBLANK(#REF!),"",COUNTIF(Tipy!$FT$6:$FT$84,Výsledky!GU101))</f>
        <v>0</v>
      </c>
      <c r="GT101" s="93" t="e">
        <f>IF(ISBLANK(#REF!),"",GS101/GR92)</f>
        <v>#VALUE!</v>
      </c>
      <c r="GU101" s="394" t="e">
        <f>IF(ISBLANK(#REF!),"",#REF!)</f>
        <v>#REF!</v>
      </c>
      <c r="GV101" s="394"/>
      <c r="GW101" s="395"/>
      <c r="GX101" s="88"/>
      <c r="GY101" s="92"/>
      <c r="GZ101" s="95" t="str">
        <f>IF(ISBLANK(HB6),"",COUNTIF(Tipy!$FZ$6:$FZ$84,Výsledky!HB101))</f>
        <v/>
      </c>
      <c r="HA101" s="93" t="str">
        <f>IF(ISBLANK(HB6),"",GZ101/GY92)</f>
        <v/>
      </c>
      <c r="HB101" s="394" t="str">
        <f>IF(ISBLANK(HB6),"",HB6)</f>
        <v/>
      </c>
      <c r="HC101" s="394"/>
      <c r="HD101" s="395"/>
      <c r="HE101" s="88"/>
      <c r="HF101" s="92"/>
      <c r="HG101" s="95">
        <f>IF(ISBLANK(#REF!),"",COUNTIF(Tipy!$GF$6:$GF$84,Výsledky!HI101))</f>
        <v>0</v>
      </c>
      <c r="HH101" s="93" t="e">
        <f>IF(ISBLANK(#REF!),"",HG101/HF92)</f>
        <v>#VALUE!</v>
      </c>
      <c r="HI101" s="394" t="e">
        <f>IF(ISBLANK(#REF!),"",#REF!)</f>
        <v>#REF!</v>
      </c>
      <c r="HJ101" s="394"/>
      <c r="HK101" s="395"/>
      <c r="HL101" s="88"/>
      <c r="HM101" s="92"/>
      <c r="HN101" s="95" t="str">
        <f>IF(ISBLANK(HP6),"",COUNTIF(Tipy!$GL$6:$GL$84,Výsledky!HP101))</f>
        <v/>
      </c>
      <c r="HO101" s="93" t="str">
        <f>IF(ISBLANK(HP6),"",HN101/HM92)</f>
        <v/>
      </c>
      <c r="HP101" s="394" t="str">
        <f>IF(ISBLANK(HP6),"",HP6)</f>
        <v/>
      </c>
      <c r="HQ101" s="394"/>
      <c r="HR101" s="395"/>
      <c r="HS101" s="88"/>
      <c r="HT101" s="92"/>
      <c r="HU101" s="95" t="str">
        <f>IF(ISBLANK(HW6),"",COUNTIF(Tipy!$GR$6:$GR$84,Výsledky!HW101))</f>
        <v/>
      </c>
      <c r="HV101" s="93" t="str">
        <f>IF(ISBLANK(HW6),"",HU101/HT92)</f>
        <v/>
      </c>
      <c r="HW101" s="394" t="str">
        <f>IF(ISBLANK(HW6),"",HW6)</f>
        <v/>
      </c>
      <c r="HX101" s="394"/>
      <c r="HY101" s="395"/>
      <c r="HZ101" s="88"/>
      <c r="IA101" s="92"/>
      <c r="IB101" s="95" t="str">
        <f>IF(ISBLANK(ID6),"",COUNTIF(Tipy!$GX$6:$GX$84,Výsledky!ID101))</f>
        <v/>
      </c>
      <c r="IC101" s="93" t="str">
        <f>IF(ISBLANK(ID6),"",IB101/IA92)</f>
        <v/>
      </c>
      <c r="ID101" s="394" t="str">
        <f>IF(ISBLANK(ID6),"",ID6)</f>
        <v/>
      </c>
      <c r="IE101" s="394"/>
      <c r="IF101" s="395"/>
      <c r="IG101" s="88"/>
      <c r="IH101" s="92"/>
      <c r="II101" s="95">
        <f>IF(ISBLANK(#REF!),"",COUNTIF(Tipy!$HD$6:$HD$84,Výsledky!IK101))</f>
        <v>0</v>
      </c>
      <c r="IJ101" s="93" t="e">
        <f>IF(ISBLANK(#REF!),"",II101/IH92)</f>
        <v>#VALUE!</v>
      </c>
      <c r="IK101" s="394" t="e">
        <f>IF(ISBLANK(#REF!),"",#REF!)</f>
        <v>#REF!</v>
      </c>
      <c r="IL101" s="394"/>
      <c r="IM101" s="395"/>
      <c r="IN101" s="88"/>
      <c r="IO101" s="92"/>
      <c r="IP101" s="95" t="str">
        <f>IF(ISBLANK(IR6),"",COUNTIF(Tipy!$HJ$6:$HJ$84,Výsledky!IR101))</f>
        <v/>
      </c>
      <c r="IQ101" s="93" t="str">
        <f>IF(ISBLANK(IR6),"",IP101/IO92)</f>
        <v/>
      </c>
      <c r="IR101" s="394" t="str">
        <f>IF(ISBLANK(IR6),"",IR6)</f>
        <v/>
      </c>
      <c r="IS101" s="394"/>
      <c r="IT101" s="395"/>
      <c r="IU101" s="88"/>
      <c r="IV101" s="92"/>
      <c r="IW101" s="95" t="str">
        <f>IF(ISBLANK(IY6),"",COUNTIF(Tipy!$HP$6:$HP$84,Výsledky!IY101))</f>
        <v/>
      </c>
      <c r="IX101" s="93" t="str">
        <f>IF(ISBLANK(IY6),"",IW101/IV92)</f>
        <v/>
      </c>
      <c r="IY101" s="394" t="str">
        <f>IF(ISBLANK(IY6),"",IY6)</f>
        <v/>
      </c>
      <c r="IZ101" s="394"/>
      <c r="JA101" s="395"/>
      <c r="JB101" s="88"/>
      <c r="JC101" s="92"/>
      <c r="JD101" s="95" t="str">
        <f>IF(ISBLANK(JF6),"",COUNTIF(Tipy!$HV$6:$HV$84,Výsledky!JF101))</f>
        <v/>
      </c>
      <c r="JE101" s="93" t="str">
        <f>IF(ISBLANK(JF6),"",JD101/JC92)</f>
        <v/>
      </c>
      <c r="JF101" s="394" t="str">
        <f>IF(ISBLANK(JF6),"",JF6)</f>
        <v/>
      </c>
      <c r="JG101" s="394"/>
      <c r="JH101" s="395"/>
      <c r="JI101" s="88"/>
      <c r="JJ101" s="92"/>
      <c r="JK101" s="95">
        <f>IF(ISBLANK(#REF!),"",COUNTIF(Tipy!$IB$6:$IB$84,Výsledky!JM101))</f>
        <v>0</v>
      </c>
      <c r="JL101" s="93" t="e">
        <f>IF(ISBLANK(#REF!),"",JK101/JJ92)</f>
        <v>#VALUE!</v>
      </c>
      <c r="JM101" s="394" t="e">
        <f>IF(ISBLANK(#REF!),"",#REF!)</f>
        <v>#REF!</v>
      </c>
      <c r="JN101" s="394"/>
      <c r="JO101" s="395"/>
      <c r="JP101" s="88"/>
      <c r="JQ101" s="92"/>
      <c r="JR101" s="95" t="str">
        <f>IF(ISBLANK(JT6),"",COUNTIF(Tipy!$IH$6:$IH$84,Výsledky!JT101))</f>
        <v/>
      </c>
      <c r="JS101" s="93" t="str">
        <f>IF(ISBLANK(JT6),"",JR101/JQ92)</f>
        <v/>
      </c>
      <c r="JT101" s="394" t="str">
        <f>IF(ISBLANK(JT6),"",JT6)</f>
        <v/>
      </c>
      <c r="JU101" s="394"/>
      <c r="JV101" s="395"/>
      <c r="JW101" s="88"/>
      <c r="JX101" s="92"/>
      <c r="JY101" s="95" t="str">
        <f>IF(ISBLANK(KA6),"",COUNTIF(Tipy!$IN$6:$IN$84,Výsledky!KA101))</f>
        <v/>
      </c>
      <c r="JZ101" s="93" t="str">
        <f>IF(ISBLANK(KA6),"",JY101/JX92)</f>
        <v/>
      </c>
      <c r="KA101" s="394" t="str">
        <f>IF(ISBLANK(KA6),"",KA6)</f>
        <v/>
      </c>
      <c r="KB101" s="394"/>
      <c r="KC101" s="395"/>
      <c r="KD101" s="88"/>
      <c r="KE101" s="92"/>
      <c r="KF101" s="95">
        <f>IF(ISBLANK(#REF!),"",COUNTIF(Tipy!$IT$6:$IT$84,Výsledky!KH101))</f>
        <v>0</v>
      </c>
      <c r="KG101" s="93" t="e">
        <f>IF(ISBLANK(#REF!),"",KF101/KE92)</f>
        <v>#VALUE!</v>
      </c>
      <c r="KH101" s="394" t="e">
        <f>IF(ISBLANK(#REF!),"",#REF!)</f>
        <v>#REF!</v>
      </c>
      <c r="KI101" s="394"/>
      <c r="KJ101" s="395"/>
      <c r="KK101" s="88"/>
      <c r="KL101" s="92"/>
      <c r="KM101" s="95" t="str">
        <f>IF(ISBLANK(KO6),"",COUNTIF(Tipy!$IZ$6:$IZ$84,Výsledky!KO101))</f>
        <v/>
      </c>
      <c r="KN101" s="93" t="str">
        <f>IF(ISBLANK(KO6),"",KM101/KL92)</f>
        <v/>
      </c>
      <c r="KO101" s="394" t="str">
        <f>IF(ISBLANK(KO6),"",KO6)</f>
        <v/>
      </c>
      <c r="KP101" s="394"/>
      <c r="KQ101" s="395"/>
      <c r="KR101" s="88"/>
      <c r="KS101" s="92"/>
      <c r="KT101" s="95" t="str">
        <f>IF(ISBLANK(KV6),"",COUNTIF(Tipy!$JF$6:$JF$84,Výsledky!KV101))</f>
        <v/>
      </c>
      <c r="KU101" s="93" t="str">
        <f>IF(ISBLANK(KV6),"",KT101/KS92)</f>
        <v/>
      </c>
      <c r="KV101" s="394" t="str">
        <f>IF(ISBLANK(KV6),"",KV6)</f>
        <v/>
      </c>
      <c r="KW101" s="394"/>
      <c r="KX101" s="395"/>
      <c r="KY101" s="89"/>
      <c r="KZ101" s="92"/>
      <c r="LA101" s="95" t="str">
        <f>IF(ISBLANK(LC6),"",COUNTIF(Tipy!$JL$6:$JL$84,Výsledky!LC101))</f>
        <v/>
      </c>
      <c r="LB101" s="93" t="str">
        <f>IF(ISBLANK(LC6),"",LA101/KZ92)</f>
        <v/>
      </c>
      <c r="LC101" s="394" t="str">
        <f>IF(ISBLANK(LC6),"",LC6)</f>
        <v/>
      </c>
      <c r="LD101" s="394"/>
      <c r="LE101" s="395"/>
      <c r="LF101" s="88"/>
      <c r="LG101" s="92"/>
      <c r="LH101" s="95">
        <f>IF(ISBLANK(#REF!),"",COUNTIF(Tipy!$IB$6:$IB$84,Výsledky!LJ101))</f>
        <v>0</v>
      </c>
      <c r="LI101" s="93" t="e">
        <f>IF(ISBLANK(#REF!),"",LH101/LG92)</f>
        <v>#VALUE!</v>
      </c>
      <c r="LJ101" s="394" t="e">
        <f>IF(ISBLANK(#REF!),"",#REF!)</f>
        <v>#REF!</v>
      </c>
      <c r="LK101" s="394"/>
      <c r="LL101" s="395"/>
      <c r="LM101" s="88"/>
      <c r="LN101" s="92"/>
      <c r="LO101" s="95" t="str">
        <f>IF(ISBLANK(LQ6),"",COUNTIF(Tipy!$JR$6:$JR$84,Výsledky!LQ101))</f>
        <v/>
      </c>
      <c r="LP101" s="93" t="str">
        <f>IF(ISBLANK(LQ6),"",LO101/LN92)</f>
        <v/>
      </c>
      <c r="LQ101" s="394" t="str">
        <f>IF(ISBLANK(LQ6),"",LQ6)</f>
        <v/>
      </c>
      <c r="LR101" s="394"/>
      <c r="LS101" s="395"/>
      <c r="LT101" s="88"/>
      <c r="LU101" s="92"/>
      <c r="LV101" s="95">
        <f>IF(ISBLANK(#REF!),"",COUNTIF(Tipy!$IB$6:$IB$84,Výsledky!LX101))</f>
        <v>0</v>
      </c>
      <c r="LW101" s="93" t="e">
        <f>IF(ISBLANK(#REF!),"",LV101/LU92)</f>
        <v>#VALUE!</v>
      </c>
      <c r="LX101" s="394" t="e">
        <f>IF(ISBLANK(#REF!),"",#REF!)</f>
        <v>#REF!</v>
      </c>
      <c r="LY101" s="394"/>
      <c r="LZ101" s="395"/>
      <c r="MA101" s="88"/>
      <c r="MB101" s="92"/>
      <c r="MC101" s="95" t="str">
        <f>IF(ISBLANK(ME6),"",COUNTIF(Tipy!$KD$6:$KD$84,Výsledky!ME101))</f>
        <v/>
      </c>
      <c r="MD101" s="93" t="str">
        <f>IF(ISBLANK(ME6),"",MC101/MB92)</f>
        <v/>
      </c>
      <c r="ME101" s="394" t="str">
        <f>IF(ISBLANK(ME6),"",ME6)</f>
        <v/>
      </c>
      <c r="MF101" s="394"/>
      <c r="MG101" s="395"/>
      <c r="MH101" s="88"/>
      <c r="MI101" s="92"/>
      <c r="MJ101" s="95" t="str">
        <f>IF(ISBLANK(ML6),"",COUNTIF(Tipy!$KP$6:$KP$84,Výsledky!ML101))</f>
        <v/>
      </c>
      <c r="MK101" s="93" t="str">
        <f>IF(ISBLANK(ML6),"",MJ101/MI92)</f>
        <v/>
      </c>
      <c r="ML101" s="394" t="str">
        <f>IF(ISBLANK(ML6),"",ML6)</f>
        <v/>
      </c>
      <c r="MM101" s="394"/>
      <c r="MN101" s="395"/>
      <c r="MO101" s="88"/>
      <c r="MP101" s="92"/>
      <c r="MQ101" s="95" t="str">
        <f>IF(ISBLANK(MS6),"",COUNTIF(Tipy!$KV$6:$KV$84,Výsledky!MS101))</f>
        <v/>
      </c>
      <c r="MR101" s="93" t="str">
        <f>IF(ISBLANK(MS6),"",MQ101/MP92)</f>
        <v/>
      </c>
      <c r="MS101" s="394" t="str">
        <f>IF(ISBLANK(MS6),"",MS6)</f>
        <v/>
      </c>
      <c r="MT101" s="394"/>
      <c r="MU101" s="395"/>
      <c r="MV101" s="88"/>
      <c r="MW101" s="92"/>
      <c r="MX101" s="95" t="str">
        <f>IF(ISBLANK(MZ6),"",COUNTIF(Tipy!$LB$6:$LB$84,Výsledky!MZ101))</f>
        <v/>
      </c>
      <c r="MY101" s="93" t="str">
        <f>IF(ISBLANK(MZ6),"",MX101/MW92)</f>
        <v/>
      </c>
      <c r="MZ101" s="394" t="str">
        <f>IF(ISBLANK(MZ6),"",MZ6)</f>
        <v/>
      </c>
      <c r="NA101" s="394"/>
      <c r="NB101" s="395"/>
      <c r="NC101" s="88"/>
      <c r="ND101" s="92"/>
      <c r="NE101" s="95">
        <f>IF(ISBLANK(#REF!),"",COUNTIF(Tipy!$LH$6:$LH$84,Výsledky!NG101))</f>
        <v>0</v>
      </c>
      <c r="NF101" s="93" t="e">
        <f>IF(ISBLANK(#REF!),"",NE101/ND92)</f>
        <v>#VALUE!</v>
      </c>
      <c r="NG101" s="394" t="e">
        <f>IF(ISBLANK(#REF!),"",#REF!)</f>
        <v>#REF!</v>
      </c>
      <c r="NH101" s="394"/>
      <c r="NI101" s="395"/>
      <c r="NJ101" s="88"/>
      <c r="NK101" s="92"/>
      <c r="NL101" s="95" t="str">
        <f>IF(ISBLANK(NN6),"",COUNTIF(Tipy!$LN$6:$LN$84,Výsledky!NN101))</f>
        <v/>
      </c>
      <c r="NM101" s="93" t="str">
        <f>IF(ISBLANK(NN6),"",NL101/NK92)</f>
        <v/>
      </c>
      <c r="NN101" s="394" t="str">
        <f>IF(ISBLANK(NN6),"",NN6)</f>
        <v/>
      </c>
      <c r="NO101" s="394"/>
      <c r="NP101" s="395"/>
      <c r="NQ101" s="88"/>
      <c r="NR101" s="92"/>
      <c r="NS101" s="95" t="str">
        <f>IF(ISBLANK(NU6),"",COUNTIF(Tipy!$LT$6:$LT$84,Výsledky!NU101))</f>
        <v/>
      </c>
      <c r="NT101" s="93" t="str">
        <f>IF(ISBLANK(NU6),"",NS101/NR92)</f>
        <v/>
      </c>
      <c r="NU101" s="394" t="str">
        <f>IF(ISBLANK(NU6),"",NU6)</f>
        <v/>
      </c>
      <c r="NV101" s="394"/>
      <c r="NW101" s="395"/>
      <c r="NX101" s="88"/>
      <c r="NY101" s="92"/>
      <c r="NZ101" s="95">
        <f>IF(ISBLANK(#REF!),"",COUNTIF(Tipy!$LZ$6:$LZ$84,Výsledky!OB101))</f>
        <v>0</v>
      </c>
      <c r="OA101" s="93" t="e">
        <f>IF(ISBLANK(#REF!),"",NZ101/NY92)</f>
        <v>#VALUE!</v>
      </c>
      <c r="OB101" s="394" t="e">
        <f>IF(ISBLANK(#REF!),"",#REF!)</f>
        <v>#REF!</v>
      </c>
      <c r="OC101" s="394"/>
      <c r="OD101" s="395"/>
      <c r="OE101" s="88"/>
      <c r="OF101" s="92"/>
      <c r="OG101" s="95" t="str">
        <f>IF(ISBLANK(OI6),"",COUNTIF(Tipy!$MF$6:$MF$84,Výsledky!OI101))</f>
        <v/>
      </c>
      <c r="OH101" s="93" t="str">
        <f>IF(ISBLANK(OI6),"",OG101/OF92)</f>
        <v/>
      </c>
      <c r="OI101" s="394" t="str">
        <f>IF(ISBLANK(OI6),"",OI6)</f>
        <v/>
      </c>
      <c r="OJ101" s="394"/>
      <c r="OK101" s="395"/>
      <c r="OL101" s="88"/>
      <c r="OM101" s="92"/>
      <c r="ON101" s="95" t="str">
        <f>IF(ISBLANK(OP6),"",COUNTIF(Tipy!$ML$6:$ML$84,Výsledky!OP101))</f>
        <v/>
      </c>
      <c r="OO101" s="93" t="str">
        <f>IF(ISBLANK(OP6),"",ON101/OM92)</f>
        <v/>
      </c>
      <c r="OP101" s="394" t="str">
        <f>IF(ISBLANK(OP6),"",OP6)</f>
        <v/>
      </c>
      <c r="OQ101" s="394"/>
      <c r="OR101" s="395"/>
      <c r="OS101" s="88"/>
      <c r="OT101" s="92"/>
      <c r="OU101" s="95" t="str">
        <f>IF(ISBLANK(OW6),"",COUNTIF(Tipy!$MR$6:$MR$84,Výsledky!OW101))</f>
        <v/>
      </c>
      <c r="OV101" s="93" t="str">
        <f>IF(ISBLANK(OW6),"",OU101/OT92)</f>
        <v/>
      </c>
      <c r="OW101" s="394" t="str">
        <f>IF(ISBLANK(OW6),"",OW6)</f>
        <v/>
      </c>
      <c r="OX101" s="394"/>
      <c r="OY101" s="395"/>
      <c r="OZ101" s="88"/>
      <c r="PA101" s="92"/>
      <c r="PB101" s="95" t="str">
        <f>IF(ISBLANK(PD6),"",COUNTIF(Tipy!$MX$6:$MX$84,Výsledky!PD101))</f>
        <v/>
      </c>
      <c r="PC101" s="93" t="str">
        <f>IF(ISBLANK(PD6),"",PB101/PA92)</f>
        <v/>
      </c>
      <c r="PD101" s="394" t="str">
        <f>IF(ISBLANK(PD6),"",PD6)</f>
        <v/>
      </c>
      <c r="PE101" s="394"/>
      <c r="PF101" s="395"/>
      <c r="PG101" s="88"/>
      <c r="PH101" s="92"/>
      <c r="PI101" s="95" t="str">
        <f>IF(ISBLANK(PK6),"",COUNTIF(Tipy!$ND$6:$ND$84,Výsledky!PK101))</f>
        <v/>
      </c>
      <c r="PJ101" s="93" t="str">
        <f>IF(ISBLANK(PK6),"",PI101/PH92)</f>
        <v/>
      </c>
      <c r="PK101" s="394" t="str">
        <f>IF(ISBLANK(PK6),"",PK6)</f>
        <v/>
      </c>
      <c r="PL101" s="394"/>
      <c r="PM101" s="395"/>
      <c r="PN101" s="88"/>
      <c r="PO101" s="92"/>
      <c r="PP101" s="95" t="str">
        <f>IF(ISBLANK(PR6),"",COUNTIF(Tipy!$NJ$6:$NJ$84,Výsledky!PR101))</f>
        <v/>
      </c>
      <c r="PQ101" s="93" t="str">
        <f>IF(ISBLANK(PR6),"",PP101/PO92)</f>
        <v/>
      </c>
      <c r="PR101" s="394" t="str">
        <f>IF(ISBLANK(PR6),"",PR6)</f>
        <v/>
      </c>
      <c r="PS101" s="394"/>
      <c r="PT101" s="395"/>
      <c r="PU101" s="88"/>
      <c r="PV101" s="92"/>
      <c r="PW101" s="95" t="str">
        <f>IF(ISBLANK(PY6),"",COUNTIF(Tipy!$NP$6:$NP$84,Výsledky!PY101))</f>
        <v/>
      </c>
      <c r="PX101" s="93" t="str">
        <f>IF(ISBLANK(PY6),"",PW101/PV92)</f>
        <v/>
      </c>
      <c r="PY101" s="394" t="str">
        <f>IF(ISBLANK(PY6),"",PY6)</f>
        <v/>
      </c>
      <c r="PZ101" s="394"/>
      <c r="QA101" s="395"/>
      <c r="QB101" s="88"/>
      <c r="QC101" s="92"/>
      <c r="QD101" s="95" t="str">
        <f>IF(ISBLANK(QF6),"",COUNTIF(Tipy!$NV$6:$NV$84,Výsledky!QF101))</f>
        <v/>
      </c>
      <c r="QE101" s="93" t="str">
        <f>IF(ISBLANK(QF6),"",QD101/QC92)</f>
        <v/>
      </c>
      <c r="QF101" s="394" t="str">
        <f>IF(ISBLANK(QF6),"",QF6)</f>
        <v/>
      </c>
      <c r="QG101" s="394"/>
      <c r="QH101" s="395"/>
      <c r="QI101" s="121"/>
      <c r="QJ101" s="92"/>
      <c r="QK101" s="95" t="str">
        <f>IF(ISBLANK(QM6),"",COUNTIF(Tipy!$OB$6:$OB$84,Výsledky!QM101))</f>
        <v/>
      </c>
      <c r="QL101" s="93" t="str">
        <f>IF(ISBLANK(QM6),"",QK101/QJ92)</f>
        <v/>
      </c>
      <c r="QM101" s="394" t="str">
        <f>IF(ISBLANK(QM6),"",QM6)</f>
        <v/>
      </c>
      <c r="QN101" s="394"/>
      <c r="QO101" s="395"/>
      <c r="QP101" s="121"/>
      <c r="QQ101" s="92"/>
      <c r="QR101" s="95" t="e">
        <f>IF(ISBLANK(#REF!),"",COUNTIF(Tipy!#REF!,Výsledky!QT101))</f>
        <v>#REF!</v>
      </c>
      <c r="QS101" s="93" t="e">
        <f>IF(ISBLANK(#REF!),"",QR101/QQ92)</f>
        <v>#REF!</v>
      </c>
      <c r="QT101" s="394" t="e">
        <f>IF(ISBLANK(#REF!),"",#REF!)</f>
        <v>#REF!</v>
      </c>
      <c r="QU101" s="394"/>
      <c r="QV101" s="395"/>
    </row>
    <row r="102" spans="1:464" ht="15" customHeight="1">
      <c r="A102" s="444"/>
      <c r="B102" s="90"/>
      <c r="C102" s="84"/>
      <c r="D102" s="92"/>
      <c r="E102" s="95" t="str">
        <f>IF(ISBLANK(G7),"",COUNTIF(Tipy!$H$6:$H$84,Výsledky!G102))</f>
        <v/>
      </c>
      <c r="F102" s="93" t="str">
        <f>IF(ISBLANK(G7),"",E102/D92)</f>
        <v/>
      </c>
      <c r="G102" s="394" t="str">
        <f>IF(ISBLANK(G7),"",G7)</f>
        <v/>
      </c>
      <c r="H102" s="394"/>
      <c r="I102" s="395"/>
      <c r="J102" s="87"/>
      <c r="K102" s="92"/>
      <c r="L102" s="95" t="str">
        <f>IF(ISBLANK(N7),"",COUNTIF(Tipy!$N$6:$N$84,Výsledky!N102))</f>
        <v/>
      </c>
      <c r="M102" s="93" t="str">
        <f>IF(ISBLANK(N7),"",L102/K92)</f>
        <v/>
      </c>
      <c r="N102" s="394" t="str">
        <f>IF(ISBLANK(N7),"",N7)</f>
        <v/>
      </c>
      <c r="O102" s="394"/>
      <c r="P102" s="395"/>
      <c r="Q102" s="88"/>
      <c r="R102" s="92"/>
      <c r="S102" s="95" t="str">
        <f>IF(ISBLANK(U7),"",COUNTIF(Tipy!$T$6:$T$84,Výsledky!U102))</f>
        <v/>
      </c>
      <c r="T102" s="93" t="str">
        <f>IF(ISBLANK(U7),"",S102/R92)</f>
        <v/>
      </c>
      <c r="U102" s="394" t="str">
        <f>IF(ISBLANK(U7),"",U7)</f>
        <v/>
      </c>
      <c r="V102" s="394"/>
      <c r="W102" s="395"/>
      <c r="X102" s="88"/>
      <c r="Y102" s="92"/>
      <c r="Z102" s="95">
        <f>IF(ISBLANK(AB7),"",COUNTIF(Tipy!$Z$6:$Z$84,Výsledky!AB102))</f>
        <v>23</v>
      </c>
      <c r="AA102" s="93">
        <f>IF(ISBLANK(AB7),"",Z102/Y92)</f>
        <v>0.36507936507936506</v>
      </c>
      <c r="AB102" s="394" t="str">
        <f>IF(ISBLANK(AB7),"",AB7)</f>
        <v>Salah</v>
      </c>
      <c r="AC102" s="394"/>
      <c r="AD102" s="395"/>
      <c r="AE102" s="88"/>
      <c r="AF102" s="92"/>
      <c r="AG102" s="95" t="str">
        <f>IF(ISBLANK(AI7),"",COUNTIF(Tipy!$AF$6:$AF$84,Výsledky!AI102))</f>
        <v/>
      </c>
      <c r="AH102" s="93" t="str">
        <f>IF(ISBLANK(AI7),"",AG102/AF92)</f>
        <v/>
      </c>
      <c r="AI102" s="394" t="str">
        <f>IF(ISBLANK(AI7),"",AI7)</f>
        <v/>
      </c>
      <c r="AJ102" s="394"/>
      <c r="AK102" s="395"/>
      <c r="AL102" s="88"/>
      <c r="AM102" s="92"/>
      <c r="AN102" s="95" t="str">
        <f>IF(ISBLANK(AP7),"",COUNTIF(Tipy!$AL$6:$AL$84,Výsledky!AP102))</f>
        <v/>
      </c>
      <c r="AO102" s="93" t="str">
        <f>IF(ISBLANK(AP7),"",AN102/AM92)</f>
        <v/>
      </c>
      <c r="AP102" s="394" t="str">
        <f>IF(ISBLANK(AP7),"",AP7)</f>
        <v/>
      </c>
      <c r="AQ102" s="394"/>
      <c r="AR102" s="395"/>
      <c r="AS102" s="88"/>
      <c r="AT102" s="92"/>
      <c r="AU102" s="95">
        <f>IF(ISBLANK(#REF!),"",COUNTIF(Tipy!$AR$6:$AR$84,Výsledky!AW102))</f>
        <v>0</v>
      </c>
      <c r="AV102" s="93" t="e">
        <f>IF(ISBLANK(#REF!),"",AU102/AT92)</f>
        <v>#VALUE!</v>
      </c>
      <c r="AW102" s="394" t="e">
        <f>IF(ISBLANK(#REF!),"",#REF!)</f>
        <v>#REF!</v>
      </c>
      <c r="AX102" s="394"/>
      <c r="AY102" s="395"/>
      <c r="AZ102" s="88"/>
      <c r="BA102" s="92"/>
      <c r="BB102" s="95" t="str">
        <f>IF(ISBLANK(BD7),"",COUNTIF(Tipy!$AX$6:$AX$84,Výsledky!BD102))</f>
        <v/>
      </c>
      <c r="BC102" s="93" t="str">
        <f>IF(ISBLANK(BD7),"",BB102/BA92)</f>
        <v/>
      </c>
      <c r="BD102" s="394" t="str">
        <f>IF(ISBLANK(BD7),"",BD7)</f>
        <v/>
      </c>
      <c r="BE102" s="394"/>
      <c r="BF102" s="395"/>
      <c r="BG102" s="88"/>
      <c r="BH102" s="92"/>
      <c r="BI102" s="95">
        <f>IF(ISBLANK(#REF!),"",COUNTIF(Tipy!$BD$6:$BD$84,Výsledky!BK102))</f>
        <v>0</v>
      </c>
      <c r="BJ102" s="93" t="e">
        <f>IF(ISBLANK(#REF!),"",BI102/BH92)</f>
        <v>#VALUE!</v>
      </c>
      <c r="BK102" s="394" t="e">
        <f>IF(ISBLANK(#REF!),"",#REF!)</f>
        <v>#REF!</v>
      </c>
      <c r="BL102" s="394"/>
      <c r="BM102" s="395"/>
      <c r="BN102" s="88"/>
      <c r="BO102" s="92"/>
      <c r="BP102" s="95" t="str">
        <f>IF(ISBLANK(BR7),"",COUNTIF(Tipy!$BJ$6:$BJ$84,Výsledky!BR102))</f>
        <v/>
      </c>
      <c r="BQ102" s="93" t="str">
        <f>IF(ISBLANK(BR7),"",BP102/BO92)</f>
        <v/>
      </c>
      <c r="BR102" s="394" t="str">
        <f>IF(ISBLANK(BR7),"",BR7)</f>
        <v/>
      </c>
      <c r="BS102" s="394"/>
      <c r="BT102" s="395"/>
      <c r="BU102" s="88"/>
      <c r="BV102" s="92"/>
      <c r="BW102" s="95" t="str">
        <f>IF(ISBLANK(BY7),"",COUNTIF(Tipy!$BP$6:$BP$84,Výsledky!BY102))</f>
        <v/>
      </c>
      <c r="BX102" s="93" t="str">
        <f>IF(ISBLANK(BY7),"",BW102/BV92)</f>
        <v/>
      </c>
      <c r="BY102" s="394" t="str">
        <f>IF(ISBLANK(BY7),"",BY7)</f>
        <v/>
      </c>
      <c r="BZ102" s="394"/>
      <c r="CA102" s="395"/>
      <c r="CB102" s="88"/>
      <c r="CC102" s="92"/>
      <c r="CD102" s="95" t="str">
        <f>IF(ISBLANK(CF7),"",COUNTIF(Tipy!$BV$6:$BV$84,Výsledky!CF102))</f>
        <v/>
      </c>
      <c r="CE102" s="93" t="str">
        <f>IF(ISBLANK(CF7),"",CD102/CC92)</f>
        <v/>
      </c>
      <c r="CF102" s="394" t="str">
        <f>IF(ISBLANK(CF7),"",CF7)</f>
        <v/>
      </c>
      <c r="CG102" s="394"/>
      <c r="CH102" s="395"/>
      <c r="CI102" s="88"/>
      <c r="CJ102" s="92"/>
      <c r="CK102" s="95" t="str">
        <f>IF(ISBLANK(CM7),"",COUNTIF(Tipy!$CB$6:$CB$84,Výsledky!CM102))</f>
        <v/>
      </c>
      <c r="CL102" s="93" t="str">
        <f>IF(ISBLANK(CM7),"",CK102/CJ92)</f>
        <v/>
      </c>
      <c r="CM102" s="394" t="str">
        <f>IF(ISBLANK(CM7),"",CM7)</f>
        <v/>
      </c>
      <c r="CN102" s="394"/>
      <c r="CO102" s="395"/>
      <c r="CP102" s="88"/>
      <c r="CQ102" s="92"/>
      <c r="CR102" s="95" t="str">
        <f>IF(ISBLANK(CT7),"",COUNTIF(Tipy!$CH$6:$CH$84,Výsledky!CT102))</f>
        <v/>
      </c>
      <c r="CS102" s="93" t="str">
        <f>IF(ISBLANK(CT7),"",CR102/CQ92)</f>
        <v/>
      </c>
      <c r="CT102" s="394" t="str">
        <f>IF(ISBLANK(CT7),"",CT7)</f>
        <v/>
      </c>
      <c r="CU102" s="394"/>
      <c r="CV102" s="395"/>
      <c r="CW102" s="88"/>
      <c r="CX102" s="92"/>
      <c r="CY102" s="95" t="str">
        <f>IF(ISBLANK(DA7),"",COUNTIF(Tipy!$CN$6:$CN$84,Výsledky!DA102))</f>
        <v/>
      </c>
      <c r="CZ102" s="93" t="str">
        <f>IF(ISBLANK(DA7),"",CY102/CX92)</f>
        <v/>
      </c>
      <c r="DA102" s="394" t="str">
        <f>IF(ISBLANK(DA7),"",DA7)</f>
        <v/>
      </c>
      <c r="DB102" s="394"/>
      <c r="DC102" s="395"/>
      <c r="DD102" s="88"/>
      <c r="DE102" s="92"/>
      <c r="DF102" s="95" t="str">
        <f>IF(ISBLANK(DH7),"",COUNTIF(Tipy!$CT$6:$CT$84,Výsledky!DH102))</f>
        <v/>
      </c>
      <c r="DG102" s="93" t="str">
        <f>IF(ISBLANK(DH7),"",DF102/DE92)</f>
        <v/>
      </c>
      <c r="DH102" s="394" t="str">
        <f>IF(ISBLANK(DH7),"",DH7)</f>
        <v/>
      </c>
      <c r="DI102" s="394"/>
      <c r="DJ102" s="395"/>
      <c r="DK102" s="88"/>
      <c r="DL102" s="92"/>
      <c r="DM102" s="95">
        <f>IF(ISBLANK(#REF!),"",COUNTIF(Tipy!$CZ$6:$CZ$84,Výsledky!DO102))</f>
        <v>0</v>
      </c>
      <c r="DN102" s="93" t="e">
        <f>IF(ISBLANK(#REF!),"",DM102/DL92)</f>
        <v>#VALUE!</v>
      </c>
      <c r="DO102" s="394" t="e">
        <f>IF(ISBLANK(#REF!),"",#REF!)</f>
        <v>#REF!</v>
      </c>
      <c r="DP102" s="394"/>
      <c r="DQ102" s="395"/>
      <c r="DR102" s="88"/>
      <c r="DS102" s="92"/>
      <c r="DT102" s="95" t="str">
        <f>IF(ISBLANK(DV7),"",COUNTIF(Tipy!$DF$6:$DF$84,Výsledky!DV102))</f>
        <v/>
      </c>
      <c r="DU102" s="93" t="str">
        <f>IF(ISBLANK(DV7),"",DT102/DS92)</f>
        <v/>
      </c>
      <c r="DV102" s="394" t="str">
        <f>IF(ISBLANK(DV7),"",DV7)</f>
        <v/>
      </c>
      <c r="DW102" s="394"/>
      <c r="DX102" s="395"/>
      <c r="DY102" s="88"/>
      <c r="DZ102" s="92"/>
      <c r="EA102" s="95" t="str">
        <f>IF(ISBLANK(EC7),"",COUNTIF(Tipy!$DL$6:$DL$84,Výsledky!EC102))</f>
        <v/>
      </c>
      <c r="EB102" s="93" t="str">
        <f>IF(ISBLANK(EC7),"",EA102/DZ92)</f>
        <v/>
      </c>
      <c r="EC102" s="394" t="str">
        <f>IF(ISBLANK(EC7),"",EC7)</f>
        <v/>
      </c>
      <c r="ED102" s="394"/>
      <c r="EE102" s="395"/>
      <c r="EF102" s="88"/>
      <c r="EG102" s="92"/>
      <c r="EH102" s="95" t="str">
        <f>IF(ISBLANK(EJ7),"",COUNTIF(Tipy!$DR$6:$DR$84,Výsledky!EJ102))</f>
        <v/>
      </c>
      <c r="EI102" s="93" t="str">
        <f>IF(ISBLANK(EJ7),"",EH102/EG92)</f>
        <v/>
      </c>
      <c r="EJ102" s="394" t="str">
        <f>IF(ISBLANK(EJ7),"",EJ7)</f>
        <v/>
      </c>
      <c r="EK102" s="394"/>
      <c r="EL102" s="395"/>
      <c r="EM102" s="88"/>
      <c r="EN102" s="92"/>
      <c r="EO102" s="95" t="str">
        <f>IF(ISBLANK(EQ7),"",COUNTIF(Tipy!$DX$6:$DX$84,Výsledky!EQ102))</f>
        <v/>
      </c>
      <c r="EP102" s="93" t="str">
        <f>IF(ISBLANK(EQ7),"",EO102/EN92)</f>
        <v/>
      </c>
      <c r="EQ102" s="394" t="str">
        <f>IF(ISBLANK(EQ7),"",EQ7)</f>
        <v/>
      </c>
      <c r="ER102" s="394"/>
      <c r="ES102" s="395"/>
      <c r="ET102" s="88"/>
      <c r="EU102" s="92"/>
      <c r="EV102" s="95" t="str">
        <f>IF(ISBLANK(EX7),"",COUNTIF(Tipy!$ED$6:$ED$84,Výsledky!EX102))</f>
        <v/>
      </c>
      <c r="EW102" s="93" t="str">
        <f>IF(ISBLANK(EX7),"",EV102/EU92)</f>
        <v/>
      </c>
      <c r="EX102" s="394" t="str">
        <f>IF(ISBLANK(EX7),"",EX7)</f>
        <v/>
      </c>
      <c r="EY102" s="394"/>
      <c r="EZ102" s="395"/>
      <c r="FA102" s="88"/>
      <c r="FB102" s="92"/>
      <c r="FC102" s="95" t="str">
        <f>IF(ISBLANK(FE7),"",COUNTIF(Tipy!$EJ$6:$EJ$84,Výsledky!FE102))</f>
        <v/>
      </c>
      <c r="FD102" s="93" t="str">
        <f>IF(ISBLANK(FE7),"",FC102/FB92)</f>
        <v/>
      </c>
      <c r="FE102" s="394" t="str">
        <f>IF(ISBLANK(FE7),"",FE7)</f>
        <v/>
      </c>
      <c r="FF102" s="394"/>
      <c r="FG102" s="395"/>
      <c r="FH102" s="88"/>
      <c r="FI102" s="92"/>
      <c r="FJ102" s="95" t="str">
        <f>IF(ISBLANK(FL7),"",COUNTIF(Tipy!$EP$6:$EP$84,Výsledky!FL102))</f>
        <v/>
      </c>
      <c r="FK102" s="93" t="str">
        <f>IF(ISBLANK(FL7),"",FJ102/FI92)</f>
        <v/>
      </c>
      <c r="FL102" s="394" t="str">
        <f>IF(ISBLANK(FL7),"",FL7)</f>
        <v/>
      </c>
      <c r="FM102" s="394"/>
      <c r="FN102" s="395"/>
      <c r="FO102" s="88"/>
      <c r="FP102" s="92"/>
      <c r="FQ102" s="95" t="str">
        <f>IF(ISBLANK(FS7),"",COUNTIF(Tipy!$EV$6:$EV$84,Výsledky!FS102))</f>
        <v/>
      </c>
      <c r="FR102" s="93" t="str">
        <f>IF(ISBLANK(FS7),"",FQ102/FP92)</f>
        <v/>
      </c>
      <c r="FS102" s="394" t="str">
        <f>IF(ISBLANK(FS7),"",FS7)</f>
        <v/>
      </c>
      <c r="FT102" s="394"/>
      <c r="FU102" s="395"/>
      <c r="FV102" s="88"/>
      <c r="FW102" s="92"/>
      <c r="FX102" s="95" t="str">
        <f>IF(ISBLANK(FZ7),"",COUNTIF(Tipy!$FB$6:$FB$84,Výsledky!FZ102))</f>
        <v/>
      </c>
      <c r="FY102" s="93" t="str">
        <f>IF(ISBLANK(FZ7),"",FX102/FW92)</f>
        <v/>
      </c>
      <c r="FZ102" s="394" t="str">
        <f>IF(ISBLANK(FZ7),"",FZ7)</f>
        <v/>
      </c>
      <c r="GA102" s="394"/>
      <c r="GB102" s="395"/>
      <c r="GC102" s="88"/>
      <c r="GD102" s="92"/>
      <c r="GE102" s="95" t="str">
        <f>IF(ISBLANK(GG7),"",COUNTIF(Tipy!$FH$6:$FH$84,Výsledky!GG102))</f>
        <v/>
      </c>
      <c r="GF102" s="93" t="str">
        <f>IF(ISBLANK(GG7),"",GE102/GD92)</f>
        <v/>
      </c>
      <c r="GG102" s="394" t="str">
        <f>IF(ISBLANK(GG7),"",GG7)</f>
        <v/>
      </c>
      <c r="GH102" s="394"/>
      <c r="GI102" s="395"/>
      <c r="GJ102" s="88"/>
      <c r="GK102" s="92"/>
      <c r="GL102" s="95" t="str">
        <f>IF(ISBLANK(GN7),"",COUNTIF(Tipy!$FN$6:$FN$84,Výsledky!GN102))</f>
        <v/>
      </c>
      <c r="GM102" s="93" t="str">
        <f>IF(ISBLANK(GN7),"",GL102/GK92)</f>
        <v/>
      </c>
      <c r="GN102" s="394" t="str">
        <f>IF(ISBLANK(GN7),"",GN7)</f>
        <v/>
      </c>
      <c r="GO102" s="394"/>
      <c r="GP102" s="395"/>
      <c r="GQ102" s="88"/>
      <c r="GR102" s="92"/>
      <c r="GS102" s="95">
        <f>IF(ISBLANK(#REF!),"",COUNTIF(Tipy!$FT$6:$FT$84,Výsledky!GU102))</f>
        <v>0</v>
      </c>
      <c r="GT102" s="93" t="e">
        <f>IF(ISBLANK(#REF!),"",GS102/GR92)</f>
        <v>#VALUE!</v>
      </c>
      <c r="GU102" s="394" t="e">
        <f>IF(ISBLANK(#REF!),"",#REF!)</f>
        <v>#REF!</v>
      </c>
      <c r="GV102" s="394"/>
      <c r="GW102" s="395"/>
      <c r="GX102" s="88"/>
      <c r="GY102" s="92"/>
      <c r="GZ102" s="95" t="str">
        <f>IF(ISBLANK(HB7),"",COUNTIF(Tipy!$FZ$6:$FZ$84,Výsledky!HB102))</f>
        <v/>
      </c>
      <c r="HA102" s="93" t="str">
        <f>IF(ISBLANK(HB7),"",GZ102/GY92)</f>
        <v/>
      </c>
      <c r="HB102" s="394" t="str">
        <f>IF(ISBLANK(HB7),"",HB7)</f>
        <v/>
      </c>
      <c r="HC102" s="394"/>
      <c r="HD102" s="395"/>
      <c r="HE102" s="88"/>
      <c r="HF102" s="92"/>
      <c r="HG102" s="95">
        <f>IF(ISBLANK(#REF!),"",COUNTIF(Tipy!$GF$6:$GF$84,Výsledky!HI102))</f>
        <v>0</v>
      </c>
      <c r="HH102" s="93" t="e">
        <f>IF(ISBLANK(#REF!),"",HG102/HF92)</f>
        <v>#VALUE!</v>
      </c>
      <c r="HI102" s="394" t="e">
        <f>IF(ISBLANK(#REF!),"",#REF!)</f>
        <v>#REF!</v>
      </c>
      <c r="HJ102" s="394"/>
      <c r="HK102" s="395"/>
      <c r="HL102" s="88"/>
      <c r="HM102" s="92"/>
      <c r="HN102" s="95" t="str">
        <f>IF(ISBLANK(HP7),"",COUNTIF(Tipy!$GL$6:$GL$84,Výsledky!HP102))</f>
        <v/>
      </c>
      <c r="HO102" s="93" t="str">
        <f>IF(ISBLANK(HP7),"",HN102/HM92)</f>
        <v/>
      </c>
      <c r="HP102" s="394" t="str">
        <f>IF(ISBLANK(HP7),"",HP7)</f>
        <v/>
      </c>
      <c r="HQ102" s="394"/>
      <c r="HR102" s="395"/>
      <c r="HS102" s="88"/>
      <c r="HT102" s="92"/>
      <c r="HU102" s="95">
        <f>IF(ISBLANK(#REF!),"",COUNTIF(Tipy!$GR$6:$GR$84,Výsledky!HW102))</f>
        <v>0</v>
      </c>
      <c r="HV102" s="93" t="e">
        <f>IF(ISBLANK(#REF!),"",HU102/HT92)</f>
        <v>#VALUE!</v>
      </c>
      <c r="HW102" s="394" t="e">
        <f>IF(ISBLANK(#REF!),"",#REF!)</f>
        <v>#REF!</v>
      </c>
      <c r="HX102" s="394"/>
      <c r="HY102" s="395"/>
      <c r="HZ102" s="88"/>
      <c r="IA102" s="92"/>
      <c r="IB102" s="95" t="str">
        <f>IF(ISBLANK(ID7),"",COUNTIF(Tipy!$GX$6:$GX$84,Výsledky!ID102))</f>
        <v/>
      </c>
      <c r="IC102" s="93" t="str">
        <f>IF(ISBLANK(ID7),"",IB102/IA92)</f>
        <v/>
      </c>
      <c r="ID102" s="394" t="str">
        <f>IF(ISBLANK(ID7),"",ID7)</f>
        <v/>
      </c>
      <c r="IE102" s="394"/>
      <c r="IF102" s="395"/>
      <c r="IG102" s="88"/>
      <c r="IH102" s="92"/>
      <c r="II102" s="95">
        <f>IF(ISBLANK(#REF!),"",COUNTIF(Tipy!$HD$6:$HD$84,Výsledky!IK102))</f>
        <v>0</v>
      </c>
      <c r="IJ102" s="93" t="e">
        <f>IF(ISBLANK(#REF!),"",II102/IH92)</f>
        <v>#VALUE!</v>
      </c>
      <c r="IK102" s="394" t="e">
        <f>IF(ISBLANK(#REF!),"",#REF!)</f>
        <v>#REF!</v>
      </c>
      <c r="IL102" s="394"/>
      <c r="IM102" s="395"/>
      <c r="IN102" s="88"/>
      <c r="IO102" s="92"/>
      <c r="IP102" s="95" t="str">
        <f>IF(ISBLANK(IR7),"",COUNTIF(Tipy!$HJ$6:$HJ$84,Výsledky!IR102))</f>
        <v/>
      </c>
      <c r="IQ102" s="93" t="str">
        <f>IF(ISBLANK(IR7),"",IP102/IO92)</f>
        <v/>
      </c>
      <c r="IR102" s="394" t="str">
        <f>IF(ISBLANK(IR7),"",IR7)</f>
        <v/>
      </c>
      <c r="IS102" s="394"/>
      <c r="IT102" s="395"/>
      <c r="IU102" s="88"/>
      <c r="IV102" s="92"/>
      <c r="IW102" s="95" t="str">
        <f>IF(ISBLANK(IY7),"",COUNTIF(Tipy!$HP$6:$HP$84,Výsledky!IY102))</f>
        <v/>
      </c>
      <c r="IX102" s="93" t="str">
        <f>IF(ISBLANK(IY7),"",IW102/IV92)</f>
        <v/>
      </c>
      <c r="IY102" s="394" t="str">
        <f>IF(ISBLANK(IY7),"",IY7)</f>
        <v/>
      </c>
      <c r="IZ102" s="394"/>
      <c r="JA102" s="395"/>
      <c r="JB102" s="88"/>
      <c r="JC102" s="92"/>
      <c r="JD102" s="95" t="str">
        <f>IF(ISBLANK(JF7),"",COUNTIF(Tipy!$HV$6:$HV$84,Výsledky!JF102))</f>
        <v/>
      </c>
      <c r="JE102" s="93" t="str">
        <f>IF(ISBLANK(JF7),"",JD102/JC92)</f>
        <v/>
      </c>
      <c r="JF102" s="394" t="str">
        <f>IF(ISBLANK(JF7),"",JF7)</f>
        <v/>
      </c>
      <c r="JG102" s="394"/>
      <c r="JH102" s="395"/>
      <c r="JI102" s="88"/>
      <c r="JJ102" s="92"/>
      <c r="JK102" s="95">
        <f>IF(ISBLANK(#REF!),"",COUNTIF(Tipy!$IB$6:$IB$84,Výsledky!JM102))</f>
        <v>0</v>
      </c>
      <c r="JL102" s="93" t="e">
        <f>IF(ISBLANK(#REF!),"",JK102/JJ92)</f>
        <v>#VALUE!</v>
      </c>
      <c r="JM102" s="394" t="e">
        <f>IF(ISBLANK(#REF!),"",#REF!)</f>
        <v>#REF!</v>
      </c>
      <c r="JN102" s="394"/>
      <c r="JO102" s="395"/>
      <c r="JP102" s="88"/>
      <c r="JQ102" s="92"/>
      <c r="JR102" s="95" t="str">
        <f>IF(ISBLANK(JT7),"",COUNTIF(Tipy!$IH$6:$IH$84,Výsledky!JT102))</f>
        <v/>
      </c>
      <c r="JS102" s="93" t="str">
        <f>IF(ISBLANK(JT7),"",JR102/JQ92)</f>
        <v/>
      </c>
      <c r="JT102" s="394" t="str">
        <f>IF(ISBLANK(JT7),"",JT7)</f>
        <v/>
      </c>
      <c r="JU102" s="394"/>
      <c r="JV102" s="395"/>
      <c r="JW102" s="88"/>
      <c r="JX102" s="92"/>
      <c r="JY102" s="95" t="str">
        <f>IF(ISBLANK(KA7),"",COUNTIF(Tipy!$IN$6:$IN$84,Výsledky!KA102))</f>
        <v/>
      </c>
      <c r="JZ102" s="93" t="str">
        <f>IF(ISBLANK(KA7),"",JY102/JX92)</f>
        <v/>
      </c>
      <c r="KA102" s="394" t="str">
        <f>IF(ISBLANK(KA7),"",KA7)</f>
        <v/>
      </c>
      <c r="KB102" s="394"/>
      <c r="KC102" s="395"/>
      <c r="KD102" s="88"/>
      <c r="KE102" s="92"/>
      <c r="KF102" s="95">
        <f>IF(ISBLANK(#REF!),"",COUNTIF(Tipy!$IT$6:$IT$84,Výsledky!KH102))</f>
        <v>0</v>
      </c>
      <c r="KG102" s="93" t="e">
        <f>IF(ISBLANK(#REF!),"",KF102/KE92)</f>
        <v>#VALUE!</v>
      </c>
      <c r="KH102" s="394" t="e">
        <f>IF(ISBLANK(#REF!),"",#REF!)</f>
        <v>#REF!</v>
      </c>
      <c r="KI102" s="394"/>
      <c r="KJ102" s="395"/>
      <c r="KK102" s="88"/>
      <c r="KL102" s="92"/>
      <c r="KM102" s="95" t="str">
        <f>IF(ISBLANK(KO7),"",COUNTIF(Tipy!$IZ$6:$IZ$84,Výsledky!KO102))</f>
        <v/>
      </c>
      <c r="KN102" s="93" t="str">
        <f>IF(ISBLANK(KO7),"",KM102/KL92)</f>
        <v/>
      </c>
      <c r="KO102" s="394" t="str">
        <f>IF(ISBLANK(KO7),"",KO7)</f>
        <v/>
      </c>
      <c r="KP102" s="394"/>
      <c r="KQ102" s="395"/>
      <c r="KR102" s="88"/>
      <c r="KS102" s="92"/>
      <c r="KT102" s="95" t="str">
        <f>IF(ISBLANK(KV7),"",COUNTIF(Tipy!$JF$6:$JF$84,Výsledky!KV102))</f>
        <v/>
      </c>
      <c r="KU102" s="93" t="str">
        <f>IF(ISBLANK(KV7),"",KT102/KS92)</f>
        <v/>
      </c>
      <c r="KV102" s="394" t="str">
        <f>IF(ISBLANK(KV7),"",KV7)</f>
        <v/>
      </c>
      <c r="KW102" s="394"/>
      <c r="KX102" s="395"/>
      <c r="KY102" s="89"/>
      <c r="KZ102" s="92"/>
      <c r="LA102" s="95" t="str">
        <f>IF(ISBLANK(LC7),"",COUNTIF(Tipy!$JL$6:$JL$84,Výsledky!LC102))</f>
        <v/>
      </c>
      <c r="LB102" s="93" t="str">
        <f>IF(ISBLANK(LC7),"",LA102/KZ92)</f>
        <v/>
      </c>
      <c r="LC102" s="394" t="str">
        <f>IF(ISBLANK(LC7),"",LC7)</f>
        <v/>
      </c>
      <c r="LD102" s="394"/>
      <c r="LE102" s="395"/>
      <c r="LF102" s="88"/>
      <c r="LG102" s="92"/>
      <c r="LH102" s="95">
        <f>IF(ISBLANK(#REF!),"",COUNTIF(Tipy!$IB$6:$IB$84,Výsledky!LJ102))</f>
        <v>0</v>
      </c>
      <c r="LI102" s="93" t="e">
        <f>IF(ISBLANK(#REF!),"",LH102/LG92)</f>
        <v>#VALUE!</v>
      </c>
      <c r="LJ102" s="394" t="e">
        <f>IF(ISBLANK(#REF!),"",#REF!)</f>
        <v>#REF!</v>
      </c>
      <c r="LK102" s="394"/>
      <c r="LL102" s="395"/>
      <c r="LM102" s="88"/>
      <c r="LN102" s="92"/>
      <c r="LO102" s="95" t="str">
        <f>IF(ISBLANK(LQ7),"",COUNTIF(Tipy!$JR$6:$JR$84,Výsledky!LQ102))</f>
        <v/>
      </c>
      <c r="LP102" s="93" t="str">
        <f>IF(ISBLANK(LQ7),"",LO102/LN92)</f>
        <v/>
      </c>
      <c r="LQ102" s="394" t="str">
        <f>IF(ISBLANK(LQ7),"",LQ7)</f>
        <v/>
      </c>
      <c r="LR102" s="394"/>
      <c r="LS102" s="395"/>
      <c r="LT102" s="88"/>
      <c r="LU102" s="92"/>
      <c r="LV102" s="95">
        <f>IF(ISBLANK(#REF!),"",COUNTIF(Tipy!$IB$6:$IB$84,Výsledky!LX102))</f>
        <v>0</v>
      </c>
      <c r="LW102" s="93" t="e">
        <f>IF(ISBLANK(#REF!),"",LV102/LU92)</f>
        <v>#VALUE!</v>
      </c>
      <c r="LX102" s="394" t="e">
        <f>IF(ISBLANK(#REF!),"",#REF!)</f>
        <v>#REF!</v>
      </c>
      <c r="LY102" s="394"/>
      <c r="LZ102" s="395"/>
      <c r="MA102" s="88"/>
      <c r="MB102" s="92"/>
      <c r="MC102" s="95" t="str">
        <f>IF(ISBLANK(ME7),"",COUNTIF(Tipy!$KD$6:$KD$84,Výsledky!ME102))</f>
        <v/>
      </c>
      <c r="MD102" s="93" t="str">
        <f>IF(ISBLANK(ME7),"",MC102/MB92)</f>
        <v/>
      </c>
      <c r="ME102" s="394" t="str">
        <f>IF(ISBLANK(ME7),"",ME7)</f>
        <v/>
      </c>
      <c r="MF102" s="394"/>
      <c r="MG102" s="395"/>
      <c r="MH102" s="88"/>
      <c r="MI102" s="92"/>
      <c r="MJ102" s="95" t="str">
        <f>IF(ISBLANK(ML7),"",COUNTIF(Tipy!$KP$6:$KP$84,Výsledky!ML102))</f>
        <v/>
      </c>
      <c r="MK102" s="93" t="str">
        <f>IF(ISBLANK(ML7),"",MJ102/MI92)</f>
        <v/>
      </c>
      <c r="ML102" s="394" t="str">
        <f>IF(ISBLANK(ML7),"",ML7)</f>
        <v/>
      </c>
      <c r="MM102" s="394"/>
      <c r="MN102" s="395"/>
      <c r="MO102" s="88"/>
      <c r="MP102" s="92"/>
      <c r="MQ102" s="95" t="str">
        <f>IF(ISBLANK(MS7),"",COUNTIF(Tipy!$KV$6:$KV$84,Výsledky!MS102))</f>
        <v/>
      </c>
      <c r="MR102" s="93" t="str">
        <f>IF(ISBLANK(MS7),"",MQ102/MP92)</f>
        <v/>
      </c>
      <c r="MS102" s="394" t="str">
        <f>IF(ISBLANK(MS7),"",MS7)</f>
        <v/>
      </c>
      <c r="MT102" s="394"/>
      <c r="MU102" s="395"/>
      <c r="MV102" s="88"/>
      <c r="MW102" s="92"/>
      <c r="MX102" s="95" t="str">
        <f>IF(ISBLANK(MZ7),"",COUNTIF(Tipy!$LB$6:$LB$84,Výsledky!MZ102))</f>
        <v/>
      </c>
      <c r="MY102" s="93" t="str">
        <f>IF(ISBLANK(MZ7),"",MX102/MW92)</f>
        <v/>
      </c>
      <c r="MZ102" s="394" t="str">
        <f>IF(ISBLANK(MZ7),"",MZ7)</f>
        <v/>
      </c>
      <c r="NA102" s="394"/>
      <c r="NB102" s="395"/>
      <c r="NC102" s="88"/>
      <c r="ND102" s="92"/>
      <c r="NE102" s="95">
        <f>IF(ISBLANK(#REF!),"",COUNTIF(Tipy!$LH$6:$LH$84,Výsledky!NG102))</f>
        <v>0</v>
      </c>
      <c r="NF102" s="93" t="e">
        <f>IF(ISBLANK(#REF!),"",NE102/ND92)</f>
        <v>#VALUE!</v>
      </c>
      <c r="NG102" s="394" t="e">
        <f>IF(ISBLANK(#REF!),"",#REF!)</f>
        <v>#REF!</v>
      </c>
      <c r="NH102" s="394"/>
      <c r="NI102" s="395"/>
      <c r="NJ102" s="88"/>
      <c r="NK102" s="92"/>
      <c r="NL102" s="95" t="str">
        <f>IF(ISBLANK(NN7),"",COUNTIF(Tipy!$LN$6:$LN$84,Výsledky!NN102))</f>
        <v/>
      </c>
      <c r="NM102" s="93" t="str">
        <f>IF(ISBLANK(NN7),"",NL102/NK92)</f>
        <v/>
      </c>
      <c r="NN102" s="394" t="str">
        <f>IF(ISBLANK(NN7),"",NN7)</f>
        <v/>
      </c>
      <c r="NO102" s="394"/>
      <c r="NP102" s="395"/>
      <c r="NQ102" s="88"/>
      <c r="NR102" s="92"/>
      <c r="NS102" s="95" t="str">
        <f>IF(ISBLANK(NU7),"",COUNTIF(Tipy!$LT$6:$LT$84,Výsledky!NU102))</f>
        <v/>
      </c>
      <c r="NT102" s="93" t="str">
        <f>IF(ISBLANK(NU7),"",NS102/NR92)</f>
        <v/>
      </c>
      <c r="NU102" s="394" t="str">
        <f>IF(ISBLANK(NU7),"",NU7)</f>
        <v/>
      </c>
      <c r="NV102" s="394"/>
      <c r="NW102" s="395"/>
      <c r="NX102" s="88"/>
      <c r="NY102" s="92"/>
      <c r="NZ102" s="95">
        <f>IF(ISBLANK(#REF!),"",COUNTIF(Tipy!$LZ$6:$LZ$84,Výsledky!OB102))</f>
        <v>0</v>
      </c>
      <c r="OA102" s="93" t="e">
        <f>IF(ISBLANK(#REF!),"",NZ102/NY92)</f>
        <v>#VALUE!</v>
      </c>
      <c r="OB102" s="394" t="e">
        <f>IF(ISBLANK(#REF!),"",#REF!)</f>
        <v>#REF!</v>
      </c>
      <c r="OC102" s="394"/>
      <c r="OD102" s="395"/>
      <c r="OE102" s="88"/>
      <c r="OF102" s="92"/>
      <c r="OG102" s="95" t="str">
        <f>IF(ISBLANK(OI7),"",COUNTIF(Tipy!$MF$6:$MF$84,Výsledky!OI102))</f>
        <v/>
      </c>
      <c r="OH102" s="93" t="str">
        <f>IF(ISBLANK(OI7),"",OG102/OF92)</f>
        <v/>
      </c>
      <c r="OI102" s="394" t="str">
        <f>IF(ISBLANK(OI7),"",OI7)</f>
        <v/>
      </c>
      <c r="OJ102" s="394"/>
      <c r="OK102" s="395"/>
      <c r="OL102" s="88"/>
      <c r="OM102" s="92"/>
      <c r="ON102" s="95" t="str">
        <f>IF(ISBLANK(OP7),"",COUNTIF(Tipy!$ML$6:$ML$84,Výsledky!OP102))</f>
        <v/>
      </c>
      <c r="OO102" s="93" t="str">
        <f>IF(ISBLANK(OP7),"",ON102/OM92)</f>
        <v/>
      </c>
      <c r="OP102" s="394" t="str">
        <f>IF(ISBLANK(OP7),"",OP7)</f>
        <v/>
      </c>
      <c r="OQ102" s="394"/>
      <c r="OR102" s="395"/>
      <c r="OS102" s="88"/>
      <c r="OT102" s="92"/>
      <c r="OU102" s="95" t="str">
        <f>IF(ISBLANK(OW7),"",COUNTIF(Tipy!$MR$6:$MR$84,Výsledky!OW102))</f>
        <v/>
      </c>
      <c r="OV102" s="93" t="str">
        <f>IF(ISBLANK(OW7),"",OU102/OT92)</f>
        <v/>
      </c>
      <c r="OW102" s="394" t="str">
        <f>IF(ISBLANK(OW7),"",OW7)</f>
        <v/>
      </c>
      <c r="OX102" s="394"/>
      <c r="OY102" s="395"/>
      <c r="OZ102" s="88"/>
      <c r="PA102" s="92"/>
      <c r="PB102" s="95" t="str">
        <f>IF(ISBLANK(PD7),"",COUNTIF(Tipy!$MX$6:$MX$84,Výsledky!PD102))</f>
        <v/>
      </c>
      <c r="PC102" s="93" t="str">
        <f>IF(ISBLANK(PD7),"",PB102/PA92)</f>
        <v/>
      </c>
      <c r="PD102" s="394" t="str">
        <f>IF(ISBLANK(PD7),"",PD7)</f>
        <v/>
      </c>
      <c r="PE102" s="394"/>
      <c r="PF102" s="395"/>
      <c r="PG102" s="88"/>
      <c r="PH102" s="92"/>
      <c r="PI102" s="95" t="str">
        <f>IF(ISBLANK(PK7),"",COUNTIF(Tipy!$ND$6:$ND$84,Výsledky!PK102))</f>
        <v/>
      </c>
      <c r="PJ102" s="93" t="str">
        <f>IF(ISBLANK(PK7),"",PI102/PH92)</f>
        <v/>
      </c>
      <c r="PK102" s="394" t="str">
        <f>IF(ISBLANK(PK7),"",PK7)</f>
        <v/>
      </c>
      <c r="PL102" s="394"/>
      <c r="PM102" s="395"/>
      <c r="PN102" s="88"/>
      <c r="PO102" s="92"/>
      <c r="PP102" s="95" t="str">
        <f>IF(ISBLANK(PR7),"",COUNTIF(Tipy!$NJ$6:$NJ$84,Výsledky!PR102))</f>
        <v/>
      </c>
      <c r="PQ102" s="93" t="str">
        <f>IF(ISBLANK(PR7),"",PP102/PO92)</f>
        <v/>
      </c>
      <c r="PR102" s="394" t="str">
        <f>IF(ISBLANK(PR7),"",PR7)</f>
        <v/>
      </c>
      <c r="PS102" s="394"/>
      <c r="PT102" s="395"/>
      <c r="PU102" s="88"/>
      <c r="PV102" s="92"/>
      <c r="PW102" s="95" t="str">
        <f>IF(ISBLANK(PY7),"",COUNTIF(Tipy!$NP$6:$NP$84,Výsledky!PY102))</f>
        <v/>
      </c>
      <c r="PX102" s="93" t="str">
        <f>IF(ISBLANK(PY7),"",PW102/PV92)</f>
        <v/>
      </c>
      <c r="PY102" s="394" t="str">
        <f>IF(ISBLANK(PY7),"",PY7)</f>
        <v/>
      </c>
      <c r="PZ102" s="394"/>
      <c r="QA102" s="395"/>
      <c r="QB102" s="88"/>
      <c r="QC102" s="92"/>
      <c r="QD102" s="95" t="str">
        <f>IF(ISBLANK(QF7),"",COUNTIF(Tipy!$NV$6:$NV$84,Výsledky!QF102))</f>
        <v/>
      </c>
      <c r="QE102" s="93" t="str">
        <f>IF(ISBLANK(QF7),"",QD102/QC92)</f>
        <v/>
      </c>
      <c r="QF102" s="394" t="str">
        <f>IF(ISBLANK(QF7),"",QF7)</f>
        <v/>
      </c>
      <c r="QG102" s="394"/>
      <c r="QH102" s="395"/>
      <c r="QI102" s="121"/>
      <c r="QJ102" s="92"/>
      <c r="QK102" s="95" t="str">
        <f>IF(ISBLANK(QM7),"",COUNTIF(Tipy!$OB$6:$OB$84,Výsledky!QM102))</f>
        <v/>
      </c>
      <c r="QL102" s="93" t="str">
        <f>IF(ISBLANK(QM7),"",QK102/QJ92)</f>
        <v/>
      </c>
      <c r="QM102" s="394" t="str">
        <f>IF(ISBLANK(QM7),"",QM7)</f>
        <v/>
      </c>
      <c r="QN102" s="394"/>
      <c r="QO102" s="395"/>
      <c r="QP102" s="121"/>
      <c r="QQ102" s="92"/>
      <c r="QR102" s="95" t="e">
        <f>IF(ISBLANK(#REF!),"",COUNTIF(Tipy!#REF!,Výsledky!QT102))</f>
        <v>#REF!</v>
      </c>
      <c r="QS102" s="93" t="e">
        <f>IF(ISBLANK(#REF!),"",QR102/QQ92)</f>
        <v>#REF!</v>
      </c>
      <c r="QT102" s="394" t="e">
        <f>IF(ISBLANK(#REF!),"",#REF!)</f>
        <v>#REF!</v>
      </c>
      <c r="QU102" s="394"/>
      <c r="QV102" s="395"/>
    </row>
    <row r="103" spans="1:464" ht="15" customHeight="1">
      <c r="A103" s="444"/>
      <c r="B103" s="90"/>
      <c r="C103" s="84"/>
      <c r="D103" s="92"/>
      <c r="E103" s="95" t="str">
        <f>IF(ISBLANK(G8),"",COUNTIF(Tipy!$H$6:$H$84,Výsledky!G103))</f>
        <v/>
      </c>
      <c r="F103" s="93" t="str">
        <f>IF(ISBLANK(G8),"",E103/D92)</f>
        <v/>
      </c>
      <c r="G103" s="394" t="str">
        <f>IF(ISBLANK(G8),"",G8)</f>
        <v/>
      </c>
      <c r="H103" s="394"/>
      <c r="I103" s="395"/>
      <c r="J103" s="87"/>
      <c r="K103" s="92"/>
      <c r="L103" s="95" t="str">
        <f>IF(ISBLANK(N8),"",COUNTIF(Tipy!$N$6:$N$84,Výsledky!N103))</f>
        <v/>
      </c>
      <c r="M103" s="93" t="str">
        <f>IF(ISBLANK(N8),"",L103/K92)</f>
        <v/>
      </c>
      <c r="N103" s="394" t="str">
        <f>IF(ISBLANK(N8),"",N8)</f>
        <v/>
      </c>
      <c r="O103" s="394"/>
      <c r="P103" s="395"/>
      <c r="Q103" s="88"/>
      <c r="R103" s="92"/>
      <c r="S103" s="95" t="str">
        <f>IF(ISBLANK(U8),"",COUNTIF(Tipy!$T$6:$T$84,Výsledky!U103))</f>
        <v/>
      </c>
      <c r="T103" s="93" t="str">
        <f>IF(ISBLANK(U8),"",S103/R92)</f>
        <v/>
      </c>
      <c r="U103" s="394" t="str">
        <f>IF(ISBLANK(U8),"",U8)</f>
        <v/>
      </c>
      <c r="V103" s="394"/>
      <c r="W103" s="395"/>
      <c r="X103" s="88"/>
      <c r="Y103" s="92"/>
      <c r="Z103" s="95" t="str">
        <f>IF(ISBLANK(AB8),"",COUNTIF(Tipy!$Z$6:$Z$84,Výsledky!AB103))</f>
        <v/>
      </c>
      <c r="AA103" s="93" t="str">
        <f>IF(ISBLANK(AB8),"",Z103/Y92)</f>
        <v/>
      </c>
      <c r="AB103" s="394" t="str">
        <f>IF(ISBLANK(AB8),"",AB8)</f>
        <v/>
      </c>
      <c r="AC103" s="394"/>
      <c r="AD103" s="395"/>
      <c r="AE103" s="88"/>
      <c r="AF103" s="92"/>
      <c r="AG103" s="95" t="str">
        <f>IF(ISBLANK(AI8),"",COUNTIF(Tipy!$AF$6:$AF$84,Výsledky!AI103))</f>
        <v/>
      </c>
      <c r="AH103" s="93" t="str">
        <f>IF(ISBLANK(AI8),"",AG103/AF92)</f>
        <v/>
      </c>
      <c r="AI103" s="394" t="str">
        <f>IF(ISBLANK(AI8),"",AI8)</f>
        <v/>
      </c>
      <c r="AJ103" s="394"/>
      <c r="AK103" s="395"/>
      <c r="AL103" s="88"/>
      <c r="AM103" s="92"/>
      <c r="AN103" s="95" t="str">
        <f>IF(ISBLANK(AP8),"",COUNTIF(Tipy!$AL$6:$AL$84,Výsledky!AP103))</f>
        <v/>
      </c>
      <c r="AO103" s="93" t="str">
        <f>IF(ISBLANK(AP8),"",AN103/AM92)</f>
        <v/>
      </c>
      <c r="AP103" s="394" t="str">
        <f>IF(ISBLANK(AP8),"",AP8)</f>
        <v/>
      </c>
      <c r="AQ103" s="394"/>
      <c r="AR103" s="395"/>
      <c r="AS103" s="88"/>
      <c r="AT103" s="92"/>
      <c r="AU103" s="95">
        <f>IF(ISBLANK(#REF!),"",COUNTIF(Tipy!$AR$6:$AR$84,Výsledky!AW103))</f>
        <v>0</v>
      </c>
      <c r="AV103" s="93" t="e">
        <f>IF(ISBLANK(#REF!),"",AU103/AT92)</f>
        <v>#VALUE!</v>
      </c>
      <c r="AW103" s="394" t="e">
        <f>IF(ISBLANK(#REF!),"",#REF!)</f>
        <v>#REF!</v>
      </c>
      <c r="AX103" s="394"/>
      <c r="AY103" s="395"/>
      <c r="AZ103" s="88"/>
      <c r="BA103" s="92"/>
      <c r="BB103" s="95" t="str">
        <f>IF(ISBLANK(BD8),"",COUNTIF(Tipy!$AX$6:$AX$84,Výsledky!BD103))</f>
        <v/>
      </c>
      <c r="BC103" s="93" t="str">
        <f>IF(ISBLANK(BD8),"",BB103/BA92)</f>
        <v/>
      </c>
      <c r="BD103" s="394" t="str">
        <f>IF(ISBLANK(BD8),"",BD8)</f>
        <v/>
      </c>
      <c r="BE103" s="394"/>
      <c r="BF103" s="395"/>
      <c r="BG103" s="88"/>
      <c r="BH103" s="92"/>
      <c r="BI103" s="95">
        <f>IF(ISBLANK(#REF!),"",COUNTIF(Tipy!$BD$6:$BD$84,Výsledky!BK103))</f>
        <v>0</v>
      </c>
      <c r="BJ103" s="93" t="e">
        <f>IF(ISBLANK(#REF!),"",BI103/BH92)</f>
        <v>#VALUE!</v>
      </c>
      <c r="BK103" s="394" t="e">
        <f>IF(ISBLANK(#REF!),"",#REF!)</f>
        <v>#REF!</v>
      </c>
      <c r="BL103" s="394"/>
      <c r="BM103" s="395"/>
      <c r="BN103" s="88"/>
      <c r="BO103" s="92"/>
      <c r="BP103" s="95" t="str">
        <f>IF(ISBLANK(BR8),"",COUNTIF(Tipy!$BJ$6:$BJ$84,Výsledky!BR103))</f>
        <v/>
      </c>
      <c r="BQ103" s="93" t="str">
        <f>IF(ISBLANK(BR8),"",BP103/BO92)</f>
        <v/>
      </c>
      <c r="BR103" s="394" t="str">
        <f>IF(ISBLANK(BR8),"",BR8)</f>
        <v/>
      </c>
      <c r="BS103" s="394"/>
      <c r="BT103" s="395"/>
      <c r="BU103" s="88"/>
      <c r="BV103" s="92"/>
      <c r="BW103" s="95" t="str">
        <f>IF(ISBLANK(BY8),"",COUNTIF(Tipy!$BP$6:$BP$84,Výsledky!BY103))</f>
        <v/>
      </c>
      <c r="BX103" s="93" t="str">
        <f>IF(ISBLANK(BY8),"",BW103/BV92)</f>
        <v/>
      </c>
      <c r="BY103" s="394" t="str">
        <f>IF(ISBLANK(BY8),"",BY8)</f>
        <v/>
      </c>
      <c r="BZ103" s="394"/>
      <c r="CA103" s="395"/>
      <c r="CB103" s="88"/>
      <c r="CC103" s="92"/>
      <c r="CD103" s="95" t="str">
        <f>IF(ISBLANK(CF8),"",COUNTIF(Tipy!$BV$6:$BV$84,Výsledky!CF103))</f>
        <v/>
      </c>
      <c r="CE103" s="93" t="str">
        <f>IF(ISBLANK(CF8),"",CD103/CC92)</f>
        <v/>
      </c>
      <c r="CF103" s="394" t="str">
        <f>IF(ISBLANK(CF8),"",CF8)</f>
        <v/>
      </c>
      <c r="CG103" s="394"/>
      <c r="CH103" s="395"/>
      <c r="CI103" s="88"/>
      <c r="CJ103" s="92"/>
      <c r="CK103" s="95" t="str">
        <f>IF(ISBLANK(CM8),"",COUNTIF(Tipy!$CB$6:$CB$84,Výsledky!CM103))</f>
        <v/>
      </c>
      <c r="CL103" s="93" t="str">
        <f>IF(ISBLANK(CM8),"",CK103/CJ92)</f>
        <v/>
      </c>
      <c r="CM103" s="394" t="str">
        <f>IF(ISBLANK(CM8),"",CM8)</f>
        <v/>
      </c>
      <c r="CN103" s="394"/>
      <c r="CO103" s="395"/>
      <c r="CP103" s="88"/>
      <c r="CQ103" s="92"/>
      <c r="CR103" s="95" t="str">
        <f>IF(ISBLANK(CT8),"",COUNTIF(Tipy!$CH$6:$CH$84,Výsledky!CT103))</f>
        <v/>
      </c>
      <c r="CS103" s="93" t="str">
        <f>IF(ISBLANK(CT8),"",CR103/CQ92)</f>
        <v/>
      </c>
      <c r="CT103" s="394" t="str">
        <f>IF(ISBLANK(CT8),"",CT8)</f>
        <v/>
      </c>
      <c r="CU103" s="394"/>
      <c r="CV103" s="395"/>
      <c r="CW103" s="88"/>
      <c r="CX103" s="92"/>
      <c r="CY103" s="95" t="str">
        <f>IF(ISBLANK(DA8),"",COUNTIF(Tipy!$CN$6:$CN$84,Výsledky!DA103))</f>
        <v/>
      </c>
      <c r="CZ103" s="93" t="str">
        <f>IF(ISBLANK(DA8),"",CY103/CX92)</f>
        <v/>
      </c>
      <c r="DA103" s="394" t="str">
        <f>IF(ISBLANK(DA8),"",DA8)</f>
        <v/>
      </c>
      <c r="DB103" s="394"/>
      <c r="DC103" s="395"/>
      <c r="DD103" s="88"/>
      <c r="DE103" s="92"/>
      <c r="DF103" s="95" t="str">
        <f>IF(ISBLANK(DH8),"",COUNTIF(Tipy!$CT$6:$CT$84,Výsledky!DH103))</f>
        <v/>
      </c>
      <c r="DG103" s="93" t="str">
        <f>IF(ISBLANK(DH8),"",DF103/DE92)</f>
        <v/>
      </c>
      <c r="DH103" s="394" t="str">
        <f>IF(ISBLANK(DH8),"",DH8)</f>
        <v/>
      </c>
      <c r="DI103" s="394"/>
      <c r="DJ103" s="395"/>
      <c r="DK103" s="88"/>
      <c r="DL103" s="92"/>
      <c r="DM103" s="95">
        <f>IF(ISBLANK(#REF!),"",COUNTIF(Tipy!$CZ$6:$CZ$84,Výsledky!DO103))</f>
        <v>0</v>
      </c>
      <c r="DN103" s="93" t="e">
        <f>IF(ISBLANK(#REF!),"",DM103/DL92)</f>
        <v>#VALUE!</v>
      </c>
      <c r="DO103" s="394" t="e">
        <f>IF(ISBLANK(#REF!),"",#REF!)</f>
        <v>#REF!</v>
      </c>
      <c r="DP103" s="394"/>
      <c r="DQ103" s="395"/>
      <c r="DR103" s="88"/>
      <c r="DS103" s="92"/>
      <c r="DT103" s="95" t="str">
        <f>IF(ISBLANK(DV8),"",COUNTIF(Tipy!$DF$6:$DF$84,Výsledky!DV103))</f>
        <v/>
      </c>
      <c r="DU103" s="93" t="str">
        <f>IF(ISBLANK(DV8),"",DT103/DS92)</f>
        <v/>
      </c>
      <c r="DV103" s="394" t="str">
        <f>IF(ISBLANK(DV8),"",DV8)</f>
        <v/>
      </c>
      <c r="DW103" s="394"/>
      <c r="DX103" s="395"/>
      <c r="DY103" s="88"/>
      <c r="DZ103" s="92"/>
      <c r="EA103" s="95" t="str">
        <f>IF(ISBLANK(EC8),"",COUNTIF(Tipy!$DL$6:$DL$84,Výsledky!EC103))</f>
        <v/>
      </c>
      <c r="EB103" s="93" t="str">
        <f>IF(ISBLANK(EC8),"",EA103/DZ92)</f>
        <v/>
      </c>
      <c r="EC103" s="394" t="str">
        <f>IF(ISBLANK(EC8),"",EC8)</f>
        <v/>
      </c>
      <c r="ED103" s="394"/>
      <c r="EE103" s="395"/>
      <c r="EF103" s="88"/>
      <c r="EG103" s="92"/>
      <c r="EH103" s="95" t="str">
        <f>IF(ISBLANK(EJ8),"",COUNTIF(Tipy!$DR$6:$DR$84,Výsledky!EJ103))</f>
        <v/>
      </c>
      <c r="EI103" s="93" t="str">
        <f>IF(ISBLANK(EJ8),"",EH103/EG92)</f>
        <v/>
      </c>
      <c r="EJ103" s="394" t="str">
        <f>IF(ISBLANK(EJ8),"",EJ8)</f>
        <v/>
      </c>
      <c r="EK103" s="394"/>
      <c r="EL103" s="395"/>
      <c r="EM103" s="88"/>
      <c r="EN103" s="92"/>
      <c r="EO103" s="95" t="str">
        <f>IF(ISBLANK(EQ8),"",COUNTIF(Tipy!$DX$6:$DX$84,Výsledky!EQ103))</f>
        <v/>
      </c>
      <c r="EP103" s="93" t="str">
        <f>IF(ISBLANK(EQ8),"",EO103/EN92)</f>
        <v/>
      </c>
      <c r="EQ103" s="394" t="str">
        <f>IF(ISBLANK(EQ8),"",EQ8)</f>
        <v/>
      </c>
      <c r="ER103" s="394"/>
      <c r="ES103" s="395"/>
      <c r="ET103" s="88"/>
      <c r="EU103" s="92"/>
      <c r="EV103" s="95" t="str">
        <f>IF(ISBLANK(EX8),"",COUNTIF(Tipy!$ED$6:$ED$84,Výsledky!EX103))</f>
        <v/>
      </c>
      <c r="EW103" s="93" t="str">
        <f>IF(ISBLANK(EX8),"",EV103/EU92)</f>
        <v/>
      </c>
      <c r="EX103" s="394" t="str">
        <f>IF(ISBLANK(EX8),"",EX8)</f>
        <v/>
      </c>
      <c r="EY103" s="394"/>
      <c r="EZ103" s="395"/>
      <c r="FA103" s="88"/>
      <c r="FB103" s="92"/>
      <c r="FC103" s="95" t="str">
        <f>IF(ISBLANK(FE8),"",COUNTIF(Tipy!$EJ$6:$EJ$84,Výsledky!FE103))</f>
        <v/>
      </c>
      <c r="FD103" s="93" t="str">
        <f>IF(ISBLANK(FE8),"",FC103/FB92)</f>
        <v/>
      </c>
      <c r="FE103" s="394" t="str">
        <f>IF(ISBLANK(FE8),"",FE8)</f>
        <v/>
      </c>
      <c r="FF103" s="394"/>
      <c r="FG103" s="395"/>
      <c r="FH103" s="88"/>
      <c r="FI103" s="92"/>
      <c r="FJ103" s="95" t="str">
        <f>IF(ISBLANK(FL8),"",COUNTIF(Tipy!$EP$6:$EP$84,Výsledky!FL103))</f>
        <v/>
      </c>
      <c r="FK103" s="93" t="str">
        <f>IF(ISBLANK(FL8),"",FJ103/FI92)</f>
        <v/>
      </c>
      <c r="FL103" s="394" t="str">
        <f>IF(ISBLANK(FL8),"",FL8)</f>
        <v/>
      </c>
      <c r="FM103" s="394"/>
      <c r="FN103" s="395"/>
      <c r="FO103" s="88"/>
      <c r="FP103" s="92"/>
      <c r="FQ103" s="95" t="str">
        <f>IF(ISBLANK(FS8),"",COUNTIF(Tipy!$EV$6:$EV$84,Výsledky!FS103))</f>
        <v/>
      </c>
      <c r="FR103" s="93" t="str">
        <f>IF(ISBLANK(FS8),"",FQ103/FP92)</f>
        <v/>
      </c>
      <c r="FS103" s="394" t="str">
        <f>IF(ISBLANK(FS8),"",FS8)</f>
        <v/>
      </c>
      <c r="FT103" s="394"/>
      <c r="FU103" s="395"/>
      <c r="FV103" s="88"/>
      <c r="FW103" s="92"/>
      <c r="FX103" s="95" t="str">
        <f>IF(ISBLANK(FZ8),"",COUNTIF(Tipy!$FB$6:$FB$84,Výsledky!FZ103))</f>
        <v/>
      </c>
      <c r="FY103" s="93" t="str">
        <f>IF(ISBLANK(FZ8),"",FX103/FW92)</f>
        <v/>
      </c>
      <c r="FZ103" s="394" t="str">
        <f>IF(ISBLANK(FZ8),"",FZ8)</f>
        <v/>
      </c>
      <c r="GA103" s="394"/>
      <c r="GB103" s="395"/>
      <c r="GC103" s="88"/>
      <c r="GD103" s="92"/>
      <c r="GE103" s="95" t="str">
        <f>IF(ISBLANK(GG8),"",COUNTIF(Tipy!$FH$6:$FH$84,Výsledky!GG103))</f>
        <v/>
      </c>
      <c r="GF103" s="93" t="str">
        <f>IF(ISBLANK(GG8),"",GE103/GD92)</f>
        <v/>
      </c>
      <c r="GG103" s="394" t="str">
        <f>IF(ISBLANK(GG8),"",GG8)</f>
        <v/>
      </c>
      <c r="GH103" s="394"/>
      <c r="GI103" s="395"/>
      <c r="GJ103" s="88"/>
      <c r="GK103" s="92"/>
      <c r="GL103" s="95" t="str">
        <f>IF(ISBLANK(GN8),"",COUNTIF(Tipy!$FN$6:$FN$84,Výsledky!GN103))</f>
        <v/>
      </c>
      <c r="GM103" s="93" t="str">
        <f>IF(ISBLANK(GN8),"",GL103/GK92)</f>
        <v/>
      </c>
      <c r="GN103" s="394" t="str">
        <f>IF(ISBLANK(GN8),"",GN8)</f>
        <v/>
      </c>
      <c r="GO103" s="394"/>
      <c r="GP103" s="395"/>
      <c r="GQ103" s="88"/>
      <c r="GR103" s="92"/>
      <c r="GS103" s="95">
        <f>IF(ISBLANK(#REF!),"",COUNTIF(Tipy!$FT$6:$FT$84,Výsledky!GU103))</f>
        <v>0</v>
      </c>
      <c r="GT103" s="93" t="e">
        <f>IF(ISBLANK(#REF!),"",GS103/GR92)</f>
        <v>#VALUE!</v>
      </c>
      <c r="GU103" s="394" t="e">
        <f>IF(ISBLANK(#REF!),"",#REF!)</f>
        <v>#REF!</v>
      </c>
      <c r="GV103" s="394"/>
      <c r="GW103" s="395"/>
      <c r="GX103" s="88"/>
      <c r="GY103" s="92"/>
      <c r="GZ103" s="95" t="str">
        <f>IF(ISBLANK(HB8),"",COUNTIF(Tipy!$FZ$6:$FZ$84,Výsledky!HB103))</f>
        <v/>
      </c>
      <c r="HA103" s="93" t="str">
        <f>IF(ISBLANK(HB8),"",GZ103/GY92)</f>
        <v/>
      </c>
      <c r="HB103" s="394" t="str">
        <f>IF(ISBLANK(HB8),"",HB8)</f>
        <v/>
      </c>
      <c r="HC103" s="394"/>
      <c r="HD103" s="395"/>
      <c r="HE103" s="88"/>
      <c r="HF103" s="92"/>
      <c r="HG103" s="95">
        <f>IF(ISBLANK(#REF!),"",COUNTIF(Tipy!$GF$6:$GF$84,Výsledky!HI103))</f>
        <v>0</v>
      </c>
      <c r="HH103" s="93" t="e">
        <f>IF(ISBLANK(#REF!),"",HG103/HF92)</f>
        <v>#VALUE!</v>
      </c>
      <c r="HI103" s="394" t="e">
        <f>IF(ISBLANK(#REF!),"",#REF!)</f>
        <v>#REF!</v>
      </c>
      <c r="HJ103" s="394"/>
      <c r="HK103" s="395"/>
      <c r="HL103" s="88"/>
      <c r="HM103" s="92"/>
      <c r="HN103" s="95" t="str">
        <f>IF(ISBLANK(HP8),"",COUNTIF(Tipy!$GL$6:$GL$84,Výsledky!HP103))</f>
        <v/>
      </c>
      <c r="HO103" s="93" t="str">
        <f>IF(ISBLANK(HP8),"",HN103/HM92)</f>
        <v/>
      </c>
      <c r="HP103" s="394" t="str">
        <f>IF(ISBLANK(HP8),"",HP8)</f>
        <v/>
      </c>
      <c r="HQ103" s="394"/>
      <c r="HR103" s="395"/>
      <c r="HS103" s="88"/>
      <c r="HT103" s="92"/>
      <c r="HU103" s="95">
        <f>IF(ISBLANK(#REF!),"",COUNTIF(Tipy!$GR$6:$GR$84,Výsledky!HW103))</f>
        <v>0</v>
      </c>
      <c r="HV103" s="93" t="e">
        <f>IF(ISBLANK(#REF!),"",HU103/HT92)</f>
        <v>#VALUE!</v>
      </c>
      <c r="HW103" s="394" t="e">
        <f>IF(ISBLANK(#REF!),"",#REF!)</f>
        <v>#REF!</v>
      </c>
      <c r="HX103" s="394"/>
      <c r="HY103" s="395"/>
      <c r="HZ103" s="88"/>
      <c r="IA103" s="92"/>
      <c r="IB103" s="95" t="str">
        <f>IF(ISBLANK(ID8),"",COUNTIF(Tipy!$GX$6:$GX$84,Výsledky!ID103))</f>
        <v/>
      </c>
      <c r="IC103" s="93" t="str">
        <f>IF(ISBLANK(ID8),"",IB103/IA92)</f>
        <v/>
      </c>
      <c r="ID103" s="394" t="str">
        <f>IF(ISBLANK(ID8),"",ID8)</f>
        <v/>
      </c>
      <c r="IE103" s="394"/>
      <c r="IF103" s="395"/>
      <c r="IG103" s="88"/>
      <c r="IH103" s="92"/>
      <c r="II103" s="95">
        <f>IF(ISBLANK(#REF!),"",COUNTIF(Tipy!$HD$6:$HD$84,Výsledky!IK103))</f>
        <v>0</v>
      </c>
      <c r="IJ103" s="93" t="e">
        <f>IF(ISBLANK(#REF!),"",II103/IH92)</f>
        <v>#VALUE!</v>
      </c>
      <c r="IK103" s="394" t="e">
        <f>IF(ISBLANK(#REF!),"",#REF!)</f>
        <v>#REF!</v>
      </c>
      <c r="IL103" s="394"/>
      <c r="IM103" s="395"/>
      <c r="IN103" s="88"/>
      <c r="IO103" s="92"/>
      <c r="IP103" s="95" t="str">
        <f>IF(ISBLANK(IR8),"",COUNTIF(Tipy!$HJ$6:$HJ$84,Výsledky!IR103))</f>
        <v/>
      </c>
      <c r="IQ103" s="93" t="str">
        <f>IF(ISBLANK(IR8),"",IP103/IO92)</f>
        <v/>
      </c>
      <c r="IR103" s="394" t="str">
        <f>IF(ISBLANK(IR8),"",IR8)</f>
        <v/>
      </c>
      <c r="IS103" s="394"/>
      <c r="IT103" s="395"/>
      <c r="IU103" s="88"/>
      <c r="IV103" s="92"/>
      <c r="IW103" s="95" t="str">
        <f>IF(ISBLANK(IY8),"",COUNTIF(Tipy!$HP$6:$HP$84,Výsledky!IY103))</f>
        <v/>
      </c>
      <c r="IX103" s="93" t="str">
        <f>IF(ISBLANK(IY8),"",IW103/IV92)</f>
        <v/>
      </c>
      <c r="IY103" s="394" t="str">
        <f>IF(ISBLANK(IY8),"",IY8)</f>
        <v/>
      </c>
      <c r="IZ103" s="394"/>
      <c r="JA103" s="395"/>
      <c r="JB103" s="88"/>
      <c r="JC103" s="92"/>
      <c r="JD103" s="95" t="str">
        <f>IF(ISBLANK(JF8),"",COUNTIF(Tipy!$HV$6:$HV$84,Výsledky!JF103))</f>
        <v/>
      </c>
      <c r="JE103" s="93" t="str">
        <f>IF(ISBLANK(JF8),"",JD103/JC92)</f>
        <v/>
      </c>
      <c r="JF103" s="394" t="str">
        <f>IF(ISBLANK(JF8),"",JF8)</f>
        <v/>
      </c>
      <c r="JG103" s="394"/>
      <c r="JH103" s="395"/>
      <c r="JI103" s="88"/>
      <c r="JJ103" s="92"/>
      <c r="JK103" s="95">
        <f>IF(ISBLANK(#REF!),"",COUNTIF(Tipy!$IB$6:$IB$84,Výsledky!JM103))</f>
        <v>0</v>
      </c>
      <c r="JL103" s="93" t="e">
        <f>IF(ISBLANK(#REF!),"",JK103/JJ92)</f>
        <v>#VALUE!</v>
      </c>
      <c r="JM103" s="394" t="e">
        <f>IF(ISBLANK(#REF!),"",#REF!)</f>
        <v>#REF!</v>
      </c>
      <c r="JN103" s="394"/>
      <c r="JO103" s="395"/>
      <c r="JP103" s="88"/>
      <c r="JQ103" s="92"/>
      <c r="JR103" s="95" t="str">
        <f>IF(ISBLANK(JT8),"",COUNTIF(Tipy!$IH$6:$IH$84,Výsledky!JT103))</f>
        <v/>
      </c>
      <c r="JS103" s="93" t="str">
        <f>IF(ISBLANK(JT8),"",JR103/JQ92)</f>
        <v/>
      </c>
      <c r="JT103" s="394" t="str">
        <f>IF(ISBLANK(JT8),"",JT8)</f>
        <v/>
      </c>
      <c r="JU103" s="394"/>
      <c r="JV103" s="395"/>
      <c r="JW103" s="88"/>
      <c r="JX103" s="92"/>
      <c r="JY103" s="95" t="str">
        <f>IF(ISBLANK(KA8),"",COUNTIF(Tipy!$IN$6:$IN$84,Výsledky!KA103))</f>
        <v/>
      </c>
      <c r="JZ103" s="93" t="str">
        <f>IF(ISBLANK(KA8),"",JY103/JX92)</f>
        <v/>
      </c>
      <c r="KA103" s="394" t="str">
        <f>IF(ISBLANK(KA8),"",KA8)</f>
        <v/>
      </c>
      <c r="KB103" s="394"/>
      <c r="KC103" s="395"/>
      <c r="KD103" s="88"/>
      <c r="KE103" s="92"/>
      <c r="KF103" s="95">
        <f>IF(ISBLANK(#REF!),"",COUNTIF(Tipy!$IT$6:$IT$84,Výsledky!KH103))</f>
        <v>0</v>
      </c>
      <c r="KG103" s="93" t="e">
        <f>IF(ISBLANK(#REF!),"",KF103/KE92)</f>
        <v>#VALUE!</v>
      </c>
      <c r="KH103" s="394" t="e">
        <f>IF(ISBLANK(#REF!),"",#REF!)</f>
        <v>#REF!</v>
      </c>
      <c r="KI103" s="394"/>
      <c r="KJ103" s="395"/>
      <c r="KK103" s="88"/>
      <c r="KL103" s="92"/>
      <c r="KM103" s="95" t="str">
        <f>IF(ISBLANK(KO8),"",COUNTIF(Tipy!$IZ$6:$IZ$84,Výsledky!KO103))</f>
        <v/>
      </c>
      <c r="KN103" s="93" t="str">
        <f>IF(ISBLANK(KO8),"",KM103/KL92)</f>
        <v/>
      </c>
      <c r="KO103" s="394" t="str">
        <f>IF(ISBLANK(KO8),"",KO8)</f>
        <v/>
      </c>
      <c r="KP103" s="394"/>
      <c r="KQ103" s="395"/>
      <c r="KR103" s="88"/>
      <c r="KS103" s="92"/>
      <c r="KT103" s="95" t="str">
        <f>IF(ISBLANK(KV8),"",COUNTIF(Tipy!$JF$6:$JF$84,Výsledky!KV103))</f>
        <v/>
      </c>
      <c r="KU103" s="93" t="str">
        <f>IF(ISBLANK(KV8),"",KT103/KS92)</f>
        <v/>
      </c>
      <c r="KV103" s="394" t="str">
        <f>IF(ISBLANK(KV8),"",KV8)</f>
        <v/>
      </c>
      <c r="KW103" s="394"/>
      <c r="KX103" s="395"/>
      <c r="KY103" s="89"/>
      <c r="KZ103" s="92"/>
      <c r="LA103" s="95" t="str">
        <f>IF(ISBLANK(LC8),"",COUNTIF(Tipy!$JL$6:$JL$84,Výsledky!LC103))</f>
        <v/>
      </c>
      <c r="LB103" s="93" t="str">
        <f>IF(ISBLANK(LC8),"",LA103/KZ92)</f>
        <v/>
      </c>
      <c r="LC103" s="394" t="str">
        <f>IF(ISBLANK(LC8),"",LC8)</f>
        <v/>
      </c>
      <c r="LD103" s="394"/>
      <c r="LE103" s="395"/>
      <c r="LF103" s="88"/>
      <c r="LG103" s="92"/>
      <c r="LH103" s="95">
        <f>IF(ISBLANK(#REF!),"",COUNTIF(Tipy!$IB$6:$IB$84,Výsledky!LJ103))</f>
        <v>0</v>
      </c>
      <c r="LI103" s="93" t="e">
        <f>IF(ISBLANK(#REF!),"",LH103/LG92)</f>
        <v>#VALUE!</v>
      </c>
      <c r="LJ103" s="394" t="e">
        <f>IF(ISBLANK(#REF!),"",#REF!)</f>
        <v>#REF!</v>
      </c>
      <c r="LK103" s="394"/>
      <c r="LL103" s="395"/>
      <c r="LM103" s="88"/>
      <c r="LN103" s="92"/>
      <c r="LO103" s="95" t="str">
        <f>IF(ISBLANK(LQ8),"",COUNTIF(Tipy!$JR$6:$JR$84,Výsledky!LQ103))</f>
        <v/>
      </c>
      <c r="LP103" s="93" t="str">
        <f>IF(ISBLANK(LQ8),"",LO103/LN92)</f>
        <v/>
      </c>
      <c r="LQ103" s="394" t="str">
        <f>IF(ISBLANK(LQ8),"",LQ8)</f>
        <v/>
      </c>
      <c r="LR103" s="394"/>
      <c r="LS103" s="395"/>
      <c r="LT103" s="88"/>
      <c r="LU103" s="92"/>
      <c r="LV103" s="95">
        <f>IF(ISBLANK(#REF!),"",COUNTIF(Tipy!$IB$6:$IB$84,Výsledky!LX103))</f>
        <v>0</v>
      </c>
      <c r="LW103" s="93" t="e">
        <f>IF(ISBLANK(#REF!),"",LV103/LU92)</f>
        <v>#VALUE!</v>
      </c>
      <c r="LX103" s="394" t="e">
        <f>IF(ISBLANK(#REF!),"",#REF!)</f>
        <v>#REF!</v>
      </c>
      <c r="LY103" s="394"/>
      <c r="LZ103" s="395"/>
      <c r="MA103" s="88"/>
      <c r="MB103" s="92"/>
      <c r="MC103" s="95" t="str">
        <f>IF(ISBLANK(ME8),"",COUNTIF(Tipy!$KD$6:$KD$84,Výsledky!ME103))</f>
        <v/>
      </c>
      <c r="MD103" s="93" t="str">
        <f>IF(ISBLANK(ME8),"",MC103/MB92)</f>
        <v/>
      </c>
      <c r="ME103" s="394" t="str">
        <f>IF(ISBLANK(ME8),"",ME8)</f>
        <v/>
      </c>
      <c r="MF103" s="394"/>
      <c r="MG103" s="395"/>
      <c r="MH103" s="88"/>
      <c r="MI103" s="92"/>
      <c r="MJ103" s="95" t="str">
        <f>IF(ISBLANK(ML8),"",COUNTIF(Tipy!$KP$6:$KP$84,Výsledky!ML103))</f>
        <v/>
      </c>
      <c r="MK103" s="93" t="str">
        <f>IF(ISBLANK(ML8),"",MJ103/MI92)</f>
        <v/>
      </c>
      <c r="ML103" s="394" t="str">
        <f>IF(ISBLANK(ML8),"",ML8)</f>
        <v/>
      </c>
      <c r="MM103" s="394"/>
      <c r="MN103" s="395"/>
      <c r="MO103" s="88"/>
      <c r="MP103" s="92"/>
      <c r="MQ103" s="95" t="str">
        <f>IF(ISBLANK(MS8),"",COUNTIF(Tipy!$KV$6:$KV$84,Výsledky!MS103))</f>
        <v/>
      </c>
      <c r="MR103" s="93" t="str">
        <f>IF(ISBLANK(MS8),"",MQ103/MP92)</f>
        <v/>
      </c>
      <c r="MS103" s="394" t="str">
        <f>IF(ISBLANK(MS8),"",MS8)</f>
        <v/>
      </c>
      <c r="MT103" s="394"/>
      <c r="MU103" s="395"/>
      <c r="MV103" s="88"/>
      <c r="MW103" s="92"/>
      <c r="MX103" s="95" t="str">
        <f>IF(ISBLANK(MZ8),"",COUNTIF(Tipy!$LB$6:$LB$84,Výsledky!MZ103))</f>
        <v/>
      </c>
      <c r="MY103" s="93" t="str">
        <f>IF(ISBLANK(MZ8),"",MX103/MW92)</f>
        <v/>
      </c>
      <c r="MZ103" s="394" t="str">
        <f>IF(ISBLANK(MZ8),"",MZ8)</f>
        <v/>
      </c>
      <c r="NA103" s="394"/>
      <c r="NB103" s="395"/>
      <c r="NC103" s="88"/>
      <c r="ND103" s="92"/>
      <c r="NE103" s="95">
        <f>IF(ISBLANK(#REF!),"",COUNTIF(Tipy!$LH$6:$LH$84,Výsledky!NG103))</f>
        <v>0</v>
      </c>
      <c r="NF103" s="93" t="e">
        <f>IF(ISBLANK(#REF!),"",NE103/ND92)</f>
        <v>#VALUE!</v>
      </c>
      <c r="NG103" s="394" t="e">
        <f>IF(ISBLANK(#REF!),"",#REF!)</f>
        <v>#REF!</v>
      </c>
      <c r="NH103" s="394"/>
      <c r="NI103" s="395"/>
      <c r="NJ103" s="88"/>
      <c r="NK103" s="92"/>
      <c r="NL103" s="95" t="str">
        <f>IF(ISBLANK(NN8),"",COUNTIF(Tipy!$LN$6:$LN$84,Výsledky!NN103))</f>
        <v/>
      </c>
      <c r="NM103" s="93" t="str">
        <f>IF(ISBLANK(NN8),"",NL103/NK92)</f>
        <v/>
      </c>
      <c r="NN103" s="394" t="str">
        <f>IF(ISBLANK(NN8),"",NN8)</f>
        <v/>
      </c>
      <c r="NO103" s="394"/>
      <c r="NP103" s="395"/>
      <c r="NQ103" s="88"/>
      <c r="NR103" s="92"/>
      <c r="NS103" s="95" t="str">
        <f>IF(ISBLANK(NU8),"",COUNTIF(Tipy!$LT$6:$LT$84,Výsledky!NU103))</f>
        <v/>
      </c>
      <c r="NT103" s="93" t="str">
        <f>IF(ISBLANK(NU8),"",NS103/NR92)</f>
        <v/>
      </c>
      <c r="NU103" s="394" t="str">
        <f>IF(ISBLANK(NU8),"",NU8)</f>
        <v/>
      </c>
      <c r="NV103" s="394"/>
      <c r="NW103" s="395"/>
      <c r="NX103" s="88"/>
      <c r="NY103" s="92"/>
      <c r="NZ103" s="95">
        <f>IF(ISBLANK(#REF!),"",COUNTIF(Tipy!$LZ$6:$LZ$84,Výsledky!OB103))</f>
        <v>0</v>
      </c>
      <c r="OA103" s="93" t="e">
        <f>IF(ISBLANK(#REF!),"",NZ103/NY92)</f>
        <v>#VALUE!</v>
      </c>
      <c r="OB103" s="394" t="e">
        <f>IF(ISBLANK(#REF!),"",#REF!)</f>
        <v>#REF!</v>
      </c>
      <c r="OC103" s="394"/>
      <c r="OD103" s="395"/>
      <c r="OE103" s="88"/>
      <c r="OF103" s="92"/>
      <c r="OG103" s="95" t="str">
        <f>IF(ISBLANK(OI8),"",COUNTIF(Tipy!$MF$6:$MF$84,Výsledky!OI103))</f>
        <v/>
      </c>
      <c r="OH103" s="93" t="str">
        <f>IF(ISBLANK(OI8),"",OG103/OF92)</f>
        <v/>
      </c>
      <c r="OI103" s="394" t="str">
        <f>IF(ISBLANK(OI8),"",OI8)</f>
        <v/>
      </c>
      <c r="OJ103" s="394"/>
      <c r="OK103" s="395"/>
      <c r="OL103" s="88"/>
      <c r="OM103" s="92"/>
      <c r="ON103" s="95" t="str">
        <f>IF(ISBLANK(OP8),"",COUNTIF(Tipy!$ML$6:$ML$84,Výsledky!OP103))</f>
        <v/>
      </c>
      <c r="OO103" s="93" t="str">
        <f>IF(ISBLANK(OP8),"",ON103/OM92)</f>
        <v/>
      </c>
      <c r="OP103" s="394" t="str">
        <f>IF(ISBLANK(OP8),"",OP8)</f>
        <v/>
      </c>
      <c r="OQ103" s="394"/>
      <c r="OR103" s="395"/>
      <c r="OS103" s="88"/>
      <c r="OT103" s="92"/>
      <c r="OU103" s="95" t="str">
        <f>IF(ISBLANK(OW8),"",COUNTIF(Tipy!$MR$6:$MR$84,Výsledky!OW103))</f>
        <v/>
      </c>
      <c r="OV103" s="93" t="str">
        <f>IF(ISBLANK(OW8),"",OU103/OT92)</f>
        <v/>
      </c>
      <c r="OW103" s="394" t="str">
        <f>IF(ISBLANK(OW8),"",OW8)</f>
        <v/>
      </c>
      <c r="OX103" s="394"/>
      <c r="OY103" s="395"/>
      <c r="OZ103" s="88"/>
      <c r="PA103" s="92"/>
      <c r="PB103" s="95" t="str">
        <f>IF(ISBLANK(PD8),"",COUNTIF(Tipy!$MX$6:$MX$84,Výsledky!PD103))</f>
        <v/>
      </c>
      <c r="PC103" s="93" t="str">
        <f>IF(ISBLANK(PD8),"",PB103/PA92)</f>
        <v/>
      </c>
      <c r="PD103" s="394" t="str">
        <f>IF(ISBLANK(PD8),"",PD8)</f>
        <v/>
      </c>
      <c r="PE103" s="394"/>
      <c r="PF103" s="395"/>
      <c r="PG103" s="88"/>
      <c r="PH103" s="92"/>
      <c r="PI103" s="95" t="str">
        <f>IF(ISBLANK(PK8),"",COUNTIF(Tipy!$ND$6:$ND$84,Výsledky!PK103))</f>
        <v/>
      </c>
      <c r="PJ103" s="93" t="str">
        <f>IF(ISBLANK(PK8),"",PI103/PH92)</f>
        <v/>
      </c>
      <c r="PK103" s="394" t="str">
        <f>IF(ISBLANK(PK8),"",PK8)</f>
        <v/>
      </c>
      <c r="PL103" s="394"/>
      <c r="PM103" s="395"/>
      <c r="PN103" s="88"/>
      <c r="PO103" s="92"/>
      <c r="PP103" s="95" t="str">
        <f>IF(ISBLANK(PR8),"",COUNTIF(Tipy!$NJ$6:$NJ$84,Výsledky!PR103))</f>
        <v/>
      </c>
      <c r="PQ103" s="93" t="str">
        <f>IF(ISBLANK(PR8),"",PP103/PO92)</f>
        <v/>
      </c>
      <c r="PR103" s="394" t="str">
        <f>IF(ISBLANK(PR8),"",PR8)</f>
        <v/>
      </c>
      <c r="PS103" s="394"/>
      <c r="PT103" s="395"/>
      <c r="PU103" s="88"/>
      <c r="PV103" s="92"/>
      <c r="PW103" s="95" t="str">
        <f>IF(ISBLANK(PY8),"",COUNTIF(Tipy!$NP$6:$NP$84,Výsledky!PY103))</f>
        <v/>
      </c>
      <c r="PX103" s="93" t="str">
        <f>IF(ISBLANK(PY8),"",PW103/PV92)</f>
        <v/>
      </c>
      <c r="PY103" s="394" t="str">
        <f>IF(ISBLANK(PY8),"",PY8)</f>
        <v/>
      </c>
      <c r="PZ103" s="394"/>
      <c r="QA103" s="395"/>
      <c r="QB103" s="88"/>
      <c r="QC103" s="92"/>
      <c r="QD103" s="95" t="str">
        <f>IF(ISBLANK(QF8),"",COUNTIF(Tipy!$NV$6:$NV$84,Výsledky!QF103))</f>
        <v/>
      </c>
      <c r="QE103" s="93" t="str">
        <f>IF(ISBLANK(QF8),"",QD103/QC92)</f>
        <v/>
      </c>
      <c r="QF103" s="394" t="str">
        <f>IF(ISBLANK(QF8),"",QF8)</f>
        <v/>
      </c>
      <c r="QG103" s="394"/>
      <c r="QH103" s="395"/>
      <c r="QI103" s="121"/>
      <c r="QJ103" s="92"/>
      <c r="QK103" s="95" t="str">
        <f>IF(ISBLANK(QM8),"",COUNTIF(Tipy!$OB$6:$OB$84,Výsledky!QM103))</f>
        <v/>
      </c>
      <c r="QL103" s="93" t="str">
        <f>IF(ISBLANK(QM8),"",QK103/QJ92)</f>
        <v/>
      </c>
      <c r="QM103" s="394" t="str">
        <f>IF(ISBLANK(QM8),"",QM8)</f>
        <v/>
      </c>
      <c r="QN103" s="394"/>
      <c r="QO103" s="395"/>
      <c r="QP103" s="121"/>
      <c r="QQ103" s="92"/>
      <c r="QR103" s="95" t="e">
        <f>IF(ISBLANK(#REF!),"",COUNTIF(Tipy!#REF!,Výsledky!QT103))</f>
        <v>#REF!</v>
      </c>
      <c r="QS103" s="93" t="e">
        <f>IF(ISBLANK(#REF!),"",QR103/QQ92)</f>
        <v>#REF!</v>
      </c>
      <c r="QT103" s="394" t="e">
        <f>IF(ISBLANK(#REF!),"",#REF!)</f>
        <v>#REF!</v>
      </c>
      <c r="QU103" s="394"/>
      <c r="QV103" s="395"/>
    </row>
    <row r="104" spans="1:464" ht="15" customHeight="1">
      <c r="A104" s="444"/>
      <c r="B104" s="90"/>
      <c r="C104" s="84"/>
      <c r="D104" s="92"/>
      <c r="E104" s="95" t="str">
        <f>IF(ISBLANK(G9),"",COUNTIF(Tipy!$H$6:$H$84,Výsledky!G104))</f>
        <v/>
      </c>
      <c r="F104" s="93" t="str">
        <f>IF(ISBLANK(G9),"",E104/D92)</f>
        <v/>
      </c>
      <c r="G104" s="399" t="str">
        <f>IF(ISBLANK(G9),"",G9)</f>
        <v/>
      </c>
      <c r="H104" s="399"/>
      <c r="I104" s="395"/>
      <c r="J104" s="87"/>
      <c r="K104" s="92"/>
      <c r="L104" s="95" t="str">
        <f>IF(ISBLANK(N9),"",COUNTIF(Tipy!$N$6:$N$84,Výsledky!N104))</f>
        <v/>
      </c>
      <c r="M104" s="93" t="str">
        <f>IF(ISBLANK(N9),"",L104/K92)</f>
        <v/>
      </c>
      <c r="N104" s="399" t="str">
        <f>IF(ISBLANK(N9),"",N9)</f>
        <v/>
      </c>
      <c r="O104" s="399"/>
      <c r="P104" s="395"/>
      <c r="Q104" s="88"/>
      <c r="R104" s="92"/>
      <c r="S104" s="95" t="str">
        <f>IF(ISBLANK(U9),"",COUNTIF(Tipy!$T$6:$T$84,Výsledky!U104))</f>
        <v/>
      </c>
      <c r="T104" s="93" t="str">
        <f>IF(ISBLANK(U9),"",S104/R92)</f>
        <v/>
      </c>
      <c r="U104" s="399" t="str">
        <f>IF(ISBLANK(U9),"",U9)</f>
        <v/>
      </c>
      <c r="V104" s="399"/>
      <c r="W104" s="395"/>
      <c r="X104" s="88"/>
      <c r="Y104" s="92"/>
      <c r="Z104" s="95" t="str">
        <f>IF(ISBLANK(AB9),"",COUNTIF(Tipy!$Z$6:$Z$84,Výsledky!AB104))</f>
        <v/>
      </c>
      <c r="AA104" s="93" t="str">
        <f>IF(ISBLANK(AB9),"",Z104/Y92)</f>
        <v/>
      </c>
      <c r="AB104" s="399" t="str">
        <f>IF(ISBLANK(AB9),"",AB9)</f>
        <v/>
      </c>
      <c r="AC104" s="399"/>
      <c r="AD104" s="395"/>
      <c r="AE104" s="88"/>
      <c r="AF104" s="92"/>
      <c r="AG104" s="95" t="str">
        <f>IF(ISBLANK(AI9),"",COUNTIF(Tipy!$AF$6:$AF$84,Výsledky!AI104))</f>
        <v/>
      </c>
      <c r="AH104" s="93" t="str">
        <f>IF(ISBLANK(AI9),"",AG104/AF92)</f>
        <v/>
      </c>
      <c r="AI104" s="399" t="str">
        <f>IF(ISBLANK(AI9),"",AI9)</f>
        <v/>
      </c>
      <c r="AJ104" s="399"/>
      <c r="AK104" s="395"/>
      <c r="AL104" s="88"/>
      <c r="AM104" s="92"/>
      <c r="AN104" s="95" t="str">
        <f>IF(ISBLANK(AP9),"",COUNTIF(Tipy!$AL$6:$AL$84,Výsledky!AP104))</f>
        <v/>
      </c>
      <c r="AO104" s="93" t="str">
        <f>IF(ISBLANK(AP9),"",AN104/AM92)</f>
        <v/>
      </c>
      <c r="AP104" s="399" t="str">
        <f>IF(ISBLANK(AP9),"",AP9)</f>
        <v/>
      </c>
      <c r="AQ104" s="399"/>
      <c r="AR104" s="395"/>
      <c r="AS104" s="88"/>
      <c r="AT104" s="92"/>
      <c r="AU104" s="95" t="str">
        <f>IF(ISBLANK(AW9),"",COUNTIF(Tipy!$AR$6:$AR$84,Výsledky!AW104))</f>
        <v/>
      </c>
      <c r="AV104" s="93" t="str">
        <f>IF(ISBLANK(AW9),"",AU104/AT92)</f>
        <v/>
      </c>
      <c r="AW104" s="399" t="str">
        <f>IF(ISBLANK(AW9),"",AW9)</f>
        <v/>
      </c>
      <c r="AX104" s="399"/>
      <c r="AY104" s="395"/>
      <c r="AZ104" s="88"/>
      <c r="BA104" s="92"/>
      <c r="BB104" s="95" t="str">
        <f>IF(ISBLANK(BD9),"",COUNTIF(Tipy!$AX$6:$AX$84,Výsledky!BD104))</f>
        <v/>
      </c>
      <c r="BC104" s="93" t="str">
        <f>IF(ISBLANK(BD9),"",BB104/BA92)</f>
        <v/>
      </c>
      <c r="BD104" s="399" t="str">
        <f>IF(ISBLANK(BD9),"",BD9)</f>
        <v/>
      </c>
      <c r="BE104" s="399"/>
      <c r="BF104" s="395"/>
      <c r="BG104" s="88"/>
      <c r="BH104" s="92"/>
      <c r="BI104" s="95" t="str">
        <f>IF(ISBLANK(BK9),"",COUNTIF(Tipy!$BD$6:$BD$84,Výsledky!BK104))</f>
        <v/>
      </c>
      <c r="BJ104" s="93" t="str">
        <f>IF(ISBLANK(BK9),"",BI104/BH92)</f>
        <v/>
      </c>
      <c r="BK104" s="399" t="str">
        <f>IF(ISBLANK(BK9),"",BK9)</f>
        <v/>
      </c>
      <c r="BL104" s="399"/>
      <c r="BM104" s="395"/>
      <c r="BN104" s="88"/>
      <c r="BO104" s="92"/>
      <c r="BP104" s="95" t="str">
        <f>IF(ISBLANK(BR9),"",COUNTIF(Tipy!$BJ$6:$BJ$84,Výsledky!BR104))</f>
        <v/>
      </c>
      <c r="BQ104" s="93" t="str">
        <f>IF(ISBLANK(BR9),"",BP104/BO92)</f>
        <v/>
      </c>
      <c r="BR104" s="399" t="str">
        <f>IF(ISBLANK(BR9),"",BR9)</f>
        <v/>
      </c>
      <c r="BS104" s="399"/>
      <c r="BT104" s="395"/>
      <c r="BU104" s="88"/>
      <c r="BV104" s="92"/>
      <c r="BW104" s="95" t="str">
        <f>IF(ISBLANK(BY9),"",COUNTIF(Tipy!$BP$6:$BP$84,Výsledky!BY104))</f>
        <v/>
      </c>
      <c r="BX104" s="93" t="str">
        <f>IF(ISBLANK(BY9),"",BW104/BV92)</f>
        <v/>
      </c>
      <c r="BY104" s="399" t="str">
        <f>IF(ISBLANK(BY9),"",BY9)</f>
        <v/>
      </c>
      <c r="BZ104" s="399"/>
      <c r="CA104" s="395"/>
      <c r="CB104" s="88"/>
      <c r="CC104" s="92"/>
      <c r="CD104" s="95" t="str">
        <f>IF(ISBLANK(CF9),"",COUNTIF(Tipy!$BV$6:$BV$84,Výsledky!CF104))</f>
        <v/>
      </c>
      <c r="CE104" s="93" t="str">
        <f>IF(ISBLANK(CF9),"",CD104/CC92)</f>
        <v/>
      </c>
      <c r="CF104" s="399" t="str">
        <f>IF(ISBLANK(CF9),"",CF9)</f>
        <v/>
      </c>
      <c r="CG104" s="399"/>
      <c r="CH104" s="395"/>
      <c r="CI104" s="88"/>
      <c r="CJ104" s="92"/>
      <c r="CK104" s="95" t="str">
        <f>IF(ISBLANK(CM9),"",COUNTIF(Tipy!$CB$6:$CB$84,Výsledky!CM104))</f>
        <v/>
      </c>
      <c r="CL104" s="93" t="str">
        <f>IF(ISBLANK(CM9),"",CK104/CJ92)</f>
        <v/>
      </c>
      <c r="CM104" s="399" t="str">
        <f>IF(ISBLANK(CM9),"",CM9)</f>
        <v/>
      </c>
      <c r="CN104" s="399"/>
      <c r="CO104" s="395"/>
      <c r="CP104" s="88"/>
      <c r="CQ104" s="92"/>
      <c r="CR104" s="95" t="str">
        <f>IF(ISBLANK(CT9),"",COUNTIF(Tipy!$CH$6:$CH$84,Výsledky!CT104))</f>
        <v/>
      </c>
      <c r="CS104" s="93" t="str">
        <f>IF(ISBLANK(CT9),"",CR104/CQ92)</f>
        <v/>
      </c>
      <c r="CT104" s="399" t="str">
        <f>IF(ISBLANK(CT9),"",CT9)</f>
        <v/>
      </c>
      <c r="CU104" s="399"/>
      <c r="CV104" s="395"/>
      <c r="CW104" s="88"/>
      <c r="CX104" s="92"/>
      <c r="CY104" s="95" t="str">
        <f>IF(ISBLANK(DA9),"",COUNTIF(Tipy!$CN$6:$CN$84,Výsledky!DA104))</f>
        <v/>
      </c>
      <c r="CZ104" s="93" t="str">
        <f>IF(ISBLANK(DA9),"",CY104/CX92)</f>
        <v/>
      </c>
      <c r="DA104" s="399" t="str">
        <f>IF(ISBLANK(DA9),"",DA9)</f>
        <v/>
      </c>
      <c r="DB104" s="399"/>
      <c r="DC104" s="395"/>
      <c r="DD104" s="88"/>
      <c r="DE104" s="92"/>
      <c r="DF104" s="95" t="str">
        <f>IF(ISBLANK(DH9),"",COUNTIF(Tipy!$CT$6:$CT$84,Výsledky!DH104))</f>
        <v/>
      </c>
      <c r="DG104" s="93" t="str">
        <f>IF(ISBLANK(DH9),"",DF104/DE92)</f>
        <v/>
      </c>
      <c r="DH104" s="399" t="str">
        <f>IF(ISBLANK(DH9),"",DH9)</f>
        <v/>
      </c>
      <c r="DI104" s="399"/>
      <c r="DJ104" s="395"/>
      <c r="DK104" s="88"/>
      <c r="DL104" s="92"/>
      <c r="DM104" s="95" t="str">
        <f>IF(ISBLANK(DO9),"",COUNTIF(Tipy!$CZ$6:$CZ$84,Výsledky!DO104))</f>
        <v/>
      </c>
      <c r="DN104" s="93" t="str">
        <f>IF(ISBLANK(DO9),"",DM104/DL92)</f>
        <v/>
      </c>
      <c r="DO104" s="399" t="str">
        <f>IF(ISBLANK(DO9),"",DO9)</f>
        <v/>
      </c>
      <c r="DP104" s="399"/>
      <c r="DQ104" s="395"/>
      <c r="DR104" s="88"/>
      <c r="DS104" s="92"/>
      <c r="DT104" s="95" t="str">
        <f>IF(ISBLANK(DV9),"",COUNTIF(Tipy!$DF$6:$DF$84,Výsledky!DV104))</f>
        <v/>
      </c>
      <c r="DU104" s="93" t="str">
        <f>IF(ISBLANK(DV9),"",DT104/DS92)</f>
        <v/>
      </c>
      <c r="DV104" s="399" t="str">
        <f>IF(ISBLANK(DV9),"",DV9)</f>
        <v/>
      </c>
      <c r="DW104" s="399"/>
      <c r="DX104" s="395"/>
      <c r="DY104" s="88"/>
      <c r="DZ104" s="92"/>
      <c r="EA104" s="95" t="str">
        <f>IF(ISBLANK(EC9),"",COUNTIF(Tipy!$DL$6:$DL$84,Výsledky!EC104))</f>
        <v/>
      </c>
      <c r="EB104" s="93" t="str">
        <f>IF(ISBLANK(EC9),"",EA104/DZ92)</f>
        <v/>
      </c>
      <c r="EC104" s="399" t="str">
        <f>IF(ISBLANK(EC9),"",EC9)</f>
        <v/>
      </c>
      <c r="ED104" s="399"/>
      <c r="EE104" s="395"/>
      <c r="EF104" s="88"/>
      <c r="EG104" s="92"/>
      <c r="EH104" s="95" t="str">
        <f>IF(ISBLANK(EJ9),"",COUNTIF(Tipy!$DR$6:$DR$84,Výsledky!EJ104))</f>
        <v/>
      </c>
      <c r="EI104" s="93" t="str">
        <f>IF(ISBLANK(EJ9),"",EH104/EG92)</f>
        <v/>
      </c>
      <c r="EJ104" s="399" t="str">
        <f>IF(ISBLANK(EJ9),"",EJ9)</f>
        <v/>
      </c>
      <c r="EK104" s="399"/>
      <c r="EL104" s="395"/>
      <c r="EM104" s="88"/>
      <c r="EN104" s="92"/>
      <c r="EO104" s="95" t="str">
        <f>IF(ISBLANK(EQ9),"",COUNTIF(Tipy!$DX$6:$DX$84,Výsledky!EQ104))</f>
        <v/>
      </c>
      <c r="EP104" s="93" t="str">
        <f>IF(ISBLANK(EQ9),"",EO104/EN92)</f>
        <v/>
      </c>
      <c r="EQ104" s="399" t="str">
        <f>IF(ISBLANK(EQ9),"",EQ9)</f>
        <v/>
      </c>
      <c r="ER104" s="399"/>
      <c r="ES104" s="395"/>
      <c r="ET104" s="88"/>
      <c r="EU104" s="92"/>
      <c r="EV104" s="95" t="str">
        <f>IF(ISBLANK(EX9),"",COUNTIF(Tipy!$ED$6:$ED$84,Výsledky!EX104))</f>
        <v/>
      </c>
      <c r="EW104" s="93" t="str">
        <f>IF(ISBLANK(EX9),"",EV104/EU92)</f>
        <v/>
      </c>
      <c r="EX104" s="399" t="str">
        <f>IF(ISBLANK(EX9),"",EX9)</f>
        <v/>
      </c>
      <c r="EY104" s="399"/>
      <c r="EZ104" s="395"/>
      <c r="FA104" s="88"/>
      <c r="FB104" s="92"/>
      <c r="FC104" s="95" t="str">
        <f>IF(ISBLANK(FE9),"",COUNTIF(Tipy!$EJ$6:$EJ$84,Výsledky!FE104))</f>
        <v/>
      </c>
      <c r="FD104" s="93" t="str">
        <f>IF(ISBLANK(FE9),"",FC104/FB92)</f>
        <v/>
      </c>
      <c r="FE104" s="399" t="str">
        <f>IF(ISBLANK(FE9),"",FE9)</f>
        <v/>
      </c>
      <c r="FF104" s="399"/>
      <c r="FG104" s="395"/>
      <c r="FH104" s="88"/>
      <c r="FI104" s="92"/>
      <c r="FJ104" s="95" t="str">
        <f>IF(ISBLANK(FL9),"",COUNTIF(Tipy!$EP$6:$EP$84,Výsledky!FL104))</f>
        <v/>
      </c>
      <c r="FK104" s="93" t="str">
        <f>IF(ISBLANK(FL9),"",FJ104/FI92)</f>
        <v/>
      </c>
      <c r="FL104" s="399" t="str">
        <f>IF(ISBLANK(FL9),"",FL9)</f>
        <v/>
      </c>
      <c r="FM104" s="399"/>
      <c r="FN104" s="395"/>
      <c r="FO104" s="88"/>
      <c r="FP104" s="92"/>
      <c r="FQ104" s="95" t="str">
        <f>IF(ISBLANK(FS9),"",COUNTIF(Tipy!$EV$6:$EV$84,Výsledky!FS104))</f>
        <v/>
      </c>
      <c r="FR104" s="93" t="str">
        <f>IF(ISBLANK(FS9),"",FQ104/FP92)</f>
        <v/>
      </c>
      <c r="FS104" s="399" t="str">
        <f>IF(ISBLANK(FS9),"",FS9)</f>
        <v/>
      </c>
      <c r="FT104" s="399"/>
      <c r="FU104" s="395"/>
      <c r="FV104" s="88"/>
      <c r="FW104" s="92"/>
      <c r="FX104" s="95" t="str">
        <f>IF(ISBLANK(FZ9),"",COUNTIF(Tipy!$FB$6:$FB$84,Výsledky!FZ104))</f>
        <v/>
      </c>
      <c r="FY104" s="93" t="str">
        <f>IF(ISBLANK(FZ9),"",FX104/FW92)</f>
        <v/>
      </c>
      <c r="FZ104" s="399" t="str">
        <f>IF(ISBLANK(FZ9),"",FZ9)</f>
        <v/>
      </c>
      <c r="GA104" s="399"/>
      <c r="GB104" s="395"/>
      <c r="GC104" s="88"/>
      <c r="GD104" s="92"/>
      <c r="GE104" s="95" t="str">
        <f>IF(ISBLANK(GG9),"",COUNTIF(Tipy!$FH$6:$FH$84,Výsledky!GG104))</f>
        <v/>
      </c>
      <c r="GF104" s="93" t="str">
        <f>IF(ISBLANK(GG9),"",GE104/GD92)</f>
        <v/>
      </c>
      <c r="GG104" s="399" t="str">
        <f>IF(ISBLANK(GG9),"",GG9)</f>
        <v/>
      </c>
      <c r="GH104" s="399"/>
      <c r="GI104" s="395"/>
      <c r="GJ104" s="88"/>
      <c r="GK104" s="92"/>
      <c r="GL104" s="95" t="str">
        <f>IF(ISBLANK(GN9),"",COUNTIF(Tipy!$FN$6:$FN$84,Výsledky!GN104))</f>
        <v/>
      </c>
      <c r="GM104" s="93" t="str">
        <f>IF(ISBLANK(GN9),"",GL104/GK92)</f>
        <v/>
      </c>
      <c r="GN104" s="399" t="str">
        <f>IF(ISBLANK(GN9),"",GN9)</f>
        <v/>
      </c>
      <c r="GO104" s="399"/>
      <c r="GP104" s="395"/>
      <c r="GQ104" s="88"/>
      <c r="GR104" s="92"/>
      <c r="GS104" s="95" t="str">
        <f>IF(ISBLANK(GU9),"",COUNTIF(Tipy!$FT$6:$FT$84,Výsledky!GU104))</f>
        <v/>
      </c>
      <c r="GT104" s="93" t="str">
        <f>IF(ISBLANK(GU9),"",GS104/GR92)</f>
        <v/>
      </c>
      <c r="GU104" s="399" t="str">
        <f>IF(ISBLANK(GU9),"",GU9)</f>
        <v/>
      </c>
      <c r="GV104" s="399"/>
      <c r="GW104" s="395"/>
      <c r="GX104" s="88"/>
      <c r="GY104" s="92"/>
      <c r="GZ104" s="95" t="str">
        <f>IF(ISBLANK(HB9),"",COUNTIF(Tipy!$FZ$6:$FZ$84,Výsledky!HB104))</f>
        <v/>
      </c>
      <c r="HA104" s="93" t="str">
        <f>IF(ISBLANK(HB9),"",GZ104/GY92)</f>
        <v/>
      </c>
      <c r="HB104" s="399" t="str">
        <f>IF(ISBLANK(HB9),"",HB9)</f>
        <v/>
      </c>
      <c r="HC104" s="399"/>
      <c r="HD104" s="395"/>
      <c r="HE104" s="88"/>
      <c r="HF104" s="92"/>
      <c r="HG104" s="95" t="str">
        <f>IF(ISBLANK(HI9),"",COUNTIF(Tipy!$GF$6:$GF$84,Výsledky!HI104))</f>
        <v/>
      </c>
      <c r="HH104" s="93" t="str">
        <f>IF(ISBLANK(HI9),"",HG104/HF92)</f>
        <v/>
      </c>
      <c r="HI104" s="399" t="str">
        <f>IF(ISBLANK(HI9),"",HI9)</f>
        <v/>
      </c>
      <c r="HJ104" s="399"/>
      <c r="HK104" s="395"/>
      <c r="HL104" s="88"/>
      <c r="HM104" s="92"/>
      <c r="HN104" s="95" t="str">
        <f>IF(ISBLANK(HP9),"",COUNTIF(Tipy!$GL$6:$GL$84,Výsledky!HP104))</f>
        <v/>
      </c>
      <c r="HO104" s="93" t="str">
        <f>IF(ISBLANK(HP9),"",HN104/HM92)</f>
        <v/>
      </c>
      <c r="HP104" s="399" t="str">
        <f>IF(ISBLANK(HP9),"",HP9)</f>
        <v/>
      </c>
      <c r="HQ104" s="399"/>
      <c r="HR104" s="395"/>
      <c r="HS104" s="88"/>
      <c r="HT104" s="92"/>
      <c r="HU104" s="95">
        <f>IF(ISBLANK(#REF!),"",COUNTIF(Tipy!$GR$6:$GR$84,Výsledky!HW104))</f>
        <v>0</v>
      </c>
      <c r="HV104" s="93" t="e">
        <f>IF(ISBLANK(#REF!),"",HU104/HT92)</f>
        <v>#VALUE!</v>
      </c>
      <c r="HW104" s="399" t="e">
        <f>IF(ISBLANK(#REF!),"",#REF!)</f>
        <v>#REF!</v>
      </c>
      <c r="HX104" s="399"/>
      <c r="HY104" s="395"/>
      <c r="HZ104" s="88"/>
      <c r="IA104" s="92"/>
      <c r="IB104" s="95" t="str">
        <f>IF(ISBLANK(ID9),"",COUNTIF(Tipy!$GX$6:$GX$84,Výsledky!ID104))</f>
        <v/>
      </c>
      <c r="IC104" s="93" t="str">
        <f>IF(ISBLANK(ID9),"",IB104/IA92)</f>
        <v/>
      </c>
      <c r="ID104" s="399" t="str">
        <f>IF(ISBLANK(ID9),"",ID9)</f>
        <v/>
      </c>
      <c r="IE104" s="399"/>
      <c r="IF104" s="395"/>
      <c r="IG104" s="88"/>
      <c r="IH104" s="92"/>
      <c r="II104" s="95" t="str">
        <f>IF(ISBLANK(IK9),"",COUNTIF(Tipy!$HD$6:$HD$84,Výsledky!IK104))</f>
        <v/>
      </c>
      <c r="IJ104" s="93" t="str">
        <f>IF(ISBLANK(IK9),"",II104/IH92)</f>
        <v/>
      </c>
      <c r="IK104" s="399" t="str">
        <f>IF(ISBLANK(IK9),"",IK9)</f>
        <v/>
      </c>
      <c r="IL104" s="399"/>
      <c r="IM104" s="395"/>
      <c r="IN104" s="88"/>
      <c r="IO104" s="92"/>
      <c r="IP104" s="95" t="str">
        <f>IF(ISBLANK(IR9),"",COUNTIF(Tipy!$HJ$6:$HJ$84,Výsledky!IR104))</f>
        <v/>
      </c>
      <c r="IQ104" s="93" t="str">
        <f>IF(ISBLANK(IR9),"",IP104/IO92)</f>
        <v/>
      </c>
      <c r="IR104" s="399" t="str">
        <f>IF(ISBLANK(IR9),"",IR9)</f>
        <v/>
      </c>
      <c r="IS104" s="399"/>
      <c r="IT104" s="395"/>
      <c r="IU104" s="88"/>
      <c r="IV104" s="92"/>
      <c r="IW104" s="95" t="str">
        <f>IF(ISBLANK(IY9),"",COUNTIF(Tipy!$HP$6:$HP$84,Výsledky!IY104))</f>
        <v/>
      </c>
      <c r="IX104" s="93" t="str">
        <f>IF(ISBLANK(IY9),"",IW104/IV92)</f>
        <v/>
      </c>
      <c r="IY104" s="399" t="str">
        <f>IF(ISBLANK(IY9),"",IY9)</f>
        <v/>
      </c>
      <c r="IZ104" s="399"/>
      <c r="JA104" s="395"/>
      <c r="JB104" s="88"/>
      <c r="JC104" s="92"/>
      <c r="JD104" s="95" t="str">
        <f>IF(ISBLANK(JF9),"",COUNTIF(Tipy!$HV$6:$HV$84,Výsledky!JF104))</f>
        <v/>
      </c>
      <c r="JE104" s="93" t="str">
        <f>IF(ISBLANK(JF9),"",JD104/JC92)</f>
        <v/>
      </c>
      <c r="JF104" s="399" t="str">
        <f>IF(ISBLANK(JF9),"",JF9)</f>
        <v/>
      </c>
      <c r="JG104" s="399"/>
      <c r="JH104" s="395"/>
      <c r="JI104" s="88"/>
      <c r="JJ104" s="92"/>
      <c r="JK104" s="95" t="str">
        <f>IF(ISBLANK(JM9),"",COUNTIF(Tipy!$IB$6:$IB$84,Výsledky!JM104))</f>
        <v/>
      </c>
      <c r="JL104" s="93" t="str">
        <f>IF(ISBLANK(JM9),"",JK104/JJ92)</f>
        <v/>
      </c>
      <c r="JM104" s="399" t="str">
        <f>IF(ISBLANK(JM9),"",JM9)</f>
        <v/>
      </c>
      <c r="JN104" s="399"/>
      <c r="JO104" s="395"/>
      <c r="JP104" s="88"/>
      <c r="JQ104" s="92"/>
      <c r="JR104" s="95" t="str">
        <f>IF(ISBLANK(JT9),"",COUNTIF(Tipy!$IH$6:$IH$84,Výsledky!JT104))</f>
        <v/>
      </c>
      <c r="JS104" s="93" t="str">
        <f>IF(ISBLANK(JT9),"",JR104/JQ92)</f>
        <v/>
      </c>
      <c r="JT104" s="399" t="str">
        <f>IF(ISBLANK(JT9),"",JT9)</f>
        <v/>
      </c>
      <c r="JU104" s="399"/>
      <c r="JV104" s="395"/>
      <c r="JW104" s="88"/>
      <c r="JX104" s="92"/>
      <c r="JY104" s="95" t="str">
        <f>IF(ISBLANK(KA9),"",COUNTIF(Tipy!$IN$6:$IN$84,Výsledky!KA104))</f>
        <v/>
      </c>
      <c r="JZ104" s="93" t="str">
        <f>IF(ISBLANK(KA9),"",JY104/JX92)</f>
        <v/>
      </c>
      <c r="KA104" s="399" t="str">
        <f>IF(ISBLANK(KA9),"",KA9)</f>
        <v/>
      </c>
      <c r="KB104" s="399"/>
      <c r="KC104" s="395"/>
      <c r="KD104" s="88"/>
      <c r="KE104" s="92"/>
      <c r="KF104" s="95" t="str">
        <f>IF(ISBLANK(KH9),"",COUNTIF(Tipy!$IT$6:$IT$84,Výsledky!KH104))</f>
        <v/>
      </c>
      <c r="KG104" s="93" t="str">
        <f>IF(ISBLANK(KH9),"",KF104/KE92)</f>
        <v/>
      </c>
      <c r="KH104" s="399" t="str">
        <f>IF(ISBLANK(KH9),"",KH9)</f>
        <v/>
      </c>
      <c r="KI104" s="399"/>
      <c r="KJ104" s="395"/>
      <c r="KK104" s="88"/>
      <c r="KL104" s="92"/>
      <c r="KM104" s="95" t="str">
        <f>IF(ISBLANK(KO9),"",COUNTIF(Tipy!$IZ$6:$IZ$84,Výsledky!KO104))</f>
        <v/>
      </c>
      <c r="KN104" s="93" t="str">
        <f>IF(ISBLANK(KO9),"",KM104/KL92)</f>
        <v/>
      </c>
      <c r="KO104" s="399" t="str">
        <f>IF(ISBLANK(KO9),"",KO9)</f>
        <v/>
      </c>
      <c r="KP104" s="399"/>
      <c r="KQ104" s="395"/>
      <c r="KR104" s="88"/>
      <c r="KS104" s="92"/>
      <c r="KT104" s="95" t="str">
        <f>IF(ISBLANK(KV9),"",COUNTIF(Tipy!$JF$6:$JF$84,Výsledky!KV104))</f>
        <v/>
      </c>
      <c r="KU104" s="93" t="str">
        <f>IF(ISBLANK(KV9),"",KT104/KS92)</f>
        <v/>
      </c>
      <c r="KV104" s="399" t="str">
        <f>IF(ISBLANK(KV9),"",KV9)</f>
        <v/>
      </c>
      <c r="KW104" s="399"/>
      <c r="KX104" s="395"/>
      <c r="KY104" s="89"/>
      <c r="KZ104" s="92"/>
      <c r="LA104" s="95" t="str">
        <f>IF(ISBLANK(LC9),"",COUNTIF(Tipy!$JL$6:$JL$84,Výsledky!LC104))</f>
        <v/>
      </c>
      <c r="LB104" s="93" t="str">
        <f>IF(ISBLANK(LC9),"",LA104/KZ92)</f>
        <v/>
      </c>
      <c r="LC104" s="399" t="str">
        <f>IF(ISBLANK(LC9),"",LC9)</f>
        <v/>
      </c>
      <c r="LD104" s="399"/>
      <c r="LE104" s="395"/>
      <c r="LF104" s="88"/>
      <c r="LG104" s="92"/>
      <c r="LH104" s="95" t="str">
        <f>IF(ISBLANK(LJ9),"",COUNTIF(Tipy!$IB$6:$IB$84,Výsledky!LJ104))</f>
        <v/>
      </c>
      <c r="LI104" s="93" t="str">
        <f>IF(ISBLANK(LJ9),"",LH104/LG92)</f>
        <v/>
      </c>
      <c r="LJ104" s="399" t="str">
        <f>IF(ISBLANK(LJ9),"",LJ9)</f>
        <v/>
      </c>
      <c r="LK104" s="399"/>
      <c r="LL104" s="395"/>
      <c r="LM104" s="88"/>
      <c r="LN104" s="92"/>
      <c r="LO104" s="95" t="str">
        <f>IF(ISBLANK(LQ9),"",COUNTIF(Tipy!$JR$6:$JR$84,Výsledky!LQ104))</f>
        <v/>
      </c>
      <c r="LP104" s="93" t="str">
        <f>IF(ISBLANK(LQ9),"",LO104/LN92)</f>
        <v/>
      </c>
      <c r="LQ104" s="399" t="str">
        <f>IF(ISBLANK(LQ9),"",LQ9)</f>
        <v/>
      </c>
      <c r="LR104" s="399"/>
      <c r="LS104" s="395"/>
      <c r="LT104" s="88"/>
      <c r="LU104" s="92"/>
      <c r="LV104" s="95" t="str">
        <f>IF(ISBLANK(LX9),"",COUNTIF(Tipy!$IB$6:$IB$84,Výsledky!LX104))</f>
        <v/>
      </c>
      <c r="LW104" s="93" t="str">
        <f>IF(ISBLANK(LX9),"",LV104/LU92)</f>
        <v/>
      </c>
      <c r="LX104" s="399" t="str">
        <f>IF(ISBLANK(LX9),"",LX9)</f>
        <v/>
      </c>
      <c r="LY104" s="399"/>
      <c r="LZ104" s="395"/>
      <c r="MA104" s="88"/>
      <c r="MB104" s="92"/>
      <c r="MC104" s="95" t="str">
        <f>IF(ISBLANK(ME9),"",COUNTIF(Tipy!$KD$6:$KD$84,Výsledky!ME104))</f>
        <v/>
      </c>
      <c r="MD104" s="93" t="str">
        <f>IF(ISBLANK(ME9),"",MC104/MB92)</f>
        <v/>
      </c>
      <c r="ME104" s="399" t="str">
        <f>IF(ISBLANK(ME9),"",ME9)</f>
        <v/>
      </c>
      <c r="MF104" s="399"/>
      <c r="MG104" s="395"/>
      <c r="MH104" s="88"/>
      <c r="MI104" s="92"/>
      <c r="MJ104" s="95" t="str">
        <f>IF(ISBLANK(ML9),"",COUNTIF(Tipy!$KP$6:$KP$84,Výsledky!ML104))</f>
        <v/>
      </c>
      <c r="MK104" s="93" t="str">
        <f>IF(ISBLANK(ML9),"",MJ104/MI92)</f>
        <v/>
      </c>
      <c r="ML104" s="399" t="str">
        <f>IF(ISBLANK(ML9),"",ML9)</f>
        <v/>
      </c>
      <c r="MM104" s="399"/>
      <c r="MN104" s="395"/>
      <c r="MO104" s="88"/>
      <c r="MP104" s="92"/>
      <c r="MQ104" s="95" t="str">
        <f>IF(ISBLANK(MS9),"",COUNTIF(Tipy!$KV$6:$KV$84,Výsledky!MS104))</f>
        <v/>
      </c>
      <c r="MR104" s="93" t="str">
        <f>IF(ISBLANK(MS9),"",MQ104/MP92)</f>
        <v/>
      </c>
      <c r="MS104" s="399" t="str">
        <f>IF(ISBLANK(MS9),"",MS9)</f>
        <v/>
      </c>
      <c r="MT104" s="399"/>
      <c r="MU104" s="395"/>
      <c r="MV104" s="88"/>
      <c r="MW104" s="92"/>
      <c r="MX104" s="95" t="str">
        <f>IF(ISBLANK(MZ9),"",COUNTIF(Tipy!$LB$6:$LB$84,Výsledky!MZ104))</f>
        <v/>
      </c>
      <c r="MY104" s="93" t="str">
        <f>IF(ISBLANK(MZ9),"",MX104/MW92)</f>
        <v/>
      </c>
      <c r="MZ104" s="399" t="str">
        <f>IF(ISBLANK(MZ9),"",MZ9)</f>
        <v/>
      </c>
      <c r="NA104" s="399"/>
      <c r="NB104" s="395"/>
      <c r="NC104" s="88"/>
      <c r="ND104" s="92"/>
      <c r="NE104" s="95" t="str">
        <f>IF(ISBLANK(NG9),"",COUNTIF(Tipy!$LH$6:$LH$84,Výsledky!NG104))</f>
        <v/>
      </c>
      <c r="NF104" s="93" t="str">
        <f>IF(ISBLANK(NG9),"",NE104/ND92)</f>
        <v/>
      </c>
      <c r="NG104" s="399" t="str">
        <f>IF(ISBLANK(NG9),"",NG9)</f>
        <v/>
      </c>
      <c r="NH104" s="399"/>
      <c r="NI104" s="395"/>
      <c r="NJ104" s="88"/>
      <c r="NK104" s="92"/>
      <c r="NL104" s="95" t="str">
        <f>IF(ISBLANK(NN9),"",COUNTIF(Tipy!$LN$6:$LN$84,Výsledky!NN104))</f>
        <v/>
      </c>
      <c r="NM104" s="93" t="str">
        <f>IF(ISBLANK(NN9),"",NL104/NK92)</f>
        <v/>
      </c>
      <c r="NN104" s="399" t="str">
        <f>IF(ISBLANK(NN9),"",NN9)</f>
        <v/>
      </c>
      <c r="NO104" s="399"/>
      <c r="NP104" s="395"/>
      <c r="NQ104" s="88"/>
      <c r="NR104" s="92"/>
      <c r="NS104" s="95" t="str">
        <f>IF(ISBLANK(NU9),"",COUNTIF(Tipy!$LT$6:$LT$84,Výsledky!NU104))</f>
        <v/>
      </c>
      <c r="NT104" s="93" t="str">
        <f>IF(ISBLANK(NU9),"",NS104/NR92)</f>
        <v/>
      </c>
      <c r="NU104" s="399" t="str">
        <f>IF(ISBLANK(NU9),"",NU9)</f>
        <v/>
      </c>
      <c r="NV104" s="399"/>
      <c r="NW104" s="395"/>
      <c r="NX104" s="88"/>
      <c r="NY104" s="92"/>
      <c r="NZ104" s="95" t="str">
        <f>IF(ISBLANK(OB9),"",COUNTIF(Tipy!$LZ$6:$LZ$84,Výsledky!OB104))</f>
        <v/>
      </c>
      <c r="OA104" s="93" t="str">
        <f>IF(ISBLANK(OB9),"",NZ104/NY92)</f>
        <v/>
      </c>
      <c r="OB104" s="399" t="str">
        <f>IF(ISBLANK(OB9),"",OB9)</f>
        <v/>
      </c>
      <c r="OC104" s="399"/>
      <c r="OD104" s="395"/>
      <c r="OE104" s="88"/>
      <c r="OF104" s="92"/>
      <c r="OG104" s="95" t="str">
        <f>IF(ISBLANK(OI9),"",COUNTIF(Tipy!$MF$6:$MF$84,Výsledky!OI104))</f>
        <v/>
      </c>
      <c r="OH104" s="93" t="str">
        <f>IF(ISBLANK(OI9),"",OG104/OF92)</f>
        <v/>
      </c>
      <c r="OI104" s="399" t="str">
        <f>IF(ISBLANK(OI9),"",OI9)</f>
        <v/>
      </c>
      <c r="OJ104" s="399"/>
      <c r="OK104" s="395"/>
      <c r="OL104" s="88"/>
      <c r="OM104" s="92"/>
      <c r="ON104" s="95" t="str">
        <f>IF(ISBLANK(OP9),"",COUNTIF(Tipy!$ML$6:$ML$84,Výsledky!OP104))</f>
        <v/>
      </c>
      <c r="OO104" s="93" t="str">
        <f>IF(ISBLANK(OP9),"",ON104/OM92)</f>
        <v/>
      </c>
      <c r="OP104" s="399" t="str">
        <f>IF(ISBLANK(OP9),"",OP9)</f>
        <v/>
      </c>
      <c r="OQ104" s="399"/>
      <c r="OR104" s="395"/>
      <c r="OS104" s="88"/>
      <c r="OT104" s="92"/>
      <c r="OU104" s="95" t="str">
        <f>IF(ISBLANK(OW9),"",COUNTIF(Tipy!$MR$6:$MR$84,Výsledky!OW104))</f>
        <v/>
      </c>
      <c r="OV104" s="93" t="str">
        <f>IF(ISBLANK(OW9),"",OU104/OT92)</f>
        <v/>
      </c>
      <c r="OW104" s="399" t="str">
        <f>IF(ISBLANK(OW9),"",OW9)</f>
        <v/>
      </c>
      <c r="OX104" s="399"/>
      <c r="OY104" s="395"/>
      <c r="OZ104" s="88"/>
      <c r="PA104" s="92"/>
      <c r="PB104" s="95" t="str">
        <f>IF(ISBLANK(PD9),"",COUNTIF(Tipy!$MX$6:$MX$84,Výsledky!PD104))</f>
        <v/>
      </c>
      <c r="PC104" s="93" t="str">
        <f>IF(ISBLANK(PD9),"",PB104/PA92)</f>
        <v/>
      </c>
      <c r="PD104" s="399" t="str">
        <f>IF(ISBLANK(PD9),"",PD9)</f>
        <v/>
      </c>
      <c r="PE104" s="399"/>
      <c r="PF104" s="395"/>
      <c r="PG104" s="88"/>
      <c r="PH104" s="92"/>
      <c r="PI104" s="95" t="str">
        <f>IF(ISBLANK(PK9),"",COUNTIF(Tipy!$ND$6:$ND$84,Výsledky!PK104))</f>
        <v/>
      </c>
      <c r="PJ104" s="93" t="str">
        <f>IF(ISBLANK(PK9),"",PI104/PH92)</f>
        <v/>
      </c>
      <c r="PK104" s="399" t="str">
        <f>IF(ISBLANK(PK9),"",PK9)</f>
        <v/>
      </c>
      <c r="PL104" s="399"/>
      <c r="PM104" s="395"/>
      <c r="PN104" s="88"/>
      <c r="PO104" s="92"/>
      <c r="PP104" s="95" t="str">
        <f>IF(ISBLANK(PR9),"",COUNTIF(Tipy!$NJ$6:$NJ$84,Výsledky!PR104))</f>
        <v/>
      </c>
      <c r="PQ104" s="93" t="str">
        <f>IF(ISBLANK(PR9),"",PP104/PO92)</f>
        <v/>
      </c>
      <c r="PR104" s="399" t="str">
        <f>IF(ISBLANK(PR9),"",PR9)</f>
        <v/>
      </c>
      <c r="PS104" s="399"/>
      <c r="PT104" s="395"/>
      <c r="PU104" s="88"/>
      <c r="PV104" s="92"/>
      <c r="PW104" s="95" t="str">
        <f>IF(ISBLANK(PY9),"",COUNTIF(Tipy!$NP$6:$NP$84,Výsledky!PY104))</f>
        <v/>
      </c>
      <c r="PX104" s="93" t="str">
        <f>IF(ISBLANK(PY9),"",PW104/PV92)</f>
        <v/>
      </c>
      <c r="PY104" s="399" t="str">
        <f>IF(ISBLANK(PY9),"",PY9)</f>
        <v/>
      </c>
      <c r="PZ104" s="399"/>
      <c r="QA104" s="395"/>
      <c r="QB104" s="88"/>
      <c r="QC104" s="92"/>
      <c r="QD104" s="95" t="str">
        <f>IF(ISBLANK(QF9),"",COUNTIF(Tipy!$NV$6:$NV$84,Výsledky!QF104))</f>
        <v/>
      </c>
      <c r="QE104" s="93" t="str">
        <f>IF(ISBLANK(QF9),"",QD104/QC92)</f>
        <v/>
      </c>
      <c r="QF104" s="399" t="str">
        <f>IF(ISBLANK(QF9),"",QF9)</f>
        <v/>
      </c>
      <c r="QG104" s="399"/>
      <c r="QH104" s="395"/>
      <c r="QI104" s="121"/>
      <c r="QJ104" s="92"/>
      <c r="QK104" s="95" t="str">
        <f>IF(ISBLANK(QM9),"",COUNTIF(Tipy!$OB$6:$OB$84,Výsledky!QM104))</f>
        <v/>
      </c>
      <c r="QL104" s="93" t="str">
        <f>IF(ISBLANK(QM9),"",QK104/QJ92)</f>
        <v/>
      </c>
      <c r="QM104" s="399" t="str">
        <f>IF(ISBLANK(QM9),"",QM9)</f>
        <v/>
      </c>
      <c r="QN104" s="399"/>
      <c r="QO104" s="395"/>
      <c r="QP104" s="121"/>
      <c r="QQ104" s="92"/>
      <c r="QR104" s="95" t="str">
        <f>IF(ISBLANK(QT9),"",COUNTIF(Tipy!#REF!,Výsledky!QT104))</f>
        <v/>
      </c>
      <c r="QS104" s="93" t="str">
        <f>IF(ISBLANK(QT9),"",QR104/QQ92)</f>
        <v/>
      </c>
      <c r="QT104" s="399" t="str">
        <f>IF(ISBLANK(QT9),"",QT9)</f>
        <v/>
      </c>
      <c r="QU104" s="399"/>
      <c r="QV104" s="395"/>
    </row>
    <row r="105" spans="1:464" ht="15" customHeight="1">
      <c r="A105" s="444"/>
      <c r="B105" s="90" t="s">
        <v>149</v>
      </c>
      <c r="C105" s="84"/>
      <c r="D105" s="393">
        <f>IF(ISBLANK(I3),"",COUNTIF(H12:H90,"=10"))</f>
        <v>0</v>
      </c>
      <c r="E105" s="393"/>
      <c r="F105" s="391" t="e">
        <f>IF(ISBLANK(I3),"",D105/D92)</f>
        <v>#DIV/0!</v>
      </c>
      <c r="G105" s="391"/>
      <c r="H105" s="81"/>
      <c r="I105" s="94"/>
      <c r="J105" s="87"/>
      <c r="K105" s="393">
        <f>IF(ISBLANK(P3),"",COUNTIF(O12:O90,"=10"))</f>
        <v>12</v>
      </c>
      <c r="L105" s="393"/>
      <c r="M105" s="391">
        <f>IF(ISBLANK(P3),"",K105/K92)</f>
        <v>0.17647058823529413</v>
      </c>
      <c r="N105" s="391"/>
      <c r="O105" s="81"/>
      <c r="P105" s="94"/>
      <c r="Q105" s="88"/>
      <c r="R105" s="393">
        <f>IF(ISBLANK(W3),"",COUNTIF(V12:V90,"=10"))</f>
        <v>16</v>
      </c>
      <c r="S105" s="393"/>
      <c r="T105" s="391">
        <f>IF(ISBLANK(W3),"",R105/R92)</f>
        <v>0.25396825396825395</v>
      </c>
      <c r="U105" s="391"/>
      <c r="V105" s="81"/>
      <c r="W105" s="94"/>
      <c r="X105" s="88"/>
      <c r="Y105" s="393">
        <f>IF(ISBLANK(AD3),"",COUNTIF(AC12:AC90,"=10"))</f>
        <v>26</v>
      </c>
      <c r="Z105" s="393"/>
      <c r="AA105" s="391">
        <f>IF(ISBLANK(AD3),"",Y105/Y92)</f>
        <v>0.41269841269841268</v>
      </c>
      <c r="AB105" s="391"/>
      <c r="AC105" s="81"/>
      <c r="AD105" s="94"/>
      <c r="AE105" s="88"/>
      <c r="AF105" s="393" t="str">
        <f>IF(ISBLANK(AK3),"",COUNTIF(AJ12:AJ90,"=10"))</f>
        <v/>
      </c>
      <c r="AG105" s="393"/>
      <c r="AH105" s="391" t="str">
        <f>IF(ISBLANK(AK3),"",AF105/AF92)</f>
        <v/>
      </c>
      <c r="AI105" s="391"/>
      <c r="AJ105" s="81"/>
      <c r="AK105" s="94"/>
      <c r="AL105" s="88"/>
      <c r="AM105" s="393" t="str">
        <f>IF(ISBLANK(AR3),"",COUNTIF(AQ12:AQ90,"=10"))</f>
        <v/>
      </c>
      <c r="AN105" s="393"/>
      <c r="AO105" s="391" t="str">
        <f>IF(ISBLANK(AR3),"",AM105/AM92)</f>
        <v/>
      </c>
      <c r="AP105" s="391"/>
      <c r="AQ105" s="81"/>
      <c r="AR105" s="94"/>
      <c r="AS105" s="88"/>
      <c r="AT105" s="393" t="str">
        <f>IF(ISBLANK(BF3),"",COUNTIF(AX12:AX90,"=10"))</f>
        <v/>
      </c>
      <c r="AU105" s="393"/>
      <c r="AV105" s="391" t="str">
        <f>IF(ISBLANK(BF3),"",AT105/AT92)</f>
        <v/>
      </c>
      <c r="AW105" s="391"/>
      <c r="AX105" s="81"/>
      <c r="AY105" s="94"/>
      <c r="AZ105" s="88"/>
      <c r="BA105" s="393" t="str">
        <f>IF(ISBLANK(AY3),"",COUNTIF(BE12:BE90,"=10"))</f>
        <v/>
      </c>
      <c r="BB105" s="393"/>
      <c r="BC105" s="391" t="str">
        <f>IF(ISBLANK(AY3),"",BA105/BA92)</f>
        <v/>
      </c>
      <c r="BD105" s="391"/>
      <c r="BE105" s="81"/>
      <c r="BF105" s="94"/>
      <c r="BG105" s="88"/>
      <c r="BH105" s="393" t="str">
        <f>IF(ISBLANK(BT3),"",COUNTIF(BL12:BL90,"=10"))</f>
        <v/>
      </c>
      <c r="BI105" s="393"/>
      <c r="BJ105" s="391" t="str">
        <f>IF(ISBLANK(BT3),"",BH105/BH92)</f>
        <v/>
      </c>
      <c r="BK105" s="391"/>
      <c r="BL105" s="81"/>
      <c r="BM105" s="94"/>
      <c r="BN105" s="88"/>
      <c r="BO105" s="393" t="str">
        <f>IF(ISBLANK(CA3),"",COUNTIF(BS12:BS90,"=10"))</f>
        <v/>
      </c>
      <c r="BP105" s="393"/>
      <c r="BQ105" s="391" t="str">
        <f>IF(ISBLANK(CA3),"",BO105/BO92)</f>
        <v/>
      </c>
      <c r="BR105" s="391"/>
      <c r="BS105" s="81"/>
      <c r="BT105" s="94"/>
      <c r="BU105" s="88"/>
      <c r="BV105" s="393" t="str">
        <f>IF(ISBLANK(CH3),"",COUNTIF(BZ12:BZ90,"=10"))</f>
        <v/>
      </c>
      <c r="BW105" s="393"/>
      <c r="BX105" s="391" t="str">
        <f>IF(ISBLANK(CH3),"",BV105/BV92)</f>
        <v/>
      </c>
      <c r="BY105" s="391"/>
      <c r="BZ105" s="81"/>
      <c r="CA105" s="94"/>
      <c r="CB105" s="88"/>
      <c r="CC105" s="393" t="str">
        <f>IF(ISBLANK(CO3),"",COUNTIF(CG12:CG90,"=10"))</f>
        <v/>
      </c>
      <c r="CD105" s="393"/>
      <c r="CE105" s="391" t="str">
        <f>IF(ISBLANK(CO3),"",CC105/CC92)</f>
        <v/>
      </c>
      <c r="CF105" s="391"/>
      <c r="CG105" s="81"/>
      <c r="CH105" s="94"/>
      <c r="CI105" s="88"/>
      <c r="CJ105" s="393" t="str">
        <f>IF(ISBLANK(CV3),"",COUNTIF(CN12:CN90,"=10"))</f>
        <v/>
      </c>
      <c r="CK105" s="393"/>
      <c r="CL105" s="391" t="str">
        <f>IF(ISBLANK(CV3),"",CJ105/CJ92)</f>
        <v/>
      </c>
      <c r="CM105" s="391"/>
      <c r="CN105" s="81"/>
      <c r="CO105" s="94"/>
      <c r="CP105" s="88"/>
      <c r="CQ105" s="393" t="str">
        <f>IF(ISBLANK(DC3),"",COUNTIF(CU12:CU90,"=10"))</f>
        <v/>
      </c>
      <c r="CR105" s="393"/>
      <c r="CS105" s="391" t="str">
        <f>IF(ISBLANK(DC3),"",CQ105/CQ92)</f>
        <v/>
      </c>
      <c r="CT105" s="391"/>
      <c r="CU105" s="81"/>
      <c r="CV105" s="94"/>
      <c r="CW105" s="88"/>
      <c r="CX105" s="393" t="str">
        <f>IF(ISBLANK(DX3),"",COUNTIF(DB12:DB90,"=10"))</f>
        <v/>
      </c>
      <c r="CY105" s="393"/>
      <c r="CZ105" s="391" t="str">
        <f>IF(ISBLANK(DX3),"",CX105/CX92)</f>
        <v/>
      </c>
      <c r="DA105" s="391"/>
      <c r="DB105" s="81"/>
      <c r="DC105" s="94"/>
      <c r="DD105" s="88"/>
      <c r="DE105" s="393" t="str">
        <f>IF(ISBLANK(DQ3),"",COUNTIF(DI12:DI90,"=10"))</f>
        <v/>
      </c>
      <c r="DF105" s="393"/>
      <c r="DG105" s="391" t="str">
        <f>IF(ISBLANK(DQ3),"",DE105/DE92)</f>
        <v/>
      </c>
      <c r="DH105" s="391"/>
      <c r="DI105" s="81"/>
      <c r="DJ105" s="94"/>
      <c r="DK105" s="88"/>
      <c r="DL105" s="393" t="str">
        <f>IF(ISBLANK(EE3),"",COUNTIF(DP12:DP90,"=10"))</f>
        <v/>
      </c>
      <c r="DM105" s="393"/>
      <c r="DN105" s="391" t="str">
        <f>IF(ISBLANK(EE3),"",DL105/DL92)</f>
        <v/>
      </c>
      <c r="DO105" s="391"/>
      <c r="DP105" s="81"/>
      <c r="DQ105" s="94"/>
      <c r="DR105" s="88"/>
      <c r="DS105" s="393" t="str">
        <f>IF(ISBLANK(EL3),"",COUNTIF(DW12:DW90,"=10"))</f>
        <v/>
      </c>
      <c r="DT105" s="393"/>
      <c r="DU105" s="391" t="str">
        <f>IF(ISBLANK(EL3),"",DS105/DS92)</f>
        <v/>
      </c>
      <c r="DV105" s="391"/>
      <c r="DW105" s="81"/>
      <c r="DX105" s="94"/>
      <c r="DY105" s="88"/>
      <c r="DZ105" s="393" t="str">
        <f>IF(ISBLANK(ES3),"",COUNTIF(ED12:ED90,"=10"))</f>
        <v/>
      </c>
      <c r="EA105" s="393"/>
      <c r="EB105" s="391" t="str">
        <f>IF(ISBLANK(ES3),"",DZ105/DZ92)</f>
        <v/>
      </c>
      <c r="EC105" s="391"/>
      <c r="ED105" s="81"/>
      <c r="EE105" s="94"/>
      <c r="EF105" s="88"/>
      <c r="EG105" s="393" t="str">
        <f>IF(ISBLANK(EZ3),"",COUNTIF(EK12:EK90,"=10"))</f>
        <v/>
      </c>
      <c r="EH105" s="393"/>
      <c r="EI105" s="391" t="str">
        <f>IF(ISBLANK(EZ3),"",EG105/EG92)</f>
        <v/>
      </c>
      <c r="EJ105" s="391"/>
      <c r="EK105" s="81"/>
      <c r="EL105" s="94"/>
      <c r="EM105" s="88"/>
      <c r="EN105" s="393" t="str">
        <f>IF(ISBLANK(FU3),"",COUNTIF(ER12:ER90,"=10"))</f>
        <v/>
      </c>
      <c r="EO105" s="393"/>
      <c r="EP105" s="391" t="str">
        <f>IF(ISBLANK(FU3),"",EN105/EN92)</f>
        <v/>
      </c>
      <c r="EQ105" s="391"/>
      <c r="ER105" s="81"/>
      <c r="ES105" s="94"/>
      <c r="ET105" s="88"/>
      <c r="EU105" s="393" t="str">
        <f>IF(ISBLANK(FG3),"",COUNTIF(EY12:EY90,"=10"))</f>
        <v/>
      </c>
      <c r="EV105" s="393"/>
      <c r="EW105" s="391" t="str">
        <f>IF(ISBLANK(FG3),"",EU105/EU92)</f>
        <v/>
      </c>
      <c r="EX105" s="391"/>
      <c r="EY105" s="81"/>
      <c r="EZ105" s="94"/>
      <c r="FA105" s="88"/>
      <c r="FB105" s="393" t="str">
        <f>IF(ISBLANK(BM3),"",COUNTIF(FF12:FF90,"=10"))</f>
        <v/>
      </c>
      <c r="FC105" s="393"/>
      <c r="FD105" s="391" t="str">
        <f>IF(ISBLANK(BM3),"",FB105/FB92)</f>
        <v/>
      </c>
      <c r="FE105" s="391"/>
      <c r="FF105" s="81"/>
      <c r="FG105" s="94"/>
      <c r="FH105" s="88"/>
      <c r="FI105" s="393" t="str">
        <f>IF(ISBLANK(FN3),"",COUNTIF(FM12:FM90,"=10"))</f>
        <v/>
      </c>
      <c r="FJ105" s="393"/>
      <c r="FK105" s="391" t="str">
        <f>IF(ISBLANK(FN3),"",FI105/FI92)</f>
        <v/>
      </c>
      <c r="FL105" s="391"/>
      <c r="FM105" s="81"/>
      <c r="FN105" s="94"/>
      <c r="FO105" s="88"/>
      <c r="FP105" s="393" t="str">
        <f>IF(ISBLANK(DJ3),"",COUNTIF(FT12:FT90,"=10"))</f>
        <v/>
      </c>
      <c r="FQ105" s="393"/>
      <c r="FR105" s="391" t="str">
        <f>IF(ISBLANK(DJ3),"",FP105/FP92)</f>
        <v/>
      </c>
      <c r="FS105" s="391"/>
      <c r="FT105" s="81"/>
      <c r="FU105" s="94"/>
      <c r="FV105" s="88"/>
      <c r="FW105" s="393" t="str">
        <f>IF(ISBLANK(GB3),"",COUNTIF(GA12:GA90,"=10"))</f>
        <v/>
      </c>
      <c r="FX105" s="393"/>
      <c r="FY105" s="391" t="str">
        <f>IF(ISBLANK(GB3),"",FW105/FW92)</f>
        <v/>
      </c>
      <c r="FZ105" s="391"/>
      <c r="GA105" s="81"/>
      <c r="GB105" s="94"/>
      <c r="GC105" s="88"/>
      <c r="GD105" s="393" t="str">
        <f>IF(ISBLANK(GP3),"",COUNTIF(GH12:GH90,"=10"))</f>
        <v/>
      </c>
      <c r="GE105" s="393"/>
      <c r="GF105" s="391" t="str">
        <f>IF(ISBLANK(GP3),"",GD105/GD92)</f>
        <v/>
      </c>
      <c r="GG105" s="391"/>
      <c r="GH105" s="81"/>
      <c r="GI105" s="94"/>
      <c r="GJ105" s="88"/>
      <c r="GK105" s="393" t="str">
        <f>IF(ISBLANK(GW3),"",COUNTIF(GO12:GO90,"=10"))</f>
        <v/>
      </c>
      <c r="GL105" s="393"/>
      <c r="GM105" s="391" t="str">
        <f>IF(ISBLANK(GW3),"",GK105/GK92)</f>
        <v/>
      </c>
      <c r="GN105" s="391"/>
      <c r="GO105" s="81"/>
      <c r="GP105" s="94"/>
      <c r="GQ105" s="88"/>
      <c r="GR105" s="393" t="str">
        <f>IF(ISBLANK(GI3),"",COUNTIF(GV12:GV90,"=10"))</f>
        <v/>
      </c>
      <c r="GS105" s="393"/>
      <c r="GT105" s="391" t="str">
        <f>IF(ISBLANK(GI3),"",GR105/GR92)</f>
        <v/>
      </c>
      <c r="GU105" s="391"/>
      <c r="GV105" s="81"/>
      <c r="GW105" s="94"/>
      <c r="GX105" s="88"/>
      <c r="GY105" s="393" t="str">
        <f>IF(ISBLANK(HK3),"",COUNTIF(HC12:HC90,"=10"))</f>
        <v/>
      </c>
      <c r="GZ105" s="393"/>
      <c r="HA105" s="391" t="str">
        <f>IF(ISBLANK(HK3),"",GY105/GY92)</f>
        <v/>
      </c>
      <c r="HB105" s="391"/>
      <c r="HC105" s="81"/>
      <c r="HD105" s="94"/>
      <c r="HE105" s="88"/>
      <c r="HF105" s="393" t="str">
        <f>IF(ISBLANK(HD3),"",COUNTIF(HJ12:HJ90,"=10"))</f>
        <v/>
      </c>
      <c r="HG105" s="393"/>
      <c r="HH105" s="391" t="str">
        <f>IF(ISBLANK(HD3),"",HF105/HF92)</f>
        <v/>
      </c>
      <c r="HI105" s="391"/>
      <c r="HJ105" s="81"/>
      <c r="HK105" s="94"/>
      <c r="HL105" s="88"/>
      <c r="HM105" s="393" t="str">
        <f>IF(ISBLANK(HY3),"",COUNTIF(HQ12:HQ90,"=10"))</f>
        <v/>
      </c>
      <c r="HN105" s="393"/>
      <c r="HO105" s="391" t="str">
        <f>IF(ISBLANK(HY3),"",HM105/HM92)</f>
        <v/>
      </c>
      <c r="HP105" s="391"/>
      <c r="HQ105" s="81"/>
      <c r="HR105" s="94"/>
      <c r="HS105" s="88"/>
      <c r="HT105" s="393" t="str">
        <f>IF(ISBLANK(HR3),"",COUNTIF(HX12:HX90,"=10"))</f>
        <v/>
      </c>
      <c r="HU105" s="393"/>
      <c r="HV105" s="391" t="str">
        <f>IF(ISBLANK(HR3),"",HT105/HT92)</f>
        <v/>
      </c>
      <c r="HW105" s="391"/>
      <c r="HX105" s="81"/>
      <c r="HY105" s="94"/>
      <c r="HZ105" s="88"/>
      <c r="IA105" s="393" t="str">
        <f>IF(ISBLANK(IM3),"",COUNTIF(IE12:IE90,"=10"))</f>
        <v/>
      </c>
      <c r="IB105" s="393"/>
      <c r="IC105" s="391" t="str">
        <f>IF(ISBLANK(IM3),"",IA105/IA92)</f>
        <v/>
      </c>
      <c r="ID105" s="391"/>
      <c r="IE105" s="81"/>
      <c r="IF105" s="94"/>
      <c r="IG105" s="88"/>
      <c r="IH105" s="393" t="str">
        <f>IF(ISBLANK(IF3),"",COUNTIF(IL12:IL90,"=10"))</f>
        <v/>
      </c>
      <c r="II105" s="393"/>
      <c r="IJ105" s="391" t="str">
        <f>IF(ISBLANK(IF3),"",IH105/IH92)</f>
        <v/>
      </c>
      <c r="IK105" s="391"/>
      <c r="IL105" s="81"/>
      <c r="IM105" s="94"/>
      <c r="IN105" s="88"/>
      <c r="IO105" s="393" t="str">
        <f>IF(ISBLANK(IT3),"",COUNTIF(IS12:IS90,"=10"))</f>
        <v/>
      </c>
      <c r="IP105" s="393"/>
      <c r="IQ105" s="391" t="str">
        <f>IF(ISBLANK(IT3),"",IO105/IO92)</f>
        <v/>
      </c>
      <c r="IR105" s="391"/>
      <c r="IS105" s="81"/>
      <c r="IT105" s="94"/>
      <c r="IU105" s="88"/>
      <c r="IV105" s="393" t="str">
        <f>IF(ISBLANK(JA3),"",COUNTIF(IZ12:IZ90,"=10"))</f>
        <v/>
      </c>
      <c r="IW105" s="393"/>
      <c r="IX105" s="391" t="str">
        <f>IF(ISBLANK(JA3),"",IV105/IV92)</f>
        <v/>
      </c>
      <c r="IY105" s="391"/>
      <c r="IZ105" s="81"/>
      <c r="JA105" s="94"/>
      <c r="JB105" s="88"/>
      <c r="JC105" s="393" t="str">
        <f>IF(ISBLANK(JO3),"",COUNTIF(JG12:JG90,"=10"))</f>
        <v/>
      </c>
      <c r="JD105" s="393"/>
      <c r="JE105" s="391" t="str">
        <f>IF(ISBLANK(JO3),"",JC105/JC92)</f>
        <v/>
      </c>
      <c r="JF105" s="391"/>
      <c r="JG105" s="81"/>
      <c r="JH105" s="94"/>
      <c r="JI105" s="88"/>
      <c r="JJ105" s="393" t="str">
        <f>IF(ISBLANK(JH3),"",COUNTIF(JN12:JN90,"=10"))</f>
        <v/>
      </c>
      <c r="JK105" s="393"/>
      <c r="JL105" s="391" t="str">
        <f>IF(ISBLANK(JH3),"",JJ105/JJ92)</f>
        <v/>
      </c>
      <c r="JM105" s="391"/>
      <c r="JN105" s="81"/>
      <c r="JO105" s="94"/>
      <c r="JP105" s="88"/>
      <c r="JQ105" s="393" t="str">
        <f>IF(ISBLANK(JV3),"",COUNTIF(JU12:JU90,"=10"))</f>
        <v/>
      </c>
      <c r="JR105" s="393"/>
      <c r="JS105" s="391" t="str">
        <f>IF(ISBLANK(JV3),"",JQ105/JQ92)</f>
        <v/>
      </c>
      <c r="JT105" s="391"/>
      <c r="JU105" s="81"/>
      <c r="JV105" s="94"/>
      <c r="JW105" s="88"/>
      <c r="JX105" s="393" t="str">
        <f>IF(ISBLANK(KQ3),"",COUNTIF(KB12:KB90,"=10"))</f>
        <v/>
      </c>
      <c r="JY105" s="393"/>
      <c r="JZ105" s="391" t="str">
        <f>IF(ISBLANK(KQ3),"",JX105/JX92)</f>
        <v/>
      </c>
      <c r="KA105" s="391"/>
      <c r="KB105" s="81"/>
      <c r="KC105" s="94"/>
      <c r="KD105" s="88"/>
      <c r="KE105" s="393" t="str">
        <f>IF(ISBLANK(KX3),"",COUNTIF(KI12:KI90,"=10"))</f>
        <v/>
      </c>
      <c r="KF105" s="393"/>
      <c r="KG105" s="391" t="str">
        <f>IF(ISBLANK(KX3),"",KE105/KE92)</f>
        <v/>
      </c>
      <c r="KH105" s="391"/>
      <c r="KI105" s="81"/>
      <c r="KJ105" s="94"/>
      <c r="KK105" s="88"/>
      <c r="KL105" s="393" t="str">
        <f>IF(ISBLANK(KJ3),"",COUNTIF(KP12:KP90,"=10"))</f>
        <v/>
      </c>
      <c r="KM105" s="393"/>
      <c r="KN105" s="391" t="str">
        <f>IF(ISBLANK(KJ3),"",KL105/KL92)</f>
        <v/>
      </c>
      <c r="KO105" s="391"/>
      <c r="KP105" s="81"/>
      <c r="KQ105" s="94"/>
      <c r="KR105" s="88"/>
      <c r="KS105" s="393" t="str">
        <f>IF(ISBLANK(KC3),"",COUNTIF(KW12:KW90,"=10"))</f>
        <v/>
      </c>
      <c r="KT105" s="393"/>
      <c r="KU105" s="391" t="str">
        <f>IF(ISBLANK(KC3),"",KS105/KS92)</f>
        <v/>
      </c>
      <c r="KV105" s="391"/>
      <c r="KW105" s="81"/>
      <c r="KX105" s="94"/>
      <c r="KY105" s="89"/>
      <c r="KZ105" s="393" t="str">
        <f>IF(ISBLANK(LE3),"",COUNTIF(LD12:LD90,"=10"))</f>
        <v/>
      </c>
      <c r="LA105" s="393"/>
      <c r="LB105" s="391" t="str">
        <f>IF(ISBLANK(LE3),"",KZ105/KZ92)</f>
        <v/>
      </c>
      <c r="LC105" s="391"/>
      <c r="LD105" s="81"/>
      <c r="LE105" s="94"/>
      <c r="LF105" s="88"/>
      <c r="LG105" s="393" t="str">
        <f>IF(ISBLANK(LE3),"",COUNTIF(LK12:LK90,"=10"))</f>
        <v/>
      </c>
      <c r="LH105" s="393"/>
      <c r="LI105" s="391" t="str">
        <f>IF(ISBLANK(LE3),"",LG105/LG92)</f>
        <v/>
      </c>
      <c r="LJ105" s="391"/>
      <c r="LK105" s="81"/>
      <c r="LL105" s="94"/>
      <c r="LM105" s="88"/>
      <c r="LN105" s="393" t="str">
        <f>IF(ISBLANK(LS3),"",COUNTIF(LR12:LR90,"=10"))</f>
        <v/>
      </c>
      <c r="LO105" s="393"/>
      <c r="LP105" s="391" t="str">
        <f>IF(ISBLANK(LS3),"",LN105/LN92)</f>
        <v/>
      </c>
      <c r="LQ105" s="391"/>
      <c r="LR105" s="81"/>
      <c r="LS105" s="94"/>
      <c r="LT105" s="88"/>
      <c r="LU105" s="393" t="str">
        <f>IF(ISBLANK(LS3),"",COUNTIF(LY12:LY90,"=10"))</f>
        <v/>
      </c>
      <c r="LV105" s="393"/>
      <c r="LW105" s="391" t="str">
        <f>IF(ISBLANK(LS3),"",LU105/LU92)</f>
        <v/>
      </c>
      <c r="LX105" s="391"/>
      <c r="LY105" s="81"/>
      <c r="LZ105" s="94"/>
      <c r="MA105" s="88"/>
      <c r="MB105" s="393" t="str">
        <f>IF(ISBLANK(MG3),"",COUNTIF(MF12:MF90,"=10"))</f>
        <v/>
      </c>
      <c r="MC105" s="393"/>
      <c r="MD105" s="391" t="str">
        <f>IF(ISBLANK(MG3),"",MB105/MB92)</f>
        <v/>
      </c>
      <c r="ME105" s="391"/>
      <c r="MF105" s="81"/>
      <c r="MG105" s="94"/>
      <c r="MH105" s="88"/>
      <c r="MI105" s="393" t="str">
        <f>IF(ISBLANK(MN3),"",COUNTIF(MM12:MM90,"=10"))</f>
        <v/>
      </c>
      <c r="MJ105" s="393"/>
      <c r="MK105" s="391" t="str">
        <f>IF(ISBLANK(MN3),"",MI105/MI92)</f>
        <v/>
      </c>
      <c r="ML105" s="391"/>
      <c r="MM105" s="81"/>
      <c r="MN105" s="94"/>
      <c r="MO105" s="88"/>
      <c r="MP105" s="393" t="str">
        <f>IF(ISBLANK(MU3),"",COUNTIF(MT12:MT90,"=10"))</f>
        <v/>
      </c>
      <c r="MQ105" s="393"/>
      <c r="MR105" s="391" t="str">
        <f>IF(ISBLANK(MU3),"",MP105/MP92)</f>
        <v/>
      </c>
      <c r="MS105" s="391"/>
      <c r="MT105" s="81"/>
      <c r="MU105" s="94"/>
      <c r="MV105" s="88"/>
      <c r="MW105" s="393" t="str">
        <f>IF(ISBLANK(NP3),"",COUNTIF(NA12:NA90,"=10"))</f>
        <v/>
      </c>
      <c r="MX105" s="393"/>
      <c r="MY105" s="391" t="str">
        <f>IF(ISBLANK(NP3),"",MW105/MW92)</f>
        <v/>
      </c>
      <c r="MZ105" s="391"/>
      <c r="NA105" s="81"/>
      <c r="NB105" s="94"/>
      <c r="NC105" s="88"/>
      <c r="ND105" s="393" t="str">
        <f>IF(ISBLANK(NB3),"",COUNTIF(NH12:NH90,"=10"))</f>
        <v/>
      </c>
      <c r="NE105" s="393"/>
      <c r="NF105" s="391" t="str">
        <f>IF(ISBLANK(NB3),"",ND105/ND92)</f>
        <v/>
      </c>
      <c r="NG105" s="391"/>
      <c r="NH105" s="81"/>
      <c r="NI105" s="94"/>
      <c r="NJ105" s="88"/>
      <c r="NK105" s="393" t="str">
        <f>IF(ISBLANK(OD3),"",COUNTIF(NO12:NO90,"=10"))</f>
        <v/>
      </c>
      <c r="NL105" s="393"/>
      <c r="NM105" s="391" t="str">
        <f>IF(ISBLANK(OD3),"",NK105/NK92)</f>
        <v/>
      </c>
      <c r="NN105" s="391"/>
      <c r="NO105" s="81"/>
      <c r="NP105" s="94"/>
      <c r="NQ105" s="88"/>
      <c r="NR105" s="393" t="str">
        <f>IF(ISBLANK(NI3),"",COUNTIF(NV12:NV90,"=10"))</f>
        <v/>
      </c>
      <c r="NS105" s="393"/>
      <c r="NT105" s="391" t="str">
        <f>IF(ISBLANK(NI3),"",NR105/NR92)</f>
        <v/>
      </c>
      <c r="NU105" s="391"/>
      <c r="NV105" s="81"/>
      <c r="NW105" s="94"/>
      <c r="NX105" s="88"/>
      <c r="NY105" s="393" t="str">
        <f>IF(ISBLANK(OK3),"",COUNTIF(OC12:OC90,"=10"))</f>
        <v/>
      </c>
      <c r="NZ105" s="393"/>
      <c r="OA105" s="391" t="str">
        <f>IF(ISBLANK(OK3),"",NY105/NY92)</f>
        <v/>
      </c>
      <c r="OB105" s="391"/>
      <c r="OC105" s="81"/>
      <c r="OD105" s="94"/>
      <c r="OE105" s="88"/>
      <c r="OF105" s="393" t="str">
        <f>IF(ISBLANK(NW3),"",COUNTIF(OJ12:OJ90,"=10"))</f>
        <v/>
      </c>
      <c r="OG105" s="393"/>
      <c r="OH105" s="391" t="str">
        <f>IF(ISBLANK(NW3),"",OF105/OF92)</f>
        <v/>
      </c>
      <c r="OI105" s="391"/>
      <c r="OJ105" s="81"/>
      <c r="OK105" s="94"/>
      <c r="OL105" s="88"/>
      <c r="OM105" s="393" t="str">
        <f>IF(ISBLANK(OR3),"",COUNTIF(OQ12:OQ90,"=10"))</f>
        <v/>
      </c>
      <c r="ON105" s="393"/>
      <c r="OO105" s="391" t="str">
        <f>IF(ISBLANK(OR3),"",OM105/OM92)</f>
        <v/>
      </c>
      <c r="OP105" s="391"/>
      <c r="OQ105" s="81"/>
      <c r="OR105" s="94"/>
      <c r="OS105" s="88"/>
      <c r="OT105" s="393" t="str">
        <f>IF(ISBLANK(OY3),"",COUNTIF(OX12:OX90,"=10"))</f>
        <v/>
      </c>
      <c r="OU105" s="393"/>
      <c r="OV105" s="391" t="str">
        <f>IF(ISBLANK(OY3),"",OT105/OT92)</f>
        <v/>
      </c>
      <c r="OW105" s="391"/>
      <c r="OX105" s="81"/>
      <c r="OY105" s="94"/>
      <c r="OZ105" s="88"/>
      <c r="PA105" s="393" t="str">
        <f>IF(ISBLANK(PF3),"",COUNTIF(PE12:PE90,"=10"))</f>
        <v/>
      </c>
      <c r="PB105" s="393"/>
      <c r="PC105" s="391" t="str">
        <f>IF(ISBLANK(PF3),"",PA105/PA92)</f>
        <v/>
      </c>
      <c r="PD105" s="391"/>
      <c r="PE105" s="81"/>
      <c r="PF105" s="94"/>
      <c r="PG105" s="88"/>
      <c r="PH105" s="393" t="str">
        <f>IF(ISBLANK(PM3),"",COUNTIF(PL12:PL90,"=10"))</f>
        <v/>
      </c>
      <c r="PI105" s="393"/>
      <c r="PJ105" s="391" t="str">
        <f>IF(ISBLANK(PM3),"",PH105/PH92)</f>
        <v/>
      </c>
      <c r="PK105" s="391"/>
      <c r="PL105" s="81"/>
      <c r="PM105" s="94"/>
      <c r="PN105" s="88"/>
      <c r="PO105" s="393" t="str">
        <f>IF(ISBLANK(PT3),"",COUNTIF(PS12:PS90,"=10"))</f>
        <v/>
      </c>
      <c r="PP105" s="393"/>
      <c r="PQ105" s="391" t="str">
        <f>IF(ISBLANK(PT3),"",PO105/PO92)</f>
        <v/>
      </c>
      <c r="PR105" s="391"/>
      <c r="PS105" s="81"/>
      <c r="PT105" s="94"/>
      <c r="PU105" s="88"/>
      <c r="PV105" s="393" t="str">
        <f>IF(ISBLANK(QA3),"",COUNTIF(PZ12:PZ90,"=10"))</f>
        <v/>
      </c>
      <c r="PW105" s="393"/>
      <c r="PX105" s="391" t="str">
        <f>IF(ISBLANK(QA3),"",PV105/PV92)</f>
        <v/>
      </c>
      <c r="PY105" s="391"/>
      <c r="PZ105" s="81"/>
      <c r="QA105" s="94"/>
      <c r="QB105" s="88"/>
      <c r="QC105" s="393" t="str">
        <f>IF(ISBLANK(QH3),"",COUNTIF(QG12:QG90,"=10"))</f>
        <v/>
      </c>
      <c r="QD105" s="393"/>
      <c r="QE105" s="391" t="str">
        <f>IF(ISBLANK(QH3),"",QC105/QC92)</f>
        <v/>
      </c>
      <c r="QF105" s="391"/>
      <c r="QG105" s="81"/>
      <c r="QH105" s="94"/>
      <c r="QI105" s="121"/>
      <c r="QJ105" s="393" t="str">
        <f>IF(ISBLANK(QV3),"",COUNTIF(QN12:QN90,"=10"))</f>
        <v/>
      </c>
      <c r="QK105" s="393"/>
      <c r="QL105" s="391" t="str">
        <f>IF(ISBLANK(QV3),"",QJ105/QJ92)</f>
        <v/>
      </c>
      <c r="QM105" s="391"/>
      <c r="QN105" s="81"/>
      <c r="QO105" s="94"/>
      <c r="QP105" s="121"/>
      <c r="QQ105" s="393" t="str">
        <f>IF(ISBLANK(QO3),"",COUNTIF(QU12:QU90,"=10"))</f>
        <v/>
      </c>
      <c r="QR105" s="393"/>
      <c r="QS105" s="391" t="str">
        <f>IF(ISBLANK(QO3),"",QQ105/QQ92)</f>
        <v/>
      </c>
      <c r="QT105" s="391"/>
      <c r="QU105" s="81"/>
      <c r="QV105" s="94"/>
    </row>
    <row r="106" spans="1:464" ht="15" customHeight="1">
      <c r="A106" s="444"/>
      <c r="B106" s="90" t="s">
        <v>249</v>
      </c>
      <c r="C106" s="84"/>
      <c r="D106" s="393">
        <f>IF(ISBLANK(I3),"",COUNTIF(I12:I90,"&gt;=100"))</f>
        <v>0</v>
      </c>
      <c r="E106" s="393"/>
      <c r="F106" s="391" t="e">
        <f>IF(ISBLANK(I3),"",D106/D92)</f>
        <v>#DIV/0!</v>
      </c>
      <c r="G106" s="391"/>
      <c r="H106" s="81"/>
      <c r="I106" s="94"/>
      <c r="J106" s="87"/>
      <c r="K106" s="393">
        <f>IF(ISBLANK(P3),"",COUNTIF(P12:P90,"&gt;=100"))</f>
        <v>2</v>
      </c>
      <c r="L106" s="393"/>
      <c r="M106" s="391">
        <f>IF(ISBLANK(P3),"",K106/K92)</f>
        <v>2.9411764705882353E-2</v>
      </c>
      <c r="N106" s="391"/>
      <c r="O106" s="81"/>
      <c r="P106" s="94"/>
      <c r="Q106" s="88"/>
      <c r="R106" s="393">
        <f>IF(ISBLANK(W3),"",COUNTIF(W12:W90,"&gt;=100"))</f>
        <v>1</v>
      </c>
      <c r="S106" s="393"/>
      <c r="T106" s="391">
        <f>IF(ISBLANK(W3),"",R106/R92)</f>
        <v>1.5873015873015872E-2</v>
      </c>
      <c r="U106" s="391"/>
      <c r="V106" s="81"/>
      <c r="W106" s="94"/>
      <c r="X106" s="88"/>
      <c r="Y106" s="393">
        <f>IF(ISBLANK(AD3),"",COUNTIF(AD12:AD90,"&gt;=100"))</f>
        <v>0</v>
      </c>
      <c r="Z106" s="393"/>
      <c r="AA106" s="391">
        <f>IF(ISBLANK(AD3),"",Y106/Y92)</f>
        <v>0</v>
      </c>
      <c r="AB106" s="391"/>
      <c r="AC106" s="81"/>
      <c r="AD106" s="94"/>
      <c r="AE106" s="88"/>
      <c r="AF106" s="393" t="str">
        <f>IF(ISBLANK(AK3),"",COUNTIF(AK12:AK90,"&gt;=100"))</f>
        <v/>
      </c>
      <c r="AG106" s="393"/>
      <c r="AH106" s="391" t="str">
        <f>IF(ISBLANK(AK3),"",AF106/AF92)</f>
        <v/>
      </c>
      <c r="AI106" s="391"/>
      <c r="AJ106" s="81"/>
      <c r="AK106" s="94"/>
      <c r="AL106" s="88"/>
      <c r="AM106" s="393" t="str">
        <f>IF(ISBLANK(AR3),"",COUNTIF(AR12:AR90,"&gt;=100"))</f>
        <v/>
      </c>
      <c r="AN106" s="393"/>
      <c r="AO106" s="391" t="str">
        <f>IF(ISBLANK(AR3),"",AM106/AM92)</f>
        <v/>
      </c>
      <c r="AP106" s="391"/>
      <c r="AQ106" s="81"/>
      <c r="AR106" s="94"/>
      <c r="AS106" s="88"/>
      <c r="AT106" s="393" t="str">
        <f>IF(ISBLANK(BF3),"",COUNTIF(AY12:AY90,"&gt;=100"))</f>
        <v/>
      </c>
      <c r="AU106" s="393"/>
      <c r="AV106" s="391" t="str">
        <f>IF(ISBLANK(BF3),"",AT106/AT92)</f>
        <v/>
      </c>
      <c r="AW106" s="391"/>
      <c r="AX106" s="81"/>
      <c r="AY106" s="94"/>
      <c r="AZ106" s="88"/>
      <c r="BA106" s="393" t="str">
        <f>IF(ISBLANK(AY3),"",COUNTIF(BF12:BF90,"&gt;=100"))</f>
        <v/>
      </c>
      <c r="BB106" s="393"/>
      <c r="BC106" s="391" t="str">
        <f>IF(ISBLANK(AY3),"",BA106/BA92)</f>
        <v/>
      </c>
      <c r="BD106" s="391"/>
      <c r="BE106" s="81"/>
      <c r="BF106" s="94"/>
      <c r="BG106" s="88"/>
      <c r="BH106" s="393" t="str">
        <f>IF(ISBLANK(BT3),"",COUNTIF(BM12:BM90,"&gt;=100"))</f>
        <v/>
      </c>
      <c r="BI106" s="393"/>
      <c r="BJ106" s="391" t="str">
        <f>IF(ISBLANK(BT3),"",BH106/BH92)</f>
        <v/>
      </c>
      <c r="BK106" s="391"/>
      <c r="BL106" s="81"/>
      <c r="BM106" s="94"/>
      <c r="BN106" s="88"/>
      <c r="BO106" s="393" t="str">
        <f>IF(ISBLANK(CA3),"",COUNTIF(BT12:BT90,"&gt;=100"))</f>
        <v/>
      </c>
      <c r="BP106" s="393"/>
      <c r="BQ106" s="391" t="str">
        <f>IF(ISBLANK(CA3),"",BO106/BO92)</f>
        <v/>
      </c>
      <c r="BR106" s="391"/>
      <c r="BS106" s="81"/>
      <c r="BT106" s="94"/>
      <c r="BU106" s="88"/>
      <c r="BV106" s="393" t="str">
        <f>IF(ISBLANK(CH3),"",COUNTIF(CA12:CA90,"&gt;=100"))</f>
        <v/>
      </c>
      <c r="BW106" s="393"/>
      <c r="BX106" s="391" t="str">
        <f>IF(ISBLANK(CH3),"",BV106/BV92)</f>
        <v/>
      </c>
      <c r="BY106" s="391"/>
      <c r="BZ106" s="81"/>
      <c r="CA106" s="94"/>
      <c r="CB106" s="88"/>
      <c r="CC106" s="393" t="str">
        <f>IF(ISBLANK(CO3),"",COUNTIF(CH12:CH90,"&gt;=100"))</f>
        <v/>
      </c>
      <c r="CD106" s="393"/>
      <c r="CE106" s="391" t="str">
        <f>IF(ISBLANK(CO3),"",CC106/CC92)</f>
        <v/>
      </c>
      <c r="CF106" s="391"/>
      <c r="CG106" s="81"/>
      <c r="CH106" s="94"/>
      <c r="CI106" s="88"/>
      <c r="CJ106" s="393" t="str">
        <f>IF(ISBLANK(CV3),"",COUNTIF(CO12:CO90,"&gt;=100"))</f>
        <v/>
      </c>
      <c r="CK106" s="393"/>
      <c r="CL106" s="391" t="str">
        <f>IF(ISBLANK(CV3),"",CJ106/CJ92)</f>
        <v/>
      </c>
      <c r="CM106" s="391"/>
      <c r="CN106" s="81"/>
      <c r="CO106" s="94"/>
      <c r="CP106" s="88"/>
      <c r="CQ106" s="393" t="str">
        <f>IF(ISBLANK(DC3),"",COUNTIF(CV12:CV90,"&gt;=100"))</f>
        <v/>
      </c>
      <c r="CR106" s="393"/>
      <c r="CS106" s="391" t="str">
        <f>IF(ISBLANK(DC3),"",CQ106/CQ92)</f>
        <v/>
      </c>
      <c r="CT106" s="391"/>
      <c r="CU106" s="81"/>
      <c r="CV106" s="94"/>
      <c r="CW106" s="88"/>
      <c r="CX106" s="393" t="str">
        <f>IF(ISBLANK(DX3),"",COUNTIF(DC12:DC90,"&gt;=100"))</f>
        <v/>
      </c>
      <c r="CY106" s="393"/>
      <c r="CZ106" s="391" t="str">
        <f>IF(ISBLANK(DX3),"",CX106/CX92)</f>
        <v/>
      </c>
      <c r="DA106" s="391"/>
      <c r="DB106" s="81"/>
      <c r="DC106" s="94"/>
      <c r="DD106" s="88"/>
      <c r="DE106" s="393" t="str">
        <f>IF(ISBLANK(DQ3),"",COUNTIF(DJ12:DJ90,"&gt;=100"))</f>
        <v/>
      </c>
      <c r="DF106" s="393"/>
      <c r="DG106" s="391" t="str">
        <f>IF(ISBLANK(DQ3),"",DE106/DE92)</f>
        <v/>
      </c>
      <c r="DH106" s="391"/>
      <c r="DI106" s="81"/>
      <c r="DJ106" s="94"/>
      <c r="DK106" s="88"/>
      <c r="DL106" s="393" t="str">
        <f>IF(ISBLANK(EE3),"",COUNTIF(DQ12:DQ90,"&gt;=100"))</f>
        <v/>
      </c>
      <c r="DM106" s="393"/>
      <c r="DN106" s="391" t="str">
        <f>IF(ISBLANK(EE3),"",DL106/DL92)</f>
        <v/>
      </c>
      <c r="DO106" s="391"/>
      <c r="DP106" s="81"/>
      <c r="DQ106" s="94"/>
      <c r="DR106" s="88"/>
      <c r="DS106" s="393" t="str">
        <f>IF(ISBLANK(EL3),"",COUNTIF(DX12:DX90,"&gt;=100"))</f>
        <v/>
      </c>
      <c r="DT106" s="393"/>
      <c r="DU106" s="391" t="str">
        <f>IF(ISBLANK(EL3),"",DS106/DS92)</f>
        <v/>
      </c>
      <c r="DV106" s="391"/>
      <c r="DW106" s="81"/>
      <c r="DX106" s="94"/>
      <c r="DY106" s="88"/>
      <c r="DZ106" s="393" t="str">
        <f>IF(ISBLANK(ES3),"",COUNTIF(EE12:EE90,"&gt;=100"))</f>
        <v/>
      </c>
      <c r="EA106" s="393"/>
      <c r="EB106" s="391" t="str">
        <f>IF(ISBLANK(ES3),"",DZ106/DZ92)</f>
        <v/>
      </c>
      <c r="EC106" s="391"/>
      <c r="ED106" s="81"/>
      <c r="EE106" s="94"/>
      <c r="EF106" s="88"/>
      <c r="EG106" s="393" t="str">
        <f>IF(ISBLANK(EZ3),"",COUNTIF(EL12:EL90,"&gt;=100"))</f>
        <v/>
      </c>
      <c r="EH106" s="393"/>
      <c r="EI106" s="391" t="str">
        <f>IF(ISBLANK(EZ3),"",EG106/EG92)</f>
        <v/>
      </c>
      <c r="EJ106" s="391"/>
      <c r="EK106" s="81"/>
      <c r="EL106" s="94"/>
      <c r="EM106" s="88"/>
      <c r="EN106" s="393" t="str">
        <f>IF(ISBLANK(FU3),"",COUNTIF(ES12:ES90,"&gt;=100"))</f>
        <v/>
      </c>
      <c r="EO106" s="393"/>
      <c r="EP106" s="391" t="str">
        <f>IF(ISBLANK(FU3),"",EN106/EN92)</f>
        <v/>
      </c>
      <c r="EQ106" s="391"/>
      <c r="ER106" s="81"/>
      <c r="ES106" s="94"/>
      <c r="ET106" s="88"/>
      <c r="EU106" s="393" t="str">
        <f>IF(ISBLANK(FG3),"",COUNTIF(EZ12:EZ90,"&gt;=100"))</f>
        <v/>
      </c>
      <c r="EV106" s="393"/>
      <c r="EW106" s="391" t="str">
        <f>IF(ISBLANK(FG3),"",EU106/EU92)</f>
        <v/>
      </c>
      <c r="EX106" s="391"/>
      <c r="EY106" s="81"/>
      <c r="EZ106" s="94"/>
      <c r="FA106" s="88"/>
      <c r="FB106" s="393" t="str">
        <f>IF(ISBLANK(BM3),"",COUNTIF(FG12:FG90,"&gt;=100"))</f>
        <v/>
      </c>
      <c r="FC106" s="393"/>
      <c r="FD106" s="391" t="str">
        <f>IF(ISBLANK(BM3),"",FB106/FB92)</f>
        <v/>
      </c>
      <c r="FE106" s="391"/>
      <c r="FF106" s="81"/>
      <c r="FG106" s="94"/>
      <c r="FH106" s="88"/>
      <c r="FI106" s="393" t="str">
        <f>IF(ISBLANK(FN3),"",COUNTIF(FN12:FN90,"&gt;=100"))</f>
        <v/>
      </c>
      <c r="FJ106" s="393"/>
      <c r="FK106" s="391" t="str">
        <f>IF(ISBLANK(FN3),"",FI106/FI92)</f>
        <v/>
      </c>
      <c r="FL106" s="391"/>
      <c r="FM106" s="81"/>
      <c r="FN106" s="94"/>
      <c r="FO106" s="88"/>
      <c r="FP106" s="393" t="str">
        <f>IF(ISBLANK(DJ3),"",COUNTIF(FU12:FU90,"&gt;=100"))</f>
        <v/>
      </c>
      <c r="FQ106" s="393"/>
      <c r="FR106" s="391" t="str">
        <f>IF(ISBLANK(DJ3),"",FP106/FP92)</f>
        <v/>
      </c>
      <c r="FS106" s="391"/>
      <c r="FT106" s="81"/>
      <c r="FU106" s="94"/>
      <c r="FV106" s="88"/>
      <c r="FW106" s="393" t="str">
        <f>IF(ISBLANK(GB3),"",COUNTIF(GB12:GB90,"&gt;=100"))</f>
        <v/>
      </c>
      <c r="FX106" s="393"/>
      <c r="FY106" s="391" t="str">
        <f>IF(ISBLANK(GB3),"",FW106/FW92)</f>
        <v/>
      </c>
      <c r="FZ106" s="391"/>
      <c r="GA106" s="81"/>
      <c r="GB106" s="94"/>
      <c r="GC106" s="88"/>
      <c r="GD106" s="393" t="str">
        <f>IF(ISBLANK(GP3),"",COUNTIF(GI12:GI90,"&gt;=100"))</f>
        <v/>
      </c>
      <c r="GE106" s="393"/>
      <c r="GF106" s="391" t="str">
        <f>IF(ISBLANK(GP3),"",GD106/GD92)</f>
        <v/>
      </c>
      <c r="GG106" s="391"/>
      <c r="GH106" s="81"/>
      <c r="GI106" s="94"/>
      <c r="GJ106" s="88"/>
      <c r="GK106" s="393" t="str">
        <f>IF(ISBLANK(GW3),"",COUNTIF(GP12:GP90,"&gt;=100"))</f>
        <v/>
      </c>
      <c r="GL106" s="393"/>
      <c r="GM106" s="391" t="str">
        <f>IF(ISBLANK(GW3),"",GK106/GK92)</f>
        <v/>
      </c>
      <c r="GN106" s="391"/>
      <c r="GO106" s="81"/>
      <c r="GP106" s="94"/>
      <c r="GQ106" s="88"/>
      <c r="GR106" s="393" t="str">
        <f>IF(ISBLANK(GI3),"",COUNTIF(GW12:GW90,"&gt;=100"))</f>
        <v/>
      </c>
      <c r="GS106" s="393"/>
      <c r="GT106" s="391" t="str">
        <f>IF(ISBLANK(GI3),"",GR106/GR92)</f>
        <v/>
      </c>
      <c r="GU106" s="391"/>
      <c r="GV106" s="81"/>
      <c r="GW106" s="94"/>
      <c r="GX106" s="88"/>
      <c r="GY106" s="393" t="str">
        <f>IF(ISBLANK(HK3),"",COUNTIF(HD12:HD90,"&gt;=100"))</f>
        <v/>
      </c>
      <c r="GZ106" s="393"/>
      <c r="HA106" s="391" t="str">
        <f>IF(ISBLANK(HK3),"",GY106/GY92)</f>
        <v/>
      </c>
      <c r="HB106" s="391"/>
      <c r="HC106" s="81"/>
      <c r="HD106" s="94"/>
      <c r="HE106" s="88"/>
      <c r="HF106" s="393" t="str">
        <f>IF(ISBLANK(HD3),"",COUNTIF(HK12:HK90,"&gt;=100"))</f>
        <v/>
      </c>
      <c r="HG106" s="393"/>
      <c r="HH106" s="391" t="str">
        <f>IF(ISBLANK(HD3),"",HF106/HF92)</f>
        <v/>
      </c>
      <c r="HI106" s="391"/>
      <c r="HJ106" s="81"/>
      <c r="HK106" s="94"/>
      <c r="HL106" s="88"/>
      <c r="HM106" s="393" t="str">
        <f>IF(ISBLANK(HY3),"",COUNTIF(HR12:HR90,"&gt;=100"))</f>
        <v/>
      </c>
      <c r="HN106" s="393"/>
      <c r="HO106" s="391" t="str">
        <f>IF(ISBLANK(HY3),"",HM106/HM92)</f>
        <v/>
      </c>
      <c r="HP106" s="391"/>
      <c r="HQ106" s="81"/>
      <c r="HR106" s="94"/>
      <c r="HS106" s="88"/>
      <c r="HT106" s="393" t="str">
        <f>IF(ISBLANK(HR3),"",COUNTIF(HY12:HY90,"&gt;=100"))</f>
        <v/>
      </c>
      <c r="HU106" s="393"/>
      <c r="HV106" s="391" t="str">
        <f>IF(ISBLANK(HR3),"",HT106/HT92)</f>
        <v/>
      </c>
      <c r="HW106" s="391"/>
      <c r="HX106" s="81"/>
      <c r="HY106" s="94"/>
      <c r="HZ106" s="88"/>
      <c r="IA106" s="393" t="str">
        <f>IF(ISBLANK(IM3),"",COUNTIF(IF12:IF90,"&gt;=100"))</f>
        <v/>
      </c>
      <c r="IB106" s="393"/>
      <c r="IC106" s="391" t="str">
        <f>IF(ISBLANK(IM3),"",IA106/IA92)</f>
        <v/>
      </c>
      <c r="ID106" s="391"/>
      <c r="IE106" s="81"/>
      <c r="IF106" s="94"/>
      <c r="IG106" s="88"/>
      <c r="IH106" s="393" t="str">
        <f>IF(ISBLANK(IF3),"",COUNTIF(IM12:IM90,"&gt;=100"))</f>
        <v/>
      </c>
      <c r="II106" s="393"/>
      <c r="IJ106" s="391" t="str">
        <f>IF(ISBLANK(IF3),"",IH106/IH92)</f>
        <v/>
      </c>
      <c r="IK106" s="391"/>
      <c r="IL106" s="81"/>
      <c r="IM106" s="94"/>
      <c r="IN106" s="88"/>
      <c r="IO106" s="393" t="str">
        <f>IF(ISBLANK(IT3),"",COUNTIF(IT12:IT90,"&gt;=100"))</f>
        <v/>
      </c>
      <c r="IP106" s="393"/>
      <c r="IQ106" s="391" t="str">
        <f>IF(ISBLANK(IT3),"",IO106/IO92)</f>
        <v/>
      </c>
      <c r="IR106" s="391"/>
      <c r="IS106" s="81"/>
      <c r="IT106" s="94"/>
      <c r="IU106" s="88"/>
      <c r="IV106" s="393" t="str">
        <f>IF(ISBLANK(JA3),"",COUNTIF(JA12:JA90,"&gt;=100"))</f>
        <v/>
      </c>
      <c r="IW106" s="393"/>
      <c r="IX106" s="391" t="str">
        <f>IF(ISBLANK(JA3),"",IV106/IV92)</f>
        <v/>
      </c>
      <c r="IY106" s="391"/>
      <c r="IZ106" s="81"/>
      <c r="JA106" s="94"/>
      <c r="JB106" s="88"/>
      <c r="JC106" s="393" t="str">
        <f>IF(ISBLANK(JO3),"",COUNTIF(JH12:JH90,"&gt;=100"))</f>
        <v/>
      </c>
      <c r="JD106" s="393"/>
      <c r="JE106" s="391" t="str">
        <f>IF(ISBLANK(JO3),"",JC106/JC92)</f>
        <v/>
      </c>
      <c r="JF106" s="391"/>
      <c r="JG106" s="81"/>
      <c r="JH106" s="94"/>
      <c r="JI106" s="88"/>
      <c r="JJ106" s="393" t="str">
        <f>IF(ISBLANK(JH3),"",COUNTIF(JO12:JO90,"&gt;=100"))</f>
        <v/>
      </c>
      <c r="JK106" s="393"/>
      <c r="JL106" s="391" t="str">
        <f>IF(ISBLANK(JH3),"",JJ106/JJ92)</f>
        <v/>
      </c>
      <c r="JM106" s="391"/>
      <c r="JN106" s="81"/>
      <c r="JO106" s="94"/>
      <c r="JP106" s="88"/>
      <c r="JQ106" s="393" t="str">
        <f>IF(ISBLANK(JV3),"",COUNTIF(JV12:JV90,"&gt;=100"))</f>
        <v/>
      </c>
      <c r="JR106" s="393"/>
      <c r="JS106" s="391" t="str">
        <f>IF(ISBLANK(JV3),"",JQ106/JQ92)</f>
        <v/>
      </c>
      <c r="JT106" s="391"/>
      <c r="JU106" s="81"/>
      <c r="JV106" s="94"/>
      <c r="JW106" s="88"/>
      <c r="JX106" s="393" t="str">
        <f>IF(ISBLANK(KQ3),"",COUNTIF(KC12:KC90,"&gt;=100"))</f>
        <v/>
      </c>
      <c r="JY106" s="393"/>
      <c r="JZ106" s="391" t="str">
        <f>IF(ISBLANK(KQ3),"",JX106/JX92)</f>
        <v/>
      </c>
      <c r="KA106" s="391"/>
      <c r="KB106" s="81"/>
      <c r="KC106" s="94"/>
      <c r="KD106" s="88"/>
      <c r="KE106" s="393" t="str">
        <f>IF(ISBLANK(KX3),"",COUNTIF(KJ12:KJ90,"&gt;=100"))</f>
        <v/>
      </c>
      <c r="KF106" s="393"/>
      <c r="KG106" s="391" t="str">
        <f>IF(ISBLANK(KX3),"",KE106/KE92)</f>
        <v/>
      </c>
      <c r="KH106" s="391"/>
      <c r="KI106" s="81"/>
      <c r="KJ106" s="94"/>
      <c r="KK106" s="88"/>
      <c r="KL106" s="393" t="str">
        <f>IF(ISBLANK(KJ3),"",COUNTIF(KQ12:KQ90,"&gt;=100"))</f>
        <v/>
      </c>
      <c r="KM106" s="393"/>
      <c r="KN106" s="391" t="str">
        <f>IF(ISBLANK(KJ3),"",KL106/KL92)</f>
        <v/>
      </c>
      <c r="KO106" s="391"/>
      <c r="KP106" s="81"/>
      <c r="KQ106" s="94"/>
      <c r="KR106" s="88"/>
      <c r="KS106" s="393" t="str">
        <f>IF(ISBLANK(KC3),"",COUNTIF(KX12:KX90,"&gt;=100"))</f>
        <v/>
      </c>
      <c r="KT106" s="393"/>
      <c r="KU106" s="391" t="str">
        <f>IF(ISBLANK(KC3),"",KS106/KS92)</f>
        <v/>
      </c>
      <c r="KV106" s="391"/>
      <c r="KW106" s="81"/>
      <c r="KX106" s="94"/>
      <c r="KY106" s="89"/>
      <c r="KZ106" s="393" t="str">
        <f>IF(ISBLANK(LE3),"",COUNTIF(LE12:LE90,"&gt;=100"))</f>
        <v/>
      </c>
      <c r="LA106" s="393"/>
      <c r="LB106" s="391" t="str">
        <f>IF(ISBLANK(LE3),"",KZ106/KZ92)</f>
        <v/>
      </c>
      <c r="LC106" s="391"/>
      <c r="LD106" s="81"/>
      <c r="LE106" s="94"/>
      <c r="LF106" s="88"/>
      <c r="LG106" s="393" t="str">
        <f>IF(ISBLANK(LE3),"",COUNTIF(LL12:LL90,"&gt;=100"))</f>
        <v/>
      </c>
      <c r="LH106" s="393"/>
      <c r="LI106" s="391" t="str">
        <f>IF(ISBLANK(LE3),"",LG106/LG92)</f>
        <v/>
      </c>
      <c r="LJ106" s="391"/>
      <c r="LK106" s="81"/>
      <c r="LL106" s="94"/>
      <c r="LM106" s="88"/>
      <c r="LN106" s="393" t="str">
        <f>IF(ISBLANK(LS3),"",COUNTIF(LS12:LS90,"&gt;=100"))</f>
        <v/>
      </c>
      <c r="LO106" s="393"/>
      <c r="LP106" s="391" t="str">
        <f>IF(ISBLANK(LS3),"",LN106/LN92)</f>
        <v/>
      </c>
      <c r="LQ106" s="391"/>
      <c r="LR106" s="81"/>
      <c r="LS106" s="94"/>
      <c r="LT106" s="88"/>
      <c r="LU106" s="393" t="str">
        <f>IF(ISBLANK(LS3),"",COUNTIF(LZ12:LZ90,"&gt;=100"))</f>
        <v/>
      </c>
      <c r="LV106" s="393"/>
      <c r="LW106" s="391" t="str">
        <f>IF(ISBLANK(LS3),"",LU106/LU92)</f>
        <v/>
      </c>
      <c r="LX106" s="391"/>
      <c r="LY106" s="81"/>
      <c r="LZ106" s="94"/>
      <c r="MA106" s="88"/>
      <c r="MB106" s="393" t="str">
        <f>IF(ISBLANK(MG3),"",COUNTIF(MG12:MG90,"&gt;=100"))</f>
        <v/>
      </c>
      <c r="MC106" s="393"/>
      <c r="MD106" s="391" t="str">
        <f>IF(ISBLANK(MG3),"",MB106/MB92)</f>
        <v/>
      </c>
      <c r="ME106" s="391"/>
      <c r="MF106" s="81"/>
      <c r="MG106" s="94"/>
      <c r="MH106" s="88"/>
      <c r="MI106" s="393" t="str">
        <f>IF(ISBLANK(MN3),"",COUNTIF(MN12:MN90,"&gt;=100"))</f>
        <v/>
      </c>
      <c r="MJ106" s="393"/>
      <c r="MK106" s="391" t="str">
        <f>IF(ISBLANK(MN3),"",MI106/MI92)</f>
        <v/>
      </c>
      <c r="ML106" s="391"/>
      <c r="MM106" s="81"/>
      <c r="MN106" s="94"/>
      <c r="MO106" s="88"/>
      <c r="MP106" s="393" t="str">
        <f>IF(ISBLANK(MU3),"",COUNTIF(MU12:MU90,"&gt;=100"))</f>
        <v/>
      </c>
      <c r="MQ106" s="393"/>
      <c r="MR106" s="391" t="str">
        <f>IF(ISBLANK(MU3),"",MP106/MP92)</f>
        <v/>
      </c>
      <c r="MS106" s="391"/>
      <c r="MT106" s="81"/>
      <c r="MU106" s="94"/>
      <c r="MV106" s="88"/>
      <c r="MW106" s="393" t="str">
        <f>IF(ISBLANK(NP3),"",COUNTIF(NB12:NB90,"&gt;=100"))</f>
        <v/>
      </c>
      <c r="MX106" s="393"/>
      <c r="MY106" s="391" t="str">
        <f>IF(ISBLANK(NP3),"",MW106/MW92)</f>
        <v/>
      </c>
      <c r="MZ106" s="391"/>
      <c r="NA106" s="81"/>
      <c r="NB106" s="94"/>
      <c r="NC106" s="88"/>
      <c r="ND106" s="393" t="str">
        <f>IF(ISBLANK(NB3),"",COUNTIF(NI12:NI90,"&gt;=100"))</f>
        <v/>
      </c>
      <c r="NE106" s="393"/>
      <c r="NF106" s="391" t="str">
        <f>IF(ISBLANK(NB3),"",ND106/ND92)</f>
        <v/>
      </c>
      <c r="NG106" s="391"/>
      <c r="NH106" s="81"/>
      <c r="NI106" s="94"/>
      <c r="NJ106" s="88"/>
      <c r="NK106" s="393" t="str">
        <f>IF(ISBLANK(OD3),"",COUNTIF(NP12:NP90,"&gt;=100"))</f>
        <v/>
      </c>
      <c r="NL106" s="393"/>
      <c r="NM106" s="391" t="str">
        <f>IF(ISBLANK(OD3),"",NK106/NK92)</f>
        <v/>
      </c>
      <c r="NN106" s="391"/>
      <c r="NO106" s="81"/>
      <c r="NP106" s="94"/>
      <c r="NQ106" s="88"/>
      <c r="NR106" s="393" t="str">
        <f>IF(ISBLANK(NI3),"",COUNTIF(NW12:NW90,"&gt;=100"))</f>
        <v/>
      </c>
      <c r="NS106" s="393"/>
      <c r="NT106" s="391" t="str">
        <f>IF(ISBLANK(NI3),"",NR106/NR92)</f>
        <v/>
      </c>
      <c r="NU106" s="391"/>
      <c r="NV106" s="81"/>
      <c r="NW106" s="94"/>
      <c r="NX106" s="88"/>
      <c r="NY106" s="393" t="str">
        <f>IF(ISBLANK(OK3),"",COUNTIF(OD12:OD90,"&gt;=100"))</f>
        <v/>
      </c>
      <c r="NZ106" s="393"/>
      <c r="OA106" s="391" t="str">
        <f>IF(ISBLANK(OK3),"",NY106/NY92)</f>
        <v/>
      </c>
      <c r="OB106" s="391"/>
      <c r="OC106" s="81"/>
      <c r="OD106" s="94"/>
      <c r="OE106" s="88"/>
      <c r="OF106" s="393" t="str">
        <f>IF(ISBLANK(NW3),"",COUNTIF(OK12:OK90,"&gt;=100"))</f>
        <v/>
      </c>
      <c r="OG106" s="393"/>
      <c r="OH106" s="391" t="str">
        <f>IF(ISBLANK(NW3),"",OF106/OF92)</f>
        <v/>
      </c>
      <c r="OI106" s="391"/>
      <c r="OJ106" s="81"/>
      <c r="OK106" s="94"/>
      <c r="OL106" s="88"/>
      <c r="OM106" s="393" t="str">
        <f>IF(ISBLANK(OR3),"",COUNTIF(OR12:OR90,"&gt;=100"))</f>
        <v/>
      </c>
      <c r="ON106" s="393"/>
      <c r="OO106" s="391" t="str">
        <f>IF(ISBLANK(OR3),"",OM106/OM92)</f>
        <v/>
      </c>
      <c r="OP106" s="391"/>
      <c r="OQ106" s="81"/>
      <c r="OR106" s="94"/>
      <c r="OS106" s="88"/>
      <c r="OT106" s="393" t="str">
        <f>IF(ISBLANK(OY3),"",COUNTIF(OY12:OY90,"&gt;=100"))</f>
        <v/>
      </c>
      <c r="OU106" s="393"/>
      <c r="OV106" s="391" t="str">
        <f>IF(ISBLANK(OY3),"",OT106/OT92)</f>
        <v/>
      </c>
      <c r="OW106" s="391"/>
      <c r="OX106" s="81"/>
      <c r="OY106" s="94"/>
      <c r="OZ106" s="88"/>
      <c r="PA106" s="393" t="str">
        <f>IF(ISBLANK(PF3),"",COUNTIF(PF12:PF90,"&gt;=100"))</f>
        <v/>
      </c>
      <c r="PB106" s="393"/>
      <c r="PC106" s="391" t="str">
        <f>IF(ISBLANK(PF3),"",PA106/PA92)</f>
        <v/>
      </c>
      <c r="PD106" s="391"/>
      <c r="PE106" s="81"/>
      <c r="PF106" s="94"/>
      <c r="PG106" s="88"/>
      <c r="PH106" s="393" t="str">
        <f>IF(ISBLANK(PM3),"",COUNTIF(PM12:PM90,"&gt;=100"))</f>
        <v/>
      </c>
      <c r="PI106" s="393"/>
      <c r="PJ106" s="391" t="str">
        <f>IF(ISBLANK(PM3),"",PH106/PH92)</f>
        <v/>
      </c>
      <c r="PK106" s="391"/>
      <c r="PL106" s="81"/>
      <c r="PM106" s="94"/>
      <c r="PN106" s="88"/>
      <c r="PO106" s="393" t="str">
        <f>IF(ISBLANK(PT3),"",COUNTIF(PT12:PT90,"&gt;=100"))</f>
        <v/>
      </c>
      <c r="PP106" s="393"/>
      <c r="PQ106" s="391" t="str">
        <f>IF(ISBLANK(PT3),"",PO106/PO92)</f>
        <v/>
      </c>
      <c r="PR106" s="391"/>
      <c r="PS106" s="81"/>
      <c r="PT106" s="94"/>
      <c r="PU106" s="88"/>
      <c r="PV106" s="393" t="str">
        <f>IF(ISBLANK(QA3),"",COUNTIF(QA12:QA90,"&gt;=100"))</f>
        <v/>
      </c>
      <c r="PW106" s="393"/>
      <c r="PX106" s="391" t="str">
        <f>IF(ISBLANK(QA3),"",PV106/PV92)</f>
        <v/>
      </c>
      <c r="PY106" s="391"/>
      <c r="PZ106" s="81"/>
      <c r="QA106" s="94"/>
      <c r="QB106" s="88"/>
      <c r="QC106" s="393" t="str">
        <f>IF(ISBLANK(QH3),"",COUNTIF(QH12:QH90,"&gt;=100"))</f>
        <v/>
      </c>
      <c r="QD106" s="393"/>
      <c r="QE106" s="391" t="str">
        <f>IF(ISBLANK(QH3),"",QC106/QC92)</f>
        <v/>
      </c>
      <c r="QF106" s="391"/>
      <c r="QG106" s="81"/>
      <c r="QH106" s="94"/>
      <c r="QI106" s="121"/>
      <c r="QJ106" s="393" t="str">
        <f>IF(ISBLANK(QV3),"",COUNTIF(QO12:QO90,"&gt;=100"))</f>
        <v/>
      </c>
      <c r="QK106" s="393"/>
      <c r="QL106" s="391" t="str">
        <f>IF(ISBLANK(QV3),"",QJ106/QJ92)</f>
        <v/>
      </c>
      <c r="QM106" s="391"/>
      <c r="QN106" s="81"/>
      <c r="QO106" s="94"/>
      <c r="QP106" s="121"/>
      <c r="QQ106" s="393" t="str">
        <f>IF(ISBLANK(QO3),"",COUNTIF(QV12:QV90,"&gt;=100"))</f>
        <v/>
      </c>
      <c r="QR106" s="393"/>
      <c r="QS106" s="391" t="str">
        <f>IF(ISBLANK(QO3),"",QQ106/QQ92)</f>
        <v/>
      </c>
      <c r="QT106" s="391"/>
      <c r="QU106" s="81"/>
      <c r="QV106" s="94"/>
    </row>
    <row r="107" spans="1:464" ht="15" customHeight="1">
      <c r="A107" s="444"/>
      <c r="B107" s="90" t="s">
        <v>155</v>
      </c>
      <c r="C107" s="84"/>
      <c r="D107" s="393">
        <f>IF(ISBLANK(I3),"",COUNTIF(I12:I90,"=0"))</f>
        <v>0</v>
      </c>
      <c r="E107" s="393"/>
      <c r="F107" s="391" t="e">
        <f>IF(ISBLANK(I3),"",D107/D92)</f>
        <v>#DIV/0!</v>
      </c>
      <c r="G107" s="391"/>
      <c r="H107" s="81"/>
      <c r="I107" s="94"/>
      <c r="J107" s="87"/>
      <c r="K107" s="393">
        <f>IF(ISBLANK(P3),"",COUNTIF(P12:P90,"=0"))</f>
        <v>18</v>
      </c>
      <c r="L107" s="393"/>
      <c r="M107" s="391">
        <f>IF(ISBLANK(P3),"",K107/K92)</f>
        <v>0.26470588235294118</v>
      </c>
      <c r="N107" s="391"/>
      <c r="O107" s="81"/>
      <c r="P107" s="94"/>
      <c r="Q107" s="88"/>
      <c r="R107" s="393">
        <f>IF(ISBLANK(W3),"",COUNTIF(W12:W90,"=0"))</f>
        <v>2</v>
      </c>
      <c r="S107" s="393"/>
      <c r="T107" s="391">
        <f>IF(ISBLANK(W3),"",R107/R92)</f>
        <v>3.1746031746031744E-2</v>
      </c>
      <c r="U107" s="391"/>
      <c r="V107" s="81"/>
      <c r="W107" s="94"/>
      <c r="X107" s="88"/>
      <c r="Y107" s="393">
        <f>IF(ISBLANK(AD3),"",COUNTIF(AD12:AD90,"=0"))</f>
        <v>5</v>
      </c>
      <c r="Z107" s="393"/>
      <c r="AA107" s="391">
        <f>IF(ISBLANK(AD3),"",Y107/Y92)</f>
        <v>7.9365079365079361E-2</v>
      </c>
      <c r="AB107" s="391"/>
      <c r="AC107" s="81"/>
      <c r="AD107" s="94"/>
      <c r="AE107" s="88"/>
      <c r="AF107" s="393" t="str">
        <f>IF(ISBLANK(AK3),"",COUNTIF(AK12:AK90,"=0"))</f>
        <v/>
      </c>
      <c r="AG107" s="393"/>
      <c r="AH107" s="391" t="str">
        <f>IF(ISBLANK(AK3),"",AF107/AF92)</f>
        <v/>
      </c>
      <c r="AI107" s="391"/>
      <c r="AJ107" s="81"/>
      <c r="AK107" s="94"/>
      <c r="AL107" s="88"/>
      <c r="AM107" s="393" t="str">
        <f>IF(ISBLANK(AR3),"",COUNTIF(AR12:AR90,"=0"))</f>
        <v/>
      </c>
      <c r="AN107" s="393"/>
      <c r="AO107" s="391" t="str">
        <f>IF(ISBLANK(AR3),"",AM107/AM92)</f>
        <v/>
      </c>
      <c r="AP107" s="391"/>
      <c r="AQ107" s="81"/>
      <c r="AR107" s="94"/>
      <c r="AS107" s="88"/>
      <c r="AT107" s="393" t="str">
        <f>IF(ISBLANK(BF3),"",COUNTIF(AY12:AY90,"=0"))</f>
        <v/>
      </c>
      <c r="AU107" s="393"/>
      <c r="AV107" s="391" t="str">
        <f>IF(ISBLANK(BF3),"",AT107/AT92)</f>
        <v/>
      </c>
      <c r="AW107" s="391"/>
      <c r="AX107" s="81"/>
      <c r="AY107" s="94"/>
      <c r="AZ107" s="88"/>
      <c r="BA107" s="393" t="str">
        <f>IF(ISBLANK(AY3),"",COUNTIF(BF12:BF90,"=0"))</f>
        <v/>
      </c>
      <c r="BB107" s="393"/>
      <c r="BC107" s="391" t="str">
        <f>IF(ISBLANK(AY3),"",BA107/BA92)</f>
        <v/>
      </c>
      <c r="BD107" s="391"/>
      <c r="BE107" s="81"/>
      <c r="BF107" s="94"/>
      <c r="BG107" s="88"/>
      <c r="BH107" s="393" t="str">
        <f>IF(ISBLANK(BT3),"",COUNTIF(BM12:BM90,"=0"))</f>
        <v/>
      </c>
      <c r="BI107" s="393"/>
      <c r="BJ107" s="391" t="str">
        <f>IF(ISBLANK(BT3),"",BH107/BH92)</f>
        <v/>
      </c>
      <c r="BK107" s="391"/>
      <c r="BL107" s="81"/>
      <c r="BM107" s="94"/>
      <c r="BN107" s="88"/>
      <c r="BO107" s="393" t="str">
        <f>IF(ISBLANK(CA3),"",COUNTIF(BT12:BT90,"=0"))</f>
        <v/>
      </c>
      <c r="BP107" s="393"/>
      <c r="BQ107" s="391" t="str">
        <f>IF(ISBLANK(CA3),"",BO107/BO92)</f>
        <v/>
      </c>
      <c r="BR107" s="391"/>
      <c r="BS107" s="81"/>
      <c r="BT107" s="94"/>
      <c r="BU107" s="88"/>
      <c r="BV107" s="393" t="str">
        <f>IF(ISBLANK(CH3),"",COUNTIF(CA12:CA90,"=0"))</f>
        <v/>
      </c>
      <c r="BW107" s="393"/>
      <c r="BX107" s="391" t="str">
        <f>IF(ISBLANK(CH3),"",BV107/BV92)</f>
        <v/>
      </c>
      <c r="BY107" s="391"/>
      <c r="BZ107" s="81"/>
      <c r="CA107" s="94"/>
      <c r="CB107" s="88"/>
      <c r="CC107" s="393" t="str">
        <f>IF(ISBLANK(CO3),"",COUNTIF(CH12:CH90,"=0"))</f>
        <v/>
      </c>
      <c r="CD107" s="393"/>
      <c r="CE107" s="391" t="str">
        <f>IF(ISBLANK(CO3),"",CC107/CC92)</f>
        <v/>
      </c>
      <c r="CF107" s="391"/>
      <c r="CG107" s="81"/>
      <c r="CH107" s="94"/>
      <c r="CI107" s="88"/>
      <c r="CJ107" s="393" t="str">
        <f>IF(ISBLANK(CV3),"",COUNTIF(CO12:CO90,"=0"))</f>
        <v/>
      </c>
      <c r="CK107" s="393"/>
      <c r="CL107" s="391" t="str">
        <f>IF(ISBLANK(CV3),"",CJ107/CJ92)</f>
        <v/>
      </c>
      <c r="CM107" s="391"/>
      <c r="CN107" s="81"/>
      <c r="CO107" s="94"/>
      <c r="CP107" s="88"/>
      <c r="CQ107" s="393" t="str">
        <f>IF(ISBLANK(DC3),"",COUNTIF(CV12:CV90,"=0"))</f>
        <v/>
      </c>
      <c r="CR107" s="393"/>
      <c r="CS107" s="391" t="str">
        <f>IF(ISBLANK(DC3),"",CQ107/CQ92)</f>
        <v/>
      </c>
      <c r="CT107" s="391"/>
      <c r="CU107" s="81"/>
      <c r="CV107" s="94"/>
      <c r="CW107" s="88"/>
      <c r="CX107" s="393" t="str">
        <f>IF(ISBLANK(DX3),"",COUNTIF(DC12:DC90,"=0"))</f>
        <v/>
      </c>
      <c r="CY107" s="393"/>
      <c r="CZ107" s="391" t="str">
        <f>IF(ISBLANK(DX3),"",CX107/CX92)</f>
        <v/>
      </c>
      <c r="DA107" s="391"/>
      <c r="DB107" s="81"/>
      <c r="DC107" s="94"/>
      <c r="DD107" s="88"/>
      <c r="DE107" s="393" t="str">
        <f>IF(ISBLANK(DQ3),"",COUNTIF(DJ12:DJ90,"=0"))</f>
        <v/>
      </c>
      <c r="DF107" s="393"/>
      <c r="DG107" s="391" t="str">
        <f>IF(ISBLANK(DQ3),"",DE107/DE92)</f>
        <v/>
      </c>
      <c r="DH107" s="391"/>
      <c r="DI107" s="81"/>
      <c r="DJ107" s="94"/>
      <c r="DK107" s="88"/>
      <c r="DL107" s="393" t="str">
        <f>IF(ISBLANK(EE3),"",COUNTIF(DQ12:DQ90,"=0"))</f>
        <v/>
      </c>
      <c r="DM107" s="393"/>
      <c r="DN107" s="391" t="str">
        <f>IF(ISBLANK(EE3),"",DL107/DL92)</f>
        <v/>
      </c>
      <c r="DO107" s="391"/>
      <c r="DP107" s="81"/>
      <c r="DQ107" s="94"/>
      <c r="DR107" s="88"/>
      <c r="DS107" s="393" t="str">
        <f>IF(ISBLANK(EL3),"",COUNTIF(DX12:DX90,"=0"))</f>
        <v/>
      </c>
      <c r="DT107" s="393"/>
      <c r="DU107" s="391" t="str">
        <f>IF(ISBLANK(EL3),"",DS107/DS92)</f>
        <v/>
      </c>
      <c r="DV107" s="391"/>
      <c r="DW107" s="81"/>
      <c r="DX107" s="94"/>
      <c r="DY107" s="88"/>
      <c r="DZ107" s="393" t="str">
        <f>IF(ISBLANK(ES3),"",COUNTIF(EE12:EE90,"=0"))</f>
        <v/>
      </c>
      <c r="EA107" s="393"/>
      <c r="EB107" s="391" t="str">
        <f>IF(ISBLANK(ES3),"",DZ107/DZ92)</f>
        <v/>
      </c>
      <c r="EC107" s="391"/>
      <c r="ED107" s="81"/>
      <c r="EE107" s="94"/>
      <c r="EF107" s="88"/>
      <c r="EG107" s="393" t="str">
        <f>IF(ISBLANK(EZ3),"",COUNTIF(EL12:EL90,"=0"))</f>
        <v/>
      </c>
      <c r="EH107" s="393"/>
      <c r="EI107" s="391" t="str">
        <f>IF(ISBLANK(EZ3),"",EG107/EG92)</f>
        <v/>
      </c>
      <c r="EJ107" s="391"/>
      <c r="EK107" s="81"/>
      <c r="EL107" s="94"/>
      <c r="EM107" s="88"/>
      <c r="EN107" s="393" t="str">
        <f>IF(ISBLANK(FU3),"",COUNTIF(ES12:ES90,"=0"))</f>
        <v/>
      </c>
      <c r="EO107" s="393"/>
      <c r="EP107" s="391" t="str">
        <f>IF(ISBLANK(FU3),"",EN107/EN92)</f>
        <v/>
      </c>
      <c r="EQ107" s="391"/>
      <c r="ER107" s="81"/>
      <c r="ES107" s="94"/>
      <c r="ET107" s="88"/>
      <c r="EU107" s="393" t="str">
        <f>IF(ISBLANK(FG3),"",COUNTIF(EZ12:EZ90,"=0"))</f>
        <v/>
      </c>
      <c r="EV107" s="393"/>
      <c r="EW107" s="391" t="str">
        <f>IF(ISBLANK(FG3),"",EU107/EU92)</f>
        <v/>
      </c>
      <c r="EX107" s="391"/>
      <c r="EY107" s="81"/>
      <c r="EZ107" s="94"/>
      <c r="FA107" s="88"/>
      <c r="FB107" s="393" t="str">
        <f>IF(ISBLANK(BM3),"",COUNTIF(FG12:FG90,"=0"))</f>
        <v/>
      </c>
      <c r="FC107" s="393"/>
      <c r="FD107" s="391" t="str">
        <f>IF(ISBLANK(BM3),"",FB107/FB92)</f>
        <v/>
      </c>
      <c r="FE107" s="391"/>
      <c r="FF107" s="81"/>
      <c r="FG107" s="94"/>
      <c r="FH107" s="88"/>
      <c r="FI107" s="393" t="str">
        <f>IF(ISBLANK(FN3),"",COUNTIF(FN12:FN90,"=0"))</f>
        <v/>
      </c>
      <c r="FJ107" s="393"/>
      <c r="FK107" s="391" t="str">
        <f>IF(ISBLANK(FN3),"",FI107/FI92)</f>
        <v/>
      </c>
      <c r="FL107" s="391"/>
      <c r="FM107" s="81"/>
      <c r="FN107" s="94"/>
      <c r="FO107" s="88"/>
      <c r="FP107" s="393" t="str">
        <f>IF(ISBLANK(DJ3),"",COUNTIF(FU12:FU90,"=0"))</f>
        <v/>
      </c>
      <c r="FQ107" s="393"/>
      <c r="FR107" s="391" t="str">
        <f>IF(ISBLANK(DJ3),"",FP107/FP92)</f>
        <v/>
      </c>
      <c r="FS107" s="391"/>
      <c r="FT107" s="81"/>
      <c r="FU107" s="94"/>
      <c r="FV107" s="88"/>
      <c r="FW107" s="393" t="str">
        <f>IF(ISBLANK(GB3),"",COUNTIF(GB12:GB90,"=0"))</f>
        <v/>
      </c>
      <c r="FX107" s="393"/>
      <c r="FY107" s="391" t="str">
        <f>IF(ISBLANK(GB3),"",FW107/FW92)</f>
        <v/>
      </c>
      <c r="FZ107" s="391"/>
      <c r="GA107" s="81"/>
      <c r="GB107" s="94"/>
      <c r="GC107" s="88"/>
      <c r="GD107" s="393" t="str">
        <f>IF(ISBLANK(GP3),"",COUNTIF(GI12:GI90,"=0"))</f>
        <v/>
      </c>
      <c r="GE107" s="393"/>
      <c r="GF107" s="391" t="str">
        <f>IF(ISBLANK(GP3),"",GD107/GD92)</f>
        <v/>
      </c>
      <c r="GG107" s="391"/>
      <c r="GH107" s="81"/>
      <c r="GI107" s="94"/>
      <c r="GJ107" s="88"/>
      <c r="GK107" s="393" t="str">
        <f>IF(ISBLANK(GW3),"",COUNTIF(GP12:GP90,"=0"))</f>
        <v/>
      </c>
      <c r="GL107" s="393"/>
      <c r="GM107" s="391" t="str">
        <f>IF(ISBLANK(GW3),"",GK107/GK92)</f>
        <v/>
      </c>
      <c r="GN107" s="391"/>
      <c r="GO107" s="81"/>
      <c r="GP107" s="94"/>
      <c r="GQ107" s="88"/>
      <c r="GR107" s="393" t="str">
        <f>IF(ISBLANK(GI3),"",COUNTIF(GW12:GW90,"=0"))</f>
        <v/>
      </c>
      <c r="GS107" s="393"/>
      <c r="GT107" s="391" t="str">
        <f>IF(ISBLANK(GI3),"",GR107/GR92)</f>
        <v/>
      </c>
      <c r="GU107" s="391"/>
      <c r="GV107" s="81"/>
      <c r="GW107" s="94"/>
      <c r="GX107" s="88"/>
      <c r="GY107" s="393" t="str">
        <f>IF(ISBLANK(HK3),"",COUNTIF(HD12:HD90,"=0"))</f>
        <v/>
      </c>
      <c r="GZ107" s="393"/>
      <c r="HA107" s="391" t="str">
        <f>IF(ISBLANK(HK3),"",GY107/GY92)</f>
        <v/>
      </c>
      <c r="HB107" s="391"/>
      <c r="HC107" s="81"/>
      <c r="HD107" s="94"/>
      <c r="HE107" s="88"/>
      <c r="HF107" s="393" t="str">
        <f>IF(ISBLANK(HD3),"",COUNTIF(HK12:HK90,"=0"))</f>
        <v/>
      </c>
      <c r="HG107" s="393"/>
      <c r="HH107" s="391" t="str">
        <f>IF(ISBLANK(HD3),"",HF107/HF92)</f>
        <v/>
      </c>
      <c r="HI107" s="391"/>
      <c r="HJ107" s="81"/>
      <c r="HK107" s="94"/>
      <c r="HL107" s="88"/>
      <c r="HM107" s="393" t="str">
        <f>IF(ISBLANK(HY3),"",COUNTIF(HR12:HR90,"=0"))</f>
        <v/>
      </c>
      <c r="HN107" s="393"/>
      <c r="HO107" s="391" t="str">
        <f>IF(ISBLANK(HY3),"",HM107/HM92)</f>
        <v/>
      </c>
      <c r="HP107" s="391"/>
      <c r="HQ107" s="81"/>
      <c r="HR107" s="94"/>
      <c r="HS107" s="88"/>
      <c r="HT107" s="393" t="str">
        <f>IF(ISBLANK(HR3),"",COUNTIF(HY12:HY90,"=0"))</f>
        <v/>
      </c>
      <c r="HU107" s="393"/>
      <c r="HV107" s="391" t="str">
        <f>IF(ISBLANK(HR3),"",HT107/HT92)</f>
        <v/>
      </c>
      <c r="HW107" s="391"/>
      <c r="HX107" s="81"/>
      <c r="HY107" s="94"/>
      <c r="HZ107" s="88"/>
      <c r="IA107" s="393" t="str">
        <f>IF(ISBLANK(IM3),"",COUNTIF(IF12:IF90,"=0"))</f>
        <v/>
      </c>
      <c r="IB107" s="393"/>
      <c r="IC107" s="391" t="str">
        <f>IF(ISBLANK(IM3),"",IA107/IA92)</f>
        <v/>
      </c>
      <c r="ID107" s="391"/>
      <c r="IE107" s="81"/>
      <c r="IF107" s="94"/>
      <c r="IG107" s="88"/>
      <c r="IH107" s="393" t="str">
        <f>IF(ISBLANK(IF3),"",COUNTIF(IM12:IM90,"=0"))</f>
        <v/>
      </c>
      <c r="II107" s="393"/>
      <c r="IJ107" s="391" t="str">
        <f>IF(ISBLANK(IF3),"",IH107/IH92)</f>
        <v/>
      </c>
      <c r="IK107" s="391"/>
      <c r="IL107" s="81"/>
      <c r="IM107" s="94"/>
      <c r="IN107" s="88"/>
      <c r="IO107" s="393" t="str">
        <f>IF(ISBLANK(IT3),"",COUNTIF(IT12:IT90,"=0"))</f>
        <v/>
      </c>
      <c r="IP107" s="393"/>
      <c r="IQ107" s="391" t="str">
        <f>IF(ISBLANK(IT3),"",IO107/IO92)</f>
        <v/>
      </c>
      <c r="IR107" s="391"/>
      <c r="IS107" s="81"/>
      <c r="IT107" s="94"/>
      <c r="IU107" s="88"/>
      <c r="IV107" s="393" t="str">
        <f>IF(ISBLANK(JA3),"",COUNTIF(JA12:JA90,"=0"))</f>
        <v/>
      </c>
      <c r="IW107" s="393"/>
      <c r="IX107" s="391" t="str">
        <f>IF(ISBLANK(JA3),"",IV107/IV92)</f>
        <v/>
      </c>
      <c r="IY107" s="391"/>
      <c r="IZ107" s="81"/>
      <c r="JA107" s="94"/>
      <c r="JB107" s="88"/>
      <c r="JC107" s="393" t="str">
        <f>IF(ISBLANK(JO3),"",COUNTIF(JH12:JH90,"=0"))</f>
        <v/>
      </c>
      <c r="JD107" s="393"/>
      <c r="JE107" s="391" t="str">
        <f>IF(ISBLANK(JO3),"",JC107/JC92)</f>
        <v/>
      </c>
      <c r="JF107" s="391"/>
      <c r="JG107" s="81"/>
      <c r="JH107" s="94"/>
      <c r="JI107" s="88"/>
      <c r="JJ107" s="393" t="str">
        <f>IF(ISBLANK(JH3),"",COUNTIF(JO12:JO90,"=0"))</f>
        <v/>
      </c>
      <c r="JK107" s="393"/>
      <c r="JL107" s="391" t="str">
        <f>IF(ISBLANK(JH3),"",JJ107/JJ92)</f>
        <v/>
      </c>
      <c r="JM107" s="391"/>
      <c r="JN107" s="81"/>
      <c r="JO107" s="94"/>
      <c r="JP107" s="88"/>
      <c r="JQ107" s="393" t="str">
        <f>IF(ISBLANK(JV3),"",COUNTIF(JV12:JV90,"=0"))</f>
        <v/>
      </c>
      <c r="JR107" s="393"/>
      <c r="JS107" s="391" t="str">
        <f>IF(ISBLANK(JV3),"",JQ107/JQ92)</f>
        <v/>
      </c>
      <c r="JT107" s="391"/>
      <c r="JU107" s="81"/>
      <c r="JV107" s="94"/>
      <c r="JW107" s="88"/>
      <c r="JX107" s="393" t="str">
        <f>IF(ISBLANK(KQ3),"",COUNTIF(KC12:KC90,"=0"))</f>
        <v/>
      </c>
      <c r="JY107" s="393"/>
      <c r="JZ107" s="391" t="str">
        <f>IF(ISBLANK(KQ3),"",JX107/JX92)</f>
        <v/>
      </c>
      <c r="KA107" s="391"/>
      <c r="KB107" s="81"/>
      <c r="KC107" s="94"/>
      <c r="KD107" s="88"/>
      <c r="KE107" s="393" t="str">
        <f>IF(ISBLANK(KX3),"",COUNTIF(KJ12:KJ90,"=0"))</f>
        <v/>
      </c>
      <c r="KF107" s="393"/>
      <c r="KG107" s="391" t="str">
        <f>IF(ISBLANK(KX3),"",KE107/KE92)</f>
        <v/>
      </c>
      <c r="KH107" s="391"/>
      <c r="KI107" s="81"/>
      <c r="KJ107" s="94"/>
      <c r="KK107" s="88"/>
      <c r="KL107" s="393" t="str">
        <f>IF(ISBLANK(KJ3),"",COUNTIF(KQ12:KQ90,"=0"))</f>
        <v/>
      </c>
      <c r="KM107" s="393"/>
      <c r="KN107" s="391" t="str">
        <f>IF(ISBLANK(KJ3),"",KL107/KL92)</f>
        <v/>
      </c>
      <c r="KO107" s="391"/>
      <c r="KP107" s="81"/>
      <c r="KQ107" s="94"/>
      <c r="KR107" s="88"/>
      <c r="KS107" s="393" t="str">
        <f>IF(ISBLANK(KC3),"",COUNTIF(KX12:KX90,"=0"))</f>
        <v/>
      </c>
      <c r="KT107" s="393"/>
      <c r="KU107" s="391" t="str">
        <f>IF(ISBLANK(KC3),"",KS107/KS92)</f>
        <v/>
      </c>
      <c r="KV107" s="391"/>
      <c r="KW107" s="81"/>
      <c r="KX107" s="94"/>
      <c r="KY107" s="89"/>
      <c r="KZ107" s="393" t="str">
        <f>IF(ISBLANK(LE3),"",COUNTIF(LE12:LE90,"=0"))</f>
        <v/>
      </c>
      <c r="LA107" s="393"/>
      <c r="LB107" s="391" t="str">
        <f>IF(ISBLANK(LE3),"",KZ107/KZ92)</f>
        <v/>
      </c>
      <c r="LC107" s="391"/>
      <c r="LD107" s="81"/>
      <c r="LE107" s="94"/>
      <c r="LF107" s="88"/>
      <c r="LG107" s="393" t="str">
        <f>IF(ISBLANK(LE3),"",COUNTIF(LL12:LL90,"=0"))</f>
        <v/>
      </c>
      <c r="LH107" s="393"/>
      <c r="LI107" s="391" t="str">
        <f>IF(ISBLANK(LE3),"",LG107/LG92)</f>
        <v/>
      </c>
      <c r="LJ107" s="391"/>
      <c r="LK107" s="81"/>
      <c r="LL107" s="94"/>
      <c r="LM107" s="88"/>
      <c r="LN107" s="393" t="str">
        <f>IF(ISBLANK(LS3),"",COUNTIF(LS12:LS90,"=0"))</f>
        <v/>
      </c>
      <c r="LO107" s="393"/>
      <c r="LP107" s="391" t="str">
        <f>IF(ISBLANK(LS3),"",LN107/LN92)</f>
        <v/>
      </c>
      <c r="LQ107" s="391"/>
      <c r="LR107" s="81"/>
      <c r="LS107" s="94"/>
      <c r="LT107" s="88"/>
      <c r="LU107" s="393" t="str">
        <f>IF(ISBLANK(LS3),"",COUNTIF(LZ12:LZ90,"=0"))</f>
        <v/>
      </c>
      <c r="LV107" s="393"/>
      <c r="LW107" s="391" t="str">
        <f>IF(ISBLANK(LS3),"",LU107/LU92)</f>
        <v/>
      </c>
      <c r="LX107" s="391"/>
      <c r="LY107" s="81"/>
      <c r="LZ107" s="94"/>
      <c r="MA107" s="88"/>
      <c r="MB107" s="393" t="str">
        <f>IF(ISBLANK(MG3),"",COUNTIF(MG12:MG90,"=0"))</f>
        <v/>
      </c>
      <c r="MC107" s="393"/>
      <c r="MD107" s="391" t="str">
        <f>IF(ISBLANK(MG3),"",MB107/MB92)</f>
        <v/>
      </c>
      <c r="ME107" s="391"/>
      <c r="MF107" s="81"/>
      <c r="MG107" s="94"/>
      <c r="MH107" s="88"/>
      <c r="MI107" s="393" t="str">
        <f>IF(ISBLANK(MN3),"",COUNTIF(MN12:MN90,"=0"))</f>
        <v/>
      </c>
      <c r="MJ107" s="393"/>
      <c r="MK107" s="391" t="str">
        <f>IF(ISBLANK(MN3),"",MI107/MI92)</f>
        <v/>
      </c>
      <c r="ML107" s="391"/>
      <c r="MM107" s="81"/>
      <c r="MN107" s="94"/>
      <c r="MO107" s="88"/>
      <c r="MP107" s="393" t="str">
        <f>IF(ISBLANK(MU3),"",COUNTIF(MU12:MU90,"=0"))</f>
        <v/>
      </c>
      <c r="MQ107" s="393"/>
      <c r="MR107" s="391" t="str">
        <f>IF(ISBLANK(MU3),"",MP107/MP92)</f>
        <v/>
      </c>
      <c r="MS107" s="391"/>
      <c r="MT107" s="81"/>
      <c r="MU107" s="94"/>
      <c r="MV107" s="88"/>
      <c r="MW107" s="393" t="str">
        <f>IF(ISBLANK(NP3),"",COUNTIF(NB12:NB90,"=0"))</f>
        <v/>
      </c>
      <c r="MX107" s="393"/>
      <c r="MY107" s="391" t="str">
        <f>IF(ISBLANK(NP3),"",MW107/MW92)</f>
        <v/>
      </c>
      <c r="MZ107" s="391"/>
      <c r="NA107" s="81"/>
      <c r="NB107" s="94"/>
      <c r="NC107" s="88"/>
      <c r="ND107" s="393" t="str">
        <f>IF(ISBLANK(NB3),"",COUNTIF(NI12:NI90,"=0"))</f>
        <v/>
      </c>
      <c r="NE107" s="393"/>
      <c r="NF107" s="391" t="str">
        <f>IF(ISBLANK(NB3),"",ND107/ND92)</f>
        <v/>
      </c>
      <c r="NG107" s="391"/>
      <c r="NH107" s="81"/>
      <c r="NI107" s="94"/>
      <c r="NJ107" s="88"/>
      <c r="NK107" s="393" t="str">
        <f>IF(ISBLANK(OD3),"",COUNTIF(NP12:NP90,"=0"))</f>
        <v/>
      </c>
      <c r="NL107" s="393"/>
      <c r="NM107" s="391" t="str">
        <f>IF(ISBLANK(OD3),"",NK107/NK92)</f>
        <v/>
      </c>
      <c r="NN107" s="391"/>
      <c r="NO107" s="81"/>
      <c r="NP107" s="94"/>
      <c r="NQ107" s="88"/>
      <c r="NR107" s="393" t="str">
        <f>IF(ISBLANK(NI3),"",COUNTIF(NW12:NW90,"=0"))</f>
        <v/>
      </c>
      <c r="NS107" s="393"/>
      <c r="NT107" s="391" t="str">
        <f>IF(ISBLANK(NI3),"",NR107/NR92)</f>
        <v/>
      </c>
      <c r="NU107" s="391"/>
      <c r="NV107" s="81"/>
      <c r="NW107" s="94"/>
      <c r="NX107" s="88"/>
      <c r="NY107" s="393" t="str">
        <f>IF(ISBLANK(OK3),"",COUNTIF(OD12:OD90,"=0"))</f>
        <v/>
      </c>
      <c r="NZ107" s="393"/>
      <c r="OA107" s="391" t="str">
        <f>IF(ISBLANK(OK3),"",NY107/NY92)</f>
        <v/>
      </c>
      <c r="OB107" s="391"/>
      <c r="OC107" s="81"/>
      <c r="OD107" s="94"/>
      <c r="OE107" s="88"/>
      <c r="OF107" s="393" t="str">
        <f>IF(ISBLANK(NW3),"",COUNTIF(OK12:OK90,"=0"))</f>
        <v/>
      </c>
      <c r="OG107" s="393"/>
      <c r="OH107" s="391" t="str">
        <f>IF(ISBLANK(NW3),"",OF107/OF92)</f>
        <v/>
      </c>
      <c r="OI107" s="391"/>
      <c r="OJ107" s="81"/>
      <c r="OK107" s="94"/>
      <c r="OL107" s="88"/>
      <c r="OM107" s="393" t="str">
        <f>IF(ISBLANK(OR3),"",COUNTIF(OR12:OR90,"=0"))</f>
        <v/>
      </c>
      <c r="ON107" s="393"/>
      <c r="OO107" s="391" t="str">
        <f>IF(ISBLANK(OR3),"",OM107/OM92)</f>
        <v/>
      </c>
      <c r="OP107" s="391"/>
      <c r="OQ107" s="81"/>
      <c r="OR107" s="94"/>
      <c r="OS107" s="88"/>
      <c r="OT107" s="393" t="str">
        <f>IF(ISBLANK(OY3),"",COUNTIF(OY12:OY90,"=0"))</f>
        <v/>
      </c>
      <c r="OU107" s="393"/>
      <c r="OV107" s="391" t="str">
        <f>IF(ISBLANK(OY3),"",OT107/OT92)</f>
        <v/>
      </c>
      <c r="OW107" s="391"/>
      <c r="OX107" s="81"/>
      <c r="OY107" s="94"/>
      <c r="OZ107" s="88"/>
      <c r="PA107" s="393" t="str">
        <f>IF(ISBLANK(PF3),"",COUNTIF(PF12:PF90,"=0"))</f>
        <v/>
      </c>
      <c r="PB107" s="393"/>
      <c r="PC107" s="391" t="str">
        <f>IF(ISBLANK(PF3),"",PA107/PA92)</f>
        <v/>
      </c>
      <c r="PD107" s="391"/>
      <c r="PE107" s="81"/>
      <c r="PF107" s="94"/>
      <c r="PG107" s="88"/>
      <c r="PH107" s="393" t="str">
        <f>IF(ISBLANK(PM3),"",COUNTIF(PM12:PM90,"=0"))</f>
        <v/>
      </c>
      <c r="PI107" s="393"/>
      <c r="PJ107" s="391" t="str">
        <f>IF(ISBLANK(PM3),"",PH107/PH92)</f>
        <v/>
      </c>
      <c r="PK107" s="391"/>
      <c r="PL107" s="81"/>
      <c r="PM107" s="94"/>
      <c r="PN107" s="88"/>
      <c r="PO107" s="393" t="str">
        <f>IF(ISBLANK(PT3),"",COUNTIF(PT12:PT90,"=0"))</f>
        <v/>
      </c>
      <c r="PP107" s="393"/>
      <c r="PQ107" s="391" t="str">
        <f>IF(ISBLANK(PT3),"",PO107/PO92)</f>
        <v/>
      </c>
      <c r="PR107" s="391"/>
      <c r="PS107" s="81"/>
      <c r="PT107" s="94"/>
      <c r="PU107" s="88"/>
      <c r="PV107" s="393" t="str">
        <f>IF(ISBLANK(QA3),"",COUNTIF(QA12:QA90,"=0"))</f>
        <v/>
      </c>
      <c r="PW107" s="393"/>
      <c r="PX107" s="391" t="str">
        <f>IF(ISBLANK(QA3),"",PV107/PV92)</f>
        <v/>
      </c>
      <c r="PY107" s="391"/>
      <c r="PZ107" s="81"/>
      <c r="QA107" s="94"/>
      <c r="QB107" s="88"/>
      <c r="QC107" s="393" t="str">
        <f>IF(ISBLANK(QH3),"",COUNTIF(QH12:QH90,"=0"))</f>
        <v/>
      </c>
      <c r="QD107" s="393"/>
      <c r="QE107" s="391" t="str">
        <f>IF(ISBLANK(QH3),"",QC107/QC92)</f>
        <v/>
      </c>
      <c r="QF107" s="391"/>
      <c r="QG107" s="81"/>
      <c r="QH107" s="94"/>
      <c r="QI107" s="121"/>
      <c r="QJ107" s="393" t="str">
        <f>IF(ISBLANK(QV3),"",COUNTIF(QO12:QO90,"=0"))</f>
        <v/>
      </c>
      <c r="QK107" s="393"/>
      <c r="QL107" s="391" t="str">
        <f>IF(ISBLANK(QV3),"",QJ107/QJ92)</f>
        <v/>
      </c>
      <c r="QM107" s="391"/>
      <c r="QN107" s="81"/>
      <c r="QO107" s="94"/>
      <c r="QP107" s="121"/>
      <c r="QQ107" s="393" t="str">
        <f>IF(ISBLANK(QO3),"",COUNTIF(QV12:QV90,"=0"))</f>
        <v/>
      </c>
      <c r="QR107" s="393"/>
      <c r="QS107" s="391" t="str">
        <f>IF(ISBLANK(QO3),"",QQ107/QQ92)</f>
        <v/>
      </c>
      <c r="QT107" s="391"/>
      <c r="QU107" s="81"/>
      <c r="QV107" s="94"/>
    </row>
    <row r="108" spans="1:464" ht="15" customHeight="1" thickBot="1">
      <c r="A108" s="445"/>
      <c r="B108" s="96" t="s">
        <v>150</v>
      </c>
      <c r="C108" s="84"/>
      <c r="D108" s="396" t="e">
        <f>IF(ISBLANK(I3),"",SUMIF(I12:I90,"&gt;=0")/COUNTIF(I12:I90,"&gt;=0"))</f>
        <v>#DIV/0!</v>
      </c>
      <c r="E108" s="396"/>
      <c r="F108" s="97"/>
      <c r="G108" s="97"/>
      <c r="H108" s="98"/>
      <c r="I108" s="99"/>
      <c r="J108" s="87"/>
      <c r="K108" s="396">
        <f>IF(ISBLANK(P3),"",SUMIF(P12:P90,"&gt;=0")/COUNTIF(P12:P90,"&gt;=0"))</f>
        <v>27.352941176470587</v>
      </c>
      <c r="L108" s="396"/>
      <c r="M108" s="97"/>
      <c r="N108" s="97"/>
      <c r="O108" s="98"/>
      <c r="P108" s="99"/>
      <c r="Q108" s="88"/>
      <c r="R108" s="396">
        <f>IF(ISBLANK(W3),"",SUMIF(W12:W90,"&gt;=0")/COUNTIF(W12:W90,"&gt;=0"))</f>
        <v>47.936507936507937</v>
      </c>
      <c r="S108" s="396"/>
      <c r="T108" s="97"/>
      <c r="U108" s="97"/>
      <c r="V108" s="98"/>
      <c r="W108" s="99"/>
      <c r="X108" s="88"/>
      <c r="Y108" s="396">
        <f>IF(ISBLANK(AD3),"",SUMIF(AD12:AD90,"&gt;=0")/COUNTIF(AD12:AD90,"&gt;=0"))</f>
        <v>35.238095238095241</v>
      </c>
      <c r="Z108" s="396"/>
      <c r="AA108" s="97"/>
      <c r="AB108" s="97"/>
      <c r="AC108" s="98"/>
      <c r="AD108" s="99"/>
      <c r="AE108" s="88"/>
      <c r="AF108" s="396" t="str">
        <f>IF(ISBLANK(AK3),"",SUMIF(AK12:AK90,"&gt;=0")/COUNTIF(AK12:AK90,"&gt;=0"))</f>
        <v/>
      </c>
      <c r="AG108" s="396"/>
      <c r="AH108" s="97"/>
      <c r="AI108" s="97"/>
      <c r="AJ108" s="98"/>
      <c r="AK108" s="99"/>
      <c r="AL108" s="88"/>
      <c r="AM108" s="396" t="str">
        <f>IF(ISBLANK(AR3),"",SUMIF(AR12:AR90,"&gt;=0")/COUNTIF(AR12:AR90,"&gt;=0"))</f>
        <v/>
      </c>
      <c r="AN108" s="396"/>
      <c r="AO108" s="97"/>
      <c r="AP108" s="97"/>
      <c r="AQ108" s="98"/>
      <c r="AR108" s="99"/>
      <c r="AS108" s="88"/>
      <c r="AT108" s="396" t="str">
        <f>IF(ISBLANK(BF3),"",SUMIF(AY12:AY90,"&gt;=0")/COUNTIF(AY12:AY90,"&gt;=0"))</f>
        <v/>
      </c>
      <c r="AU108" s="396"/>
      <c r="AV108" s="97"/>
      <c r="AW108" s="97"/>
      <c r="AX108" s="98"/>
      <c r="AY108" s="99"/>
      <c r="AZ108" s="88"/>
      <c r="BA108" s="396" t="str">
        <f>IF(ISBLANK(AY3),"",SUMIF(BF12:BF90,"&gt;=0")/COUNTIF(BF12:BF90,"&gt;=0"))</f>
        <v/>
      </c>
      <c r="BB108" s="396"/>
      <c r="BC108" s="97"/>
      <c r="BD108" s="97"/>
      <c r="BE108" s="98"/>
      <c r="BF108" s="99"/>
      <c r="BG108" s="88"/>
      <c r="BH108" s="396" t="str">
        <f>IF(ISBLANK(BT3),"",SUMIF(BM12:BM90,"&gt;=0")/COUNTIF(BM12:BM90,"&gt;=0"))</f>
        <v/>
      </c>
      <c r="BI108" s="396"/>
      <c r="BJ108" s="97"/>
      <c r="BK108" s="97"/>
      <c r="BL108" s="98"/>
      <c r="BM108" s="99"/>
      <c r="BN108" s="88"/>
      <c r="BO108" s="396" t="str">
        <f>IF(ISBLANK(CA3),"",SUMIF(BT12:BT90,"&gt;=0")/COUNTIF(BT12:BT90,"&gt;=0"))</f>
        <v/>
      </c>
      <c r="BP108" s="396"/>
      <c r="BQ108" s="97"/>
      <c r="BR108" s="97"/>
      <c r="BS108" s="98"/>
      <c r="BT108" s="99"/>
      <c r="BU108" s="88"/>
      <c r="BV108" s="396" t="str">
        <f>IF(ISBLANK(CH3),"",SUMIF(CA12:CA90,"&gt;=0")/COUNTIF(CA12:CA90,"&gt;=0"))</f>
        <v/>
      </c>
      <c r="BW108" s="396"/>
      <c r="BX108" s="97"/>
      <c r="BY108" s="97"/>
      <c r="BZ108" s="98"/>
      <c r="CA108" s="99"/>
      <c r="CB108" s="88"/>
      <c r="CC108" s="396" t="str">
        <f>IF(ISBLANK(CO3),"",SUMIF(CH12:CH90,"&gt;=0")/COUNTIF(CH12:CH90,"&gt;=0"))</f>
        <v/>
      </c>
      <c r="CD108" s="396"/>
      <c r="CE108" s="97"/>
      <c r="CF108" s="97"/>
      <c r="CG108" s="98"/>
      <c r="CH108" s="99"/>
      <c r="CI108" s="88"/>
      <c r="CJ108" s="396" t="str">
        <f>IF(ISBLANK(CV3),"",SUMIF(CO12:CO90,"&gt;=0")/COUNTIF(CO12:CO90,"&gt;=0"))</f>
        <v/>
      </c>
      <c r="CK108" s="396"/>
      <c r="CL108" s="97"/>
      <c r="CM108" s="97"/>
      <c r="CN108" s="98"/>
      <c r="CO108" s="99"/>
      <c r="CP108" s="88"/>
      <c r="CQ108" s="396" t="str">
        <f>IF(ISBLANK(DC3),"",SUMIF(CV12:CV90,"&gt;=0")/COUNTIF(CV12:CV90,"&gt;=0"))</f>
        <v/>
      </c>
      <c r="CR108" s="396"/>
      <c r="CS108" s="97"/>
      <c r="CT108" s="97"/>
      <c r="CU108" s="98"/>
      <c r="CV108" s="99"/>
      <c r="CW108" s="88"/>
      <c r="CX108" s="396" t="str">
        <f>IF(ISBLANK(DX3),"",SUMIF(DC12:DC90,"&gt;=0")/COUNTIF(DC12:DC90,"&gt;=0"))</f>
        <v/>
      </c>
      <c r="CY108" s="396"/>
      <c r="CZ108" s="97"/>
      <c r="DA108" s="97"/>
      <c r="DB108" s="98"/>
      <c r="DC108" s="99"/>
      <c r="DD108" s="88"/>
      <c r="DE108" s="396" t="str">
        <f>IF(ISBLANK(DQ3),"",SUMIF(DJ12:DJ90,"&gt;=0")/COUNTIF(DJ12:DJ90,"&gt;=0"))</f>
        <v/>
      </c>
      <c r="DF108" s="396"/>
      <c r="DG108" s="97"/>
      <c r="DH108" s="97"/>
      <c r="DI108" s="98"/>
      <c r="DJ108" s="99"/>
      <c r="DK108" s="88"/>
      <c r="DL108" s="396" t="str">
        <f>IF(ISBLANK(EE3),"",SUMIF(DQ12:DQ90,"&gt;=0")/COUNTIF(DQ12:DQ90,"&gt;=0"))</f>
        <v/>
      </c>
      <c r="DM108" s="396"/>
      <c r="DN108" s="97"/>
      <c r="DO108" s="97"/>
      <c r="DP108" s="98"/>
      <c r="DQ108" s="99"/>
      <c r="DR108" s="88"/>
      <c r="DS108" s="396" t="str">
        <f>IF(ISBLANK(EL3),"",SUMIF(DX12:DX90,"&gt;=0")/COUNTIF(DX12:DX90,"&gt;=0"))</f>
        <v/>
      </c>
      <c r="DT108" s="396"/>
      <c r="DU108" s="97"/>
      <c r="DV108" s="97"/>
      <c r="DW108" s="98"/>
      <c r="DX108" s="99"/>
      <c r="DY108" s="88"/>
      <c r="DZ108" s="396" t="str">
        <f>IF(ISBLANK(ES3),"",SUMIF(EE12:EE90,"&gt;=0")/COUNTIF(EE12:EE90,"&gt;=0"))</f>
        <v/>
      </c>
      <c r="EA108" s="396"/>
      <c r="EB108" s="97"/>
      <c r="EC108" s="97"/>
      <c r="ED108" s="98"/>
      <c r="EE108" s="99"/>
      <c r="EF108" s="88"/>
      <c r="EG108" s="396" t="str">
        <f>IF(ISBLANK(EZ3),"",SUMIF(EL12:EL90,"&gt;=0")/COUNTIF(EL12:EL90,"&gt;=0"))</f>
        <v/>
      </c>
      <c r="EH108" s="396"/>
      <c r="EI108" s="97"/>
      <c r="EJ108" s="97"/>
      <c r="EK108" s="98"/>
      <c r="EL108" s="99"/>
      <c r="EM108" s="88"/>
      <c r="EN108" s="396" t="str">
        <f>IF(ISBLANK(FU3),"",SUMIF(ES12:ES90,"&gt;=0")/COUNTIF(ES12:ES90,"&gt;=0"))</f>
        <v/>
      </c>
      <c r="EO108" s="396"/>
      <c r="EP108" s="97"/>
      <c r="EQ108" s="97"/>
      <c r="ER108" s="98"/>
      <c r="ES108" s="99"/>
      <c r="ET108" s="88"/>
      <c r="EU108" s="396" t="str">
        <f>IF(ISBLANK(FG3),"",SUMIF(EZ12:EZ90,"&gt;=0")/COUNTIF(EZ12:EZ90,"&gt;=0"))</f>
        <v/>
      </c>
      <c r="EV108" s="396"/>
      <c r="EW108" s="97"/>
      <c r="EX108" s="97"/>
      <c r="EY108" s="98"/>
      <c r="EZ108" s="99"/>
      <c r="FA108" s="88"/>
      <c r="FB108" s="396" t="str">
        <f>IF(ISBLANK(BM3),"",SUMIF(FG12:FG90,"&gt;=0")/COUNTIF(FG12:FG90,"&gt;=0"))</f>
        <v/>
      </c>
      <c r="FC108" s="396"/>
      <c r="FD108" s="97"/>
      <c r="FE108" s="97"/>
      <c r="FF108" s="98"/>
      <c r="FG108" s="99"/>
      <c r="FH108" s="88"/>
      <c r="FI108" s="396" t="str">
        <f>IF(ISBLANK(FN3),"",SUMIF(FN12:FN90,"&gt;=0")/COUNTIF(FN12:FN90,"&gt;=0"))</f>
        <v/>
      </c>
      <c r="FJ108" s="396"/>
      <c r="FK108" s="97"/>
      <c r="FL108" s="97"/>
      <c r="FM108" s="98"/>
      <c r="FN108" s="99"/>
      <c r="FO108" s="88"/>
      <c r="FP108" s="396" t="str">
        <f>IF(ISBLANK(DJ3),"",SUMIF(FU12:FU90,"&gt;=0")/COUNTIF(FU12:FU90,"&gt;=0"))</f>
        <v/>
      </c>
      <c r="FQ108" s="396"/>
      <c r="FR108" s="97"/>
      <c r="FS108" s="97"/>
      <c r="FT108" s="98"/>
      <c r="FU108" s="99"/>
      <c r="FV108" s="88"/>
      <c r="FW108" s="396" t="str">
        <f>IF(ISBLANK(GB3),"",SUMIF(GB12:GB90,"&gt;=0")/COUNTIF(GB12:GB90,"&gt;=0"))</f>
        <v/>
      </c>
      <c r="FX108" s="396"/>
      <c r="FY108" s="97"/>
      <c r="FZ108" s="97"/>
      <c r="GA108" s="98"/>
      <c r="GB108" s="99"/>
      <c r="GC108" s="88"/>
      <c r="GD108" s="396" t="str">
        <f>IF(ISBLANK(GP3),"",SUMIF(GI12:GI90,"&gt;=0")/COUNTIF(GI12:GI90,"&gt;=0"))</f>
        <v/>
      </c>
      <c r="GE108" s="396"/>
      <c r="GF108" s="97"/>
      <c r="GG108" s="97"/>
      <c r="GH108" s="98"/>
      <c r="GI108" s="99"/>
      <c r="GJ108" s="88"/>
      <c r="GK108" s="396" t="str">
        <f>IF(ISBLANK(GW3),"",SUMIF(GP12:GP90,"&gt;=0")/COUNTIF(GP12:GP90,"&gt;=0"))</f>
        <v/>
      </c>
      <c r="GL108" s="396"/>
      <c r="GM108" s="97"/>
      <c r="GN108" s="97"/>
      <c r="GO108" s="98"/>
      <c r="GP108" s="99"/>
      <c r="GQ108" s="88"/>
      <c r="GR108" s="396" t="str">
        <f>IF(ISBLANK(GI3),"",SUMIF(GW12:GW90,"&gt;=0")/COUNTIF(GW12:GW90,"&gt;=0"))</f>
        <v/>
      </c>
      <c r="GS108" s="396"/>
      <c r="GT108" s="97"/>
      <c r="GU108" s="97"/>
      <c r="GV108" s="98"/>
      <c r="GW108" s="99"/>
      <c r="GX108" s="88"/>
      <c r="GY108" s="396" t="str">
        <f>IF(ISBLANK(HK3),"",SUMIF(HD12:HD90,"&gt;=0")/COUNTIF(HD12:HD90,"&gt;=0"))</f>
        <v/>
      </c>
      <c r="GZ108" s="396"/>
      <c r="HA108" s="97"/>
      <c r="HB108" s="97"/>
      <c r="HC108" s="98"/>
      <c r="HD108" s="99"/>
      <c r="HE108" s="88"/>
      <c r="HF108" s="396" t="str">
        <f>IF(ISBLANK(HD3),"",SUMIF(HK12:HK90,"&gt;=0")/COUNTIF(HK12:HK90,"&gt;=0"))</f>
        <v/>
      </c>
      <c r="HG108" s="396"/>
      <c r="HH108" s="97"/>
      <c r="HI108" s="97"/>
      <c r="HJ108" s="98"/>
      <c r="HK108" s="99"/>
      <c r="HL108" s="88"/>
      <c r="HM108" s="396" t="str">
        <f>IF(ISBLANK(HY3),"",SUMIF(HR12:HR90,"&gt;=0")/COUNTIF(HR12:HR90,"&gt;=0"))</f>
        <v/>
      </c>
      <c r="HN108" s="396"/>
      <c r="HO108" s="97"/>
      <c r="HP108" s="97"/>
      <c r="HQ108" s="98"/>
      <c r="HR108" s="99"/>
      <c r="HS108" s="88"/>
      <c r="HT108" s="396" t="str">
        <f>IF(ISBLANK(HR3),"",SUMIF(HY12:HY90,"&gt;=0")/COUNTIF(HY12:HY90,"&gt;=0"))</f>
        <v/>
      </c>
      <c r="HU108" s="396"/>
      <c r="HV108" s="97"/>
      <c r="HW108" s="97"/>
      <c r="HX108" s="98"/>
      <c r="HY108" s="99"/>
      <c r="HZ108" s="88"/>
      <c r="IA108" s="396" t="str">
        <f>IF(ISBLANK(IM3),"",SUMIF(IF12:IF90,"&gt;=0")/COUNTIF(IF12:IF90,"&gt;=0"))</f>
        <v/>
      </c>
      <c r="IB108" s="396"/>
      <c r="IC108" s="97"/>
      <c r="ID108" s="97"/>
      <c r="IE108" s="98"/>
      <c r="IF108" s="99"/>
      <c r="IG108" s="88"/>
      <c r="IH108" s="396" t="str">
        <f>IF(ISBLANK(IF3),"",SUMIF(IM12:IM90,"&gt;=0")/COUNTIF(IM12:IM90,"&gt;=0"))</f>
        <v/>
      </c>
      <c r="II108" s="396"/>
      <c r="IJ108" s="97"/>
      <c r="IK108" s="97"/>
      <c r="IL108" s="98"/>
      <c r="IM108" s="99"/>
      <c r="IN108" s="88"/>
      <c r="IO108" s="396" t="str">
        <f>IF(ISBLANK(IT3),"",SUMIF(IT12:IT90,"&gt;=0")/COUNTIF(IT12:IT90,"&gt;=0"))</f>
        <v/>
      </c>
      <c r="IP108" s="396"/>
      <c r="IQ108" s="97"/>
      <c r="IR108" s="97"/>
      <c r="IS108" s="98"/>
      <c r="IT108" s="99"/>
      <c r="IU108" s="88"/>
      <c r="IV108" s="396" t="str">
        <f>IF(ISBLANK(JA3),"",SUMIF(JA12:JA90,"&gt;=0")/COUNTIF(JA12:JA90,"&gt;=0"))</f>
        <v/>
      </c>
      <c r="IW108" s="396"/>
      <c r="IX108" s="97"/>
      <c r="IY108" s="97"/>
      <c r="IZ108" s="98"/>
      <c r="JA108" s="99"/>
      <c r="JB108" s="88"/>
      <c r="JC108" s="396" t="str">
        <f>IF(ISBLANK(JO3),"",SUMIF(JH12:JH90,"&gt;=0")/COUNTIF(JH12:JH90,"&gt;=0"))</f>
        <v/>
      </c>
      <c r="JD108" s="396"/>
      <c r="JE108" s="97"/>
      <c r="JF108" s="97"/>
      <c r="JG108" s="98"/>
      <c r="JH108" s="99"/>
      <c r="JI108" s="88"/>
      <c r="JJ108" s="396" t="str">
        <f>IF(ISBLANK(JH3),"",SUMIF(JO12:JO90,"&gt;=0")/COUNTIF(JO12:JO90,"&gt;=0"))</f>
        <v/>
      </c>
      <c r="JK108" s="396"/>
      <c r="JL108" s="97"/>
      <c r="JM108" s="97"/>
      <c r="JN108" s="98"/>
      <c r="JO108" s="99"/>
      <c r="JP108" s="88"/>
      <c r="JQ108" s="396" t="str">
        <f>IF(ISBLANK(JV3),"",SUMIF(JV12:JV90,"&gt;=0")/COUNTIF(JV12:JV90,"&gt;=0"))</f>
        <v/>
      </c>
      <c r="JR108" s="396"/>
      <c r="JS108" s="97"/>
      <c r="JT108" s="97"/>
      <c r="JU108" s="98"/>
      <c r="JV108" s="99"/>
      <c r="JW108" s="88"/>
      <c r="JX108" s="396" t="str">
        <f>IF(ISBLANK(KQ3),"",SUMIF(KC12:KC90,"&gt;=0")/COUNTIF(KC12:KC90,"&gt;=0"))</f>
        <v/>
      </c>
      <c r="JY108" s="396"/>
      <c r="JZ108" s="97"/>
      <c r="KA108" s="97"/>
      <c r="KB108" s="98"/>
      <c r="KC108" s="99"/>
      <c r="KD108" s="88"/>
      <c r="KE108" s="396" t="str">
        <f>IF(ISBLANK(KX3),"",SUMIF(KJ12:KJ90,"&gt;=0")/COUNTIF(KJ12:KJ90,"&gt;=0"))</f>
        <v/>
      </c>
      <c r="KF108" s="396"/>
      <c r="KG108" s="97"/>
      <c r="KH108" s="97"/>
      <c r="KI108" s="98"/>
      <c r="KJ108" s="99"/>
      <c r="KK108" s="88"/>
      <c r="KL108" s="396" t="str">
        <f>IF(ISBLANK(KJ3),"",SUMIF(KQ12:KQ90,"&gt;=0")/COUNTIF(KQ12:KQ90,"&gt;=0"))</f>
        <v/>
      </c>
      <c r="KM108" s="396"/>
      <c r="KN108" s="97"/>
      <c r="KO108" s="97"/>
      <c r="KP108" s="98"/>
      <c r="KQ108" s="99"/>
      <c r="KR108" s="88"/>
      <c r="KS108" s="396" t="str">
        <f>IF(ISBLANK(KC3),"",SUMIF(KX12:KX90,"&gt;=0")/COUNTIF(KX12:KX90,"&gt;=0"))</f>
        <v/>
      </c>
      <c r="KT108" s="396"/>
      <c r="KU108" s="97"/>
      <c r="KV108" s="97"/>
      <c r="KW108" s="98"/>
      <c r="KX108" s="99"/>
      <c r="KY108" s="89"/>
      <c r="KZ108" s="396" t="str">
        <f>IF(ISBLANK(LE3),"",SUMIF(LE12:LE90,"&gt;=0")/COUNTIF(LE12:LE90,"&gt;=0"))</f>
        <v/>
      </c>
      <c r="LA108" s="396"/>
      <c r="LB108" s="97"/>
      <c r="LC108" s="97"/>
      <c r="LD108" s="98"/>
      <c r="LE108" s="99"/>
      <c r="LF108" s="88"/>
      <c r="LG108" s="396" t="str">
        <f>IF(ISBLANK(LE3),"",SUMIF(LL12:LL90,"&gt;=0")/COUNTIF(LL12:LL90,"&gt;=0"))</f>
        <v/>
      </c>
      <c r="LH108" s="396"/>
      <c r="LI108" s="97"/>
      <c r="LJ108" s="97"/>
      <c r="LK108" s="98"/>
      <c r="LL108" s="99"/>
      <c r="LM108" s="88"/>
      <c r="LN108" s="396" t="str">
        <f>IF(ISBLANK(LS3),"",SUMIF(LS12:LS90,"&gt;=0")/COUNTIF(LS12:LS90,"&gt;=0"))</f>
        <v/>
      </c>
      <c r="LO108" s="396"/>
      <c r="LP108" s="97"/>
      <c r="LQ108" s="97"/>
      <c r="LR108" s="98"/>
      <c r="LS108" s="99"/>
      <c r="LT108" s="88"/>
      <c r="LU108" s="396" t="str">
        <f>IF(ISBLANK(LS3),"",SUMIF(LZ12:LZ90,"&gt;=0")/COUNTIF(LZ12:LZ90,"&gt;=0"))</f>
        <v/>
      </c>
      <c r="LV108" s="396"/>
      <c r="LW108" s="97"/>
      <c r="LX108" s="97"/>
      <c r="LY108" s="98"/>
      <c r="LZ108" s="99"/>
      <c r="MA108" s="88"/>
      <c r="MB108" s="396" t="str">
        <f>IF(ISBLANK(MG3),"",SUMIF(MG12:MG90,"&gt;=0")/COUNTIF(MG12:MG90,"&gt;=0"))</f>
        <v/>
      </c>
      <c r="MC108" s="396"/>
      <c r="MD108" s="97"/>
      <c r="ME108" s="97"/>
      <c r="MF108" s="98"/>
      <c r="MG108" s="99"/>
      <c r="MH108" s="88"/>
      <c r="MI108" s="396" t="str">
        <f>IF(ISBLANK(MN3),"",SUMIF(MN12:MN90,"&gt;=0")/COUNTIF(MN12:MN90,"&gt;=0"))</f>
        <v/>
      </c>
      <c r="MJ108" s="396"/>
      <c r="MK108" s="97"/>
      <c r="ML108" s="97"/>
      <c r="MM108" s="98"/>
      <c r="MN108" s="99"/>
      <c r="MO108" s="88"/>
      <c r="MP108" s="396" t="str">
        <f>IF(ISBLANK(MU3),"",SUMIF(MU12:MU90,"&gt;=0")/COUNTIF(MU12:MU90,"&gt;=0"))</f>
        <v/>
      </c>
      <c r="MQ108" s="396"/>
      <c r="MR108" s="97"/>
      <c r="MS108" s="97"/>
      <c r="MT108" s="98"/>
      <c r="MU108" s="99"/>
      <c r="MV108" s="88"/>
      <c r="MW108" s="396" t="str">
        <f>IF(ISBLANK(NP3),"",SUMIF(NB12:NB90,"&gt;=0")/COUNTIF(NB12:NB90,"&gt;=0"))</f>
        <v/>
      </c>
      <c r="MX108" s="396"/>
      <c r="MY108" s="97"/>
      <c r="MZ108" s="97"/>
      <c r="NA108" s="98"/>
      <c r="NB108" s="99"/>
      <c r="NC108" s="88"/>
      <c r="ND108" s="396" t="str">
        <f>IF(ISBLANK(NB3),"",SUMIF(NI12:NI90,"&gt;=0")/COUNTIF(NI12:NI90,"&gt;=0"))</f>
        <v/>
      </c>
      <c r="NE108" s="396"/>
      <c r="NF108" s="97"/>
      <c r="NG108" s="97"/>
      <c r="NH108" s="98"/>
      <c r="NI108" s="99"/>
      <c r="NJ108" s="88"/>
      <c r="NK108" s="396" t="str">
        <f>IF(ISBLANK(OD3),"",SUMIF(NP12:NP90,"&gt;=0")/COUNTIF(NP12:NP90,"&gt;=0"))</f>
        <v/>
      </c>
      <c r="NL108" s="396"/>
      <c r="NM108" s="97"/>
      <c r="NN108" s="97"/>
      <c r="NO108" s="98"/>
      <c r="NP108" s="99"/>
      <c r="NQ108" s="88"/>
      <c r="NR108" s="396" t="str">
        <f>IF(ISBLANK(NI3),"",SUMIF(NW12:NW90,"&gt;=0")/COUNTIF(NW12:NW90,"&gt;=0"))</f>
        <v/>
      </c>
      <c r="NS108" s="396"/>
      <c r="NT108" s="97"/>
      <c r="NU108" s="97"/>
      <c r="NV108" s="98"/>
      <c r="NW108" s="99"/>
      <c r="NX108" s="88"/>
      <c r="NY108" s="396" t="str">
        <f>IF(ISBLANK(OK3),"",SUMIF(OD12:OD90,"&gt;=0")/COUNTIF(OD12:OD90,"&gt;=0"))</f>
        <v/>
      </c>
      <c r="NZ108" s="396"/>
      <c r="OA108" s="97"/>
      <c r="OB108" s="97"/>
      <c r="OC108" s="98"/>
      <c r="OD108" s="99"/>
      <c r="OE108" s="88"/>
      <c r="OF108" s="396" t="str">
        <f>IF(ISBLANK(NW3),"",SUMIF(OK12:OK90,"&gt;=0")/COUNTIF(OK12:OK90,"&gt;=0"))</f>
        <v/>
      </c>
      <c r="OG108" s="396"/>
      <c r="OH108" s="97"/>
      <c r="OI108" s="97"/>
      <c r="OJ108" s="98"/>
      <c r="OK108" s="99"/>
      <c r="OL108" s="88"/>
      <c r="OM108" s="396" t="str">
        <f>IF(ISBLANK(OR3),"",SUMIF(OR12:OR90,"&gt;=0")/COUNTIF(OR12:OR90,"&gt;=0"))</f>
        <v/>
      </c>
      <c r="ON108" s="396"/>
      <c r="OO108" s="97"/>
      <c r="OP108" s="97"/>
      <c r="OQ108" s="98"/>
      <c r="OR108" s="99"/>
      <c r="OS108" s="88"/>
      <c r="OT108" s="396" t="str">
        <f>IF(ISBLANK(OY3),"",SUMIF(OY12:OY90,"&gt;=0")/COUNTIF(OY12:OY90,"&gt;=0"))</f>
        <v/>
      </c>
      <c r="OU108" s="396"/>
      <c r="OV108" s="97"/>
      <c r="OW108" s="97"/>
      <c r="OX108" s="98"/>
      <c r="OY108" s="99"/>
      <c r="OZ108" s="88"/>
      <c r="PA108" s="396" t="str">
        <f>IF(ISBLANK(PF3),"",SUMIF(PF12:PF90,"&gt;=0")/COUNTIF(PF12:PF90,"&gt;=0"))</f>
        <v/>
      </c>
      <c r="PB108" s="396"/>
      <c r="PC108" s="97"/>
      <c r="PD108" s="97"/>
      <c r="PE108" s="98"/>
      <c r="PF108" s="99"/>
      <c r="PG108" s="88"/>
      <c r="PH108" s="396" t="str">
        <f>IF(ISBLANK(PM3),"",SUMIF(PM12:PM90,"&gt;=0")/COUNTIF(PM12:PM90,"&gt;=0"))</f>
        <v/>
      </c>
      <c r="PI108" s="396"/>
      <c r="PJ108" s="97"/>
      <c r="PK108" s="97"/>
      <c r="PL108" s="98"/>
      <c r="PM108" s="99"/>
      <c r="PN108" s="88"/>
      <c r="PO108" s="396" t="str">
        <f>IF(ISBLANK(PT3),"",SUMIF(PT12:PT90,"&gt;=0")/COUNTIF(PT12:PT90,"&gt;=0"))</f>
        <v/>
      </c>
      <c r="PP108" s="396"/>
      <c r="PQ108" s="97"/>
      <c r="PR108" s="97"/>
      <c r="PS108" s="98"/>
      <c r="PT108" s="99"/>
      <c r="PU108" s="88"/>
      <c r="PV108" s="396" t="str">
        <f>IF(ISBLANK(QA3),"",SUMIF(QA12:QA90,"&gt;=0")/COUNTIF(QA12:QA90,"&gt;=0"))</f>
        <v/>
      </c>
      <c r="PW108" s="396"/>
      <c r="PX108" s="97"/>
      <c r="PY108" s="97"/>
      <c r="PZ108" s="98"/>
      <c r="QA108" s="99"/>
      <c r="QB108" s="88"/>
      <c r="QC108" s="396" t="str">
        <f>IF(ISBLANK(QH3),"",SUMIF(QH12:QH90,"&gt;=0")/COUNTIF(QH12:QH90,"&gt;=0"))</f>
        <v/>
      </c>
      <c r="QD108" s="396"/>
      <c r="QE108" s="97"/>
      <c r="QF108" s="97"/>
      <c r="QG108" s="98"/>
      <c r="QH108" s="99"/>
      <c r="QI108" s="121"/>
      <c r="QJ108" s="396" t="str">
        <f>IF(ISBLANK(QV3),"",SUMIF(QO12:QO90,"&gt;=0")/COUNTIF(QO12:QO90,"&gt;=0"))</f>
        <v/>
      </c>
      <c r="QK108" s="396"/>
      <c r="QL108" s="97"/>
      <c r="QM108" s="97"/>
      <c r="QN108" s="98"/>
      <c r="QO108" s="99"/>
      <c r="QP108" s="121"/>
      <c r="QQ108" s="396" t="str">
        <f>IF(ISBLANK(QO3),"",SUMIF(QV12:QV90,"&gt;=0")/COUNTIF(QV12:QV90,"&gt;=0"))</f>
        <v/>
      </c>
      <c r="QR108" s="396"/>
      <c r="QS108" s="97"/>
      <c r="QT108" s="97"/>
      <c r="QU108" s="98"/>
      <c r="QV108" s="99"/>
    </row>
    <row r="109" spans="1:464" ht="16.5">
      <c r="A109" s="121"/>
      <c r="B109" s="100"/>
      <c r="C109" s="101"/>
      <c r="D109" s="101"/>
      <c r="E109" s="101"/>
      <c r="F109" s="101"/>
      <c r="G109" s="101"/>
      <c r="H109" s="101"/>
      <c r="I109" s="101"/>
      <c r="J109" s="101"/>
      <c r="K109" s="121"/>
      <c r="L109" s="121"/>
      <c r="M109" s="121"/>
      <c r="N109" s="121"/>
      <c r="O109" s="121"/>
      <c r="P109" s="121"/>
      <c r="Q109" s="102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1"/>
      <c r="DT109" s="121"/>
      <c r="DU109" s="121"/>
      <c r="DV109" s="121"/>
      <c r="DW109" s="121"/>
      <c r="DX109" s="121"/>
      <c r="DY109" s="121"/>
      <c r="DZ109" s="121"/>
      <c r="EA109" s="121"/>
      <c r="EB109" s="121"/>
      <c r="EC109" s="121"/>
      <c r="ED109" s="121"/>
      <c r="EE109" s="121"/>
      <c r="EF109" s="121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21"/>
      <c r="EZ109" s="121"/>
      <c r="FA109" s="121"/>
      <c r="FB109" s="121"/>
      <c r="FC109" s="121"/>
      <c r="FD109" s="121"/>
      <c r="FE109" s="121"/>
      <c r="FF109" s="121"/>
      <c r="FG109" s="121"/>
      <c r="FH109" s="121"/>
      <c r="FI109" s="121"/>
      <c r="FJ109" s="121"/>
      <c r="FK109" s="121"/>
      <c r="FL109" s="121"/>
      <c r="FM109" s="121"/>
      <c r="FN109" s="121"/>
      <c r="FO109" s="121"/>
      <c r="FP109" s="121"/>
      <c r="FQ109" s="121"/>
      <c r="FR109" s="121"/>
      <c r="FS109" s="121"/>
      <c r="FT109" s="121"/>
      <c r="FU109" s="121"/>
      <c r="FV109" s="121"/>
      <c r="FW109" s="121"/>
      <c r="FX109" s="121"/>
      <c r="FY109" s="121"/>
      <c r="FZ109" s="121"/>
      <c r="GA109" s="121"/>
      <c r="GB109" s="121"/>
      <c r="GC109" s="121"/>
      <c r="GD109" s="121"/>
      <c r="GE109" s="121"/>
      <c r="GF109" s="121"/>
      <c r="GG109" s="121"/>
      <c r="GH109" s="121"/>
      <c r="GI109" s="121"/>
      <c r="GJ109" s="121"/>
      <c r="GK109" s="121"/>
      <c r="GL109" s="121"/>
      <c r="GM109" s="121"/>
      <c r="GN109" s="121"/>
      <c r="GO109" s="121"/>
      <c r="GP109" s="121"/>
      <c r="GQ109" s="121"/>
      <c r="GR109" s="121"/>
      <c r="GS109" s="121"/>
      <c r="GT109" s="121"/>
      <c r="GU109" s="121"/>
      <c r="GV109" s="121"/>
      <c r="GW109" s="121"/>
      <c r="GX109" s="121"/>
      <c r="GY109" s="121"/>
      <c r="GZ109" s="121"/>
      <c r="HA109" s="121"/>
      <c r="HB109" s="121"/>
      <c r="HC109" s="121"/>
      <c r="HD109" s="121"/>
      <c r="HE109" s="121"/>
      <c r="HF109" s="121"/>
      <c r="HG109" s="121"/>
      <c r="HH109" s="121"/>
      <c r="HI109" s="121"/>
      <c r="HJ109" s="121"/>
      <c r="HK109" s="121"/>
      <c r="HL109" s="121"/>
      <c r="HM109" s="121"/>
      <c r="HN109" s="121"/>
      <c r="HO109" s="121"/>
      <c r="HP109" s="121"/>
      <c r="HQ109" s="121"/>
      <c r="HR109" s="121"/>
      <c r="HS109" s="121"/>
      <c r="HT109" s="121"/>
      <c r="HU109" s="121"/>
      <c r="HV109" s="121"/>
      <c r="HW109" s="121"/>
      <c r="HX109" s="121"/>
      <c r="HY109" s="121"/>
      <c r="HZ109" s="121"/>
      <c r="IA109" s="121"/>
      <c r="IB109" s="121"/>
      <c r="IC109" s="121"/>
      <c r="ID109" s="121"/>
      <c r="IE109" s="121"/>
      <c r="IF109" s="121"/>
      <c r="IG109" s="121"/>
      <c r="IH109" s="121"/>
      <c r="II109" s="121"/>
      <c r="IJ109" s="121"/>
      <c r="IK109" s="121"/>
      <c r="IL109" s="121"/>
      <c r="IM109" s="121"/>
      <c r="IN109" s="121"/>
      <c r="IO109" s="121"/>
      <c r="IP109" s="121"/>
      <c r="IQ109" s="121"/>
      <c r="IR109" s="121"/>
      <c r="IS109" s="121"/>
      <c r="IT109" s="121"/>
      <c r="IU109" s="121"/>
      <c r="IV109" s="121"/>
      <c r="IW109" s="121"/>
      <c r="IX109" s="121"/>
      <c r="IY109" s="121"/>
      <c r="IZ109" s="121"/>
      <c r="JA109" s="121"/>
      <c r="JB109" s="121"/>
      <c r="JC109" s="121"/>
      <c r="JD109" s="121"/>
      <c r="JE109" s="121"/>
      <c r="JF109" s="121"/>
      <c r="JG109" s="121"/>
      <c r="JH109" s="121"/>
      <c r="JI109" s="121"/>
      <c r="JJ109" s="121"/>
      <c r="JK109" s="121"/>
      <c r="JL109" s="121"/>
      <c r="JM109" s="121"/>
      <c r="JN109" s="121"/>
      <c r="JO109" s="121"/>
      <c r="JP109" s="121"/>
      <c r="JQ109" s="121"/>
      <c r="JR109" s="121"/>
      <c r="JS109" s="121"/>
      <c r="JT109" s="121"/>
      <c r="JU109" s="121"/>
      <c r="JV109" s="121"/>
      <c r="JW109" s="121"/>
      <c r="JX109" s="121"/>
      <c r="JY109" s="121"/>
      <c r="JZ109" s="121"/>
      <c r="KA109" s="121"/>
      <c r="KB109" s="121"/>
      <c r="KC109" s="121"/>
      <c r="KD109" s="121"/>
      <c r="KE109" s="121"/>
      <c r="KF109" s="121"/>
      <c r="KG109" s="121"/>
      <c r="KH109" s="121"/>
      <c r="KI109" s="121"/>
      <c r="KJ109" s="121"/>
      <c r="KK109" s="121"/>
      <c r="KL109" s="121"/>
      <c r="KM109" s="121"/>
      <c r="KN109" s="121"/>
      <c r="KO109" s="121"/>
      <c r="KP109" s="121"/>
      <c r="KQ109" s="121"/>
      <c r="KR109" s="121"/>
      <c r="KS109" s="121"/>
      <c r="KT109" s="121"/>
      <c r="KU109" s="121"/>
      <c r="KV109" s="121"/>
      <c r="KW109" s="121"/>
      <c r="KX109" s="121"/>
      <c r="KY109" s="121"/>
      <c r="KZ109" s="121"/>
      <c r="LA109" s="121"/>
      <c r="LB109" s="121"/>
      <c r="LC109" s="121"/>
      <c r="LD109" s="121"/>
      <c r="LE109" s="121"/>
      <c r="LF109" s="121"/>
      <c r="LG109" s="121"/>
      <c r="LH109" s="121"/>
      <c r="LI109" s="121"/>
      <c r="LJ109" s="121"/>
      <c r="LK109" s="121"/>
      <c r="LL109" s="121"/>
      <c r="LM109" s="121"/>
      <c r="LN109" s="121"/>
      <c r="LO109" s="121"/>
      <c r="LP109" s="121"/>
      <c r="LQ109" s="121"/>
      <c r="LR109" s="121"/>
      <c r="LS109" s="121"/>
      <c r="LT109" s="121"/>
      <c r="LU109" s="121"/>
      <c r="LV109" s="121"/>
      <c r="LW109" s="121"/>
      <c r="LX109" s="121"/>
      <c r="LY109" s="121"/>
      <c r="LZ109" s="121"/>
      <c r="MA109" s="121"/>
      <c r="MB109" s="121"/>
      <c r="MC109" s="121"/>
      <c r="MD109" s="121"/>
      <c r="ME109" s="121"/>
      <c r="MF109" s="121"/>
      <c r="MG109" s="121"/>
      <c r="MH109" s="121"/>
      <c r="MI109" s="121"/>
      <c r="MJ109" s="121"/>
      <c r="MK109" s="121"/>
      <c r="ML109" s="121"/>
      <c r="MM109" s="121"/>
      <c r="MN109" s="121"/>
      <c r="MO109" s="121"/>
      <c r="MP109" s="121"/>
      <c r="MQ109" s="121"/>
      <c r="MR109" s="121"/>
      <c r="MS109" s="121"/>
      <c r="MT109" s="121"/>
      <c r="MU109" s="121"/>
      <c r="MV109" s="121"/>
      <c r="MW109" s="121"/>
      <c r="MX109" s="121"/>
      <c r="MY109" s="121"/>
      <c r="MZ109" s="121"/>
      <c r="NA109" s="121"/>
      <c r="NB109" s="121"/>
      <c r="NC109" s="121"/>
      <c r="ND109" s="121"/>
      <c r="NE109" s="121"/>
      <c r="NF109" s="121"/>
      <c r="NG109" s="121"/>
      <c r="NH109" s="121"/>
      <c r="NI109" s="121"/>
      <c r="NJ109" s="121"/>
      <c r="NK109" s="121"/>
      <c r="NL109" s="121"/>
      <c r="NM109" s="121"/>
      <c r="NN109" s="121"/>
      <c r="NO109" s="121"/>
      <c r="NP109" s="121"/>
      <c r="NQ109" s="121"/>
      <c r="NR109" s="121"/>
      <c r="NS109" s="121"/>
      <c r="NT109" s="121"/>
      <c r="NU109" s="121"/>
      <c r="NV109" s="121"/>
      <c r="NW109" s="121"/>
      <c r="NX109" s="121"/>
      <c r="NY109" s="121"/>
      <c r="NZ109" s="121"/>
      <c r="OA109" s="121"/>
      <c r="OB109" s="121"/>
      <c r="OC109" s="121"/>
      <c r="OD109" s="121"/>
      <c r="OE109" s="121"/>
      <c r="OF109" s="121"/>
      <c r="OG109" s="121"/>
      <c r="OH109" s="121"/>
      <c r="OI109" s="121"/>
      <c r="OJ109" s="121"/>
      <c r="OK109" s="121"/>
      <c r="OL109" s="121"/>
      <c r="OM109" s="121"/>
      <c r="ON109" s="121"/>
      <c r="OO109" s="121"/>
      <c r="OP109" s="121"/>
      <c r="OQ109" s="121"/>
      <c r="OR109" s="121"/>
      <c r="OS109" s="121"/>
      <c r="OT109" s="121"/>
      <c r="OU109" s="121"/>
      <c r="OV109" s="121"/>
      <c r="OW109" s="121"/>
      <c r="OX109" s="121"/>
      <c r="OY109" s="121"/>
      <c r="OZ109" s="121"/>
      <c r="PA109" s="121"/>
      <c r="PB109" s="121"/>
      <c r="PC109" s="121"/>
      <c r="PD109" s="121"/>
      <c r="PE109" s="121"/>
      <c r="PF109" s="121"/>
      <c r="PG109" s="121"/>
      <c r="PH109" s="121"/>
      <c r="PI109" s="121"/>
      <c r="PJ109" s="121"/>
      <c r="PK109" s="121"/>
      <c r="PL109" s="121"/>
      <c r="PM109" s="121"/>
      <c r="PN109" s="121"/>
      <c r="PO109" s="121"/>
      <c r="PP109" s="121"/>
      <c r="PQ109" s="121"/>
      <c r="PR109" s="121"/>
      <c r="PS109" s="121"/>
      <c r="PT109" s="121"/>
      <c r="PU109" s="121"/>
      <c r="PV109" s="121"/>
      <c r="PW109" s="121"/>
      <c r="PX109" s="121"/>
      <c r="PY109" s="121"/>
      <c r="PZ109" s="121"/>
      <c r="QA109" s="121"/>
      <c r="QB109" s="121"/>
      <c r="QC109" s="121"/>
      <c r="QD109" s="121"/>
      <c r="QE109" s="121"/>
      <c r="QF109" s="121"/>
      <c r="QG109" s="121"/>
      <c r="QH109" s="121"/>
      <c r="QI109" s="121"/>
      <c r="QJ109" s="121"/>
      <c r="QK109" s="121"/>
      <c r="QL109" s="121"/>
      <c r="QM109" s="121"/>
      <c r="QN109" s="121"/>
      <c r="QO109" s="121"/>
      <c r="QP109" s="121"/>
      <c r="QQ109" s="121"/>
      <c r="QR109" s="121"/>
      <c r="QS109" s="121"/>
      <c r="QT109" s="121"/>
      <c r="QU109" s="121"/>
      <c r="QV109" s="121"/>
    </row>
    <row r="110" spans="1:464" s="6" customFormat="1" ht="16.5">
      <c r="A110" s="207"/>
      <c r="B110" s="208"/>
      <c r="C110" s="208"/>
      <c r="D110" s="208"/>
      <c r="E110" s="208"/>
      <c r="F110" s="207" t="e">
        <f>F12</f>
        <v>#N/A</v>
      </c>
      <c r="G110" s="207"/>
      <c r="H110" s="208"/>
      <c r="I110" s="208"/>
      <c r="J110" s="208"/>
      <c r="K110" s="207"/>
      <c r="L110" s="207"/>
      <c r="M110" s="207">
        <f>M12</f>
        <v>0</v>
      </c>
      <c r="N110" s="207"/>
      <c r="O110" s="207"/>
      <c r="P110" s="207"/>
      <c r="Q110" s="209"/>
      <c r="R110" s="207"/>
      <c r="S110" s="207"/>
      <c r="T110" s="207">
        <f>T12</f>
        <v>20</v>
      </c>
      <c r="U110" s="207"/>
      <c r="V110" s="207"/>
      <c r="W110" s="207"/>
      <c r="X110" s="207"/>
      <c r="Y110" s="207"/>
      <c r="Z110" s="207"/>
      <c r="AA110" s="207">
        <f>AA12</f>
        <v>20</v>
      </c>
      <c r="AB110" s="207"/>
      <c r="AC110" s="207"/>
      <c r="AD110" s="207"/>
      <c r="AE110" s="207"/>
      <c r="AF110" s="207"/>
      <c r="AG110" s="207"/>
      <c r="AH110" s="207" t="str">
        <f>AH12</f>
        <v/>
      </c>
      <c r="AI110" s="207"/>
      <c r="AJ110" s="207"/>
      <c r="AK110" s="207"/>
      <c r="AL110" s="207"/>
      <c r="AM110" s="207"/>
      <c r="AN110" s="207"/>
      <c r="AO110" s="207" t="str">
        <f>AO12</f>
        <v/>
      </c>
      <c r="AP110" s="207"/>
      <c r="AQ110" s="207"/>
      <c r="AR110" s="207"/>
      <c r="AS110" s="207"/>
      <c r="AT110" s="207"/>
      <c r="AU110" s="207"/>
      <c r="AV110" s="207" t="str">
        <f>AV12</f>
        <v/>
      </c>
      <c r="AW110" s="207"/>
      <c r="AX110" s="207"/>
      <c r="AY110" s="207"/>
      <c r="AZ110" s="207"/>
      <c r="BA110" s="207"/>
      <c r="BB110" s="207"/>
      <c r="BC110" s="207" t="str">
        <f>BC12</f>
        <v/>
      </c>
      <c r="BD110" s="207"/>
      <c r="BE110" s="207"/>
      <c r="BF110" s="207"/>
      <c r="BG110" s="207"/>
      <c r="BH110" s="207"/>
      <c r="BI110" s="207"/>
      <c r="BJ110" s="207" t="str">
        <f>BJ12</f>
        <v/>
      </c>
      <c r="BK110" s="207"/>
      <c r="BL110" s="207"/>
      <c r="BM110" s="207"/>
      <c r="BN110" s="207"/>
      <c r="BO110" s="207"/>
      <c r="BP110" s="207"/>
      <c r="BQ110" s="207" t="str">
        <f>BQ12</f>
        <v/>
      </c>
      <c r="BR110" s="207"/>
      <c r="BS110" s="207"/>
      <c r="BT110" s="207"/>
      <c r="BU110" s="207"/>
      <c r="BV110" s="207"/>
      <c r="BW110" s="207"/>
      <c r="BX110" s="207" t="str">
        <f>BX12</f>
        <v/>
      </c>
      <c r="BY110" s="207"/>
      <c r="BZ110" s="207"/>
      <c r="CA110" s="207"/>
      <c r="CB110" s="207"/>
      <c r="CC110" s="207"/>
      <c r="CD110" s="207"/>
      <c r="CE110" s="207" t="str">
        <f>CE12</f>
        <v/>
      </c>
      <c r="CF110" s="207"/>
      <c r="CG110" s="207"/>
      <c r="CH110" s="207"/>
      <c r="CI110" s="207"/>
      <c r="CJ110" s="207"/>
      <c r="CK110" s="207"/>
      <c r="CL110" s="207" t="str">
        <f>CL12</f>
        <v/>
      </c>
      <c r="CM110" s="207"/>
      <c r="CN110" s="207"/>
      <c r="CO110" s="207"/>
      <c r="CP110" s="207"/>
      <c r="CQ110" s="207"/>
      <c r="CR110" s="207"/>
      <c r="CS110" s="207" t="str">
        <f>CS12</f>
        <v/>
      </c>
      <c r="CT110" s="207"/>
      <c r="CU110" s="207"/>
      <c r="CV110" s="207"/>
      <c r="CW110" s="207"/>
      <c r="CX110" s="207"/>
      <c r="CY110" s="207"/>
      <c r="CZ110" s="207" t="str">
        <f>CZ12</f>
        <v/>
      </c>
      <c r="DA110" s="207"/>
      <c r="DB110" s="207"/>
      <c r="DC110" s="207"/>
      <c r="DD110" s="207"/>
      <c r="DE110" s="207"/>
      <c r="DF110" s="207"/>
      <c r="DG110" s="207" t="str">
        <f>DG12</f>
        <v/>
      </c>
      <c r="DH110" s="207"/>
      <c r="DI110" s="207"/>
      <c r="DJ110" s="207"/>
      <c r="DK110" s="207"/>
      <c r="DL110" s="207"/>
      <c r="DM110" s="207"/>
      <c r="DN110" s="207" t="str">
        <f>DN12</f>
        <v/>
      </c>
      <c r="DO110" s="207"/>
      <c r="DP110" s="207"/>
      <c r="DQ110" s="207"/>
      <c r="DR110" s="207"/>
      <c r="DS110" s="207"/>
      <c r="DT110" s="207"/>
      <c r="DU110" s="207" t="str">
        <f>DU12</f>
        <v/>
      </c>
      <c r="DV110" s="207"/>
      <c r="DW110" s="207"/>
      <c r="DX110" s="207"/>
      <c r="DY110" s="207"/>
      <c r="DZ110" s="207"/>
      <c r="EA110" s="207"/>
      <c r="EB110" s="207" t="str">
        <f>EB12</f>
        <v/>
      </c>
      <c r="EC110" s="207"/>
      <c r="ED110" s="207"/>
      <c r="EE110" s="207"/>
      <c r="EF110" s="207"/>
      <c r="EG110" s="207"/>
      <c r="EH110" s="207"/>
      <c r="EI110" s="207" t="str">
        <f>EI12</f>
        <v/>
      </c>
      <c r="EJ110" s="207"/>
      <c r="EK110" s="207"/>
      <c r="EL110" s="207"/>
      <c r="EM110" s="207"/>
      <c r="EN110" s="207"/>
      <c r="EO110" s="207"/>
      <c r="EP110" s="207" t="str">
        <f>EP12</f>
        <v/>
      </c>
      <c r="EQ110" s="207"/>
      <c r="ER110" s="207"/>
      <c r="ES110" s="207"/>
      <c r="ET110" s="207"/>
      <c r="EU110" s="207"/>
      <c r="EV110" s="207"/>
      <c r="EW110" s="207" t="str">
        <f>EW12</f>
        <v/>
      </c>
      <c r="EX110" s="207"/>
      <c r="EY110" s="207"/>
      <c r="EZ110" s="207"/>
      <c r="FA110" s="207"/>
      <c r="FB110" s="207"/>
      <c r="FC110" s="207"/>
      <c r="FD110" s="207" t="str">
        <f>FD12</f>
        <v/>
      </c>
      <c r="FE110" s="207"/>
      <c r="FF110" s="207"/>
      <c r="FG110" s="207"/>
      <c r="FH110" s="207"/>
      <c r="FI110" s="207"/>
      <c r="FJ110" s="207"/>
      <c r="FK110" s="207" t="str">
        <f>FK12</f>
        <v/>
      </c>
      <c r="FL110" s="207"/>
      <c r="FM110" s="207"/>
      <c r="FN110" s="207"/>
      <c r="FO110" s="207"/>
      <c r="FP110" s="207"/>
      <c r="FQ110" s="207"/>
      <c r="FR110" s="207" t="str">
        <f>FR12</f>
        <v/>
      </c>
      <c r="FS110" s="207"/>
      <c r="FT110" s="207"/>
      <c r="FU110" s="207"/>
      <c r="FV110" s="207"/>
      <c r="FW110" s="207"/>
      <c r="FX110" s="207"/>
      <c r="FY110" s="207" t="str">
        <f>FY12</f>
        <v/>
      </c>
      <c r="FZ110" s="207"/>
      <c r="GA110" s="207"/>
      <c r="GB110" s="207"/>
      <c r="GC110" s="207"/>
      <c r="GD110" s="207"/>
      <c r="GE110" s="207"/>
      <c r="GF110" s="207" t="str">
        <f>GF12</f>
        <v/>
      </c>
      <c r="GG110" s="207"/>
      <c r="GH110" s="207"/>
      <c r="GI110" s="207"/>
      <c r="GJ110" s="207"/>
      <c r="GK110" s="207"/>
      <c r="GL110" s="207"/>
      <c r="GM110" s="207" t="str">
        <f>GM12</f>
        <v/>
      </c>
      <c r="GN110" s="207"/>
      <c r="GO110" s="207"/>
      <c r="GP110" s="207"/>
      <c r="GQ110" s="207"/>
      <c r="GR110" s="207"/>
      <c r="GS110" s="207"/>
      <c r="GT110" s="207" t="str">
        <f>GT12</f>
        <v/>
      </c>
      <c r="GU110" s="207"/>
      <c r="GV110" s="207"/>
      <c r="GW110" s="207"/>
      <c r="GX110" s="207"/>
      <c r="GY110" s="207"/>
      <c r="GZ110" s="207"/>
      <c r="HA110" s="207" t="str">
        <f>HA12</f>
        <v/>
      </c>
      <c r="HB110" s="207"/>
      <c r="HC110" s="207"/>
      <c r="HD110" s="207"/>
      <c r="HE110" s="207"/>
      <c r="HF110" s="207"/>
      <c r="HG110" s="207"/>
      <c r="HH110" s="207" t="str">
        <f>HH12</f>
        <v/>
      </c>
      <c r="HI110" s="207"/>
      <c r="HJ110" s="207"/>
      <c r="HK110" s="207"/>
      <c r="HL110" s="207"/>
      <c r="HM110" s="207"/>
      <c r="HN110" s="207"/>
      <c r="HO110" s="207" t="str">
        <f>HO12</f>
        <v/>
      </c>
      <c r="HP110" s="207"/>
      <c r="HQ110" s="207"/>
      <c r="HR110" s="207"/>
      <c r="HS110" s="207"/>
      <c r="HT110" s="207"/>
      <c r="HU110" s="207"/>
      <c r="HV110" s="207" t="str">
        <f>HV12</f>
        <v/>
      </c>
      <c r="HW110" s="207"/>
      <c r="HX110" s="207"/>
      <c r="HY110" s="207"/>
      <c r="HZ110" s="207"/>
      <c r="IA110" s="207"/>
      <c r="IB110" s="207"/>
      <c r="IC110" s="207" t="str">
        <f>IC12</f>
        <v/>
      </c>
      <c r="ID110" s="207"/>
      <c r="IE110" s="207"/>
      <c r="IF110" s="207"/>
      <c r="IG110" s="207"/>
      <c r="IH110" s="207"/>
      <c r="II110" s="207"/>
      <c r="IJ110" s="207" t="str">
        <f>IJ12</f>
        <v/>
      </c>
      <c r="IK110" s="207"/>
      <c r="IL110" s="207"/>
      <c r="IM110" s="207"/>
      <c r="IN110" s="207"/>
      <c r="IO110" s="207"/>
      <c r="IP110" s="207"/>
      <c r="IQ110" s="207" t="str">
        <f>IQ12</f>
        <v/>
      </c>
      <c r="IR110" s="207"/>
      <c r="IS110" s="207"/>
      <c r="IT110" s="207"/>
      <c r="IU110" s="207"/>
      <c r="IV110" s="207"/>
      <c r="IW110" s="207"/>
      <c r="IX110" s="207" t="str">
        <f>IX12</f>
        <v/>
      </c>
      <c r="IY110" s="207"/>
      <c r="IZ110" s="207"/>
      <c r="JA110" s="207"/>
      <c r="JB110" s="207"/>
      <c r="JC110" s="207"/>
      <c r="JD110" s="207"/>
      <c r="JE110" s="207" t="str">
        <f>JE12</f>
        <v/>
      </c>
      <c r="JF110" s="207"/>
      <c r="JG110" s="207"/>
      <c r="JH110" s="207"/>
      <c r="JI110" s="207"/>
      <c r="JJ110" s="207"/>
      <c r="JK110" s="207"/>
      <c r="JL110" s="207" t="str">
        <f>JL12</f>
        <v/>
      </c>
      <c r="JM110" s="207"/>
      <c r="JN110" s="207"/>
      <c r="JO110" s="207"/>
      <c r="JP110" s="207"/>
      <c r="JQ110" s="207"/>
      <c r="JR110" s="207"/>
      <c r="JS110" s="207" t="str">
        <f>JS12</f>
        <v/>
      </c>
      <c r="JT110" s="207"/>
      <c r="JU110" s="207"/>
      <c r="JV110" s="207"/>
      <c r="JW110" s="207"/>
      <c r="JX110" s="207"/>
      <c r="JY110" s="207"/>
      <c r="JZ110" s="207" t="str">
        <f>JZ12</f>
        <v/>
      </c>
      <c r="KA110" s="207"/>
      <c r="KB110" s="207"/>
      <c r="KC110" s="207"/>
      <c r="KD110" s="207"/>
      <c r="KE110" s="207"/>
      <c r="KF110" s="207"/>
      <c r="KG110" s="207" t="str">
        <f>KG12</f>
        <v/>
      </c>
      <c r="KH110" s="207"/>
      <c r="KI110" s="207"/>
      <c r="KJ110" s="207"/>
      <c r="KK110" s="207"/>
      <c r="KL110" s="207"/>
      <c r="KM110" s="207"/>
      <c r="KN110" s="207" t="str">
        <f>KN12</f>
        <v/>
      </c>
      <c r="KO110" s="207"/>
      <c r="KP110" s="207"/>
      <c r="KQ110" s="207"/>
      <c r="KR110" s="207"/>
      <c r="KS110" s="207"/>
      <c r="KT110" s="207"/>
      <c r="KU110" s="207" t="str">
        <f>KU12</f>
        <v/>
      </c>
      <c r="KV110" s="207"/>
      <c r="KW110" s="207"/>
      <c r="KX110" s="207"/>
      <c r="KY110" s="207"/>
      <c r="KZ110" s="207"/>
      <c r="LA110" s="207"/>
      <c r="LB110" s="207" t="str">
        <f>LB12</f>
        <v/>
      </c>
      <c r="LC110" s="207"/>
      <c r="LD110" s="207"/>
      <c r="LE110" s="207"/>
      <c r="LF110" s="207"/>
      <c r="LG110" s="207"/>
      <c r="LH110" s="207"/>
      <c r="LI110" s="207" t="str">
        <f t="shared" ref="LI110:LI141" si="1">LP12</f>
        <v/>
      </c>
      <c r="LJ110" s="207"/>
      <c r="LK110" s="207"/>
      <c r="LL110" s="207"/>
      <c r="LM110" s="207"/>
      <c r="LN110" s="207"/>
      <c r="LO110" s="207"/>
      <c r="LP110" s="207" t="str">
        <f t="shared" ref="LP110:LP141" si="2">MD12</f>
        <v/>
      </c>
      <c r="LQ110" s="207"/>
      <c r="LR110" s="207"/>
      <c r="LS110" s="207"/>
      <c r="LT110" s="207"/>
      <c r="LU110" s="207"/>
      <c r="LV110" s="207"/>
      <c r="LW110" s="207" t="str">
        <f t="shared" ref="LW110:LW141" si="3">MK12</f>
        <v/>
      </c>
      <c r="LX110" s="207"/>
      <c r="LY110" s="207"/>
      <c r="LZ110" s="207"/>
      <c r="MA110" s="207"/>
      <c r="MB110" s="207"/>
      <c r="MC110" s="207"/>
      <c r="MD110" s="207" t="str">
        <f t="shared" ref="MD110:MD141" si="4">MR12</f>
        <v/>
      </c>
      <c r="ME110" s="207"/>
      <c r="MF110" s="207"/>
      <c r="MG110" s="207"/>
      <c r="MH110" s="207"/>
      <c r="MI110" s="207"/>
      <c r="MJ110" s="207"/>
      <c r="MK110" s="207" t="str">
        <f t="shared" ref="MK110:MK141" si="5">MY12</f>
        <v/>
      </c>
      <c r="ML110" s="207"/>
      <c r="MM110" s="207"/>
      <c r="MN110" s="207"/>
      <c r="MO110" s="207"/>
      <c r="MP110" s="207"/>
      <c r="MQ110" s="207"/>
      <c r="MR110" s="207" t="str">
        <f t="shared" ref="MR110:MR141" si="6">NF12</f>
        <v/>
      </c>
      <c r="MS110" s="207"/>
      <c r="MT110" s="207"/>
      <c r="MU110" s="207"/>
      <c r="MV110" s="207"/>
      <c r="MW110" s="207"/>
      <c r="MX110" s="207"/>
      <c r="MY110" s="207" t="str">
        <f t="shared" ref="MY110:MY141" si="7">NM12</f>
        <v/>
      </c>
      <c r="MZ110" s="207"/>
      <c r="NA110" s="207"/>
      <c r="NB110" s="207"/>
      <c r="NC110" s="207"/>
      <c r="ND110" s="207"/>
      <c r="NE110" s="207"/>
      <c r="NF110" s="207" t="str">
        <f t="shared" ref="NF110:NF141" si="8">NT12</f>
        <v/>
      </c>
      <c r="NG110" s="207"/>
      <c r="NH110" s="207"/>
      <c r="NI110" s="207"/>
      <c r="NJ110" s="207"/>
      <c r="NK110" s="207"/>
      <c r="NL110" s="207"/>
      <c r="NM110" s="207" t="str">
        <f t="shared" ref="NM110:NM141" si="9">OA12</f>
        <v/>
      </c>
      <c r="NN110" s="207"/>
      <c r="NO110" s="207"/>
      <c r="NP110" s="207"/>
      <c r="NQ110" s="207"/>
      <c r="NR110" s="207"/>
      <c r="NS110" s="207"/>
      <c r="NT110" s="207" t="str">
        <f t="shared" ref="NT110:NT141" si="10">OH12</f>
        <v/>
      </c>
      <c r="NU110" s="207"/>
      <c r="NV110" s="207"/>
      <c r="NW110" s="207"/>
      <c r="NX110" s="207"/>
      <c r="NY110" s="207"/>
      <c r="NZ110" s="207"/>
      <c r="OA110" s="207" t="str">
        <f t="shared" ref="OA110:OA141" si="11">OO12</f>
        <v/>
      </c>
      <c r="OB110" s="207"/>
      <c r="OC110" s="207"/>
      <c r="OD110" s="207"/>
      <c r="OE110" s="207"/>
      <c r="OF110" s="207"/>
      <c r="OG110" s="207"/>
      <c r="OH110" s="207" t="str">
        <f t="shared" ref="OH110:OH141" si="12">OV12</f>
        <v/>
      </c>
      <c r="OI110" s="207"/>
      <c r="OJ110" s="207"/>
      <c r="OK110" s="207"/>
      <c r="OL110" s="207"/>
      <c r="OM110" s="207"/>
      <c r="ON110" s="207"/>
      <c r="OO110" s="207" t="str">
        <f t="shared" ref="OO110:OO141" si="13">PC12</f>
        <v/>
      </c>
      <c r="OP110" s="207"/>
      <c r="OQ110" s="207"/>
      <c r="OR110" s="207"/>
      <c r="OS110" s="207"/>
      <c r="OT110" s="207"/>
      <c r="OU110" s="207"/>
      <c r="OV110" s="207" t="str">
        <f t="shared" ref="OV110:OV141" si="14">PJ12</f>
        <v/>
      </c>
      <c r="OW110" s="207"/>
      <c r="OX110" s="207"/>
      <c r="OY110" s="207"/>
      <c r="OZ110" s="207"/>
      <c r="PA110" s="207"/>
      <c r="PB110" s="207"/>
      <c r="PC110" s="207" t="str">
        <f t="shared" ref="PC110:PC141" si="15">PQ12</f>
        <v/>
      </c>
      <c r="PD110" s="207"/>
      <c r="PE110" s="207"/>
      <c r="PF110" s="207"/>
      <c r="PG110" s="207"/>
      <c r="PH110" s="207"/>
      <c r="PI110" s="207"/>
      <c r="PJ110" s="207" t="str">
        <f t="shared" ref="PJ110:PJ141" si="16">PX12</f>
        <v/>
      </c>
      <c r="PK110" s="207"/>
      <c r="PL110" s="207"/>
      <c r="PM110" s="207"/>
      <c r="PN110" s="207"/>
      <c r="PO110" s="207"/>
      <c r="PP110" s="207"/>
      <c r="PQ110" s="207" t="str">
        <f t="shared" ref="PQ110:PQ141" si="17">QE12</f>
        <v/>
      </c>
      <c r="PR110" s="207"/>
      <c r="PS110" s="207"/>
      <c r="PT110" s="207"/>
      <c r="PU110" s="207"/>
      <c r="PV110" s="207"/>
      <c r="PW110" s="207"/>
      <c r="PX110" s="207" t="str">
        <f t="shared" ref="PX110:PX141" si="18">QL12</f>
        <v/>
      </c>
      <c r="PY110" s="207"/>
      <c r="PZ110" s="207"/>
      <c r="QA110" s="207"/>
      <c r="QB110" s="207"/>
      <c r="QC110" s="207"/>
      <c r="QD110" s="207"/>
      <c r="QE110" s="207" t="str">
        <f t="shared" ref="QE110:QE141" si="19">QS12</f>
        <v/>
      </c>
      <c r="QF110" s="207"/>
      <c r="QG110" s="207"/>
      <c r="QH110" s="207"/>
      <c r="QI110" s="207"/>
      <c r="QJ110" s="207"/>
      <c r="QK110" s="207"/>
      <c r="QL110" s="207"/>
      <c r="QM110" s="207"/>
      <c r="QN110" s="207"/>
      <c r="QO110" s="207"/>
      <c r="QP110" s="207"/>
      <c r="QQ110" s="207"/>
      <c r="QR110" s="207"/>
      <c r="QS110" s="207"/>
      <c r="QT110" s="207"/>
      <c r="QU110" s="207"/>
      <c r="QV110" s="207"/>
    </row>
    <row r="111" spans="1:464" s="6" customFormat="1" ht="16.5">
      <c r="A111" s="207"/>
      <c r="B111" s="208"/>
      <c r="C111" s="208"/>
      <c r="D111" s="208"/>
      <c r="E111" s="208"/>
      <c r="F111" s="207" t="e">
        <f t="shared" ref="F111:F113" si="20">F13</f>
        <v>#N/A</v>
      </c>
      <c r="G111" s="207"/>
      <c r="H111" s="208"/>
      <c r="I111" s="208"/>
      <c r="J111" s="208"/>
      <c r="K111" s="207"/>
      <c r="L111" s="207"/>
      <c r="M111" s="207">
        <f t="shared" ref="M111:M113" si="21">M13</f>
        <v>0</v>
      </c>
      <c r="N111" s="207"/>
      <c r="O111" s="207"/>
      <c r="P111" s="207"/>
      <c r="Q111" s="209"/>
      <c r="R111" s="207"/>
      <c r="S111" s="207"/>
      <c r="T111" s="207">
        <f t="shared" ref="T111:T122" si="22">T13</f>
        <v>0</v>
      </c>
      <c r="U111" s="207"/>
      <c r="V111" s="207"/>
      <c r="W111" s="207"/>
      <c r="X111" s="207"/>
      <c r="Y111" s="207"/>
      <c r="Z111" s="207"/>
      <c r="AA111" s="207">
        <f t="shared" ref="AA111:AA122" si="23">AA13</f>
        <v>0</v>
      </c>
      <c r="AB111" s="207"/>
      <c r="AC111" s="207"/>
      <c r="AD111" s="207"/>
      <c r="AE111" s="207"/>
      <c r="AF111" s="207"/>
      <c r="AG111" s="207"/>
      <c r="AH111" s="207" t="str">
        <f t="shared" ref="AH111:AH174" si="24">AH13</f>
        <v/>
      </c>
      <c r="AI111" s="207"/>
      <c r="AJ111" s="207"/>
      <c r="AK111" s="207"/>
      <c r="AL111" s="207"/>
      <c r="AM111" s="207"/>
      <c r="AN111" s="207"/>
      <c r="AO111" s="207" t="str">
        <f t="shared" ref="AO111:AO174" si="25">AO13</f>
        <v/>
      </c>
      <c r="AP111" s="207"/>
      <c r="AQ111" s="207"/>
      <c r="AR111" s="207"/>
      <c r="AS111" s="207"/>
      <c r="AT111" s="207"/>
      <c r="AU111" s="207"/>
      <c r="AV111" s="207" t="str">
        <f t="shared" ref="AV111:AV174" si="26">AV13</f>
        <v/>
      </c>
      <c r="AW111" s="207"/>
      <c r="AX111" s="207"/>
      <c r="AY111" s="207"/>
      <c r="AZ111" s="207"/>
      <c r="BA111" s="207"/>
      <c r="BB111" s="207"/>
      <c r="BC111" s="207" t="str">
        <f t="shared" ref="BC111:BC174" si="27">BC13</f>
        <v/>
      </c>
      <c r="BD111" s="207"/>
      <c r="BE111" s="207"/>
      <c r="BF111" s="207"/>
      <c r="BG111" s="207"/>
      <c r="BH111" s="207"/>
      <c r="BI111" s="207"/>
      <c r="BJ111" s="207" t="str">
        <f t="shared" ref="BJ111:BJ174" si="28">BJ13</f>
        <v/>
      </c>
      <c r="BK111" s="207"/>
      <c r="BL111" s="207"/>
      <c r="BM111" s="207"/>
      <c r="BN111" s="207"/>
      <c r="BO111" s="207"/>
      <c r="BP111" s="207"/>
      <c r="BQ111" s="207" t="str">
        <f t="shared" ref="BQ111:BQ174" si="29">BQ13</f>
        <v/>
      </c>
      <c r="BR111" s="207"/>
      <c r="BS111" s="207"/>
      <c r="BT111" s="207"/>
      <c r="BU111" s="207"/>
      <c r="BV111" s="207"/>
      <c r="BW111" s="207"/>
      <c r="BX111" s="207" t="str">
        <f t="shared" ref="BX111:BX174" si="30">BX13</f>
        <v/>
      </c>
      <c r="BY111" s="207"/>
      <c r="BZ111" s="207"/>
      <c r="CA111" s="207"/>
      <c r="CB111" s="207"/>
      <c r="CC111" s="207"/>
      <c r="CD111" s="207"/>
      <c r="CE111" s="207" t="str">
        <f t="shared" ref="CE111:CE174" si="31">CE13</f>
        <v/>
      </c>
      <c r="CF111" s="207"/>
      <c r="CG111" s="207"/>
      <c r="CH111" s="207"/>
      <c r="CI111" s="207"/>
      <c r="CJ111" s="207"/>
      <c r="CK111" s="207"/>
      <c r="CL111" s="207" t="str">
        <f t="shared" ref="CL111:CL174" si="32">CL13</f>
        <v/>
      </c>
      <c r="CM111" s="207"/>
      <c r="CN111" s="207"/>
      <c r="CO111" s="207"/>
      <c r="CP111" s="207"/>
      <c r="CQ111" s="207"/>
      <c r="CR111" s="207"/>
      <c r="CS111" s="207" t="str">
        <f t="shared" ref="CS111:CS174" si="33">CS13</f>
        <v/>
      </c>
      <c r="CT111" s="207"/>
      <c r="CU111" s="207"/>
      <c r="CV111" s="207"/>
      <c r="CW111" s="207"/>
      <c r="CX111" s="207"/>
      <c r="CY111" s="207"/>
      <c r="CZ111" s="207" t="str">
        <f t="shared" ref="CZ111:CZ174" si="34">CZ13</f>
        <v/>
      </c>
      <c r="DA111" s="207"/>
      <c r="DB111" s="207"/>
      <c r="DC111" s="207"/>
      <c r="DD111" s="207"/>
      <c r="DE111" s="207"/>
      <c r="DF111" s="207"/>
      <c r="DG111" s="207" t="str">
        <f t="shared" ref="DG111:DG174" si="35">DG13</f>
        <v/>
      </c>
      <c r="DH111" s="207"/>
      <c r="DI111" s="207"/>
      <c r="DJ111" s="207"/>
      <c r="DK111" s="207"/>
      <c r="DL111" s="207"/>
      <c r="DM111" s="207"/>
      <c r="DN111" s="207" t="str">
        <f t="shared" ref="DN111:DN174" si="36">DN13</f>
        <v/>
      </c>
      <c r="DO111" s="207"/>
      <c r="DP111" s="207"/>
      <c r="DQ111" s="207"/>
      <c r="DR111" s="207"/>
      <c r="DS111" s="207"/>
      <c r="DT111" s="207"/>
      <c r="DU111" s="207" t="str">
        <f t="shared" ref="DU111:DU174" si="37">DU13</f>
        <v/>
      </c>
      <c r="DV111" s="207"/>
      <c r="DW111" s="207"/>
      <c r="DX111" s="207"/>
      <c r="DY111" s="207"/>
      <c r="DZ111" s="207"/>
      <c r="EA111" s="207"/>
      <c r="EB111" s="207" t="str">
        <f t="shared" ref="EB111:EB174" si="38">EB13</f>
        <v/>
      </c>
      <c r="EC111" s="207"/>
      <c r="ED111" s="207"/>
      <c r="EE111" s="207"/>
      <c r="EF111" s="207"/>
      <c r="EG111" s="207"/>
      <c r="EH111" s="207"/>
      <c r="EI111" s="207" t="str">
        <f t="shared" ref="EI111:EI174" si="39">EI13</f>
        <v/>
      </c>
      <c r="EJ111" s="207"/>
      <c r="EK111" s="207"/>
      <c r="EL111" s="207"/>
      <c r="EM111" s="207"/>
      <c r="EN111" s="207"/>
      <c r="EO111" s="207"/>
      <c r="EP111" s="207" t="str">
        <f t="shared" ref="EP111:EP174" si="40">EP13</f>
        <v/>
      </c>
      <c r="EQ111" s="207"/>
      <c r="ER111" s="207"/>
      <c r="ES111" s="207"/>
      <c r="ET111" s="207"/>
      <c r="EU111" s="207"/>
      <c r="EV111" s="207"/>
      <c r="EW111" s="207" t="str">
        <f t="shared" ref="EW111:EW174" si="41">EW13</f>
        <v/>
      </c>
      <c r="EX111" s="207"/>
      <c r="EY111" s="207"/>
      <c r="EZ111" s="207"/>
      <c r="FA111" s="207"/>
      <c r="FB111" s="207"/>
      <c r="FC111" s="207"/>
      <c r="FD111" s="207" t="str">
        <f t="shared" ref="FD111:FD174" si="42">FD13</f>
        <v/>
      </c>
      <c r="FE111" s="207"/>
      <c r="FF111" s="207"/>
      <c r="FG111" s="207"/>
      <c r="FH111" s="207"/>
      <c r="FI111" s="207"/>
      <c r="FJ111" s="207"/>
      <c r="FK111" s="207" t="str">
        <f t="shared" ref="FK111:FK174" si="43">FK13</f>
        <v/>
      </c>
      <c r="FL111" s="207"/>
      <c r="FM111" s="207"/>
      <c r="FN111" s="207"/>
      <c r="FO111" s="207"/>
      <c r="FP111" s="207"/>
      <c r="FQ111" s="207"/>
      <c r="FR111" s="207" t="str">
        <f t="shared" ref="FR111:FR174" si="44">FR13</f>
        <v/>
      </c>
      <c r="FS111" s="207"/>
      <c r="FT111" s="207"/>
      <c r="FU111" s="207"/>
      <c r="FV111" s="207"/>
      <c r="FW111" s="207"/>
      <c r="FX111" s="207"/>
      <c r="FY111" s="207" t="str">
        <f t="shared" ref="FY111:FY174" si="45">FY13</f>
        <v/>
      </c>
      <c r="FZ111" s="207"/>
      <c r="GA111" s="207"/>
      <c r="GB111" s="207"/>
      <c r="GC111" s="207"/>
      <c r="GD111" s="207"/>
      <c r="GE111" s="207"/>
      <c r="GF111" s="207" t="str">
        <f t="shared" ref="GF111:GF174" si="46">GF13</f>
        <v/>
      </c>
      <c r="GG111" s="207"/>
      <c r="GH111" s="207"/>
      <c r="GI111" s="207"/>
      <c r="GJ111" s="207"/>
      <c r="GK111" s="207"/>
      <c r="GL111" s="207"/>
      <c r="GM111" s="207" t="str">
        <f t="shared" ref="GM111:GM174" si="47">GM13</f>
        <v/>
      </c>
      <c r="GN111" s="207"/>
      <c r="GO111" s="207"/>
      <c r="GP111" s="207"/>
      <c r="GQ111" s="207"/>
      <c r="GR111" s="207"/>
      <c r="GS111" s="207"/>
      <c r="GT111" s="207" t="str">
        <f t="shared" ref="GT111:GT174" si="48">GT13</f>
        <v/>
      </c>
      <c r="GU111" s="207"/>
      <c r="GV111" s="207"/>
      <c r="GW111" s="207"/>
      <c r="GX111" s="207"/>
      <c r="GY111" s="207"/>
      <c r="GZ111" s="207"/>
      <c r="HA111" s="207" t="str">
        <f t="shared" ref="HA111:HA174" si="49">HA13</f>
        <v/>
      </c>
      <c r="HB111" s="207"/>
      <c r="HC111" s="207"/>
      <c r="HD111" s="207"/>
      <c r="HE111" s="207"/>
      <c r="HF111" s="207"/>
      <c r="HG111" s="207"/>
      <c r="HH111" s="207" t="str">
        <f t="shared" ref="HH111:HH174" si="50">HH13</f>
        <v/>
      </c>
      <c r="HI111" s="207"/>
      <c r="HJ111" s="207"/>
      <c r="HK111" s="207"/>
      <c r="HL111" s="207"/>
      <c r="HM111" s="207"/>
      <c r="HN111" s="207"/>
      <c r="HO111" s="207" t="str">
        <f t="shared" ref="HO111:HO174" si="51">HO13</f>
        <v/>
      </c>
      <c r="HP111" s="207"/>
      <c r="HQ111" s="207"/>
      <c r="HR111" s="207"/>
      <c r="HS111" s="207"/>
      <c r="HT111" s="207"/>
      <c r="HU111" s="207"/>
      <c r="HV111" s="207" t="str">
        <f t="shared" ref="HV111:HV174" si="52">HV13</f>
        <v/>
      </c>
      <c r="HW111" s="207"/>
      <c r="HX111" s="207"/>
      <c r="HY111" s="207"/>
      <c r="HZ111" s="207"/>
      <c r="IA111" s="207"/>
      <c r="IB111" s="207"/>
      <c r="IC111" s="207" t="str">
        <f t="shared" ref="IC111:IC174" si="53">IC13</f>
        <v/>
      </c>
      <c r="ID111" s="207"/>
      <c r="IE111" s="207"/>
      <c r="IF111" s="207"/>
      <c r="IG111" s="207"/>
      <c r="IH111" s="207"/>
      <c r="II111" s="207"/>
      <c r="IJ111" s="207" t="str">
        <f t="shared" ref="IJ111:IJ174" si="54">IJ13</f>
        <v/>
      </c>
      <c r="IK111" s="207"/>
      <c r="IL111" s="207"/>
      <c r="IM111" s="207"/>
      <c r="IN111" s="207"/>
      <c r="IO111" s="207"/>
      <c r="IP111" s="207"/>
      <c r="IQ111" s="207" t="str">
        <f t="shared" ref="IQ111:IQ174" si="55">IQ13</f>
        <v/>
      </c>
      <c r="IR111" s="207"/>
      <c r="IS111" s="207"/>
      <c r="IT111" s="207"/>
      <c r="IU111" s="207"/>
      <c r="IV111" s="207"/>
      <c r="IW111" s="207"/>
      <c r="IX111" s="207" t="str">
        <f t="shared" ref="IX111:IX174" si="56">IX13</f>
        <v/>
      </c>
      <c r="IY111" s="207"/>
      <c r="IZ111" s="207"/>
      <c r="JA111" s="207"/>
      <c r="JB111" s="207"/>
      <c r="JC111" s="207"/>
      <c r="JD111" s="207"/>
      <c r="JE111" s="207" t="str">
        <f t="shared" ref="JE111:JE174" si="57">JE13</f>
        <v/>
      </c>
      <c r="JF111" s="207"/>
      <c r="JG111" s="207"/>
      <c r="JH111" s="207"/>
      <c r="JI111" s="207"/>
      <c r="JJ111" s="207"/>
      <c r="JK111" s="207"/>
      <c r="JL111" s="207" t="str">
        <f t="shared" ref="JL111:JL174" si="58">JL13</f>
        <v/>
      </c>
      <c r="JM111" s="207"/>
      <c r="JN111" s="207"/>
      <c r="JO111" s="207"/>
      <c r="JP111" s="207"/>
      <c r="JQ111" s="207"/>
      <c r="JR111" s="207"/>
      <c r="JS111" s="207" t="str">
        <f t="shared" ref="JS111:JS174" si="59">JS13</f>
        <v/>
      </c>
      <c r="JT111" s="207"/>
      <c r="JU111" s="207"/>
      <c r="JV111" s="207"/>
      <c r="JW111" s="207"/>
      <c r="JX111" s="207"/>
      <c r="JY111" s="207"/>
      <c r="JZ111" s="207" t="str">
        <f t="shared" ref="JZ111:JZ174" si="60">JZ13</f>
        <v/>
      </c>
      <c r="KA111" s="207"/>
      <c r="KB111" s="207"/>
      <c r="KC111" s="207"/>
      <c r="KD111" s="207"/>
      <c r="KE111" s="207"/>
      <c r="KF111" s="207"/>
      <c r="KG111" s="207" t="str">
        <f t="shared" ref="KG111:KG174" si="61">KG13</f>
        <v/>
      </c>
      <c r="KH111" s="207"/>
      <c r="KI111" s="207"/>
      <c r="KJ111" s="207"/>
      <c r="KK111" s="207"/>
      <c r="KL111" s="207"/>
      <c r="KM111" s="207"/>
      <c r="KN111" s="207" t="str">
        <f t="shared" ref="KN111:KN174" si="62">KN13</f>
        <v/>
      </c>
      <c r="KO111" s="207"/>
      <c r="KP111" s="207"/>
      <c r="KQ111" s="207"/>
      <c r="KR111" s="207"/>
      <c r="KS111" s="207"/>
      <c r="KT111" s="207"/>
      <c r="KU111" s="207" t="str">
        <f t="shared" ref="KU111:KU174" si="63">KU13</f>
        <v/>
      </c>
      <c r="KV111" s="207"/>
      <c r="KW111" s="207"/>
      <c r="KX111" s="207"/>
      <c r="KY111" s="207"/>
      <c r="KZ111" s="207"/>
      <c r="LA111" s="207"/>
      <c r="LB111" s="207" t="str">
        <f t="shared" ref="LB111:LB174" si="64">LB13</f>
        <v/>
      </c>
      <c r="LC111" s="207"/>
      <c r="LD111" s="207"/>
      <c r="LE111" s="207"/>
      <c r="LF111" s="207"/>
      <c r="LG111" s="207"/>
      <c r="LH111" s="207"/>
      <c r="LI111" s="207" t="str">
        <f t="shared" si="1"/>
        <v/>
      </c>
      <c r="LJ111" s="207"/>
      <c r="LK111" s="207"/>
      <c r="LL111" s="207"/>
      <c r="LM111" s="207"/>
      <c r="LN111" s="207"/>
      <c r="LO111" s="207"/>
      <c r="LP111" s="207" t="str">
        <f t="shared" si="2"/>
        <v/>
      </c>
      <c r="LQ111" s="207"/>
      <c r="LR111" s="207"/>
      <c r="LS111" s="207"/>
      <c r="LT111" s="207"/>
      <c r="LU111" s="207"/>
      <c r="LV111" s="207"/>
      <c r="LW111" s="207" t="str">
        <f t="shared" si="3"/>
        <v/>
      </c>
      <c r="LX111" s="207"/>
      <c r="LY111" s="207"/>
      <c r="LZ111" s="207"/>
      <c r="MA111" s="207"/>
      <c r="MB111" s="207"/>
      <c r="MC111" s="207"/>
      <c r="MD111" s="207" t="str">
        <f t="shared" si="4"/>
        <v/>
      </c>
      <c r="ME111" s="207"/>
      <c r="MF111" s="207"/>
      <c r="MG111" s="207"/>
      <c r="MH111" s="207"/>
      <c r="MI111" s="207"/>
      <c r="MJ111" s="207"/>
      <c r="MK111" s="207" t="str">
        <f t="shared" si="5"/>
        <v/>
      </c>
      <c r="ML111" s="207"/>
      <c r="MM111" s="207"/>
      <c r="MN111" s="207"/>
      <c r="MO111" s="207"/>
      <c r="MP111" s="207"/>
      <c r="MQ111" s="207"/>
      <c r="MR111" s="207" t="str">
        <f t="shared" si="6"/>
        <v/>
      </c>
      <c r="MS111" s="207"/>
      <c r="MT111" s="207"/>
      <c r="MU111" s="207"/>
      <c r="MV111" s="207"/>
      <c r="MW111" s="207"/>
      <c r="MX111" s="207"/>
      <c r="MY111" s="207" t="str">
        <f t="shared" si="7"/>
        <v/>
      </c>
      <c r="MZ111" s="207"/>
      <c r="NA111" s="207"/>
      <c r="NB111" s="207"/>
      <c r="NC111" s="207"/>
      <c r="ND111" s="207"/>
      <c r="NE111" s="207"/>
      <c r="NF111" s="207" t="str">
        <f t="shared" si="8"/>
        <v/>
      </c>
      <c r="NG111" s="207"/>
      <c r="NH111" s="207"/>
      <c r="NI111" s="207"/>
      <c r="NJ111" s="207"/>
      <c r="NK111" s="207"/>
      <c r="NL111" s="207"/>
      <c r="NM111" s="207" t="str">
        <f t="shared" si="9"/>
        <v/>
      </c>
      <c r="NN111" s="207"/>
      <c r="NO111" s="207"/>
      <c r="NP111" s="207"/>
      <c r="NQ111" s="207"/>
      <c r="NR111" s="207"/>
      <c r="NS111" s="207"/>
      <c r="NT111" s="207" t="str">
        <f t="shared" si="10"/>
        <v/>
      </c>
      <c r="NU111" s="207"/>
      <c r="NV111" s="207"/>
      <c r="NW111" s="207"/>
      <c r="NX111" s="207"/>
      <c r="NY111" s="207"/>
      <c r="NZ111" s="207"/>
      <c r="OA111" s="207" t="str">
        <f t="shared" si="11"/>
        <v/>
      </c>
      <c r="OB111" s="207"/>
      <c r="OC111" s="207"/>
      <c r="OD111" s="207"/>
      <c r="OE111" s="207"/>
      <c r="OF111" s="207"/>
      <c r="OG111" s="207"/>
      <c r="OH111" s="207" t="str">
        <f t="shared" si="12"/>
        <v/>
      </c>
      <c r="OI111" s="207"/>
      <c r="OJ111" s="207"/>
      <c r="OK111" s="207"/>
      <c r="OL111" s="207"/>
      <c r="OM111" s="207"/>
      <c r="ON111" s="207"/>
      <c r="OO111" s="207" t="str">
        <f t="shared" si="13"/>
        <v/>
      </c>
      <c r="OP111" s="207"/>
      <c r="OQ111" s="207"/>
      <c r="OR111" s="207"/>
      <c r="OS111" s="207"/>
      <c r="OT111" s="207"/>
      <c r="OU111" s="207"/>
      <c r="OV111" s="207" t="str">
        <f t="shared" si="14"/>
        <v/>
      </c>
      <c r="OW111" s="207"/>
      <c r="OX111" s="207"/>
      <c r="OY111" s="207"/>
      <c r="OZ111" s="207"/>
      <c r="PA111" s="207"/>
      <c r="PB111" s="207"/>
      <c r="PC111" s="207" t="str">
        <f t="shared" si="15"/>
        <v/>
      </c>
      <c r="PD111" s="207"/>
      <c r="PE111" s="207"/>
      <c r="PF111" s="207"/>
      <c r="PG111" s="207"/>
      <c r="PH111" s="207"/>
      <c r="PI111" s="207"/>
      <c r="PJ111" s="207" t="str">
        <f t="shared" si="16"/>
        <v/>
      </c>
      <c r="PK111" s="207"/>
      <c r="PL111" s="207"/>
      <c r="PM111" s="207"/>
      <c r="PN111" s="207"/>
      <c r="PO111" s="207"/>
      <c r="PP111" s="207"/>
      <c r="PQ111" s="207" t="str">
        <f t="shared" si="17"/>
        <v/>
      </c>
      <c r="PR111" s="207"/>
      <c r="PS111" s="207"/>
      <c r="PT111" s="207"/>
      <c r="PU111" s="207"/>
      <c r="PV111" s="207"/>
      <c r="PW111" s="207"/>
      <c r="PX111" s="207" t="str">
        <f t="shared" si="18"/>
        <v/>
      </c>
      <c r="PY111" s="207"/>
      <c r="PZ111" s="207"/>
      <c r="QA111" s="207"/>
      <c r="QB111" s="207"/>
      <c r="QC111" s="207"/>
      <c r="QD111" s="207"/>
      <c r="QE111" s="207" t="str">
        <f t="shared" si="19"/>
        <v/>
      </c>
      <c r="QF111" s="207"/>
      <c r="QG111" s="207"/>
      <c r="QH111" s="207"/>
      <c r="QI111" s="207"/>
      <c r="QJ111" s="207"/>
      <c r="QK111" s="207"/>
      <c r="QL111" s="207"/>
      <c r="QM111" s="207"/>
      <c r="QN111" s="207"/>
      <c r="QO111" s="207"/>
      <c r="QP111" s="207"/>
      <c r="QQ111" s="207"/>
      <c r="QR111" s="207"/>
      <c r="QS111" s="207"/>
      <c r="QT111" s="207"/>
      <c r="QU111" s="207"/>
      <c r="QV111" s="207"/>
    </row>
    <row r="112" spans="1:464" s="6" customFormat="1" ht="16.5">
      <c r="A112" s="207"/>
      <c r="B112" s="208"/>
      <c r="C112" s="208"/>
      <c r="D112" s="208"/>
      <c r="E112" s="208"/>
      <c r="F112" s="207" t="e">
        <f t="shared" si="20"/>
        <v>#N/A</v>
      </c>
      <c r="G112" s="207"/>
      <c r="H112" s="208"/>
      <c r="I112" s="208"/>
      <c r="J112" s="208"/>
      <c r="K112" s="207"/>
      <c r="L112" s="207"/>
      <c r="M112" s="207">
        <f t="shared" si="21"/>
        <v>0</v>
      </c>
      <c r="N112" s="207"/>
      <c r="O112" s="207"/>
      <c r="P112" s="207"/>
      <c r="Q112" s="209"/>
      <c r="R112" s="207"/>
      <c r="S112" s="207"/>
      <c r="T112" s="207">
        <f t="shared" si="22"/>
        <v>20</v>
      </c>
      <c r="U112" s="207"/>
      <c r="V112" s="207"/>
      <c r="W112" s="207"/>
      <c r="X112" s="207"/>
      <c r="Y112" s="207"/>
      <c r="Z112" s="207"/>
      <c r="AA112" s="207">
        <f t="shared" si="23"/>
        <v>20</v>
      </c>
      <c r="AB112" s="207"/>
      <c r="AC112" s="207"/>
      <c r="AD112" s="207"/>
      <c r="AE112" s="207"/>
      <c r="AF112" s="207"/>
      <c r="AG112" s="207"/>
      <c r="AH112" s="207" t="str">
        <f t="shared" si="24"/>
        <v/>
      </c>
      <c r="AI112" s="207"/>
      <c r="AJ112" s="207"/>
      <c r="AK112" s="207"/>
      <c r="AL112" s="207"/>
      <c r="AM112" s="207"/>
      <c r="AN112" s="207"/>
      <c r="AO112" s="207" t="str">
        <f t="shared" si="25"/>
        <v/>
      </c>
      <c r="AP112" s="207"/>
      <c r="AQ112" s="207"/>
      <c r="AR112" s="207"/>
      <c r="AS112" s="207"/>
      <c r="AT112" s="207"/>
      <c r="AU112" s="207"/>
      <c r="AV112" s="207" t="str">
        <f t="shared" si="26"/>
        <v/>
      </c>
      <c r="AW112" s="207"/>
      <c r="AX112" s="207"/>
      <c r="AY112" s="207"/>
      <c r="AZ112" s="207"/>
      <c r="BA112" s="207"/>
      <c r="BB112" s="207"/>
      <c r="BC112" s="207" t="str">
        <f t="shared" si="27"/>
        <v/>
      </c>
      <c r="BD112" s="207"/>
      <c r="BE112" s="207"/>
      <c r="BF112" s="207"/>
      <c r="BG112" s="207"/>
      <c r="BH112" s="207"/>
      <c r="BI112" s="207"/>
      <c r="BJ112" s="207" t="str">
        <f t="shared" si="28"/>
        <v/>
      </c>
      <c r="BK112" s="207"/>
      <c r="BL112" s="207"/>
      <c r="BM112" s="207"/>
      <c r="BN112" s="207"/>
      <c r="BO112" s="207"/>
      <c r="BP112" s="207"/>
      <c r="BQ112" s="207" t="str">
        <f t="shared" si="29"/>
        <v/>
      </c>
      <c r="BR112" s="207"/>
      <c r="BS112" s="207"/>
      <c r="BT112" s="207"/>
      <c r="BU112" s="207"/>
      <c r="BV112" s="207"/>
      <c r="BW112" s="207"/>
      <c r="BX112" s="207" t="str">
        <f t="shared" si="30"/>
        <v/>
      </c>
      <c r="BY112" s="207"/>
      <c r="BZ112" s="207"/>
      <c r="CA112" s="207"/>
      <c r="CB112" s="207"/>
      <c r="CC112" s="207"/>
      <c r="CD112" s="207"/>
      <c r="CE112" s="207" t="str">
        <f t="shared" si="31"/>
        <v/>
      </c>
      <c r="CF112" s="207"/>
      <c r="CG112" s="207"/>
      <c r="CH112" s="207"/>
      <c r="CI112" s="207"/>
      <c r="CJ112" s="207"/>
      <c r="CK112" s="207"/>
      <c r="CL112" s="207" t="str">
        <f t="shared" si="32"/>
        <v/>
      </c>
      <c r="CM112" s="207"/>
      <c r="CN112" s="207"/>
      <c r="CO112" s="207"/>
      <c r="CP112" s="207"/>
      <c r="CQ112" s="207"/>
      <c r="CR112" s="207"/>
      <c r="CS112" s="207" t="str">
        <f t="shared" si="33"/>
        <v/>
      </c>
      <c r="CT112" s="207"/>
      <c r="CU112" s="207"/>
      <c r="CV112" s="207"/>
      <c r="CW112" s="207"/>
      <c r="CX112" s="207"/>
      <c r="CY112" s="207"/>
      <c r="CZ112" s="207" t="str">
        <f t="shared" si="34"/>
        <v/>
      </c>
      <c r="DA112" s="207"/>
      <c r="DB112" s="207"/>
      <c r="DC112" s="207"/>
      <c r="DD112" s="207"/>
      <c r="DE112" s="207"/>
      <c r="DF112" s="207"/>
      <c r="DG112" s="207" t="str">
        <f t="shared" si="35"/>
        <v/>
      </c>
      <c r="DH112" s="207"/>
      <c r="DI112" s="207"/>
      <c r="DJ112" s="207"/>
      <c r="DK112" s="207"/>
      <c r="DL112" s="207"/>
      <c r="DM112" s="207"/>
      <c r="DN112" s="207" t="str">
        <f t="shared" si="36"/>
        <v/>
      </c>
      <c r="DO112" s="207"/>
      <c r="DP112" s="207"/>
      <c r="DQ112" s="207"/>
      <c r="DR112" s="207"/>
      <c r="DS112" s="207"/>
      <c r="DT112" s="207"/>
      <c r="DU112" s="207" t="str">
        <f t="shared" si="37"/>
        <v/>
      </c>
      <c r="DV112" s="207"/>
      <c r="DW112" s="207"/>
      <c r="DX112" s="207"/>
      <c r="DY112" s="207"/>
      <c r="DZ112" s="207"/>
      <c r="EA112" s="207"/>
      <c r="EB112" s="207" t="str">
        <f t="shared" si="38"/>
        <v/>
      </c>
      <c r="EC112" s="207"/>
      <c r="ED112" s="207"/>
      <c r="EE112" s="207"/>
      <c r="EF112" s="207"/>
      <c r="EG112" s="207"/>
      <c r="EH112" s="207"/>
      <c r="EI112" s="207" t="str">
        <f t="shared" si="39"/>
        <v/>
      </c>
      <c r="EJ112" s="207"/>
      <c r="EK112" s="207"/>
      <c r="EL112" s="207"/>
      <c r="EM112" s="207"/>
      <c r="EN112" s="207"/>
      <c r="EO112" s="207"/>
      <c r="EP112" s="207" t="str">
        <f t="shared" si="40"/>
        <v/>
      </c>
      <c r="EQ112" s="207"/>
      <c r="ER112" s="207"/>
      <c r="ES112" s="207"/>
      <c r="ET112" s="207"/>
      <c r="EU112" s="207"/>
      <c r="EV112" s="207"/>
      <c r="EW112" s="207" t="str">
        <f t="shared" si="41"/>
        <v/>
      </c>
      <c r="EX112" s="207"/>
      <c r="EY112" s="207"/>
      <c r="EZ112" s="207"/>
      <c r="FA112" s="207"/>
      <c r="FB112" s="207"/>
      <c r="FC112" s="207"/>
      <c r="FD112" s="207" t="str">
        <f t="shared" si="42"/>
        <v/>
      </c>
      <c r="FE112" s="207"/>
      <c r="FF112" s="207"/>
      <c r="FG112" s="207"/>
      <c r="FH112" s="207"/>
      <c r="FI112" s="207"/>
      <c r="FJ112" s="207"/>
      <c r="FK112" s="207" t="str">
        <f t="shared" si="43"/>
        <v/>
      </c>
      <c r="FL112" s="207"/>
      <c r="FM112" s="207"/>
      <c r="FN112" s="207"/>
      <c r="FO112" s="207"/>
      <c r="FP112" s="207"/>
      <c r="FQ112" s="207"/>
      <c r="FR112" s="207" t="str">
        <f t="shared" si="44"/>
        <v/>
      </c>
      <c r="FS112" s="207"/>
      <c r="FT112" s="207"/>
      <c r="FU112" s="207"/>
      <c r="FV112" s="207"/>
      <c r="FW112" s="207"/>
      <c r="FX112" s="207"/>
      <c r="FY112" s="207" t="str">
        <f t="shared" si="45"/>
        <v/>
      </c>
      <c r="FZ112" s="207"/>
      <c r="GA112" s="207"/>
      <c r="GB112" s="207"/>
      <c r="GC112" s="207"/>
      <c r="GD112" s="207"/>
      <c r="GE112" s="207"/>
      <c r="GF112" s="207" t="str">
        <f t="shared" si="46"/>
        <v/>
      </c>
      <c r="GG112" s="207"/>
      <c r="GH112" s="207"/>
      <c r="GI112" s="207"/>
      <c r="GJ112" s="207"/>
      <c r="GK112" s="207"/>
      <c r="GL112" s="207"/>
      <c r="GM112" s="207" t="str">
        <f t="shared" si="47"/>
        <v/>
      </c>
      <c r="GN112" s="207"/>
      <c r="GO112" s="207"/>
      <c r="GP112" s="207"/>
      <c r="GQ112" s="207"/>
      <c r="GR112" s="207"/>
      <c r="GS112" s="207"/>
      <c r="GT112" s="207" t="str">
        <f t="shared" si="48"/>
        <v/>
      </c>
      <c r="GU112" s="207"/>
      <c r="GV112" s="207"/>
      <c r="GW112" s="207"/>
      <c r="GX112" s="207"/>
      <c r="GY112" s="207"/>
      <c r="GZ112" s="207"/>
      <c r="HA112" s="207" t="str">
        <f t="shared" si="49"/>
        <v/>
      </c>
      <c r="HB112" s="207"/>
      <c r="HC112" s="207"/>
      <c r="HD112" s="207"/>
      <c r="HE112" s="207"/>
      <c r="HF112" s="207"/>
      <c r="HG112" s="207"/>
      <c r="HH112" s="207" t="str">
        <f t="shared" si="50"/>
        <v/>
      </c>
      <c r="HI112" s="207"/>
      <c r="HJ112" s="207"/>
      <c r="HK112" s="207"/>
      <c r="HL112" s="207"/>
      <c r="HM112" s="207"/>
      <c r="HN112" s="207"/>
      <c r="HO112" s="207" t="str">
        <f t="shared" si="51"/>
        <v/>
      </c>
      <c r="HP112" s="207"/>
      <c r="HQ112" s="207"/>
      <c r="HR112" s="207"/>
      <c r="HS112" s="207"/>
      <c r="HT112" s="207"/>
      <c r="HU112" s="207"/>
      <c r="HV112" s="207" t="str">
        <f t="shared" si="52"/>
        <v/>
      </c>
      <c r="HW112" s="207"/>
      <c r="HX112" s="207"/>
      <c r="HY112" s="207"/>
      <c r="HZ112" s="207"/>
      <c r="IA112" s="207"/>
      <c r="IB112" s="207"/>
      <c r="IC112" s="207" t="str">
        <f t="shared" si="53"/>
        <v/>
      </c>
      <c r="ID112" s="207"/>
      <c r="IE112" s="207"/>
      <c r="IF112" s="207"/>
      <c r="IG112" s="207"/>
      <c r="IH112" s="207"/>
      <c r="II112" s="207"/>
      <c r="IJ112" s="207" t="str">
        <f t="shared" si="54"/>
        <v/>
      </c>
      <c r="IK112" s="207"/>
      <c r="IL112" s="207"/>
      <c r="IM112" s="207"/>
      <c r="IN112" s="207"/>
      <c r="IO112" s="207"/>
      <c r="IP112" s="207"/>
      <c r="IQ112" s="207" t="str">
        <f t="shared" si="55"/>
        <v/>
      </c>
      <c r="IR112" s="207"/>
      <c r="IS112" s="207"/>
      <c r="IT112" s="207"/>
      <c r="IU112" s="207"/>
      <c r="IV112" s="207"/>
      <c r="IW112" s="207"/>
      <c r="IX112" s="207" t="str">
        <f t="shared" si="56"/>
        <v/>
      </c>
      <c r="IY112" s="207"/>
      <c r="IZ112" s="207"/>
      <c r="JA112" s="207"/>
      <c r="JB112" s="207"/>
      <c r="JC112" s="207"/>
      <c r="JD112" s="207"/>
      <c r="JE112" s="207" t="str">
        <f t="shared" si="57"/>
        <v/>
      </c>
      <c r="JF112" s="207"/>
      <c r="JG112" s="207"/>
      <c r="JH112" s="207"/>
      <c r="JI112" s="207"/>
      <c r="JJ112" s="207"/>
      <c r="JK112" s="207"/>
      <c r="JL112" s="207" t="str">
        <f t="shared" si="58"/>
        <v/>
      </c>
      <c r="JM112" s="207"/>
      <c r="JN112" s="207"/>
      <c r="JO112" s="207"/>
      <c r="JP112" s="207"/>
      <c r="JQ112" s="207"/>
      <c r="JR112" s="207"/>
      <c r="JS112" s="207" t="str">
        <f t="shared" si="59"/>
        <v/>
      </c>
      <c r="JT112" s="207"/>
      <c r="JU112" s="207"/>
      <c r="JV112" s="207"/>
      <c r="JW112" s="207"/>
      <c r="JX112" s="207"/>
      <c r="JY112" s="207"/>
      <c r="JZ112" s="207" t="str">
        <f t="shared" si="60"/>
        <v/>
      </c>
      <c r="KA112" s="207"/>
      <c r="KB112" s="207"/>
      <c r="KC112" s="207"/>
      <c r="KD112" s="207"/>
      <c r="KE112" s="207"/>
      <c r="KF112" s="207"/>
      <c r="KG112" s="207" t="str">
        <f t="shared" si="61"/>
        <v/>
      </c>
      <c r="KH112" s="207"/>
      <c r="KI112" s="207"/>
      <c r="KJ112" s="207"/>
      <c r="KK112" s="207"/>
      <c r="KL112" s="207"/>
      <c r="KM112" s="207"/>
      <c r="KN112" s="207" t="str">
        <f t="shared" si="62"/>
        <v/>
      </c>
      <c r="KO112" s="207"/>
      <c r="KP112" s="207"/>
      <c r="KQ112" s="207"/>
      <c r="KR112" s="207"/>
      <c r="KS112" s="207"/>
      <c r="KT112" s="207"/>
      <c r="KU112" s="207" t="str">
        <f t="shared" si="63"/>
        <v/>
      </c>
      <c r="KV112" s="207"/>
      <c r="KW112" s="207"/>
      <c r="KX112" s="207"/>
      <c r="KY112" s="207"/>
      <c r="KZ112" s="207"/>
      <c r="LA112" s="207"/>
      <c r="LB112" s="207" t="str">
        <f t="shared" si="64"/>
        <v/>
      </c>
      <c r="LC112" s="207"/>
      <c r="LD112" s="207"/>
      <c r="LE112" s="207"/>
      <c r="LF112" s="207"/>
      <c r="LG112" s="207"/>
      <c r="LH112" s="207"/>
      <c r="LI112" s="207" t="str">
        <f t="shared" si="1"/>
        <v/>
      </c>
      <c r="LJ112" s="207"/>
      <c r="LK112" s="207"/>
      <c r="LL112" s="207"/>
      <c r="LM112" s="207"/>
      <c r="LN112" s="207"/>
      <c r="LO112" s="207"/>
      <c r="LP112" s="207" t="str">
        <f t="shared" si="2"/>
        <v/>
      </c>
      <c r="LQ112" s="207"/>
      <c r="LR112" s="207"/>
      <c r="LS112" s="207"/>
      <c r="LT112" s="207"/>
      <c r="LU112" s="207"/>
      <c r="LV112" s="207"/>
      <c r="LW112" s="207" t="str">
        <f t="shared" si="3"/>
        <v/>
      </c>
      <c r="LX112" s="207"/>
      <c r="LY112" s="207"/>
      <c r="LZ112" s="207"/>
      <c r="MA112" s="207"/>
      <c r="MB112" s="207"/>
      <c r="MC112" s="207"/>
      <c r="MD112" s="207" t="str">
        <f t="shared" si="4"/>
        <v/>
      </c>
      <c r="ME112" s="207"/>
      <c r="MF112" s="207"/>
      <c r="MG112" s="207"/>
      <c r="MH112" s="207"/>
      <c r="MI112" s="207"/>
      <c r="MJ112" s="207"/>
      <c r="MK112" s="207" t="str">
        <f t="shared" si="5"/>
        <v/>
      </c>
      <c r="ML112" s="207"/>
      <c r="MM112" s="207"/>
      <c r="MN112" s="207"/>
      <c r="MO112" s="207"/>
      <c r="MP112" s="207"/>
      <c r="MQ112" s="207"/>
      <c r="MR112" s="207" t="str">
        <f t="shared" si="6"/>
        <v/>
      </c>
      <c r="MS112" s="207"/>
      <c r="MT112" s="207"/>
      <c r="MU112" s="207"/>
      <c r="MV112" s="207"/>
      <c r="MW112" s="207"/>
      <c r="MX112" s="207"/>
      <c r="MY112" s="207" t="str">
        <f t="shared" si="7"/>
        <v/>
      </c>
      <c r="MZ112" s="207"/>
      <c r="NA112" s="207"/>
      <c r="NB112" s="207"/>
      <c r="NC112" s="207"/>
      <c r="ND112" s="207"/>
      <c r="NE112" s="207"/>
      <c r="NF112" s="207" t="str">
        <f t="shared" si="8"/>
        <v/>
      </c>
      <c r="NG112" s="207"/>
      <c r="NH112" s="207"/>
      <c r="NI112" s="207"/>
      <c r="NJ112" s="207"/>
      <c r="NK112" s="207"/>
      <c r="NL112" s="207"/>
      <c r="NM112" s="207" t="str">
        <f t="shared" si="9"/>
        <v/>
      </c>
      <c r="NN112" s="207"/>
      <c r="NO112" s="207"/>
      <c r="NP112" s="207"/>
      <c r="NQ112" s="207"/>
      <c r="NR112" s="207"/>
      <c r="NS112" s="207"/>
      <c r="NT112" s="207" t="str">
        <f t="shared" si="10"/>
        <v/>
      </c>
      <c r="NU112" s="207"/>
      <c r="NV112" s="207"/>
      <c r="NW112" s="207"/>
      <c r="NX112" s="207"/>
      <c r="NY112" s="207"/>
      <c r="NZ112" s="207"/>
      <c r="OA112" s="207" t="str">
        <f t="shared" si="11"/>
        <v/>
      </c>
      <c r="OB112" s="207"/>
      <c r="OC112" s="207"/>
      <c r="OD112" s="207"/>
      <c r="OE112" s="207"/>
      <c r="OF112" s="207"/>
      <c r="OG112" s="207"/>
      <c r="OH112" s="207" t="str">
        <f t="shared" si="12"/>
        <v/>
      </c>
      <c r="OI112" s="207"/>
      <c r="OJ112" s="207"/>
      <c r="OK112" s="207"/>
      <c r="OL112" s="207"/>
      <c r="OM112" s="207"/>
      <c r="ON112" s="207"/>
      <c r="OO112" s="207" t="str">
        <f t="shared" si="13"/>
        <v/>
      </c>
      <c r="OP112" s="207"/>
      <c r="OQ112" s="207"/>
      <c r="OR112" s="207"/>
      <c r="OS112" s="207"/>
      <c r="OT112" s="207"/>
      <c r="OU112" s="207"/>
      <c r="OV112" s="207" t="str">
        <f t="shared" si="14"/>
        <v/>
      </c>
      <c r="OW112" s="207"/>
      <c r="OX112" s="207"/>
      <c r="OY112" s="207"/>
      <c r="OZ112" s="207"/>
      <c r="PA112" s="207"/>
      <c r="PB112" s="207"/>
      <c r="PC112" s="207" t="str">
        <f t="shared" si="15"/>
        <v/>
      </c>
      <c r="PD112" s="207"/>
      <c r="PE112" s="207"/>
      <c r="PF112" s="207"/>
      <c r="PG112" s="207"/>
      <c r="PH112" s="207"/>
      <c r="PI112" s="207"/>
      <c r="PJ112" s="207" t="str">
        <f t="shared" si="16"/>
        <v/>
      </c>
      <c r="PK112" s="207"/>
      <c r="PL112" s="207"/>
      <c r="PM112" s="207"/>
      <c r="PN112" s="207"/>
      <c r="PO112" s="207"/>
      <c r="PP112" s="207"/>
      <c r="PQ112" s="207" t="str">
        <f t="shared" si="17"/>
        <v/>
      </c>
      <c r="PR112" s="207"/>
      <c r="PS112" s="207"/>
      <c r="PT112" s="207"/>
      <c r="PU112" s="207"/>
      <c r="PV112" s="207"/>
      <c r="PW112" s="207"/>
      <c r="PX112" s="207" t="str">
        <f t="shared" si="18"/>
        <v/>
      </c>
      <c r="PY112" s="207"/>
      <c r="PZ112" s="207"/>
      <c r="QA112" s="207"/>
      <c r="QB112" s="207"/>
      <c r="QC112" s="207"/>
      <c r="QD112" s="207"/>
      <c r="QE112" s="207" t="str">
        <f t="shared" si="19"/>
        <v/>
      </c>
      <c r="QF112" s="207"/>
      <c r="QG112" s="207"/>
      <c r="QH112" s="207"/>
      <c r="QI112" s="207"/>
      <c r="QJ112" s="207"/>
      <c r="QK112" s="207"/>
      <c r="QL112" s="207"/>
      <c r="QM112" s="207"/>
      <c r="QN112" s="207"/>
      <c r="QO112" s="207"/>
      <c r="QP112" s="207"/>
      <c r="QQ112" s="207"/>
      <c r="QR112" s="207"/>
      <c r="QS112" s="207"/>
      <c r="QT112" s="207"/>
      <c r="QU112" s="207"/>
      <c r="QV112" s="207"/>
    </row>
    <row r="113" spans="1:464" s="6" customFormat="1" ht="16.5">
      <c r="A113" s="207"/>
      <c r="B113" s="208"/>
      <c r="C113" s="208"/>
      <c r="D113" s="208"/>
      <c r="E113" s="208"/>
      <c r="F113" s="207" t="e">
        <f t="shared" si="20"/>
        <v>#N/A</v>
      </c>
      <c r="G113" s="207"/>
      <c r="H113" s="208"/>
      <c r="I113" s="208"/>
      <c r="J113" s="208"/>
      <c r="K113" s="207"/>
      <c r="L113" s="207"/>
      <c r="M113" s="207">
        <f t="shared" si="21"/>
        <v>0</v>
      </c>
      <c r="N113" s="207"/>
      <c r="O113" s="207"/>
      <c r="P113" s="207"/>
      <c r="Q113" s="209"/>
      <c r="R113" s="207"/>
      <c r="S113" s="207"/>
      <c r="T113" s="207">
        <f t="shared" si="22"/>
        <v>20</v>
      </c>
      <c r="U113" s="207"/>
      <c r="V113" s="207"/>
      <c r="W113" s="207"/>
      <c r="X113" s="207"/>
      <c r="Y113" s="207"/>
      <c r="Z113" s="207"/>
      <c r="AA113" s="207">
        <f t="shared" si="23"/>
        <v>0</v>
      </c>
      <c r="AB113" s="207"/>
      <c r="AC113" s="207"/>
      <c r="AD113" s="207"/>
      <c r="AE113" s="207"/>
      <c r="AF113" s="207"/>
      <c r="AG113" s="207"/>
      <c r="AH113" s="207" t="str">
        <f t="shared" si="24"/>
        <v/>
      </c>
      <c r="AI113" s="207"/>
      <c r="AJ113" s="207"/>
      <c r="AK113" s="207"/>
      <c r="AL113" s="207"/>
      <c r="AM113" s="207"/>
      <c r="AN113" s="207"/>
      <c r="AO113" s="207" t="str">
        <f t="shared" si="25"/>
        <v/>
      </c>
      <c r="AP113" s="207"/>
      <c r="AQ113" s="207"/>
      <c r="AR113" s="207"/>
      <c r="AS113" s="207"/>
      <c r="AT113" s="207"/>
      <c r="AU113" s="207"/>
      <c r="AV113" s="207" t="str">
        <f t="shared" si="26"/>
        <v/>
      </c>
      <c r="AW113" s="207"/>
      <c r="AX113" s="207"/>
      <c r="AY113" s="207"/>
      <c r="AZ113" s="207"/>
      <c r="BA113" s="207"/>
      <c r="BB113" s="207"/>
      <c r="BC113" s="207" t="str">
        <f t="shared" si="27"/>
        <v/>
      </c>
      <c r="BD113" s="207"/>
      <c r="BE113" s="207"/>
      <c r="BF113" s="207"/>
      <c r="BG113" s="207"/>
      <c r="BH113" s="207"/>
      <c r="BI113" s="207"/>
      <c r="BJ113" s="207" t="str">
        <f t="shared" si="28"/>
        <v/>
      </c>
      <c r="BK113" s="207"/>
      <c r="BL113" s="207"/>
      <c r="BM113" s="207"/>
      <c r="BN113" s="207"/>
      <c r="BO113" s="207"/>
      <c r="BP113" s="207"/>
      <c r="BQ113" s="207" t="str">
        <f t="shared" si="29"/>
        <v/>
      </c>
      <c r="BR113" s="207"/>
      <c r="BS113" s="207"/>
      <c r="BT113" s="207"/>
      <c r="BU113" s="207"/>
      <c r="BV113" s="207"/>
      <c r="BW113" s="207"/>
      <c r="BX113" s="207" t="str">
        <f t="shared" si="30"/>
        <v/>
      </c>
      <c r="BY113" s="207"/>
      <c r="BZ113" s="207"/>
      <c r="CA113" s="207"/>
      <c r="CB113" s="207"/>
      <c r="CC113" s="207"/>
      <c r="CD113" s="207"/>
      <c r="CE113" s="207" t="str">
        <f t="shared" si="31"/>
        <v/>
      </c>
      <c r="CF113" s="207"/>
      <c r="CG113" s="207"/>
      <c r="CH113" s="207"/>
      <c r="CI113" s="207"/>
      <c r="CJ113" s="207"/>
      <c r="CK113" s="207"/>
      <c r="CL113" s="207" t="str">
        <f t="shared" si="32"/>
        <v/>
      </c>
      <c r="CM113" s="207"/>
      <c r="CN113" s="207"/>
      <c r="CO113" s="207"/>
      <c r="CP113" s="207"/>
      <c r="CQ113" s="207"/>
      <c r="CR113" s="207"/>
      <c r="CS113" s="207" t="str">
        <f t="shared" si="33"/>
        <v/>
      </c>
      <c r="CT113" s="207"/>
      <c r="CU113" s="207"/>
      <c r="CV113" s="207"/>
      <c r="CW113" s="207"/>
      <c r="CX113" s="207"/>
      <c r="CY113" s="207"/>
      <c r="CZ113" s="207" t="str">
        <f t="shared" si="34"/>
        <v/>
      </c>
      <c r="DA113" s="207"/>
      <c r="DB113" s="207"/>
      <c r="DC113" s="207"/>
      <c r="DD113" s="207"/>
      <c r="DE113" s="207"/>
      <c r="DF113" s="207"/>
      <c r="DG113" s="207" t="str">
        <f t="shared" si="35"/>
        <v/>
      </c>
      <c r="DH113" s="207"/>
      <c r="DI113" s="207"/>
      <c r="DJ113" s="207"/>
      <c r="DK113" s="207"/>
      <c r="DL113" s="207"/>
      <c r="DM113" s="207"/>
      <c r="DN113" s="207" t="str">
        <f t="shared" si="36"/>
        <v/>
      </c>
      <c r="DO113" s="207"/>
      <c r="DP113" s="207"/>
      <c r="DQ113" s="207"/>
      <c r="DR113" s="207"/>
      <c r="DS113" s="207"/>
      <c r="DT113" s="207"/>
      <c r="DU113" s="207" t="str">
        <f t="shared" si="37"/>
        <v/>
      </c>
      <c r="DV113" s="207"/>
      <c r="DW113" s="207"/>
      <c r="DX113" s="207"/>
      <c r="DY113" s="207"/>
      <c r="DZ113" s="207"/>
      <c r="EA113" s="207"/>
      <c r="EB113" s="207" t="str">
        <f t="shared" si="38"/>
        <v/>
      </c>
      <c r="EC113" s="207"/>
      <c r="ED113" s="207"/>
      <c r="EE113" s="207"/>
      <c r="EF113" s="207"/>
      <c r="EG113" s="207"/>
      <c r="EH113" s="207"/>
      <c r="EI113" s="207" t="str">
        <f t="shared" si="39"/>
        <v/>
      </c>
      <c r="EJ113" s="207"/>
      <c r="EK113" s="207"/>
      <c r="EL113" s="207"/>
      <c r="EM113" s="207"/>
      <c r="EN113" s="207"/>
      <c r="EO113" s="207"/>
      <c r="EP113" s="207" t="str">
        <f t="shared" si="40"/>
        <v/>
      </c>
      <c r="EQ113" s="207"/>
      <c r="ER113" s="207"/>
      <c r="ES113" s="207"/>
      <c r="ET113" s="207"/>
      <c r="EU113" s="207"/>
      <c r="EV113" s="207"/>
      <c r="EW113" s="207" t="str">
        <f t="shared" si="41"/>
        <v/>
      </c>
      <c r="EX113" s="207"/>
      <c r="EY113" s="207"/>
      <c r="EZ113" s="207"/>
      <c r="FA113" s="207"/>
      <c r="FB113" s="207"/>
      <c r="FC113" s="207"/>
      <c r="FD113" s="207" t="str">
        <f t="shared" si="42"/>
        <v/>
      </c>
      <c r="FE113" s="207"/>
      <c r="FF113" s="207"/>
      <c r="FG113" s="207"/>
      <c r="FH113" s="207"/>
      <c r="FI113" s="207"/>
      <c r="FJ113" s="207"/>
      <c r="FK113" s="207" t="str">
        <f t="shared" si="43"/>
        <v/>
      </c>
      <c r="FL113" s="207"/>
      <c r="FM113" s="207"/>
      <c r="FN113" s="207"/>
      <c r="FO113" s="207"/>
      <c r="FP113" s="207"/>
      <c r="FQ113" s="207"/>
      <c r="FR113" s="207" t="str">
        <f t="shared" si="44"/>
        <v/>
      </c>
      <c r="FS113" s="207"/>
      <c r="FT113" s="207"/>
      <c r="FU113" s="207"/>
      <c r="FV113" s="207"/>
      <c r="FW113" s="207"/>
      <c r="FX113" s="207"/>
      <c r="FY113" s="207" t="str">
        <f t="shared" si="45"/>
        <v/>
      </c>
      <c r="FZ113" s="207"/>
      <c r="GA113" s="207"/>
      <c r="GB113" s="207"/>
      <c r="GC113" s="207"/>
      <c r="GD113" s="207"/>
      <c r="GE113" s="207"/>
      <c r="GF113" s="207" t="str">
        <f t="shared" si="46"/>
        <v/>
      </c>
      <c r="GG113" s="207"/>
      <c r="GH113" s="207"/>
      <c r="GI113" s="207"/>
      <c r="GJ113" s="207"/>
      <c r="GK113" s="207"/>
      <c r="GL113" s="207"/>
      <c r="GM113" s="207" t="str">
        <f t="shared" si="47"/>
        <v/>
      </c>
      <c r="GN113" s="207"/>
      <c r="GO113" s="207"/>
      <c r="GP113" s="207"/>
      <c r="GQ113" s="207"/>
      <c r="GR113" s="207"/>
      <c r="GS113" s="207"/>
      <c r="GT113" s="207" t="str">
        <f t="shared" si="48"/>
        <v/>
      </c>
      <c r="GU113" s="207"/>
      <c r="GV113" s="207"/>
      <c r="GW113" s="207"/>
      <c r="GX113" s="207"/>
      <c r="GY113" s="207"/>
      <c r="GZ113" s="207"/>
      <c r="HA113" s="207" t="str">
        <f t="shared" si="49"/>
        <v/>
      </c>
      <c r="HB113" s="207"/>
      <c r="HC113" s="207"/>
      <c r="HD113" s="207"/>
      <c r="HE113" s="207"/>
      <c r="HF113" s="207"/>
      <c r="HG113" s="207"/>
      <c r="HH113" s="207" t="str">
        <f t="shared" si="50"/>
        <v/>
      </c>
      <c r="HI113" s="207"/>
      <c r="HJ113" s="207"/>
      <c r="HK113" s="207"/>
      <c r="HL113" s="207"/>
      <c r="HM113" s="207"/>
      <c r="HN113" s="207"/>
      <c r="HO113" s="207" t="str">
        <f t="shared" si="51"/>
        <v/>
      </c>
      <c r="HP113" s="207"/>
      <c r="HQ113" s="207"/>
      <c r="HR113" s="207"/>
      <c r="HS113" s="207"/>
      <c r="HT113" s="207"/>
      <c r="HU113" s="207"/>
      <c r="HV113" s="207" t="str">
        <f t="shared" si="52"/>
        <v/>
      </c>
      <c r="HW113" s="207"/>
      <c r="HX113" s="207"/>
      <c r="HY113" s="207"/>
      <c r="HZ113" s="207"/>
      <c r="IA113" s="207"/>
      <c r="IB113" s="207"/>
      <c r="IC113" s="207" t="str">
        <f t="shared" si="53"/>
        <v/>
      </c>
      <c r="ID113" s="207"/>
      <c r="IE113" s="207"/>
      <c r="IF113" s="207"/>
      <c r="IG113" s="207"/>
      <c r="IH113" s="207"/>
      <c r="II113" s="207"/>
      <c r="IJ113" s="207" t="str">
        <f t="shared" si="54"/>
        <v/>
      </c>
      <c r="IK113" s="207"/>
      <c r="IL113" s="207"/>
      <c r="IM113" s="207"/>
      <c r="IN113" s="207"/>
      <c r="IO113" s="207"/>
      <c r="IP113" s="207"/>
      <c r="IQ113" s="207" t="str">
        <f t="shared" si="55"/>
        <v/>
      </c>
      <c r="IR113" s="207"/>
      <c r="IS113" s="207"/>
      <c r="IT113" s="207"/>
      <c r="IU113" s="207"/>
      <c r="IV113" s="207"/>
      <c r="IW113" s="207"/>
      <c r="IX113" s="207" t="str">
        <f t="shared" si="56"/>
        <v/>
      </c>
      <c r="IY113" s="207"/>
      <c r="IZ113" s="207"/>
      <c r="JA113" s="207"/>
      <c r="JB113" s="207"/>
      <c r="JC113" s="207"/>
      <c r="JD113" s="207"/>
      <c r="JE113" s="207" t="str">
        <f t="shared" si="57"/>
        <v/>
      </c>
      <c r="JF113" s="207"/>
      <c r="JG113" s="207"/>
      <c r="JH113" s="207"/>
      <c r="JI113" s="207"/>
      <c r="JJ113" s="207"/>
      <c r="JK113" s="207"/>
      <c r="JL113" s="207" t="str">
        <f t="shared" si="58"/>
        <v/>
      </c>
      <c r="JM113" s="207"/>
      <c r="JN113" s="207"/>
      <c r="JO113" s="207"/>
      <c r="JP113" s="207"/>
      <c r="JQ113" s="207"/>
      <c r="JR113" s="207"/>
      <c r="JS113" s="207" t="str">
        <f t="shared" si="59"/>
        <v/>
      </c>
      <c r="JT113" s="207"/>
      <c r="JU113" s="207"/>
      <c r="JV113" s="207"/>
      <c r="JW113" s="207"/>
      <c r="JX113" s="207"/>
      <c r="JY113" s="207"/>
      <c r="JZ113" s="207" t="str">
        <f t="shared" si="60"/>
        <v/>
      </c>
      <c r="KA113" s="207"/>
      <c r="KB113" s="207"/>
      <c r="KC113" s="207"/>
      <c r="KD113" s="207"/>
      <c r="KE113" s="207"/>
      <c r="KF113" s="207"/>
      <c r="KG113" s="207" t="str">
        <f t="shared" si="61"/>
        <v/>
      </c>
      <c r="KH113" s="207"/>
      <c r="KI113" s="207"/>
      <c r="KJ113" s="207"/>
      <c r="KK113" s="207"/>
      <c r="KL113" s="207"/>
      <c r="KM113" s="207"/>
      <c r="KN113" s="207" t="str">
        <f t="shared" si="62"/>
        <v/>
      </c>
      <c r="KO113" s="207"/>
      <c r="KP113" s="207"/>
      <c r="KQ113" s="207"/>
      <c r="KR113" s="207"/>
      <c r="KS113" s="207"/>
      <c r="KT113" s="207"/>
      <c r="KU113" s="207" t="str">
        <f t="shared" si="63"/>
        <v/>
      </c>
      <c r="KV113" s="207"/>
      <c r="KW113" s="207"/>
      <c r="KX113" s="207"/>
      <c r="KY113" s="207"/>
      <c r="KZ113" s="207"/>
      <c r="LA113" s="207"/>
      <c r="LB113" s="207" t="str">
        <f t="shared" si="64"/>
        <v/>
      </c>
      <c r="LC113" s="207"/>
      <c r="LD113" s="207"/>
      <c r="LE113" s="207"/>
      <c r="LF113" s="207"/>
      <c r="LG113" s="207"/>
      <c r="LH113" s="207"/>
      <c r="LI113" s="207" t="str">
        <f t="shared" si="1"/>
        <v/>
      </c>
      <c r="LJ113" s="207"/>
      <c r="LK113" s="207"/>
      <c r="LL113" s="207"/>
      <c r="LM113" s="207"/>
      <c r="LN113" s="207"/>
      <c r="LO113" s="207"/>
      <c r="LP113" s="207" t="str">
        <f t="shared" si="2"/>
        <v/>
      </c>
      <c r="LQ113" s="207"/>
      <c r="LR113" s="207"/>
      <c r="LS113" s="207"/>
      <c r="LT113" s="207"/>
      <c r="LU113" s="207"/>
      <c r="LV113" s="207"/>
      <c r="LW113" s="207" t="str">
        <f t="shared" si="3"/>
        <v/>
      </c>
      <c r="LX113" s="207"/>
      <c r="LY113" s="207"/>
      <c r="LZ113" s="207"/>
      <c r="MA113" s="207"/>
      <c r="MB113" s="207"/>
      <c r="MC113" s="207"/>
      <c r="MD113" s="207" t="str">
        <f t="shared" si="4"/>
        <v/>
      </c>
      <c r="ME113" s="207"/>
      <c r="MF113" s="207"/>
      <c r="MG113" s="207"/>
      <c r="MH113" s="207"/>
      <c r="MI113" s="207"/>
      <c r="MJ113" s="207"/>
      <c r="MK113" s="207" t="str">
        <f t="shared" si="5"/>
        <v/>
      </c>
      <c r="ML113" s="207"/>
      <c r="MM113" s="207"/>
      <c r="MN113" s="207"/>
      <c r="MO113" s="207"/>
      <c r="MP113" s="207"/>
      <c r="MQ113" s="207"/>
      <c r="MR113" s="207" t="str">
        <f t="shared" si="6"/>
        <v/>
      </c>
      <c r="MS113" s="207"/>
      <c r="MT113" s="207"/>
      <c r="MU113" s="207"/>
      <c r="MV113" s="207"/>
      <c r="MW113" s="207"/>
      <c r="MX113" s="207"/>
      <c r="MY113" s="207" t="str">
        <f t="shared" si="7"/>
        <v/>
      </c>
      <c r="MZ113" s="207"/>
      <c r="NA113" s="207"/>
      <c r="NB113" s="207"/>
      <c r="NC113" s="207"/>
      <c r="ND113" s="207"/>
      <c r="NE113" s="207"/>
      <c r="NF113" s="207" t="str">
        <f t="shared" si="8"/>
        <v/>
      </c>
      <c r="NG113" s="207"/>
      <c r="NH113" s="207"/>
      <c r="NI113" s="207"/>
      <c r="NJ113" s="207"/>
      <c r="NK113" s="207"/>
      <c r="NL113" s="207"/>
      <c r="NM113" s="207" t="str">
        <f t="shared" si="9"/>
        <v/>
      </c>
      <c r="NN113" s="207"/>
      <c r="NO113" s="207"/>
      <c r="NP113" s="207"/>
      <c r="NQ113" s="207"/>
      <c r="NR113" s="207"/>
      <c r="NS113" s="207"/>
      <c r="NT113" s="207" t="str">
        <f t="shared" si="10"/>
        <v/>
      </c>
      <c r="NU113" s="207"/>
      <c r="NV113" s="207"/>
      <c r="NW113" s="207"/>
      <c r="NX113" s="207"/>
      <c r="NY113" s="207"/>
      <c r="NZ113" s="207"/>
      <c r="OA113" s="207" t="str">
        <f t="shared" si="11"/>
        <v/>
      </c>
      <c r="OB113" s="207"/>
      <c r="OC113" s="207"/>
      <c r="OD113" s="207"/>
      <c r="OE113" s="207"/>
      <c r="OF113" s="207"/>
      <c r="OG113" s="207"/>
      <c r="OH113" s="207" t="str">
        <f t="shared" si="12"/>
        <v/>
      </c>
      <c r="OI113" s="207"/>
      <c r="OJ113" s="207"/>
      <c r="OK113" s="207"/>
      <c r="OL113" s="207"/>
      <c r="OM113" s="207"/>
      <c r="ON113" s="207"/>
      <c r="OO113" s="207" t="str">
        <f t="shared" si="13"/>
        <v/>
      </c>
      <c r="OP113" s="207"/>
      <c r="OQ113" s="207"/>
      <c r="OR113" s="207"/>
      <c r="OS113" s="207"/>
      <c r="OT113" s="207"/>
      <c r="OU113" s="207"/>
      <c r="OV113" s="207" t="str">
        <f t="shared" si="14"/>
        <v/>
      </c>
      <c r="OW113" s="207"/>
      <c r="OX113" s="207"/>
      <c r="OY113" s="207"/>
      <c r="OZ113" s="207"/>
      <c r="PA113" s="207"/>
      <c r="PB113" s="207"/>
      <c r="PC113" s="207" t="str">
        <f t="shared" si="15"/>
        <v/>
      </c>
      <c r="PD113" s="207"/>
      <c r="PE113" s="207"/>
      <c r="PF113" s="207"/>
      <c r="PG113" s="207"/>
      <c r="PH113" s="207"/>
      <c r="PI113" s="207"/>
      <c r="PJ113" s="207" t="str">
        <f t="shared" si="16"/>
        <v/>
      </c>
      <c r="PK113" s="207"/>
      <c r="PL113" s="207"/>
      <c r="PM113" s="207"/>
      <c r="PN113" s="207"/>
      <c r="PO113" s="207"/>
      <c r="PP113" s="207"/>
      <c r="PQ113" s="207" t="str">
        <f t="shared" si="17"/>
        <v/>
      </c>
      <c r="PR113" s="207"/>
      <c r="PS113" s="207"/>
      <c r="PT113" s="207"/>
      <c r="PU113" s="207"/>
      <c r="PV113" s="207"/>
      <c r="PW113" s="207"/>
      <c r="PX113" s="207" t="str">
        <f t="shared" si="18"/>
        <v/>
      </c>
      <c r="PY113" s="207"/>
      <c r="PZ113" s="207"/>
      <c r="QA113" s="207"/>
      <c r="QB113" s="207"/>
      <c r="QC113" s="207"/>
      <c r="QD113" s="207"/>
      <c r="QE113" s="207" t="str">
        <f t="shared" si="19"/>
        <v/>
      </c>
      <c r="QF113" s="207"/>
      <c r="QG113" s="207"/>
      <c r="QH113" s="207"/>
      <c r="QI113" s="207"/>
      <c r="QJ113" s="207"/>
      <c r="QK113" s="207"/>
      <c r="QL113" s="207"/>
      <c r="QM113" s="207"/>
      <c r="QN113" s="207"/>
      <c r="QO113" s="207"/>
      <c r="QP113" s="207"/>
      <c r="QQ113" s="207"/>
      <c r="QR113" s="207"/>
      <c r="QS113" s="207"/>
      <c r="QT113" s="207"/>
      <c r="QU113" s="207"/>
      <c r="QV113" s="207"/>
    </row>
    <row r="114" spans="1:464" s="6" customFormat="1" ht="16.5">
      <c r="A114" s="207"/>
      <c r="B114" s="208"/>
      <c r="C114" s="208"/>
      <c r="D114" s="208"/>
      <c r="E114" s="208"/>
      <c r="F114" s="207" t="e">
        <f>F17</f>
        <v>#N/A</v>
      </c>
      <c r="G114" s="207"/>
      <c r="H114" s="208"/>
      <c r="I114" s="208"/>
      <c r="J114" s="208"/>
      <c r="K114" s="207"/>
      <c r="L114" s="207"/>
      <c r="M114" s="207">
        <f>M17</f>
        <v>0</v>
      </c>
      <c r="N114" s="207"/>
      <c r="O114" s="207"/>
      <c r="P114" s="207"/>
      <c r="Q114" s="209"/>
      <c r="R114" s="207"/>
      <c r="S114" s="207"/>
      <c r="T114" s="207">
        <f t="shared" si="22"/>
        <v>20</v>
      </c>
      <c r="U114" s="207"/>
      <c r="V114" s="207"/>
      <c r="W114" s="207"/>
      <c r="X114" s="207"/>
      <c r="Y114" s="207"/>
      <c r="Z114" s="207"/>
      <c r="AA114" s="207">
        <f t="shared" si="23"/>
        <v>0</v>
      </c>
      <c r="AB114" s="207"/>
      <c r="AC114" s="207"/>
      <c r="AD114" s="207"/>
      <c r="AE114" s="207"/>
      <c r="AF114" s="207"/>
      <c r="AG114" s="207"/>
      <c r="AH114" s="207" t="str">
        <f t="shared" si="24"/>
        <v/>
      </c>
      <c r="AI114" s="207"/>
      <c r="AJ114" s="207"/>
      <c r="AK114" s="207"/>
      <c r="AL114" s="207"/>
      <c r="AM114" s="207"/>
      <c r="AN114" s="207"/>
      <c r="AO114" s="207" t="str">
        <f t="shared" si="25"/>
        <v/>
      </c>
      <c r="AP114" s="207"/>
      <c r="AQ114" s="207"/>
      <c r="AR114" s="207"/>
      <c r="AS114" s="207"/>
      <c r="AT114" s="207"/>
      <c r="AU114" s="207"/>
      <c r="AV114" s="207" t="str">
        <f t="shared" si="26"/>
        <v/>
      </c>
      <c r="AW114" s="207"/>
      <c r="AX114" s="207"/>
      <c r="AY114" s="207"/>
      <c r="AZ114" s="207"/>
      <c r="BA114" s="207"/>
      <c r="BB114" s="207"/>
      <c r="BC114" s="207" t="str">
        <f t="shared" si="27"/>
        <v/>
      </c>
      <c r="BD114" s="207"/>
      <c r="BE114" s="207"/>
      <c r="BF114" s="207"/>
      <c r="BG114" s="207"/>
      <c r="BH114" s="207"/>
      <c r="BI114" s="207"/>
      <c r="BJ114" s="207" t="str">
        <f t="shared" si="28"/>
        <v/>
      </c>
      <c r="BK114" s="207"/>
      <c r="BL114" s="207"/>
      <c r="BM114" s="207"/>
      <c r="BN114" s="207"/>
      <c r="BO114" s="207"/>
      <c r="BP114" s="207"/>
      <c r="BQ114" s="207" t="str">
        <f t="shared" si="29"/>
        <v/>
      </c>
      <c r="BR114" s="207"/>
      <c r="BS114" s="207"/>
      <c r="BT114" s="207"/>
      <c r="BU114" s="207"/>
      <c r="BV114" s="207"/>
      <c r="BW114" s="207"/>
      <c r="BX114" s="207" t="str">
        <f t="shared" si="30"/>
        <v/>
      </c>
      <c r="BY114" s="207"/>
      <c r="BZ114" s="207"/>
      <c r="CA114" s="207"/>
      <c r="CB114" s="207"/>
      <c r="CC114" s="207"/>
      <c r="CD114" s="207"/>
      <c r="CE114" s="207" t="str">
        <f t="shared" si="31"/>
        <v/>
      </c>
      <c r="CF114" s="207"/>
      <c r="CG114" s="207"/>
      <c r="CH114" s="207"/>
      <c r="CI114" s="207"/>
      <c r="CJ114" s="207"/>
      <c r="CK114" s="207"/>
      <c r="CL114" s="207" t="str">
        <f t="shared" si="32"/>
        <v/>
      </c>
      <c r="CM114" s="207"/>
      <c r="CN114" s="207"/>
      <c r="CO114" s="207"/>
      <c r="CP114" s="207"/>
      <c r="CQ114" s="207"/>
      <c r="CR114" s="207"/>
      <c r="CS114" s="207" t="str">
        <f t="shared" si="33"/>
        <v/>
      </c>
      <c r="CT114" s="207"/>
      <c r="CU114" s="207"/>
      <c r="CV114" s="207"/>
      <c r="CW114" s="207"/>
      <c r="CX114" s="207"/>
      <c r="CY114" s="207"/>
      <c r="CZ114" s="207" t="str">
        <f t="shared" si="34"/>
        <v/>
      </c>
      <c r="DA114" s="207"/>
      <c r="DB114" s="207"/>
      <c r="DC114" s="207"/>
      <c r="DD114" s="207"/>
      <c r="DE114" s="207"/>
      <c r="DF114" s="207"/>
      <c r="DG114" s="207" t="str">
        <f t="shared" si="35"/>
        <v/>
      </c>
      <c r="DH114" s="207"/>
      <c r="DI114" s="207"/>
      <c r="DJ114" s="207"/>
      <c r="DK114" s="207"/>
      <c r="DL114" s="207"/>
      <c r="DM114" s="207"/>
      <c r="DN114" s="207" t="str">
        <f t="shared" si="36"/>
        <v/>
      </c>
      <c r="DO114" s="207"/>
      <c r="DP114" s="207"/>
      <c r="DQ114" s="207"/>
      <c r="DR114" s="207"/>
      <c r="DS114" s="207"/>
      <c r="DT114" s="207"/>
      <c r="DU114" s="207" t="str">
        <f t="shared" si="37"/>
        <v/>
      </c>
      <c r="DV114" s="207"/>
      <c r="DW114" s="207"/>
      <c r="DX114" s="207"/>
      <c r="DY114" s="207"/>
      <c r="DZ114" s="207"/>
      <c r="EA114" s="207"/>
      <c r="EB114" s="207" t="str">
        <f t="shared" si="38"/>
        <v/>
      </c>
      <c r="EC114" s="207"/>
      <c r="ED114" s="207"/>
      <c r="EE114" s="207"/>
      <c r="EF114" s="207"/>
      <c r="EG114" s="207"/>
      <c r="EH114" s="207"/>
      <c r="EI114" s="207" t="str">
        <f t="shared" si="39"/>
        <v/>
      </c>
      <c r="EJ114" s="207"/>
      <c r="EK114" s="207"/>
      <c r="EL114" s="207"/>
      <c r="EM114" s="207"/>
      <c r="EN114" s="207"/>
      <c r="EO114" s="207"/>
      <c r="EP114" s="207" t="str">
        <f t="shared" si="40"/>
        <v/>
      </c>
      <c r="EQ114" s="207"/>
      <c r="ER114" s="207"/>
      <c r="ES114" s="207"/>
      <c r="ET114" s="207"/>
      <c r="EU114" s="207"/>
      <c r="EV114" s="207"/>
      <c r="EW114" s="207" t="str">
        <f t="shared" si="41"/>
        <v/>
      </c>
      <c r="EX114" s="207"/>
      <c r="EY114" s="207"/>
      <c r="EZ114" s="207"/>
      <c r="FA114" s="207"/>
      <c r="FB114" s="207"/>
      <c r="FC114" s="207"/>
      <c r="FD114" s="207" t="str">
        <f t="shared" si="42"/>
        <v/>
      </c>
      <c r="FE114" s="207"/>
      <c r="FF114" s="207"/>
      <c r="FG114" s="207"/>
      <c r="FH114" s="207"/>
      <c r="FI114" s="207"/>
      <c r="FJ114" s="207"/>
      <c r="FK114" s="207" t="str">
        <f t="shared" si="43"/>
        <v/>
      </c>
      <c r="FL114" s="207"/>
      <c r="FM114" s="207"/>
      <c r="FN114" s="207"/>
      <c r="FO114" s="207"/>
      <c r="FP114" s="207"/>
      <c r="FQ114" s="207"/>
      <c r="FR114" s="207" t="str">
        <f t="shared" si="44"/>
        <v/>
      </c>
      <c r="FS114" s="207"/>
      <c r="FT114" s="207"/>
      <c r="FU114" s="207"/>
      <c r="FV114" s="207"/>
      <c r="FW114" s="207"/>
      <c r="FX114" s="207"/>
      <c r="FY114" s="207" t="str">
        <f t="shared" si="45"/>
        <v/>
      </c>
      <c r="FZ114" s="207"/>
      <c r="GA114" s="207"/>
      <c r="GB114" s="207"/>
      <c r="GC114" s="207"/>
      <c r="GD114" s="207"/>
      <c r="GE114" s="207"/>
      <c r="GF114" s="207" t="str">
        <f t="shared" si="46"/>
        <v/>
      </c>
      <c r="GG114" s="207"/>
      <c r="GH114" s="207"/>
      <c r="GI114" s="207"/>
      <c r="GJ114" s="207"/>
      <c r="GK114" s="207"/>
      <c r="GL114" s="207"/>
      <c r="GM114" s="207" t="str">
        <f t="shared" si="47"/>
        <v/>
      </c>
      <c r="GN114" s="207"/>
      <c r="GO114" s="207"/>
      <c r="GP114" s="207"/>
      <c r="GQ114" s="207"/>
      <c r="GR114" s="207"/>
      <c r="GS114" s="207"/>
      <c r="GT114" s="207" t="str">
        <f t="shared" si="48"/>
        <v/>
      </c>
      <c r="GU114" s="207"/>
      <c r="GV114" s="207"/>
      <c r="GW114" s="207"/>
      <c r="GX114" s="207"/>
      <c r="GY114" s="207"/>
      <c r="GZ114" s="207"/>
      <c r="HA114" s="207" t="str">
        <f t="shared" si="49"/>
        <v/>
      </c>
      <c r="HB114" s="207"/>
      <c r="HC114" s="207"/>
      <c r="HD114" s="207"/>
      <c r="HE114" s="207"/>
      <c r="HF114" s="207"/>
      <c r="HG114" s="207"/>
      <c r="HH114" s="207" t="str">
        <f t="shared" si="50"/>
        <v/>
      </c>
      <c r="HI114" s="207"/>
      <c r="HJ114" s="207"/>
      <c r="HK114" s="207"/>
      <c r="HL114" s="207"/>
      <c r="HM114" s="207"/>
      <c r="HN114" s="207"/>
      <c r="HO114" s="207" t="str">
        <f t="shared" si="51"/>
        <v/>
      </c>
      <c r="HP114" s="207"/>
      <c r="HQ114" s="207"/>
      <c r="HR114" s="207"/>
      <c r="HS114" s="207"/>
      <c r="HT114" s="207"/>
      <c r="HU114" s="207"/>
      <c r="HV114" s="207" t="str">
        <f t="shared" si="52"/>
        <v/>
      </c>
      <c r="HW114" s="207"/>
      <c r="HX114" s="207"/>
      <c r="HY114" s="207"/>
      <c r="HZ114" s="207"/>
      <c r="IA114" s="207"/>
      <c r="IB114" s="207"/>
      <c r="IC114" s="207" t="str">
        <f t="shared" si="53"/>
        <v/>
      </c>
      <c r="ID114" s="207"/>
      <c r="IE114" s="207"/>
      <c r="IF114" s="207"/>
      <c r="IG114" s="207"/>
      <c r="IH114" s="207"/>
      <c r="II114" s="207"/>
      <c r="IJ114" s="207" t="str">
        <f t="shared" si="54"/>
        <v/>
      </c>
      <c r="IK114" s="207"/>
      <c r="IL114" s="207"/>
      <c r="IM114" s="207"/>
      <c r="IN114" s="207"/>
      <c r="IO114" s="207"/>
      <c r="IP114" s="207"/>
      <c r="IQ114" s="207" t="str">
        <f t="shared" si="55"/>
        <v/>
      </c>
      <c r="IR114" s="207"/>
      <c r="IS114" s="207"/>
      <c r="IT114" s="207"/>
      <c r="IU114" s="207"/>
      <c r="IV114" s="207"/>
      <c r="IW114" s="207"/>
      <c r="IX114" s="207" t="str">
        <f t="shared" si="56"/>
        <v/>
      </c>
      <c r="IY114" s="207"/>
      <c r="IZ114" s="207"/>
      <c r="JA114" s="207"/>
      <c r="JB114" s="207"/>
      <c r="JC114" s="207"/>
      <c r="JD114" s="207"/>
      <c r="JE114" s="207" t="str">
        <f t="shared" si="57"/>
        <v/>
      </c>
      <c r="JF114" s="207"/>
      <c r="JG114" s="207"/>
      <c r="JH114" s="207"/>
      <c r="JI114" s="207"/>
      <c r="JJ114" s="207"/>
      <c r="JK114" s="207"/>
      <c r="JL114" s="207" t="str">
        <f t="shared" si="58"/>
        <v/>
      </c>
      <c r="JM114" s="207"/>
      <c r="JN114" s="207"/>
      <c r="JO114" s="207"/>
      <c r="JP114" s="207"/>
      <c r="JQ114" s="207"/>
      <c r="JR114" s="207"/>
      <c r="JS114" s="207" t="str">
        <f t="shared" si="59"/>
        <v/>
      </c>
      <c r="JT114" s="207"/>
      <c r="JU114" s="207"/>
      <c r="JV114" s="207"/>
      <c r="JW114" s="207"/>
      <c r="JX114" s="207"/>
      <c r="JY114" s="207"/>
      <c r="JZ114" s="207" t="str">
        <f t="shared" si="60"/>
        <v/>
      </c>
      <c r="KA114" s="207"/>
      <c r="KB114" s="207"/>
      <c r="KC114" s="207"/>
      <c r="KD114" s="207"/>
      <c r="KE114" s="207"/>
      <c r="KF114" s="207"/>
      <c r="KG114" s="207" t="str">
        <f t="shared" si="61"/>
        <v/>
      </c>
      <c r="KH114" s="207"/>
      <c r="KI114" s="207"/>
      <c r="KJ114" s="207"/>
      <c r="KK114" s="207"/>
      <c r="KL114" s="207"/>
      <c r="KM114" s="207"/>
      <c r="KN114" s="207" t="str">
        <f t="shared" si="62"/>
        <v/>
      </c>
      <c r="KO114" s="207"/>
      <c r="KP114" s="207"/>
      <c r="KQ114" s="207"/>
      <c r="KR114" s="207"/>
      <c r="KS114" s="207"/>
      <c r="KT114" s="207"/>
      <c r="KU114" s="207" t="str">
        <f t="shared" si="63"/>
        <v/>
      </c>
      <c r="KV114" s="207"/>
      <c r="KW114" s="207"/>
      <c r="KX114" s="207"/>
      <c r="KY114" s="207"/>
      <c r="KZ114" s="207"/>
      <c r="LA114" s="207"/>
      <c r="LB114" s="207" t="str">
        <f t="shared" si="64"/>
        <v/>
      </c>
      <c r="LC114" s="207"/>
      <c r="LD114" s="207"/>
      <c r="LE114" s="207"/>
      <c r="LF114" s="207"/>
      <c r="LG114" s="207"/>
      <c r="LH114" s="207"/>
      <c r="LI114" s="207" t="str">
        <f t="shared" si="1"/>
        <v/>
      </c>
      <c r="LJ114" s="207"/>
      <c r="LK114" s="207"/>
      <c r="LL114" s="207"/>
      <c r="LM114" s="207"/>
      <c r="LN114" s="207"/>
      <c r="LO114" s="207"/>
      <c r="LP114" s="207" t="str">
        <f t="shared" si="2"/>
        <v/>
      </c>
      <c r="LQ114" s="207"/>
      <c r="LR114" s="207"/>
      <c r="LS114" s="207"/>
      <c r="LT114" s="207"/>
      <c r="LU114" s="207"/>
      <c r="LV114" s="207"/>
      <c r="LW114" s="207" t="str">
        <f t="shared" si="3"/>
        <v/>
      </c>
      <c r="LX114" s="207"/>
      <c r="LY114" s="207"/>
      <c r="LZ114" s="207"/>
      <c r="MA114" s="207"/>
      <c r="MB114" s="207"/>
      <c r="MC114" s="207"/>
      <c r="MD114" s="207" t="str">
        <f t="shared" si="4"/>
        <v/>
      </c>
      <c r="ME114" s="207"/>
      <c r="MF114" s="207"/>
      <c r="MG114" s="207"/>
      <c r="MH114" s="207"/>
      <c r="MI114" s="207"/>
      <c r="MJ114" s="207"/>
      <c r="MK114" s="207" t="str">
        <f t="shared" si="5"/>
        <v/>
      </c>
      <c r="ML114" s="207"/>
      <c r="MM114" s="207"/>
      <c r="MN114" s="207"/>
      <c r="MO114" s="207"/>
      <c r="MP114" s="207"/>
      <c r="MQ114" s="207"/>
      <c r="MR114" s="207" t="str">
        <f t="shared" si="6"/>
        <v/>
      </c>
      <c r="MS114" s="207"/>
      <c r="MT114" s="207"/>
      <c r="MU114" s="207"/>
      <c r="MV114" s="207"/>
      <c r="MW114" s="207"/>
      <c r="MX114" s="207"/>
      <c r="MY114" s="207" t="str">
        <f t="shared" si="7"/>
        <v/>
      </c>
      <c r="MZ114" s="207"/>
      <c r="NA114" s="207"/>
      <c r="NB114" s="207"/>
      <c r="NC114" s="207"/>
      <c r="ND114" s="207"/>
      <c r="NE114" s="207"/>
      <c r="NF114" s="207" t="str">
        <f t="shared" si="8"/>
        <v/>
      </c>
      <c r="NG114" s="207"/>
      <c r="NH114" s="207"/>
      <c r="NI114" s="207"/>
      <c r="NJ114" s="207"/>
      <c r="NK114" s="207"/>
      <c r="NL114" s="207"/>
      <c r="NM114" s="207" t="str">
        <f t="shared" si="9"/>
        <v/>
      </c>
      <c r="NN114" s="207"/>
      <c r="NO114" s="207"/>
      <c r="NP114" s="207"/>
      <c r="NQ114" s="207"/>
      <c r="NR114" s="207"/>
      <c r="NS114" s="207"/>
      <c r="NT114" s="207" t="str">
        <f t="shared" si="10"/>
        <v/>
      </c>
      <c r="NU114" s="207"/>
      <c r="NV114" s="207"/>
      <c r="NW114" s="207"/>
      <c r="NX114" s="207"/>
      <c r="NY114" s="207"/>
      <c r="NZ114" s="207"/>
      <c r="OA114" s="207" t="str">
        <f t="shared" si="11"/>
        <v/>
      </c>
      <c r="OB114" s="207"/>
      <c r="OC114" s="207"/>
      <c r="OD114" s="207"/>
      <c r="OE114" s="207"/>
      <c r="OF114" s="207"/>
      <c r="OG114" s="207"/>
      <c r="OH114" s="207" t="str">
        <f t="shared" si="12"/>
        <v/>
      </c>
      <c r="OI114" s="207"/>
      <c r="OJ114" s="207"/>
      <c r="OK114" s="207"/>
      <c r="OL114" s="207"/>
      <c r="OM114" s="207"/>
      <c r="ON114" s="207"/>
      <c r="OO114" s="207" t="str">
        <f t="shared" si="13"/>
        <v/>
      </c>
      <c r="OP114" s="207"/>
      <c r="OQ114" s="207"/>
      <c r="OR114" s="207"/>
      <c r="OS114" s="207"/>
      <c r="OT114" s="207"/>
      <c r="OU114" s="207"/>
      <c r="OV114" s="207" t="str">
        <f t="shared" si="14"/>
        <v/>
      </c>
      <c r="OW114" s="207"/>
      <c r="OX114" s="207"/>
      <c r="OY114" s="207"/>
      <c r="OZ114" s="207"/>
      <c r="PA114" s="207"/>
      <c r="PB114" s="207"/>
      <c r="PC114" s="207" t="str">
        <f t="shared" si="15"/>
        <v/>
      </c>
      <c r="PD114" s="207"/>
      <c r="PE114" s="207"/>
      <c r="PF114" s="207"/>
      <c r="PG114" s="207"/>
      <c r="PH114" s="207"/>
      <c r="PI114" s="207"/>
      <c r="PJ114" s="207" t="str">
        <f t="shared" si="16"/>
        <v/>
      </c>
      <c r="PK114" s="207"/>
      <c r="PL114" s="207"/>
      <c r="PM114" s="207"/>
      <c r="PN114" s="207"/>
      <c r="PO114" s="207"/>
      <c r="PP114" s="207"/>
      <c r="PQ114" s="207" t="str">
        <f t="shared" si="17"/>
        <v/>
      </c>
      <c r="PR114" s="207"/>
      <c r="PS114" s="207"/>
      <c r="PT114" s="207"/>
      <c r="PU114" s="207"/>
      <c r="PV114" s="207"/>
      <c r="PW114" s="207"/>
      <c r="PX114" s="207" t="str">
        <f t="shared" si="18"/>
        <v/>
      </c>
      <c r="PY114" s="207"/>
      <c r="PZ114" s="207"/>
      <c r="QA114" s="207"/>
      <c r="QB114" s="207"/>
      <c r="QC114" s="207"/>
      <c r="QD114" s="207"/>
      <c r="QE114" s="207" t="str">
        <f t="shared" si="19"/>
        <v/>
      </c>
      <c r="QF114" s="207"/>
      <c r="QG114" s="207"/>
      <c r="QH114" s="207"/>
      <c r="QI114" s="207"/>
      <c r="QJ114" s="207"/>
      <c r="QK114" s="207"/>
      <c r="QL114" s="207"/>
      <c r="QM114" s="207"/>
      <c r="QN114" s="207"/>
      <c r="QO114" s="207"/>
      <c r="QP114" s="207"/>
      <c r="QQ114" s="207"/>
      <c r="QR114" s="207"/>
      <c r="QS114" s="207"/>
      <c r="QT114" s="207"/>
      <c r="QU114" s="207"/>
      <c r="QV114" s="207"/>
    </row>
    <row r="115" spans="1:464" s="6" customFormat="1" ht="16.5">
      <c r="A115" s="207"/>
      <c r="B115" s="208"/>
      <c r="C115" s="208"/>
      <c r="D115" s="208"/>
      <c r="E115" s="208"/>
      <c r="F115" s="207" t="e">
        <f>F18</f>
        <v>#N/A</v>
      </c>
      <c r="G115" s="207"/>
      <c r="H115" s="208"/>
      <c r="I115" s="208"/>
      <c r="J115" s="208"/>
      <c r="K115" s="207"/>
      <c r="L115" s="207"/>
      <c r="M115" s="207">
        <f>M18</f>
        <v>0</v>
      </c>
      <c r="N115" s="207"/>
      <c r="O115" s="207"/>
      <c r="P115" s="207"/>
      <c r="Q115" s="209"/>
      <c r="R115" s="207"/>
      <c r="S115" s="207"/>
      <c r="T115" s="207">
        <f t="shared" si="22"/>
        <v>0</v>
      </c>
      <c r="U115" s="207"/>
      <c r="V115" s="207"/>
      <c r="W115" s="207"/>
      <c r="X115" s="207"/>
      <c r="Y115" s="207"/>
      <c r="Z115" s="207"/>
      <c r="AA115" s="207">
        <f t="shared" si="23"/>
        <v>0</v>
      </c>
      <c r="AB115" s="207"/>
      <c r="AC115" s="207"/>
      <c r="AD115" s="207"/>
      <c r="AE115" s="207"/>
      <c r="AF115" s="207"/>
      <c r="AG115" s="207"/>
      <c r="AH115" s="207" t="str">
        <f t="shared" si="24"/>
        <v/>
      </c>
      <c r="AI115" s="207"/>
      <c r="AJ115" s="207"/>
      <c r="AK115" s="207"/>
      <c r="AL115" s="207"/>
      <c r="AM115" s="207"/>
      <c r="AN115" s="207"/>
      <c r="AO115" s="207" t="str">
        <f t="shared" si="25"/>
        <v/>
      </c>
      <c r="AP115" s="207"/>
      <c r="AQ115" s="207"/>
      <c r="AR115" s="207"/>
      <c r="AS115" s="207"/>
      <c r="AT115" s="207"/>
      <c r="AU115" s="207"/>
      <c r="AV115" s="207" t="str">
        <f t="shared" si="26"/>
        <v/>
      </c>
      <c r="AW115" s="207"/>
      <c r="AX115" s="207"/>
      <c r="AY115" s="207"/>
      <c r="AZ115" s="207"/>
      <c r="BA115" s="207"/>
      <c r="BB115" s="207"/>
      <c r="BC115" s="207" t="str">
        <f t="shared" si="27"/>
        <v/>
      </c>
      <c r="BD115" s="207"/>
      <c r="BE115" s="207"/>
      <c r="BF115" s="207"/>
      <c r="BG115" s="207"/>
      <c r="BH115" s="207"/>
      <c r="BI115" s="207"/>
      <c r="BJ115" s="207" t="str">
        <f t="shared" si="28"/>
        <v/>
      </c>
      <c r="BK115" s="207"/>
      <c r="BL115" s="207"/>
      <c r="BM115" s="207"/>
      <c r="BN115" s="207"/>
      <c r="BO115" s="207"/>
      <c r="BP115" s="207"/>
      <c r="BQ115" s="207" t="str">
        <f t="shared" si="29"/>
        <v/>
      </c>
      <c r="BR115" s="207"/>
      <c r="BS115" s="207"/>
      <c r="BT115" s="207"/>
      <c r="BU115" s="207"/>
      <c r="BV115" s="207"/>
      <c r="BW115" s="207"/>
      <c r="BX115" s="207" t="str">
        <f t="shared" si="30"/>
        <v/>
      </c>
      <c r="BY115" s="207"/>
      <c r="BZ115" s="207"/>
      <c r="CA115" s="207"/>
      <c r="CB115" s="207"/>
      <c r="CC115" s="207"/>
      <c r="CD115" s="207"/>
      <c r="CE115" s="207" t="str">
        <f t="shared" si="31"/>
        <v/>
      </c>
      <c r="CF115" s="207"/>
      <c r="CG115" s="207"/>
      <c r="CH115" s="207"/>
      <c r="CI115" s="207"/>
      <c r="CJ115" s="207"/>
      <c r="CK115" s="207"/>
      <c r="CL115" s="207" t="str">
        <f t="shared" si="32"/>
        <v/>
      </c>
      <c r="CM115" s="207"/>
      <c r="CN115" s="207"/>
      <c r="CO115" s="207"/>
      <c r="CP115" s="207"/>
      <c r="CQ115" s="207"/>
      <c r="CR115" s="207"/>
      <c r="CS115" s="207" t="str">
        <f t="shared" si="33"/>
        <v/>
      </c>
      <c r="CT115" s="207"/>
      <c r="CU115" s="207"/>
      <c r="CV115" s="207"/>
      <c r="CW115" s="207"/>
      <c r="CX115" s="207"/>
      <c r="CY115" s="207"/>
      <c r="CZ115" s="207" t="str">
        <f t="shared" si="34"/>
        <v/>
      </c>
      <c r="DA115" s="207"/>
      <c r="DB115" s="207"/>
      <c r="DC115" s="207"/>
      <c r="DD115" s="207"/>
      <c r="DE115" s="207"/>
      <c r="DF115" s="207"/>
      <c r="DG115" s="207" t="str">
        <f t="shared" si="35"/>
        <v/>
      </c>
      <c r="DH115" s="207"/>
      <c r="DI115" s="207"/>
      <c r="DJ115" s="207"/>
      <c r="DK115" s="207"/>
      <c r="DL115" s="207"/>
      <c r="DM115" s="207"/>
      <c r="DN115" s="207" t="str">
        <f t="shared" si="36"/>
        <v/>
      </c>
      <c r="DO115" s="207"/>
      <c r="DP115" s="207"/>
      <c r="DQ115" s="207"/>
      <c r="DR115" s="207"/>
      <c r="DS115" s="207"/>
      <c r="DT115" s="207"/>
      <c r="DU115" s="207" t="str">
        <f t="shared" si="37"/>
        <v/>
      </c>
      <c r="DV115" s="207"/>
      <c r="DW115" s="207"/>
      <c r="DX115" s="207"/>
      <c r="DY115" s="207"/>
      <c r="DZ115" s="207"/>
      <c r="EA115" s="207"/>
      <c r="EB115" s="207" t="str">
        <f t="shared" si="38"/>
        <v/>
      </c>
      <c r="EC115" s="207"/>
      <c r="ED115" s="207"/>
      <c r="EE115" s="207"/>
      <c r="EF115" s="207"/>
      <c r="EG115" s="207"/>
      <c r="EH115" s="207"/>
      <c r="EI115" s="207" t="str">
        <f t="shared" si="39"/>
        <v/>
      </c>
      <c r="EJ115" s="207"/>
      <c r="EK115" s="207"/>
      <c r="EL115" s="207"/>
      <c r="EM115" s="207"/>
      <c r="EN115" s="207"/>
      <c r="EO115" s="207"/>
      <c r="EP115" s="207" t="str">
        <f t="shared" si="40"/>
        <v/>
      </c>
      <c r="EQ115" s="207"/>
      <c r="ER115" s="207"/>
      <c r="ES115" s="207"/>
      <c r="ET115" s="207"/>
      <c r="EU115" s="207"/>
      <c r="EV115" s="207"/>
      <c r="EW115" s="207" t="str">
        <f t="shared" si="41"/>
        <v/>
      </c>
      <c r="EX115" s="207"/>
      <c r="EY115" s="207"/>
      <c r="EZ115" s="207"/>
      <c r="FA115" s="207"/>
      <c r="FB115" s="207"/>
      <c r="FC115" s="207"/>
      <c r="FD115" s="207" t="str">
        <f t="shared" si="42"/>
        <v/>
      </c>
      <c r="FE115" s="207"/>
      <c r="FF115" s="207"/>
      <c r="FG115" s="207"/>
      <c r="FH115" s="207"/>
      <c r="FI115" s="207"/>
      <c r="FJ115" s="207"/>
      <c r="FK115" s="207" t="str">
        <f t="shared" si="43"/>
        <v/>
      </c>
      <c r="FL115" s="207"/>
      <c r="FM115" s="207"/>
      <c r="FN115" s="207"/>
      <c r="FO115" s="207"/>
      <c r="FP115" s="207"/>
      <c r="FQ115" s="207"/>
      <c r="FR115" s="207" t="str">
        <f t="shared" si="44"/>
        <v/>
      </c>
      <c r="FS115" s="207"/>
      <c r="FT115" s="207"/>
      <c r="FU115" s="207"/>
      <c r="FV115" s="207"/>
      <c r="FW115" s="207"/>
      <c r="FX115" s="207"/>
      <c r="FY115" s="207" t="str">
        <f t="shared" si="45"/>
        <v/>
      </c>
      <c r="FZ115" s="207"/>
      <c r="GA115" s="207"/>
      <c r="GB115" s="207"/>
      <c r="GC115" s="207"/>
      <c r="GD115" s="207"/>
      <c r="GE115" s="207"/>
      <c r="GF115" s="207" t="str">
        <f t="shared" si="46"/>
        <v/>
      </c>
      <c r="GG115" s="207"/>
      <c r="GH115" s="207"/>
      <c r="GI115" s="207"/>
      <c r="GJ115" s="207"/>
      <c r="GK115" s="207"/>
      <c r="GL115" s="207"/>
      <c r="GM115" s="207" t="str">
        <f t="shared" si="47"/>
        <v/>
      </c>
      <c r="GN115" s="207"/>
      <c r="GO115" s="207"/>
      <c r="GP115" s="207"/>
      <c r="GQ115" s="207"/>
      <c r="GR115" s="207"/>
      <c r="GS115" s="207"/>
      <c r="GT115" s="207" t="str">
        <f t="shared" si="48"/>
        <v/>
      </c>
      <c r="GU115" s="207"/>
      <c r="GV115" s="207"/>
      <c r="GW115" s="207"/>
      <c r="GX115" s="207"/>
      <c r="GY115" s="207"/>
      <c r="GZ115" s="207"/>
      <c r="HA115" s="207" t="str">
        <f t="shared" si="49"/>
        <v/>
      </c>
      <c r="HB115" s="207"/>
      <c r="HC115" s="207"/>
      <c r="HD115" s="207"/>
      <c r="HE115" s="207"/>
      <c r="HF115" s="207"/>
      <c r="HG115" s="207"/>
      <c r="HH115" s="207" t="str">
        <f t="shared" si="50"/>
        <v/>
      </c>
      <c r="HI115" s="207"/>
      <c r="HJ115" s="207"/>
      <c r="HK115" s="207"/>
      <c r="HL115" s="207"/>
      <c r="HM115" s="207"/>
      <c r="HN115" s="207"/>
      <c r="HO115" s="207" t="str">
        <f t="shared" si="51"/>
        <v/>
      </c>
      <c r="HP115" s="207"/>
      <c r="HQ115" s="207"/>
      <c r="HR115" s="207"/>
      <c r="HS115" s="207"/>
      <c r="HT115" s="207"/>
      <c r="HU115" s="207"/>
      <c r="HV115" s="207" t="str">
        <f t="shared" si="52"/>
        <v/>
      </c>
      <c r="HW115" s="207"/>
      <c r="HX115" s="207"/>
      <c r="HY115" s="207"/>
      <c r="HZ115" s="207"/>
      <c r="IA115" s="207"/>
      <c r="IB115" s="207"/>
      <c r="IC115" s="207" t="str">
        <f t="shared" si="53"/>
        <v/>
      </c>
      <c r="ID115" s="207"/>
      <c r="IE115" s="207"/>
      <c r="IF115" s="207"/>
      <c r="IG115" s="207"/>
      <c r="IH115" s="207"/>
      <c r="II115" s="207"/>
      <c r="IJ115" s="207" t="str">
        <f t="shared" si="54"/>
        <v/>
      </c>
      <c r="IK115" s="207"/>
      <c r="IL115" s="207"/>
      <c r="IM115" s="207"/>
      <c r="IN115" s="207"/>
      <c r="IO115" s="207"/>
      <c r="IP115" s="207"/>
      <c r="IQ115" s="207" t="str">
        <f t="shared" si="55"/>
        <v/>
      </c>
      <c r="IR115" s="207"/>
      <c r="IS115" s="207"/>
      <c r="IT115" s="207"/>
      <c r="IU115" s="207"/>
      <c r="IV115" s="207"/>
      <c r="IW115" s="207"/>
      <c r="IX115" s="207" t="str">
        <f t="shared" si="56"/>
        <v/>
      </c>
      <c r="IY115" s="207"/>
      <c r="IZ115" s="207"/>
      <c r="JA115" s="207"/>
      <c r="JB115" s="207"/>
      <c r="JC115" s="207"/>
      <c r="JD115" s="207"/>
      <c r="JE115" s="207" t="str">
        <f t="shared" si="57"/>
        <v/>
      </c>
      <c r="JF115" s="207"/>
      <c r="JG115" s="207"/>
      <c r="JH115" s="207"/>
      <c r="JI115" s="207"/>
      <c r="JJ115" s="207"/>
      <c r="JK115" s="207"/>
      <c r="JL115" s="207" t="str">
        <f t="shared" si="58"/>
        <v/>
      </c>
      <c r="JM115" s="207"/>
      <c r="JN115" s="207"/>
      <c r="JO115" s="207"/>
      <c r="JP115" s="207"/>
      <c r="JQ115" s="207"/>
      <c r="JR115" s="207"/>
      <c r="JS115" s="207" t="str">
        <f t="shared" si="59"/>
        <v/>
      </c>
      <c r="JT115" s="207"/>
      <c r="JU115" s="207"/>
      <c r="JV115" s="207"/>
      <c r="JW115" s="207"/>
      <c r="JX115" s="207"/>
      <c r="JY115" s="207"/>
      <c r="JZ115" s="207" t="str">
        <f t="shared" si="60"/>
        <v/>
      </c>
      <c r="KA115" s="207"/>
      <c r="KB115" s="207"/>
      <c r="KC115" s="207"/>
      <c r="KD115" s="207"/>
      <c r="KE115" s="207"/>
      <c r="KF115" s="207"/>
      <c r="KG115" s="207" t="str">
        <f t="shared" si="61"/>
        <v/>
      </c>
      <c r="KH115" s="207"/>
      <c r="KI115" s="207"/>
      <c r="KJ115" s="207"/>
      <c r="KK115" s="207"/>
      <c r="KL115" s="207"/>
      <c r="KM115" s="207"/>
      <c r="KN115" s="207" t="str">
        <f t="shared" si="62"/>
        <v/>
      </c>
      <c r="KO115" s="207"/>
      <c r="KP115" s="207"/>
      <c r="KQ115" s="207"/>
      <c r="KR115" s="207"/>
      <c r="KS115" s="207"/>
      <c r="KT115" s="207"/>
      <c r="KU115" s="207" t="str">
        <f t="shared" si="63"/>
        <v/>
      </c>
      <c r="KV115" s="207"/>
      <c r="KW115" s="207"/>
      <c r="KX115" s="207"/>
      <c r="KY115" s="207"/>
      <c r="KZ115" s="207"/>
      <c r="LA115" s="207"/>
      <c r="LB115" s="207" t="str">
        <f t="shared" si="64"/>
        <v/>
      </c>
      <c r="LC115" s="207"/>
      <c r="LD115" s="207"/>
      <c r="LE115" s="207"/>
      <c r="LF115" s="207"/>
      <c r="LG115" s="207"/>
      <c r="LH115" s="207"/>
      <c r="LI115" s="207" t="str">
        <f t="shared" si="1"/>
        <v/>
      </c>
      <c r="LJ115" s="207"/>
      <c r="LK115" s="207"/>
      <c r="LL115" s="207"/>
      <c r="LM115" s="207"/>
      <c r="LN115" s="207"/>
      <c r="LO115" s="207"/>
      <c r="LP115" s="207" t="str">
        <f t="shared" si="2"/>
        <v/>
      </c>
      <c r="LQ115" s="207"/>
      <c r="LR115" s="207"/>
      <c r="LS115" s="207"/>
      <c r="LT115" s="207"/>
      <c r="LU115" s="207"/>
      <c r="LV115" s="207"/>
      <c r="LW115" s="207" t="str">
        <f t="shared" si="3"/>
        <v/>
      </c>
      <c r="LX115" s="207"/>
      <c r="LY115" s="207"/>
      <c r="LZ115" s="207"/>
      <c r="MA115" s="207"/>
      <c r="MB115" s="207"/>
      <c r="MC115" s="207"/>
      <c r="MD115" s="207" t="str">
        <f t="shared" si="4"/>
        <v/>
      </c>
      <c r="ME115" s="207"/>
      <c r="MF115" s="207"/>
      <c r="MG115" s="207"/>
      <c r="MH115" s="207"/>
      <c r="MI115" s="207"/>
      <c r="MJ115" s="207"/>
      <c r="MK115" s="207" t="str">
        <f t="shared" si="5"/>
        <v/>
      </c>
      <c r="ML115" s="207"/>
      <c r="MM115" s="207"/>
      <c r="MN115" s="207"/>
      <c r="MO115" s="207"/>
      <c r="MP115" s="207"/>
      <c r="MQ115" s="207"/>
      <c r="MR115" s="207" t="str">
        <f t="shared" si="6"/>
        <v/>
      </c>
      <c r="MS115" s="207"/>
      <c r="MT115" s="207"/>
      <c r="MU115" s="207"/>
      <c r="MV115" s="207"/>
      <c r="MW115" s="207"/>
      <c r="MX115" s="207"/>
      <c r="MY115" s="207" t="str">
        <f t="shared" si="7"/>
        <v/>
      </c>
      <c r="MZ115" s="207"/>
      <c r="NA115" s="207"/>
      <c r="NB115" s="207"/>
      <c r="NC115" s="207"/>
      <c r="ND115" s="207"/>
      <c r="NE115" s="207"/>
      <c r="NF115" s="207" t="str">
        <f t="shared" si="8"/>
        <v/>
      </c>
      <c r="NG115" s="207"/>
      <c r="NH115" s="207"/>
      <c r="NI115" s="207"/>
      <c r="NJ115" s="207"/>
      <c r="NK115" s="207"/>
      <c r="NL115" s="207"/>
      <c r="NM115" s="207" t="str">
        <f t="shared" si="9"/>
        <v/>
      </c>
      <c r="NN115" s="207"/>
      <c r="NO115" s="207"/>
      <c r="NP115" s="207"/>
      <c r="NQ115" s="207"/>
      <c r="NR115" s="207"/>
      <c r="NS115" s="207"/>
      <c r="NT115" s="207" t="str">
        <f t="shared" si="10"/>
        <v/>
      </c>
      <c r="NU115" s="207"/>
      <c r="NV115" s="207"/>
      <c r="NW115" s="207"/>
      <c r="NX115" s="207"/>
      <c r="NY115" s="207"/>
      <c r="NZ115" s="207"/>
      <c r="OA115" s="207" t="str">
        <f t="shared" si="11"/>
        <v/>
      </c>
      <c r="OB115" s="207"/>
      <c r="OC115" s="207"/>
      <c r="OD115" s="207"/>
      <c r="OE115" s="207"/>
      <c r="OF115" s="207"/>
      <c r="OG115" s="207"/>
      <c r="OH115" s="207" t="str">
        <f t="shared" si="12"/>
        <v/>
      </c>
      <c r="OI115" s="207"/>
      <c r="OJ115" s="207"/>
      <c r="OK115" s="207"/>
      <c r="OL115" s="207"/>
      <c r="OM115" s="207"/>
      <c r="ON115" s="207"/>
      <c r="OO115" s="207" t="str">
        <f t="shared" si="13"/>
        <v/>
      </c>
      <c r="OP115" s="207"/>
      <c r="OQ115" s="207"/>
      <c r="OR115" s="207"/>
      <c r="OS115" s="207"/>
      <c r="OT115" s="207"/>
      <c r="OU115" s="207"/>
      <c r="OV115" s="207" t="str">
        <f t="shared" si="14"/>
        <v/>
      </c>
      <c r="OW115" s="207"/>
      <c r="OX115" s="207"/>
      <c r="OY115" s="207"/>
      <c r="OZ115" s="207"/>
      <c r="PA115" s="207"/>
      <c r="PB115" s="207"/>
      <c r="PC115" s="207" t="str">
        <f t="shared" si="15"/>
        <v/>
      </c>
      <c r="PD115" s="207"/>
      <c r="PE115" s="207"/>
      <c r="PF115" s="207"/>
      <c r="PG115" s="207"/>
      <c r="PH115" s="207"/>
      <c r="PI115" s="207"/>
      <c r="PJ115" s="207" t="str">
        <f t="shared" si="16"/>
        <v/>
      </c>
      <c r="PK115" s="207"/>
      <c r="PL115" s="207"/>
      <c r="PM115" s="207"/>
      <c r="PN115" s="207"/>
      <c r="PO115" s="207"/>
      <c r="PP115" s="207"/>
      <c r="PQ115" s="207" t="str">
        <f t="shared" si="17"/>
        <v/>
      </c>
      <c r="PR115" s="207"/>
      <c r="PS115" s="207"/>
      <c r="PT115" s="207"/>
      <c r="PU115" s="207"/>
      <c r="PV115" s="207"/>
      <c r="PW115" s="207"/>
      <c r="PX115" s="207" t="str">
        <f t="shared" si="18"/>
        <v/>
      </c>
      <c r="PY115" s="207"/>
      <c r="PZ115" s="207"/>
      <c r="QA115" s="207"/>
      <c r="QB115" s="207"/>
      <c r="QC115" s="207"/>
      <c r="QD115" s="207"/>
      <c r="QE115" s="207" t="str">
        <f t="shared" si="19"/>
        <v/>
      </c>
      <c r="QF115" s="207"/>
      <c r="QG115" s="207"/>
      <c r="QH115" s="207"/>
      <c r="QI115" s="207"/>
      <c r="QJ115" s="207"/>
      <c r="QK115" s="207"/>
      <c r="QL115" s="207"/>
      <c r="QM115" s="207"/>
      <c r="QN115" s="207"/>
      <c r="QO115" s="207"/>
      <c r="QP115" s="207"/>
      <c r="QQ115" s="207"/>
      <c r="QR115" s="207"/>
      <c r="QS115" s="207"/>
      <c r="QT115" s="207"/>
      <c r="QU115" s="207"/>
      <c r="QV115" s="207"/>
    </row>
    <row r="116" spans="1:464" s="6" customFormat="1" ht="16.5">
      <c r="A116" s="207"/>
      <c r="B116" s="208"/>
      <c r="C116" s="208"/>
      <c r="D116" s="208"/>
      <c r="E116" s="208"/>
      <c r="F116" s="207" t="e">
        <f>F19</f>
        <v>#N/A</v>
      </c>
      <c r="G116" s="207"/>
      <c r="H116" s="208"/>
      <c r="I116" s="208"/>
      <c r="J116" s="208"/>
      <c r="K116" s="207"/>
      <c r="L116" s="207"/>
      <c r="M116" s="207">
        <f>M19</f>
        <v>0</v>
      </c>
      <c r="N116" s="207"/>
      <c r="O116" s="207"/>
      <c r="P116" s="207"/>
      <c r="Q116" s="209"/>
      <c r="R116" s="207"/>
      <c r="S116" s="207"/>
      <c r="T116" s="207">
        <f t="shared" si="22"/>
        <v>20</v>
      </c>
      <c r="U116" s="207"/>
      <c r="V116" s="207"/>
      <c r="W116" s="207"/>
      <c r="X116" s="207"/>
      <c r="Y116" s="207"/>
      <c r="Z116" s="207"/>
      <c r="AA116" s="207">
        <f t="shared" si="23"/>
        <v>0</v>
      </c>
      <c r="AB116" s="207"/>
      <c r="AC116" s="207"/>
      <c r="AD116" s="207"/>
      <c r="AE116" s="207"/>
      <c r="AF116" s="207"/>
      <c r="AG116" s="207"/>
      <c r="AH116" s="207" t="str">
        <f t="shared" si="24"/>
        <v/>
      </c>
      <c r="AI116" s="207"/>
      <c r="AJ116" s="207"/>
      <c r="AK116" s="207"/>
      <c r="AL116" s="207"/>
      <c r="AM116" s="207"/>
      <c r="AN116" s="207"/>
      <c r="AO116" s="207" t="str">
        <f t="shared" si="25"/>
        <v/>
      </c>
      <c r="AP116" s="207"/>
      <c r="AQ116" s="207"/>
      <c r="AR116" s="207"/>
      <c r="AS116" s="207"/>
      <c r="AT116" s="207"/>
      <c r="AU116" s="207"/>
      <c r="AV116" s="207" t="str">
        <f t="shared" si="26"/>
        <v/>
      </c>
      <c r="AW116" s="207"/>
      <c r="AX116" s="207"/>
      <c r="AY116" s="207"/>
      <c r="AZ116" s="207"/>
      <c r="BA116" s="207"/>
      <c r="BB116" s="207"/>
      <c r="BC116" s="207" t="str">
        <f t="shared" si="27"/>
        <v/>
      </c>
      <c r="BD116" s="207"/>
      <c r="BE116" s="207"/>
      <c r="BF116" s="207"/>
      <c r="BG116" s="207"/>
      <c r="BH116" s="207"/>
      <c r="BI116" s="207"/>
      <c r="BJ116" s="207" t="str">
        <f t="shared" si="28"/>
        <v/>
      </c>
      <c r="BK116" s="207"/>
      <c r="BL116" s="207"/>
      <c r="BM116" s="207"/>
      <c r="BN116" s="207"/>
      <c r="BO116" s="207"/>
      <c r="BP116" s="207"/>
      <c r="BQ116" s="207" t="str">
        <f t="shared" si="29"/>
        <v/>
      </c>
      <c r="BR116" s="207"/>
      <c r="BS116" s="207"/>
      <c r="BT116" s="207"/>
      <c r="BU116" s="207"/>
      <c r="BV116" s="207"/>
      <c r="BW116" s="207"/>
      <c r="BX116" s="207" t="str">
        <f t="shared" si="30"/>
        <v/>
      </c>
      <c r="BY116" s="207"/>
      <c r="BZ116" s="207"/>
      <c r="CA116" s="207"/>
      <c r="CB116" s="207"/>
      <c r="CC116" s="207"/>
      <c r="CD116" s="207"/>
      <c r="CE116" s="207" t="str">
        <f t="shared" si="31"/>
        <v/>
      </c>
      <c r="CF116" s="207"/>
      <c r="CG116" s="207"/>
      <c r="CH116" s="207"/>
      <c r="CI116" s="207"/>
      <c r="CJ116" s="207"/>
      <c r="CK116" s="207"/>
      <c r="CL116" s="207" t="str">
        <f t="shared" si="32"/>
        <v/>
      </c>
      <c r="CM116" s="207"/>
      <c r="CN116" s="207"/>
      <c r="CO116" s="207"/>
      <c r="CP116" s="207"/>
      <c r="CQ116" s="207"/>
      <c r="CR116" s="207"/>
      <c r="CS116" s="207" t="str">
        <f t="shared" si="33"/>
        <v/>
      </c>
      <c r="CT116" s="207"/>
      <c r="CU116" s="207"/>
      <c r="CV116" s="207"/>
      <c r="CW116" s="207"/>
      <c r="CX116" s="207"/>
      <c r="CY116" s="207"/>
      <c r="CZ116" s="207" t="str">
        <f t="shared" si="34"/>
        <v/>
      </c>
      <c r="DA116" s="207"/>
      <c r="DB116" s="207"/>
      <c r="DC116" s="207"/>
      <c r="DD116" s="207"/>
      <c r="DE116" s="207"/>
      <c r="DF116" s="207"/>
      <c r="DG116" s="207" t="str">
        <f t="shared" si="35"/>
        <v/>
      </c>
      <c r="DH116" s="207"/>
      <c r="DI116" s="207"/>
      <c r="DJ116" s="207"/>
      <c r="DK116" s="207"/>
      <c r="DL116" s="207"/>
      <c r="DM116" s="207"/>
      <c r="DN116" s="207" t="str">
        <f t="shared" si="36"/>
        <v/>
      </c>
      <c r="DO116" s="207"/>
      <c r="DP116" s="207"/>
      <c r="DQ116" s="207"/>
      <c r="DR116" s="207"/>
      <c r="DS116" s="207"/>
      <c r="DT116" s="207"/>
      <c r="DU116" s="207" t="str">
        <f t="shared" si="37"/>
        <v/>
      </c>
      <c r="DV116" s="207"/>
      <c r="DW116" s="207"/>
      <c r="DX116" s="207"/>
      <c r="DY116" s="207"/>
      <c r="DZ116" s="207"/>
      <c r="EA116" s="207"/>
      <c r="EB116" s="207" t="str">
        <f t="shared" si="38"/>
        <v/>
      </c>
      <c r="EC116" s="207"/>
      <c r="ED116" s="207"/>
      <c r="EE116" s="207"/>
      <c r="EF116" s="207"/>
      <c r="EG116" s="207"/>
      <c r="EH116" s="207"/>
      <c r="EI116" s="207" t="str">
        <f t="shared" si="39"/>
        <v/>
      </c>
      <c r="EJ116" s="207"/>
      <c r="EK116" s="207"/>
      <c r="EL116" s="207"/>
      <c r="EM116" s="207"/>
      <c r="EN116" s="207"/>
      <c r="EO116" s="207"/>
      <c r="EP116" s="207" t="str">
        <f t="shared" si="40"/>
        <v/>
      </c>
      <c r="EQ116" s="207"/>
      <c r="ER116" s="207"/>
      <c r="ES116" s="207"/>
      <c r="ET116" s="207"/>
      <c r="EU116" s="207"/>
      <c r="EV116" s="207"/>
      <c r="EW116" s="207" t="str">
        <f t="shared" si="41"/>
        <v/>
      </c>
      <c r="EX116" s="207"/>
      <c r="EY116" s="207"/>
      <c r="EZ116" s="207"/>
      <c r="FA116" s="207"/>
      <c r="FB116" s="207"/>
      <c r="FC116" s="207"/>
      <c r="FD116" s="207" t="str">
        <f t="shared" si="42"/>
        <v/>
      </c>
      <c r="FE116" s="207"/>
      <c r="FF116" s="207"/>
      <c r="FG116" s="207"/>
      <c r="FH116" s="207"/>
      <c r="FI116" s="207"/>
      <c r="FJ116" s="207"/>
      <c r="FK116" s="207" t="str">
        <f t="shared" si="43"/>
        <v/>
      </c>
      <c r="FL116" s="207"/>
      <c r="FM116" s="207"/>
      <c r="FN116" s="207"/>
      <c r="FO116" s="207"/>
      <c r="FP116" s="207"/>
      <c r="FQ116" s="207"/>
      <c r="FR116" s="207" t="str">
        <f t="shared" si="44"/>
        <v/>
      </c>
      <c r="FS116" s="207"/>
      <c r="FT116" s="207"/>
      <c r="FU116" s="207"/>
      <c r="FV116" s="207"/>
      <c r="FW116" s="207"/>
      <c r="FX116" s="207"/>
      <c r="FY116" s="207" t="str">
        <f t="shared" si="45"/>
        <v/>
      </c>
      <c r="FZ116" s="207"/>
      <c r="GA116" s="207"/>
      <c r="GB116" s="207"/>
      <c r="GC116" s="207"/>
      <c r="GD116" s="207"/>
      <c r="GE116" s="207"/>
      <c r="GF116" s="207" t="str">
        <f t="shared" si="46"/>
        <v/>
      </c>
      <c r="GG116" s="207"/>
      <c r="GH116" s="207"/>
      <c r="GI116" s="207"/>
      <c r="GJ116" s="207"/>
      <c r="GK116" s="207"/>
      <c r="GL116" s="207"/>
      <c r="GM116" s="207" t="str">
        <f t="shared" si="47"/>
        <v/>
      </c>
      <c r="GN116" s="207"/>
      <c r="GO116" s="207"/>
      <c r="GP116" s="207"/>
      <c r="GQ116" s="207"/>
      <c r="GR116" s="207"/>
      <c r="GS116" s="207"/>
      <c r="GT116" s="207" t="str">
        <f t="shared" si="48"/>
        <v/>
      </c>
      <c r="GU116" s="207"/>
      <c r="GV116" s="207"/>
      <c r="GW116" s="207"/>
      <c r="GX116" s="207"/>
      <c r="GY116" s="207"/>
      <c r="GZ116" s="207"/>
      <c r="HA116" s="207" t="str">
        <f t="shared" si="49"/>
        <v/>
      </c>
      <c r="HB116" s="207"/>
      <c r="HC116" s="207"/>
      <c r="HD116" s="207"/>
      <c r="HE116" s="207"/>
      <c r="HF116" s="207"/>
      <c r="HG116" s="207"/>
      <c r="HH116" s="207" t="str">
        <f t="shared" si="50"/>
        <v/>
      </c>
      <c r="HI116" s="207"/>
      <c r="HJ116" s="207"/>
      <c r="HK116" s="207"/>
      <c r="HL116" s="207"/>
      <c r="HM116" s="207"/>
      <c r="HN116" s="207"/>
      <c r="HO116" s="207" t="str">
        <f t="shared" si="51"/>
        <v/>
      </c>
      <c r="HP116" s="207"/>
      <c r="HQ116" s="207"/>
      <c r="HR116" s="207"/>
      <c r="HS116" s="207"/>
      <c r="HT116" s="207"/>
      <c r="HU116" s="207"/>
      <c r="HV116" s="207" t="str">
        <f t="shared" si="52"/>
        <v/>
      </c>
      <c r="HW116" s="207"/>
      <c r="HX116" s="207"/>
      <c r="HY116" s="207"/>
      <c r="HZ116" s="207"/>
      <c r="IA116" s="207"/>
      <c r="IB116" s="207"/>
      <c r="IC116" s="207" t="str">
        <f t="shared" si="53"/>
        <v/>
      </c>
      <c r="ID116" s="207"/>
      <c r="IE116" s="207"/>
      <c r="IF116" s="207"/>
      <c r="IG116" s="207"/>
      <c r="IH116" s="207"/>
      <c r="II116" s="207"/>
      <c r="IJ116" s="207" t="str">
        <f t="shared" si="54"/>
        <v/>
      </c>
      <c r="IK116" s="207"/>
      <c r="IL116" s="207"/>
      <c r="IM116" s="207"/>
      <c r="IN116" s="207"/>
      <c r="IO116" s="207"/>
      <c r="IP116" s="207"/>
      <c r="IQ116" s="207" t="str">
        <f t="shared" si="55"/>
        <v/>
      </c>
      <c r="IR116" s="207"/>
      <c r="IS116" s="207"/>
      <c r="IT116" s="207"/>
      <c r="IU116" s="207"/>
      <c r="IV116" s="207"/>
      <c r="IW116" s="207"/>
      <c r="IX116" s="207" t="str">
        <f t="shared" si="56"/>
        <v/>
      </c>
      <c r="IY116" s="207"/>
      <c r="IZ116" s="207"/>
      <c r="JA116" s="207"/>
      <c r="JB116" s="207"/>
      <c r="JC116" s="207"/>
      <c r="JD116" s="207"/>
      <c r="JE116" s="207" t="str">
        <f t="shared" si="57"/>
        <v/>
      </c>
      <c r="JF116" s="207"/>
      <c r="JG116" s="207"/>
      <c r="JH116" s="207"/>
      <c r="JI116" s="207"/>
      <c r="JJ116" s="207"/>
      <c r="JK116" s="207"/>
      <c r="JL116" s="207" t="str">
        <f t="shared" si="58"/>
        <v/>
      </c>
      <c r="JM116" s="207"/>
      <c r="JN116" s="207"/>
      <c r="JO116" s="207"/>
      <c r="JP116" s="207"/>
      <c r="JQ116" s="207"/>
      <c r="JR116" s="207"/>
      <c r="JS116" s="207" t="str">
        <f t="shared" si="59"/>
        <v/>
      </c>
      <c r="JT116" s="207"/>
      <c r="JU116" s="207"/>
      <c r="JV116" s="207"/>
      <c r="JW116" s="207"/>
      <c r="JX116" s="207"/>
      <c r="JY116" s="207"/>
      <c r="JZ116" s="207" t="str">
        <f t="shared" si="60"/>
        <v/>
      </c>
      <c r="KA116" s="207"/>
      <c r="KB116" s="207"/>
      <c r="KC116" s="207"/>
      <c r="KD116" s="207"/>
      <c r="KE116" s="207"/>
      <c r="KF116" s="207"/>
      <c r="KG116" s="207" t="str">
        <f t="shared" si="61"/>
        <v/>
      </c>
      <c r="KH116" s="207"/>
      <c r="KI116" s="207"/>
      <c r="KJ116" s="207"/>
      <c r="KK116" s="207"/>
      <c r="KL116" s="207"/>
      <c r="KM116" s="207"/>
      <c r="KN116" s="207" t="str">
        <f t="shared" si="62"/>
        <v/>
      </c>
      <c r="KO116" s="207"/>
      <c r="KP116" s="207"/>
      <c r="KQ116" s="207"/>
      <c r="KR116" s="207"/>
      <c r="KS116" s="207"/>
      <c r="KT116" s="207"/>
      <c r="KU116" s="207" t="str">
        <f t="shared" si="63"/>
        <v/>
      </c>
      <c r="KV116" s="207"/>
      <c r="KW116" s="207"/>
      <c r="KX116" s="207"/>
      <c r="KY116" s="207"/>
      <c r="KZ116" s="207"/>
      <c r="LA116" s="207"/>
      <c r="LB116" s="207" t="str">
        <f t="shared" si="64"/>
        <v/>
      </c>
      <c r="LC116" s="207"/>
      <c r="LD116" s="207"/>
      <c r="LE116" s="207"/>
      <c r="LF116" s="207"/>
      <c r="LG116" s="207"/>
      <c r="LH116" s="207"/>
      <c r="LI116" s="207" t="str">
        <f t="shared" si="1"/>
        <v/>
      </c>
      <c r="LJ116" s="207"/>
      <c r="LK116" s="207"/>
      <c r="LL116" s="207"/>
      <c r="LM116" s="207"/>
      <c r="LN116" s="207"/>
      <c r="LO116" s="207"/>
      <c r="LP116" s="207" t="str">
        <f t="shared" si="2"/>
        <v/>
      </c>
      <c r="LQ116" s="207"/>
      <c r="LR116" s="207"/>
      <c r="LS116" s="207"/>
      <c r="LT116" s="207"/>
      <c r="LU116" s="207"/>
      <c r="LV116" s="207"/>
      <c r="LW116" s="207" t="str">
        <f t="shared" si="3"/>
        <v/>
      </c>
      <c r="LX116" s="207"/>
      <c r="LY116" s="207"/>
      <c r="LZ116" s="207"/>
      <c r="MA116" s="207"/>
      <c r="MB116" s="207"/>
      <c r="MC116" s="207"/>
      <c r="MD116" s="207" t="str">
        <f t="shared" si="4"/>
        <v/>
      </c>
      <c r="ME116" s="207"/>
      <c r="MF116" s="207"/>
      <c r="MG116" s="207"/>
      <c r="MH116" s="207"/>
      <c r="MI116" s="207"/>
      <c r="MJ116" s="207"/>
      <c r="MK116" s="207" t="str">
        <f t="shared" si="5"/>
        <v/>
      </c>
      <c r="ML116" s="207"/>
      <c r="MM116" s="207"/>
      <c r="MN116" s="207"/>
      <c r="MO116" s="207"/>
      <c r="MP116" s="207"/>
      <c r="MQ116" s="207"/>
      <c r="MR116" s="207" t="str">
        <f t="shared" si="6"/>
        <v/>
      </c>
      <c r="MS116" s="207"/>
      <c r="MT116" s="207"/>
      <c r="MU116" s="207"/>
      <c r="MV116" s="207"/>
      <c r="MW116" s="207"/>
      <c r="MX116" s="207"/>
      <c r="MY116" s="207" t="str">
        <f t="shared" si="7"/>
        <v/>
      </c>
      <c r="MZ116" s="207"/>
      <c r="NA116" s="207"/>
      <c r="NB116" s="207"/>
      <c r="NC116" s="207"/>
      <c r="ND116" s="207"/>
      <c r="NE116" s="207"/>
      <c r="NF116" s="207" t="str">
        <f t="shared" si="8"/>
        <v/>
      </c>
      <c r="NG116" s="207"/>
      <c r="NH116" s="207"/>
      <c r="NI116" s="207"/>
      <c r="NJ116" s="207"/>
      <c r="NK116" s="207"/>
      <c r="NL116" s="207"/>
      <c r="NM116" s="207" t="str">
        <f t="shared" si="9"/>
        <v/>
      </c>
      <c r="NN116" s="207"/>
      <c r="NO116" s="207"/>
      <c r="NP116" s="207"/>
      <c r="NQ116" s="207"/>
      <c r="NR116" s="207"/>
      <c r="NS116" s="207"/>
      <c r="NT116" s="207" t="str">
        <f t="shared" si="10"/>
        <v/>
      </c>
      <c r="NU116" s="207"/>
      <c r="NV116" s="207"/>
      <c r="NW116" s="207"/>
      <c r="NX116" s="207"/>
      <c r="NY116" s="207"/>
      <c r="NZ116" s="207"/>
      <c r="OA116" s="207" t="str">
        <f t="shared" si="11"/>
        <v/>
      </c>
      <c r="OB116" s="207"/>
      <c r="OC116" s="207"/>
      <c r="OD116" s="207"/>
      <c r="OE116" s="207"/>
      <c r="OF116" s="207"/>
      <c r="OG116" s="207"/>
      <c r="OH116" s="207" t="str">
        <f t="shared" si="12"/>
        <v/>
      </c>
      <c r="OI116" s="207"/>
      <c r="OJ116" s="207"/>
      <c r="OK116" s="207"/>
      <c r="OL116" s="207"/>
      <c r="OM116" s="207"/>
      <c r="ON116" s="207"/>
      <c r="OO116" s="207" t="str">
        <f t="shared" si="13"/>
        <v/>
      </c>
      <c r="OP116" s="207"/>
      <c r="OQ116" s="207"/>
      <c r="OR116" s="207"/>
      <c r="OS116" s="207"/>
      <c r="OT116" s="207"/>
      <c r="OU116" s="207"/>
      <c r="OV116" s="207" t="str">
        <f t="shared" si="14"/>
        <v/>
      </c>
      <c r="OW116" s="207"/>
      <c r="OX116" s="207"/>
      <c r="OY116" s="207"/>
      <c r="OZ116" s="207"/>
      <c r="PA116" s="207"/>
      <c r="PB116" s="207"/>
      <c r="PC116" s="207" t="str">
        <f t="shared" si="15"/>
        <v/>
      </c>
      <c r="PD116" s="207"/>
      <c r="PE116" s="207"/>
      <c r="PF116" s="207"/>
      <c r="PG116" s="207"/>
      <c r="PH116" s="207"/>
      <c r="PI116" s="207"/>
      <c r="PJ116" s="207" t="str">
        <f t="shared" si="16"/>
        <v/>
      </c>
      <c r="PK116" s="207"/>
      <c r="PL116" s="207"/>
      <c r="PM116" s="207"/>
      <c r="PN116" s="207"/>
      <c r="PO116" s="207"/>
      <c r="PP116" s="207"/>
      <c r="PQ116" s="207" t="str">
        <f t="shared" si="17"/>
        <v/>
      </c>
      <c r="PR116" s="207"/>
      <c r="PS116" s="207"/>
      <c r="PT116" s="207"/>
      <c r="PU116" s="207"/>
      <c r="PV116" s="207"/>
      <c r="PW116" s="207"/>
      <c r="PX116" s="207" t="str">
        <f t="shared" si="18"/>
        <v/>
      </c>
      <c r="PY116" s="207"/>
      <c r="PZ116" s="207"/>
      <c r="QA116" s="207"/>
      <c r="QB116" s="207"/>
      <c r="QC116" s="207"/>
      <c r="QD116" s="207"/>
      <c r="QE116" s="207" t="str">
        <f t="shared" si="19"/>
        <v/>
      </c>
      <c r="QF116" s="207"/>
      <c r="QG116" s="207"/>
      <c r="QH116" s="207"/>
      <c r="QI116" s="207"/>
      <c r="QJ116" s="207"/>
      <c r="QK116" s="207"/>
      <c r="QL116" s="207"/>
      <c r="QM116" s="207"/>
      <c r="QN116" s="207"/>
      <c r="QO116" s="207"/>
      <c r="QP116" s="207"/>
      <c r="QQ116" s="207"/>
      <c r="QR116" s="207"/>
      <c r="QS116" s="207"/>
      <c r="QT116" s="207"/>
      <c r="QU116" s="207"/>
      <c r="QV116" s="207"/>
    </row>
    <row r="117" spans="1:464" s="6" customFormat="1" ht="16.5">
      <c r="A117" s="207"/>
      <c r="B117" s="208"/>
      <c r="C117" s="208"/>
      <c r="D117" s="208"/>
      <c r="E117" s="208"/>
      <c r="F117" s="207" t="e">
        <f>F20</f>
        <v>#N/A</v>
      </c>
      <c r="G117" s="207"/>
      <c r="H117" s="208"/>
      <c r="I117" s="208"/>
      <c r="J117" s="208"/>
      <c r="K117" s="207"/>
      <c r="L117" s="207"/>
      <c r="M117" s="207">
        <f>M20</f>
        <v>20</v>
      </c>
      <c r="N117" s="207"/>
      <c r="O117" s="207"/>
      <c r="P117" s="207"/>
      <c r="Q117" s="209"/>
      <c r="R117" s="207"/>
      <c r="S117" s="207"/>
      <c r="T117" s="207">
        <f t="shared" si="22"/>
        <v>20</v>
      </c>
      <c r="U117" s="207"/>
      <c r="V117" s="207"/>
      <c r="W117" s="207"/>
      <c r="X117" s="207"/>
      <c r="Y117" s="207"/>
      <c r="Z117" s="207"/>
      <c r="AA117" s="207">
        <f t="shared" si="23"/>
        <v>0</v>
      </c>
      <c r="AB117" s="207"/>
      <c r="AC117" s="207"/>
      <c r="AD117" s="207"/>
      <c r="AE117" s="207"/>
      <c r="AF117" s="207"/>
      <c r="AG117" s="207"/>
      <c r="AH117" s="207" t="str">
        <f t="shared" si="24"/>
        <v/>
      </c>
      <c r="AI117" s="207"/>
      <c r="AJ117" s="207"/>
      <c r="AK117" s="207"/>
      <c r="AL117" s="207"/>
      <c r="AM117" s="207"/>
      <c r="AN117" s="207"/>
      <c r="AO117" s="207" t="str">
        <f t="shared" si="25"/>
        <v/>
      </c>
      <c r="AP117" s="207"/>
      <c r="AQ117" s="207"/>
      <c r="AR117" s="207"/>
      <c r="AS117" s="207"/>
      <c r="AT117" s="207"/>
      <c r="AU117" s="207"/>
      <c r="AV117" s="207" t="str">
        <f t="shared" si="26"/>
        <v/>
      </c>
      <c r="AW117" s="207"/>
      <c r="AX117" s="207"/>
      <c r="AY117" s="207"/>
      <c r="AZ117" s="207"/>
      <c r="BA117" s="207"/>
      <c r="BB117" s="207"/>
      <c r="BC117" s="207" t="str">
        <f t="shared" si="27"/>
        <v/>
      </c>
      <c r="BD117" s="207"/>
      <c r="BE117" s="207"/>
      <c r="BF117" s="207"/>
      <c r="BG117" s="207"/>
      <c r="BH117" s="207"/>
      <c r="BI117" s="207"/>
      <c r="BJ117" s="207" t="str">
        <f t="shared" si="28"/>
        <v/>
      </c>
      <c r="BK117" s="207"/>
      <c r="BL117" s="207"/>
      <c r="BM117" s="207"/>
      <c r="BN117" s="207"/>
      <c r="BO117" s="207"/>
      <c r="BP117" s="207"/>
      <c r="BQ117" s="207" t="str">
        <f t="shared" si="29"/>
        <v/>
      </c>
      <c r="BR117" s="207"/>
      <c r="BS117" s="207"/>
      <c r="BT117" s="207"/>
      <c r="BU117" s="207"/>
      <c r="BV117" s="207"/>
      <c r="BW117" s="207"/>
      <c r="BX117" s="207" t="str">
        <f t="shared" si="30"/>
        <v/>
      </c>
      <c r="BY117" s="207"/>
      <c r="BZ117" s="207"/>
      <c r="CA117" s="207"/>
      <c r="CB117" s="207"/>
      <c r="CC117" s="207"/>
      <c r="CD117" s="207"/>
      <c r="CE117" s="207" t="str">
        <f t="shared" si="31"/>
        <v/>
      </c>
      <c r="CF117" s="207"/>
      <c r="CG117" s="207"/>
      <c r="CH117" s="207"/>
      <c r="CI117" s="207"/>
      <c r="CJ117" s="207"/>
      <c r="CK117" s="207"/>
      <c r="CL117" s="207" t="str">
        <f t="shared" si="32"/>
        <v/>
      </c>
      <c r="CM117" s="207"/>
      <c r="CN117" s="207"/>
      <c r="CO117" s="207"/>
      <c r="CP117" s="207"/>
      <c r="CQ117" s="207"/>
      <c r="CR117" s="207"/>
      <c r="CS117" s="207" t="str">
        <f t="shared" si="33"/>
        <v/>
      </c>
      <c r="CT117" s="207"/>
      <c r="CU117" s="207"/>
      <c r="CV117" s="207"/>
      <c r="CW117" s="207"/>
      <c r="CX117" s="207"/>
      <c r="CY117" s="207"/>
      <c r="CZ117" s="207" t="str">
        <f t="shared" si="34"/>
        <v/>
      </c>
      <c r="DA117" s="207"/>
      <c r="DB117" s="207"/>
      <c r="DC117" s="207"/>
      <c r="DD117" s="207"/>
      <c r="DE117" s="207"/>
      <c r="DF117" s="207"/>
      <c r="DG117" s="207" t="str">
        <f t="shared" si="35"/>
        <v/>
      </c>
      <c r="DH117" s="207"/>
      <c r="DI117" s="207"/>
      <c r="DJ117" s="207"/>
      <c r="DK117" s="207"/>
      <c r="DL117" s="207"/>
      <c r="DM117" s="207"/>
      <c r="DN117" s="207" t="str">
        <f t="shared" si="36"/>
        <v/>
      </c>
      <c r="DO117" s="207"/>
      <c r="DP117" s="207"/>
      <c r="DQ117" s="207"/>
      <c r="DR117" s="207"/>
      <c r="DS117" s="207"/>
      <c r="DT117" s="207"/>
      <c r="DU117" s="207" t="str">
        <f t="shared" si="37"/>
        <v/>
      </c>
      <c r="DV117" s="207"/>
      <c r="DW117" s="207"/>
      <c r="DX117" s="207"/>
      <c r="DY117" s="207"/>
      <c r="DZ117" s="207"/>
      <c r="EA117" s="207"/>
      <c r="EB117" s="207" t="str">
        <f t="shared" si="38"/>
        <v/>
      </c>
      <c r="EC117" s="207"/>
      <c r="ED117" s="207"/>
      <c r="EE117" s="207"/>
      <c r="EF117" s="207"/>
      <c r="EG117" s="207"/>
      <c r="EH117" s="207"/>
      <c r="EI117" s="207" t="str">
        <f t="shared" si="39"/>
        <v/>
      </c>
      <c r="EJ117" s="207"/>
      <c r="EK117" s="207"/>
      <c r="EL117" s="207"/>
      <c r="EM117" s="207"/>
      <c r="EN117" s="207"/>
      <c r="EO117" s="207"/>
      <c r="EP117" s="207" t="str">
        <f t="shared" si="40"/>
        <v/>
      </c>
      <c r="EQ117" s="207"/>
      <c r="ER117" s="207"/>
      <c r="ES117" s="207"/>
      <c r="ET117" s="207"/>
      <c r="EU117" s="207"/>
      <c r="EV117" s="207"/>
      <c r="EW117" s="207" t="str">
        <f t="shared" si="41"/>
        <v/>
      </c>
      <c r="EX117" s="207"/>
      <c r="EY117" s="207"/>
      <c r="EZ117" s="207"/>
      <c r="FA117" s="207"/>
      <c r="FB117" s="207"/>
      <c r="FC117" s="207"/>
      <c r="FD117" s="207" t="str">
        <f t="shared" si="42"/>
        <v/>
      </c>
      <c r="FE117" s="207"/>
      <c r="FF117" s="207"/>
      <c r="FG117" s="207"/>
      <c r="FH117" s="207"/>
      <c r="FI117" s="207"/>
      <c r="FJ117" s="207"/>
      <c r="FK117" s="207" t="str">
        <f t="shared" si="43"/>
        <v/>
      </c>
      <c r="FL117" s="207"/>
      <c r="FM117" s="207"/>
      <c r="FN117" s="207"/>
      <c r="FO117" s="207"/>
      <c r="FP117" s="207"/>
      <c r="FQ117" s="207"/>
      <c r="FR117" s="207" t="str">
        <f t="shared" si="44"/>
        <v/>
      </c>
      <c r="FS117" s="207"/>
      <c r="FT117" s="207"/>
      <c r="FU117" s="207"/>
      <c r="FV117" s="207"/>
      <c r="FW117" s="207"/>
      <c r="FX117" s="207"/>
      <c r="FY117" s="207" t="str">
        <f t="shared" si="45"/>
        <v/>
      </c>
      <c r="FZ117" s="207"/>
      <c r="GA117" s="207"/>
      <c r="GB117" s="207"/>
      <c r="GC117" s="207"/>
      <c r="GD117" s="207"/>
      <c r="GE117" s="207"/>
      <c r="GF117" s="207" t="str">
        <f t="shared" si="46"/>
        <v/>
      </c>
      <c r="GG117" s="207"/>
      <c r="GH117" s="207"/>
      <c r="GI117" s="207"/>
      <c r="GJ117" s="207"/>
      <c r="GK117" s="207"/>
      <c r="GL117" s="207"/>
      <c r="GM117" s="207" t="str">
        <f t="shared" si="47"/>
        <v/>
      </c>
      <c r="GN117" s="207"/>
      <c r="GO117" s="207"/>
      <c r="GP117" s="207"/>
      <c r="GQ117" s="207"/>
      <c r="GR117" s="207"/>
      <c r="GS117" s="207"/>
      <c r="GT117" s="207" t="str">
        <f t="shared" si="48"/>
        <v/>
      </c>
      <c r="GU117" s="207"/>
      <c r="GV117" s="207"/>
      <c r="GW117" s="207"/>
      <c r="GX117" s="207"/>
      <c r="GY117" s="207"/>
      <c r="GZ117" s="207"/>
      <c r="HA117" s="207" t="str">
        <f t="shared" si="49"/>
        <v/>
      </c>
      <c r="HB117" s="207"/>
      <c r="HC117" s="207"/>
      <c r="HD117" s="207"/>
      <c r="HE117" s="207"/>
      <c r="HF117" s="207"/>
      <c r="HG117" s="207"/>
      <c r="HH117" s="207" t="str">
        <f t="shared" si="50"/>
        <v/>
      </c>
      <c r="HI117" s="207"/>
      <c r="HJ117" s="207"/>
      <c r="HK117" s="207"/>
      <c r="HL117" s="207"/>
      <c r="HM117" s="207"/>
      <c r="HN117" s="207"/>
      <c r="HO117" s="207" t="str">
        <f t="shared" si="51"/>
        <v/>
      </c>
      <c r="HP117" s="207"/>
      <c r="HQ117" s="207"/>
      <c r="HR117" s="207"/>
      <c r="HS117" s="207"/>
      <c r="HT117" s="207"/>
      <c r="HU117" s="207"/>
      <c r="HV117" s="207" t="str">
        <f t="shared" si="52"/>
        <v/>
      </c>
      <c r="HW117" s="207"/>
      <c r="HX117" s="207"/>
      <c r="HY117" s="207"/>
      <c r="HZ117" s="207"/>
      <c r="IA117" s="207"/>
      <c r="IB117" s="207"/>
      <c r="IC117" s="207" t="str">
        <f t="shared" si="53"/>
        <v/>
      </c>
      <c r="ID117" s="207"/>
      <c r="IE117" s="207"/>
      <c r="IF117" s="207"/>
      <c r="IG117" s="207"/>
      <c r="IH117" s="207"/>
      <c r="II117" s="207"/>
      <c r="IJ117" s="207" t="str">
        <f t="shared" si="54"/>
        <v/>
      </c>
      <c r="IK117" s="207"/>
      <c r="IL117" s="207"/>
      <c r="IM117" s="207"/>
      <c r="IN117" s="207"/>
      <c r="IO117" s="207"/>
      <c r="IP117" s="207"/>
      <c r="IQ117" s="207" t="str">
        <f t="shared" si="55"/>
        <v/>
      </c>
      <c r="IR117" s="207"/>
      <c r="IS117" s="207"/>
      <c r="IT117" s="207"/>
      <c r="IU117" s="207"/>
      <c r="IV117" s="207"/>
      <c r="IW117" s="207"/>
      <c r="IX117" s="207" t="str">
        <f t="shared" si="56"/>
        <v/>
      </c>
      <c r="IY117" s="207"/>
      <c r="IZ117" s="207"/>
      <c r="JA117" s="207"/>
      <c r="JB117" s="207"/>
      <c r="JC117" s="207"/>
      <c r="JD117" s="207"/>
      <c r="JE117" s="207" t="str">
        <f t="shared" si="57"/>
        <v/>
      </c>
      <c r="JF117" s="207"/>
      <c r="JG117" s="207"/>
      <c r="JH117" s="207"/>
      <c r="JI117" s="207"/>
      <c r="JJ117" s="207"/>
      <c r="JK117" s="207"/>
      <c r="JL117" s="207" t="str">
        <f t="shared" si="58"/>
        <v/>
      </c>
      <c r="JM117" s="207"/>
      <c r="JN117" s="207"/>
      <c r="JO117" s="207"/>
      <c r="JP117" s="207"/>
      <c r="JQ117" s="207"/>
      <c r="JR117" s="207"/>
      <c r="JS117" s="207" t="str">
        <f t="shared" si="59"/>
        <v/>
      </c>
      <c r="JT117" s="207"/>
      <c r="JU117" s="207"/>
      <c r="JV117" s="207"/>
      <c r="JW117" s="207"/>
      <c r="JX117" s="207"/>
      <c r="JY117" s="207"/>
      <c r="JZ117" s="207" t="str">
        <f t="shared" si="60"/>
        <v/>
      </c>
      <c r="KA117" s="207"/>
      <c r="KB117" s="207"/>
      <c r="KC117" s="207"/>
      <c r="KD117" s="207"/>
      <c r="KE117" s="207"/>
      <c r="KF117" s="207"/>
      <c r="KG117" s="207" t="str">
        <f t="shared" si="61"/>
        <v/>
      </c>
      <c r="KH117" s="207"/>
      <c r="KI117" s="207"/>
      <c r="KJ117" s="207"/>
      <c r="KK117" s="207"/>
      <c r="KL117" s="207"/>
      <c r="KM117" s="207"/>
      <c r="KN117" s="207" t="str">
        <f t="shared" si="62"/>
        <v/>
      </c>
      <c r="KO117" s="207"/>
      <c r="KP117" s="207"/>
      <c r="KQ117" s="207"/>
      <c r="KR117" s="207"/>
      <c r="KS117" s="207"/>
      <c r="KT117" s="207"/>
      <c r="KU117" s="207" t="str">
        <f t="shared" si="63"/>
        <v/>
      </c>
      <c r="KV117" s="207"/>
      <c r="KW117" s="207"/>
      <c r="KX117" s="207"/>
      <c r="KY117" s="207"/>
      <c r="KZ117" s="207"/>
      <c r="LA117" s="207"/>
      <c r="LB117" s="207" t="str">
        <f t="shared" si="64"/>
        <v/>
      </c>
      <c r="LC117" s="207"/>
      <c r="LD117" s="207"/>
      <c r="LE117" s="207"/>
      <c r="LF117" s="207"/>
      <c r="LG117" s="207"/>
      <c r="LH117" s="207"/>
      <c r="LI117" s="207" t="str">
        <f t="shared" si="1"/>
        <v/>
      </c>
      <c r="LJ117" s="207"/>
      <c r="LK117" s="207"/>
      <c r="LL117" s="207"/>
      <c r="LM117" s="207"/>
      <c r="LN117" s="207"/>
      <c r="LO117" s="207"/>
      <c r="LP117" s="207" t="str">
        <f t="shared" si="2"/>
        <v/>
      </c>
      <c r="LQ117" s="207"/>
      <c r="LR117" s="207"/>
      <c r="LS117" s="207"/>
      <c r="LT117" s="207"/>
      <c r="LU117" s="207"/>
      <c r="LV117" s="207"/>
      <c r="LW117" s="207" t="str">
        <f t="shared" si="3"/>
        <v/>
      </c>
      <c r="LX117" s="207"/>
      <c r="LY117" s="207"/>
      <c r="LZ117" s="207"/>
      <c r="MA117" s="207"/>
      <c r="MB117" s="207"/>
      <c r="MC117" s="207"/>
      <c r="MD117" s="207" t="str">
        <f t="shared" si="4"/>
        <v/>
      </c>
      <c r="ME117" s="207"/>
      <c r="MF117" s="207"/>
      <c r="MG117" s="207"/>
      <c r="MH117" s="207"/>
      <c r="MI117" s="207"/>
      <c r="MJ117" s="207"/>
      <c r="MK117" s="207" t="str">
        <f t="shared" si="5"/>
        <v/>
      </c>
      <c r="ML117" s="207"/>
      <c r="MM117" s="207"/>
      <c r="MN117" s="207"/>
      <c r="MO117" s="207"/>
      <c r="MP117" s="207"/>
      <c r="MQ117" s="207"/>
      <c r="MR117" s="207" t="str">
        <f t="shared" si="6"/>
        <v/>
      </c>
      <c r="MS117" s="207"/>
      <c r="MT117" s="207"/>
      <c r="MU117" s="207"/>
      <c r="MV117" s="207"/>
      <c r="MW117" s="207"/>
      <c r="MX117" s="207"/>
      <c r="MY117" s="207" t="str">
        <f t="shared" si="7"/>
        <v/>
      </c>
      <c r="MZ117" s="207"/>
      <c r="NA117" s="207"/>
      <c r="NB117" s="207"/>
      <c r="NC117" s="207"/>
      <c r="ND117" s="207"/>
      <c r="NE117" s="207"/>
      <c r="NF117" s="207" t="str">
        <f t="shared" si="8"/>
        <v/>
      </c>
      <c r="NG117" s="207"/>
      <c r="NH117" s="207"/>
      <c r="NI117" s="207"/>
      <c r="NJ117" s="207"/>
      <c r="NK117" s="207"/>
      <c r="NL117" s="207"/>
      <c r="NM117" s="207" t="str">
        <f t="shared" si="9"/>
        <v/>
      </c>
      <c r="NN117" s="207"/>
      <c r="NO117" s="207"/>
      <c r="NP117" s="207"/>
      <c r="NQ117" s="207"/>
      <c r="NR117" s="207"/>
      <c r="NS117" s="207"/>
      <c r="NT117" s="207" t="str">
        <f t="shared" si="10"/>
        <v/>
      </c>
      <c r="NU117" s="207"/>
      <c r="NV117" s="207"/>
      <c r="NW117" s="207"/>
      <c r="NX117" s="207"/>
      <c r="NY117" s="207"/>
      <c r="NZ117" s="207"/>
      <c r="OA117" s="207" t="str">
        <f t="shared" si="11"/>
        <v/>
      </c>
      <c r="OB117" s="207"/>
      <c r="OC117" s="207"/>
      <c r="OD117" s="207"/>
      <c r="OE117" s="207"/>
      <c r="OF117" s="207"/>
      <c r="OG117" s="207"/>
      <c r="OH117" s="207" t="str">
        <f t="shared" si="12"/>
        <v/>
      </c>
      <c r="OI117" s="207"/>
      <c r="OJ117" s="207"/>
      <c r="OK117" s="207"/>
      <c r="OL117" s="207"/>
      <c r="OM117" s="207"/>
      <c r="ON117" s="207"/>
      <c r="OO117" s="207" t="str">
        <f t="shared" si="13"/>
        <v/>
      </c>
      <c r="OP117" s="207"/>
      <c r="OQ117" s="207"/>
      <c r="OR117" s="207"/>
      <c r="OS117" s="207"/>
      <c r="OT117" s="207"/>
      <c r="OU117" s="207"/>
      <c r="OV117" s="207" t="str">
        <f t="shared" si="14"/>
        <v/>
      </c>
      <c r="OW117" s="207"/>
      <c r="OX117" s="207"/>
      <c r="OY117" s="207"/>
      <c r="OZ117" s="207"/>
      <c r="PA117" s="207"/>
      <c r="PB117" s="207"/>
      <c r="PC117" s="207" t="str">
        <f t="shared" si="15"/>
        <v/>
      </c>
      <c r="PD117" s="207"/>
      <c r="PE117" s="207"/>
      <c r="PF117" s="207"/>
      <c r="PG117" s="207"/>
      <c r="PH117" s="207"/>
      <c r="PI117" s="207"/>
      <c r="PJ117" s="207" t="str">
        <f t="shared" si="16"/>
        <v/>
      </c>
      <c r="PK117" s="207"/>
      <c r="PL117" s="207"/>
      <c r="PM117" s="207"/>
      <c r="PN117" s="207"/>
      <c r="PO117" s="207"/>
      <c r="PP117" s="207"/>
      <c r="PQ117" s="207" t="str">
        <f t="shared" si="17"/>
        <v/>
      </c>
      <c r="PR117" s="207"/>
      <c r="PS117" s="207"/>
      <c r="PT117" s="207"/>
      <c r="PU117" s="207"/>
      <c r="PV117" s="207"/>
      <c r="PW117" s="207"/>
      <c r="PX117" s="207" t="str">
        <f t="shared" si="18"/>
        <v/>
      </c>
      <c r="PY117" s="207"/>
      <c r="PZ117" s="207"/>
      <c r="QA117" s="207"/>
      <c r="QB117" s="207"/>
      <c r="QC117" s="207"/>
      <c r="QD117" s="207"/>
      <c r="QE117" s="207" t="str">
        <f t="shared" si="19"/>
        <v/>
      </c>
      <c r="QF117" s="207"/>
      <c r="QG117" s="207"/>
      <c r="QH117" s="207"/>
      <c r="QI117" s="207"/>
      <c r="QJ117" s="207"/>
      <c r="QK117" s="207"/>
      <c r="QL117" s="207"/>
      <c r="QM117" s="207"/>
      <c r="QN117" s="207"/>
      <c r="QO117" s="207"/>
      <c r="QP117" s="207"/>
      <c r="QQ117" s="207"/>
      <c r="QR117" s="207"/>
      <c r="QS117" s="207"/>
      <c r="QT117" s="207"/>
      <c r="QU117" s="207"/>
      <c r="QV117" s="207"/>
    </row>
    <row r="118" spans="1:464" s="6" customFormat="1" ht="16.5">
      <c r="A118" s="207"/>
      <c r="B118" s="208"/>
      <c r="C118" s="208"/>
      <c r="D118" s="208"/>
      <c r="E118" s="208"/>
      <c r="F118" s="207" t="e">
        <f t="shared" ref="F118:F120" si="65">F22</f>
        <v>#N/A</v>
      </c>
      <c r="G118" s="207"/>
      <c r="H118" s="208"/>
      <c r="I118" s="208"/>
      <c r="J118" s="208"/>
      <c r="K118" s="207"/>
      <c r="L118" s="207"/>
      <c r="M118" s="207">
        <f t="shared" ref="M118:M120" si="66">M22</f>
        <v>20</v>
      </c>
      <c r="N118" s="207"/>
      <c r="O118" s="207"/>
      <c r="P118" s="207"/>
      <c r="Q118" s="209"/>
      <c r="R118" s="207"/>
      <c r="S118" s="207"/>
      <c r="T118" s="207">
        <f t="shared" si="22"/>
        <v>0</v>
      </c>
      <c r="U118" s="207"/>
      <c r="V118" s="207"/>
      <c r="W118" s="207"/>
      <c r="X118" s="207"/>
      <c r="Y118" s="207"/>
      <c r="Z118" s="207"/>
      <c r="AA118" s="207">
        <f t="shared" si="23"/>
        <v>0</v>
      </c>
      <c r="AB118" s="207"/>
      <c r="AC118" s="207"/>
      <c r="AD118" s="207"/>
      <c r="AE118" s="207"/>
      <c r="AF118" s="207"/>
      <c r="AG118" s="207"/>
      <c r="AH118" s="207" t="str">
        <f t="shared" si="24"/>
        <v/>
      </c>
      <c r="AI118" s="207"/>
      <c r="AJ118" s="207"/>
      <c r="AK118" s="207"/>
      <c r="AL118" s="207"/>
      <c r="AM118" s="207"/>
      <c r="AN118" s="207"/>
      <c r="AO118" s="207" t="str">
        <f t="shared" si="25"/>
        <v/>
      </c>
      <c r="AP118" s="207"/>
      <c r="AQ118" s="207"/>
      <c r="AR118" s="207"/>
      <c r="AS118" s="207"/>
      <c r="AT118" s="207"/>
      <c r="AU118" s="207"/>
      <c r="AV118" s="207" t="str">
        <f t="shared" si="26"/>
        <v/>
      </c>
      <c r="AW118" s="207"/>
      <c r="AX118" s="207"/>
      <c r="AY118" s="207"/>
      <c r="AZ118" s="207"/>
      <c r="BA118" s="207"/>
      <c r="BB118" s="207"/>
      <c r="BC118" s="207" t="str">
        <f t="shared" si="27"/>
        <v/>
      </c>
      <c r="BD118" s="207"/>
      <c r="BE118" s="207"/>
      <c r="BF118" s="207"/>
      <c r="BG118" s="207"/>
      <c r="BH118" s="207"/>
      <c r="BI118" s="207"/>
      <c r="BJ118" s="207" t="str">
        <f t="shared" si="28"/>
        <v/>
      </c>
      <c r="BK118" s="207"/>
      <c r="BL118" s="207"/>
      <c r="BM118" s="207"/>
      <c r="BN118" s="207"/>
      <c r="BO118" s="207"/>
      <c r="BP118" s="207"/>
      <c r="BQ118" s="207" t="str">
        <f t="shared" si="29"/>
        <v/>
      </c>
      <c r="BR118" s="207"/>
      <c r="BS118" s="207"/>
      <c r="BT118" s="207"/>
      <c r="BU118" s="207"/>
      <c r="BV118" s="207"/>
      <c r="BW118" s="207"/>
      <c r="BX118" s="207" t="str">
        <f t="shared" si="30"/>
        <v/>
      </c>
      <c r="BY118" s="207"/>
      <c r="BZ118" s="207"/>
      <c r="CA118" s="207"/>
      <c r="CB118" s="207"/>
      <c r="CC118" s="207"/>
      <c r="CD118" s="207"/>
      <c r="CE118" s="207" t="str">
        <f t="shared" si="31"/>
        <v/>
      </c>
      <c r="CF118" s="207"/>
      <c r="CG118" s="207"/>
      <c r="CH118" s="207"/>
      <c r="CI118" s="207"/>
      <c r="CJ118" s="207"/>
      <c r="CK118" s="207"/>
      <c r="CL118" s="207" t="str">
        <f t="shared" si="32"/>
        <v/>
      </c>
      <c r="CM118" s="207"/>
      <c r="CN118" s="207"/>
      <c r="CO118" s="207"/>
      <c r="CP118" s="207"/>
      <c r="CQ118" s="207"/>
      <c r="CR118" s="207"/>
      <c r="CS118" s="207" t="str">
        <f t="shared" si="33"/>
        <v/>
      </c>
      <c r="CT118" s="207"/>
      <c r="CU118" s="207"/>
      <c r="CV118" s="207"/>
      <c r="CW118" s="207"/>
      <c r="CX118" s="207"/>
      <c r="CY118" s="207"/>
      <c r="CZ118" s="207" t="str">
        <f t="shared" si="34"/>
        <v/>
      </c>
      <c r="DA118" s="207"/>
      <c r="DB118" s="207"/>
      <c r="DC118" s="207"/>
      <c r="DD118" s="207"/>
      <c r="DE118" s="207"/>
      <c r="DF118" s="207"/>
      <c r="DG118" s="207" t="str">
        <f t="shared" si="35"/>
        <v/>
      </c>
      <c r="DH118" s="207"/>
      <c r="DI118" s="207"/>
      <c r="DJ118" s="207"/>
      <c r="DK118" s="207"/>
      <c r="DL118" s="207"/>
      <c r="DM118" s="207"/>
      <c r="DN118" s="207" t="str">
        <f t="shared" si="36"/>
        <v/>
      </c>
      <c r="DO118" s="207"/>
      <c r="DP118" s="207"/>
      <c r="DQ118" s="207"/>
      <c r="DR118" s="207"/>
      <c r="DS118" s="207"/>
      <c r="DT118" s="207"/>
      <c r="DU118" s="207" t="str">
        <f t="shared" si="37"/>
        <v/>
      </c>
      <c r="DV118" s="207"/>
      <c r="DW118" s="207"/>
      <c r="DX118" s="207"/>
      <c r="DY118" s="207"/>
      <c r="DZ118" s="207"/>
      <c r="EA118" s="207"/>
      <c r="EB118" s="207" t="str">
        <f t="shared" si="38"/>
        <v/>
      </c>
      <c r="EC118" s="207"/>
      <c r="ED118" s="207"/>
      <c r="EE118" s="207"/>
      <c r="EF118" s="207"/>
      <c r="EG118" s="207"/>
      <c r="EH118" s="207"/>
      <c r="EI118" s="207" t="str">
        <f t="shared" si="39"/>
        <v/>
      </c>
      <c r="EJ118" s="207"/>
      <c r="EK118" s="207"/>
      <c r="EL118" s="207"/>
      <c r="EM118" s="207"/>
      <c r="EN118" s="207"/>
      <c r="EO118" s="207"/>
      <c r="EP118" s="207" t="str">
        <f t="shared" si="40"/>
        <v/>
      </c>
      <c r="EQ118" s="207"/>
      <c r="ER118" s="207"/>
      <c r="ES118" s="207"/>
      <c r="ET118" s="207"/>
      <c r="EU118" s="207"/>
      <c r="EV118" s="207"/>
      <c r="EW118" s="207" t="str">
        <f t="shared" si="41"/>
        <v/>
      </c>
      <c r="EX118" s="207"/>
      <c r="EY118" s="207"/>
      <c r="EZ118" s="207"/>
      <c r="FA118" s="207"/>
      <c r="FB118" s="207"/>
      <c r="FC118" s="207"/>
      <c r="FD118" s="207" t="str">
        <f t="shared" si="42"/>
        <v/>
      </c>
      <c r="FE118" s="207"/>
      <c r="FF118" s="207"/>
      <c r="FG118" s="207"/>
      <c r="FH118" s="207"/>
      <c r="FI118" s="207"/>
      <c r="FJ118" s="207"/>
      <c r="FK118" s="207" t="str">
        <f t="shared" si="43"/>
        <v/>
      </c>
      <c r="FL118" s="207"/>
      <c r="FM118" s="207"/>
      <c r="FN118" s="207"/>
      <c r="FO118" s="207"/>
      <c r="FP118" s="207"/>
      <c r="FQ118" s="207"/>
      <c r="FR118" s="207" t="str">
        <f t="shared" si="44"/>
        <v/>
      </c>
      <c r="FS118" s="207"/>
      <c r="FT118" s="207"/>
      <c r="FU118" s="207"/>
      <c r="FV118" s="207"/>
      <c r="FW118" s="207"/>
      <c r="FX118" s="207"/>
      <c r="FY118" s="207" t="str">
        <f t="shared" si="45"/>
        <v/>
      </c>
      <c r="FZ118" s="207"/>
      <c r="GA118" s="207"/>
      <c r="GB118" s="207"/>
      <c r="GC118" s="207"/>
      <c r="GD118" s="207"/>
      <c r="GE118" s="207"/>
      <c r="GF118" s="207" t="str">
        <f t="shared" si="46"/>
        <v/>
      </c>
      <c r="GG118" s="207"/>
      <c r="GH118" s="207"/>
      <c r="GI118" s="207"/>
      <c r="GJ118" s="207"/>
      <c r="GK118" s="207"/>
      <c r="GL118" s="207"/>
      <c r="GM118" s="207" t="str">
        <f t="shared" si="47"/>
        <v/>
      </c>
      <c r="GN118" s="207"/>
      <c r="GO118" s="207"/>
      <c r="GP118" s="207"/>
      <c r="GQ118" s="207"/>
      <c r="GR118" s="207"/>
      <c r="GS118" s="207"/>
      <c r="GT118" s="207" t="str">
        <f t="shared" si="48"/>
        <v/>
      </c>
      <c r="GU118" s="207"/>
      <c r="GV118" s="207"/>
      <c r="GW118" s="207"/>
      <c r="GX118" s="207"/>
      <c r="GY118" s="207"/>
      <c r="GZ118" s="207"/>
      <c r="HA118" s="207" t="str">
        <f t="shared" si="49"/>
        <v/>
      </c>
      <c r="HB118" s="207"/>
      <c r="HC118" s="207"/>
      <c r="HD118" s="207"/>
      <c r="HE118" s="207"/>
      <c r="HF118" s="207"/>
      <c r="HG118" s="207"/>
      <c r="HH118" s="207" t="str">
        <f t="shared" si="50"/>
        <v/>
      </c>
      <c r="HI118" s="207"/>
      <c r="HJ118" s="207"/>
      <c r="HK118" s="207"/>
      <c r="HL118" s="207"/>
      <c r="HM118" s="207"/>
      <c r="HN118" s="207"/>
      <c r="HO118" s="207" t="str">
        <f t="shared" si="51"/>
        <v/>
      </c>
      <c r="HP118" s="207"/>
      <c r="HQ118" s="207"/>
      <c r="HR118" s="207"/>
      <c r="HS118" s="207"/>
      <c r="HT118" s="207"/>
      <c r="HU118" s="207"/>
      <c r="HV118" s="207" t="str">
        <f t="shared" si="52"/>
        <v/>
      </c>
      <c r="HW118" s="207"/>
      <c r="HX118" s="207"/>
      <c r="HY118" s="207"/>
      <c r="HZ118" s="207"/>
      <c r="IA118" s="207"/>
      <c r="IB118" s="207"/>
      <c r="IC118" s="207" t="str">
        <f t="shared" si="53"/>
        <v/>
      </c>
      <c r="ID118" s="207"/>
      <c r="IE118" s="207"/>
      <c r="IF118" s="207"/>
      <c r="IG118" s="207"/>
      <c r="IH118" s="207"/>
      <c r="II118" s="207"/>
      <c r="IJ118" s="207" t="str">
        <f t="shared" si="54"/>
        <v/>
      </c>
      <c r="IK118" s="207"/>
      <c r="IL118" s="207"/>
      <c r="IM118" s="207"/>
      <c r="IN118" s="207"/>
      <c r="IO118" s="207"/>
      <c r="IP118" s="207"/>
      <c r="IQ118" s="207" t="str">
        <f t="shared" si="55"/>
        <v/>
      </c>
      <c r="IR118" s="207"/>
      <c r="IS118" s="207"/>
      <c r="IT118" s="207"/>
      <c r="IU118" s="207"/>
      <c r="IV118" s="207"/>
      <c r="IW118" s="207"/>
      <c r="IX118" s="207" t="str">
        <f t="shared" si="56"/>
        <v/>
      </c>
      <c r="IY118" s="207"/>
      <c r="IZ118" s="207"/>
      <c r="JA118" s="207"/>
      <c r="JB118" s="207"/>
      <c r="JC118" s="207"/>
      <c r="JD118" s="207"/>
      <c r="JE118" s="207" t="str">
        <f t="shared" si="57"/>
        <v/>
      </c>
      <c r="JF118" s="207"/>
      <c r="JG118" s="207"/>
      <c r="JH118" s="207"/>
      <c r="JI118" s="207"/>
      <c r="JJ118" s="207"/>
      <c r="JK118" s="207"/>
      <c r="JL118" s="207" t="str">
        <f t="shared" si="58"/>
        <v/>
      </c>
      <c r="JM118" s="207"/>
      <c r="JN118" s="207"/>
      <c r="JO118" s="207"/>
      <c r="JP118" s="207"/>
      <c r="JQ118" s="207"/>
      <c r="JR118" s="207"/>
      <c r="JS118" s="207" t="str">
        <f t="shared" si="59"/>
        <v/>
      </c>
      <c r="JT118" s="207"/>
      <c r="JU118" s="207"/>
      <c r="JV118" s="207"/>
      <c r="JW118" s="207"/>
      <c r="JX118" s="207"/>
      <c r="JY118" s="207"/>
      <c r="JZ118" s="207" t="str">
        <f t="shared" si="60"/>
        <v/>
      </c>
      <c r="KA118" s="207"/>
      <c r="KB118" s="207"/>
      <c r="KC118" s="207"/>
      <c r="KD118" s="207"/>
      <c r="KE118" s="207"/>
      <c r="KF118" s="207"/>
      <c r="KG118" s="207" t="str">
        <f t="shared" si="61"/>
        <v/>
      </c>
      <c r="KH118" s="207"/>
      <c r="KI118" s="207"/>
      <c r="KJ118" s="207"/>
      <c r="KK118" s="207"/>
      <c r="KL118" s="207"/>
      <c r="KM118" s="207"/>
      <c r="KN118" s="207" t="str">
        <f t="shared" si="62"/>
        <v/>
      </c>
      <c r="KO118" s="207"/>
      <c r="KP118" s="207"/>
      <c r="KQ118" s="207"/>
      <c r="KR118" s="207"/>
      <c r="KS118" s="207"/>
      <c r="KT118" s="207"/>
      <c r="KU118" s="207" t="str">
        <f t="shared" si="63"/>
        <v/>
      </c>
      <c r="KV118" s="207"/>
      <c r="KW118" s="207"/>
      <c r="KX118" s="207"/>
      <c r="KY118" s="207"/>
      <c r="KZ118" s="207"/>
      <c r="LA118" s="207"/>
      <c r="LB118" s="207" t="str">
        <f t="shared" si="64"/>
        <v/>
      </c>
      <c r="LC118" s="207"/>
      <c r="LD118" s="207"/>
      <c r="LE118" s="207"/>
      <c r="LF118" s="207"/>
      <c r="LG118" s="207"/>
      <c r="LH118" s="207"/>
      <c r="LI118" s="207" t="str">
        <f t="shared" si="1"/>
        <v/>
      </c>
      <c r="LJ118" s="207"/>
      <c r="LK118" s="207"/>
      <c r="LL118" s="207"/>
      <c r="LM118" s="207"/>
      <c r="LN118" s="207"/>
      <c r="LO118" s="207"/>
      <c r="LP118" s="207" t="str">
        <f t="shared" si="2"/>
        <v/>
      </c>
      <c r="LQ118" s="207"/>
      <c r="LR118" s="207"/>
      <c r="LS118" s="207"/>
      <c r="LT118" s="207"/>
      <c r="LU118" s="207"/>
      <c r="LV118" s="207"/>
      <c r="LW118" s="207" t="str">
        <f t="shared" si="3"/>
        <v/>
      </c>
      <c r="LX118" s="207"/>
      <c r="LY118" s="207"/>
      <c r="LZ118" s="207"/>
      <c r="MA118" s="207"/>
      <c r="MB118" s="207"/>
      <c r="MC118" s="207"/>
      <c r="MD118" s="207" t="str">
        <f t="shared" si="4"/>
        <v/>
      </c>
      <c r="ME118" s="207"/>
      <c r="MF118" s="207"/>
      <c r="MG118" s="207"/>
      <c r="MH118" s="207"/>
      <c r="MI118" s="207"/>
      <c r="MJ118" s="207"/>
      <c r="MK118" s="207" t="str">
        <f t="shared" si="5"/>
        <v/>
      </c>
      <c r="ML118" s="207"/>
      <c r="MM118" s="207"/>
      <c r="MN118" s="207"/>
      <c r="MO118" s="207"/>
      <c r="MP118" s="207"/>
      <c r="MQ118" s="207"/>
      <c r="MR118" s="207" t="str">
        <f t="shared" si="6"/>
        <v/>
      </c>
      <c r="MS118" s="207"/>
      <c r="MT118" s="207"/>
      <c r="MU118" s="207"/>
      <c r="MV118" s="207"/>
      <c r="MW118" s="207"/>
      <c r="MX118" s="207"/>
      <c r="MY118" s="207" t="str">
        <f t="shared" si="7"/>
        <v/>
      </c>
      <c r="MZ118" s="207"/>
      <c r="NA118" s="207"/>
      <c r="NB118" s="207"/>
      <c r="NC118" s="207"/>
      <c r="ND118" s="207"/>
      <c r="NE118" s="207"/>
      <c r="NF118" s="207" t="str">
        <f t="shared" si="8"/>
        <v/>
      </c>
      <c r="NG118" s="207"/>
      <c r="NH118" s="207"/>
      <c r="NI118" s="207"/>
      <c r="NJ118" s="207"/>
      <c r="NK118" s="207"/>
      <c r="NL118" s="207"/>
      <c r="NM118" s="207" t="str">
        <f t="shared" si="9"/>
        <v/>
      </c>
      <c r="NN118" s="207"/>
      <c r="NO118" s="207"/>
      <c r="NP118" s="207"/>
      <c r="NQ118" s="207"/>
      <c r="NR118" s="207"/>
      <c r="NS118" s="207"/>
      <c r="NT118" s="207" t="str">
        <f t="shared" si="10"/>
        <v/>
      </c>
      <c r="NU118" s="207"/>
      <c r="NV118" s="207"/>
      <c r="NW118" s="207"/>
      <c r="NX118" s="207"/>
      <c r="NY118" s="207"/>
      <c r="NZ118" s="207"/>
      <c r="OA118" s="207" t="str">
        <f t="shared" si="11"/>
        <v/>
      </c>
      <c r="OB118" s="207"/>
      <c r="OC118" s="207"/>
      <c r="OD118" s="207"/>
      <c r="OE118" s="207"/>
      <c r="OF118" s="207"/>
      <c r="OG118" s="207"/>
      <c r="OH118" s="207" t="str">
        <f t="shared" si="12"/>
        <v/>
      </c>
      <c r="OI118" s="207"/>
      <c r="OJ118" s="207"/>
      <c r="OK118" s="207"/>
      <c r="OL118" s="207"/>
      <c r="OM118" s="207"/>
      <c r="ON118" s="207"/>
      <c r="OO118" s="207" t="str">
        <f t="shared" si="13"/>
        <v/>
      </c>
      <c r="OP118" s="207"/>
      <c r="OQ118" s="207"/>
      <c r="OR118" s="207"/>
      <c r="OS118" s="207"/>
      <c r="OT118" s="207"/>
      <c r="OU118" s="207"/>
      <c r="OV118" s="207" t="str">
        <f t="shared" si="14"/>
        <v/>
      </c>
      <c r="OW118" s="207"/>
      <c r="OX118" s="207"/>
      <c r="OY118" s="207"/>
      <c r="OZ118" s="207"/>
      <c r="PA118" s="207"/>
      <c r="PB118" s="207"/>
      <c r="PC118" s="207" t="str">
        <f t="shared" si="15"/>
        <v/>
      </c>
      <c r="PD118" s="207"/>
      <c r="PE118" s="207"/>
      <c r="PF118" s="207"/>
      <c r="PG118" s="207"/>
      <c r="PH118" s="207"/>
      <c r="PI118" s="207"/>
      <c r="PJ118" s="207" t="str">
        <f t="shared" si="16"/>
        <v/>
      </c>
      <c r="PK118" s="207"/>
      <c r="PL118" s="207"/>
      <c r="PM118" s="207"/>
      <c r="PN118" s="207"/>
      <c r="PO118" s="207"/>
      <c r="PP118" s="207"/>
      <c r="PQ118" s="207" t="str">
        <f t="shared" si="17"/>
        <v/>
      </c>
      <c r="PR118" s="207"/>
      <c r="PS118" s="207"/>
      <c r="PT118" s="207"/>
      <c r="PU118" s="207"/>
      <c r="PV118" s="207"/>
      <c r="PW118" s="207"/>
      <c r="PX118" s="207" t="str">
        <f t="shared" si="18"/>
        <v/>
      </c>
      <c r="PY118" s="207"/>
      <c r="PZ118" s="207"/>
      <c r="QA118" s="207"/>
      <c r="QB118" s="207"/>
      <c r="QC118" s="207"/>
      <c r="QD118" s="207"/>
      <c r="QE118" s="207" t="str">
        <f t="shared" si="19"/>
        <v/>
      </c>
      <c r="QF118" s="207"/>
      <c r="QG118" s="207"/>
      <c r="QH118" s="207"/>
      <c r="QI118" s="207"/>
      <c r="QJ118" s="207"/>
      <c r="QK118" s="207"/>
      <c r="QL118" s="207"/>
      <c r="QM118" s="207"/>
      <c r="QN118" s="207"/>
      <c r="QO118" s="207"/>
      <c r="QP118" s="207"/>
      <c r="QQ118" s="207"/>
      <c r="QR118" s="207"/>
      <c r="QS118" s="207"/>
      <c r="QT118" s="207"/>
      <c r="QU118" s="207"/>
      <c r="QV118" s="207"/>
    </row>
    <row r="119" spans="1:464" s="6" customFormat="1" ht="16.5">
      <c r="A119" s="207"/>
      <c r="B119" s="208"/>
      <c r="C119" s="208"/>
      <c r="D119" s="208"/>
      <c r="E119" s="208"/>
      <c r="F119" s="207" t="e">
        <f t="shared" si="65"/>
        <v>#N/A</v>
      </c>
      <c r="G119" s="207"/>
      <c r="H119" s="208"/>
      <c r="I119" s="208"/>
      <c r="J119" s="208"/>
      <c r="K119" s="207"/>
      <c r="L119" s="207"/>
      <c r="M119" s="207">
        <f t="shared" si="66"/>
        <v>0</v>
      </c>
      <c r="N119" s="207"/>
      <c r="O119" s="207"/>
      <c r="P119" s="207"/>
      <c r="Q119" s="209"/>
      <c r="R119" s="207"/>
      <c r="S119" s="207"/>
      <c r="T119" s="207">
        <f t="shared" si="22"/>
        <v>20</v>
      </c>
      <c r="U119" s="207"/>
      <c r="V119" s="207"/>
      <c r="W119" s="207"/>
      <c r="X119" s="207"/>
      <c r="Y119" s="207"/>
      <c r="Z119" s="207"/>
      <c r="AA119" s="207">
        <f t="shared" si="23"/>
        <v>0</v>
      </c>
      <c r="AB119" s="207"/>
      <c r="AC119" s="207"/>
      <c r="AD119" s="207"/>
      <c r="AE119" s="207"/>
      <c r="AF119" s="207"/>
      <c r="AG119" s="207"/>
      <c r="AH119" s="207" t="str">
        <f t="shared" si="24"/>
        <v/>
      </c>
      <c r="AI119" s="207"/>
      <c r="AJ119" s="207"/>
      <c r="AK119" s="207"/>
      <c r="AL119" s="207"/>
      <c r="AM119" s="207"/>
      <c r="AN119" s="207"/>
      <c r="AO119" s="207" t="str">
        <f t="shared" si="25"/>
        <v/>
      </c>
      <c r="AP119" s="207"/>
      <c r="AQ119" s="207"/>
      <c r="AR119" s="207"/>
      <c r="AS119" s="207"/>
      <c r="AT119" s="207"/>
      <c r="AU119" s="207"/>
      <c r="AV119" s="207" t="str">
        <f t="shared" si="26"/>
        <v/>
      </c>
      <c r="AW119" s="207"/>
      <c r="AX119" s="207"/>
      <c r="AY119" s="207"/>
      <c r="AZ119" s="207"/>
      <c r="BA119" s="207"/>
      <c r="BB119" s="207"/>
      <c r="BC119" s="207" t="str">
        <f t="shared" si="27"/>
        <v/>
      </c>
      <c r="BD119" s="207"/>
      <c r="BE119" s="207"/>
      <c r="BF119" s="207"/>
      <c r="BG119" s="207"/>
      <c r="BH119" s="207"/>
      <c r="BI119" s="207"/>
      <c r="BJ119" s="207" t="str">
        <f t="shared" si="28"/>
        <v/>
      </c>
      <c r="BK119" s="207"/>
      <c r="BL119" s="207"/>
      <c r="BM119" s="207"/>
      <c r="BN119" s="207"/>
      <c r="BO119" s="207"/>
      <c r="BP119" s="207"/>
      <c r="BQ119" s="207" t="str">
        <f t="shared" si="29"/>
        <v/>
      </c>
      <c r="BR119" s="207"/>
      <c r="BS119" s="207"/>
      <c r="BT119" s="207"/>
      <c r="BU119" s="207"/>
      <c r="BV119" s="207"/>
      <c r="BW119" s="207"/>
      <c r="BX119" s="207" t="str">
        <f t="shared" si="30"/>
        <v/>
      </c>
      <c r="BY119" s="207"/>
      <c r="BZ119" s="207"/>
      <c r="CA119" s="207"/>
      <c r="CB119" s="207"/>
      <c r="CC119" s="207"/>
      <c r="CD119" s="207"/>
      <c r="CE119" s="207" t="str">
        <f t="shared" si="31"/>
        <v/>
      </c>
      <c r="CF119" s="207"/>
      <c r="CG119" s="207"/>
      <c r="CH119" s="207"/>
      <c r="CI119" s="207"/>
      <c r="CJ119" s="207"/>
      <c r="CK119" s="207"/>
      <c r="CL119" s="207" t="str">
        <f t="shared" si="32"/>
        <v/>
      </c>
      <c r="CM119" s="207"/>
      <c r="CN119" s="207"/>
      <c r="CO119" s="207"/>
      <c r="CP119" s="207"/>
      <c r="CQ119" s="207"/>
      <c r="CR119" s="207"/>
      <c r="CS119" s="207" t="str">
        <f t="shared" si="33"/>
        <v/>
      </c>
      <c r="CT119" s="207"/>
      <c r="CU119" s="207"/>
      <c r="CV119" s="207"/>
      <c r="CW119" s="207"/>
      <c r="CX119" s="207"/>
      <c r="CY119" s="207"/>
      <c r="CZ119" s="207" t="str">
        <f t="shared" si="34"/>
        <v/>
      </c>
      <c r="DA119" s="207"/>
      <c r="DB119" s="207"/>
      <c r="DC119" s="207"/>
      <c r="DD119" s="207"/>
      <c r="DE119" s="207"/>
      <c r="DF119" s="207"/>
      <c r="DG119" s="207" t="str">
        <f t="shared" si="35"/>
        <v/>
      </c>
      <c r="DH119" s="207"/>
      <c r="DI119" s="207"/>
      <c r="DJ119" s="207"/>
      <c r="DK119" s="207"/>
      <c r="DL119" s="207"/>
      <c r="DM119" s="207"/>
      <c r="DN119" s="207" t="str">
        <f t="shared" si="36"/>
        <v/>
      </c>
      <c r="DO119" s="207"/>
      <c r="DP119" s="207"/>
      <c r="DQ119" s="207"/>
      <c r="DR119" s="207"/>
      <c r="DS119" s="207"/>
      <c r="DT119" s="207"/>
      <c r="DU119" s="207" t="str">
        <f t="shared" si="37"/>
        <v/>
      </c>
      <c r="DV119" s="207"/>
      <c r="DW119" s="207"/>
      <c r="DX119" s="207"/>
      <c r="DY119" s="207"/>
      <c r="DZ119" s="207"/>
      <c r="EA119" s="207"/>
      <c r="EB119" s="207" t="str">
        <f t="shared" si="38"/>
        <v/>
      </c>
      <c r="EC119" s="207"/>
      <c r="ED119" s="207"/>
      <c r="EE119" s="207"/>
      <c r="EF119" s="207"/>
      <c r="EG119" s="207"/>
      <c r="EH119" s="207"/>
      <c r="EI119" s="207" t="str">
        <f t="shared" si="39"/>
        <v/>
      </c>
      <c r="EJ119" s="207"/>
      <c r="EK119" s="207"/>
      <c r="EL119" s="207"/>
      <c r="EM119" s="207"/>
      <c r="EN119" s="207"/>
      <c r="EO119" s="207"/>
      <c r="EP119" s="207" t="str">
        <f t="shared" si="40"/>
        <v/>
      </c>
      <c r="EQ119" s="207"/>
      <c r="ER119" s="207"/>
      <c r="ES119" s="207"/>
      <c r="ET119" s="207"/>
      <c r="EU119" s="207"/>
      <c r="EV119" s="207"/>
      <c r="EW119" s="207" t="str">
        <f t="shared" si="41"/>
        <v/>
      </c>
      <c r="EX119" s="207"/>
      <c r="EY119" s="207"/>
      <c r="EZ119" s="207"/>
      <c r="FA119" s="207"/>
      <c r="FB119" s="207"/>
      <c r="FC119" s="207"/>
      <c r="FD119" s="207" t="str">
        <f t="shared" si="42"/>
        <v/>
      </c>
      <c r="FE119" s="207"/>
      <c r="FF119" s="207"/>
      <c r="FG119" s="207"/>
      <c r="FH119" s="207"/>
      <c r="FI119" s="207"/>
      <c r="FJ119" s="207"/>
      <c r="FK119" s="207" t="str">
        <f t="shared" si="43"/>
        <v/>
      </c>
      <c r="FL119" s="207"/>
      <c r="FM119" s="207"/>
      <c r="FN119" s="207"/>
      <c r="FO119" s="207"/>
      <c r="FP119" s="207"/>
      <c r="FQ119" s="207"/>
      <c r="FR119" s="207" t="str">
        <f t="shared" si="44"/>
        <v/>
      </c>
      <c r="FS119" s="207"/>
      <c r="FT119" s="207"/>
      <c r="FU119" s="207"/>
      <c r="FV119" s="207"/>
      <c r="FW119" s="207"/>
      <c r="FX119" s="207"/>
      <c r="FY119" s="207" t="str">
        <f t="shared" si="45"/>
        <v/>
      </c>
      <c r="FZ119" s="207"/>
      <c r="GA119" s="207"/>
      <c r="GB119" s="207"/>
      <c r="GC119" s="207"/>
      <c r="GD119" s="207"/>
      <c r="GE119" s="207"/>
      <c r="GF119" s="207" t="str">
        <f t="shared" si="46"/>
        <v/>
      </c>
      <c r="GG119" s="207"/>
      <c r="GH119" s="207"/>
      <c r="GI119" s="207"/>
      <c r="GJ119" s="207"/>
      <c r="GK119" s="207"/>
      <c r="GL119" s="207"/>
      <c r="GM119" s="207" t="str">
        <f t="shared" si="47"/>
        <v/>
      </c>
      <c r="GN119" s="207"/>
      <c r="GO119" s="207"/>
      <c r="GP119" s="207"/>
      <c r="GQ119" s="207"/>
      <c r="GR119" s="207"/>
      <c r="GS119" s="207"/>
      <c r="GT119" s="207" t="str">
        <f t="shared" si="48"/>
        <v/>
      </c>
      <c r="GU119" s="207"/>
      <c r="GV119" s="207"/>
      <c r="GW119" s="207"/>
      <c r="GX119" s="207"/>
      <c r="GY119" s="207"/>
      <c r="GZ119" s="207"/>
      <c r="HA119" s="207" t="str">
        <f t="shared" si="49"/>
        <v/>
      </c>
      <c r="HB119" s="207"/>
      <c r="HC119" s="207"/>
      <c r="HD119" s="207"/>
      <c r="HE119" s="207"/>
      <c r="HF119" s="207"/>
      <c r="HG119" s="207"/>
      <c r="HH119" s="207" t="str">
        <f t="shared" si="50"/>
        <v/>
      </c>
      <c r="HI119" s="207"/>
      <c r="HJ119" s="207"/>
      <c r="HK119" s="207"/>
      <c r="HL119" s="207"/>
      <c r="HM119" s="207"/>
      <c r="HN119" s="207"/>
      <c r="HO119" s="207" t="str">
        <f t="shared" si="51"/>
        <v/>
      </c>
      <c r="HP119" s="207"/>
      <c r="HQ119" s="207"/>
      <c r="HR119" s="207"/>
      <c r="HS119" s="207"/>
      <c r="HT119" s="207"/>
      <c r="HU119" s="207"/>
      <c r="HV119" s="207" t="str">
        <f t="shared" si="52"/>
        <v/>
      </c>
      <c r="HW119" s="207"/>
      <c r="HX119" s="207"/>
      <c r="HY119" s="207"/>
      <c r="HZ119" s="207"/>
      <c r="IA119" s="207"/>
      <c r="IB119" s="207"/>
      <c r="IC119" s="207" t="str">
        <f t="shared" si="53"/>
        <v/>
      </c>
      <c r="ID119" s="207"/>
      <c r="IE119" s="207"/>
      <c r="IF119" s="207"/>
      <c r="IG119" s="207"/>
      <c r="IH119" s="207"/>
      <c r="II119" s="207"/>
      <c r="IJ119" s="207" t="str">
        <f t="shared" si="54"/>
        <v/>
      </c>
      <c r="IK119" s="207"/>
      <c r="IL119" s="207"/>
      <c r="IM119" s="207"/>
      <c r="IN119" s="207"/>
      <c r="IO119" s="207"/>
      <c r="IP119" s="207"/>
      <c r="IQ119" s="207" t="str">
        <f t="shared" si="55"/>
        <v/>
      </c>
      <c r="IR119" s="207"/>
      <c r="IS119" s="207"/>
      <c r="IT119" s="207"/>
      <c r="IU119" s="207"/>
      <c r="IV119" s="207"/>
      <c r="IW119" s="207"/>
      <c r="IX119" s="207" t="str">
        <f t="shared" si="56"/>
        <v/>
      </c>
      <c r="IY119" s="207"/>
      <c r="IZ119" s="207"/>
      <c r="JA119" s="207"/>
      <c r="JB119" s="207"/>
      <c r="JC119" s="207"/>
      <c r="JD119" s="207"/>
      <c r="JE119" s="207" t="str">
        <f t="shared" si="57"/>
        <v/>
      </c>
      <c r="JF119" s="207"/>
      <c r="JG119" s="207"/>
      <c r="JH119" s="207"/>
      <c r="JI119" s="207"/>
      <c r="JJ119" s="207"/>
      <c r="JK119" s="207"/>
      <c r="JL119" s="207" t="str">
        <f t="shared" si="58"/>
        <v/>
      </c>
      <c r="JM119" s="207"/>
      <c r="JN119" s="207"/>
      <c r="JO119" s="207"/>
      <c r="JP119" s="207"/>
      <c r="JQ119" s="207"/>
      <c r="JR119" s="207"/>
      <c r="JS119" s="207" t="str">
        <f t="shared" si="59"/>
        <v/>
      </c>
      <c r="JT119" s="207"/>
      <c r="JU119" s="207"/>
      <c r="JV119" s="207"/>
      <c r="JW119" s="207"/>
      <c r="JX119" s="207"/>
      <c r="JY119" s="207"/>
      <c r="JZ119" s="207" t="str">
        <f t="shared" si="60"/>
        <v/>
      </c>
      <c r="KA119" s="207"/>
      <c r="KB119" s="207"/>
      <c r="KC119" s="207"/>
      <c r="KD119" s="207"/>
      <c r="KE119" s="207"/>
      <c r="KF119" s="207"/>
      <c r="KG119" s="207" t="str">
        <f t="shared" si="61"/>
        <v/>
      </c>
      <c r="KH119" s="207"/>
      <c r="KI119" s="207"/>
      <c r="KJ119" s="207"/>
      <c r="KK119" s="207"/>
      <c r="KL119" s="207"/>
      <c r="KM119" s="207"/>
      <c r="KN119" s="207" t="str">
        <f t="shared" si="62"/>
        <v/>
      </c>
      <c r="KO119" s="207"/>
      <c r="KP119" s="207"/>
      <c r="KQ119" s="207"/>
      <c r="KR119" s="207"/>
      <c r="KS119" s="207"/>
      <c r="KT119" s="207"/>
      <c r="KU119" s="207" t="str">
        <f t="shared" si="63"/>
        <v/>
      </c>
      <c r="KV119" s="207"/>
      <c r="KW119" s="207"/>
      <c r="KX119" s="207"/>
      <c r="KY119" s="207"/>
      <c r="KZ119" s="207"/>
      <c r="LA119" s="207"/>
      <c r="LB119" s="207" t="str">
        <f t="shared" si="64"/>
        <v/>
      </c>
      <c r="LC119" s="207"/>
      <c r="LD119" s="207"/>
      <c r="LE119" s="207"/>
      <c r="LF119" s="207"/>
      <c r="LG119" s="207"/>
      <c r="LH119" s="207"/>
      <c r="LI119" s="207" t="str">
        <f t="shared" si="1"/>
        <v/>
      </c>
      <c r="LJ119" s="207"/>
      <c r="LK119" s="207"/>
      <c r="LL119" s="207"/>
      <c r="LM119" s="207"/>
      <c r="LN119" s="207"/>
      <c r="LO119" s="207"/>
      <c r="LP119" s="207" t="str">
        <f t="shared" si="2"/>
        <v/>
      </c>
      <c r="LQ119" s="207"/>
      <c r="LR119" s="207"/>
      <c r="LS119" s="207"/>
      <c r="LT119" s="207"/>
      <c r="LU119" s="207"/>
      <c r="LV119" s="207"/>
      <c r="LW119" s="207" t="str">
        <f t="shared" si="3"/>
        <v/>
      </c>
      <c r="LX119" s="207"/>
      <c r="LY119" s="207"/>
      <c r="LZ119" s="207"/>
      <c r="MA119" s="207"/>
      <c r="MB119" s="207"/>
      <c r="MC119" s="207"/>
      <c r="MD119" s="207" t="str">
        <f t="shared" si="4"/>
        <v/>
      </c>
      <c r="ME119" s="207"/>
      <c r="MF119" s="207"/>
      <c r="MG119" s="207"/>
      <c r="MH119" s="207"/>
      <c r="MI119" s="207"/>
      <c r="MJ119" s="207"/>
      <c r="MK119" s="207" t="str">
        <f t="shared" si="5"/>
        <v/>
      </c>
      <c r="ML119" s="207"/>
      <c r="MM119" s="207"/>
      <c r="MN119" s="207"/>
      <c r="MO119" s="207"/>
      <c r="MP119" s="207"/>
      <c r="MQ119" s="207"/>
      <c r="MR119" s="207" t="str">
        <f t="shared" si="6"/>
        <v/>
      </c>
      <c r="MS119" s="207"/>
      <c r="MT119" s="207"/>
      <c r="MU119" s="207"/>
      <c r="MV119" s="207"/>
      <c r="MW119" s="207"/>
      <c r="MX119" s="207"/>
      <c r="MY119" s="207" t="str">
        <f t="shared" si="7"/>
        <v/>
      </c>
      <c r="MZ119" s="207"/>
      <c r="NA119" s="207"/>
      <c r="NB119" s="207"/>
      <c r="NC119" s="207"/>
      <c r="ND119" s="207"/>
      <c r="NE119" s="207"/>
      <c r="NF119" s="207" t="str">
        <f t="shared" si="8"/>
        <v/>
      </c>
      <c r="NG119" s="207"/>
      <c r="NH119" s="207"/>
      <c r="NI119" s="207"/>
      <c r="NJ119" s="207"/>
      <c r="NK119" s="207"/>
      <c r="NL119" s="207"/>
      <c r="NM119" s="207" t="str">
        <f t="shared" si="9"/>
        <v/>
      </c>
      <c r="NN119" s="207"/>
      <c r="NO119" s="207"/>
      <c r="NP119" s="207"/>
      <c r="NQ119" s="207"/>
      <c r="NR119" s="207"/>
      <c r="NS119" s="207"/>
      <c r="NT119" s="207" t="str">
        <f t="shared" si="10"/>
        <v/>
      </c>
      <c r="NU119" s="207"/>
      <c r="NV119" s="207"/>
      <c r="NW119" s="207"/>
      <c r="NX119" s="207"/>
      <c r="NY119" s="207"/>
      <c r="NZ119" s="207"/>
      <c r="OA119" s="207" t="str">
        <f t="shared" si="11"/>
        <v/>
      </c>
      <c r="OB119" s="207"/>
      <c r="OC119" s="207"/>
      <c r="OD119" s="207"/>
      <c r="OE119" s="207"/>
      <c r="OF119" s="207"/>
      <c r="OG119" s="207"/>
      <c r="OH119" s="207" t="str">
        <f t="shared" si="12"/>
        <v/>
      </c>
      <c r="OI119" s="207"/>
      <c r="OJ119" s="207"/>
      <c r="OK119" s="207"/>
      <c r="OL119" s="207"/>
      <c r="OM119" s="207"/>
      <c r="ON119" s="207"/>
      <c r="OO119" s="207" t="str">
        <f t="shared" si="13"/>
        <v/>
      </c>
      <c r="OP119" s="207"/>
      <c r="OQ119" s="207"/>
      <c r="OR119" s="207"/>
      <c r="OS119" s="207"/>
      <c r="OT119" s="207"/>
      <c r="OU119" s="207"/>
      <c r="OV119" s="207" t="str">
        <f t="shared" si="14"/>
        <v/>
      </c>
      <c r="OW119" s="207"/>
      <c r="OX119" s="207"/>
      <c r="OY119" s="207"/>
      <c r="OZ119" s="207"/>
      <c r="PA119" s="207"/>
      <c r="PB119" s="207"/>
      <c r="PC119" s="207" t="str">
        <f t="shared" si="15"/>
        <v/>
      </c>
      <c r="PD119" s="207"/>
      <c r="PE119" s="207"/>
      <c r="PF119" s="207"/>
      <c r="PG119" s="207"/>
      <c r="PH119" s="207"/>
      <c r="PI119" s="207"/>
      <c r="PJ119" s="207" t="str">
        <f t="shared" si="16"/>
        <v/>
      </c>
      <c r="PK119" s="207"/>
      <c r="PL119" s="207"/>
      <c r="PM119" s="207"/>
      <c r="PN119" s="207"/>
      <c r="PO119" s="207"/>
      <c r="PP119" s="207"/>
      <c r="PQ119" s="207" t="str">
        <f t="shared" si="17"/>
        <v/>
      </c>
      <c r="PR119" s="207"/>
      <c r="PS119" s="207"/>
      <c r="PT119" s="207"/>
      <c r="PU119" s="207"/>
      <c r="PV119" s="207"/>
      <c r="PW119" s="207"/>
      <c r="PX119" s="207" t="str">
        <f t="shared" si="18"/>
        <v/>
      </c>
      <c r="PY119" s="207"/>
      <c r="PZ119" s="207"/>
      <c r="QA119" s="207"/>
      <c r="QB119" s="207"/>
      <c r="QC119" s="207"/>
      <c r="QD119" s="207"/>
      <c r="QE119" s="207" t="str">
        <f t="shared" si="19"/>
        <v/>
      </c>
      <c r="QF119" s="207"/>
      <c r="QG119" s="207"/>
      <c r="QH119" s="207"/>
      <c r="QI119" s="207"/>
      <c r="QJ119" s="207"/>
      <c r="QK119" s="207"/>
      <c r="QL119" s="207"/>
      <c r="QM119" s="207"/>
      <c r="QN119" s="207"/>
      <c r="QO119" s="207"/>
      <c r="QP119" s="207"/>
      <c r="QQ119" s="207"/>
      <c r="QR119" s="207"/>
      <c r="QS119" s="207"/>
      <c r="QT119" s="207"/>
      <c r="QU119" s="207"/>
      <c r="QV119" s="207"/>
    </row>
    <row r="120" spans="1:464" s="6" customFormat="1" ht="16.5">
      <c r="A120" s="207"/>
      <c r="B120" s="208"/>
      <c r="C120" s="208"/>
      <c r="D120" s="208"/>
      <c r="E120" s="208"/>
      <c r="F120" s="207" t="e">
        <f t="shared" si="65"/>
        <v>#N/A</v>
      </c>
      <c r="G120" s="207"/>
      <c r="H120" s="208"/>
      <c r="I120" s="208"/>
      <c r="J120" s="208"/>
      <c r="K120" s="207"/>
      <c r="L120" s="207"/>
      <c r="M120" s="207">
        <f t="shared" si="66"/>
        <v>0</v>
      </c>
      <c r="N120" s="207"/>
      <c r="O120" s="207"/>
      <c r="P120" s="207"/>
      <c r="Q120" s="209"/>
      <c r="R120" s="207"/>
      <c r="S120" s="207"/>
      <c r="T120" s="207">
        <f t="shared" si="22"/>
        <v>20</v>
      </c>
      <c r="U120" s="207"/>
      <c r="V120" s="207"/>
      <c r="W120" s="207"/>
      <c r="X120" s="207"/>
      <c r="Y120" s="207"/>
      <c r="Z120" s="207"/>
      <c r="AA120" s="207">
        <f t="shared" si="23"/>
        <v>0</v>
      </c>
      <c r="AB120" s="207"/>
      <c r="AC120" s="207"/>
      <c r="AD120" s="207"/>
      <c r="AE120" s="207"/>
      <c r="AF120" s="207"/>
      <c r="AG120" s="207"/>
      <c r="AH120" s="207" t="str">
        <f t="shared" si="24"/>
        <v/>
      </c>
      <c r="AI120" s="207"/>
      <c r="AJ120" s="207"/>
      <c r="AK120" s="207"/>
      <c r="AL120" s="207"/>
      <c r="AM120" s="207"/>
      <c r="AN120" s="207"/>
      <c r="AO120" s="207" t="str">
        <f t="shared" si="25"/>
        <v/>
      </c>
      <c r="AP120" s="207"/>
      <c r="AQ120" s="207"/>
      <c r="AR120" s="207"/>
      <c r="AS120" s="207"/>
      <c r="AT120" s="207"/>
      <c r="AU120" s="207"/>
      <c r="AV120" s="207" t="str">
        <f t="shared" si="26"/>
        <v/>
      </c>
      <c r="AW120" s="207"/>
      <c r="AX120" s="207"/>
      <c r="AY120" s="207"/>
      <c r="AZ120" s="207"/>
      <c r="BA120" s="207"/>
      <c r="BB120" s="207"/>
      <c r="BC120" s="207" t="str">
        <f t="shared" si="27"/>
        <v/>
      </c>
      <c r="BD120" s="207"/>
      <c r="BE120" s="207"/>
      <c r="BF120" s="207"/>
      <c r="BG120" s="207"/>
      <c r="BH120" s="207"/>
      <c r="BI120" s="207"/>
      <c r="BJ120" s="207" t="str">
        <f t="shared" si="28"/>
        <v/>
      </c>
      <c r="BK120" s="207"/>
      <c r="BL120" s="207"/>
      <c r="BM120" s="207"/>
      <c r="BN120" s="207"/>
      <c r="BO120" s="207"/>
      <c r="BP120" s="207"/>
      <c r="BQ120" s="207" t="str">
        <f t="shared" si="29"/>
        <v/>
      </c>
      <c r="BR120" s="207"/>
      <c r="BS120" s="207"/>
      <c r="BT120" s="207"/>
      <c r="BU120" s="207"/>
      <c r="BV120" s="207"/>
      <c r="BW120" s="207"/>
      <c r="BX120" s="207" t="str">
        <f t="shared" si="30"/>
        <v/>
      </c>
      <c r="BY120" s="207"/>
      <c r="BZ120" s="207"/>
      <c r="CA120" s="207"/>
      <c r="CB120" s="207"/>
      <c r="CC120" s="207"/>
      <c r="CD120" s="207"/>
      <c r="CE120" s="207" t="str">
        <f t="shared" si="31"/>
        <v/>
      </c>
      <c r="CF120" s="207"/>
      <c r="CG120" s="207"/>
      <c r="CH120" s="207"/>
      <c r="CI120" s="207"/>
      <c r="CJ120" s="207"/>
      <c r="CK120" s="207"/>
      <c r="CL120" s="207" t="str">
        <f t="shared" si="32"/>
        <v/>
      </c>
      <c r="CM120" s="207"/>
      <c r="CN120" s="207"/>
      <c r="CO120" s="207"/>
      <c r="CP120" s="207"/>
      <c r="CQ120" s="207"/>
      <c r="CR120" s="207"/>
      <c r="CS120" s="207" t="str">
        <f t="shared" si="33"/>
        <v/>
      </c>
      <c r="CT120" s="207"/>
      <c r="CU120" s="207"/>
      <c r="CV120" s="207"/>
      <c r="CW120" s="207"/>
      <c r="CX120" s="207"/>
      <c r="CY120" s="207"/>
      <c r="CZ120" s="207" t="str">
        <f t="shared" si="34"/>
        <v/>
      </c>
      <c r="DA120" s="207"/>
      <c r="DB120" s="207"/>
      <c r="DC120" s="207"/>
      <c r="DD120" s="207"/>
      <c r="DE120" s="207"/>
      <c r="DF120" s="207"/>
      <c r="DG120" s="207" t="str">
        <f t="shared" si="35"/>
        <v/>
      </c>
      <c r="DH120" s="207"/>
      <c r="DI120" s="207"/>
      <c r="DJ120" s="207"/>
      <c r="DK120" s="207"/>
      <c r="DL120" s="207"/>
      <c r="DM120" s="207"/>
      <c r="DN120" s="207" t="str">
        <f t="shared" si="36"/>
        <v/>
      </c>
      <c r="DO120" s="207"/>
      <c r="DP120" s="207"/>
      <c r="DQ120" s="207"/>
      <c r="DR120" s="207"/>
      <c r="DS120" s="207"/>
      <c r="DT120" s="207"/>
      <c r="DU120" s="207" t="str">
        <f t="shared" si="37"/>
        <v/>
      </c>
      <c r="DV120" s="207"/>
      <c r="DW120" s="207"/>
      <c r="DX120" s="207"/>
      <c r="DY120" s="207"/>
      <c r="DZ120" s="207"/>
      <c r="EA120" s="207"/>
      <c r="EB120" s="207" t="str">
        <f t="shared" si="38"/>
        <v/>
      </c>
      <c r="EC120" s="207"/>
      <c r="ED120" s="207"/>
      <c r="EE120" s="207"/>
      <c r="EF120" s="207"/>
      <c r="EG120" s="207"/>
      <c r="EH120" s="207"/>
      <c r="EI120" s="207" t="str">
        <f t="shared" si="39"/>
        <v/>
      </c>
      <c r="EJ120" s="207"/>
      <c r="EK120" s="207"/>
      <c r="EL120" s="207"/>
      <c r="EM120" s="207"/>
      <c r="EN120" s="207"/>
      <c r="EO120" s="207"/>
      <c r="EP120" s="207" t="str">
        <f t="shared" si="40"/>
        <v/>
      </c>
      <c r="EQ120" s="207"/>
      <c r="ER120" s="207"/>
      <c r="ES120" s="207"/>
      <c r="ET120" s="207"/>
      <c r="EU120" s="207"/>
      <c r="EV120" s="207"/>
      <c r="EW120" s="207" t="str">
        <f t="shared" si="41"/>
        <v/>
      </c>
      <c r="EX120" s="207"/>
      <c r="EY120" s="207"/>
      <c r="EZ120" s="207"/>
      <c r="FA120" s="207"/>
      <c r="FB120" s="207"/>
      <c r="FC120" s="207"/>
      <c r="FD120" s="207" t="str">
        <f t="shared" si="42"/>
        <v/>
      </c>
      <c r="FE120" s="207"/>
      <c r="FF120" s="207"/>
      <c r="FG120" s="207"/>
      <c r="FH120" s="207"/>
      <c r="FI120" s="207"/>
      <c r="FJ120" s="207"/>
      <c r="FK120" s="207" t="str">
        <f t="shared" si="43"/>
        <v/>
      </c>
      <c r="FL120" s="207"/>
      <c r="FM120" s="207"/>
      <c r="FN120" s="207"/>
      <c r="FO120" s="207"/>
      <c r="FP120" s="207"/>
      <c r="FQ120" s="207"/>
      <c r="FR120" s="207" t="str">
        <f t="shared" si="44"/>
        <v/>
      </c>
      <c r="FS120" s="207"/>
      <c r="FT120" s="207"/>
      <c r="FU120" s="207"/>
      <c r="FV120" s="207"/>
      <c r="FW120" s="207"/>
      <c r="FX120" s="207"/>
      <c r="FY120" s="207" t="str">
        <f t="shared" si="45"/>
        <v/>
      </c>
      <c r="FZ120" s="207"/>
      <c r="GA120" s="207"/>
      <c r="GB120" s="207"/>
      <c r="GC120" s="207"/>
      <c r="GD120" s="207"/>
      <c r="GE120" s="207"/>
      <c r="GF120" s="207" t="str">
        <f t="shared" si="46"/>
        <v/>
      </c>
      <c r="GG120" s="207"/>
      <c r="GH120" s="207"/>
      <c r="GI120" s="207"/>
      <c r="GJ120" s="207"/>
      <c r="GK120" s="207"/>
      <c r="GL120" s="207"/>
      <c r="GM120" s="207" t="str">
        <f t="shared" si="47"/>
        <v/>
      </c>
      <c r="GN120" s="207"/>
      <c r="GO120" s="207"/>
      <c r="GP120" s="207"/>
      <c r="GQ120" s="207"/>
      <c r="GR120" s="207"/>
      <c r="GS120" s="207"/>
      <c r="GT120" s="207" t="str">
        <f t="shared" si="48"/>
        <v/>
      </c>
      <c r="GU120" s="207"/>
      <c r="GV120" s="207"/>
      <c r="GW120" s="207"/>
      <c r="GX120" s="207"/>
      <c r="GY120" s="207"/>
      <c r="GZ120" s="207"/>
      <c r="HA120" s="207" t="str">
        <f t="shared" si="49"/>
        <v/>
      </c>
      <c r="HB120" s="207"/>
      <c r="HC120" s="207"/>
      <c r="HD120" s="207"/>
      <c r="HE120" s="207"/>
      <c r="HF120" s="207"/>
      <c r="HG120" s="207"/>
      <c r="HH120" s="207" t="str">
        <f t="shared" si="50"/>
        <v/>
      </c>
      <c r="HI120" s="207"/>
      <c r="HJ120" s="207"/>
      <c r="HK120" s="207"/>
      <c r="HL120" s="207"/>
      <c r="HM120" s="207"/>
      <c r="HN120" s="207"/>
      <c r="HO120" s="207" t="str">
        <f t="shared" si="51"/>
        <v/>
      </c>
      <c r="HP120" s="207"/>
      <c r="HQ120" s="207"/>
      <c r="HR120" s="207"/>
      <c r="HS120" s="207"/>
      <c r="HT120" s="207"/>
      <c r="HU120" s="207"/>
      <c r="HV120" s="207" t="str">
        <f t="shared" si="52"/>
        <v/>
      </c>
      <c r="HW120" s="207"/>
      <c r="HX120" s="207"/>
      <c r="HY120" s="207"/>
      <c r="HZ120" s="207"/>
      <c r="IA120" s="207"/>
      <c r="IB120" s="207"/>
      <c r="IC120" s="207" t="str">
        <f t="shared" si="53"/>
        <v/>
      </c>
      <c r="ID120" s="207"/>
      <c r="IE120" s="207"/>
      <c r="IF120" s="207"/>
      <c r="IG120" s="207"/>
      <c r="IH120" s="207"/>
      <c r="II120" s="207"/>
      <c r="IJ120" s="207" t="str">
        <f t="shared" si="54"/>
        <v/>
      </c>
      <c r="IK120" s="207"/>
      <c r="IL120" s="207"/>
      <c r="IM120" s="207"/>
      <c r="IN120" s="207"/>
      <c r="IO120" s="207"/>
      <c r="IP120" s="207"/>
      <c r="IQ120" s="207" t="str">
        <f t="shared" si="55"/>
        <v/>
      </c>
      <c r="IR120" s="207"/>
      <c r="IS120" s="207"/>
      <c r="IT120" s="207"/>
      <c r="IU120" s="207"/>
      <c r="IV120" s="207"/>
      <c r="IW120" s="207"/>
      <c r="IX120" s="207" t="str">
        <f t="shared" si="56"/>
        <v/>
      </c>
      <c r="IY120" s="207"/>
      <c r="IZ120" s="207"/>
      <c r="JA120" s="207"/>
      <c r="JB120" s="207"/>
      <c r="JC120" s="207"/>
      <c r="JD120" s="207"/>
      <c r="JE120" s="207" t="str">
        <f t="shared" si="57"/>
        <v/>
      </c>
      <c r="JF120" s="207"/>
      <c r="JG120" s="207"/>
      <c r="JH120" s="207"/>
      <c r="JI120" s="207"/>
      <c r="JJ120" s="207"/>
      <c r="JK120" s="207"/>
      <c r="JL120" s="207" t="str">
        <f t="shared" si="58"/>
        <v/>
      </c>
      <c r="JM120" s="207"/>
      <c r="JN120" s="207"/>
      <c r="JO120" s="207"/>
      <c r="JP120" s="207"/>
      <c r="JQ120" s="207"/>
      <c r="JR120" s="207"/>
      <c r="JS120" s="207" t="str">
        <f t="shared" si="59"/>
        <v/>
      </c>
      <c r="JT120" s="207"/>
      <c r="JU120" s="207"/>
      <c r="JV120" s="207"/>
      <c r="JW120" s="207"/>
      <c r="JX120" s="207"/>
      <c r="JY120" s="207"/>
      <c r="JZ120" s="207" t="str">
        <f t="shared" si="60"/>
        <v/>
      </c>
      <c r="KA120" s="207"/>
      <c r="KB120" s="207"/>
      <c r="KC120" s="207"/>
      <c r="KD120" s="207"/>
      <c r="KE120" s="207"/>
      <c r="KF120" s="207"/>
      <c r="KG120" s="207" t="str">
        <f t="shared" si="61"/>
        <v/>
      </c>
      <c r="KH120" s="207"/>
      <c r="KI120" s="207"/>
      <c r="KJ120" s="207"/>
      <c r="KK120" s="207"/>
      <c r="KL120" s="207"/>
      <c r="KM120" s="207"/>
      <c r="KN120" s="207" t="str">
        <f t="shared" si="62"/>
        <v/>
      </c>
      <c r="KO120" s="207"/>
      <c r="KP120" s="207"/>
      <c r="KQ120" s="207"/>
      <c r="KR120" s="207"/>
      <c r="KS120" s="207"/>
      <c r="KT120" s="207"/>
      <c r="KU120" s="207" t="str">
        <f t="shared" si="63"/>
        <v/>
      </c>
      <c r="KV120" s="207"/>
      <c r="KW120" s="207"/>
      <c r="KX120" s="207"/>
      <c r="KY120" s="207"/>
      <c r="KZ120" s="207"/>
      <c r="LA120" s="207"/>
      <c r="LB120" s="207" t="str">
        <f t="shared" si="64"/>
        <v/>
      </c>
      <c r="LC120" s="207"/>
      <c r="LD120" s="207"/>
      <c r="LE120" s="207"/>
      <c r="LF120" s="207"/>
      <c r="LG120" s="207"/>
      <c r="LH120" s="207"/>
      <c r="LI120" s="207" t="str">
        <f t="shared" si="1"/>
        <v/>
      </c>
      <c r="LJ120" s="207"/>
      <c r="LK120" s="207"/>
      <c r="LL120" s="207"/>
      <c r="LM120" s="207"/>
      <c r="LN120" s="207"/>
      <c r="LO120" s="207"/>
      <c r="LP120" s="207" t="str">
        <f t="shared" si="2"/>
        <v/>
      </c>
      <c r="LQ120" s="207"/>
      <c r="LR120" s="207"/>
      <c r="LS120" s="207"/>
      <c r="LT120" s="207"/>
      <c r="LU120" s="207"/>
      <c r="LV120" s="207"/>
      <c r="LW120" s="207" t="str">
        <f t="shared" si="3"/>
        <v/>
      </c>
      <c r="LX120" s="207"/>
      <c r="LY120" s="207"/>
      <c r="LZ120" s="207"/>
      <c r="MA120" s="207"/>
      <c r="MB120" s="207"/>
      <c r="MC120" s="207"/>
      <c r="MD120" s="207" t="str">
        <f t="shared" si="4"/>
        <v/>
      </c>
      <c r="ME120" s="207"/>
      <c r="MF120" s="207"/>
      <c r="MG120" s="207"/>
      <c r="MH120" s="207"/>
      <c r="MI120" s="207"/>
      <c r="MJ120" s="207"/>
      <c r="MK120" s="207" t="str">
        <f t="shared" si="5"/>
        <v/>
      </c>
      <c r="ML120" s="207"/>
      <c r="MM120" s="207"/>
      <c r="MN120" s="207"/>
      <c r="MO120" s="207"/>
      <c r="MP120" s="207"/>
      <c r="MQ120" s="207"/>
      <c r="MR120" s="207" t="str">
        <f t="shared" si="6"/>
        <v/>
      </c>
      <c r="MS120" s="207"/>
      <c r="MT120" s="207"/>
      <c r="MU120" s="207"/>
      <c r="MV120" s="207"/>
      <c r="MW120" s="207"/>
      <c r="MX120" s="207"/>
      <c r="MY120" s="207" t="str">
        <f t="shared" si="7"/>
        <v/>
      </c>
      <c r="MZ120" s="207"/>
      <c r="NA120" s="207"/>
      <c r="NB120" s="207"/>
      <c r="NC120" s="207"/>
      <c r="ND120" s="207"/>
      <c r="NE120" s="207"/>
      <c r="NF120" s="207" t="str">
        <f t="shared" si="8"/>
        <v/>
      </c>
      <c r="NG120" s="207"/>
      <c r="NH120" s="207"/>
      <c r="NI120" s="207"/>
      <c r="NJ120" s="207"/>
      <c r="NK120" s="207"/>
      <c r="NL120" s="207"/>
      <c r="NM120" s="207" t="str">
        <f t="shared" si="9"/>
        <v/>
      </c>
      <c r="NN120" s="207"/>
      <c r="NO120" s="207"/>
      <c r="NP120" s="207"/>
      <c r="NQ120" s="207"/>
      <c r="NR120" s="207"/>
      <c r="NS120" s="207"/>
      <c r="NT120" s="207" t="str">
        <f t="shared" si="10"/>
        <v/>
      </c>
      <c r="NU120" s="207"/>
      <c r="NV120" s="207"/>
      <c r="NW120" s="207"/>
      <c r="NX120" s="207"/>
      <c r="NY120" s="207"/>
      <c r="NZ120" s="207"/>
      <c r="OA120" s="207" t="str">
        <f t="shared" si="11"/>
        <v/>
      </c>
      <c r="OB120" s="207"/>
      <c r="OC120" s="207"/>
      <c r="OD120" s="207"/>
      <c r="OE120" s="207"/>
      <c r="OF120" s="207"/>
      <c r="OG120" s="207"/>
      <c r="OH120" s="207" t="str">
        <f t="shared" si="12"/>
        <v/>
      </c>
      <c r="OI120" s="207"/>
      <c r="OJ120" s="207"/>
      <c r="OK120" s="207"/>
      <c r="OL120" s="207"/>
      <c r="OM120" s="207"/>
      <c r="ON120" s="207"/>
      <c r="OO120" s="207" t="str">
        <f t="shared" si="13"/>
        <v/>
      </c>
      <c r="OP120" s="207"/>
      <c r="OQ120" s="207"/>
      <c r="OR120" s="207"/>
      <c r="OS120" s="207"/>
      <c r="OT120" s="207"/>
      <c r="OU120" s="207"/>
      <c r="OV120" s="207" t="str">
        <f t="shared" si="14"/>
        <v/>
      </c>
      <c r="OW120" s="207"/>
      <c r="OX120" s="207"/>
      <c r="OY120" s="207"/>
      <c r="OZ120" s="207"/>
      <c r="PA120" s="207"/>
      <c r="PB120" s="207"/>
      <c r="PC120" s="207" t="str">
        <f t="shared" si="15"/>
        <v/>
      </c>
      <c r="PD120" s="207"/>
      <c r="PE120" s="207"/>
      <c r="PF120" s="207"/>
      <c r="PG120" s="207"/>
      <c r="PH120" s="207"/>
      <c r="PI120" s="207"/>
      <c r="PJ120" s="207" t="str">
        <f t="shared" si="16"/>
        <v/>
      </c>
      <c r="PK120" s="207"/>
      <c r="PL120" s="207"/>
      <c r="PM120" s="207"/>
      <c r="PN120" s="207"/>
      <c r="PO120" s="207"/>
      <c r="PP120" s="207"/>
      <c r="PQ120" s="207" t="str">
        <f t="shared" si="17"/>
        <v/>
      </c>
      <c r="PR120" s="207"/>
      <c r="PS120" s="207"/>
      <c r="PT120" s="207"/>
      <c r="PU120" s="207"/>
      <c r="PV120" s="207"/>
      <c r="PW120" s="207"/>
      <c r="PX120" s="207" t="str">
        <f t="shared" si="18"/>
        <v/>
      </c>
      <c r="PY120" s="207"/>
      <c r="PZ120" s="207"/>
      <c r="QA120" s="207"/>
      <c r="QB120" s="207"/>
      <c r="QC120" s="207"/>
      <c r="QD120" s="207"/>
      <c r="QE120" s="207" t="str">
        <f t="shared" si="19"/>
        <v/>
      </c>
      <c r="QF120" s="207"/>
      <c r="QG120" s="207"/>
      <c r="QH120" s="207"/>
      <c r="QI120" s="207"/>
      <c r="QJ120" s="207"/>
      <c r="QK120" s="207"/>
      <c r="QL120" s="207"/>
      <c r="QM120" s="207"/>
      <c r="QN120" s="207"/>
      <c r="QO120" s="207"/>
      <c r="QP120" s="207"/>
      <c r="QQ120" s="207"/>
      <c r="QR120" s="207"/>
      <c r="QS120" s="207"/>
      <c r="QT120" s="207"/>
      <c r="QU120" s="207"/>
      <c r="QV120" s="207"/>
    </row>
    <row r="121" spans="1:464" s="6" customFormat="1" ht="16.5">
      <c r="A121" s="207"/>
      <c r="B121" s="208"/>
      <c r="C121" s="208"/>
      <c r="D121" s="208"/>
      <c r="E121" s="208"/>
      <c r="F121" s="207" t="e">
        <f t="shared" ref="F121:F129" si="67">F26</f>
        <v>#N/A</v>
      </c>
      <c r="G121" s="207"/>
      <c r="H121" s="208"/>
      <c r="I121" s="208"/>
      <c r="J121" s="208"/>
      <c r="K121" s="207"/>
      <c r="L121" s="207"/>
      <c r="M121" s="207">
        <f t="shared" ref="M121:M129" si="68">M26</f>
        <v>0</v>
      </c>
      <c r="N121" s="207"/>
      <c r="O121" s="207"/>
      <c r="P121" s="207"/>
      <c r="Q121" s="209"/>
      <c r="R121" s="207"/>
      <c r="S121" s="207"/>
      <c r="T121" s="207">
        <f t="shared" si="22"/>
        <v>20</v>
      </c>
      <c r="U121" s="207"/>
      <c r="V121" s="207"/>
      <c r="W121" s="207"/>
      <c r="X121" s="207"/>
      <c r="Y121" s="207"/>
      <c r="Z121" s="207"/>
      <c r="AA121" s="207">
        <f t="shared" si="23"/>
        <v>0</v>
      </c>
      <c r="AB121" s="207"/>
      <c r="AC121" s="207"/>
      <c r="AD121" s="207"/>
      <c r="AE121" s="207"/>
      <c r="AF121" s="207"/>
      <c r="AG121" s="207"/>
      <c r="AH121" s="207" t="str">
        <f t="shared" si="24"/>
        <v/>
      </c>
      <c r="AI121" s="207"/>
      <c r="AJ121" s="207"/>
      <c r="AK121" s="207"/>
      <c r="AL121" s="207"/>
      <c r="AM121" s="207"/>
      <c r="AN121" s="207"/>
      <c r="AO121" s="207" t="str">
        <f t="shared" si="25"/>
        <v/>
      </c>
      <c r="AP121" s="207"/>
      <c r="AQ121" s="207"/>
      <c r="AR121" s="207"/>
      <c r="AS121" s="207"/>
      <c r="AT121" s="207"/>
      <c r="AU121" s="207"/>
      <c r="AV121" s="207" t="str">
        <f t="shared" si="26"/>
        <v/>
      </c>
      <c r="AW121" s="207"/>
      <c r="AX121" s="207"/>
      <c r="AY121" s="207"/>
      <c r="AZ121" s="207"/>
      <c r="BA121" s="207"/>
      <c r="BB121" s="207"/>
      <c r="BC121" s="207" t="str">
        <f t="shared" si="27"/>
        <v/>
      </c>
      <c r="BD121" s="207"/>
      <c r="BE121" s="207"/>
      <c r="BF121" s="207"/>
      <c r="BG121" s="207"/>
      <c r="BH121" s="207"/>
      <c r="BI121" s="207"/>
      <c r="BJ121" s="207" t="str">
        <f t="shared" si="28"/>
        <v/>
      </c>
      <c r="BK121" s="207"/>
      <c r="BL121" s="207"/>
      <c r="BM121" s="207"/>
      <c r="BN121" s="207"/>
      <c r="BO121" s="207"/>
      <c r="BP121" s="207"/>
      <c r="BQ121" s="207" t="str">
        <f t="shared" si="29"/>
        <v/>
      </c>
      <c r="BR121" s="207"/>
      <c r="BS121" s="207"/>
      <c r="BT121" s="207"/>
      <c r="BU121" s="207"/>
      <c r="BV121" s="207"/>
      <c r="BW121" s="207"/>
      <c r="BX121" s="207" t="str">
        <f t="shared" si="30"/>
        <v/>
      </c>
      <c r="BY121" s="207"/>
      <c r="BZ121" s="207"/>
      <c r="CA121" s="207"/>
      <c r="CB121" s="207"/>
      <c r="CC121" s="207"/>
      <c r="CD121" s="207"/>
      <c r="CE121" s="207" t="str">
        <f t="shared" si="31"/>
        <v/>
      </c>
      <c r="CF121" s="207"/>
      <c r="CG121" s="207"/>
      <c r="CH121" s="207"/>
      <c r="CI121" s="207"/>
      <c r="CJ121" s="207"/>
      <c r="CK121" s="207"/>
      <c r="CL121" s="207" t="str">
        <f t="shared" si="32"/>
        <v/>
      </c>
      <c r="CM121" s="207"/>
      <c r="CN121" s="207"/>
      <c r="CO121" s="207"/>
      <c r="CP121" s="207"/>
      <c r="CQ121" s="207"/>
      <c r="CR121" s="207"/>
      <c r="CS121" s="207" t="str">
        <f t="shared" si="33"/>
        <v/>
      </c>
      <c r="CT121" s="207"/>
      <c r="CU121" s="207"/>
      <c r="CV121" s="207"/>
      <c r="CW121" s="207"/>
      <c r="CX121" s="207"/>
      <c r="CY121" s="207"/>
      <c r="CZ121" s="207" t="str">
        <f t="shared" si="34"/>
        <v/>
      </c>
      <c r="DA121" s="207"/>
      <c r="DB121" s="207"/>
      <c r="DC121" s="207"/>
      <c r="DD121" s="207"/>
      <c r="DE121" s="207"/>
      <c r="DF121" s="207"/>
      <c r="DG121" s="207" t="str">
        <f t="shared" si="35"/>
        <v/>
      </c>
      <c r="DH121" s="207"/>
      <c r="DI121" s="207"/>
      <c r="DJ121" s="207"/>
      <c r="DK121" s="207"/>
      <c r="DL121" s="207"/>
      <c r="DM121" s="207"/>
      <c r="DN121" s="207" t="str">
        <f t="shared" si="36"/>
        <v/>
      </c>
      <c r="DO121" s="207"/>
      <c r="DP121" s="207"/>
      <c r="DQ121" s="207"/>
      <c r="DR121" s="207"/>
      <c r="DS121" s="207"/>
      <c r="DT121" s="207"/>
      <c r="DU121" s="207" t="str">
        <f t="shared" si="37"/>
        <v/>
      </c>
      <c r="DV121" s="207"/>
      <c r="DW121" s="207"/>
      <c r="DX121" s="207"/>
      <c r="DY121" s="207"/>
      <c r="DZ121" s="207"/>
      <c r="EA121" s="207"/>
      <c r="EB121" s="207" t="str">
        <f t="shared" si="38"/>
        <v/>
      </c>
      <c r="EC121" s="207"/>
      <c r="ED121" s="207"/>
      <c r="EE121" s="207"/>
      <c r="EF121" s="207"/>
      <c r="EG121" s="207"/>
      <c r="EH121" s="207"/>
      <c r="EI121" s="207" t="str">
        <f t="shared" si="39"/>
        <v/>
      </c>
      <c r="EJ121" s="207"/>
      <c r="EK121" s="207"/>
      <c r="EL121" s="207"/>
      <c r="EM121" s="207"/>
      <c r="EN121" s="207"/>
      <c r="EO121" s="207"/>
      <c r="EP121" s="207" t="str">
        <f t="shared" si="40"/>
        <v/>
      </c>
      <c r="EQ121" s="207"/>
      <c r="ER121" s="207"/>
      <c r="ES121" s="207"/>
      <c r="ET121" s="207"/>
      <c r="EU121" s="207"/>
      <c r="EV121" s="207"/>
      <c r="EW121" s="207" t="str">
        <f t="shared" si="41"/>
        <v/>
      </c>
      <c r="EX121" s="207"/>
      <c r="EY121" s="207"/>
      <c r="EZ121" s="207"/>
      <c r="FA121" s="207"/>
      <c r="FB121" s="207"/>
      <c r="FC121" s="207"/>
      <c r="FD121" s="207" t="str">
        <f t="shared" si="42"/>
        <v/>
      </c>
      <c r="FE121" s="207"/>
      <c r="FF121" s="207"/>
      <c r="FG121" s="207"/>
      <c r="FH121" s="207"/>
      <c r="FI121" s="207"/>
      <c r="FJ121" s="207"/>
      <c r="FK121" s="207" t="str">
        <f t="shared" si="43"/>
        <v/>
      </c>
      <c r="FL121" s="207"/>
      <c r="FM121" s="207"/>
      <c r="FN121" s="207"/>
      <c r="FO121" s="207"/>
      <c r="FP121" s="207"/>
      <c r="FQ121" s="207"/>
      <c r="FR121" s="207" t="str">
        <f t="shared" si="44"/>
        <v/>
      </c>
      <c r="FS121" s="207"/>
      <c r="FT121" s="207"/>
      <c r="FU121" s="207"/>
      <c r="FV121" s="207"/>
      <c r="FW121" s="207"/>
      <c r="FX121" s="207"/>
      <c r="FY121" s="207" t="str">
        <f t="shared" si="45"/>
        <v/>
      </c>
      <c r="FZ121" s="207"/>
      <c r="GA121" s="207"/>
      <c r="GB121" s="207"/>
      <c r="GC121" s="207"/>
      <c r="GD121" s="207"/>
      <c r="GE121" s="207"/>
      <c r="GF121" s="207" t="str">
        <f t="shared" si="46"/>
        <v/>
      </c>
      <c r="GG121" s="207"/>
      <c r="GH121" s="207"/>
      <c r="GI121" s="207"/>
      <c r="GJ121" s="207"/>
      <c r="GK121" s="207"/>
      <c r="GL121" s="207"/>
      <c r="GM121" s="207" t="str">
        <f t="shared" si="47"/>
        <v/>
      </c>
      <c r="GN121" s="207"/>
      <c r="GO121" s="207"/>
      <c r="GP121" s="207"/>
      <c r="GQ121" s="207"/>
      <c r="GR121" s="207"/>
      <c r="GS121" s="207"/>
      <c r="GT121" s="207" t="str">
        <f t="shared" si="48"/>
        <v/>
      </c>
      <c r="GU121" s="207"/>
      <c r="GV121" s="207"/>
      <c r="GW121" s="207"/>
      <c r="GX121" s="207"/>
      <c r="GY121" s="207"/>
      <c r="GZ121" s="207"/>
      <c r="HA121" s="207" t="str">
        <f t="shared" si="49"/>
        <v/>
      </c>
      <c r="HB121" s="207"/>
      <c r="HC121" s="207"/>
      <c r="HD121" s="207"/>
      <c r="HE121" s="207"/>
      <c r="HF121" s="207"/>
      <c r="HG121" s="207"/>
      <c r="HH121" s="207" t="str">
        <f t="shared" si="50"/>
        <v/>
      </c>
      <c r="HI121" s="207"/>
      <c r="HJ121" s="207"/>
      <c r="HK121" s="207"/>
      <c r="HL121" s="207"/>
      <c r="HM121" s="207"/>
      <c r="HN121" s="207"/>
      <c r="HO121" s="207" t="str">
        <f t="shared" si="51"/>
        <v/>
      </c>
      <c r="HP121" s="207"/>
      <c r="HQ121" s="207"/>
      <c r="HR121" s="207"/>
      <c r="HS121" s="207"/>
      <c r="HT121" s="207"/>
      <c r="HU121" s="207"/>
      <c r="HV121" s="207" t="str">
        <f t="shared" si="52"/>
        <v/>
      </c>
      <c r="HW121" s="207"/>
      <c r="HX121" s="207"/>
      <c r="HY121" s="207"/>
      <c r="HZ121" s="207"/>
      <c r="IA121" s="207"/>
      <c r="IB121" s="207"/>
      <c r="IC121" s="207" t="str">
        <f t="shared" si="53"/>
        <v/>
      </c>
      <c r="ID121" s="207"/>
      <c r="IE121" s="207"/>
      <c r="IF121" s="207"/>
      <c r="IG121" s="207"/>
      <c r="IH121" s="207"/>
      <c r="II121" s="207"/>
      <c r="IJ121" s="207" t="str">
        <f t="shared" si="54"/>
        <v/>
      </c>
      <c r="IK121" s="207"/>
      <c r="IL121" s="207"/>
      <c r="IM121" s="207"/>
      <c r="IN121" s="207"/>
      <c r="IO121" s="207"/>
      <c r="IP121" s="207"/>
      <c r="IQ121" s="207" t="str">
        <f t="shared" si="55"/>
        <v/>
      </c>
      <c r="IR121" s="207"/>
      <c r="IS121" s="207"/>
      <c r="IT121" s="207"/>
      <c r="IU121" s="207"/>
      <c r="IV121" s="207"/>
      <c r="IW121" s="207"/>
      <c r="IX121" s="207" t="str">
        <f t="shared" si="56"/>
        <v/>
      </c>
      <c r="IY121" s="207"/>
      <c r="IZ121" s="207"/>
      <c r="JA121" s="207"/>
      <c r="JB121" s="207"/>
      <c r="JC121" s="207"/>
      <c r="JD121" s="207"/>
      <c r="JE121" s="207" t="str">
        <f t="shared" si="57"/>
        <v/>
      </c>
      <c r="JF121" s="207"/>
      <c r="JG121" s="207"/>
      <c r="JH121" s="207"/>
      <c r="JI121" s="207"/>
      <c r="JJ121" s="207"/>
      <c r="JK121" s="207"/>
      <c r="JL121" s="207" t="str">
        <f t="shared" si="58"/>
        <v/>
      </c>
      <c r="JM121" s="207"/>
      <c r="JN121" s="207"/>
      <c r="JO121" s="207"/>
      <c r="JP121" s="207"/>
      <c r="JQ121" s="207"/>
      <c r="JR121" s="207"/>
      <c r="JS121" s="207" t="str">
        <f t="shared" si="59"/>
        <v/>
      </c>
      <c r="JT121" s="207"/>
      <c r="JU121" s="207"/>
      <c r="JV121" s="207"/>
      <c r="JW121" s="207"/>
      <c r="JX121" s="207"/>
      <c r="JY121" s="207"/>
      <c r="JZ121" s="207" t="str">
        <f t="shared" si="60"/>
        <v/>
      </c>
      <c r="KA121" s="207"/>
      <c r="KB121" s="207"/>
      <c r="KC121" s="207"/>
      <c r="KD121" s="207"/>
      <c r="KE121" s="207"/>
      <c r="KF121" s="207"/>
      <c r="KG121" s="207" t="str">
        <f t="shared" si="61"/>
        <v/>
      </c>
      <c r="KH121" s="207"/>
      <c r="KI121" s="207"/>
      <c r="KJ121" s="207"/>
      <c r="KK121" s="207"/>
      <c r="KL121" s="207"/>
      <c r="KM121" s="207"/>
      <c r="KN121" s="207" t="str">
        <f t="shared" si="62"/>
        <v/>
      </c>
      <c r="KO121" s="207"/>
      <c r="KP121" s="207"/>
      <c r="KQ121" s="207"/>
      <c r="KR121" s="207"/>
      <c r="KS121" s="207"/>
      <c r="KT121" s="207"/>
      <c r="KU121" s="207" t="str">
        <f t="shared" si="63"/>
        <v/>
      </c>
      <c r="KV121" s="207"/>
      <c r="KW121" s="207"/>
      <c r="KX121" s="207"/>
      <c r="KY121" s="207"/>
      <c r="KZ121" s="207"/>
      <c r="LA121" s="207"/>
      <c r="LB121" s="207" t="str">
        <f t="shared" si="64"/>
        <v/>
      </c>
      <c r="LC121" s="207"/>
      <c r="LD121" s="207"/>
      <c r="LE121" s="207"/>
      <c r="LF121" s="207"/>
      <c r="LG121" s="207"/>
      <c r="LH121" s="207"/>
      <c r="LI121" s="207" t="str">
        <f t="shared" si="1"/>
        <v/>
      </c>
      <c r="LJ121" s="207"/>
      <c r="LK121" s="207"/>
      <c r="LL121" s="207"/>
      <c r="LM121" s="207"/>
      <c r="LN121" s="207"/>
      <c r="LO121" s="207"/>
      <c r="LP121" s="207" t="str">
        <f t="shared" si="2"/>
        <v/>
      </c>
      <c r="LQ121" s="207"/>
      <c r="LR121" s="207"/>
      <c r="LS121" s="207"/>
      <c r="LT121" s="207"/>
      <c r="LU121" s="207"/>
      <c r="LV121" s="207"/>
      <c r="LW121" s="207" t="str">
        <f t="shared" si="3"/>
        <v/>
      </c>
      <c r="LX121" s="207"/>
      <c r="LY121" s="207"/>
      <c r="LZ121" s="207"/>
      <c r="MA121" s="207"/>
      <c r="MB121" s="207"/>
      <c r="MC121" s="207"/>
      <c r="MD121" s="207" t="str">
        <f t="shared" si="4"/>
        <v/>
      </c>
      <c r="ME121" s="207"/>
      <c r="MF121" s="207"/>
      <c r="MG121" s="207"/>
      <c r="MH121" s="207"/>
      <c r="MI121" s="207"/>
      <c r="MJ121" s="207"/>
      <c r="MK121" s="207" t="str">
        <f t="shared" si="5"/>
        <v/>
      </c>
      <c r="ML121" s="207"/>
      <c r="MM121" s="207"/>
      <c r="MN121" s="207"/>
      <c r="MO121" s="207"/>
      <c r="MP121" s="207"/>
      <c r="MQ121" s="207"/>
      <c r="MR121" s="207" t="str">
        <f t="shared" si="6"/>
        <v/>
      </c>
      <c r="MS121" s="207"/>
      <c r="MT121" s="207"/>
      <c r="MU121" s="207"/>
      <c r="MV121" s="207"/>
      <c r="MW121" s="207"/>
      <c r="MX121" s="207"/>
      <c r="MY121" s="207" t="str">
        <f t="shared" si="7"/>
        <v/>
      </c>
      <c r="MZ121" s="207"/>
      <c r="NA121" s="207"/>
      <c r="NB121" s="207"/>
      <c r="NC121" s="207"/>
      <c r="ND121" s="207"/>
      <c r="NE121" s="207"/>
      <c r="NF121" s="207" t="str">
        <f t="shared" si="8"/>
        <v/>
      </c>
      <c r="NG121" s="207"/>
      <c r="NH121" s="207"/>
      <c r="NI121" s="207"/>
      <c r="NJ121" s="207"/>
      <c r="NK121" s="207"/>
      <c r="NL121" s="207"/>
      <c r="NM121" s="207" t="str">
        <f t="shared" si="9"/>
        <v/>
      </c>
      <c r="NN121" s="207"/>
      <c r="NO121" s="207"/>
      <c r="NP121" s="207"/>
      <c r="NQ121" s="207"/>
      <c r="NR121" s="207"/>
      <c r="NS121" s="207"/>
      <c r="NT121" s="207" t="str">
        <f t="shared" si="10"/>
        <v/>
      </c>
      <c r="NU121" s="207"/>
      <c r="NV121" s="207"/>
      <c r="NW121" s="207"/>
      <c r="NX121" s="207"/>
      <c r="NY121" s="207"/>
      <c r="NZ121" s="207"/>
      <c r="OA121" s="207" t="str">
        <f t="shared" si="11"/>
        <v/>
      </c>
      <c r="OB121" s="207"/>
      <c r="OC121" s="207"/>
      <c r="OD121" s="207"/>
      <c r="OE121" s="207"/>
      <c r="OF121" s="207"/>
      <c r="OG121" s="207"/>
      <c r="OH121" s="207" t="str">
        <f t="shared" si="12"/>
        <v/>
      </c>
      <c r="OI121" s="207"/>
      <c r="OJ121" s="207"/>
      <c r="OK121" s="207"/>
      <c r="OL121" s="207"/>
      <c r="OM121" s="207"/>
      <c r="ON121" s="207"/>
      <c r="OO121" s="207" t="str">
        <f t="shared" si="13"/>
        <v/>
      </c>
      <c r="OP121" s="207"/>
      <c r="OQ121" s="207"/>
      <c r="OR121" s="207"/>
      <c r="OS121" s="207"/>
      <c r="OT121" s="207"/>
      <c r="OU121" s="207"/>
      <c r="OV121" s="207" t="str">
        <f t="shared" si="14"/>
        <v/>
      </c>
      <c r="OW121" s="207"/>
      <c r="OX121" s="207"/>
      <c r="OY121" s="207"/>
      <c r="OZ121" s="207"/>
      <c r="PA121" s="207"/>
      <c r="PB121" s="207"/>
      <c r="PC121" s="207" t="str">
        <f t="shared" si="15"/>
        <v/>
      </c>
      <c r="PD121" s="207"/>
      <c r="PE121" s="207"/>
      <c r="PF121" s="207"/>
      <c r="PG121" s="207"/>
      <c r="PH121" s="207"/>
      <c r="PI121" s="207"/>
      <c r="PJ121" s="207" t="str">
        <f t="shared" si="16"/>
        <v/>
      </c>
      <c r="PK121" s="207"/>
      <c r="PL121" s="207"/>
      <c r="PM121" s="207"/>
      <c r="PN121" s="207"/>
      <c r="PO121" s="207"/>
      <c r="PP121" s="207"/>
      <c r="PQ121" s="207" t="str">
        <f t="shared" si="17"/>
        <v/>
      </c>
      <c r="PR121" s="207"/>
      <c r="PS121" s="207"/>
      <c r="PT121" s="207"/>
      <c r="PU121" s="207"/>
      <c r="PV121" s="207"/>
      <c r="PW121" s="207"/>
      <c r="PX121" s="207" t="str">
        <f t="shared" si="18"/>
        <v/>
      </c>
      <c r="PY121" s="207"/>
      <c r="PZ121" s="207"/>
      <c r="QA121" s="207"/>
      <c r="QB121" s="207"/>
      <c r="QC121" s="207"/>
      <c r="QD121" s="207"/>
      <c r="QE121" s="207" t="str">
        <f t="shared" si="19"/>
        <v/>
      </c>
      <c r="QF121" s="207"/>
      <c r="QG121" s="207"/>
      <c r="QH121" s="207"/>
      <c r="QI121" s="207"/>
      <c r="QJ121" s="207"/>
      <c r="QK121" s="207"/>
      <c r="QL121" s="207"/>
      <c r="QM121" s="207"/>
      <c r="QN121" s="207"/>
      <c r="QO121" s="207"/>
      <c r="QP121" s="207"/>
      <c r="QQ121" s="207"/>
      <c r="QR121" s="207"/>
      <c r="QS121" s="207"/>
      <c r="QT121" s="207"/>
      <c r="QU121" s="207"/>
      <c r="QV121" s="207"/>
    </row>
    <row r="122" spans="1:464" s="6" customFormat="1" ht="16.5">
      <c r="A122" s="207"/>
      <c r="B122" s="208"/>
      <c r="C122" s="208"/>
      <c r="D122" s="208"/>
      <c r="E122" s="208"/>
      <c r="F122" s="207" t="e">
        <f t="shared" si="67"/>
        <v>#N/A</v>
      </c>
      <c r="G122" s="207"/>
      <c r="H122" s="208"/>
      <c r="I122" s="208"/>
      <c r="J122" s="208"/>
      <c r="K122" s="207"/>
      <c r="L122" s="207"/>
      <c r="M122" s="207">
        <f t="shared" si="68"/>
        <v>0</v>
      </c>
      <c r="N122" s="207"/>
      <c r="O122" s="207"/>
      <c r="P122" s="207"/>
      <c r="Q122" s="209"/>
      <c r="R122" s="207"/>
      <c r="S122" s="207"/>
      <c r="T122" s="207">
        <f t="shared" si="22"/>
        <v>20</v>
      </c>
      <c r="U122" s="207"/>
      <c r="V122" s="207"/>
      <c r="W122" s="207"/>
      <c r="X122" s="207"/>
      <c r="Y122" s="207"/>
      <c r="Z122" s="207"/>
      <c r="AA122" s="207">
        <f t="shared" si="23"/>
        <v>0</v>
      </c>
      <c r="AB122" s="207"/>
      <c r="AC122" s="207"/>
      <c r="AD122" s="207"/>
      <c r="AE122" s="207"/>
      <c r="AF122" s="207"/>
      <c r="AG122" s="207"/>
      <c r="AH122" s="207" t="str">
        <f t="shared" si="24"/>
        <v/>
      </c>
      <c r="AI122" s="207"/>
      <c r="AJ122" s="207"/>
      <c r="AK122" s="207"/>
      <c r="AL122" s="207"/>
      <c r="AM122" s="207"/>
      <c r="AN122" s="207"/>
      <c r="AO122" s="207" t="str">
        <f t="shared" si="25"/>
        <v/>
      </c>
      <c r="AP122" s="207"/>
      <c r="AQ122" s="207"/>
      <c r="AR122" s="207"/>
      <c r="AS122" s="207"/>
      <c r="AT122" s="207"/>
      <c r="AU122" s="207"/>
      <c r="AV122" s="207" t="str">
        <f t="shared" si="26"/>
        <v/>
      </c>
      <c r="AW122" s="207"/>
      <c r="AX122" s="207"/>
      <c r="AY122" s="207"/>
      <c r="AZ122" s="207"/>
      <c r="BA122" s="207"/>
      <c r="BB122" s="207"/>
      <c r="BC122" s="207" t="str">
        <f t="shared" si="27"/>
        <v/>
      </c>
      <c r="BD122" s="207"/>
      <c r="BE122" s="207"/>
      <c r="BF122" s="207"/>
      <c r="BG122" s="207"/>
      <c r="BH122" s="207"/>
      <c r="BI122" s="207"/>
      <c r="BJ122" s="207" t="str">
        <f t="shared" si="28"/>
        <v/>
      </c>
      <c r="BK122" s="207"/>
      <c r="BL122" s="207"/>
      <c r="BM122" s="207"/>
      <c r="BN122" s="207"/>
      <c r="BO122" s="207"/>
      <c r="BP122" s="207"/>
      <c r="BQ122" s="207" t="str">
        <f t="shared" si="29"/>
        <v/>
      </c>
      <c r="BR122" s="207"/>
      <c r="BS122" s="207"/>
      <c r="BT122" s="207"/>
      <c r="BU122" s="207"/>
      <c r="BV122" s="207"/>
      <c r="BW122" s="207"/>
      <c r="BX122" s="207" t="str">
        <f t="shared" si="30"/>
        <v/>
      </c>
      <c r="BY122" s="207"/>
      <c r="BZ122" s="207"/>
      <c r="CA122" s="207"/>
      <c r="CB122" s="207"/>
      <c r="CC122" s="207"/>
      <c r="CD122" s="207"/>
      <c r="CE122" s="207" t="str">
        <f t="shared" si="31"/>
        <v/>
      </c>
      <c r="CF122" s="207"/>
      <c r="CG122" s="207"/>
      <c r="CH122" s="207"/>
      <c r="CI122" s="207"/>
      <c r="CJ122" s="207"/>
      <c r="CK122" s="207"/>
      <c r="CL122" s="207" t="str">
        <f t="shared" si="32"/>
        <v/>
      </c>
      <c r="CM122" s="207"/>
      <c r="CN122" s="207"/>
      <c r="CO122" s="207"/>
      <c r="CP122" s="207"/>
      <c r="CQ122" s="207"/>
      <c r="CR122" s="207"/>
      <c r="CS122" s="207" t="str">
        <f t="shared" si="33"/>
        <v/>
      </c>
      <c r="CT122" s="207"/>
      <c r="CU122" s="207"/>
      <c r="CV122" s="207"/>
      <c r="CW122" s="207"/>
      <c r="CX122" s="207"/>
      <c r="CY122" s="207"/>
      <c r="CZ122" s="207" t="str">
        <f t="shared" si="34"/>
        <v/>
      </c>
      <c r="DA122" s="207"/>
      <c r="DB122" s="207"/>
      <c r="DC122" s="207"/>
      <c r="DD122" s="207"/>
      <c r="DE122" s="207"/>
      <c r="DF122" s="207"/>
      <c r="DG122" s="207" t="str">
        <f t="shared" si="35"/>
        <v/>
      </c>
      <c r="DH122" s="207"/>
      <c r="DI122" s="207"/>
      <c r="DJ122" s="207"/>
      <c r="DK122" s="207"/>
      <c r="DL122" s="207"/>
      <c r="DM122" s="207"/>
      <c r="DN122" s="207" t="str">
        <f t="shared" si="36"/>
        <v/>
      </c>
      <c r="DO122" s="207"/>
      <c r="DP122" s="207"/>
      <c r="DQ122" s="207"/>
      <c r="DR122" s="207"/>
      <c r="DS122" s="207"/>
      <c r="DT122" s="207"/>
      <c r="DU122" s="207" t="str">
        <f t="shared" si="37"/>
        <v/>
      </c>
      <c r="DV122" s="207"/>
      <c r="DW122" s="207"/>
      <c r="DX122" s="207"/>
      <c r="DY122" s="207"/>
      <c r="DZ122" s="207"/>
      <c r="EA122" s="207"/>
      <c r="EB122" s="207" t="str">
        <f t="shared" si="38"/>
        <v/>
      </c>
      <c r="EC122" s="207"/>
      <c r="ED122" s="207"/>
      <c r="EE122" s="207"/>
      <c r="EF122" s="207"/>
      <c r="EG122" s="207"/>
      <c r="EH122" s="207"/>
      <c r="EI122" s="207" t="str">
        <f t="shared" si="39"/>
        <v/>
      </c>
      <c r="EJ122" s="207"/>
      <c r="EK122" s="207"/>
      <c r="EL122" s="207"/>
      <c r="EM122" s="207"/>
      <c r="EN122" s="207"/>
      <c r="EO122" s="207"/>
      <c r="EP122" s="207" t="str">
        <f t="shared" si="40"/>
        <v/>
      </c>
      <c r="EQ122" s="207"/>
      <c r="ER122" s="207"/>
      <c r="ES122" s="207"/>
      <c r="ET122" s="207"/>
      <c r="EU122" s="207"/>
      <c r="EV122" s="207"/>
      <c r="EW122" s="207" t="str">
        <f t="shared" si="41"/>
        <v/>
      </c>
      <c r="EX122" s="207"/>
      <c r="EY122" s="207"/>
      <c r="EZ122" s="207"/>
      <c r="FA122" s="207"/>
      <c r="FB122" s="207"/>
      <c r="FC122" s="207"/>
      <c r="FD122" s="207" t="str">
        <f t="shared" si="42"/>
        <v/>
      </c>
      <c r="FE122" s="207"/>
      <c r="FF122" s="207"/>
      <c r="FG122" s="207"/>
      <c r="FH122" s="207"/>
      <c r="FI122" s="207"/>
      <c r="FJ122" s="207"/>
      <c r="FK122" s="207" t="str">
        <f t="shared" si="43"/>
        <v/>
      </c>
      <c r="FL122" s="207"/>
      <c r="FM122" s="207"/>
      <c r="FN122" s="207"/>
      <c r="FO122" s="207"/>
      <c r="FP122" s="207"/>
      <c r="FQ122" s="207"/>
      <c r="FR122" s="207" t="str">
        <f t="shared" si="44"/>
        <v/>
      </c>
      <c r="FS122" s="207"/>
      <c r="FT122" s="207"/>
      <c r="FU122" s="207"/>
      <c r="FV122" s="207"/>
      <c r="FW122" s="207"/>
      <c r="FX122" s="207"/>
      <c r="FY122" s="207" t="str">
        <f t="shared" si="45"/>
        <v/>
      </c>
      <c r="FZ122" s="207"/>
      <c r="GA122" s="207"/>
      <c r="GB122" s="207"/>
      <c r="GC122" s="207"/>
      <c r="GD122" s="207"/>
      <c r="GE122" s="207"/>
      <c r="GF122" s="207" t="str">
        <f t="shared" si="46"/>
        <v/>
      </c>
      <c r="GG122" s="207"/>
      <c r="GH122" s="207"/>
      <c r="GI122" s="207"/>
      <c r="GJ122" s="207"/>
      <c r="GK122" s="207"/>
      <c r="GL122" s="207"/>
      <c r="GM122" s="207" t="str">
        <f t="shared" si="47"/>
        <v/>
      </c>
      <c r="GN122" s="207"/>
      <c r="GO122" s="207"/>
      <c r="GP122" s="207"/>
      <c r="GQ122" s="207"/>
      <c r="GR122" s="207"/>
      <c r="GS122" s="207"/>
      <c r="GT122" s="207" t="str">
        <f t="shared" si="48"/>
        <v/>
      </c>
      <c r="GU122" s="207"/>
      <c r="GV122" s="207"/>
      <c r="GW122" s="207"/>
      <c r="GX122" s="207"/>
      <c r="GY122" s="207"/>
      <c r="GZ122" s="207"/>
      <c r="HA122" s="207" t="str">
        <f t="shared" si="49"/>
        <v/>
      </c>
      <c r="HB122" s="207"/>
      <c r="HC122" s="207"/>
      <c r="HD122" s="207"/>
      <c r="HE122" s="207"/>
      <c r="HF122" s="207"/>
      <c r="HG122" s="207"/>
      <c r="HH122" s="207" t="str">
        <f t="shared" si="50"/>
        <v/>
      </c>
      <c r="HI122" s="207"/>
      <c r="HJ122" s="207"/>
      <c r="HK122" s="207"/>
      <c r="HL122" s="207"/>
      <c r="HM122" s="207"/>
      <c r="HN122" s="207"/>
      <c r="HO122" s="207" t="str">
        <f t="shared" si="51"/>
        <v/>
      </c>
      <c r="HP122" s="207"/>
      <c r="HQ122" s="207"/>
      <c r="HR122" s="207"/>
      <c r="HS122" s="207"/>
      <c r="HT122" s="207"/>
      <c r="HU122" s="207"/>
      <c r="HV122" s="207" t="str">
        <f t="shared" si="52"/>
        <v/>
      </c>
      <c r="HW122" s="207"/>
      <c r="HX122" s="207"/>
      <c r="HY122" s="207"/>
      <c r="HZ122" s="207"/>
      <c r="IA122" s="207"/>
      <c r="IB122" s="207"/>
      <c r="IC122" s="207" t="str">
        <f t="shared" si="53"/>
        <v/>
      </c>
      <c r="ID122" s="207"/>
      <c r="IE122" s="207"/>
      <c r="IF122" s="207"/>
      <c r="IG122" s="207"/>
      <c r="IH122" s="207"/>
      <c r="II122" s="207"/>
      <c r="IJ122" s="207" t="str">
        <f t="shared" si="54"/>
        <v/>
      </c>
      <c r="IK122" s="207"/>
      <c r="IL122" s="207"/>
      <c r="IM122" s="207"/>
      <c r="IN122" s="207"/>
      <c r="IO122" s="207"/>
      <c r="IP122" s="207"/>
      <c r="IQ122" s="207" t="str">
        <f t="shared" si="55"/>
        <v/>
      </c>
      <c r="IR122" s="207"/>
      <c r="IS122" s="207"/>
      <c r="IT122" s="207"/>
      <c r="IU122" s="207"/>
      <c r="IV122" s="207"/>
      <c r="IW122" s="207"/>
      <c r="IX122" s="207" t="str">
        <f t="shared" si="56"/>
        <v/>
      </c>
      <c r="IY122" s="207"/>
      <c r="IZ122" s="207"/>
      <c r="JA122" s="207"/>
      <c r="JB122" s="207"/>
      <c r="JC122" s="207"/>
      <c r="JD122" s="207"/>
      <c r="JE122" s="207" t="str">
        <f t="shared" si="57"/>
        <v/>
      </c>
      <c r="JF122" s="207"/>
      <c r="JG122" s="207"/>
      <c r="JH122" s="207"/>
      <c r="JI122" s="207"/>
      <c r="JJ122" s="207"/>
      <c r="JK122" s="207"/>
      <c r="JL122" s="207" t="str">
        <f t="shared" si="58"/>
        <v/>
      </c>
      <c r="JM122" s="207"/>
      <c r="JN122" s="207"/>
      <c r="JO122" s="207"/>
      <c r="JP122" s="207"/>
      <c r="JQ122" s="207"/>
      <c r="JR122" s="207"/>
      <c r="JS122" s="207" t="str">
        <f t="shared" si="59"/>
        <v/>
      </c>
      <c r="JT122" s="207"/>
      <c r="JU122" s="207"/>
      <c r="JV122" s="207"/>
      <c r="JW122" s="207"/>
      <c r="JX122" s="207"/>
      <c r="JY122" s="207"/>
      <c r="JZ122" s="207" t="str">
        <f t="shared" si="60"/>
        <v/>
      </c>
      <c r="KA122" s="207"/>
      <c r="KB122" s="207"/>
      <c r="KC122" s="207"/>
      <c r="KD122" s="207"/>
      <c r="KE122" s="207"/>
      <c r="KF122" s="207"/>
      <c r="KG122" s="207" t="str">
        <f t="shared" si="61"/>
        <v/>
      </c>
      <c r="KH122" s="207"/>
      <c r="KI122" s="207"/>
      <c r="KJ122" s="207"/>
      <c r="KK122" s="207"/>
      <c r="KL122" s="207"/>
      <c r="KM122" s="207"/>
      <c r="KN122" s="207" t="str">
        <f t="shared" si="62"/>
        <v/>
      </c>
      <c r="KO122" s="207"/>
      <c r="KP122" s="207"/>
      <c r="KQ122" s="207"/>
      <c r="KR122" s="207"/>
      <c r="KS122" s="207"/>
      <c r="KT122" s="207"/>
      <c r="KU122" s="207" t="str">
        <f t="shared" si="63"/>
        <v/>
      </c>
      <c r="KV122" s="207"/>
      <c r="KW122" s="207"/>
      <c r="KX122" s="207"/>
      <c r="KY122" s="207"/>
      <c r="KZ122" s="207"/>
      <c r="LA122" s="207"/>
      <c r="LB122" s="207" t="str">
        <f t="shared" si="64"/>
        <v/>
      </c>
      <c r="LC122" s="207"/>
      <c r="LD122" s="207"/>
      <c r="LE122" s="207"/>
      <c r="LF122" s="207"/>
      <c r="LG122" s="207"/>
      <c r="LH122" s="207"/>
      <c r="LI122" s="207" t="str">
        <f t="shared" si="1"/>
        <v/>
      </c>
      <c r="LJ122" s="207"/>
      <c r="LK122" s="207"/>
      <c r="LL122" s="207"/>
      <c r="LM122" s="207"/>
      <c r="LN122" s="207"/>
      <c r="LO122" s="207"/>
      <c r="LP122" s="207" t="str">
        <f t="shared" si="2"/>
        <v/>
      </c>
      <c r="LQ122" s="207"/>
      <c r="LR122" s="207"/>
      <c r="LS122" s="207"/>
      <c r="LT122" s="207"/>
      <c r="LU122" s="207"/>
      <c r="LV122" s="207"/>
      <c r="LW122" s="207" t="str">
        <f t="shared" si="3"/>
        <v/>
      </c>
      <c r="LX122" s="207"/>
      <c r="LY122" s="207"/>
      <c r="LZ122" s="207"/>
      <c r="MA122" s="207"/>
      <c r="MB122" s="207"/>
      <c r="MC122" s="207"/>
      <c r="MD122" s="207" t="str">
        <f t="shared" si="4"/>
        <v/>
      </c>
      <c r="ME122" s="207"/>
      <c r="MF122" s="207"/>
      <c r="MG122" s="207"/>
      <c r="MH122" s="207"/>
      <c r="MI122" s="207"/>
      <c r="MJ122" s="207"/>
      <c r="MK122" s="207" t="str">
        <f t="shared" si="5"/>
        <v/>
      </c>
      <c r="ML122" s="207"/>
      <c r="MM122" s="207"/>
      <c r="MN122" s="207"/>
      <c r="MO122" s="207"/>
      <c r="MP122" s="207"/>
      <c r="MQ122" s="207"/>
      <c r="MR122" s="207" t="str">
        <f t="shared" si="6"/>
        <v/>
      </c>
      <c r="MS122" s="207"/>
      <c r="MT122" s="207"/>
      <c r="MU122" s="207"/>
      <c r="MV122" s="207"/>
      <c r="MW122" s="207"/>
      <c r="MX122" s="207"/>
      <c r="MY122" s="207" t="str">
        <f t="shared" si="7"/>
        <v/>
      </c>
      <c r="MZ122" s="207"/>
      <c r="NA122" s="207"/>
      <c r="NB122" s="207"/>
      <c r="NC122" s="207"/>
      <c r="ND122" s="207"/>
      <c r="NE122" s="207"/>
      <c r="NF122" s="207" t="str">
        <f t="shared" si="8"/>
        <v/>
      </c>
      <c r="NG122" s="207"/>
      <c r="NH122" s="207"/>
      <c r="NI122" s="207"/>
      <c r="NJ122" s="207"/>
      <c r="NK122" s="207"/>
      <c r="NL122" s="207"/>
      <c r="NM122" s="207" t="str">
        <f t="shared" si="9"/>
        <v/>
      </c>
      <c r="NN122" s="207"/>
      <c r="NO122" s="207"/>
      <c r="NP122" s="207"/>
      <c r="NQ122" s="207"/>
      <c r="NR122" s="207"/>
      <c r="NS122" s="207"/>
      <c r="NT122" s="207" t="str">
        <f t="shared" si="10"/>
        <v/>
      </c>
      <c r="NU122" s="207"/>
      <c r="NV122" s="207"/>
      <c r="NW122" s="207"/>
      <c r="NX122" s="207"/>
      <c r="NY122" s="207"/>
      <c r="NZ122" s="207"/>
      <c r="OA122" s="207" t="str">
        <f t="shared" si="11"/>
        <v/>
      </c>
      <c r="OB122" s="207"/>
      <c r="OC122" s="207"/>
      <c r="OD122" s="207"/>
      <c r="OE122" s="207"/>
      <c r="OF122" s="207"/>
      <c r="OG122" s="207"/>
      <c r="OH122" s="207" t="str">
        <f t="shared" si="12"/>
        <v/>
      </c>
      <c r="OI122" s="207"/>
      <c r="OJ122" s="207"/>
      <c r="OK122" s="207"/>
      <c r="OL122" s="207"/>
      <c r="OM122" s="207"/>
      <c r="ON122" s="207"/>
      <c r="OO122" s="207" t="str">
        <f t="shared" si="13"/>
        <v/>
      </c>
      <c r="OP122" s="207"/>
      <c r="OQ122" s="207"/>
      <c r="OR122" s="207"/>
      <c r="OS122" s="207"/>
      <c r="OT122" s="207"/>
      <c r="OU122" s="207"/>
      <c r="OV122" s="207" t="str">
        <f t="shared" si="14"/>
        <v/>
      </c>
      <c r="OW122" s="207"/>
      <c r="OX122" s="207"/>
      <c r="OY122" s="207"/>
      <c r="OZ122" s="207"/>
      <c r="PA122" s="207"/>
      <c r="PB122" s="207"/>
      <c r="PC122" s="207" t="str">
        <f t="shared" si="15"/>
        <v/>
      </c>
      <c r="PD122" s="207"/>
      <c r="PE122" s="207"/>
      <c r="PF122" s="207"/>
      <c r="PG122" s="207"/>
      <c r="PH122" s="207"/>
      <c r="PI122" s="207"/>
      <c r="PJ122" s="207" t="str">
        <f t="shared" si="16"/>
        <v/>
      </c>
      <c r="PK122" s="207"/>
      <c r="PL122" s="207"/>
      <c r="PM122" s="207"/>
      <c r="PN122" s="207"/>
      <c r="PO122" s="207"/>
      <c r="PP122" s="207"/>
      <c r="PQ122" s="207" t="str">
        <f t="shared" si="17"/>
        <v/>
      </c>
      <c r="PR122" s="207"/>
      <c r="PS122" s="207"/>
      <c r="PT122" s="207"/>
      <c r="PU122" s="207"/>
      <c r="PV122" s="207"/>
      <c r="PW122" s="207"/>
      <c r="PX122" s="207" t="str">
        <f t="shared" si="18"/>
        <v/>
      </c>
      <c r="PY122" s="207"/>
      <c r="PZ122" s="207"/>
      <c r="QA122" s="207"/>
      <c r="QB122" s="207"/>
      <c r="QC122" s="207"/>
      <c r="QD122" s="207"/>
      <c r="QE122" s="207" t="str">
        <f t="shared" si="19"/>
        <v/>
      </c>
      <c r="QF122" s="207"/>
      <c r="QG122" s="207"/>
      <c r="QH122" s="207"/>
      <c r="QI122" s="207"/>
      <c r="QJ122" s="207"/>
      <c r="QK122" s="207"/>
      <c r="QL122" s="207"/>
      <c r="QM122" s="207"/>
      <c r="QN122" s="207"/>
      <c r="QO122" s="207"/>
      <c r="QP122" s="207"/>
      <c r="QQ122" s="207"/>
      <c r="QR122" s="207"/>
      <c r="QS122" s="207"/>
      <c r="QT122" s="207"/>
      <c r="QU122" s="207"/>
      <c r="QV122" s="207"/>
    </row>
    <row r="123" spans="1:464" s="6" customFormat="1" ht="16.5">
      <c r="A123" s="207"/>
      <c r="B123" s="208"/>
      <c r="C123" s="208"/>
      <c r="D123" s="208"/>
      <c r="E123" s="208"/>
      <c r="F123" s="207" t="e">
        <f t="shared" si="67"/>
        <v>#N/A</v>
      </c>
      <c r="G123" s="207"/>
      <c r="H123" s="208"/>
      <c r="I123" s="208"/>
      <c r="J123" s="208"/>
      <c r="K123" s="207"/>
      <c r="L123" s="207"/>
      <c r="M123" s="207">
        <f t="shared" si="68"/>
        <v>0</v>
      </c>
      <c r="N123" s="207"/>
      <c r="O123" s="207"/>
      <c r="P123" s="207"/>
      <c r="Q123" s="209"/>
      <c r="R123" s="207"/>
      <c r="S123" s="207"/>
      <c r="T123" s="207">
        <f t="shared" ref="T123:T135" si="69">T26</f>
        <v>0</v>
      </c>
      <c r="U123" s="207"/>
      <c r="V123" s="207"/>
      <c r="W123" s="207"/>
      <c r="X123" s="207"/>
      <c r="Y123" s="207"/>
      <c r="Z123" s="207"/>
      <c r="AA123" s="207">
        <f t="shared" ref="AA123:AA135" si="70">AA26</f>
        <v>0</v>
      </c>
      <c r="AB123" s="207"/>
      <c r="AC123" s="207"/>
      <c r="AD123" s="207"/>
      <c r="AE123" s="207"/>
      <c r="AF123" s="207"/>
      <c r="AG123" s="207"/>
      <c r="AH123" s="207" t="str">
        <f t="shared" si="24"/>
        <v/>
      </c>
      <c r="AI123" s="207"/>
      <c r="AJ123" s="207"/>
      <c r="AK123" s="207"/>
      <c r="AL123" s="207"/>
      <c r="AM123" s="207"/>
      <c r="AN123" s="207"/>
      <c r="AO123" s="207" t="str">
        <f t="shared" si="25"/>
        <v/>
      </c>
      <c r="AP123" s="207"/>
      <c r="AQ123" s="207"/>
      <c r="AR123" s="207"/>
      <c r="AS123" s="207"/>
      <c r="AT123" s="207"/>
      <c r="AU123" s="207"/>
      <c r="AV123" s="207" t="str">
        <f t="shared" si="26"/>
        <v/>
      </c>
      <c r="AW123" s="207"/>
      <c r="AX123" s="207"/>
      <c r="AY123" s="207"/>
      <c r="AZ123" s="207"/>
      <c r="BA123" s="207"/>
      <c r="BB123" s="207"/>
      <c r="BC123" s="207" t="str">
        <f t="shared" si="27"/>
        <v/>
      </c>
      <c r="BD123" s="207"/>
      <c r="BE123" s="207"/>
      <c r="BF123" s="207"/>
      <c r="BG123" s="207"/>
      <c r="BH123" s="207"/>
      <c r="BI123" s="207"/>
      <c r="BJ123" s="207" t="str">
        <f t="shared" si="28"/>
        <v/>
      </c>
      <c r="BK123" s="207"/>
      <c r="BL123" s="207"/>
      <c r="BM123" s="207"/>
      <c r="BN123" s="207"/>
      <c r="BO123" s="207"/>
      <c r="BP123" s="207"/>
      <c r="BQ123" s="207" t="str">
        <f t="shared" si="29"/>
        <v/>
      </c>
      <c r="BR123" s="207"/>
      <c r="BS123" s="207"/>
      <c r="BT123" s="207"/>
      <c r="BU123" s="207"/>
      <c r="BV123" s="207"/>
      <c r="BW123" s="207"/>
      <c r="BX123" s="207" t="str">
        <f t="shared" si="30"/>
        <v/>
      </c>
      <c r="BY123" s="207"/>
      <c r="BZ123" s="207"/>
      <c r="CA123" s="207"/>
      <c r="CB123" s="207"/>
      <c r="CC123" s="207"/>
      <c r="CD123" s="207"/>
      <c r="CE123" s="207" t="str">
        <f t="shared" si="31"/>
        <v/>
      </c>
      <c r="CF123" s="207"/>
      <c r="CG123" s="207"/>
      <c r="CH123" s="207"/>
      <c r="CI123" s="207"/>
      <c r="CJ123" s="207"/>
      <c r="CK123" s="207"/>
      <c r="CL123" s="207" t="str">
        <f t="shared" si="32"/>
        <v/>
      </c>
      <c r="CM123" s="207"/>
      <c r="CN123" s="207"/>
      <c r="CO123" s="207"/>
      <c r="CP123" s="207"/>
      <c r="CQ123" s="207"/>
      <c r="CR123" s="207"/>
      <c r="CS123" s="207" t="str">
        <f t="shared" si="33"/>
        <v/>
      </c>
      <c r="CT123" s="207"/>
      <c r="CU123" s="207"/>
      <c r="CV123" s="207"/>
      <c r="CW123" s="207"/>
      <c r="CX123" s="207"/>
      <c r="CY123" s="207"/>
      <c r="CZ123" s="207" t="str">
        <f t="shared" si="34"/>
        <v/>
      </c>
      <c r="DA123" s="207"/>
      <c r="DB123" s="207"/>
      <c r="DC123" s="207"/>
      <c r="DD123" s="207"/>
      <c r="DE123" s="207"/>
      <c r="DF123" s="207"/>
      <c r="DG123" s="207" t="str">
        <f t="shared" si="35"/>
        <v/>
      </c>
      <c r="DH123" s="207"/>
      <c r="DI123" s="207"/>
      <c r="DJ123" s="207"/>
      <c r="DK123" s="207"/>
      <c r="DL123" s="207"/>
      <c r="DM123" s="207"/>
      <c r="DN123" s="207" t="str">
        <f t="shared" si="36"/>
        <v/>
      </c>
      <c r="DO123" s="207"/>
      <c r="DP123" s="207"/>
      <c r="DQ123" s="207"/>
      <c r="DR123" s="207"/>
      <c r="DS123" s="207"/>
      <c r="DT123" s="207"/>
      <c r="DU123" s="207" t="str">
        <f t="shared" si="37"/>
        <v/>
      </c>
      <c r="DV123" s="207"/>
      <c r="DW123" s="207"/>
      <c r="DX123" s="207"/>
      <c r="DY123" s="207"/>
      <c r="DZ123" s="207"/>
      <c r="EA123" s="207"/>
      <c r="EB123" s="207" t="str">
        <f t="shared" si="38"/>
        <v/>
      </c>
      <c r="EC123" s="207"/>
      <c r="ED123" s="207"/>
      <c r="EE123" s="207"/>
      <c r="EF123" s="207"/>
      <c r="EG123" s="207"/>
      <c r="EH123" s="207"/>
      <c r="EI123" s="207" t="str">
        <f t="shared" si="39"/>
        <v/>
      </c>
      <c r="EJ123" s="207"/>
      <c r="EK123" s="207"/>
      <c r="EL123" s="207"/>
      <c r="EM123" s="207"/>
      <c r="EN123" s="207"/>
      <c r="EO123" s="207"/>
      <c r="EP123" s="207" t="str">
        <f t="shared" si="40"/>
        <v/>
      </c>
      <c r="EQ123" s="207"/>
      <c r="ER123" s="207"/>
      <c r="ES123" s="207"/>
      <c r="ET123" s="207"/>
      <c r="EU123" s="207"/>
      <c r="EV123" s="207"/>
      <c r="EW123" s="207" t="str">
        <f t="shared" si="41"/>
        <v/>
      </c>
      <c r="EX123" s="207"/>
      <c r="EY123" s="207"/>
      <c r="EZ123" s="207"/>
      <c r="FA123" s="207"/>
      <c r="FB123" s="207"/>
      <c r="FC123" s="207"/>
      <c r="FD123" s="207" t="str">
        <f t="shared" si="42"/>
        <v/>
      </c>
      <c r="FE123" s="207"/>
      <c r="FF123" s="207"/>
      <c r="FG123" s="207"/>
      <c r="FH123" s="207"/>
      <c r="FI123" s="207"/>
      <c r="FJ123" s="207"/>
      <c r="FK123" s="207" t="str">
        <f t="shared" si="43"/>
        <v/>
      </c>
      <c r="FL123" s="207"/>
      <c r="FM123" s="207"/>
      <c r="FN123" s="207"/>
      <c r="FO123" s="207"/>
      <c r="FP123" s="207"/>
      <c r="FQ123" s="207"/>
      <c r="FR123" s="207" t="str">
        <f t="shared" si="44"/>
        <v/>
      </c>
      <c r="FS123" s="207"/>
      <c r="FT123" s="207"/>
      <c r="FU123" s="207"/>
      <c r="FV123" s="207"/>
      <c r="FW123" s="207"/>
      <c r="FX123" s="207"/>
      <c r="FY123" s="207" t="str">
        <f t="shared" si="45"/>
        <v/>
      </c>
      <c r="FZ123" s="207"/>
      <c r="GA123" s="207"/>
      <c r="GB123" s="207"/>
      <c r="GC123" s="207"/>
      <c r="GD123" s="207"/>
      <c r="GE123" s="207"/>
      <c r="GF123" s="207" t="str">
        <f t="shared" si="46"/>
        <v/>
      </c>
      <c r="GG123" s="207"/>
      <c r="GH123" s="207"/>
      <c r="GI123" s="207"/>
      <c r="GJ123" s="207"/>
      <c r="GK123" s="207"/>
      <c r="GL123" s="207"/>
      <c r="GM123" s="207" t="str">
        <f t="shared" si="47"/>
        <v/>
      </c>
      <c r="GN123" s="207"/>
      <c r="GO123" s="207"/>
      <c r="GP123" s="207"/>
      <c r="GQ123" s="207"/>
      <c r="GR123" s="207"/>
      <c r="GS123" s="207"/>
      <c r="GT123" s="207" t="str">
        <f t="shared" si="48"/>
        <v/>
      </c>
      <c r="GU123" s="207"/>
      <c r="GV123" s="207"/>
      <c r="GW123" s="207"/>
      <c r="GX123" s="207"/>
      <c r="GY123" s="207"/>
      <c r="GZ123" s="207"/>
      <c r="HA123" s="207" t="str">
        <f t="shared" si="49"/>
        <v/>
      </c>
      <c r="HB123" s="207"/>
      <c r="HC123" s="207"/>
      <c r="HD123" s="207"/>
      <c r="HE123" s="207"/>
      <c r="HF123" s="207"/>
      <c r="HG123" s="207"/>
      <c r="HH123" s="207" t="str">
        <f t="shared" si="50"/>
        <v/>
      </c>
      <c r="HI123" s="207"/>
      <c r="HJ123" s="207"/>
      <c r="HK123" s="207"/>
      <c r="HL123" s="207"/>
      <c r="HM123" s="207"/>
      <c r="HN123" s="207"/>
      <c r="HO123" s="207" t="str">
        <f t="shared" si="51"/>
        <v/>
      </c>
      <c r="HP123" s="207"/>
      <c r="HQ123" s="207"/>
      <c r="HR123" s="207"/>
      <c r="HS123" s="207"/>
      <c r="HT123" s="207"/>
      <c r="HU123" s="207"/>
      <c r="HV123" s="207" t="str">
        <f t="shared" si="52"/>
        <v/>
      </c>
      <c r="HW123" s="207"/>
      <c r="HX123" s="207"/>
      <c r="HY123" s="207"/>
      <c r="HZ123" s="207"/>
      <c r="IA123" s="207"/>
      <c r="IB123" s="207"/>
      <c r="IC123" s="207" t="str">
        <f t="shared" si="53"/>
        <v/>
      </c>
      <c r="ID123" s="207"/>
      <c r="IE123" s="207"/>
      <c r="IF123" s="207"/>
      <c r="IG123" s="207"/>
      <c r="IH123" s="207"/>
      <c r="II123" s="207"/>
      <c r="IJ123" s="207" t="str">
        <f t="shared" si="54"/>
        <v/>
      </c>
      <c r="IK123" s="207"/>
      <c r="IL123" s="207"/>
      <c r="IM123" s="207"/>
      <c r="IN123" s="207"/>
      <c r="IO123" s="207"/>
      <c r="IP123" s="207"/>
      <c r="IQ123" s="207" t="str">
        <f t="shared" si="55"/>
        <v/>
      </c>
      <c r="IR123" s="207"/>
      <c r="IS123" s="207"/>
      <c r="IT123" s="207"/>
      <c r="IU123" s="207"/>
      <c r="IV123" s="207"/>
      <c r="IW123" s="207"/>
      <c r="IX123" s="207" t="str">
        <f t="shared" si="56"/>
        <v/>
      </c>
      <c r="IY123" s="207"/>
      <c r="IZ123" s="207"/>
      <c r="JA123" s="207"/>
      <c r="JB123" s="207"/>
      <c r="JC123" s="207"/>
      <c r="JD123" s="207"/>
      <c r="JE123" s="207" t="str">
        <f t="shared" si="57"/>
        <v/>
      </c>
      <c r="JF123" s="207"/>
      <c r="JG123" s="207"/>
      <c r="JH123" s="207"/>
      <c r="JI123" s="207"/>
      <c r="JJ123" s="207"/>
      <c r="JK123" s="207"/>
      <c r="JL123" s="207" t="str">
        <f t="shared" si="58"/>
        <v/>
      </c>
      <c r="JM123" s="207"/>
      <c r="JN123" s="207"/>
      <c r="JO123" s="207"/>
      <c r="JP123" s="207"/>
      <c r="JQ123" s="207"/>
      <c r="JR123" s="207"/>
      <c r="JS123" s="207" t="str">
        <f t="shared" si="59"/>
        <v/>
      </c>
      <c r="JT123" s="207"/>
      <c r="JU123" s="207"/>
      <c r="JV123" s="207"/>
      <c r="JW123" s="207"/>
      <c r="JX123" s="207"/>
      <c r="JY123" s="207"/>
      <c r="JZ123" s="207" t="str">
        <f t="shared" si="60"/>
        <v/>
      </c>
      <c r="KA123" s="207"/>
      <c r="KB123" s="207"/>
      <c r="KC123" s="207"/>
      <c r="KD123" s="207"/>
      <c r="KE123" s="207"/>
      <c r="KF123" s="207"/>
      <c r="KG123" s="207" t="str">
        <f t="shared" si="61"/>
        <v/>
      </c>
      <c r="KH123" s="207"/>
      <c r="KI123" s="207"/>
      <c r="KJ123" s="207"/>
      <c r="KK123" s="207"/>
      <c r="KL123" s="207"/>
      <c r="KM123" s="207"/>
      <c r="KN123" s="207" t="str">
        <f t="shared" si="62"/>
        <v/>
      </c>
      <c r="KO123" s="207"/>
      <c r="KP123" s="207"/>
      <c r="KQ123" s="207"/>
      <c r="KR123" s="207"/>
      <c r="KS123" s="207"/>
      <c r="KT123" s="207"/>
      <c r="KU123" s="207" t="str">
        <f t="shared" si="63"/>
        <v/>
      </c>
      <c r="KV123" s="207"/>
      <c r="KW123" s="207"/>
      <c r="KX123" s="207"/>
      <c r="KY123" s="207"/>
      <c r="KZ123" s="207"/>
      <c r="LA123" s="207"/>
      <c r="LB123" s="207" t="str">
        <f t="shared" si="64"/>
        <v/>
      </c>
      <c r="LC123" s="207"/>
      <c r="LD123" s="207"/>
      <c r="LE123" s="207"/>
      <c r="LF123" s="207"/>
      <c r="LG123" s="207"/>
      <c r="LH123" s="207"/>
      <c r="LI123" s="207" t="str">
        <f t="shared" si="1"/>
        <v/>
      </c>
      <c r="LJ123" s="207"/>
      <c r="LK123" s="207"/>
      <c r="LL123" s="207"/>
      <c r="LM123" s="207"/>
      <c r="LN123" s="207"/>
      <c r="LO123" s="207"/>
      <c r="LP123" s="207" t="str">
        <f t="shared" si="2"/>
        <v/>
      </c>
      <c r="LQ123" s="207"/>
      <c r="LR123" s="207"/>
      <c r="LS123" s="207"/>
      <c r="LT123" s="207"/>
      <c r="LU123" s="207"/>
      <c r="LV123" s="207"/>
      <c r="LW123" s="207" t="str">
        <f t="shared" si="3"/>
        <v/>
      </c>
      <c r="LX123" s="207"/>
      <c r="LY123" s="207"/>
      <c r="LZ123" s="207"/>
      <c r="MA123" s="207"/>
      <c r="MB123" s="207"/>
      <c r="MC123" s="207"/>
      <c r="MD123" s="207" t="str">
        <f t="shared" si="4"/>
        <v/>
      </c>
      <c r="ME123" s="207"/>
      <c r="MF123" s="207"/>
      <c r="MG123" s="207"/>
      <c r="MH123" s="207"/>
      <c r="MI123" s="207"/>
      <c r="MJ123" s="207"/>
      <c r="MK123" s="207" t="str">
        <f t="shared" si="5"/>
        <v/>
      </c>
      <c r="ML123" s="207"/>
      <c r="MM123" s="207"/>
      <c r="MN123" s="207"/>
      <c r="MO123" s="207"/>
      <c r="MP123" s="207"/>
      <c r="MQ123" s="207"/>
      <c r="MR123" s="207" t="str">
        <f t="shared" si="6"/>
        <v/>
      </c>
      <c r="MS123" s="207"/>
      <c r="MT123" s="207"/>
      <c r="MU123" s="207"/>
      <c r="MV123" s="207"/>
      <c r="MW123" s="207"/>
      <c r="MX123" s="207"/>
      <c r="MY123" s="207" t="str">
        <f t="shared" si="7"/>
        <v/>
      </c>
      <c r="MZ123" s="207"/>
      <c r="NA123" s="207"/>
      <c r="NB123" s="207"/>
      <c r="NC123" s="207"/>
      <c r="ND123" s="207"/>
      <c r="NE123" s="207"/>
      <c r="NF123" s="207" t="str">
        <f t="shared" si="8"/>
        <v/>
      </c>
      <c r="NG123" s="207"/>
      <c r="NH123" s="207"/>
      <c r="NI123" s="207"/>
      <c r="NJ123" s="207"/>
      <c r="NK123" s="207"/>
      <c r="NL123" s="207"/>
      <c r="NM123" s="207" t="str">
        <f t="shared" si="9"/>
        <v/>
      </c>
      <c r="NN123" s="207"/>
      <c r="NO123" s="207"/>
      <c r="NP123" s="207"/>
      <c r="NQ123" s="207"/>
      <c r="NR123" s="207"/>
      <c r="NS123" s="207"/>
      <c r="NT123" s="207" t="str">
        <f t="shared" si="10"/>
        <v/>
      </c>
      <c r="NU123" s="207"/>
      <c r="NV123" s="207"/>
      <c r="NW123" s="207"/>
      <c r="NX123" s="207"/>
      <c r="NY123" s="207"/>
      <c r="NZ123" s="207"/>
      <c r="OA123" s="207" t="str">
        <f t="shared" si="11"/>
        <v/>
      </c>
      <c r="OB123" s="207"/>
      <c r="OC123" s="207"/>
      <c r="OD123" s="207"/>
      <c r="OE123" s="207"/>
      <c r="OF123" s="207"/>
      <c r="OG123" s="207"/>
      <c r="OH123" s="207" t="str">
        <f t="shared" si="12"/>
        <v/>
      </c>
      <c r="OI123" s="207"/>
      <c r="OJ123" s="207"/>
      <c r="OK123" s="207"/>
      <c r="OL123" s="207"/>
      <c r="OM123" s="207"/>
      <c r="ON123" s="207"/>
      <c r="OO123" s="207" t="str">
        <f t="shared" si="13"/>
        <v/>
      </c>
      <c r="OP123" s="207"/>
      <c r="OQ123" s="207"/>
      <c r="OR123" s="207"/>
      <c r="OS123" s="207"/>
      <c r="OT123" s="207"/>
      <c r="OU123" s="207"/>
      <c r="OV123" s="207" t="str">
        <f t="shared" si="14"/>
        <v/>
      </c>
      <c r="OW123" s="207"/>
      <c r="OX123" s="207"/>
      <c r="OY123" s="207"/>
      <c r="OZ123" s="207"/>
      <c r="PA123" s="207"/>
      <c r="PB123" s="207"/>
      <c r="PC123" s="207" t="str">
        <f t="shared" si="15"/>
        <v/>
      </c>
      <c r="PD123" s="207"/>
      <c r="PE123" s="207"/>
      <c r="PF123" s="207"/>
      <c r="PG123" s="207"/>
      <c r="PH123" s="207"/>
      <c r="PI123" s="207"/>
      <c r="PJ123" s="207" t="str">
        <f t="shared" si="16"/>
        <v/>
      </c>
      <c r="PK123" s="207"/>
      <c r="PL123" s="207"/>
      <c r="PM123" s="207"/>
      <c r="PN123" s="207"/>
      <c r="PO123" s="207"/>
      <c r="PP123" s="207"/>
      <c r="PQ123" s="207" t="str">
        <f t="shared" si="17"/>
        <v/>
      </c>
      <c r="PR123" s="207"/>
      <c r="PS123" s="207"/>
      <c r="PT123" s="207"/>
      <c r="PU123" s="207"/>
      <c r="PV123" s="207"/>
      <c r="PW123" s="207"/>
      <c r="PX123" s="207" t="str">
        <f t="shared" si="18"/>
        <v/>
      </c>
      <c r="PY123" s="207"/>
      <c r="PZ123" s="207"/>
      <c r="QA123" s="207"/>
      <c r="QB123" s="207"/>
      <c r="QC123" s="207"/>
      <c r="QD123" s="207"/>
      <c r="QE123" s="207" t="str">
        <f t="shared" si="19"/>
        <v/>
      </c>
      <c r="QF123" s="207"/>
      <c r="QG123" s="207"/>
      <c r="QH123" s="207"/>
      <c r="QI123" s="207"/>
      <c r="QJ123" s="207"/>
      <c r="QK123" s="207"/>
      <c r="QL123" s="207"/>
      <c r="QM123" s="207"/>
      <c r="QN123" s="207"/>
      <c r="QO123" s="207"/>
      <c r="QP123" s="207"/>
      <c r="QQ123" s="207"/>
      <c r="QR123" s="207"/>
      <c r="QS123" s="207"/>
      <c r="QT123" s="207"/>
      <c r="QU123" s="207"/>
      <c r="QV123" s="207"/>
    </row>
    <row r="124" spans="1:464" s="6" customFormat="1" ht="16.5">
      <c r="A124" s="207"/>
      <c r="B124" s="208"/>
      <c r="C124" s="208"/>
      <c r="D124" s="208"/>
      <c r="E124" s="208"/>
      <c r="F124" s="207" t="e">
        <f t="shared" si="67"/>
        <v>#N/A</v>
      </c>
      <c r="G124" s="207"/>
      <c r="H124" s="208"/>
      <c r="I124" s="208"/>
      <c r="J124" s="208"/>
      <c r="K124" s="207"/>
      <c r="L124" s="207"/>
      <c r="M124" s="207">
        <f t="shared" si="68"/>
        <v>0</v>
      </c>
      <c r="N124" s="207"/>
      <c r="O124" s="207"/>
      <c r="P124" s="207"/>
      <c r="Q124" s="209"/>
      <c r="R124" s="207"/>
      <c r="S124" s="207"/>
      <c r="T124" s="207">
        <f t="shared" si="69"/>
        <v>20</v>
      </c>
      <c r="U124" s="207"/>
      <c r="V124" s="207"/>
      <c r="W124" s="207"/>
      <c r="X124" s="207"/>
      <c r="Y124" s="207"/>
      <c r="Z124" s="207"/>
      <c r="AA124" s="207">
        <f t="shared" si="70"/>
        <v>0</v>
      </c>
      <c r="AB124" s="207"/>
      <c r="AC124" s="207"/>
      <c r="AD124" s="207"/>
      <c r="AE124" s="207"/>
      <c r="AF124" s="207"/>
      <c r="AG124" s="207"/>
      <c r="AH124" s="207" t="str">
        <f t="shared" si="24"/>
        <v/>
      </c>
      <c r="AI124" s="207"/>
      <c r="AJ124" s="207"/>
      <c r="AK124" s="207"/>
      <c r="AL124" s="207"/>
      <c r="AM124" s="207"/>
      <c r="AN124" s="207"/>
      <c r="AO124" s="207" t="str">
        <f t="shared" si="25"/>
        <v/>
      </c>
      <c r="AP124" s="207"/>
      <c r="AQ124" s="207"/>
      <c r="AR124" s="207"/>
      <c r="AS124" s="207"/>
      <c r="AT124" s="207"/>
      <c r="AU124" s="207"/>
      <c r="AV124" s="207" t="str">
        <f t="shared" si="26"/>
        <v/>
      </c>
      <c r="AW124" s="207"/>
      <c r="AX124" s="207"/>
      <c r="AY124" s="207"/>
      <c r="AZ124" s="207"/>
      <c r="BA124" s="207"/>
      <c r="BB124" s="207"/>
      <c r="BC124" s="207" t="str">
        <f t="shared" si="27"/>
        <v/>
      </c>
      <c r="BD124" s="207"/>
      <c r="BE124" s="207"/>
      <c r="BF124" s="207"/>
      <c r="BG124" s="207"/>
      <c r="BH124" s="207"/>
      <c r="BI124" s="207"/>
      <c r="BJ124" s="207" t="str">
        <f t="shared" si="28"/>
        <v/>
      </c>
      <c r="BK124" s="207"/>
      <c r="BL124" s="207"/>
      <c r="BM124" s="207"/>
      <c r="BN124" s="207"/>
      <c r="BO124" s="207"/>
      <c r="BP124" s="207"/>
      <c r="BQ124" s="207" t="str">
        <f t="shared" si="29"/>
        <v/>
      </c>
      <c r="BR124" s="207"/>
      <c r="BS124" s="207"/>
      <c r="BT124" s="207"/>
      <c r="BU124" s="207"/>
      <c r="BV124" s="207"/>
      <c r="BW124" s="207"/>
      <c r="BX124" s="207" t="str">
        <f t="shared" si="30"/>
        <v/>
      </c>
      <c r="BY124" s="207"/>
      <c r="BZ124" s="207"/>
      <c r="CA124" s="207"/>
      <c r="CB124" s="207"/>
      <c r="CC124" s="207"/>
      <c r="CD124" s="207"/>
      <c r="CE124" s="207" t="str">
        <f t="shared" si="31"/>
        <v/>
      </c>
      <c r="CF124" s="207"/>
      <c r="CG124" s="207"/>
      <c r="CH124" s="207"/>
      <c r="CI124" s="207"/>
      <c r="CJ124" s="207"/>
      <c r="CK124" s="207"/>
      <c r="CL124" s="207" t="str">
        <f t="shared" si="32"/>
        <v/>
      </c>
      <c r="CM124" s="207"/>
      <c r="CN124" s="207"/>
      <c r="CO124" s="207"/>
      <c r="CP124" s="207"/>
      <c r="CQ124" s="207"/>
      <c r="CR124" s="207"/>
      <c r="CS124" s="207" t="str">
        <f t="shared" si="33"/>
        <v/>
      </c>
      <c r="CT124" s="207"/>
      <c r="CU124" s="207"/>
      <c r="CV124" s="207"/>
      <c r="CW124" s="207"/>
      <c r="CX124" s="207"/>
      <c r="CY124" s="207"/>
      <c r="CZ124" s="207" t="str">
        <f t="shared" si="34"/>
        <v/>
      </c>
      <c r="DA124" s="207"/>
      <c r="DB124" s="207"/>
      <c r="DC124" s="207"/>
      <c r="DD124" s="207"/>
      <c r="DE124" s="207"/>
      <c r="DF124" s="207"/>
      <c r="DG124" s="207" t="str">
        <f t="shared" si="35"/>
        <v/>
      </c>
      <c r="DH124" s="207"/>
      <c r="DI124" s="207"/>
      <c r="DJ124" s="207"/>
      <c r="DK124" s="207"/>
      <c r="DL124" s="207"/>
      <c r="DM124" s="207"/>
      <c r="DN124" s="207" t="str">
        <f t="shared" si="36"/>
        <v/>
      </c>
      <c r="DO124" s="207"/>
      <c r="DP124" s="207"/>
      <c r="DQ124" s="207"/>
      <c r="DR124" s="207"/>
      <c r="DS124" s="207"/>
      <c r="DT124" s="207"/>
      <c r="DU124" s="207" t="str">
        <f t="shared" si="37"/>
        <v/>
      </c>
      <c r="DV124" s="207"/>
      <c r="DW124" s="207"/>
      <c r="DX124" s="207"/>
      <c r="DY124" s="207"/>
      <c r="DZ124" s="207"/>
      <c r="EA124" s="207"/>
      <c r="EB124" s="207" t="str">
        <f t="shared" si="38"/>
        <v/>
      </c>
      <c r="EC124" s="207"/>
      <c r="ED124" s="207"/>
      <c r="EE124" s="207"/>
      <c r="EF124" s="207"/>
      <c r="EG124" s="207"/>
      <c r="EH124" s="207"/>
      <c r="EI124" s="207" t="str">
        <f t="shared" si="39"/>
        <v/>
      </c>
      <c r="EJ124" s="207"/>
      <c r="EK124" s="207"/>
      <c r="EL124" s="207"/>
      <c r="EM124" s="207"/>
      <c r="EN124" s="207"/>
      <c r="EO124" s="207"/>
      <c r="EP124" s="207" t="str">
        <f t="shared" si="40"/>
        <v/>
      </c>
      <c r="EQ124" s="207"/>
      <c r="ER124" s="207"/>
      <c r="ES124" s="207"/>
      <c r="ET124" s="207"/>
      <c r="EU124" s="207"/>
      <c r="EV124" s="207"/>
      <c r="EW124" s="207" t="str">
        <f t="shared" si="41"/>
        <v/>
      </c>
      <c r="EX124" s="207"/>
      <c r="EY124" s="207"/>
      <c r="EZ124" s="207"/>
      <c r="FA124" s="207"/>
      <c r="FB124" s="207"/>
      <c r="FC124" s="207"/>
      <c r="FD124" s="207" t="str">
        <f t="shared" si="42"/>
        <v/>
      </c>
      <c r="FE124" s="207"/>
      <c r="FF124" s="207"/>
      <c r="FG124" s="207"/>
      <c r="FH124" s="207"/>
      <c r="FI124" s="207"/>
      <c r="FJ124" s="207"/>
      <c r="FK124" s="207" t="str">
        <f t="shared" si="43"/>
        <v/>
      </c>
      <c r="FL124" s="207"/>
      <c r="FM124" s="207"/>
      <c r="FN124" s="207"/>
      <c r="FO124" s="207"/>
      <c r="FP124" s="207"/>
      <c r="FQ124" s="207"/>
      <c r="FR124" s="207" t="str">
        <f t="shared" si="44"/>
        <v/>
      </c>
      <c r="FS124" s="207"/>
      <c r="FT124" s="207"/>
      <c r="FU124" s="207"/>
      <c r="FV124" s="207"/>
      <c r="FW124" s="207"/>
      <c r="FX124" s="207"/>
      <c r="FY124" s="207" t="str">
        <f t="shared" si="45"/>
        <v/>
      </c>
      <c r="FZ124" s="207"/>
      <c r="GA124" s="207"/>
      <c r="GB124" s="207"/>
      <c r="GC124" s="207"/>
      <c r="GD124" s="207"/>
      <c r="GE124" s="207"/>
      <c r="GF124" s="207" t="str">
        <f t="shared" si="46"/>
        <v/>
      </c>
      <c r="GG124" s="207"/>
      <c r="GH124" s="207"/>
      <c r="GI124" s="207"/>
      <c r="GJ124" s="207"/>
      <c r="GK124" s="207"/>
      <c r="GL124" s="207"/>
      <c r="GM124" s="207" t="str">
        <f t="shared" si="47"/>
        <v/>
      </c>
      <c r="GN124" s="207"/>
      <c r="GO124" s="207"/>
      <c r="GP124" s="207"/>
      <c r="GQ124" s="207"/>
      <c r="GR124" s="207"/>
      <c r="GS124" s="207"/>
      <c r="GT124" s="207" t="str">
        <f t="shared" si="48"/>
        <v/>
      </c>
      <c r="GU124" s="207"/>
      <c r="GV124" s="207"/>
      <c r="GW124" s="207"/>
      <c r="GX124" s="207"/>
      <c r="GY124" s="207"/>
      <c r="GZ124" s="207"/>
      <c r="HA124" s="207" t="str">
        <f t="shared" si="49"/>
        <v/>
      </c>
      <c r="HB124" s="207"/>
      <c r="HC124" s="207"/>
      <c r="HD124" s="207"/>
      <c r="HE124" s="207"/>
      <c r="HF124" s="207"/>
      <c r="HG124" s="207"/>
      <c r="HH124" s="207" t="str">
        <f t="shared" si="50"/>
        <v/>
      </c>
      <c r="HI124" s="207"/>
      <c r="HJ124" s="207"/>
      <c r="HK124" s="207"/>
      <c r="HL124" s="207"/>
      <c r="HM124" s="207"/>
      <c r="HN124" s="207"/>
      <c r="HO124" s="207" t="str">
        <f t="shared" si="51"/>
        <v/>
      </c>
      <c r="HP124" s="207"/>
      <c r="HQ124" s="207"/>
      <c r="HR124" s="207"/>
      <c r="HS124" s="207"/>
      <c r="HT124" s="207"/>
      <c r="HU124" s="207"/>
      <c r="HV124" s="207" t="str">
        <f t="shared" si="52"/>
        <v/>
      </c>
      <c r="HW124" s="207"/>
      <c r="HX124" s="207"/>
      <c r="HY124" s="207"/>
      <c r="HZ124" s="207"/>
      <c r="IA124" s="207"/>
      <c r="IB124" s="207"/>
      <c r="IC124" s="207" t="str">
        <f t="shared" si="53"/>
        <v/>
      </c>
      <c r="ID124" s="207"/>
      <c r="IE124" s="207"/>
      <c r="IF124" s="207"/>
      <c r="IG124" s="207"/>
      <c r="IH124" s="207"/>
      <c r="II124" s="207"/>
      <c r="IJ124" s="207" t="str">
        <f t="shared" si="54"/>
        <v/>
      </c>
      <c r="IK124" s="207"/>
      <c r="IL124" s="207"/>
      <c r="IM124" s="207"/>
      <c r="IN124" s="207"/>
      <c r="IO124" s="207"/>
      <c r="IP124" s="207"/>
      <c r="IQ124" s="207" t="str">
        <f t="shared" si="55"/>
        <v/>
      </c>
      <c r="IR124" s="207"/>
      <c r="IS124" s="207"/>
      <c r="IT124" s="207"/>
      <c r="IU124" s="207"/>
      <c r="IV124" s="207"/>
      <c r="IW124" s="207"/>
      <c r="IX124" s="207" t="str">
        <f t="shared" si="56"/>
        <v/>
      </c>
      <c r="IY124" s="207"/>
      <c r="IZ124" s="207"/>
      <c r="JA124" s="207"/>
      <c r="JB124" s="207"/>
      <c r="JC124" s="207"/>
      <c r="JD124" s="207"/>
      <c r="JE124" s="207" t="str">
        <f t="shared" si="57"/>
        <v/>
      </c>
      <c r="JF124" s="207"/>
      <c r="JG124" s="207"/>
      <c r="JH124" s="207"/>
      <c r="JI124" s="207"/>
      <c r="JJ124" s="207"/>
      <c r="JK124" s="207"/>
      <c r="JL124" s="207" t="str">
        <f t="shared" si="58"/>
        <v/>
      </c>
      <c r="JM124" s="207"/>
      <c r="JN124" s="207"/>
      <c r="JO124" s="207"/>
      <c r="JP124" s="207"/>
      <c r="JQ124" s="207"/>
      <c r="JR124" s="207"/>
      <c r="JS124" s="207" t="str">
        <f t="shared" si="59"/>
        <v/>
      </c>
      <c r="JT124" s="207"/>
      <c r="JU124" s="207"/>
      <c r="JV124" s="207"/>
      <c r="JW124" s="207"/>
      <c r="JX124" s="207"/>
      <c r="JY124" s="207"/>
      <c r="JZ124" s="207" t="str">
        <f t="shared" si="60"/>
        <v/>
      </c>
      <c r="KA124" s="207"/>
      <c r="KB124" s="207"/>
      <c r="KC124" s="207"/>
      <c r="KD124" s="207"/>
      <c r="KE124" s="207"/>
      <c r="KF124" s="207"/>
      <c r="KG124" s="207" t="str">
        <f t="shared" si="61"/>
        <v/>
      </c>
      <c r="KH124" s="207"/>
      <c r="KI124" s="207"/>
      <c r="KJ124" s="207"/>
      <c r="KK124" s="207"/>
      <c r="KL124" s="207"/>
      <c r="KM124" s="207"/>
      <c r="KN124" s="207" t="str">
        <f t="shared" si="62"/>
        <v/>
      </c>
      <c r="KO124" s="207"/>
      <c r="KP124" s="207"/>
      <c r="KQ124" s="207"/>
      <c r="KR124" s="207"/>
      <c r="KS124" s="207"/>
      <c r="KT124" s="207"/>
      <c r="KU124" s="207" t="str">
        <f t="shared" si="63"/>
        <v/>
      </c>
      <c r="KV124" s="207"/>
      <c r="KW124" s="207"/>
      <c r="KX124" s="207"/>
      <c r="KY124" s="207"/>
      <c r="KZ124" s="207"/>
      <c r="LA124" s="207"/>
      <c r="LB124" s="207" t="str">
        <f t="shared" si="64"/>
        <v/>
      </c>
      <c r="LC124" s="207"/>
      <c r="LD124" s="207"/>
      <c r="LE124" s="207"/>
      <c r="LF124" s="207"/>
      <c r="LG124" s="207"/>
      <c r="LH124" s="207"/>
      <c r="LI124" s="207" t="str">
        <f t="shared" si="1"/>
        <v/>
      </c>
      <c r="LJ124" s="207"/>
      <c r="LK124" s="207"/>
      <c r="LL124" s="207"/>
      <c r="LM124" s="207"/>
      <c r="LN124" s="207"/>
      <c r="LO124" s="207"/>
      <c r="LP124" s="207" t="str">
        <f t="shared" si="2"/>
        <v/>
      </c>
      <c r="LQ124" s="207"/>
      <c r="LR124" s="207"/>
      <c r="LS124" s="207"/>
      <c r="LT124" s="207"/>
      <c r="LU124" s="207"/>
      <c r="LV124" s="207"/>
      <c r="LW124" s="207" t="str">
        <f t="shared" si="3"/>
        <v/>
      </c>
      <c r="LX124" s="207"/>
      <c r="LY124" s="207"/>
      <c r="LZ124" s="207"/>
      <c r="MA124" s="207"/>
      <c r="MB124" s="207"/>
      <c r="MC124" s="207"/>
      <c r="MD124" s="207" t="str">
        <f t="shared" si="4"/>
        <v/>
      </c>
      <c r="ME124" s="207"/>
      <c r="MF124" s="207"/>
      <c r="MG124" s="207"/>
      <c r="MH124" s="207"/>
      <c r="MI124" s="207"/>
      <c r="MJ124" s="207"/>
      <c r="MK124" s="207" t="str">
        <f t="shared" si="5"/>
        <v/>
      </c>
      <c r="ML124" s="207"/>
      <c r="MM124" s="207"/>
      <c r="MN124" s="207"/>
      <c r="MO124" s="207"/>
      <c r="MP124" s="207"/>
      <c r="MQ124" s="207"/>
      <c r="MR124" s="207" t="str">
        <f t="shared" si="6"/>
        <v/>
      </c>
      <c r="MS124" s="207"/>
      <c r="MT124" s="207"/>
      <c r="MU124" s="207"/>
      <c r="MV124" s="207"/>
      <c r="MW124" s="207"/>
      <c r="MX124" s="207"/>
      <c r="MY124" s="207" t="str">
        <f t="shared" si="7"/>
        <v/>
      </c>
      <c r="MZ124" s="207"/>
      <c r="NA124" s="207"/>
      <c r="NB124" s="207"/>
      <c r="NC124" s="207"/>
      <c r="ND124" s="207"/>
      <c r="NE124" s="207"/>
      <c r="NF124" s="207" t="str">
        <f t="shared" si="8"/>
        <v/>
      </c>
      <c r="NG124" s="207"/>
      <c r="NH124" s="207"/>
      <c r="NI124" s="207"/>
      <c r="NJ124" s="207"/>
      <c r="NK124" s="207"/>
      <c r="NL124" s="207"/>
      <c r="NM124" s="207" t="str">
        <f t="shared" si="9"/>
        <v/>
      </c>
      <c r="NN124" s="207"/>
      <c r="NO124" s="207"/>
      <c r="NP124" s="207"/>
      <c r="NQ124" s="207"/>
      <c r="NR124" s="207"/>
      <c r="NS124" s="207"/>
      <c r="NT124" s="207" t="str">
        <f t="shared" si="10"/>
        <v/>
      </c>
      <c r="NU124" s="207"/>
      <c r="NV124" s="207"/>
      <c r="NW124" s="207"/>
      <c r="NX124" s="207"/>
      <c r="NY124" s="207"/>
      <c r="NZ124" s="207"/>
      <c r="OA124" s="207" t="str">
        <f t="shared" si="11"/>
        <v/>
      </c>
      <c r="OB124" s="207"/>
      <c r="OC124" s="207"/>
      <c r="OD124" s="207"/>
      <c r="OE124" s="207"/>
      <c r="OF124" s="207"/>
      <c r="OG124" s="207"/>
      <c r="OH124" s="207" t="str">
        <f t="shared" si="12"/>
        <v/>
      </c>
      <c r="OI124" s="207"/>
      <c r="OJ124" s="207"/>
      <c r="OK124" s="207"/>
      <c r="OL124" s="207"/>
      <c r="OM124" s="207"/>
      <c r="ON124" s="207"/>
      <c r="OO124" s="207" t="str">
        <f t="shared" si="13"/>
        <v/>
      </c>
      <c r="OP124" s="207"/>
      <c r="OQ124" s="207"/>
      <c r="OR124" s="207"/>
      <c r="OS124" s="207"/>
      <c r="OT124" s="207"/>
      <c r="OU124" s="207"/>
      <c r="OV124" s="207" t="str">
        <f t="shared" si="14"/>
        <v/>
      </c>
      <c r="OW124" s="207"/>
      <c r="OX124" s="207"/>
      <c r="OY124" s="207"/>
      <c r="OZ124" s="207"/>
      <c r="PA124" s="207"/>
      <c r="PB124" s="207"/>
      <c r="PC124" s="207" t="str">
        <f t="shared" si="15"/>
        <v/>
      </c>
      <c r="PD124" s="207"/>
      <c r="PE124" s="207"/>
      <c r="PF124" s="207"/>
      <c r="PG124" s="207"/>
      <c r="PH124" s="207"/>
      <c r="PI124" s="207"/>
      <c r="PJ124" s="207" t="str">
        <f t="shared" si="16"/>
        <v/>
      </c>
      <c r="PK124" s="207"/>
      <c r="PL124" s="207"/>
      <c r="PM124" s="207"/>
      <c r="PN124" s="207"/>
      <c r="PO124" s="207"/>
      <c r="PP124" s="207"/>
      <c r="PQ124" s="207" t="str">
        <f t="shared" si="17"/>
        <v/>
      </c>
      <c r="PR124" s="207"/>
      <c r="PS124" s="207"/>
      <c r="PT124" s="207"/>
      <c r="PU124" s="207"/>
      <c r="PV124" s="207"/>
      <c r="PW124" s="207"/>
      <c r="PX124" s="207" t="str">
        <f t="shared" si="18"/>
        <v/>
      </c>
      <c r="PY124" s="207"/>
      <c r="PZ124" s="207"/>
      <c r="QA124" s="207"/>
      <c r="QB124" s="207"/>
      <c r="QC124" s="207"/>
      <c r="QD124" s="207"/>
      <c r="QE124" s="207" t="str">
        <f t="shared" si="19"/>
        <v/>
      </c>
      <c r="QF124" s="207"/>
      <c r="QG124" s="207"/>
      <c r="QH124" s="207"/>
      <c r="QI124" s="207"/>
      <c r="QJ124" s="207"/>
      <c r="QK124" s="207"/>
      <c r="QL124" s="207"/>
      <c r="QM124" s="207"/>
      <c r="QN124" s="207"/>
      <c r="QO124" s="207"/>
      <c r="QP124" s="207"/>
      <c r="QQ124" s="207"/>
      <c r="QR124" s="207"/>
      <c r="QS124" s="207"/>
      <c r="QT124" s="207"/>
      <c r="QU124" s="207"/>
      <c r="QV124" s="207"/>
    </row>
    <row r="125" spans="1:464" s="6" customFormat="1" ht="16.5">
      <c r="A125" s="207"/>
      <c r="B125" s="208"/>
      <c r="C125" s="208"/>
      <c r="D125" s="208"/>
      <c r="E125" s="208"/>
      <c r="F125" s="207" t="e">
        <f t="shared" si="67"/>
        <v>#N/A</v>
      </c>
      <c r="G125" s="207"/>
      <c r="H125" s="208"/>
      <c r="I125" s="208"/>
      <c r="J125" s="208"/>
      <c r="K125" s="207"/>
      <c r="L125" s="207"/>
      <c r="M125" s="207">
        <f t="shared" si="68"/>
        <v>0</v>
      </c>
      <c r="N125" s="207"/>
      <c r="O125" s="207"/>
      <c r="P125" s="207"/>
      <c r="Q125" s="209"/>
      <c r="R125" s="207"/>
      <c r="S125" s="207"/>
      <c r="T125" s="207">
        <f t="shared" si="69"/>
        <v>20</v>
      </c>
      <c r="U125" s="207"/>
      <c r="V125" s="207"/>
      <c r="W125" s="207"/>
      <c r="X125" s="207"/>
      <c r="Y125" s="207"/>
      <c r="Z125" s="207"/>
      <c r="AA125" s="207">
        <f t="shared" si="70"/>
        <v>0</v>
      </c>
      <c r="AB125" s="207"/>
      <c r="AC125" s="207"/>
      <c r="AD125" s="207"/>
      <c r="AE125" s="207"/>
      <c r="AF125" s="207"/>
      <c r="AG125" s="207"/>
      <c r="AH125" s="207" t="str">
        <f t="shared" si="24"/>
        <v/>
      </c>
      <c r="AI125" s="207"/>
      <c r="AJ125" s="207"/>
      <c r="AK125" s="207"/>
      <c r="AL125" s="207"/>
      <c r="AM125" s="207"/>
      <c r="AN125" s="207"/>
      <c r="AO125" s="207" t="str">
        <f t="shared" si="25"/>
        <v/>
      </c>
      <c r="AP125" s="207"/>
      <c r="AQ125" s="207"/>
      <c r="AR125" s="207"/>
      <c r="AS125" s="207"/>
      <c r="AT125" s="207"/>
      <c r="AU125" s="207"/>
      <c r="AV125" s="207" t="str">
        <f t="shared" si="26"/>
        <v/>
      </c>
      <c r="AW125" s="207"/>
      <c r="AX125" s="207"/>
      <c r="AY125" s="207"/>
      <c r="AZ125" s="207"/>
      <c r="BA125" s="207"/>
      <c r="BB125" s="207"/>
      <c r="BC125" s="207" t="str">
        <f t="shared" si="27"/>
        <v/>
      </c>
      <c r="BD125" s="207"/>
      <c r="BE125" s="207"/>
      <c r="BF125" s="207"/>
      <c r="BG125" s="207"/>
      <c r="BH125" s="207"/>
      <c r="BI125" s="207"/>
      <c r="BJ125" s="207" t="str">
        <f t="shared" si="28"/>
        <v/>
      </c>
      <c r="BK125" s="207"/>
      <c r="BL125" s="207"/>
      <c r="BM125" s="207"/>
      <c r="BN125" s="207"/>
      <c r="BO125" s="207"/>
      <c r="BP125" s="207"/>
      <c r="BQ125" s="207" t="str">
        <f t="shared" si="29"/>
        <v/>
      </c>
      <c r="BR125" s="207"/>
      <c r="BS125" s="207"/>
      <c r="BT125" s="207"/>
      <c r="BU125" s="207"/>
      <c r="BV125" s="207"/>
      <c r="BW125" s="207"/>
      <c r="BX125" s="207" t="str">
        <f t="shared" si="30"/>
        <v/>
      </c>
      <c r="BY125" s="207"/>
      <c r="BZ125" s="207"/>
      <c r="CA125" s="207"/>
      <c r="CB125" s="207"/>
      <c r="CC125" s="207"/>
      <c r="CD125" s="207"/>
      <c r="CE125" s="207" t="str">
        <f t="shared" si="31"/>
        <v/>
      </c>
      <c r="CF125" s="207"/>
      <c r="CG125" s="207"/>
      <c r="CH125" s="207"/>
      <c r="CI125" s="207"/>
      <c r="CJ125" s="207"/>
      <c r="CK125" s="207"/>
      <c r="CL125" s="207" t="str">
        <f t="shared" si="32"/>
        <v/>
      </c>
      <c r="CM125" s="207"/>
      <c r="CN125" s="207"/>
      <c r="CO125" s="207"/>
      <c r="CP125" s="207"/>
      <c r="CQ125" s="207"/>
      <c r="CR125" s="207"/>
      <c r="CS125" s="207" t="str">
        <f t="shared" si="33"/>
        <v/>
      </c>
      <c r="CT125" s="207"/>
      <c r="CU125" s="207"/>
      <c r="CV125" s="207"/>
      <c r="CW125" s="207"/>
      <c r="CX125" s="207"/>
      <c r="CY125" s="207"/>
      <c r="CZ125" s="207" t="str">
        <f t="shared" si="34"/>
        <v/>
      </c>
      <c r="DA125" s="207"/>
      <c r="DB125" s="207"/>
      <c r="DC125" s="207"/>
      <c r="DD125" s="207"/>
      <c r="DE125" s="207"/>
      <c r="DF125" s="207"/>
      <c r="DG125" s="207" t="str">
        <f t="shared" si="35"/>
        <v/>
      </c>
      <c r="DH125" s="207"/>
      <c r="DI125" s="207"/>
      <c r="DJ125" s="207"/>
      <c r="DK125" s="207"/>
      <c r="DL125" s="207"/>
      <c r="DM125" s="207"/>
      <c r="DN125" s="207" t="str">
        <f t="shared" si="36"/>
        <v/>
      </c>
      <c r="DO125" s="207"/>
      <c r="DP125" s="207"/>
      <c r="DQ125" s="207"/>
      <c r="DR125" s="207"/>
      <c r="DS125" s="207"/>
      <c r="DT125" s="207"/>
      <c r="DU125" s="207" t="str">
        <f t="shared" si="37"/>
        <v/>
      </c>
      <c r="DV125" s="207"/>
      <c r="DW125" s="207"/>
      <c r="DX125" s="207"/>
      <c r="DY125" s="207"/>
      <c r="DZ125" s="207"/>
      <c r="EA125" s="207"/>
      <c r="EB125" s="207" t="str">
        <f t="shared" si="38"/>
        <v/>
      </c>
      <c r="EC125" s="207"/>
      <c r="ED125" s="207"/>
      <c r="EE125" s="207"/>
      <c r="EF125" s="207"/>
      <c r="EG125" s="207"/>
      <c r="EH125" s="207"/>
      <c r="EI125" s="207" t="str">
        <f t="shared" si="39"/>
        <v/>
      </c>
      <c r="EJ125" s="207"/>
      <c r="EK125" s="207"/>
      <c r="EL125" s="207"/>
      <c r="EM125" s="207"/>
      <c r="EN125" s="207"/>
      <c r="EO125" s="207"/>
      <c r="EP125" s="207" t="str">
        <f t="shared" si="40"/>
        <v/>
      </c>
      <c r="EQ125" s="207"/>
      <c r="ER125" s="207"/>
      <c r="ES125" s="207"/>
      <c r="ET125" s="207"/>
      <c r="EU125" s="207"/>
      <c r="EV125" s="207"/>
      <c r="EW125" s="207" t="str">
        <f t="shared" si="41"/>
        <v/>
      </c>
      <c r="EX125" s="207"/>
      <c r="EY125" s="207"/>
      <c r="EZ125" s="207"/>
      <c r="FA125" s="207"/>
      <c r="FB125" s="207"/>
      <c r="FC125" s="207"/>
      <c r="FD125" s="207" t="str">
        <f t="shared" si="42"/>
        <v/>
      </c>
      <c r="FE125" s="207"/>
      <c r="FF125" s="207"/>
      <c r="FG125" s="207"/>
      <c r="FH125" s="207"/>
      <c r="FI125" s="207"/>
      <c r="FJ125" s="207"/>
      <c r="FK125" s="207" t="str">
        <f t="shared" si="43"/>
        <v/>
      </c>
      <c r="FL125" s="207"/>
      <c r="FM125" s="207"/>
      <c r="FN125" s="207"/>
      <c r="FO125" s="207"/>
      <c r="FP125" s="207"/>
      <c r="FQ125" s="207"/>
      <c r="FR125" s="207" t="str">
        <f t="shared" si="44"/>
        <v/>
      </c>
      <c r="FS125" s="207"/>
      <c r="FT125" s="207"/>
      <c r="FU125" s="207"/>
      <c r="FV125" s="207"/>
      <c r="FW125" s="207"/>
      <c r="FX125" s="207"/>
      <c r="FY125" s="207" t="str">
        <f t="shared" si="45"/>
        <v/>
      </c>
      <c r="FZ125" s="207"/>
      <c r="GA125" s="207"/>
      <c r="GB125" s="207"/>
      <c r="GC125" s="207"/>
      <c r="GD125" s="207"/>
      <c r="GE125" s="207"/>
      <c r="GF125" s="207" t="str">
        <f t="shared" si="46"/>
        <v/>
      </c>
      <c r="GG125" s="207"/>
      <c r="GH125" s="207"/>
      <c r="GI125" s="207"/>
      <c r="GJ125" s="207"/>
      <c r="GK125" s="207"/>
      <c r="GL125" s="207"/>
      <c r="GM125" s="207" t="str">
        <f t="shared" si="47"/>
        <v/>
      </c>
      <c r="GN125" s="207"/>
      <c r="GO125" s="207"/>
      <c r="GP125" s="207"/>
      <c r="GQ125" s="207"/>
      <c r="GR125" s="207"/>
      <c r="GS125" s="207"/>
      <c r="GT125" s="207" t="str">
        <f t="shared" si="48"/>
        <v/>
      </c>
      <c r="GU125" s="207"/>
      <c r="GV125" s="207"/>
      <c r="GW125" s="207"/>
      <c r="GX125" s="207"/>
      <c r="GY125" s="207"/>
      <c r="GZ125" s="207"/>
      <c r="HA125" s="207" t="str">
        <f t="shared" si="49"/>
        <v/>
      </c>
      <c r="HB125" s="207"/>
      <c r="HC125" s="207"/>
      <c r="HD125" s="207"/>
      <c r="HE125" s="207"/>
      <c r="HF125" s="207"/>
      <c r="HG125" s="207"/>
      <c r="HH125" s="207" t="str">
        <f t="shared" si="50"/>
        <v/>
      </c>
      <c r="HI125" s="207"/>
      <c r="HJ125" s="207"/>
      <c r="HK125" s="207"/>
      <c r="HL125" s="207"/>
      <c r="HM125" s="207"/>
      <c r="HN125" s="207"/>
      <c r="HO125" s="207" t="str">
        <f t="shared" si="51"/>
        <v/>
      </c>
      <c r="HP125" s="207"/>
      <c r="HQ125" s="207"/>
      <c r="HR125" s="207"/>
      <c r="HS125" s="207"/>
      <c r="HT125" s="207"/>
      <c r="HU125" s="207"/>
      <c r="HV125" s="207" t="str">
        <f t="shared" si="52"/>
        <v/>
      </c>
      <c r="HW125" s="207"/>
      <c r="HX125" s="207"/>
      <c r="HY125" s="207"/>
      <c r="HZ125" s="207"/>
      <c r="IA125" s="207"/>
      <c r="IB125" s="207"/>
      <c r="IC125" s="207" t="str">
        <f t="shared" si="53"/>
        <v/>
      </c>
      <c r="ID125" s="207"/>
      <c r="IE125" s="207"/>
      <c r="IF125" s="207"/>
      <c r="IG125" s="207"/>
      <c r="IH125" s="207"/>
      <c r="II125" s="207"/>
      <c r="IJ125" s="207" t="str">
        <f t="shared" si="54"/>
        <v/>
      </c>
      <c r="IK125" s="207"/>
      <c r="IL125" s="207"/>
      <c r="IM125" s="207"/>
      <c r="IN125" s="207"/>
      <c r="IO125" s="207"/>
      <c r="IP125" s="207"/>
      <c r="IQ125" s="207" t="str">
        <f t="shared" si="55"/>
        <v/>
      </c>
      <c r="IR125" s="207"/>
      <c r="IS125" s="207"/>
      <c r="IT125" s="207"/>
      <c r="IU125" s="207"/>
      <c r="IV125" s="207"/>
      <c r="IW125" s="207"/>
      <c r="IX125" s="207" t="str">
        <f t="shared" si="56"/>
        <v/>
      </c>
      <c r="IY125" s="207"/>
      <c r="IZ125" s="207"/>
      <c r="JA125" s="207"/>
      <c r="JB125" s="207"/>
      <c r="JC125" s="207"/>
      <c r="JD125" s="207"/>
      <c r="JE125" s="207" t="str">
        <f t="shared" si="57"/>
        <v/>
      </c>
      <c r="JF125" s="207"/>
      <c r="JG125" s="207"/>
      <c r="JH125" s="207"/>
      <c r="JI125" s="207"/>
      <c r="JJ125" s="207"/>
      <c r="JK125" s="207"/>
      <c r="JL125" s="207" t="str">
        <f t="shared" si="58"/>
        <v/>
      </c>
      <c r="JM125" s="207"/>
      <c r="JN125" s="207"/>
      <c r="JO125" s="207"/>
      <c r="JP125" s="207"/>
      <c r="JQ125" s="207"/>
      <c r="JR125" s="207"/>
      <c r="JS125" s="207" t="str">
        <f t="shared" si="59"/>
        <v/>
      </c>
      <c r="JT125" s="207"/>
      <c r="JU125" s="207"/>
      <c r="JV125" s="207"/>
      <c r="JW125" s="207"/>
      <c r="JX125" s="207"/>
      <c r="JY125" s="207"/>
      <c r="JZ125" s="207" t="str">
        <f t="shared" si="60"/>
        <v/>
      </c>
      <c r="KA125" s="207"/>
      <c r="KB125" s="207"/>
      <c r="KC125" s="207"/>
      <c r="KD125" s="207"/>
      <c r="KE125" s="207"/>
      <c r="KF125" s="207"/>
      <c r="KG125" s="207" t="str">
        <f t="shared" si="61"/>
        <v/>
      </c>
      <c r="KH125" s="207"/>
      <c r="KI125" s="207"/>
      <c r="KJ125" s="207"/>
      <c r="KK125" s="207"/>
      <c r="KL125" s="207"/>
      <c r="KM125" s="207"/>
      <c r="KN125" s="207" t="str">
        <f t="shared" si="62"/>
        <v/>
      </c>
      <c r="KO125" s="207"/>
      <c r="KP125" s="207"/>
      <c r="KQ125" s="207"/>
      <c r="KR125" s="207"/>
      <c r="KS125" s="207"/>
      <c r="KT125" s="207"/>
      <c r="KU125" s="207" t="str">
        <f t="shared" si="63"/>
        <v/>
      </c>
      <c r="KV125" s="207"/>
      <c r="KW125" s="207"/>
      <c r="KX125" s="207"/>
      <c r="KY125" s="207"/>
      <c r="KZ125" s="207"/>
      <c r="LA125" s="207"/>
      <c r="LB125" s="207" t="str">
        <f t="shared" si="64"/>
        <v/>
      </c>
      <c r="LC125" s="207"/>
      <c r="LD125" s="207"/>
      <c r="LE125" s="207"/>
      <c r="LF125" s="207"/>
      <c r="LG125" s="207"/>
      <c r="LH125" s="207"/>
      <c r="LI125" s="207" t="str">
        <f t="shared" si="1"/>
        <v/>
      </c>
      <c r="LJ125" s="207"/>
      <c r="LK125" s="207"/>
      <c r="LL125" s="207"/>
      <c r="LM125" s="207"/>
      <c r="LN125" s="207"/>
      <c r="LO125" s="207"/>
      <c r="LP125" s="207" t="str">
        <f t="shared" si="2"/>
        <v/>
      </c>
      <c r="LQ125" s="207"/>
      <c r="LR125" s="207"/>
      <c r="LS125" s="207"/>
      <c r="LT125" s="207"/>
      <c r="LU125" s="207"/>
      <c r="LV125" s="207"/>
      <c r="LW125" s="207" t="str">
        <f t="shared" si="3"/>
        <v/>
      </c>
      <c r="LX125" s="207"/>
      <c r="LY125" s="207"/>
      <c r="LZ125" s="207"/>
      <c r="MA125" s="207"/>
      <c r="MB125" s="207"/>
      <c r="MC125" s="207"/>
      <c r="MD125" s="207" t="str">
        <f t="shared" si="4"/>
        <v/>
      </c>
      <c r="ME125" s="207"/>
      <c r="MF125" s="207"/>
      <c r="MG125" s="207"/>
      <c r="MH125" s="207"/>
      <c r="MI125" s="207"/>
      <c r="MJ125" s="207"/>
      <c r="MK125" s="207" t="str">
        <f t="shared" si="5"/>
        <v/>
      </c>
      <c r="ML125" s="207"/>
      <c r="MM125" s="207"/>
      <c r="MN125" s="207"/>
      <c r="MO125" s="207"/>
      <c r="MP125" s="207"/>
      <c r="MQ125" s="207"/>
      <c r="MR125" s="207" t="str">
        <f t="shared" si="6"/>
        <v/>
      </c>
      <c r="MS125" s="207"/>
      <c r="MT125" s="207"/>
      <c r="MU125" s="207"/>
      <c r="MV125" s="207"/>
      <c r="MW125" s="207"/>
      <c r="MX125" s="207"/>
      <c r="MY125" s="207" t="str">
        <f t="shared" si="7"/>
        <v/>
      </c>
      <c r="MZ125" s="207"/>
      <c r="NA125" s="207"/>
      <c r="NB125" s="207"/>
      <c r="NC125" s="207"/>
      <c r="ND125" s="207"/>
      <c r="NE125" s="207"/>
      <c r="NF125" s="207" t="str">
        <f t="shared" si="8"/>
        <v/>
      </c>
      <c r="NG125" s="207"/>
      <c r="NH125" s="207"/>
      <c r="NI125" s="207"/>
      <c r="NJ125" s="207"/>
      <c r="NK125" s="207"/>
      <c r="NL125" s="207"/>
      <c r="NM125" s="207" t="str">
        <f t="shared" si="9"/>
        <v/>
      </c>
      <c r="NN125" s="207"/>
      <c r="NO125" s="207"/>
      <c r="NP125" s="207"/>
      <c r="NQ125" s="207"/>
      <c r="NR125" s="207"/>
      <c r="NS125" s="207"/>
      <c r="NT125" s="207" t="str">
        <f t="shared" si="10"/>
        <v/>
      </c>
      <c r="NU125" s="207"/>
      <c r="NV125" s="207"/>
      <c r="NW125" s="207"/>
      <c r="NX125" s="207"/>
      <c r="NY125" s="207"/>
      <c r="NZ125" s="207"/>
      <c r="OA125" s="207" t="str">
        <f t="shared" si="11"/>
        <v/>
      </c>
      <c r="OB125" s="207"/>
      <c r="OC125" s="207"/>
      <c r="OD125" s="207"/>
      <c r="OE125" s="207"/>
      <c r="OF125" s="207"/>
      <c r="OG125" s="207"/>
      <c r="OH125" s="207" t="str">
        <f t="shared" si="12"/>
        <v/>
      </c>
      <c r="OI125" s="207"/>
      <c r="OJ125" s="207"/>
      <c r="OK125" s="207"/>
      <c r="OL125" s="207"/>
      <c r="OM125" s="207"/>
      <c r="ON125" s="207"/>
      <c r="OO125" s="207" t="str">
        <f t="shared" si="13"/>
        <v/>
      </c>
      <c r="OP125" s="207"/>
      <c r="OQ125" s="207"/>
      <c r="OR125" s="207"/>
      <c r="OS125" s="207"/>
      <c r="OT125" s="207"/>
      <c r="OU125" s="207"/>
      <c r="OV125" s="207" t="str">
        <f t="shared" si="14"/>
        <v/>
      </c>
      <c r="OW125" s="207"/>
      <c r="OX125" s="207"/>
      <c r="OY125" s="207"/>
      <c r="OZ125" s="207"/>
      <c r="PA125" s="207"/>
      <c r="PB125" s="207"/>
      <c r="PC125" s="207" t="str">
        <f t="shared" si="15"/>
        <v/>
      </c>
      <c r="PD125" s="207"/>
      <c r="PE125" s="207"/>
      <c r="PF125" s="207"/>
      <c r="PG125" s="207"/>
      <c r="PH125" s="207"/>
      <c r="PI125" s="207"/>
      <c r="PJ125" s="207" t="str">
        <f t="shared" si="16"/>
        <v/>
      </c>
      <c r="PK125" s="207"/>
      <c r="PL125" s="207"/>
      <c r="PM125" s="207"/>
      <c r="PN125" s="207"/>
      <c r="PO125" s="207"/>
      <c r="PP125" s="207"/>
      <c r="PQ125" s="207" t="str">
        <f t="shared" si="17"/>
        <v/>
      </c>
      <c r="PR125" s="207"/>
      <c r="PS125" s="207"/>
      <c r="PT125" s="207"/>
      <c r="PU125" s="207"/>
      <c r="PV125" s="207"/>
      <c r="PW125" s="207"/>
      <c r="PX125" s="207" t="str">
        <f t="shared" si="18"/>
        <v/>
      </c>
      <c r="PY125" s="207"/>
      <c r="PZ125" s="207"/>
      <c r="QA125" s="207"/>
      <c r="QB125" s="207"/>
      <c r="QC125" s="207"/>
      <c r="QD125" s="207"/>
      <c r="QE125" s="207" t="str">
        <f t="shared" si="19"/>
        <v/>
      </c>
      <c r="QF125" s="207"/>
      <c r="QG125" s="207"/>
      <c r="QH125" s="207"/>
      <c r="QI125" s="207"/>
      <c r="QJ125" s="207"/>
      <c r="QK125" s="207"/>
      <c r="QL125" s="207"/>
      <c r="QM125" s="207"/>
      <c r="QN125" s="207"/>
      <c r="QO125" s="207"/>
      <c r="QP125" s="207"/>
      <c r="QQ125" s="207"/>
      <c r="QR125" s="207"/>
      <c r="QS125" s="207"/>
      <c r="QT125" s="207"/>
      <c r="QU125" s="207"/>
      <c r="QV125" s="207"/>
    </row>
    <row r="126" spans="1:464" s="6" customFormat="1" ht="16.5">
      <c r="A126" s="207"/>
      <c r="B126" s="208"/>
      <c r="C126" s="208"/>
      <c r="D126" s="208"/>
      <c r="E126" s="208"/>
      <c r="F126" s="207" t="e">
        <f t="shared" si="67"/>
        <v>#N/A</v>
      </c>
      <c r="G126" s="207"/>
      <c r="H126" s="208"/>
      <c r="I126" s="208"/>
      <c r="J126" s="208"/>
      <c r="K126" s="207"/>
      <c r="L126" s="207"/>
      <c r="M126" s="207">
        <f t="shared" si="68"/>
        <v>0</v>
      </c>
      <c r="N126" s="207"/>
      <c r="O126" s="207"/>
      <c r="P126" s="207"/>
      <c r="Q126" s="209"/>
      <c r="R126" s="207"/>
      <c r="S126" s="207"/>
      <c r="T126" s="207">
        <f t="shared" si="69"/>
        <v>0</v>
      </c>
      <c r="U126" s="207"/>
      <c r="V126" s="207"/>
      <c r="W126" s="207"/>
      <c r="X126" s="207"/>
      <c r="Y126" s="207"/>
      <c r="Z126" s="207"/>
      <c r="AA126" s="207">
        <f t="shared" si="70"/>
        <v>0</v>
      </c>
      <c r="AB126" s="207"/>
      <c r="AC126" s="207"/>
      <c r="AD126" s="207"/>
      <c r="AE126" s="207"/>
      <c r="AF126" s="207"/>
      <c r="AG126" s="207"/>
      <c r="AH126" s="207" t="str">
        <f t="shared" si="24"/>
        <v/>
      </c>
      <c r="AI126" s="207"/>
      <c r="AJ126" s="207"/>
      <c r="AK126" s="207"/>
      <c r="AL126" s="207"/>
      <c r="AM126" s="207"/>
      <c r="AN126" s="207"/>
      <c r="AO126" s="207" t="str">
        <f t="shared" si="25"/>
        <v/>
      </c>
      <c r="AP126" s="207"/>
      <c r="AQ126" s="207"/>
      <c r="AR126" s="207"/>
      <c r="AS126" s="207"/>
      <c r="AT126" s="207"/>
      <c r="AU126" s="207"/>
      <c r="AV126" s="207" t="str">
        <f t="shared" si="26"/>
        <v/>
      </c>
      <c r="AW126" s="207"/>
      <c r="AX126" s="207"/>
      <c r="AY126" s="207"/>
      <c r="AZ126" s="207"/>
      <c r="BA126" s="207"/>
      <c r="BB126" s="207"/>
      <c r="BC126" s="207" t="str">
        <f t="shared" si="27"/>
        <v/>
      </c>
      <c r="BD126" s="207"/>
      <c r="BE126" s="207"/>
      <c r="BF126" s="207"/>
      <c r="BG126" s="207"/>
      <c r="BH126" s="207"/>
      <c r="BI126" s="207"/>
      <c r="BJ126" s="207" t="str">
        <f t="shared" si="28"/>
        <v/>
      </c>
      <c r="BK126" s="207"/>
      <c r="BL126" s="207"/>
      <c r="BM126" s="207"/>
      <c r="BN126" s="207"/>
      <c r="BO126" s="207"/>
      <c r="BP126" s="207"/>
      <c r="BQ126" s="207" t="str">
        <f t="shared" si="29"/>
        <v/>
      </c>
      <c r="BR126" s="207"/>
      <c r="BS126" s="207"/>
      <c r="BT126" s="207"/>
      <c r="BU126" s="207"/>
      <c r="BV126" s="207"/>
      <c r="BW126" s="207"/>
      <c r="BX126" s="207" t="str">
        <f t="shared" si="30"/>
        <v/>
      </c>
      <c r="BY126" s="207"/>
      <c r="BZ126" s="207"/>
      <c r="CA126" s="207"/>
      <c r="CB126" s="207"/>
      <c r="CC126" s="207"/>
      <c r="CD126" s="207"/>
      <c r="CE126" s="207" t="str">
        <f t="shared" si="31"/>
        <v/>
      </c>
      <c r="CF126" s="207"/>
      <c r="CG126" s="207"/>
      <c r="CH126" s="207"/>
      <c r="CI126" s="207"/>
      <c r="CJ126" s="207"/>
      <c r="CK126" s="207"/>
      <c r="CL126" s="207" t="str">
        <f t="shared" si="32"/>
        <v/>
      </c>
      <c r="CM126" s="207"/>
      <c r="CN126" s="207"/>
      <c r="CO126" s="207"/>
      <c r="CP126" s="207"/>
      <c r="CQ126" s="207"/>
      <c r="CR126" s="207"/>
      <c r="CS126" s="207" t="str">
        <f t="shared" si="33"/>
        <v/>
      </c>
      <c r="CT126" s="207"/>
      <c r="CU126" s="207"/>
      <c r="CV126" s="207"/>
      <c r="CW126" s="207"/>
      <c r="CX126" s="207"/>
      <c r="CY126" s="207"/>
      <c r="CZ126" s="207" t="str">
        <f t="shared" si="34"/>
        <v/>
      </c>
      <c r="DA126" s="207"/>
      <c r="DB126" s="207"/>
      <c r="DC126" s="207"/>
      <c r="DD126" s="207"/>
      <c r="DE126" s="207"/>
      <c r="DF126" s="207"/>
      <c r="DG126" s="207" t="str">
        <f t="shared" si="35"/>
        <v/>
      </c>
      <c r="DH126" s="207"/>
      <c r="DI126" s="207"/>
      <c r="DJ126" s="207"/>
      <c r="DK126" s="207"/>
      <c r="DL126" s="207"/>
      <c r="DM126" s="207"/>
      <c r="DN126" s="207" t="str">
        <f t="shared" si="36"/>
        <v/>
      </c>
      <c r="DO126" s="207"/>
      <c r="DP126" s="207"/>
      <c r="DQ126" s="207"/>
      <c r="DR126" s="207"/>
      <c r="DS126" s="207"/>
      <c r="DT126" s="207"/>
      <c r="DU126" s="207" t="str">
        <f t="shared" si="37"/>
        <v/>
      </c>
      <c r="DV126" s="207"/>
      <c r="DW126" s="207"/>
      <c r="DX126" s="207"/>
      <c r="DY126" s="207"/>
      <c r="DZ126" s="207"/>
      <c r="EA126" s="207"/>
      <c r="EB126" s="207" t="str">
        <f t="shared" si="38"/>
        <v/>
      </c>
      <c r="EC126" s="207"/>
      <c r="ED126" s="207"/>
      <c r="EE126" s="207"/>
      <c r="EF126" s="207"/>
      <c r="EG126" s="207"/>
      <c r="EH126" s="207"/>
      <c r="EI126" s="207" t="str">
        <f t="shared" si="39"/>
        <v/>
      </c>
      <c r="EJ126" s="207"/>
      <c r="EK126" s="207"/>
      <c r="EL126" s="207"/>
      <c r="EM126" s="207"/>
      <c r="EN126" s="207"/>
      <c r="EO126" s="207"/>
      <c r="EP126" s="207" t="str">
        <f t="shared" si="40"/>
        <v/>
      </c>
      <c r="EQ126" s="207"/>
      <c r="ER126" s="207"/>
      <c r="ES126" s="207"/>
      <c r="ET126" s="207"/>
      <c r="EU126" s="207"/>
      <c r="EV126" s="207"/>
      <c r="EW126" s="207" t="str">
        <f t="shared" si="41"/>
        <v/>
      </c>
      <c r="EX126" s="207"/>
      <c r="EY126" s="207"/>
      <c r="EZ126" s="207"/>
      <c r="FA126" s="207"/>
      <c r="FB126" s="207"/>
      <c r="FC126" s="207"/>
      <c r="FD126" s="207" t="str">
        <f t="shared" si="42"/>
        <v/>
      </c>
      <c r="FE126" s="207"/>
      <c r="FF126" s="207"/>
      <c r="FG126" s="207"/>
      <c r="FH126" s="207"/>
      <c r="FI126" s="207"/>
      <c r="FJ126" s="207"/>
      <c r="FK126" s="207" t="str">
        <f t="shared" si="43"/>
        <v/>
      </c>
      <c r="FL126" s="207"/>
      <c r="FM126" s="207"/>
      <c r="FN126" s="207"/>
      <c r="FO126" s="207"/>
      <c r="FP126" s="207"/>
      <c r="FQ126" s="207"/>
      <c r="FR126" s="207" t="str">
        <f t="shared" si="44"/>
        <v/>
      </c>
      <c r="FS126" s="207"/>
      <c r="FT126" s="207"/>
      <c r="FU126" s="207"/>
      <c r="FV126" s="207"/>
      <c r="FW126" s="207"/>
      <c r="FX126" s="207"/>
      <c r="FY126" s="207" t="str">
        <f t="shared" si="45"/>
        <v/>
      </c>
      <c r="FZ126" s="207"/>
      <c r="GA126" s="207"/>
      <c r="GB126" s="207"/>
      <c r="GC126" s="207"/>
      <c r="GD126" s="207"/>
      <c r="GE126" s="207"/>
      <c r="GF126" s="207" t="str">
        <f t="shared" si="46"/>
        <v/>
      </c>
      <c r="GG126" s="207"/>
      <c r="GH126" s="207"/>
      <c r="GI126" s="207"/>
      <c r="GJ126" s="207"/>
      <c r="GK126" s="207"/>
      <c r="GL126" s="207"/>
      <c r="GM126" s="207" t="str">
        <f t="shared" si="47"/>
        <v/>
      </c>
      <c r="GN126" s="207"/>
      <c r="GO126" s="207"/>
      <c r="GP126" s="207"/>
      <c r="GQ126" s="207"/>
      <c r="GR126" s="207"/>
      <c r="GS126" s="207"/>
      <c r="GT126" s="207" t="str">
        <f t="shared" si="48"/>
        <v/>
      </c>
      <c r="GU126" s="207"/>
      <c r="GV126" s="207"/>
      <c r="GW126" s="207"/>
      <c r="GX126" s="207"/>
      <c r="GY126" s="207"/>
      <c r="GZ126" s="207"/>
      <c r="HA126" s="207" t="str">
        <f t="shared" si="49"/>
        <v/>
      </c>
      <c r="HB126" s="207"/>
      <c r="HC126" s="207"/>
      <c r="HD126" s="207"/>
      <c r="HE126" s="207"/>
      <c r="HF126" s="207"/>
      <c r="HG126" s="207"/>
      <c r="HH126" s="207" t="str">
        <f t="shared" si="50"/>
        <v/>
      </c>
      <c r="HI126" s="207"/>
      <c r="HJ126" s="207"/>
      <c r="HK126" s="207"/>
      <c r="HL126" s="207"/>
      <c r="HM126" s="207"/>
      <c r="HN126" s="207"/>
      <c r="HO126" s="207" t="str">
        <f t="shared" si="51"/>
        <v/>
      </c>
      <c r="HP126" s="207"/>
      <c r="HQ126" s="207"/>
      <c r="HR126" s="207"/>
      <c r="HS126" s="207"/>
      <c r="HT126" s="207"/>
      <c r="HU126" s="207"/>
      <c r="HV126" s="207" t="str">
        <f t="shared" si="52"/>
        <v/>
      </c>
      <c r="HW126" s="207"/>
      <c r="HX126" s="207"/>
      <c r="HY126" s="207"/>
      <c r="HZ126" s="207"/>
      <c r="IA126" s="207"/>
      <c r="IB126" s="207"/>
      <c r="IC126" s="207" t="str">
        <f t="shared" si="53"/>
        <v/>
      </c>
      <c r="ID126" s="207"/>
      <c r="IE126" s="207"/>
      <c r="IF126" s="207"/>
      <c r="IG126" s="207"/>
      <c r="IH126" s="207"/>
      <c r="II126" s="207"/>
      <c r="IJ126" s="207" t="str">
        <f t="shared" si="54"/>
        <v/>
      </c>
      <c r="IK126" s="207"/>
      <c r="IL126" s="207"/>
      <c r="IM126" s="207"/>
      <c r="IN126" s="207"/>
      <c r="IO126" s="207"/>
      <c r="IP126" s="207"/>
      <c r="IQ126" s="207" t="str">
        <f t="shared" si="55"/>
        <v/>
      </c>
      <c r="IR126" s="207"/>
      <c r="IS126" s="207"/>
      <c r="IT126" s="207"/>
      <c r="IU126" s="207"/>
      <c r="IV126" s="207"/>
      <c r="IW126" s="207"/>
      <c r="IX126" s="207" t="str">
        <f t="shared" si="56"/>
        <v/>
      </c>
      <c r="IY126" s="207"/>
      <c r="IZ126" s="207"/>
      <c r="JA126" s="207"/>
      <c r="JB126" s="207"/>
      <c r="JC126" s="207"/>
      <c r="JD126" s="207"/>
      <c r="JE126" s="207" t="str">
        <f t="shared" si="57"/>
        <v/>
      </c>
      <c r="JF126" s="207"/>
      <c r="JG126" s="207"/>
      <c r="JH126" s="207"/>
      <c r="JI126" s="207"/>
      <c r="JJ126" s="207"/>
      <c r="JK126" s="207"/>
      <c r="JL126" s="207" t="str">
        <f t="shared" si="58"/>
        <v/>
      </c>
      <c r="JM126" s="207"/>
      <c r="JN126" s="207"/>
      <c r="JO126" s="207"/>
      <c r="JP126" s="207"/>
      <c r="JQ126" s="207"/>
      <c r="JR126" s="207"/>
      <c r="JS126" s="207" t="str">
        <f t="shared" si="59"/>
        <v/>
      </c>
      <c r="JT126" s="207"/>
      <c r="JU126" s="207"/>
      <c r="JV126" s="207"/>
      <c r="JW126" s="207"/>
      <c r="JX126" s="207"/>
      <c r="JY126" s="207"/>
      <c r="JZ126" s="207" t="str">
        <f t="shared" si="60"/>
        <v/>
      </c>
      <c r="KA126" s="207"/>
      <c r="KB126" s="207"/>
      <c r="KC126" s="207"/>
      <c r="KD126" s="207"/>
      <c r="KE126" s="207"/>
      <c r="KF126" s="207"/>
      <c r="KG126" s="207" t="str">
        <f t="shared" si="61"/>
        <v/>
      </c>
      <c r="KH126" s="207"/>
      <c r="KI126" s="207"/>
      <c r="KJ126" s="207"/>
      <c r="KK126" s="207"/>
      <c r="KL126" s="207"/>
      <c r="KM126" s="207"/>
      <c r="KN126" s="207" t="str">
        <f t="shared" si="62"/>
        <v/>
      </c>
      <c r="KO126" s="207"/>
      <c r="KP126" s="207"/>
      <c r="KQ126" s="207"/>
      <c r="KR126" s="207"/>
      <c r="KS126" s="207"/>
      <c r="KT126" s="207"/>
      <c r="KU126" s="207" t="str">
        <f t="shared" si="63"/>
        <v/>
      </c>
      <c r="KV126" s="207"/>
      <c r="KW126" s="207"/>
      <c r="KX126" s="207"/>
      <c r="KY126" s="207"/>
      <c r="KZ126" s="207"/>
      <c r="LA126" s="207"/>
      <c r="LB126" s="207" t="str">
        <f t="shared" si="64"/>
        <v/>
      </c>
      <c r="LC126" s="207"/>
      <c r="LD126" s="207"/>
      <c r="LE126" s="207"/>
      <c r="LF126" s="207"/>
      <c r="LG126" s="207"/>
      <c r="LH126" s="207"/>
      <c r="LI126" s="207" t="str">
        <f t="shared" si="1"/>
        <v/>
      </c>
      <c r="LJ126" s="207"/>
      <c r="LK126" s="207"/>
      <c r="LL126" s="207"/>
      <c r="LM126" s="207"/>
      <c r="LN126" s="207"/>
      <c r="LO126" s="207"/>
      <c r="LP126" s="207" t="str">
        <f t="shared" si="2"/>
        <v/>
      </c>
      <c r="LQ126" s="207"/>
      <c r="LR126" s="207"/>
      <c r="LS126" s="207"/>
      <c r="LT126" s="207"/>
      <c r="LU126" s="207"/>
      <c r="LV126" s="207"/>
      <c r="LW126" s="207" t="str">
        <f t="shared" si="3"/>
        <v/>
      </c>
      <c r="LX126" s="207"/>
      <c r="LY126" s="207"/>
      <c r="LZ126" s="207"/>
      <c r="MA126" s="207"/>
      <c r="MB126" s="207"/>
      <c r="MC126" s="207"/>
      <c r="MD126" s="207" t="str">
        <f t="shared" si="4"/>
        <v/>
      </c>
      <c r="ME126" s="207"/>
      <c r="MF126" s="207"/>
      <c r="MG126" s="207"/>
      <c r="MH126" s="207"/>
      <c r="MI126" s="207"/>
      <c r="MJ126" s="207"/>
      <c r="MK126" s="207" t="str">
        <f t="shared" si="5"/>
        <v/>
      </c>
      <c r="ML126" s="207"/>
      <c r="MM126" s="207"/>
      <c r="MN126" s="207"/>
      <c r="MO126" s="207"/>
      <c r="MP126" s="207"/>
      <c r="MQ126" s="207"/>
      <c r="MR126" s="207" t="str">
        <f t="shared" si="6"/>
        <v/>
      </c>
      <c r="MS126" s="207"/>
      <c r="MT126" s="207"/>
      <c r="MU126" s="207"/>
      <c r="MV126" s="207"/>
      <c r="MW126" s="207"/>
      <c r="MX126" s="207"/>
      <c r="MY126" s="207" t="str">
        <f t="shared" si="7"/>
        <v/>
      </c>
      <c r="MZ126" s="207"/>
      <c r="NA126" s="207"/>
      <c r="NB126" s="207"/>
      <c r="NC126" s="207"/>
      <c r="ND126" s="207"/>
      <c r="NE126" s="207"/>
      <c r="NF126" s="207" t="str">
        <f t="shared" si="8"/>
        <v/>
      </c>
      <c r="NG126" s="207"/>
      <c r="NH126" s="207"/>
      <c r="NI126" s="207"/>
      <c r="NJ126" s="207"/>
      <c r="NK126" s="207"/>
      <c r="NL126" s="207"/>
      <c r="NM126" s="207" t="str">
        <f t="shared" si="9"/>
        <v/>
      </c>
      <c r="NN126" s="207"/>
      <c r="NO126" s="207"/>
      <c r="NP126" s="207"/>
      <c r="NQ126" s="207"/>
      <c r="NR126" s="207"/>
      <c r="NS126" s="207"/>
      <c r="NT126" s="207" t="str">
        <f t="shared" si="10"/>
        <v/>
      </c>
      <c r="NU126" s="207"/>
      <c r="NV126" s="207"/>
      <c r="NW126" s="207"/>
      <c r="NX126" s="207"/>
      <c r="NY126" s="207"/>
      <c r="NZ126" s="207"/>
      <c r="OA126" s="207" t="str">
        <f t="shared" si="11"/>
        <v/>
      </c>
      <c r="OB126" s="207"/>
      <c r="OC126" s="207"/>
      <c r="OD126" s="207"/>
      <c r="OE126" s="207"/>
      <c r="OF126" s="207"/>
      <c r="OG126" s="207"/>
      <c r="OH126" s="207" t="str">
        <f t="shared" si="12"/>
        <v/>
      </c>
      <c r="OI126" s="207"/>
      <c r="OJ126" s="207"/>
      <c r="OK126" s="207"/>
      <c r="OL126" s="207"/>
      <c r="OM126" s="207"/>
      <c r="ON126" s="207"/>
      <c r="OO126" s="207" t="str">
        <f t="shared" si="13"/>
        <v/>
      </c>
      <c r="OP126" s="207"/>
      <c r="OQ126" s="207"/>
      <c r="OR126" s="207"/>
      <c r="OS126" s="207"/>
      <c r="OT126" s="207"/>
      <c r="OU126" s="207"/>
      <c r="OV126" s="207" t="str">
        <f t="shared" si="14"/>
        <v/>
      </c>
      <c r="OW126" s="207"/>
      <c r="OX126" s="207"/>
      <c r="OY126" s="207"/>
      <c r="OZ126" s="207"/>
      <c r="PA126" s="207"/>
      <c r="PB126" s="207"/>
      <c r="PC126" s="207" t="str">
        <f t="shared" si="15"/>
        <v/>
      </c>
      <c r="PD126" s="207"/>
      <c r="PE126" s="207"/>
      <c r="PF126" s="207"/>
      <c r="PG126" s="207"/>
      <c r="PH126" s="207"/>
      <c r="PI126" s="207"/>
      <c r="PJ126" s="207" t="str">
        <f t="shared" si="16"/>
        <v/>
      </c>
      <c r="PK126" s="207"/>
      <c r="PL126" s="207"/>
      <c r="PM126" s="207"/>
      <c r="PN126" s="207"/>
      <c r="PO126" s="207"/>
      <c r="PP126" s="207"/>
      <c r="PQ126" s="207" t="str">
        <f t="shared" si="17"/>
        <v/>
      </c>
      <c r="PR126" s="207"/>
      <c r="PS126" s="207"/>
      <c r="PT126" s="207"/>
      <c r="PU126" s="207"/>
      <c r="PV126" s="207"/>
      <c r="PW126" s="207"/>
      <c r="PX126" s="207" t="str">
        <f t="shared" si="18"/>
        <v/>
      </c>
      <c r="PY126" s="207"/>
      <c r="PZ126" s="207"/>
      <c r="QA126" s="207"/>
      <c r="QB126" s="207"/>
      <c r="QC126" s="207"/>
      <c r="QD126" s="207"/>
      <c r="QE126" s="207" t="str">
        <f t="shared" si="19"/>
        <v/>
      </c>
      <c r="QF126" s="207"/>
      <c r="QG126" s="207"/>
      <c r="QH126" s="207"/>
      <c r="QI126" s="207"/>
      <c r="QJ126" s="207"/>
      <c r="QK126" s="207"/>
      <c r="QL126" s="207"/>
      <c r="QM126" s="207"/>
      <c r="QN126" s="207"/>
      <c r="QO126" s="207"/>
      <c r="QP126" s="207"/>
      <c r="QQ126" s="207"/>
      <c r="QR126" s="207"/>
      <c r="QS126" s="207"/>
      <c r="QT126" s="207"/>
      <c r="QU126" s="207"/>
      <c r="QV126" s="207"/>
    </row>
    <row r="127" spans="1:464" s="6" customFormat="1" ht="16.5">
      <c r="A127" s="207"/>
      <c r="B127" s="208"/>
      <c r="C127" s="208"/>
      <c r="D127" s="208"/>
      <c r="E127" s="208"/>
      <c r="F127" s="207" t="e">
        <f t="shared" si="67"/>
        <v>#N/A</v>
      </c>
      <c r="G127" s="207"/>
      <c r="H127" s="208"/>
      <c r="I127" s="208"/>
      <c r="J127" s="208"/>
      <c r="K127" s="207"/>
      <c r="L127" s="207"/>
      <c r="M127" s="207">
        <f t="shared" si="68"/>
        <v>0</v>
      </c>
      <c r="N127" s="207"/>
      <c r="O127" s="207"/>
      <c r="P127" s="207"/>
      <c r="Q127" s="209"/>
      <c r="R127" s="207"/>
      <c r="S127" s="207"/>
      <c r="T127" s="207">
        <f t="shared" si="69"/>
        <v>20</v>
      </c>
      <c r="U127" s="207"/>
      <c r="V127" s="207"/>
      <c r="W127" s="207"/>
      <c r="X127" s="207"/>
      <c r="Y127" s="207"/>
      <c r="Z127" s="207"/>
      <c r="AA127" s="207">
        <f t="shared" si="70"/>
        <v>0</v>
      </c>
      <c r="AB127" s="207"/>
      <c r="AC127" s="207"/>
      <c r="AD127" s="207"/>
      <c r="AE127" s="207"/>
      <c r="AF127" s="207"/>
      <c r="AG127" s="207"/>
      <c r="AH127" s="207" t="str">
        <f t="shared" si="24"/>
        <v/>
      </c>
      <c r="AI127" s="207"/>
      <c r="AJ127" s="207"/>
      <c r="AK127" s="207"/>
      <c r="AL127" s="207"/>
      <c r="AM127" s="207"/>
      <c r="AN127" s="207"/>
      <c r="AO127" s="207" t="str">
        <f t="shared" si="25"/>
        <v/>
      </c>
      <c r="AP127" s="207"/>
      <c r="AQ127" s="207"/>
      <c r="AR127" s="207"/>
      <c r="AS127" s="207"/>
      <c r="AT127" s="207"/>
      <c r="AU127" s="207"/>
      <c r="AV127" s="207" t="str">
        <f t="shared" si="26"/>
        <v/>
      </c>
      <c r="AW127" s="207"/>
      <c r="AX127" s="207"/>
      <c r="AY127" s="207"/>
      <c r="AZ127" s="207"/>
      <c r="BA127" s="207"/>
      <c r="BB127" s="207"/>
      <c r="BC127" s="207" t="str">
        <f t="shared" si="27"/>
        <v/>
      </c>
      <c r="BD127" s="207"/>
      <c r="BE127" s="207"/>
      <c r="BF127" s="207"/>
      <c r="BG127" s="207"/>
      <c r="BH127" s="207"/>
      <c r="BI127" s="207"/>
      <c r="BJ127" s="207" t="str">
        <f t="shared" si="28"/>
        <v/>
      </c>
      <c r="BK127" s="207"/>
      <c r="BL127" s="207"/>
      <c r="BM127" s="207"/>
      <c r="BN127" s="207"/>
      <c r="BO127" s="207"/>
      <c r="BP127" s="207"/>
      <c r="BQ127" s="207" t="str">
        <f t="shared" si="29"/>
        <v/>
      </c>
      <c r="BR127" s="207"/>
      <c r="BS127" s="207"/>
      <c r="BT127" s="207"/>
      <c r="BU127" s="207"/>
      <c r="BV127" s="207"/>
      <c r="BW127" s="207"/>
      <c r="BX127" s="207" t="str">
        <f t="shared" si="30"/>
        <v/>
      </c>
      <c r="BY127" s="207"/>
      <c r="BZ127" s="207"/>
      <c r="CA127" s="207"/>
      <c r="CB127" s="207"/>
      <c r="CC127" s="207"/>
      <c r="CD127" s="207"/>
      <c r="CE127" s="207" t="str">
        <f t="shared" si="31"/>
        <v/>
      </c>
      <c r="CF127" s="207"/>
      <c r="CG127" s="207"/>
      <c r="CH127" s="207"/>
      <c r="CI127" s="207"/>
      <c r="CJ127" s="207"/>
      <c r="CK127" s="207"/>
      <c r="CL127" s="207" t="str">
        <f t="shared" si="32"/>
        <v/>
      </c>
      <c r="CM127" s="207"/>
      <c r="CN127" s="207"/>
      <c r="CO127" s="207"/>
      <c r="CP127" s="207"/>
      <c r="CQ127" s="207"/>
      <c r="CR127" s="207"/>
      <c r="CS127" s="207" t="str">
        <f t="shared" si="33"/>
        <v/>
      </c>
      <c r="CT127" s="207"/>
      <c r="CU127" s="207"/>
      <c r="CV127" s="207"/>
      <c r="CW127" s="207"/>
      <c r="CX127" s="207"/>
      <c r="CY127" s="207"/>
      <c r="CZ127" s="207" t="str">
        <f t="shared" si="34"/>
        <v/>
      </c>
      <c r="DA127" s="207"/>
      <c r="DB127" s="207"/>
      <c r="DC127" s="207"/>
      <c r="DD127" s="207"/>
      <c r="DE127" s="207"/>
      <c r="DF127" s="207"/>
      <c r="DG127" s="207" t="str">
        <f t="shared" si="35"/>
        <v/>
      </c>
      <c r="DH127" s="207"/>
      <c r="DI127" s="207"/>
      <c r="DJ127" s="207"/>
      <c r="DK127" s="207"/>
      <c r="DL127" s="207"/>
      <c r="DM127" s="207"/>
      <c r="DN127" s="207" t="str">
        <f t="shared" si="36"/>
        <v/>
      </c>
      <c r="DO127" s="207"/>
      <c r="DP127" s="207"/>
      <c r="DQ127" s="207"/>
      <c r="DR127" s="207"/>
      <c r="DS127" s="207"/>
      <c r="DT127" s="207"/>
      <c r="DU127" s="207" t="str">
        <f t="shared" si="37"/>
        <v/>
      </c>
      <c r="DV127" s="207"/>
      <c r="DW127" s="207"/>
      <c r="DX127" s="207"/>
      <c r="DY127" s="207"/>
      <c r="DZ127" s="207"/>
      <c r="EA127" s="207"/>
      <c r="EB127" s="207" t="str">
        <f t="shared" si="38"/>
        <v/>
      </c>
      <c r="EC127" s="207"/>
      <c r="ED127" s="207"/>
      <c r="EE127" s="207"/>
      <c r="EF127" s="207"/>
      <c r="EG127" s="207"/>
      <c r="EH127" s="207"/>
      <c r="EI127" s="207" t="str">
        <f t="shared" si="39"/>
        <v/>
      </c>
      <c r="EJ127" s="207"/>
      <c r="EK127" s="207"/>
      <c r="EL127" s="207"/>
      <c r="EM127" s="207"/>
      <c r="EN127" s="207"/>
      <c r="EO127" s="207"/>
      <c r="EP127" s="207" t="str">
        <f t="shared" si="40"/>
        <v/>
      </c>
      <c r="EQ127" s="207"/>
      <c r="ER127" s="207"/>
      <c r="ES127" s="207"/>
      <c r="ET127" s="207"/>
      <c r="EU127" s="207"/>
      <c r="EV127" s="207"/>
      <c r="EW127" s="207" t="str">
        <f t="shared" si="41"/>
        <v/>
      </c>
      <c r="EX127" s="207"/>
      <c r="EY127" s="207"/>
      <c r="EZ127" s="207"/>
      <c r="FA127" s="207"/>
      <c r="FB127" s="207"/>
      <c r="FC127" s="207"/>
      <c r="FD127" s="207" t="str">
        <f t="shared" si="42"/>
        <v/>
      </c>
      <c r="FE127" s="207"/>
      <c r="FF127" s="207"/>
      <c r="FG127" s="207"/>
      <c r="FH127" s="207"/>
      <c r="FI127" s="207"/>
      <c r="FJ127" s="207"/>
      <c r="FK127" s="207" t="str">
        <f t="shared" si="43"/>
        <v/>
      </c>
      <c r="FL127" s="207"/>
      <c r="FM127" s="207"/>
      <c r="FN127" s="207"/>
      <c r="FO127" s="207"/>
      <c r="FP127" s="207"/>
      <c r="FQ127" s="207"/>
      <c r="FR127" s="207" t="str">
        <f t="shared" si="44"/>
        <v/>
      </c>
      <c r="FS127" s="207"/>
      <c r="FT127" s="207"/>
      <c r="FU127" s="207"/>
      <c r="FV127" s="207"/>
      <c r="FW127" s="207"/>
      <c r="FX127" s="207"/>
      <c r="FY127" s="207" t="str">
        <f t="shared" si="45"/>
        <v/>
      </c>
      <c r="FZ127" s="207"/>
      <c r="GA127" s="207"/>
      <c r="GB127" s="207"/>
      <c r="GC127" s="207"/>
      <c r="GD127" s="207"/>
      <c r="GE127" s="207"/>
      <c r="GF127" s="207" t="str">
        <f t="shared" si="46"/>
        <v/>
      </c>
      <c r="GG127" s="207"/>
      <c r="GH127" s="207"/>
      <c r="GI127" s="207"/>
      <c r="GJ127" s="207"/>
      <c r="GK127" s="207"/>
      <c r="GL127" s="207"/>
      <c r="GM127" s="207" t="str">
        <f t="shared" si="47"/>
        <v/>
      </c>
      <c r="GN127" s="207"/>
      <c r="GO127" s="207"/>
      <c r="GP127" s="207"/>
      <c r="GQ127" s="207"/>
      <c r="GR127" s="207"/>
      <c r="GS127" s="207"/>
      <c r="GT127" s="207" t="str">
        <f t="shared" si="48"/>
        <v/>
      </c>
      <c r="GU127" s="207"/>
      <c r="GV127" s="207"/>
      <c r="GW127" s="207"/>
      <c r="GX127" s="207"/>
      <c r="GY127" s="207"/>
      <c r="GZ127" s="207"/>
      <c r="HA127" s="207" t="str">
        <f t="shared" si="49"/>
        <v/>
      </c>
      <c r="HB127" s="207"/>
      <c r="HC127" s="207"/>
      <c r="HD127" s="207"/>
      <c r="HE127" s="207"/>
      <c r="HF127" s="207"/>
      <c r="HG127" s="207"/>
      <c r="HH127" s="207" t="str">
        <f t="shared" si="50"/>
        <v/>
      </c>
      <c r="HI127" s="207"/>
      <c r="HJ127" s="207"/>
      <c r="HK127" s="207"/>
      <c r="HL127" s="207"/>
      <c r="HM127" s="207"/>
      <c r="HN127" s="207"/>
      <c r="HO127" s="207" t="str">
        <f t="shared" si="51"/>
        <v/>
      </c>
      <c r="HP127" s="207"/>
      <c r="HQ127" s="207"/>
      <c r="HR127" s="207"/>
      <c r="HS127" s="207"/>
      <c r="HT127" s="207"/>
      <c r="HU127" s="207"/>
      <c r="HV127" s="207" t="str">
        <f t="shared" si="52"/>
        <v/>
      </c>
      <c r="HW127" s="207"/>
      <c r="HX127" s="207"/>
      <c r="HY127" s="207"/>
      <c r="HZ127" s="207"/>
      <c r="IA127" s="207"/>
      <c r="IB127" s="207"/>
      <c r="IC127" s="207" t="str">
        <f t="shared" si="53"/>
        <v/>
      </c>
      <c r="ID127" s="207"/>
      <c r="IE127" s="207"/>
      <c r="IF127" s="207"/>
      <c r="IG127" s="207"/>
      <c r="IH127" s="207"/>
      <c r="II127" s="207"/>
      <c r="IJ127" s="207" t="str">
        <f t="shared" si="54"/>
        <v/>
      </c>
      <c r="IK127" s="207"/>
      <c r="IL127" s="207"/>
      <c r="IM127" s="207"/>
      <c r="IN127" s="207"/>
      <c r="IO127" s="207"/>
      <c r="IP127" s="207"/>
      <c r="IQ127" s="207" t="str">
        <f t="shared" si="55"/>
        <v/>
      </c>
      <c r="IR127" s="207"/>
      <c r="IS127" s="207"/>
      <c r="IT127" s="207"/>
      <c r="IU127" s="207"/>
      <c r="IV127" s="207"/>
      <c r="IW127" s="207"/>
      <c r="IX127" s="207" t="str">
        <f t="shared" si="56"/>
        <v/>
      </c>
      <c r="IY127" s="207"/>
      <c r="IZ127" s="207"/>
      <c r="JA127" s="207"/>
      <c r="JB127" s="207"/>
      <c r="JC127" s="207"/>
      <c r="JD127" s="207"/>
      <c r="JE127" s="207" t="str">
        <f t="shared" si="57"/>
        <v/>
      </c>
      <c r="JF127" s="207"/>
      <c r="JG127" s="207"/>
      <c r="JH127" s="207"/>
      <c r="JI127" s="207"/>
      <c r="JJ127" s="207"/>
      <c r="JK127" s="207"/>
      <c r="JL127" s="207" t="str">
        <f t="shared" si="58"/>
        <v/>
      </c>
      <c r="JM127" s="207"/>
      <c r="JN127" s="207"/>
      <c r="JO127" s="207"/>
      <c r="JP127" s="207"/>
      <c r="JQ127" s="207"/>
      <c r="JR127" s="207"/>
      <c r="JS127" s="207" t="str">
        <f t="shared" si="59"/>
        <v/>
      </c>
      <c r="JT127" s="207"/>
      <c r="JU127" s="207"/>
      <c r="JV127" s="207"/>
      <c r="JW127" s="207"/>
      <c r="JX127" s="207"/>
      <c r="JY127" s="207"/>
      <c r="JZ127" s="207" t="str">
        <f t="shared" si="60"/>
        <v/>
      </c>
      <c r="KA127" s="207"/>
      <c r="KB127" s="207"/>
      <c r="KC127" s="207"/>
      <c r="KD127" s="207"/>
      <c r="KE127" s="207"/>
      <c r="KF127" s="207"/>
      <c r="KG127" s="207" t="str">
        <f t="shared" si="61"/>
        <v/>
      </c>
      <c r="KH127" s="207"/>
      <c r="KI127" s="207"/>
      <c r="KJ127" s="207"/>
      <c r="KK127" s="207"/>
      <c r="KL127" s="207"/>
      <c r="KM127" s="207"/>
      <c r="KN127" s="207" t="str">
        <f t="shared" si="62"/>
        <v/>
      </c>
      <c r="KO127" s="207"/>
      <c r="KP127" s="207"/>
      <c r="KQ127" s="207"/>
      <c r="KR127" s="207"/>
      <c r="KS127" s="207"/>
      <c r="KT127" s="207"/>
      <c r="KU127" s="207" t="str">
        <f t="shared" si="63"/>
        <v/>
      </c>
      <c r="KV127" s="207"/>
      <c r="KW127" s="207"/>
      <c r="KX127" s="207"/>
      <c r="KY127" s="207"/>
      <c r="KZ127" s="207"/>
      <c r="LA127" s="207"/>
      <c r="LB127" s="207" t="str">
        <f t="shared" si="64"/>
        <v/>
      </c>
      <c r="LC127" s="207"/>
      <c r="LD127" s="207"/>
      <c r="LE127" s="207"/>
      <c r="LF127" s="207"/>
      <c r="LG127" s="207"/>
      <c r="LH127" s="207"/>
      <c r="LI127" s="207" t="str">
        <f t="shared" si="1"/>
        <v/>
      </c>
      <c r="LJ127" s="207"/>
      <c r="LK127" s="207"/>
      <c r="LL127" s="207"/>
      <c r="LM127" s="207"/>
      <c r="LN127" s="207"/>
      <c r="LO127" s="207"/>
      <c r="LP127" s="207" t="str">
        <f t="shared" si="2"/>
        <v/>
      </c>
      <c r="LQ127" s="207"/>
      <c r="LR127" s="207"/>
      <c r="LS127" s="207"/>
      <c r="LT127" s="207"/>
      <c r="LU127" s="207"/>
      <c r="LV127" s="207"/>
      <c r="LW127" s="207" t="str">
        <f t="shared" si="3"/>
        <v/>
      </c>
      <c r="LX127" s="207"/>
      <c r="LY127" s="207"/>
      <c r="LZ127" s="207"/>
      <c r="MA127" s="207"/>
      <c r="MB127" s="207"/>
      <c r="MC127" s="207"/>
      <c r="MD127" s="207" t="str">
        <f t="shared" si="4"/>
        <v/>
      </c>
      <c r="ME127" s="207"/>
      <c r="MF127" s="207"/>
      <c r="MG127" s="207"/>
      <c r="MH127" s="207"/>
      <c r="MI127" s="207"/>
      <c r="MJ127" s="207"/>
      <c r="MK127" s="207" t="str">
        <f t="shared" si="5"/>
        <v/>
      </c>
      <c r="ML127" s="207"/>
      <c r="MM127" s="207"/>
      <c r="MN127" s="207"/>
      <c r="MO127" s="207"/>
      <c r="MP127" s="207"/>
      <c r="MQ127" s="207"/>
      <c r="MR127" s="207" t="str">
        <f t="shared" si="6"/>
        <v/>
      </c>
      <c r="MS127" s="207"/>
      <c r="MT127" s="207"/>
      <c r="MU127" s="207"/>
      <c r="MV127" s="207"/>
      <c r="MW127" s="207"/>
      <c r="MX127" s="207"/>
      <c r="MY127" s="207" t="str">
        <f t="shared" si="7"/>
        <v/>
      </c>
      <c r="MZ127" s="207"/>
      <c r="NA127" s="207"/>
      <c r="NB127" s="207"/>
      <c r="NC127" s="207"/>
      <c r="ND127" s="207"/>
      <c r="NE127" s="207"/>
      <c r="NF127" s="207" t="str">
        <f t="shared" si="8"/>
        <v/>
      </c>
      <c r="NG127" s="207"/>
      <c r="NH127" s="207"/>
      <c r="NI127" s="207"/>
      <c r="NJ127" s="207"/>
      <c r="NK127" s="207"/>
      <c r="NL127" s="207"/>
      <c r="NM127" s="207" t="str">
        <f t="shared" si="9"/>
        <v/>
      </c>
      <c r="NN127" s="207"/>
      <c r="NO127" s="207"/>
      <c r="NP127" s="207"/>
      <c r="NQ127" s="207"/>
      <c r="NR127" s="207"/>
      <c r="NS127" s="207"/>
      <c r="NT127" s="207" t="str">
        <f t="shared" si="10"/>
        <v/>
      </c>
      <c r="NU127" s="207"/>
      <c r="NV127" s="207"/>
      <c r="NW127" s="207"/>
      <c r="NX127" s="207"/>
      <c r="NY127" s="207"/>
      <c r="NZ127" s="207"/>
      <c r="OA127" s="207" t="str">
        <f t="shared" si="11"/>
        <v/>
      </c>
      <c r="OB127" s="207"/>
      <c r="OC127" s="207"/>
      <c r="OD127" s="207"/>
      <c r="OE127" s="207"/>
      <c r="OF127" s="207"/>
      <c r="OG127" s="207"/>
      <c r="OH127" s="207" t="str">
        <f t="shared" si="12"/>
        <v/>
      </c>
      <c r="OI127" s="207"/>
      <c r="OJ127" s="207"/>
      <c r="OK127" s="207"/>
      <c r="OL127" s="207"/>
      <c r="OM127" s="207"/>
      <c r="ON127" s="207"/>
      <c r="OO127" s="207" t="str">
        <f t="shared" si="13"/>
        <v/>
      </c>
      <c r="OP127" s="207"/>
      <c r="OQ127" s="207"/>
      <c r="OR127" s="207"/>
      <c r="OS127" s="207"/>
      <c r="OT127" s="207"/>
      <c r="OU127" s="207"/>
      <c r="OV127" s="207" t="str">
        <f t="shared" si="14"/>
        <v/>
      </c>
      <c r="OW127" s="207"/>
      <c r="OX127" s="207"/>
      <c r="OY127" s="207"/>
      <c r="OZ127" s="207"/>
      <c r="PA127" s="207"/>
      <c r="PB127" s="207"/>
      <c r="PC127" s="207" t="str">
        <f t="shared" si="15"/>
        <v/>
      </c>
      <c r="PD127" s="207"/>
      <c r="PE127" s="207"/>
      <c r="PF127" s="207"/>
      <c r="PG127" s="207"/>
      <c r="PH127" s="207"/>
      <c r="PI127" s="207"/>
      <c r="PJ127" s="207" t="str">
        <f t="shared" si="16"/>
        <v/>
      </c>
      <c r="PK127" s="207"/>
      <c r="PL127" s="207"/>
      <c r="PM127" s="207"/>
      <c r="PN127" s="207"/>
      <c r="PO127" s="207"/>
      <c r="PP127" s="207"/>
      <c r="PQ127" s="207" t="str">
        <f t="shared" si="17"/>
        <v/>
      </c>
      <c r="PR127" s="207"/>
      <c r="PS127" s="207"/>
      <c r="PT127" s="207"/>
      <c r="PU127" s="207"/>
      <c r="PV127" s="207"/>
      <c r="PW127" s="207"/>
      <c r="PX127" s="207" t="str">
        <f t="shared" si="18"/>
        <v/>
      </c>
      <c r="PY127" s="207"/>
      <c r="PZ127" s="207"/>
      <c r="QA127" s="207"/>
      <c r="QB127" s="207"/>
      <c r="QC127" s="207"/>
      <c r="QD127" s="207"/>
      <c r="QE127" s="207" t="str">
        <f t="shared" si="19"/>
        <v/>
      </c>
      <c r="QF127" s="207"/>
      <c r="QG127" s="207"/>
      <c r="QH127" s="207"/>
      <c r="QI127" s="207"/>
      <c r="QJ127" s="207"/>
      <c r="QK127" s="207"/>
      <c r="QL127" s="207"/>
      <c r="QM127" s="207"/>
      <c r="QN127" s="207"/>
      <c r="QO127" s="207"/>
      <c r="QP127" s="207"/>
      <c r="QQ127" s="207"/>
      <c r="QR127" s="207"/>
      <c r="QS127" s="207"/>
      <c r="QT127" s="207"/>
      <c r="QU127" s="207"/>
      <c r="QV127" s="207"/>
    </row>
    <row r="128" spans="1:464" s="6" customFormat="1" ht="16.5">
      <c r="A128" s="207"/>
      <c r="B128" s="208"/>
      <c r="C128" s="208"/>
      <c r="D128" s="208"/>
      <c r="E128" s="208"/>
      <c r="F128" s="207" t="e">
        <f t="shared" si="67"/>
        <v>#N/A</v>
      </c>
      <c r="G128" s="207"/>
      <c r="H128" s="208"/>
      <c r="I128" s="208"/>
      <c r="J128" s="208"/>
      <c r="K128" s="207"/>
      <c r="L128" s="207"/>
      <c r="M128" s="207">
        <f t="shared" si="68"/>
        <v>0</v>
      </c>
      <c r="N128" s="207"/>
      <c r="O128" s="207"/>
      <c r="P128" s="207"/>
      <c r="Q128" s="209"/>
      <c r="R128" s="207"/>
      <c r="S128" s="207"/>
      <c r="T128" s="207">
        <f t="shared" si="69"/>
        <v>20</v>
      </c>
      <c r="U128" s="207"/>
      <c r="V128" s="207"/>
      <c r="W128" s="207"/>
      <c r="X128" s="207"/>
      <c r="Y128" s="207"/>
      <c r="Z128" s="207"/>
      <c r="AA128" s="207">
        <f t="shared" si="70"/>
        <v>0</v>
      </c>
      <c r="AB128" s="207"/>
      <c r="AC128" s="207"/>
      <c r="AD128" s="207"/>
      <c r="AE128" s="207"/>
      <c r="AF128" s="207"/>
      <c r="AG128" s="207"/>
      <c r="AH128" s="207" t="str">
        <f t="shared" si="24"/>
        <v/>
      </c>
      <c r="AI128" s="207"/>
      <c r="AJ128" s="207"/>
      <c r="AK128" s="207"/>
      <c r="AL128" s="207"/>
      <c r="AM128" s="207"/>
      <c r="AN128" s="207"/>
      <c r="AO128" s="207" t="str">
        <f t="shared" si="25"/>
        <v/>
      </c>
      <c r="AP128" s="207"/>
      <c r="AQ128" s="207"/>
      <c r="AR128" s="207"/>
      <c r="AS128" s="207"/>
      <c r="AT128" s="207"/>
      <c r="AU128" s="207"/>
      <c r="AV128" s="207" t="str">
        <f t="shared" si="26"/>
        <v/>
      </c>
      <c r="AW128" s="207"/>
      <c r="AX128" s="207"/>
      <c r="AY128" s="207"/>
      <c r="AZ128" s="207"/>
      <c r="BA128" s="207"/>
      <c r="BB128" s="207"/>
      <c r="BC128" s="207" t="str">
        <f t="shared" si="27"/>
        <v/>
      </c>
      <c r="BD128" s="207"/>
      <c r="BE128" s="207"/>
      <c r="BF128" s="207"/>
      <c r="BG128" s="207"/>
      <c r="BH128" s="207"/>
      <c r="BI128" s="207"/>
      <c r="BJ128" s="207" t="str">
        <f t="shared" si="28"/>
        <v/>
      </c>
      <c r="BK128" s="207"/>
      <c r="BL128" s="207"/>
      <c r="BM128" s="207"/>
      <c r="BN128" s="207"/>
      <c r="BO128" s="207"/>
      <c r="BP128" s="207"/>
      <c r="BQ128" s="207" t="str">
        <f t="shared" si="29"/>
        <v/>
      </c>
      <c r="BR128" s="207"/>
      <c r="BS128" s="207"/>
      <c r="BT128" s="207"/>
      <c r="BU128" s="207"/>
      <c r="BV128" s="207"/>
      <c r="BW128" s="207"/>
      <c r="BX128" s="207" t="str">
        <f t="shared" si="30"/>
        <v/>
      </c>
      <c r="BY128" s="207"/>
      <c r="BZ128" s="207"/>
      <c r="CA128" s="207"/>
      <c r="CB128" s="207"/>
      <c r="CC128" s="207"/>
      <c r="CD128" s="207"/>
      <c r="CE128" s="207" t="str">
        <f t="shared" si="31"/>
        <v/>
      </c>
      <c r="CF128" s="207"/>
      <c r="CG128" s="207"/>
      <c r="CH128" s="207"/>
      <c r="CI128" s="207"/>
      <c r="CJ128" s="207"/>
      <c r="CK128" s="207"/>
      <c r="CL128" s="207" t="str">
        <f t="shared" si="32"/>
        <v/>
      </c>
      <c r="CM128" s="207"/>
      <c r="CN128" s="207"/>
      <c r="CO128" s="207"/>
      <c r="CP128" s="207"/>
      <c r="CQ128" s="207"/>
      <c r="CR128" s="207"/>
      <c r="CS128" s="207" t="str">
        <f t="shared" si="33"/>
        <v/>
      </c>
      <c r="CT128" s="207"/>
      <c r="CU128" s="207"/>
      <c r="CV128" s="207"/>
      <c r="CW128" s="207"/>
      <c r="CX128" s="207"/>
      <c r="CY128" s="207"/>
      <c r="CZ128" s="207" t="str">
        <f t="shared" si="34"/>
        <v/>
      </c>
      <c r="DA128" s="207"/>
      <c r="DB128" s="207"/>
      <c r="DC128" s="207"/>
      <c r="DD128" s="207"/>
      <c r="DE128" s="207"/>
      <c r="DF128" s="207"/>
      <c r="DG128" s="207" t="str">
        <f t="shared" si="35"/>
        <v/>
      </c>
      <c r="DH128" s="207"/>
      <c r="DI128" s="207"/>
      <c r="DJ128" s="207"/>
      <c r="DK128" s="207"/>
      <c r="DL128" s="207"/>
      <c r="DM128" s="207"/>
      <c r="DN128" s="207" t="str">
        <f t="shared" si="36"/>
        <v/>
      </c>
      <c r="DO128" s="207"/>
      <c r="DP128" s="207"/>
      <c r="DQ128" s="207"/>
      <c r="DR128" s="207"/>
      <c r="DS128" s="207"/>
      <c r="DT128" s="207"/>
      <c r="DU128" s="207" t="str">
        <f t="shared" si="37"/>
        <v/>
      </c>
      <c r="DV128" s="207"/>
      <c r="DW128" s="207"/>
      <c r="DX128" s="207"/>
      <c r="DY128" s="207"/>
      <c r="DZ128" s="207"/>
      <c r="EA128" s="207"/>
      <c r="EB128" s="207" t="str">
        <f t="shared" si="38"/>
        <v/>
      </c>
      <c r="EC128" s="207"/>
      <c r="ED128" s="207"/>
      <c r="EE128" s="207"/>
      <c r="EF128" s="207"/>
      <c r="EG128" s="207"/>
      <c r="EH128" s="207"/>
      <c r="EI128" s="207" t="str">
        <f t="shared" si="39"/>
        <v/>
      </c>
      <c r="EJ128" s="207"/>
      <c r="EK128" s="207"/>
      <c r="EL128" s="207"/>
      <c r="EM128" s="207"/>
      <c r="EN128" s="207"/>
      <c r="EO128" s="207"/>
      <c r="EP128" s="207" t="str">
        <f t="shared" si="40"/>
        <v/>
      </c>
      <c r="EQ128" s="207"/>
      <c r="ER128" s="207"/>
      <c r="ES128" s="207"/>
      <c r="ET128" s="207"/>
      <c r="EU128" s="207"/>
      <c r="EV128" s="207"/>
      <c r="EW128" s="207" t="str">
        <f t="shared" si="41"/>
        <v/>
      </c>
      <c r="EX128" s="207"/>
      <c r="EY128" s="207"/>
      <c r="EZ128" s="207"/>
      <c r="FA128" s="207"/>
      <c r="FB128" s="207"/>
      <c r="FC128" s="207"/>
      <c r="FD128" s="207" t="str">
        <f t="shared" si="42"/>
        <v/>
      </c>
      <c r="FE128" s="207"/>
      <c r="FF128" s="207"/>
      <c r="FG128" s="207"/>
      <c r="FH128" s="207"/>
      <c r="FI128" s="207"/>
      <c r="FJ128" s="207"/>
      <c r="FK128" s="207" t="str">
        <f t="shared" si="43"/>
        <v/>
      </c>
      <c r="FL128" s="207"/>
      <c r="FM128" s="207"/>
      <c r="FN128" s="207"/>
      <c r="FO128" s="207"/>
      <c r="FP128" s="207"/>
      <c r="FQ128" s="207"/>
      <c r="FR128" s="207" t="str">
        <f t="shared" si="44"/>
        <v/>
      </c>
      <c r="FS128" s="207"/>
      <c r="FT128" s="207"/>
      <c r="FU128" s="207"/>
      <c r="FV128" s="207"/>
      <c r="FW128" s="207"/>
      <c r="FX128" s="207"/>
      <c r="FY128" s="207" t="str">
        <f t="shared" si="45"/>
        <v/>
      </c>
      <c r="FZ128" s="207"/>
      <c r="GA128" s="207"/>
      <c r="GB128" s="207"/>
      <c r="GC128" s="207"/>
      <c r="GD128" s="207"/>
      <c r="GE128" s="207"/>
      <c r="GF128" s="207" t="str">
        <f t="shared" si="46"/>
        <v/>
      </c>
      <c r="GG128" s="207"/>
      <c r="GH128" s="207"/>
      <c r="GI128" s="207"/>
      <c r="GJ128" s="207"/>
      <c r="GK128" s="207"/>
      <c r="GL128" s="207"/>
      <c r="GM128" s="207" t="str">
        <f t="shared" si="47"/>
        <v/>
      </c>
      <c r="GN128" s="207"/>
      <c r="GO128" s="207"/>
      <c r="GP128" s="207"/>
      <c r="GQ128" s="207"/>
      <c r="GR128" s="207"/>
      <c r="GS128" s="207"/>
      <c r="GT128" s="207" t="str">
        <f t="shared" si="48"/>
        <v/>
      </c>
      <c r="GU128" s="207"/>
      <c r="GV128" s="207"/>
      <c r="GW128" s="207"/>
      <c r="GX128" s="207"/>
      <c r="GY128" s="207"/>
      <c r="GZ128" s="207"/>
      <c r="HA128" s="207" t="str">
        <f t="shared" si="49"/>
        <v/>
      </c>
      <c r="HB128" s="207"/>
      <c r="HC128" s="207"/>
      <c r="HD128" s="207"/>
      <c r="HE128" s="207"/>
      <c r="HF128" s="207"/>
      <c r="HG128" s="207"/>
      <c r="HH128" s="207" t="str">
        <f t="shared" si="50"/>
        <v/>
      </c>
      <c r="HI128" s="207"/>
      <c r="HJ128" s="207"/>
      <c r="HK128" s="207"/>
      <c r="HL128" s="207"/>
      <c r="HM128" s="207"/>
      <c r="HN128" s="207"/>
      <c r="HO128" s="207" t="str">
        <f t="shared" si="51"/>
        <v/>
      </c>
      <c r="HP128" s="207"/>
      <c r="HQ128" s="207"/>
      <c r="HR128" s="207"/>
      <c r="HS128" s="207"/>
      <c r="HT128" s="207"/>
      <c r="HU128" s="207"/>
      <c r="HV128" s="207" t="str">
        <f t="shared" si="52"/>
        <v/>
      </c>
      <c r="HW128" s="207"/>
      <c r="HX128" s="207"/>
      <c r="HY128" s="207"/>
      <c r="HZ128" s="207"/>
      <c r="IA128" s="207"/>
      <c r="IB128" s="207"/>
      <c r="IC128" s="207" t="str">
        <f t="shared" si="53"/>
        <v/>
      </c>
      <c r="ID128" s="207"/>
      <c r="IE128" s="207"/>
      <c r="IF128" s="207"/>
      <c r="IG128" s="207"/>
      <c r="IH128" s="207"/>
      <c r="II128" s="207"/>
      <c r="IJ128" s="207" t="str">
        <f t="shared" si="54"/>
        <v/>
      </c>
      <c r="IK128" s="207"/>
      <c r="IL128" s="207"/>
      <c r="IM128" s="207"/>
      <c r="IN128" s="207"/>
      <c r="IO128" s="207"/>
      <c r="IP128" s="207"/>
      <c r="IQ128" s="207" t="str">
        <f t="shared" si="55"/>
        <v/>
      </c>
      <c r="IR128" s="207"/>
      <c r="IS128" s="207"/>
      <c r="IT128" s="207"/>
      <c r="IU128" s="207"/>
      <c r="IV128" s="207"/>
      <c r="IW128" s="207"/>
      <c r="IX128" s="207" t="str">
        <f t="shared" si="56"/>
        <v/>
      </c>
      <c r="IY128" s="207"/>
      <c r="IZ128" s="207"/>
      <c r="JA128" s="207"/>
      <c r="JB128" s="207"/>
      <c r="JC128" s="207"/>
      <c r="JD128" s="207"/>
      <c r="JE128" s="207" t="str">
        <f t="shared" si="57"/>
        <v/>
      </c>
      <c r="JF128" s="207"/>
      <c r="JG128" s="207"/>
      <c r="JH128" s="207"/>
      <c r="JI128" s="207"/>
      <c r="JJ128" s="207"/>
      <c r="JK128" s="207"/>
      <c r="JL128" s="207" t="str">
        <f t="shared" si="58"/>
        <v/>
      </c>
      <c r="JM128" s="207"/>
      <c r="JN128" s="207"/>
      <c r="JO128" s="207"/>
      <c r="JP128" s="207"/>
      <c r="JQ128" s="207"/>
      <c r="JR128" s="207"/>
      <c r="JS128" s="207" t="str">
        <f t="shared" si="59"/>
        <v/>
      </c>
      <c r="JT128" s="207"/>
      <c r="JU128" s="207"/>
      <c r="JV128" s="207"/>
      <c r="JW128" s="207"/>
      <c r="JX128" s="207"/>
      <c r="JY128" s="207"/>
      <c r="JZ128" s="207" t="str">
        <f t="shared" si="60"/>
        <v/>
      </c>
      <c r="KA128" s="207"/>
      <c r="KB128" s="207"/>
      <c r="KC128" s="207"/>
      <c r="KD128" s="207"/>
      <c r="KE128" s="207"/>
      <c r="KF128" s="207"/>
      <c r="KG128" s="207" t="str">
        <f t="shared" si="61"/>
        <v/>
      </c>
      <c r="KH128" s="207"/>
      <c r="KI128" s="207"/>
      <c r="KJ128" s="207"/>
      <c r="KK128" s="207"/>
      <c r="KL128" s="207"/>
      <c r="KM128" s="207"/>
      <c r="KN128" s="207" t="str">
        <f t="shared" si="62"/>
        <v/>
      </c>
      <c r="KO128" s="207"/>
      <c r="KP128" s="207"/>
      <c r="KQ128" s="207"/>
      <c r="KR128" s="207"/>
      <c r="KS128" s="207"/>
      <c r="KT128" s="207"/>
      <c r="KU128" s="207" t="str">
        <f t="shared" si="63"/>
        <v/>
      </c>
      <c r="KV128" s="207"/>
      <c r="KW128" s="207"/>
      <c r="KX128" s="207"/>
      <c r="KY128" s="207"/>
      <c r="KZ128" s="207"/>
      <c r="LA128" s="207"/>
      <c r="LB128" s="207" t="str">
        <f t="shared" si="64"/>
        <v/>
      </c>
      <c r="LC128" s="207"/>
      <c r="LD128" s="207"/>
      <c r="LE128" s="207"/>
      <c r="LF128" s="207"/>
      <c r="LG128" s="207"/>
      <c r="LH128" s="207"/>
      <c r="LI128" s="207" t="str">
        <f t="shared" si="1"/>
        <v/>
      </c>
      <c r="LJ128" s="207"/>
      <c r="LK128" s="207"/>
      <c r="LL128" s="207"/>
      <c r="LM128" s="207"/>
      <c r="LN128" s="207"/>
      <c r="LO128" s="207"/>
      <c r="LP128" s="207" t="str">
        <f t="shared" si="2"/>
        <v/>
      </c>
      <c r="LQ128" s="207"/>
      <c r="LR128" s="207"/>
      <c r="LS128" s="207"/>
      <c r="LT128" s="207"/>
      <c r="LU128" s="207"/>
      <c r="LV128" s="207"/>
      <c r="LW128" s="207" t="str">
        <f t="shared" si="3"/>
        <v/>
      </c>
      <c r="LX128" s="207"/>
      <c r="LY128" s="207"/>
      <c r="LZ128" s="207"/>
      <c r="MA128" s="207"/>
      <c r="MB128" s="207"/>
      <c r="MC128" s="207"/>
      <c r="MD128" s="207" t="str">
        <f t="shared" si="4"/>
        <v/>
      </c>
      <c r="ME128" s="207"/>
      <c r="MF128" s="207"/>
      <c r="MG128" s="207"/>
      <c r="MH128" s="207"/>
      <c r="MI128" s="207"/>
      <c r="MJ128" s="207"/>
      <c r="MK128" s="207" t="str">
        <f t="shared" si="5"/>
        <v/>
      </c>
      <c r="ML128" s="207"/>
      <c r="MM128" s="207"/>
      <c r="MN128" s="207"/>
      <c r="MO128" s="207"/>
      <c r="MP128" s="207"/>
      <c r="MQ128" s="207"/>
      <c r="MR128" s="207" t="str">
        <f t="shared" si="6"/>
        <v/>
      </c>
      <c r="MS128" s="207"/>
      <c r="MT128" s="207"/>
      <c r="MU128" s="207"/>
      <c r="MV128" s="207"/>
      <c r="MW128" s="207"/>
      <c r="MX128" s="207"/>
      <c r="MY128" s="207" t="str">
        <f t="shared" si="7"/>
        <v/>
      </c>
      <c r="MZ128" s="207"/>
      <c r="NA128" s="207"/>
      <c r="NB128" s="207"/>
      <c r="NC128" s="207"/>
      <c r="ND128" s="207"/>
      <c r="NE128" s="207"/>
      <c r="NF128" s="207" t="str">
        <f t="shared" si="8"/>
        <v/>
      </c>
      <c r="NG128" s="207"/>
      <c r="NH128" s="207"/>
      <c r="NI128" s="207"/>
      <c r="NJ128" s="207"/>
      <c r="NK128" s="207"/>
      <c r="NL128" s="207"/>
      <c r="NM128" s="207" t="str">
        <f t="shared" si="9"/>
        <v/>
      </c>
      <c r="NN128" s="207"/>
      <c r="NO128" s="207"/>
      <c r="NP128" s="207"/>
      <c r="NQ128" s="207"/>
      <c r="NR128" s="207"/>
      <c r="NS128" s="207"/>
      <c r="NT128" s="207" t="str">
        <f t="shared" si="10"/>
        <v/>
      </c>
      <c r="NU128" s="207"/>
      <c r="NV128" s="207"/>
      <c r="NW128" s="207"/>
      <c r="NX128" s="207"/>
      <c r="NY128" s="207"/>
      <c r="NZ128" s="207"/>
      <c r="OA128" s="207" t="str">
        <f t="shared" si="11"/>
        <v/>
      </c>
      <c r="OB128" s="207"/>
      <c r="OC128" s="207"/>
      <c r="OD128" s="207"/>
      <c r="OE128" s="207"/>
      <c r="OF128" s="207"/>
      <c r="OG128" s="207"/>
      <c r="OH128" s="207" t="str">
        <f t="shared" si="12"/>
        <v/>
      </c>
      <c r="OI128" s="207"/>
      <c r="OJ128" s="207"/>
      <c r="OK128" s="207"/>
      <c r="OL128" s="207"/>
      <c r="OM128" s="207"/>
      <c r="ON128" s="207"/>
      <c r="OO128" s="207" t="str">
        <f t="shared" si="13"/>
        <v/>
      </c>
      <c r="OP128" s="207"/>
      <c r="OQ128" s="207"/>
      <c r="OR128" s="207"/>
      <c r="OS128" s="207"/>
      <c r="OT128" s="207"/>
      <c r="OU128" s="207"/>
      <c r="OV128" s="207" t="str">
        <f t="shared" si="14"/>
        <v/>
      </c>
      <c r="OW128" s="207"/>
      <c r="OX128" s="207"/>
      <c r="OY128" s="207"/>
      <c r="OZ128" s="207"/>
      <c r="PA128" s="207"/>
      <c r="PB128" s="207"/>
      <c r="PC128" s="207" t="str">
        <f t="shared" si="15"/>
        <v/>
      </c>
      <c r="PD128" s="207"/>
      <c r="PE128" s="207"/>
      <c r="PF128" s="207"/>
      <c r="PG128" s="207"/>
      <c r="PH128" s="207"/>
      <c r="PI128" s="207"/>
      <c r="PJ128" s="207" t="str">
        <f t="shared" si="16"/>
        <v/>
      </c>
      <c r="PK128" s="207"/>
      <c r="PL128" s="207"/>
      <c r="PM128" s="207"/>
      <c r="PN128" s="207"/>
      <c r="PO128" s="207"/>
      <c r="PP128" s="207"/>
      <c r="PQ128" s="207" t="str">
        <f t="shared" si="17"/>
        <v/>
      </c>
      <c r="PR128" s="207"/>
      <c r="PS128" s="207"/>
      <c r="PT128" s="207"/>
      <c r="PU128" s="207"/>
      <c r="PV128" s="207"/>
      <c r="PW128" s="207"/>
      <c r="PX128" s="207" t="str">
        <f t="shared" si="18"/>
        <v/>
      </c>
      <c r="PY128" s="207"/>
      <c r="PZ128" s="207"/>
      <c r="QA128" s="207"/>
      <c r="QB128" s="207"/>
      <c r="QC128" s="207"/>
      <c r="QD128" s="207"/>
      <c r="QE128" s="207" t="str">
        <f t="shared" si="19"/>
        <v/>
      </c>
      <c r="QF128" s="207"/>
      <c r="QG128" s="207"/>
      <c r="QH128" s="207"/>
      <c r="QI128" s="207"/>
      <c r="QJ128" s="207"/>
      <c r="QK128" s="207"/>
      <c r="QL128" s="207"/>
      <c r="QM128" s="207"/>
      <c r="QN128" s="207"/>
      <c r="QO128" s="207"/>
      <c r="QP128" s="207"/>
      <c r="QQ128" s="207"/>
      <c r="QR128" s="207"/>
      <c r="QS128" s="207"/>
      <c r="QT128" s="207"/>
      <c r="QU128" s="207"/>
      <c r="QV128" s="207"/>
    </row>
    <row r="129" spans="1:464" s="6" customFormat="1" ht="16.5">
      <c r="A129" s="207"/>
      <c r="B129" s="208"/>
      <c r="C129" s="208"/>
      <c r="D129" s="208"/>
      <c r="E129" s="208"/>
      <c r="F129" s="207" t="e">
        <f t="shared" si="67"/>
        <v>#N/A</v>
      </c>
      <c r="G129" s="207"/>
      <c r="H129" s="208"/>
      <c r="I129" s="208"/>
      <c r="J129" s="208"/>
      <c r="K129" s="207"/>
      <c r="L129" s="207"/>
      <c r="M129" s="207">
        <f t="shared" si="68"/>
        <v>0</v>
      </c>
      <c r="N129" s="207"/>
      <c r="O129" s="207"/>
      <c r="P129" s="207"/>
      <c r="Q129" s="209"/>
      <c r="R129" s="207"/>
      <c r="S129" s="207"/>
      <c r="T129" s="207">
        <f t="shared" si="69"/>
        <v>20</v>
      </c>
      <c r="U129" s="207"/>
      <c r="V129" s="207"/>
      <c r="W129" s="207"/>
      <c r="X129" s="207"/>
      <c r="Y129" s="207"/>
      <c r="Z129" s="207"/>
      <c r="AA129" s="207">
        <f t="shared" si="70"/>
        <v>0</v>
      </c>
      <c r="AB129" s="207"/>
      <c r="AC129" s="207"/>
      <c r="AD129" s="207"/>
      <c r="AE129" s="207"/>
      <c r="AF129" s="207"/>
      <c r="AG129" s="207"/>
      <c r="AH129" s="207" t="str">
        <f t="shared" si="24"/>
        <v/>
      </c>
      <c r="AI129" s="207"/>
      <c r="AJ129" s="207"/>
      <c r="AK129" s="207"/>
      <c r="AL129" s="207"/>
      <c r="AM129" s="207"/>
      <c r="AN129" s="207"/>
      <c r="AO129" s="207" t="str">
        <f t="shared" si="25"/>
        <v/>
      </c>
      <c r="AP129" s="207"/>
      <c r="AQ129" s="207"/>
      <c r="AR129" s="207"/>
      <c r="AS129" s="207"/>
      <c r="AT129" s="207"/>
      <c r="AU129" s="207"/>
      <c r="AV129" s="207" t="str">
        <f t="shared" si="26"/>
        <v/>
      </c>
      <c r="AW129" s="207"/>
      <c r="AX129" s="207"/>
      <c r="AY129" s="207"/>
      <c r="AZ129" s="207"/>
      <c r="BA129" s="207"/>
      <c r="BB129" s="207"/>
      <c r="BC129" s="207" t="str">
        <f t="shared" si="27"/>
        <v/>
      </c>
      <c r="BD129" s="207"/>
      <c r="BE129" s="207"/>
      <c r="BF129" s="207"/>
      <c r="BG129" s="207"/>
      <c r="BH129" s="207"/>
      <c r="BI129" s="207"/>
      <c r="BJ129" s="207" t="str">
        <f t="shared" si="28"/>
        <v/>
      </c>
      <c r="BK129" s="207"/>
      <c r="BL129" s="207"/>
      <c r="BM129" s="207"/>
      <c r="BN129" s="207"/>
      <c r="BO129" s="207"/>
      <c r="BP129" s="207"/>
      <c r="BQ129" s="207" t="str">
        <f t="shared" si="29"/>
        <v/>
      </c>
      <c r="BR129" s="207"/>
      <c r="BS129" s="207"/>
      <c r="BT129" s="207"/>
      <c r="BU129" s="207"/>
      <c r="BV129" s="207"/>
      <c r="BW129" s="207"/>
      <c r="BX129" s="207" t="str">
        <f t="shared" si="30"/>
        <v/>
      </c>
      <c r="BY129" s="207"/>
      <c r="BZ129" s="207"/>
      <c r="CA129" s="207"/>
      <c r="CB129" s="207"/>
      <c r="CC129" s="207"/>
      <c r="CD129" s="207"/>
      <c r="CE129" s="207" t="str">
        <f t="shared" si="31"/>
        <v/>
      </c>
      <c r="CF129" s="207"/>
      <c r="CG129" s="207"/>
      <c r="CH129" s="207"/>
      <c r="CI129" s="207"/>
      <c r="CJ129" s="207"/>
      <c r="CK129" s="207"/>
      <c r="CL129" s="207" t="str">
        <f t="shared" si="32"/>
        <v/>
      </c>
      <c r="CM129" s="207"/>
      <c r="CN129" s="207"/>
      <c r="CO129" s="207"/>
      <c r="CP129" s="207"/>
      <c r="CQ129" s="207"/>
      <c r="CR129" s="207"/>
      <c r="CS129" s="207" t="str">
        <f t="shared" si="33"/>
        <v/>
      </c>
      <c r="CT129" s="207"/>
      <c r="CU129" s="207"/>
      <c r="CV129" s="207"/>
      <c r="CW129" s="207"/>
      <c r="CX129" s="207"/>
      <c r="CY129" s="207"/>
      <c r="CZ129" s="207" t="str">
        <f t="shared" si="34"/>
        <v/>
      </c>
      <c r="DA129" s="207"/>
      <c r="DB129" s="207"/>
      <c r="DC129" s="207"/>
      <c r="DD129" s="207"/>
      <c r="DE129" s="207"/>
      <c r="DF129" s="207"/>
      <c r="DG129" s="207" t="str">
        <f t="shared" si="35"/>
        <v/>
      </c>
      <c r="DH129" s="207"/>
      <c r="DI129" s="207"/>
      <c r="DJ129" s="207"/>
      <c r="DK129" s="207"/>
      <c r="DL129" s="207"/>
      <c r="DM129" s="207"/>
      <c r="DN129" s="207" t="str">
        <f t="shared" si="36"/>
        <v/>
      </c>
      <c r="DO129" s="207"/>
      <c r="DP129" s="207"/>
      <c r="DQ129" s="207"/>
      <c r="DR129" s="207"/>
      <c r="DS129" s="207"/>
      <c r="DT129" s="207"/>
      <c r="DU129" s="207" t="str">
        <f t="shared" si="37"/>
        <v/>
      </c>
      <c r="DV129" s="207"/>
      <c r="DW129" s="207"/>
      <c r="DX129" s="207"/>
      <c r="DY129" s="207"/>
      <c r="DZ129" s="207"/>
      <c r="EA129" s="207"/>
      <c r="EB129" s="207" t="str">
        <f t="shared" si="38"/>
        <v/>
      </c>
      <c r="EC129" s="207"/>
      <c r="ED129" s="207"/>
      <c r="EE129" s="207"/>
      <c r="EF129" s="207"/>
      <c r="EG129" s="207"/>
      <c r="EH129" s="207"/>
      <c r="EI129" s="207" t="str">
        <f t="shared" si="39"/>
        <v/>
      </c>
      <c r="EJ129" s="207"/>
      <c r="EK129" s="207"/>
      <c r="EL129" s="207"/>
      <c r="EM129" s="207"/>
      <c r="EN129" s="207"/>
      <c r="EO129" s="207"/>
      <c r="EP129" s="207" t="str">
        <f t="shared" si="40"/>
        <v/>
      </c>
      <c r="EQ129" s="207"/>
      <c r="ER129" s="207"/>
      <c r="ES129" s="207"/>
      <c r="ET129" s="207"/>
      <c r="EU129" s="207"/>
      <c r="EV129" s="207"/>
      <c r="EW129" s="207" t="str">
        <f t="shared" si="41"/>
        <v/>
      </c>
      <c r="EX129" s="207"/>
      <c r="EY129" s="207"/>
      <c r="EZ129" s="207"/>
      <c r="FA129" s="207"/>
      <c r="FB129" s="207"/>
      <c r="FC129" s="207"/>
      <c r="FD129" s="207" t="str">
        <f t="shared" si="42"/>
        <v/>
      </c>
      <c r="FE129" s="207"/>
      <c r="FF129" s="207"/>
      <c r="FG129" s="207"/>
      <c r="FH129" s="207"/>
      <c r="FI129" s="207"/>
      <c r="FJ129" s="207"/>
      <c r="FK129" s="207" t="str">
        <f t="shared" si="43"/>
        <v/>
      </c>
      <c r="FL129" s="207"/>
      <c r="FM129" s="207"/>
      <c r="FN129" s="207"/>
      <c r="FO129" s="207"/>
      <c r="FP129" s="207"/>
      <c r="FQ129" s="207"/>
      <c r="FR129" s="207" t="str">
        <f t="shared" si="44"/>
        <v/>
      </c>
      <c r="FS129" s="207"/>
      <c r="FT129" s="207"/>
      <c r="FU129" s="207"/>
      <c r="FV129" s="207"/>
      <c r="FW129" s="207"/>
      <c r="FX129" s="207"/>
      <c r="FY129" s="207" t="str">
        <f t="shared" si="45"/>
        <v/>
      </c>
      <c r="FZ129" s="207"/>
      <c r="GA129" s="207"/>
      <c r="GB129" s="207"/>
      <c r="GC129" s="207"/>
      <c r="GD129" s="207"/>
      <c r="GE129" s="207"/>
      <c r="GF129" s="207" t="str">
        <f t="shared" si="46"/>
        <v/>
      </c>
      <c r="GG129" s="207"/>
      <c r="GH129" s="207"/>
      <c r="GI129" s="207"/>
      <c r="GJ129" s="207"/>
      <c r="GK129" s="207"/>
      <c r="GL129" s="207"/>
      <c r="GM129" s="207" t="str">
        <f t="shared" si="47"/>
        <v/>
      </c>
      <c r="GN129" s="207"/>
      <c r="GO129" s="207"/>
      <c r="GP129" s="207"/>
      <c r="GQ129" s="207"/>
      <c r="GR129" s="207"/>
      <c r="GS129" s="207"/>
      <c r="GT129" s="207" t="str">
        <f t="shared" si="48"/>
        <v/>
      </c>
      <c r="GU129" s="207"/>
      <c r="GV129" s="207"/>
      <c r="GW129" s="207"/>
      <c r="GX129" s="207"/>
      <c r="GY129" s="207"/>
      <c r="GZ129" s="207"/>
      <c r="HA129" s="207" t="str">
        <f t="shared" si="49"/>
        <v/>
      </c>
      <c r="HB129" s="207"/>
      <c r="HC129" s="207"/>
      <c r="HD129" s="207"/>
      <c r="HE129" s="207"/>
      <c r="HF129" s="207"/>
      <c r="HG129" s="207"/>
      <c r="HH129" s="207" t="str">
        <f t="shared" si="50"/>
        <v/>
      </c>
      <c r="HI129" s="207"/>
      <c r="HJ129" s="207"/>
      <c r="HK129" s="207"/>
      <c r="HL129" s="207"/>
      <c r="HM129" s="207"/>
      <c r="HN129" s="207"/>
      <c r="HO129" s="207" t="str">
        <f t="shared" si="51"/>
        <v/>
      </c>
      <c r="HP129" s="207"/>
      <c r="HQ129" s="207"/>
      <c r="HR129" s="207"/>
      <c r="HS129" s="207"/>
      <c r="HT129" s="207"/>
      <c r="HU129" s="207"/>
      <c r="HV129" s="207" t="str">
        <f t="shared" si="52"/>
        <v/>
      </c>
      <c r="HW129" s="207"/>
      <c r="HX129" s="207"/>
      <c r="HY129" s="207"/>
      <c r="HZ129" s="207"/>
      <c r="IA129" s="207"/>
      <c r="IB129" s="207"/>
      <c r="IC129" s="207" t="str">
        <f t="shared" si="53"/>
        <v/>
      </c>
      <c r="ID129" s="207"/>
      <c r="IE129" s="207"/>
      <c r="IF129" s="207"/>
      <c r="IG129" s="207"/>
      <c r="IH129" s="207"/>
      <c r="II129" s="207"/>
      <c r="IJ129" s="207" t="str">
        <f t="shared" si="54"/>
        <v/>
      </c>
      <c r="IK129" s="207"/>
      <c r="IL129" s="207"/>
      <c r="IM129" s="207"/>
      <c r="IN129" s="207"/>
      <c r="IO129" s="207"/>
      <c r="IP129" s="207"/>
      <c r="IQ129" s="207" t="str">
        <f t="shared" si="55"/>
        <v/>
      </c>
      <c r="IR129" s="207"/>
      <c r="IS129" s="207"/>
      <c r="IT129" s="207"/>
      <c r="IU129" s="207"/>
      <c r="IV129" s="207"/>
      <c r="IW129" s="207"/>
      <c r="IX129" s="207" t="str">
        <f t="shared" si="56"/>
        <v/>
      </c>
      <c r="IY129" s="207"/>
      <c r="IZ129" s="207"/>
      <c r="JA129" s="207"/>
      <c r="JB129" s="207"/>
      <c r="JC129" s="207"/>
      <c r="JD129" s="207"/>
      <c r="JE129" s="207" t="str">
        <f t="shared" si="57"/>
        <v/>
      </c>
      <c r="JF129" s="207"/>
      <c r="JG129" s="207"/>
      <c r="JH129" s="207"/>
      <c r="JI129" s="207"/>
      <c r="JJ129" s="207"/>
      <c r="JK129" s="207"/>
      <c r="JL129" s="207" t="str">
        <f t="shared" si="58"/>
        <v/>
      </c>
      <c r="JM129" s="207"/>
      <c r="JN129" s="207"/>
      <c r="JO129" s="207"/>
      <c r="JP129" s="207"/>
      <c r="JQ129" s="207"/>
      <c r="JR129" s="207"/>
      <c r="JS129" s="207" t="str">
        <f t="shared" si="59"/>
        <v/>
      </c>
      <c r="JT129" s="207"/>
      <c r="JU129" s="207"/>
      <c r="JV129" s="207"/>
      <c r="JW129" s="207"/>
      <c r="JX129" s="207"/>
      <c r="JY129" s="207"/>
      <c r="JZ129" s="207" t="str">
        <f t="shared" si="60"/>
        <v/>
      </c>
      <c r="KA129" s="207"/>
      <c r="KB129" s="207"/>
      <c r="KC129" s="207"/>
      <c r="KD129" s="207"/>
      <c r="KE129" s="207"/>
      <c r="KF129" s="207"/>
      <c r="KG129" s="207" t="str">
        <f t="shared" si="61"/>
        <v/>
      </c>
      <c r="KH129" s="207"/>
      <c r="KI129" s="207"/>
      <c r="KJ129" s="207"/>
      <c r="KK129" s="207"/>
      <c r="KL129" s="207"/>
      <c r="KM129" s="207"/>
      <c r="KN129" s="207" t="str">
        <f t="shared" si="62"/>
        <v/>
      </c>
      <c r="KO129" s="207"/>
      <c r="KP129" s="207"/>
      <c r="KQ129" s="207"/>
      <c r="KR129" s="207"/>
      <c r="KS129" s="207"/>
      <c r="KT129" s="207"/>
      <c r="KU129" s="207" t="str">
        <f t="shared" si="63"/>
        <v/>
      </c>
      <c r="KV129" s="207"/>
      <c r="KW129" s="207"/>
      <c r="KX129" s="207"/>
      <c r="KY129" s="207"/>
      <c r="KZ129" s="207"/>
      <c r="LA129" s="207"/>
      <c r="LB129" s="207" t="str">
        <f t="shared" si="64"/>
        <v/>
      </c>
      <c r="LC129" s="207"/>
      <c r="LD129" s="207"/>
      <c r="LE129" s="207"/>
      <c r="LF129" s="207"/>
      <c r="LG129" s="207"/>
      <c r="LH129" s="207"/>
      <c r="LI129" s="207" t="str">
        <f t="shared" si="1"/>
        <v/>
      </c>
      <c r="LJ129" s="207"/>
      <c r="LK129" s="207"/>
      <c r="LL129" s="207"/>
      <c r="LM129" s="207"/>
      <c r="LN129" s="207"/>
      <c r="LO129" s="207"/>
      <c r="LP129" s="207" t="str">
        <f t="shared" si="2"/>
        <v/>
      </c>
      <c r="LQ129" s="207"/>
      <c r="LR129" s="207"/>
      <c r="LS129" s="207"/>
      <c r="LT129" s="207"/>
      <c r="LU129" s="207"/>
      <c r="LV129" s="207"/>
      <c r="LW129" s="207" t="str">
        <f t="shared" si="3"/>
        <v/>
      </c>
      <c r="LX129" s="207"/>
      <c r="LY129" s="207"/>
      <c r="LZ129" s="207"/>
      <c r="MA129" s="207"/>
      <c r="MB129" s="207"/>
      <c r="MC129" s="207"/>
      <c r="MD129" s="207" t="str">
        <f t="shared" si="4"/>
        <v/>
      </c>
      <c r="ME129" s="207"/>
      <c r="MF129" s="207"/>
      <c r="MG129" s="207"/>
      <c r="MH129" s="207"/>
      <c r="MI129" s="207"/>
      <c r="MJ129" s="207"/>
      <c r="MK129" s="207" t="str">
        <f t="shared" si="5"/>
        <v/>
      </c>
      <c r="ML129" s="207"/>
      <c r="MM129" s="207"/>
      <c r="MN129" s="207"/>
      <c r="MO129" s="207"/>
      <c r="MP129" s="207"/>
      <c r="MQ129" s="207"/>
      <c r="MR129" s="207" t="str">
        <f t="shared" si="6"/>
        <v/>
      </c>
      <c r="MS129" s="207"/>
      <c r="MT129" s="207"/>
      <c r="MU129" s="207"/>
      <c r="MV129" s="207"/>
      <c r="MW129" s="207"/>
      <c r="MX129" s="207"/>
      <c r="MY129" s="207" t="str">
        <f t="shared" si="7"/>
        <v/>
      </c>
      <c r="MZ129" s="207"/>
      <c r="NA129" s="207"/>
      <c r="NB129" s="207"/>
      <c r="NC129" s="207"/>
      <c r="ND129" s="207"/>
      <c r="NE129" s="207"/>
      <c r="NF129" s="207" t="str">
        <f t="shared" si="8"/>
        <v/>
      </c>
      <c r="NG129" s="207"/>
      <c r="NH129" s="207"/>
      <c r="NI129" s="207"/>
      <c r="NJ129" s="207"/>
      <c r="NK129" s="207"/>
      <c r="NL129" s="207"/>
      <c r="NM129" s="207" t="str">
        <f t="shared" si="9"/>
        <v/>
      </c>
      <c r="NN129" s="207"/>
      <c r="NO129" s="207"/>
      <c r="NP129" s="207"/>
      <c r="NQ129" s="207"/>
      <c r="NR129" s="207"/>
      <c r="NS129" s="207"/>
      <c r="NT129" s="207" t="str">
        <f t="shared" si="10"/>
        <v/>
      </c>
      <c r="NU129" s="207"/>
      <c r="NV129" s="207"/>
      <c r="NW129" s="207"/>
      <c r="NX129" s="207"/>
      <c r="NY129" s="207"/>
      <c r="NZ129" s="207"/>
      <c r="OA129" s="207" t="str">
        <f t="shared" si="11"/>
        <v/>
      </c>
      <c r="OB129" s="207"/>
      <c r="OC129" s="207"/>
      <c r="OD129" s="207"/>
      <c r="OE129" s="207"/>
      <c r="OF129" s="207"/>
      <c r="OG129" s="207"/>
      <c r="OH129" s="207" t="str">
        <f t="shared" si="12"/>
        <v/>
      </c>
      <c r="OI129" s="207"/>
      <c r="OJ129" s="207"/>
      <c r="OK129" s="207"/>
      <c r="OL129" s="207"/>
      <c r="OM129" s="207"/>
      <c r="ON129" s="207"/>
      <c r="OO129" s="207" t="str">
        <f t="shared" si="13"/>
        <v/>
      </c>
      <c r="OP129" s="207"/>
      <c r="OQ129" s="207"/>
      <c r="OR129" s="207"/>
      <c r="OS129" s="207"/>
      <c r="OT129" s="207"/>
      <c r="OU129" s="207"/>
      <c r="OV129" s="207" t="str">
        <f t="shared" si="14"/>
        <v/>
      </c>
      <c r="OW129" s="207"/>
      <c r="OX129" s="207"/>
      <c r="OY129" s="207"/>
      <c r="OZ129" s="207"/>
      <c r="PA129" s="207"/>
      <c r="PB129" s="207"/>
      <c r="PC129" s="207" t="str">
        <f t="shared" si="15"/>
        <v/>
      </c>
      <c r="PD129" s="207"/>
      <c r="PE129" s="207"/>
      <c r="PF129" s="207"/>
      <c r="PG129" s="207"/>
      <c r="PH129" s="207"/>
      <c r="PI129" s="207"/>
      <c r="PJ129" s="207" t="str">
        <f t="shared" si="16"/>
        <v/>
      </c>
      <c r="PK129" s="207"/>
      <c r="PL129" s="207"/>
      <c r="PM129" s="207"/>
      <c r="PN129" s="207"/>
      <c r="PO129" s="207"/>
      <c r="PP129" s="207"/>
      <c r="PQ129" s="207" t="str">
        <f t="shared" si="17"/>
        <v/>
      </c>
      <c r="PR129" s="207"/>
      <c r="PS129" s="207"/>
      <c r="PT129" s="207"/>
      <c r="PU129" s="207"/>
      <c r="PV129" s="207"/>
      <c r="PW129" s="207"/>
      <c r="PX129" s="207" t="str">
        <f t="shared" si="18"/>
        <v/>
      </c>
      <c r="PY129" s="207"/>
      <c r="PZ129" s="207"/>
      <c r="QA129" s="207"/>
      <c r="QB129" s="207"/>
      <c r="QC129" s="207"/>
      <c r="QD129" s="207"/>
      <c r="QE129" s="207" t="str">
        <f t="shared" si="19"/>
        <v/>
      </c>
      <c r="QF129" s="207"/>
      <c r="QG129" s="207"/>
      <c r="QH129" s="207"/>
      <c r="QI129" s="207"/>
      <c r="QJ129" s="207"/>
      <c r="QK129" s="207"/>
      <c r="QL129" s="207"/>
      <c r="QM129" s="207"/>
      <c r="QN129" s="207"/>
      <c r="QO129" s="207"/>
      <c r="QP129" s="207"/>
      <c r="QQ129" s="207"/>
      <c r="QR129" s="207"/>
      <c r="QS129" s="207"/>
      <c r="QT129" s="207"/>
      <c r="QU129" s="207"/>
      <c r="QV129" s="207"/>
    </row>
    <row r="130" spans="1:464" s="6" customFormat="1" ht="16.5">
      <c r="A130" s="207"/>
      <c r="B130" s="208"/>
      <c r="C130" s="208"/>
      <c r="D130" s="208"/>
      <c r="E130" s="208"/>
      <c r="F130" s="207" t="e">
        <f>F36</f>
        <v>#N/A</v>
      </c>
      <c r="G130" s="207"/>
      <c r="H130" s="208"/>
      <c r="I130" s="208"/>
      <c r="J130" s="208"/>
      <c r="K130" s="207"/>
      <c r="L130" s="207"/>
      <c r="M130" s="207">
        <f>M36</f>
        <v>0</v>
      </c>
      <c r="N130" s="207"/>
      <c r="O130" s="207"/>
      <c r="P130" s="207"/>
      <c r="Q130" s="209"/>
      <c r="R130" s="207"/>
      <c r="S130" s="207"/>
      <c r="T130" s="207">
        <f t="shared" si="69"/>
        <v>20</v>
      </c>
      <c r="U130" s="207"/>
      <c r="V130" s="207"/>
      <c r="W130" s="207"/>
      <c r="X130" s="207"/>
      <c r="Y130" s="207"/>
      <c r="Z130" s="207"/>
      <c r="AA130" s="207">
        <f t="shared" si="70"/>
        <v>0</v>
      </c>
      <c r="AB130" s="207"/>
      <c r="AC130" s="207"/>
      <c r="AD130" s="207"/>
      <c r="AE130" s="207"/>
      <c r="AF130" s="207"/>
      <c r="AG130" s="207"/>
      <c r="AH130" s="207" t="str">
        <f t="shared" si="24"/>
        <v/>
      </c>
      <c r="AI130" s="207"/>
      <c r="AJ130" s="207"/>
      <c r="AK130" s="207"/>
      <c r="AL130" s="207"/>
      <c r="AM130" s="207"/>
      <c r="AN130" s="207"/>
      <c r="AO130" s="207" t="str">
        <f t="shared" si="25"/>
        <v/>
      </c>
      <c r="AP130" s="207"/>
      <c r="AQ130" s="207"/>
      <c r="AR130" s="207"/>
      <c r="AS130" s="207"/>
      <c r="AT130" s="207"/>
      <c r="AU130" s="207"/>
      <c r="AV130" s="207" t="str">
        <f t="shared" si="26"/>
        <v/>
      </c>
      <c r="AW130" s="207"/>
      <c r="AX130" s="207"/>
      <c r="AY130" s="207"/>
      <c r="AZ130" s="207"/>
      <c r="BA130" s="207"/>
      <c r="BB130" s="207"/>
      <c r="BC130" s="207" t="str">
        <f t="shared" si="27"/>
        <v/>
      </c>
      <c r="BD130" s="207"/>
      <c r="BE130" s="207"/>
      <c r="BF130" s="207"/>
      <c r="BG130" s="207"/>
      <c r="BH130" s="207"/>
      <c r="BI130" s="207"/>
      <c r="BJ130" s="207" t="str">
        <f t="shared" si="28"/>
        <v/>
      </c>
      <c r="BK130" s="207"/>
      <c r="BL130" s="207"/>
      <c r="BM130" s="207"/>
      <c r="BN130" s="207"/>
      <c r="BO130" s="207"/>
      <c r="BP130" s="207"/>
      <c r="BQ130" s="207" t="str">
        <f t="shared" si="29"/>
        <v/>
      </c>
      <c r="BR130" s="207"/>
      <c r="BS130" s="207"/>
      <c r="BT130" s="207"/>
      <c r="BU130" s="207"/>
      <c r="BV130" s="207"/>
      <c r="BW130" s="207"/>
      <c r="BX130" s="207" t="str">
        <f t="shared" si="30"/>
        <v/>
      </c>
      <c r="BY130" s="207"/>
      <c r="BZ130" s="207"/>
      <c r="CA130" s="207"/>
      <c r="CB130" s="207"/>
      <c r="CC130" s="207"/>
      <c r="CD130" s="207"/>
      <c r="CE130" s="207" t="str">
        <f t="shared" si="31"/>
        <v/>
      </c>
      <c r="CF130" s="207"/>
      <c r="CG130" s="207"/>
      <c r="CH130" s="207"/>
      <c r="CI130" s="207"/>
      <c r="CJ130" s="207"/>
      <c r="CK130" s="207"/>
      <c r="CL130" s="207" t="str">
        <f t="shared" si="32"/>
        <v/>
      </c>
      <c r="CM130" s="207"/>
      <c r="CN130" s="207"/>
      <c r="CO130" s="207"/>
      <c r="CP130" s="207"/>
      <c r="CQ130" s="207"/>
      <c r="CR130" s="207"/>
      <c r="CS130" s="207" t="str">
        <f t="shared" si="33"/>
        <v/>
      </c>
      <c r="CT130" s="207"/>
      <c r="CU130" s="207"/>
      <c r="CV130" s="207"/>
      <c r="CW130" s="207"/>
      <c r="CX130" s="207"/>
      <c r="CY130" s="207"/>
      <c r="CZ130" s="207" t="str">
        <f t="shared" si="34"/>
        <v/>
      </c>
      <c r="DA130" s="207"/>
      <c r="DB130" s="207"/>
      <c r="DC130" s="207"/>
      <c r="DD130" s="207"/>
      <c r="DE130" s="207"/>
      <c r="DF130" s="207"/>
      <c r="DG130" s="207" t="str">
        <f t="shared" si="35"/>
        <v/>
      </c>
      <c r="DH130" s="207"/>
      <c r="DI130" s="207"/>
      <c r="DJ130" s="207"/>
      <c r="DK130" s="207"/>
      <c r="DL130" s="207"/>
      <c r="DM130" s="207"/>
      <c r="DN130" s="207" t="str">
        <f t="shared" si="36"/>
        <v/>
      </c>
      <c r="DO130" s="207"/>
      <c r="DP130" s="207"/>
      <c r="DQ130" s="207"/>
      <c r="DR130" s="207"/>
      <c r="DS130" s="207"/>
      <c r="DT130" s="207"/>
      <c r="DU130" s="207" t="str">
        <f t="shared" si="37"/>
        <v/>
      </c>
      <c r="DV130" s="207"/>
      <c r="DW130" s="207"/>
      <c r="DX130" s="207"/>
      <c r="DY130" s="207"/>
      <c r="DZ130" s="207"/>
      <c r="EA130" s="207"/>
      <c r="EB130" s="207" t="str">
        <f t="shared" si="38"/>
        <v/>
      </c>
      <c r="EC130" s="207"/>
      <c r="ED130" s="207"/>
      <c r="EE130" s="207"/>
      <c r="EF130" s="207"/>
      <c r="EG130" s="207"/>
      <c r="EH130" s="207"/>
      <c r="EI130" s="207" t="str">
        <f t="shared" si="39"/>
        <v/>
      </c>
      <c r="EJ130" s="207"/>
      <c r="EK130" s="207"/>
      <c r="EL130" s="207"/>
      <c r="EM130" s="207"/>
      <c r="EN130" s="207"/>
      <c r="EO130" s="207"/>
      <c r="EP130" s="207" t="str">
        <f t="shared" si="40"/>
        <v/>
      </c>
      <c r="EQ130" s="207"/>
      <c r="ER130" s="207"/>
      <c r="ES130" s="207"/>
      <c r="ET130" s="207"/>
      <c r="EU130" s="207"/>
      <c r="EV130" s="207"/>
      <c r="EW130" s="207" t="str">
        <f t="shared" si="41"/>
        <v/>
      </c>
      <c r="EX130" s="207"/>
      <c r="EY130" s="207"/>
      <c r="EZ130" s="207"/>
      <c r="FA130" s="207"/>
      <c r="FB130" s="207"/>
      <c r="FC130" s="207"/>
      <c r="FD130" s="207" t="str">
        <f t="shared" si="42"/>
        <v/>
      </c>
      <c r="FE130" s="207"/>
      <c r="FF130" s="207"/>
      <c r="FG130" s="207"/>
      <c r="FH130" s="207"/>
      <c r="FI130" s="207"/>
      <c r="FJ130" s="207"/>
      <c r="FK130" s="207" t="str">
        <f t="shared" si="43"/>
        <v/>
      </c>
      <c r="FL130" s="207"/>
      <c r="FM130" s="207"/>
      <c r="FN130" s="207"/>
      <c r="FO130" s="207"/>
      <c r="FP130" s="207"/>
      <c r="FQ130" s="207"/>
      <c r="FR130" s="207" t="str">
        <f t="shared" si="44"/>
        <v/>
      </c>
      <c r="FS130" s="207"/>
      <c r="FT130" s="207"/>
      <c r="FU130" s="207"/>
      <c r="FV130" s="207"/>
      <c r="FW130" s="207"/>
      <c r="FX130" s="207"/>
      <c r="FY130" s="207" t="str">
        <f t="shared" si="45"/>
        <v/>
      </c>
      <c r="FZ130" s="207"/>
      <c r="GA130" s="207"/>
      <c r="GB130" s="207"/>
      <c r="GC130" s="207"/>
      <c r="GD130" s="207"/>
      <c r="GE130" s="207"/>
      <c r="GF130" s="207" t="str">
        <f t="shared" si="46"/>
        <v/>
      </c>
      <c r="GG130" s="207"/>
      <c r="GH130" s="207"/>
      <c r="GI130" s="207"/>
      <c r="GJ130" s="207"/>
      <c r="GK130" s="207"/>
      <c r="GL130" s="207"/>
      <c r="GM130" s="207" t="str">
        <f t="shared" si="47"/>
        <v/>
      </c>
      <c r="GN130" s="207"/>
      <c r="GO130" s="207"/>
      <c r="GP130" s="207"/>
      <c r="GQ130" s="207"/>
      <c r="GR130" s="207"/>
      <c r="GS130" s="207"/>
      <c r="GT130" s="207" t="str">
        <f t="shared" si="48"/>
        <v/>
      </c>
      <c r="GU130" s="207"/>
      <c r="GV130" s="207"/>
      <c r="GW130" s="207"/>
      <c r="GX130" s="207"/>
      <c r="GY130" s="207"/>
      <c r="GZ130" s="207"/>
      <c r="HA130" s="207" t="str">
        <f t="shared" si="49"/>
        <v/>
      </c>
      <c r="HB130" s="207"/>
      <c r="HC130" s="207"/>
      <c r="HD130" s="207"/>
      <c r="HE130" s="207"/>
      <c r="HF130" s="207"/>
      <c r="HG130" s="207"/>
      <c r="HH130" s="207" t="str">
        <f t="shared" si="50"/>
        <v/>
      </c>
      <c r="HI130" s="207"/>
      <c r="HJ130" s="207"/>
      <c r="HK130" s="207"/>
      <c r="HL130" s="207"/>
      <c r="HM130" s="207"/>
      <c r="HN130" s="207"/>
      <c r="HO130" s="207" t="str">
        <f t="shared" si="51"/>
        <v/>
      </c>
      <c r="HP130" s="207"/>
      <c r="HQ130" s="207"/>
      <c r="HR130" s="207"/>
      <c r="HS130" s="207"/>
      <c r="HT130" s="207"/>
      <c r="HU130" s="207"/>
      <c r="HV130" s="207" t="str">
        <f t="shared" si="52"/>
        <v/>
      </c>
      <c r="HW130" s="207"/>
      <c r="HX130" s="207"/>
      <c r="HY130" s="207"/>
      <c r="HZ130" s="207"/>
      <c r="IA130" s="207"/>
      <c r="IB130" s="207"/>
      <c r="IC130" s="207" t="str">
        <f t="shared" si="53"/>
        <v/>
      </c>
      <c r="ID130" s="207"/>
      <c r="IE130" s="207"/>
      <c r="IF130" s="207"/>
      <c r="IG130" s="207"/>
      <c r="IH130" s="207"/>
      <c r="II130" s="207"/>
      <c r="IJ130" s="207" t="str">
        <f t="shared" si="54"/>
        <v/>
      </c>
      <c r="IK130" s="207"/>
      <c r="IL130" s="207"/>
      <c r="IM130" s="207"/>
      <c r="IN130" s="207"/>
      <c r="IO130" s="207"/>
      <c r="IP130" s="207"/>
      <c r="IQ130" s="207" t="str">
        <f t="shared" si="55"/>
        <v/>
      </c>
      <c r="IR130" s="207"/>
      <c r="IS130" s="207"/>
      <c r="IT130" s="207"/>
      <c r="IU130" s="207"/>
      <c r="IV130" s="207"/>
      <c r="IW130" s="207"/>
      <c r="IX130" s="207" t="str">
        <f t="shared" si="56"/>
        <v/>
      </c>
      <c r="IY130" s="207"/>
      <c r="IZ130" s="207"/>
      <c r="JA130" s="207"/>
      <c r="JB130" s="207"/>
      <c r="JC130" s="207"/>
      <c r="JD130" s="207"/>
      <c r="JE130" s="207" t="str">
        <f t="shared" si="57"/>
        <v/>
      </c>
      <c r="JF130" s="207"/>
      <c r="JG130" s="207"/>
      <c r="JH130" s="207"/>
      <c r="JI130" s="207"/>
      <c r="JJ130" s="207"/>
      <c r="JK130" s="207"/>
      <c r="JL130" s="207" t="str">
        <f t="shared" si="58"/>
        <v/>
      </c>
      <c r="JM130" s="207"/>
      <c r="JN130" s="207"/>
      <c r="JO130" s="207"/>
      <c r="JP130" s="207"/>
      <c r="JQ130" s="207"/>
      <c r="JR130" s="207"/>
      <c r="JS130" s="207" t="str">
        <f t="shared" si="59"/>
        <v/>
      </c>
      <c r="JT130" s="207"/>
      <c r="JU130" s="207"/>
      <c r="JV130" s="207"/>
      <c r="JW130" s="207"/>
      <c r="JX130" s="207"/>
      <c r="JY130" s="207"/>
      <c r="JZ130" s="207" t="str">
        <f t="shared" si="60"/>
        <v/>
      </c>
      <c r="KA130" s="207"/>
      <c r="KB130" s="207"/>
      <c r="KC130" s="207"/>
      <c r="KD130" s="207"/>
      <c r="KE130" s="207"/>
      <c r="KF130" s="207"/>
      <c r="KG130" s="207" t="str">
        <f t="shared" si="61"/>
        <v/>
      </c>
      <c r="KH130" s="207"/>
      <c r="KI130" s="207"/>
      <c r="KJ130" s="207"/>
      <c r="KK130" s="207"/>
      <c r="KL130" s="207"/>
      <c r="KM130" s="207"/>
      <c r="KN130" s="207" t="str">
        <f t="shared" si="62"/>
        <v/>
      </c>
      <c r="KO130" s="207"/>
      <c r="KP130" s="207"/>
      <c r="KQ130" s="207"/>
      <c r="KR130" s="207"/>
      <c r="KS130" s="207"/>
      <c r="KT130" s="207"/>
      <c r="KU130" s="207" t="str">
        <f t="shared" si="63"/>
        <v/>
      </c>
      <c r="KV130" s="207"/>
      <c r="KW130" s="207"/>
      <c r="KX130" s="207"/>
      <c r="KY130" s="207"/>
      <c r="KZ130" s="207"/>
      <c r="LA130" s="207"/>
      <c r="LB130" s="207" t="str">
        <f t="shared" si="64"/>
        <v/>
      </c>
      <c r="LC130" s="207"/>
      <c r="LD130" s="207"/>
      <c r="LE130" s="207"/>
      <c r="LF130" s="207"/>
      <c r="LG130" s="207"/>
      <c r="LH130" s="207"/>
      <c r="LI130" s="207" t="str">
        <f t="shared" si="1"/>
        <v/>
      </c>
      <c r="LJ130" s="207"/>
      <c r="LK130" s="207"/>
      <c r="LL130" s="207"/>
      <c r="LM130" s="207"/>
      <c r="LN130" s="207"/>
      <c r="LO130" s="207"/>
      <c r="LP130" s="207" t="str">
        <f t="shared" si="2"/>
        <v/>
      </c>
      <c r="LQ130" s="207"/>
      <c r="LR130" s="207"/>
      <c r="LS130" s="207"/>
      <c r="LT130" s="207"/>
      <c r="LU130" s="207"/>
      <c r="LV130" s="207"/>
      <c r="LW130" s="207" t="str">
        <f t="shared" si="3"/>
        <v/>
      </c>
      <c r="LX130" s="207"/>
      <c r="LY130" s="207"/>
      <c r="LZ130" s="207"/>
      <c r="MA130" s="207"/>
      <c r="MB130" s="207"/>
      <c r="MC130" s="207"/>
      <c r="MD130" s="207" t="str">
        <f t="shared" si="4"/>
        <v/>
      </c>
      <c r="ME130" s="207"/>
      <c r="MF130" s="207"/>
      <c r="MG130" s="207"/>
      <c r="MH130" s="207"/>
      <c r="MI130" s="207"/>
      <c r="MJ130" s="207"/>
      <c r="MK130" s="207" t="str">
        <f t="shared" si="5"/>
        <v/>
      </c>
      <c r="ML130" s="207"/>
      <c r="MM130" s="207"/>
      <c r="MN130" s="207"/>
      <c r="MO130" s="207"/>
      <c r="MP130" s="207"/>
      <c r="MQ130" s="207"/>
      <c r="MR130" s="207" t="str">
        <f t="shared" si="6"/>
        <v/>
      </c>
      <c r="MS130" s="207"/>
      <c r="MT130" s="207"/>
      <c r="MU130" s="207"/>
      <c r="MV130" s="207"/>
      <c r="MW130" s="207"/>
      <c r="MX130" s="207"/>
      <c r="MY130" s="207" t="str">
        <f t="shared" si="7"/>
        <v/>
      </c>
      <c r="MZ130" s="207"/>
      <c r="NA130" s="207"/>
      <c r="NB130" s="207"/>
      <c r="NC130" s="207"/>
      <c r="ND130" s="207"/>
      <c r="NE130" s="207"/>
      <c r="NF130" s="207" t="str">
        <f t="shared" si="8"/>
        <v/>
      </c>
      <c r="NG130" s="207"/>
      <c r="NH130" s="207"/>
      <c r="NI130" s="207"/>
      <c r="NJ130" s="207"/>
      <c r="NK130" s="207"/>
      <c r="NL130" s="207"/>
      <c r="NM130" s="207" t="str">
        <f t="shared" si="9"/>
        <v/>
      </c>
      <c r="NN130" s="207"/>
      <c r="NO130" s="207"/>
      <c r="NP130" s="207"/>
      <c r="NQ130" s="207"/>
      <c r="NR130" s="207"/>
      <c r="NS130" s="207"/>
      <c r="NT130" s="207" t="str">
        <f t="shared" si="10"/>
        <v/>
      </c>
      <c r="NU130" s="207"/>
      <c r="NV130" s="207"/>
      <c r="NW130" s="207"/>
      <c r="NX130" s="207"/>
      <c r="NY130" s="207"/>
      <c r="NZ130" s="207"/>
      <c r="OA130" s="207" t="str">
        <f t="shared" si="11"/>
        <v/>
      </c>
      <c r="OB130" s="207"/>
      <c r="OC130" s="207"/>
      <c r="OD130" s="207"/>
      <c r="OE130" s="207"/>
      <c r="OF130" s="207"/>
      <c r="OG130" s="207"/>
      <c r="OH130" s="207" t="str">
        <f t="shared" si="12"/>
        <v/>
      </c>
      <c r="OI130" s="207"/>
      <c r="OJ130" s="207"/>
      <c r="OK130" s="207"/>
      <c r="OL130" s="207"/>
      <c r="OM130" s="207"/>
      <c r="ON130" s="207"/>
      <c r="OO130" s="207" t="str">
        <f t="shared" si="13"/>
        <v/>
      </c>
      <c r="OP130" s="207"/>
      <c r="OQ130" s="207"/>
      <c r="OR130" s="207"/>
      <c r="OS130" s="207"/>
      <c r="OT130" s="207"/>
      <c r="OU130" s="207"/>
      <c r="OV130" s="207" t="str">
        <f t="shared" si="14"/>
        <v/>
      </c>
      <c r="OW130" s="207"/>
      <c r="OX130" s="207"/>
      <c r="OY130" s="207"/>
      <c r="OZ130" s="207"/>
      <c r="PA130" s="207"/>
      <c r="PB130" s="207"/>
      <c r="PC130" s="207" t="str">
        <f t="shared" si="15"/>
        <v/>
      </c>
      <c r="PD130" s="207"/>
      <c r="PE130" s="207"/>
      <c r="PF130" s="207"/>
      <c r="PG130" s="207"/>
      <c r="PH130" s="207"/>
      <c r="PI130" s="207"/>
      <c r="PJ130" s="207" t="str">
        <f t="shared" si="16"/>
        <v/>
      </c>
      <c r="PK130" s="207"/>
      <c r="PL130" s="207"/>
      <c r="PM130" s="207"/>
      <c r="PN130" s="207"/>
      <c r="PO130" s="207"/>
      <c r="PP130" s="207"/>
      <c r="PQ130" s="207" t="str">
        <f t="shared" si="17"/>
        <v/>
      </c>
      <c r="PR130" s="207"/>
      <c r="PS130" s="207"/>
      <c r="PT130" s="207"/>
      <c r="PU130" s="207"/>
      <c r="PV130" s="207"/>
      <c r="PW130" s="207"/>
      <c r="PX130" s="207" t="str">
        <f t="shared" si="18"/>
        <v/>
      </c>
      <c r="PY130" s="207"/>
      <c r="PZ130" s="207"/>
      <c r="QA130" s="207"/>
      <c r="QB130" s="207"/>
      <c r="QC130" s="207"/>
      <c r="QD130" s="207"/>
      <c r="QE130" s="207" t="str">
        <f t="shared" si="19"/>
        <v/>
      </c>
      <c r="QF130" s="207"/>
      <c r="QG130" s="207"/>
      <c r="QH130" s="207"/>
      <c r="QI130" s="207"/>
      <c r="QJ130" s="207"/>
      <c r="QK130" s="207"/>
      <c r="QL130" s="207"/>
      <c r="QM130" s="207"/>
      <c r="QN130" s="207"/>
      <c r="QO130" s="207"/>
      <c r="QP130" s="207"/>
      <c r="QQ130" s="207"/>
      <c r="QR130" s="207"/>
      <c r="QS130" s="207"/>
      <c r="QT130" s="207"/>
      <c r="QU130" s="207"/>
      <c r="QV130" s="207"/>
    </row>
    <row r="131" spans="1:464" s="6" customFormat="1" ht="16.5">
      <c r="A131" s="207"/>
      <c r="B131" s="208"/>
      <c r="C131" s="208"/>
      <c r="D131" s="208"/>
      <c r="E131" s="208"/>
      <c r="F131" s="207" t="e">
        <f>F37</f>
        <v>#N/A</v>
      </c>
      <c r="G131" s="207"/>
      <c r="H131" s="208"/>
      <c r="I131" s="208"/>
      <c r="J131" s="208"/>
      <c r="K131" s="207"/>
      <c r="L131" s="207"/>
      <c r="M131" s="207">
        <f>M37</f>
        <v>0</v>
      </c>
      <c r="N131" s="207"/>
      <c r="O131" s="207"/>
      <c r="P131" s="207"/>
      <c r="Q131" s="209"/>
      <c r="R131" s="207"/>
      <c r="S131" s="207"/>
      <c r="T131" s="207">
        <f t="shared" si="69"/>
        <v>20</v>
      </c>
      <c r="U131" s="207"/>
      <c r="V131" s="207"/>
      <c r="W131" s="207"/>
      <c r="X131" s="207"/>
      <c r="Y131" s="207"/>
      <c r="Z131" s="207"/>
      <c r="AA131" s="207">
        <f t="shared" si="70"/>
        <v>0</v>
      </c>
      <c r="AB131" s="207"/>
      <c r="AC131" s="207"/>
      <c r="AD131" s="207"/>
      <c r="AE131" s="207"/>
      <c r="AF131" s="207"/>
      <c r="AG131" s="207"/>
      <c r="AH131" s="207" t="str">
        <f t="shared" si="24"/>
        <v/>
      </c>
      <c r="AI131" s="207"/>
      <c r="AJ131" s="207"/>
      <c r="AK131" s="207"/>
      <c r="AL131" s="207"/>
      <c r="AM131" s="207"/>
      <c r="AN131" s="207"/>
      <c r="AO131" s="207" t="str">
        <f t="shared" si="25"/>
        <v/>
      </c>
      <c r="AP131" s="207"/>
      <c r="AQ131" s="207"/>
      <c r="AR131" s="207"/>
      <c r="AS131" s="207"/>
      <c r="AT131" s="207"/>
      <c r="AU131" s="207"/>
      <c r="AV131" s="207" t="str">
        <f t="shared" si="26"/>
        <v/>
      </c>
      <c r="AW131" s="207"/>
      <c r="AX131" s="207"/>
      <c r="AY131" s="207"/>
      <c r="AZ131" s="207"/>
      <c r="BA131" s="207"/>
      <c r="BB131" s="207"/>
      <c r="BC131" s="207" t="str">
        <f t="shared" si="27"/>
        <v/>
      </c>
      <c r="BD131" s="207"/>
      <c r="BE131" s="207"/>
      <c r="BF131" s="207"/>
      <c r="BG131" s="207"/>
      <c r="BH131" s="207"/>
      <c r="BI131" s="207"/>
      <c r="BJ131" s="207" t="str">
        <f t="shared" si="28"/>
        <v/>
      </c>
      <c r="BK131" s="207"/>
      <c r="BL131" s="207"/>
      <c r="BM131" s="207"/>
      <c r="BN131" s="207"/>
      <c r="BO131" s="207"/>
      <c r="BP131" s="207"/>
      <c r="BQ131" s="207" t="str">
        <f t="shared" si="29"/>
        <v/>
      </c>
      <c r="BR131" s="207"/>
      <c r="BS131" s="207"/>
      <c r="BT131" s="207"/>
      <c r="BU131" s="207"/>
      <c r="BV131" s="207"/>
      <c r="BW131" s="207"/>
      <c r="BX131" s="207" t="str">
        <f t="shared" si="30"/>
        <v/>
      </c>
      <c r="BY131" s="207"/>
      <c r="BZ131" s="207"/>
      <c r="CA131" s="207"/>
      <c r="CB131" s="207"/>
      <c r="CC131" s="207"/>
      <c r="CD131" s="207"/>
      <c r="CE131" s="207" t="str">
        <f t="shared" si="31"/>
        <v/>
      </c>
      <c r="CF131" s="207"/>
      <c r="CG131" s="207"/>
      <c r="CH131" s="207"/>
      <c r="CI131" s="207"/>
      <c r="CJ131" s="207"/>
      <c r="CK131" s="207"/>
      <c r="CL131" s="207" t="str">
        <f t="shared" si="32"/>
        <v/>
      </c>
      <c r="CM131" s="207"/>
      <c r="CN131" s="207"/>
      <c r="CO131" s="207"/>
      <c r="CP131" s="207"/>
      <c r="CQ131" s="207"/>
      <c r="CR131" s="207"/>
      <c r="CS131" s="207" t="str">
        <f t="shared" si="33"/>
        <v/>
      </c>
      <c r="CT131" s="207"/>
      <c r="CU131" s="207"/>
      <c r="CV131" s="207"/>
      <c r="CW131" s="207"/>
      <c r="CX131" s="207"/>
      <c r="CY131" s="207"/>
      <c r="CZ131" s="207" t="str">
        <f t="shared" si="34"/>
        <v/>
      </c>
      <c r="DA131" s="207"/>
      <c r="DB131" s="207"/>
      <c r="DC131" s="207"/>
      <c r="DD131" s="207"/>
      <c r="DE131" s="207"/>
      <c r="DF131" s="207"/>
      <c r="DG131" s="207" t="str">
        <f t="shared" si="35"/>
        <v/>
      </c>
      <c r="DH131" s="207"/>
      <c r="DI131" s="207"/>
      <c r="DJ131" s="207"/>
      <c r="DK131" s="207"/>
      <c r="DL131" s="207"/>
      <c r="DM131" s="207"/>
      <c r="DN131" s="207" t="str">
        <f t="shared" si="36"/>
        <v/>
      </c>
      <c r="DO131" s="207"/>
      <c r="DP131" s="207"/>
      <c r="DQ131" s="207"/>
      <c r="DR131" s="207"/>
      <c r="DS131" s="207"/>
      <c r="DT131" s="207"/>
      <c r="DU131" s="207" t="str">
        <f t="shared" si="37"/>
        <v/>
      </c>
      <c r="DV131" s="207"/>
      <c r="DW131" s="207"/>
      <c r="DX131" s="207"/>
      <c r="DY131" s="207"/>
      <c r="DZ131" s="207"/>
      <c r="EA131" s="207"/>
      <c r="EB131" s="207" t="str">
        <f t="shared" si="38"/>
        <v/>
      </c>
      <c r="EC131" s="207"/>
      <c r="ED131" s="207"/>
      <c r="EE131" s="207"/>
      <c r="EF131" s="207"/>
      <c r="EG131" s="207"/>
      <c r="EH131" s="207"/>
      <c r="EI131" s="207" t="str">
        <f t="shared" si="39"/>
        <v/>
      </c>
      <c r="EJ131" s="207"/>
      <c r="EK131" s="207"/>
      <c r="EL131" s="207"/>
      <c r="EM131" s="207"/>
      <c r="EN131" s="207"/>
      <c r="EO131" s="207"/>
      <c r="EP131" s="207" t="str">
        <f t="shared" si="40"/>
        <v/>
      </c>
      <c r="EQ131" s="207"/>
      <c r="ER131" s="207"/>
      <c r="ES131" s="207"/>
      <c r="ET131" s="207"/>
      <c r="EU131" s="207"/>
      <c r="EV131" s="207"/>
      <c r="EW131" s="207" t="str">
        <f t="shared" si="41"/>
        <v/>
      </c>
      <c r="EX131" s="207"/>
      <c r="EY131" s="207"/>
      <c r="EZ131" s="207"/>
      <c r="FA131" s="207"/>
      <c r="FB131" s="207"/>
      <c r="FC131" s="207"/>
      <c r="FD131" s="207" t="str">
        <f t="shared" si="42"/>
        <v/>
      </c>
      <c r="FE131" s="207"/>
      <c r="FF131" s="207"/>
      <c r="FG131" s="207"/>
      <c r="FH131" s="207"/>
      <c r="FI131" s="207"/>
      <c r="FJ131" s="207"/>
      <c r="FK131" s="207" t="str">
        <f t="shared" si="43"/>
        <v/>
      </c>
      <c r="FL131" s="207"/>
      <c r="FM131" s="207"/>
      <c r="FN131" s="207"/>
      <c r="FO131" s="207"/>
      <c r="FP131" s="207"/>
      <c r="FQ131" s="207"/>
      <c r="FR131" s="207" t="str">
        <f t="shared" si="44"/>
        <v/>
      </c>
      <c r="FS131" s="207"/>
      <c r="FT131" s="207"/>
      <c r="FU131" s="207"/>
      <c r="FV131" s="207"/>
      <c r="FW131" s="207"/>
      <c r="FX131" s="207"/>
      <c r="FY131" s="207" t="str">
        <f t="shared" si="45"/>
        <v/>
      </c>
      <c r="FZ131" s="207"/>
      <c r="GA131" s="207"/>
      <c r="GB131" s="207"/>
      <c r="GC131" s="207"/>
      <c r="GD131" s="207"/>
      <c r="GE131" s="207"/>
      <c r="GF131" s="207" t="str">
        <f t="shared" si="46"/>
        <v/>
      </c>
      <c r="GG131" s="207"/>
      <c r="GH131" s="207"/>
      <c r="GI131" s="207"/>
      <c r="GJ131" s="207"/>
      <c r="GK131" s="207"/>
      <c r="GL131" s="207"/>
      <c r="GM131" s="207" t="str">
        <f t="shared" si="47"/>
        <v/>
      </c>
      <c r="GN131" s="207"/>
      <c r="GO131" s="207"/>
      <c r="GP131" s="207"/>
      <c r="GQ131" s="207"/>
      <c r="GR131" s="207"/>
      <c r="GS131" s="207"/>
      <c r="GT131" s="207" t="str">
        <f t="shared" si="48"/>
        <v/>
      </c>
      <c r="GU131" s="207"/>
      <c r="GV131" s="207"/>
      <c r="GW131" s="207"/>
      <c r="GX131" s="207"/>
      <c r="GY131" s="207"/>
      <c r="GZ131" s="207"/>
      <c r="HA131" s="207" t="str">
        <f t="shared" si="49"/>
        <v/>
      </c>
      <c r="HB131" s="207"/>
      <c r="HC131" s="207"/>
      <c r="HD131" s="207"/>
      <c r="HE131" s="207"/>
      <c r="HF131" s="207"/>
      <c r="HG131" s="207"/>
      <c r="HH131" s="207" t="str">
        <f t="shared" si="50"/>
        <v/>
      </c>
      <c r="HI131" s="207"/>
      <c r="HJ131" s="207"/>
      <c r="HK131" s="207"/>
      <c r="HL131" s="207"/>
      <c r="HM131" s="207"/>
      <c r="HN131" s="207"/>
      <c r="HO131" s="207" t="str">
        <f t="shared" si="51"/>
        <v/>
      </c>
      <c r="HP131" s="207"/>
      <c r="HQ131" s="207"/>
      <c r="HR131" s="207"/>
      <c r="HS131" s="207"/>
      <c r="HT131" s="207"/>
      <c r="HU131" s="207"/>
      <c r="HV131" s="207" t="str">
        <f t="shared" si="52"/>
        <v/>
      </c>
      <c r="HW131" s="207"/>
      <c r="HX131" s="207"/>
      <c r="HY131" s="207"/>
      <c r="HZ131" s="207"/>
      <c r="IA131" s="207"/>
      <c r="IB131" s="207"/>
      <c r="IC131" s="207" t="str">
        <f t="shared" si="53"/>
        <v/>
      </c>
      <c r="ID131" s="207"/>
      <c r="IE131" s="207"/>
      <c r="IF131" s="207"/>
      <c r="IG131" s="207"/>
      <c r="IH131" s="207"/>
      <c r="II131" s="207"/>
      <c r="IJ131" s="207" t="str">
        <f t="shared" si="54"/>
        <v/>
      </c>
      <c r="IK131" s="207"/>
      <c r="IL131" s="207"/>
      <c r="IM131" s="207"/>
      <c r="IN131" s="207"/>
      <c r="IO131" s="207"/>
      <c r="IP131" s="207"/>
      <c r="IQ131" s="207" t="str">
        <f t="shared" si="55"/>
        <v/>
      </c>
      <c r="IR131" s="207"/>
      <c r="IS131" s="207"/>
      <c r="IT131" s="207"/>
      <c r="IU131" s="207"/>
      <c r="IV131" s="207"/>
      <c r="IW131" s="207"/>
      <c r="IX131" s="207" t="str">
        <f t="shared" si="56"/>
        <v/>
      </c>
      <c r="IY131" s="207"/>
      <c r="IZ131" s="207"/>
      <c r="JA131" s="207"/>
      <c r="JB131" s="207"/>
      <c r="JC131" s="207"/>
      <c r="JD131" s="207"/>
      <c r="JE131" s="207" t="str">
        <f t="shared" si="57"/>
        <v/>
      </c>
      <c r="JF131" s="207"/>
      <c r="JG131" s="207"/>
      <c r="JH131" s="207"/>
      <c r="JI131" s="207"/>
      <c r="JJ131" s="207"/>
      <c r="JK131" s="207"/>
      <c r="JL131" s="207" t="str">
        <f t="shared" si="58"/>
        <v/>
      </c>
      <c r="JM131" s="207"/>
      <c r="JN131" s="207"/>
      <c r="JO131" s="207"/>
      <c r="JP131" s="207"/>
      <c r="JQ131" s="207"/>
      <c r="JR131" s="207"/>
      <c r="JS131" s="207" t="str">
        <f t="shared" si="59"/>
        <v/>
      </c>
      <c r="JT131" s="207"/>
      <c r="JU131" s="207"/>
      <c r="JV131" s="207"/>
      <c r="JW131" s="207"/>
      <c r="JX131" s="207"/>
      <c r="JY131" s="207"/>
      <c r="JZ131" s="207" t="str">
        <f t="shared" si="60"/>
        <v/>
      </c>
      <c r="KA131" s="207"/>
      <c r="KB131" s="207"/>
      <c r="KC131" s="207"/>
      <c r="KD131" s="207"/>
      <c r="KE131" s="207"/>
      <c r="KF131" s="207"/>
      <c r="KG131" s="207" t="str">
        <f t="shared" si="61"/>
        <v/>
      </c>
      <c r="KH131" s="207"/>
      <c r="KI131" s="207"/>
      <c r="KJ131" s="207"/>
      <c r="KK131" s="207"/>
      <c r="KL131" s="207"/>
      <c r="KM131" s="207"/>
      <c r="KN131" s="207" t="str">
        <f t="shared" si="62"/>
        <v/>
      </c>
      <c r="KO131" s="207"/>
      <c r="KP131" s="207"/>
      <c r="KQ131" s="207"/>
      <c r="KR131" s="207"/>
      <c r="KS131" s="207"/>
      <c r="KT131" s="207"/>
      <c r="KU131" s="207" t="str">
        <f t="shared" si="63"/>
        <v/>
      </c>
      <c r="KV131" s="207"/>
      <c r="KW131" s="207"/>
      <c r="KX131" s="207"/>
      <c r="KY131" s="207"/>
      <c r="KZ131" s="207"/>
      <c r="LA131" s="207"/>
      <c r="LB131" s="207" t="str">
        <f t="shared" si="64"/>
        <v/>
      </c>
      <c r="LC131" s="207"/>
      <c r="LD131" s="207"/>
      <c r="LE131" s="207"/>
      <c r="LF131" s="207"/>
      <c r="LG131" s="207"/>
      <c r="LH131" s="207"/>
      <c r="LI131" s="207" t="str">
        <f t="shared" si="1"/>
        <v/>
      </c>
      <c r="LJ131" s="207"/>
      <c r="LK131" s="207"/>
      <c r="LL131" s="207"/>
      <c r="LM131" s="207"/>
      <c r="LN131" s="207"/>
      <c r="LO131" s="207"/>
      <c r="LP131" s="207" t="str">
        <f t="shared" si="2"/>
        <v/>
      </c>
      <c r="LQ131" s="207"/>
      <c r="LR131" s="207"/>
      <c r="LS131" s="207"/>
      <c r="LT131" s="207"/>
      <c r="LU131" s="207"/>
      <c r="LV131" s="207"/>
      <c r="LW131" s="207" t="str">
        <f t="shared" si="3"/>
        <v/>
      </c>
      <c r="LX131" s="207"/>
      <c r="LY131" s="207"/>
      <c r="LZ131" s="207"/>
      <c r="MA131" s="207"/>
      <c r="MB131" s="207"/>
      <c r="MC131" s="207"/>
      <c r="MD131" s="207" t="str">
        <f t="shared" si="4"/>
        <v/>
      </c>
      <c r="ME131" s="207"/>
      <c r="MF131" s="207"/>
      <c r="MG131" s="207"/>
      <c r="MH131" s="207"/>
      <c r="MI131" s="207"/>
      <c r="MJ131" s="207"/>
      <c r="MK131" s="207" t="str">
        <f t="shared" si="5"/>
        <v/>
      </c>
      <c r="ML131" s="207"/>
      <c r="MM131" s="207"/>
      <c r="MN131" s="207"/>
      <c r="MO131" s="207"/>
      <c r="MP131" s="207"/>
      <c r="MQ131" s="207"/>
      <c r="MR131" s="207" t="str">
        <f t="shared" si="6"/>
        <v/>
      </c>
      <c r="MS131" s="207"/>
      <c r="MT131" s="207"/>
      <c r="MU131" s="207"/>
      <c r="MV131" s="207"/>
      <c r="MW131" s="207"/>
      <c r="MX131" s="207"/>
      <c r="MY131" s="207" t="str">
        <f t="shared" si="7"/>
        <v/>
      </c>
      <c r="MZ131" s="207"/>
      <c r="NA131" s="207"/>
      <c r="NB131" s="207"/>
      <c r="NC131" s="207"/>
      <c r="ND131" s="207"/>
      <c r="NE131" s="207"/>
      <c r="NF131" s="207" t="str">
        <f t="shared" si="8"/>
        <v/>
      </c>
      <c r="NG131" s="207"/>
      <c r="NH131" s="207"/>
      <c r="NI131" s="207"/>
      <c r="NJ131" s="207"/>
      <c r="NK131" s="207"/>
      <c r="NL131" s="207"/>
      <c r="NM131" s="207" t="str">
        <f t="shared" si="9"/>
        <v/>
      </c>
      <c r="NN131" s="207"/>
      <c r="NO131" s="207"/>
      <c r="NP131" s="207"/>
      <c r="NQ131" s="207"/>
      <c r="NR131" s="207"/>
      <c r="NS131" s="207"/>
      <c r="NT131" s="207" t="str">
        <f t="shared" si="10"/>
        <v/>
      </c>
      <c r="NU131" s="207"/>
      <c r="NV131" s="207"/>
      <c r="NW131" s="207"/>
      <c r="NX131" s="207"/>
      <c r="NY131" s="207"/>
      <c r="NZ131" s="207"/>
      <c r="OA131" s="207" t="str">
        <f t="shared" si="11"/>
        <v/>
      </c>
      <c r="OB131" s="207"/>
      <c r="OC131" s="207"/>
      <c r="OD131" s="207"/>
      <c r="OE131" s="207"/>
      <c r="OF131" s="207"/>
      <c r="OG131" s="207"/>
      <c r="OH131" s="207" t="str">
        <f t="shared" si="12"/>
        <v/>
      </c>
      <c r="OI131" s="207"/>
      <c r="OJ131" s="207"/>
      <c r="OK131" s="207"/>
      <c r="OL131" s="207"/>
      <c r="OM131" s="207"/>
      <c r="ON131" s="207"/>
      <c r="OO131" s="207" t="str">
        <f t="shared" si="13"/>
        <v/>
      </c>
      <c r="OP131" s="207"/>
      <c r="OQ131" s="207"/>
      <c r="OR131" s="207"/>
      <c r="OS131" s="207"/>
      <c r="OT131" s="207"/>
      <c r="OU131" s="207"/>
      <c r="OV131" s="207" t="str">
        <f t="shared" si="14"/>
        <v/>
      </c>
      <c r="OW131" s="207"/>
      <c r="OX131" s="207"/>
      <c r="OY131" s="207"/>
      <c r="OZ131" s="207"/>
      <c r="PA131" s="207"/>
      <c r="PB131" s="207"/>
      <c r="PC131" s="207" t="str">
        <f t="shared" si="15"/>
        <v/>
      </c>
      <c r="PD131" s="207"/>
      <c r="PE131" s="207"/>
      <c r="PF131" s="207"/>
      <c r="PG131" s="207"/>
      <c r="PH131" s="207"/>
      <c r="PI131" s="207"/>
      <c r="PJ131" s="207" t="str">
        <f t="shared" si="16"/>
        <v/>
      </c>
      <c r="PK131" s="207"/>
      <c r="PL131" s="207"/>
      <c r="PM131" s="207"/>
      <c r="PN131" s="207"/>
      <c r="PO131" s="207"/>
      <c r="PP131" s="207"/>
      <c r="PQ131" s="207" t="str">
        <f t="shared" si="17"/>
        <v/>
      </c>
      <c r="PR131" s="207"/>
      <c r="PS131" s="207"/>
      <c r="PT131" s="207"/>
      <c r="PU131" s="207"/>
      <c r="PV131" s="207"/>
      <c r="PW131" s="207"/>
      <c r="PX131" s="207" t="str">
        <f t="shared" si="18"/>
        <v/>
      </c>
      <c r="PY131" s="207"/>
      <c r="PZ131" s="207"/>
      <c r="QA131" s="207"/>
      <c r="QB131" s="207"/>
      <c r="QC131" s="207"/>
      <c r="QD131" s="207"/>
      <c r="QE131" s="207" t="str">
        <f t="shared" si="19"/>
        <v/>
      </c>
      <c r="QF131" s="207"/>
      <c r="QG131" s="207"/>
      <c r="QH131" s="207"/>
      <c r="QI131" s="207"/>
      <c r="QJ131" s="207"/>
      <c r="QK131" s="207"/>
      <c r="QL131" s="207"/>
      <c r="QM131" s="207"/>
      <c r="QN131" s="207"/>
      <c r="QO131" s="207"/>
      <c r="QP131" s="207"/>
      <c r="QQ131" s="207"/>
      <c r="QR131" s="207"/>
      <c r="QS131" s="207"/>
      <c r="QT131" s="207"/>
      <c r="QU131" s="207"/>
      <c r="QV131" s="207"/>
    </row>
    <row r="132" spans="1:464" s="6" customFormat="1" ht="16.5">
      <c r="A132" s="207"/>
      <c r="B132" s="208"/>
      <c r="C132" s="208"/>
      <c r="D132" s="208"/>
      <c r="E132" s="208"/>
      <c r="F132" s="207" t="e">
        <f>F38</f>
        <v>#N/A</v>
      </c>
      <c r="G132" s="207"/>
      <c r="H132" s="208"/>
      <c r="I132" s="208"/>
      <c r="J132" s="208"/>
      <c r="K132" s="207"/>
      <c r="L132" s="207"/>
      <c r="M132" s="207">
        <f>M38</f>
        <v>20</v>
      </c>
      <c r="N132" s="207"/>
      <c r="O132" s="207"/>
      <c r="P132" s="207"/>
      <c r="Q132" s="209"/>
      <c r="R132" s="207"/>
      <c r="S132" s="207"/>
      <c r="T132" s="207">
        <f t="shared" si="69"/>
        <v>20</v>
      </c>
      <c r="U132" s="207"/>
      <c r="V132" s="207"/>
      <c r="W132" s="207"/>
      <c r="X132" s="207"/>
      <c r="Y132" s="207"/>
      <c r="Z132" s="207"/>
      <c r="AA132" s="207">
        <f t="shared" si="70"/>
        <v>0</v>
      </c>
      <c r="AB132" s="207"/>
      <c r="AC132" s="207"/>
      <c r="AD132" s="207"/>
      <c r="AE132" s="207"/>
      <c r="AF132" s="207"/>
      <c r="AG132" s="207"/>
      <c r="AH132" s="207" t="str">
        <f t="shared" si="24"/>
        <v/>
      </c>
      <c r="AI132" s="207"/>
      <c r="AJ132" s="207"/>
      <c r="AK132" s="207"/>
      <c r="AL132" s="207"/>
      <c r="AM132" s="207"/>
      <c r="AN132" s="207"/>
      <c r="AO132" s="207" t="str">
        <f t="shared" si="25"/>
        <v/>
      </c>
      <c r="AP132" s="207"/>
      <c r="AQ132" s="207"/>
      <c r="AR132" s="207"/>
      <c r="AS132" s="207"/>
      <c r="AT132" s="207"/>
      <c r="AU132" s="207"/>
      <c r="AV132" s="207" t="str">
        <f t="shared" si="26"/>
        <v/>
      </c>
      <c r="AW132" s="207"/>
      <c r="AX132" s="207"/>
      <c r="AY132" s="207"/>
      <c r="AZ132" s="207"/>
      <c r="BA132" s="207"/>
      <c r="BB132" s="207"/>
      <c r="BC132" s="207" t="str">
        <f t="shared" si="27"/>
        <v/>
      </c>
      <c r="BD132" s="207"/>
      <c r="BE132" s="207"/>
      <c r="BF132" s="207"/>
      <c r="BG132" s="207"/>
      <c r="BH132" s="207"/>
      <c r="BI132" s="207"/>
      <c r="BJ132" s="207" t="str">
        <f t="shared" si="28"/>
        <v/>
      </c>
      <c r="BK132" s="207"/>
      <c r="BL132" s="207"/>
      <c r="BM132" s="207"/>
      <c r="BN132" s="207"/>
      <c r="BO132" s="207"/>
      <c r="BP132" s="207"/>
      <c r="BQ132" s="207" t="str">
        <f t="shared" si="29"/>
        <v/>
      </c>
      <c r="BR132" s="207"/>
      <c r="BS132" s="207"/>
      <c r="BT132" s="207"/>
      <c r="BU132" s="207"/>
      <c r="BV132" s="207"/>
      <c r="BW132" s="207"/>
      <c r="BX132" s="207" t="str">
        <f t="shared" si="30"/>
        <v/>
      </c>
      <c r="BY132" s="207"/>
      <c r="BZ132" s="207"/>
      <c r="CA132" s="207"/>
      <c r="CB132" s="207"/>
      <c r="CC132" s="207"/>
      <c r="CD132" s="207"/>
      <c r="CE132" s="207" t="str">
        <f t="shared" si="31"/>
        <v/>
      </c>
      <c r="CF132" s="207"/>
      <c r="CG132" s="207"/>
      <c r="CH132" s="207"/>
      <c r="CI132" s="207"/>
      <c r="CJ132" s="207"/>
      <c r="CK132" s="207"/>
      <c r="CL132" s="207" t="str">
        <f t="shared" si="32"/>
        <v/>
      </c>
      <c r="CM132" s="207"/>
      <c r="CN132" s="207"/>
      <c r="CO132" s="207"/>
      <c r="CP132" s="207"/>
      <c r="CQ132" s="207"/>
      <c r="CR132" s="207"/>
      <c r="CS132" s="207" t="str">
        <f t="shared" si="33"/>
        <v/>
      </c>
      <c r="CT132" s="207"/>
      <c r="CU132" s="207"/>
      <c r="CV132" s="207"/>
      <c r="CW132" s="207"/>
      <c r="CX132" s="207"/>
      <c r="CY132" s="207"/>
      <c r="CZ132" s="207" t="str">
        <f t="shared" si="34"/>
        <v/>
      </c>
      <c r="DA132" s="207"/>
      <c r="DB132" s="207"/>
      <c r="DC132" s="207"/>
      <c r="DD132" s="207"/>
      <c r="DE132" s="207"/>
      <c r="DF132" s="207"/>
      <c r="DG132" s="207" t="str">
        <f t="shared" si="35"/>
        <v/>
      </c>
      <c r="DH132" s="207"/>
      <c r="DI132" s="207"/>
      <c r="DJ132" s="207"/>
      <c r="DK132" s="207"/>
      <c r="DL132" s="207"/>
      <c r="DM132" s="207"/>
      <c r="DN132" s="207" t="str">
        <f t="shared" si="36"/>
        <v/>
      </c>
      <c r="DO132" s="207"/>
      <c r="DP132" s="207"/>
      <c r="DQ132" s="207"/>
      <c r="DR132" s="207"/>
      <c r="DS132" s="207"/>
      <c r="DT132" s="207"/>
      <c r="DU132" s="207" t="str">
        <f t="shared" si="37"/>
        <v/>
      </c>
      <c r="DV132" s="207"/>
      <c r="DW132" s="207"/>
      <c r="DX132" s="207"/>
      <c r="DY132" s="207"/>
      <c r="DZ132" s="207"/>
      <c r="EA132" s="207"/>
      <c r="EB132" s="207" t="str">
        <f t="shared" si="38"/>
        <v/>
      </c>
      <c r="EC132" s="207"/>
      <c r="ED132" s="207"/>
      <c r="EE132" s="207"/>
      <c r="EF132" s="207"/>
      <c r="EG132" s="207"/>
      <c r="EH132" s="207"/>
      <c r="EI132" s="207" t="str">
        <f t="shared" si="39"/>
        <v/>
      </c>
      <c r="EJ132" s="207"/>
      <c r="EK132" s="207"/>
      <c r="EL132" s="207"/>
      <c r="EM132" s="207"/>
      <c r="EN132" s="207"/>
      <c r="EO132" s="207"/>
      <c r="EP132" s="207" t="str">
        <f t="shared" si="40"/>
        <v/>
      </c>
      <c r="EQ132" s="207"/>
      <c r="ER132" s="207"/>
      <c r="ES132" s="207"/>
      <c r="ET132" s="207"/>
      <c r="EU132" s="207"/>
      <c r="EV132" s="207"/>
      <c r="EW132" s="207" t="str">
        <f t="shared" si="41"/>
        <v/>
      </c>
      <c r="EX132" s="207"/>
      <c r="EY132" s="207"/>
      <c r="EZ132" s="207"/>
      <c r="FA132" s="207"/>
      <c r="FB132" s="207"/>
      <c r="FC132" s="207"/>
      <c r="FD132" s="207" t="str">
        <f t="shared" si="42"/>
        <v/>
      </c>
      <c r="FE132" s="207"/>
      <c r="FF132" s="207"/>
      <c r="FG132" s="207"/>
      <c r="FH132" s="207"/>
      <c r="FI132" s="207"/>
      <c r="FJ132" s="207"/>
      <c r="FK132" s="207" t="str">
        <f t="shared" si="43"/>
        <v/>
      </c>
      <c r="FL132" s="207"/>
      <c r="FM132" s="207"/>
      <c r="FN132" s="207"/>
      <c r="FO132" s="207"/>
      <c r="FP132" s="207"/>
      <c r="FQ132" s="207"/>
      <c r="FR132" s="207" t="str">
        <f t="shared" si="44"/>
        <v/>
      </c>
      <c r="FS132" s="207"/>
      <c r="FT132" s="207"/>
      <c r="FU132" s="207"/>
      <c r="FV132" s="207"/>
      <c r="FW132" s="207"/>
      <c r="FX132" s="207"/>
      <c r="FY132" s="207" t="str">
        <f t="shared" si="45"/>
        <v/>
      </c>
      <c r="FZ132" s="207"/>
      <c r="GA132" s="207"/>
      <c r="GB132" s="207"/>
      <c r="GC132" s="207"/>
      <c r="GD132" s="207"/>
      <c r="GE132" s="207"/>
      <c r="GF132" s="207" t="str">
        <f t="shared" si="46"/>
        <v/>
      </c>
      <c r="GG132" s="207"/>
      <c r="GH132" s="207"/>
      <c r="GI132" s="207"/>
      <c r="GJ132" s="207"/>
      <c r="GK132" s="207"/>
      <c r="GL132" s="207"/>
      <c r="GM132" s="207" t="str">
        <f t="shared" si="47"/>
        <v/>
      </c>
      <c r="GN132" s="207"/>
      <c r="GO132" s="207"/>
      <c r="GP132" s="207"/>
      <c r="GQ132" s="207"/>
      <c r="GR132" s="207"/>
      <c r="GS132" s="207"/>
      <c r="GT132" s="207" t="str">
        <f t="shared" si="48"/>
        <v/>
      </c>
      <c r="GU132" s="207"/>
      <c r="GV132" s="207"/>
      <c r="GW132" s="207"/>
      <c r="GX132" s="207"/>
      <c r="GY132" s="207"/>
      <c r="GZ132" s="207"/>
      <c r="HA132" s="207" t="str">
        <f t="shared" si="49"/>
        <v/>
      </c>
      <c r="HB132" s="207"/>
      <c r="HC132" s="207"/>
      <c r="HD132" s="207"/>
      <c r="HE132" s="207"/>
      <c r="HF132" s="207"/>
      <c r="HG132" s="207"/>
      <c r="HH132" s="207" t="str">
        <f t="shared" si="50"/>
        <v/>
      </c>
      <c r="HI132" s="207"/>
      <c r="HJ132" s="207"/>
      <c r="HK132" s="207"/>
      <c r="HL132" s="207"/>
      <c r="HM132" s="207"/>
      <c r="HN132" s="207"/>
      <c r="HO132" s="207" t="str">
        <f t="shared" si="51"/>
        <v/>
      </c>
      <c r="HP132" s="207"/>
      <c r="HQ132" s="207"/>
      <c r="HR132" s="207"/>
      <c r="HS132" s="207"/>
      <c r="HT132" s="207"/>
      <c r="HU132" s="207"/>
      <c r="HV132" s="207" t="str">
        <f t="shared" si="52"/>
        <v/>
      </c>
      <c r="HW132" s="207"/>
      <c r="HX132" s="207"/>
      <c r="HY132" s="207"/>
      <c r="HZ132" s="207"/>
      <c r="IA132" s="207"/>
      <c r="IB132" s="207"/>
      <c r="IC132" s="207" t="str">
        <f t="shared" si="53"/>
        <v/>
      </c>
      <c r="ID132" s="207"/>
      <c r="IE132" s="207"/>
      <c r="IF132" s="207"/>
      <c r="IG132" s="207"/>
      <c r="IH132" s="207"/>
      <c r="II132" s="207"/>
      <c r="IJ132" s="207" t="str">
        <f t="shared" si="54"/>
        <v/>
      </c>
      <c r="IK132" s="207"/>
      <c r="IL132" s="207"/>
      <c r="IM132" s="207"/>
      <c r="IN132" s="207"/>
      <c r="IO132" s="207"/>
      <c r="IP132" s="207"/>
      <c r="IQ132" s="207" t="str">
        <f t="shared" si="55"/>
        <v/>
      </c>
      <c r="IR132" s="207"/>
      <c r="IS132" s="207"/>
      <c r="IT132" s="207"/>
      <c r="IU132" s="207"/>
      <c r="IV132" s="207"/>
      <c r="IW132" s="207"/>
      <c r="IX132" s="207" t="str">
        <f t="shared" si="56"/>
        <v/>
      </c>
      <c r="IY132" s="207"/>
      <c r="IZ132" s="207"/>
      <c r="JA132" s="207"/>
      <c r="JB132" s="207"/>
      <c r="JC132" s="207"/>
      <c r="JD132" s="207"/>
      <c r="JE132" s="207" t="str">
        <f t="shared" si="57"/>
        <v/>
      </c>
      <c r="JF132" s="207"/>
      <c r="JG132" s="207"/>
      <c r="JH132" s="207"/>
      <c r="JI132" s="207"/>
      <c r="JJ132" s="207"/>
      <c r="JK132" s="207"/>
      <c r="JL132" s="207" t="str">
        <f t="shared" si="58"/>
        <v/>
      </c>
      <c r="JM132" s="207"/>
      <c r="JN132" s="207"/>
      <c r="JO132" s="207"/>
      <c r="JP132" s="207"/>
      <c r="JQ132" s="207"/>
      <c r="JR132" s="207"/>
      <c r="JS132" s="207" t="str">
        <f t="shared" si="59"/>
        <v/>
      </c>
      <c r="JT132" s="207"/>
      <c r="JU132" s="207"/>
      <c r="JV132" s="207"/>
      <c r="JW132" s="207"/>
      <c r="JX132" s="207"/>
      <c r="JY132" s="207"/>
      <c r="JZ132" s="207" t="str">
        <f t="shared" si="60"/>
        <v/>
      </c>
      <c r="KA132" s="207"/>
      <c r="KB132" s="207"/>
      <c r="KC132" s="207"/>
      <c r="KD132" s="207"/>
      <c r="KE132" s="207"/>
      <c r="KF132" s="207"/>
      <c r="KG132" s="207" t="str">
        <f t="shared" si="61"/>
        <v/>
      </c>
      <c r="KH132" s="207"/>
      <c r="KI132" s="207"/>
      <c r="KJ132" s="207"/>
      <c r="KK132" s="207"/>
      <c r="KL132" s="207"/>
      <c r="KM132" s="207"/>
      <c r="KN132" s="207" t="str">
        <f t="shared" si="62"/>
        <v/>
      </c>
      <c r="KO132" s="207"/>
      <c r="KP132" s="207"/>
      <c r="KQ132" s="207"/>
      <c r="KR132" s="207"/>
      <c r="KS132" s="207"/>
      <c r="KT132" s="207"/>
      <c r="KU132" s="207" t="str">
        <f t="shared" si="63"/>
        <v/>
      </c>
      <c r="KV132" s="207"/>
      <c r="KW132" s="207"/>
      <c r="KX132" s="207"/>
      <c r="KY132" s="207"/>
      <c r="KZ132" s="207"/>
      <c r="LA132" s="207"/>
      <c r="LB132" s="207" t="str">
        <f t="shared" si="64"/>
        <v/>
      </c>
      <c r="LC132" s="207"/>
      <c r="LD132" s="207"/>
      <c r="LE132" s="207"/>
      <c r="LF132" s="207"/>
      <c r="LG132" s="207"/>
      <c r="LH132" s="207"/>
      <c r="LI132" s="207" t="str">
        <f t="shared" si="1"/>
        <v/>
      </c>
      <c r="LJ132" s="207"/>
      <c r="LK132" s="207"/>
      <c r="LL132" s="207"/>
      <c r="LM132" s="207"/>
      <c r="LN132" s="207"/>
      <c r="LO132" s="207"/>
      <c r="LP132" s="207" t="str">
        <f t="shared" si="2"/>
        <v/>
      </c>
      <c r="LQ132" s="207"/>
      <c r="LR132" s="207"/>
      <c r="LS132" s="207"/>
      <c r="LT132" s="207"/>
      <c r="LU132" s="207"/>
      <c r="LV132" s="207"/>
      <c r="LW132" s="207" t="str">
        <f t="shared" si="3"/>
        <v/>
      </c>
      <c r="LX132" s="207"/>
      <c r="LY132" s="207"/>
      <c r="LZ132" s="207"/>
      <c r="MA132" s="207"/>
      <c r="MB132" s="207"/>
      <c r="MC132" s="207"/>
      <c r="MD132" s="207" t="str">
        <f t="shared" si="4"/>
        <v/>
      </c>
      <c r="ME132" s="207"/>
      <c r="MF132" s="207"/>
      <c r="MG132" s="207"/>
      <c r="MH132" s="207"/>
      <c r="MI132" s="207"/>
      <c r="MJ132" s="207"/>
      <c r="MK132" s="207" t="str">
        <f t="shared" si="5"/>
        <v/>
      </c>
      <c r="ML132" s="207"/>
      <c r="MM132" s="207"/>
      <c r="MN132" s="207"/>
      <c r="MO132" s="207"/>
      <c r="MP132" s="207"/>
      <c r="MQ132" s="207"/>
      <c r="MR132" s="207" t="str">
        <f t="shared" si="6"/>
        <v/>
      </c>
      <c r="MS132" s="207"/>
      <c r="MT132" s="207"/>
      <c r="MU132" s="207"/>
      <c r="MV132" s="207"/>
      <c r="MW132" s="207"/>
      <c r="MX132" s="207"/>
      <c r="MY132" s="207" t="str">
        <f t="shared" si="7"/>
        <v/>
      </c>
      <c r="MZ132" s="207"/>
      <c r="NA132" s="207"/>
      <c r="NB132" s="207"/>
      <c r="NC132" s="207"/>
      <c r="ND132" s="207"/>
      <c r="NE132" s="207"/>
      <c r="NF132" s="207" t="str">
        <f t="shared" si="8"/>
        <v/>
      </c>
      <c r="NG132" s="207"/>
      <c r="NH132" s="207"/>
      <c r="NI132" s="207"/>
      <c r="NJ132" s="207"/>
      <c r="NK132" s="207"/>
      <c r="NL132" s="207"/>
      <c r="NM132" s="207" t="str">
        <f t="shared" si="9"/>
        <v/>
      </c>
      <c r="NN132" s="207"/>
      <c r="NO132" s="207"/>
      <c r="NP132" s="207"/>
      <c r="NQ132" s="207"/>
      <c r="NR132" s="207"/>
      <c r="NS132" s="207"/>
      <c r="NT132" s="207" t="str">
        <f t="shared" si="10"/>
        <v/>
      </c>
      <c r="NU132" s="207"/>
      <c r="NV132" s="207"/>
      <c r="NW132" s="207"/>
      <c r="NX132" s="207"/>
      <c r="NY132" s="207"/>
      <c r="NZ132" s="207"/>
      <c r="OA132" s="207" t="str">
        <f t="shared" si="11"/>
        <v/>
      </c>
      <c r="OB132" s="207"/>
      <c r="OC132" s="207"/>
      <c r="OD132" s="207"/>
      <c r="OE132" s="207"/>
      <c r="OF132" s="207"/>
      <c r="OG132" s="207"/>
      <c r="OH132" s="207" t="str">
        <f t="shared" si="12"/>
        <v/>
      </c>
      <c r="OI132" s="207"/>
      <c r="OJ132" s="207"/>
      <c r="OK132" s="207"/>
      <c r="OL132" s="207"/>
      <c r="OM132" s="207"/>
      <c r="ON132" s="207"/>
      <c r="OO132" s="207" t="str">
        <f t="shared" si="13"/>
        <v/>
      </c>
      <c r="OP132" s="207"/>
      <c r="OQ132" s="207"/>
      <c r="OR132" s="207"/>
      <c r="OS132" s="207"/>
      <c r="OT132" s="207"/>
      <c r="OU132" s="207"/>
      <c r="OV132" s="207" t="str">
        <f t="shared" si="14"/>
        <v/>
      </c>
      <c r="OW132" s="207"/>
      <c r="OX132" s="207"/>
      <c r="OY132" s="207"/>
      <c r="OZ132" s="207"/>
      <c r="PA132" s="207"/>
      <c r="PB132" s="207"/>
      <c r="PC132" s="207" t="str">
        <f t="shared" si="15"/>
        <v/>
      </c>
      <c r="PD132" s="207"/>
      <c r="PE132" s="207"/>
      <c r="PF132" s="207"/>
      <c r="PG132" s="207"/>
      <c r="PH132" s="207"/>
      <c r="PI132" s="207"/>
      <c r="PJ132" s="207" t="str">
        <f t="shared" si="16"/>
        <v/>
      </c>
      <c r="PK132" s="207"/>
      <c r="PL132" s="207"/>
      <c r="PM132" s="207"/>
      <c r="PN132" s="207"/>
      <c r="PO132" s="207"/>
      <c r="PP132" s="207"/>
      <c r="PQ132" s="207" t="str">
        <f t="shared" si="17"/>
        <v/>
      </c>
      <c r="PR132" s="207"/>
      <c r="PS132" s="207"/>
      <c r="PT132" s="207"/>
      <c r="PU132" s="207"/>
      <c r="PV132" s="207"/>
      <c r="PW132" s="207"/>
      <c r="PX132" s="207" t="str">
        <f t="shared" si="18"/>
        <v/>
      </c>
      <c r="PY132" s="207"/>
      <c r="PZ132" s="207"/>
      <c r="QA132" s="207"/>
      <c r="QB132" s="207"/>
      <c r="QC132" s="207"/>
      <c r="QD132" s="207"/>
      <c r="QE132" s="207" t="str">
        <f t="shared" si="19"/>
        <v/>
      </c>
      <c r="QF132" s="207"/>
      <c r="QG132" s="207"/>
      <c r="QH132" s="207"/>
      <c r="QI132" s="207"/>
      <c r="QJ132" s="207"/>
      <c r="QK132" s="207"/>
      <c r="QL132" s="207"/>
      <c r="QM132" s="207"/>
      <c r="QN132" s="207"/>
      <c r="QO132" s="207"/>
      <c r="QP132" s="207"/>
      <c r="QQ132" s="207"/>
      <c r="QR132" s="207"/>
      <c r="QS132" s="207"/>
      <c r="QT132" s="207"/>
      <c r="QU132" s="207"/>
      <c r="QV132" s="207"/>
    </row>
    <row r="133" spans="1:464" s="6" customFormat="1" ht="16.5">
      <c r="A133" s="207"/>
      <c r="B133" s="208"/>
      <c r="C133" s="208"/>
      <c r="D133" s="208"/>
      <c r="E133" s="208"/>
      <c r="F133" s="207" t="e">
        <f t="shared" ref="F133:F148" si="71">F40</f>
        <v>#N/A</v>
      </c>
      <c r="G133" s="207"/>
      <c r="H133" s="208"/>
      <c r="I133" s="208"/>
      <c r="J133" s="208"/>
      <c r="K133" s="207"/>
      <c r="L133" s="207"/>
      <c r="M133" s="207">
        <f t="shared" ref="M133:M148" si="72">M40</f>
        <v>0</v>
      </c>
      <c r="N133" s="207"/>
      <c r="O133" s="207"/>
      <c r="P133" s="207"/>
      <c r="Q133" s="209"/>
      <c r="R133" s="207"/>
      <c r="S133" s="207"/>
      <c r="T133" s="207">
        <f t="shared" si="69"/>
        <v>0</v>
      </c>
      <c r="U133" s="207"/>
      <c r="V133" s="207"/>
      <c r="W133" s="207"/>
      <c r="X133" s="207"/>
      <c r="Y133" s="207"/>
      <c r="Z133" s="207"/>
      <c r="AA133" s="207">
        <f t="shared" si="70"/>
        <v>0</v>
      </c>
      <c r="AB133" s="207"/>
      <c r="AC133" s="207"/>
      <c r="AD133" s="207"/>
      <c r="AE133" s="207"/>
      <c r="AF133" s="207"/>
      <c r="AG133" s="207"/>
      <c r="AH133" s="207" t="str">
        <f t="shared" si="24"/>
        <v/>
      </c>
      <c r="AI133" s="207"/>
      <c r="AJ133" s="207"/>
      <c r="AK133" s="207"/>
      <c r="AL133" s="207"/>
      <c r="AM133" s="207"/>
      <c r="AN133" s="207"/>
      <c r="AO133" s="207" t="str">
        <f t="shared" si="25"/>
        <v/>
      </c>
      <c r="AP133" s="207"/>
      <c r="AQ133" s="207"/>
      <c r="AR133" s="207"/>
      <c r="AS133" s="207"/>
      <c r="AT133" s="207"/>
      <c r="AU133" s="207"/>
      <c r="AV133" s="207" t="str">
        <f t="shared" si="26"/>
        <v/>
      </c>
      <c r="AW133" s="207"/>
      <c r="AX133" s="207"/>
      <c r="AY133" s="207"/>
      <c r="AZ133" s="207"/>
      <c r="BA133" s="207"/>
      <c r="BB133" s="207"/>
      <c r="BC133" s="207" t="str">
        <f t="shared" si="27"/>
        <v/>
      </c>
      <c r="BD133" s="207"/>
      <c r="BE133" s="207"/>
      <c r="BF133" s="207"/>
      <c r="BG133" s="207"/>
      <c r="BH133" s="207"/>
      <c r="BI133" s="207"/>
      <c r="BJ133" s="207" t="str">
        <f t="shared" si="28"/>
        <v/>
      </c>
      <c r="BK133" s="207"/>
      <c r="BL133" s="207"/>
      <c r="BM133" s="207"/>
      <c r="BN133" s="207"/>
      <c r="BO133" s="207"/>
      <c r="BP133" s="207"/>
      <c r="BQ133" s="207" t="str">
        <f t="shared" si="29"/>
        <v/>
      </c>
      <c r="BR133" s="207"/>
      <c r="BS133" s="207"/>
      <c r="BT133" s="207"/>
      <c r="BU133" s="207"/>
      <c r="BV133" s="207"/>
      <c r="BW133" s="207"/>
      <c r="BX133" s="207" t="str">
        <f t="shared" si="30"/>
        <v/>
      </c>
      <c r="BY133" s="207"/>
      <c r="BZ133" s="207"/>
      <c r="CA133" s="207"/>
      <c r="CB133" s="207"/>
      <c r="CC133" s="207"/>
      <c r="CD133" s="207"/>
      <c r="CE133" s="207" t="str">
        <f t="shared" si="31"/>
        <v/>
      </c>
      <c r="CF133" s="207"/>
      <c r="CG133" s="207"/>
      <c r="CH133" s="207"/>
      <c r="CI133" s="207"/>
      <c r="CJ133" s="207"/>
      <c r="CK133" s="207"/>
      <c r="CL133" s="207" t="str">
        <f t="shared" si="32"/>
        <v/>
      </c>
      <c r="CM133" s="207"/>
      <c r="CN133" s="207"/>
      <c r="CO133" s="207"/>
      <c r="CP133" s="207"/>
      <c r="CQ133" s="207"/>
      <c r="CR133" s="207"/>
      <c r="CS133" s="207" t="str">
        <f t="shared" si="33"/>
        <v/>
      </c>
      <c r="CT133" s="207"/>
      <c r="CU133" s="207"/>
      <c r="CV133" s="207"/>
      <c r="CW133" s="207"/>
      <c r="CX133" s="207"/>
      <c r="CY133" s="207"/>
      <c r="CZ133" s="207" t="str">
        <f t="shared" si="34"/>
        <v/>
      </c>
      <c r="DA133" s="207"/>
      <c r="DB133" s="207"/>
      <c r="DC133" s="207"/>
      <c r="DD133" s="207"/>
      <c r="DE133" s="207"/>
      <c r="DF133" s="207"/>
      <c r="DG133" s="207" t="str">
        <f t="shared" si="35"/>
        <v/>
      </c>
      <c r="DH133" s="207"/>
      <c r="DI133" s="207"/>
      <c r="DJ133" s="207"/>
      <c r="DK133" s="207"/>
      <c r="DL133" s="207"/>
      <c r="DM133" s="207"/>
      <c r="DN133" s="207" t="str">
        <f t="shared" si="36"/>
        <v/>
      </c>
      <c r="DO133" s="207"/>
      <c r="DP133" s="207"/>
      <c r="DQ133" s="207"/>
      <c r="DR133" s="207"/>
      <c r="DS133" s="207"/>
      <c r="DT133" s="207"/>
      <c r="DU133" s="207" t="str">
        <f t="shared" si="37"/>
        <v/>
      </c>
      <c r="DV133" s="207"/>
      <c r="DW133" s="207"/>
      <c r="DX133" s="207"/>
      <c r="DY133" s="207"/>
      <c r="DZ133" s="207"/>
      <c r="EA133" s="207"/>
      <c r="EB133" s="207" t="str">
        <f t="shared" si="38"/>
        <v/>
      </c>
      <c r="EC133" s="207"/>
      <c r="ED133" s="207"/>
      <c r="EE133" s="207"/>
      <c r="EF133" s="207"/>
      <c r="EG133" s="207"/>
      <c r="EH133" s="207"/>
      <c r="EI133" s="207" t="str">
        <f t="shared" si="39"/>
        <v/>
      </c>
      <c r="EJ133" s="207"/>
      <c r="EK133" s="207"/>
      <c r="EL133" s="207"/>
      <c r="EM133" s="207"/>
      <c r="EN133" s="207"/>
      <c r="EO133" s="207"/>
      <c r="EP133" s="207" t="str">
        <f t="shared" si="40"/>
        <v/>
      </c>
      <c r="EQ133" s="207"/>
      <c r="ER133" s="207"/>
      <c r="ES133" s="207"/>
      <c r="ET133" s="207"/>
      <c r="EU133" s="207"/>
      <c r="EV133" s="207"/>
      <c r="EW133" s="207" t="str">
        <f t="shared" si="41"/>
        <v/>
      </c>
      <c r="EX133" s="207"/>
      <c r="EY133" s="207"/>
      <c r="EZ133" s="207"/>
      <c r="FA133" s="207"/>
      <c r="FB133" s="207"/>
      <c r="FC133" s="207"/>
      <c r="FD133" s="207" t="str">
        <f t="shared" si="42"/>
        <v/>
      </c>
      <c r="FE133" s="207"/>
      <c r="FF133" s="207"/>
      <c r="FG133" s="207"/>
      <c r="FH133" s="207"/>
      <c r="FI133" s="207"/>
      <c r="FJ133" s="207"/>
      <c r="FK133" s="207" t="str">
        <f t="shared" si="43"/>
        <v/>
      </c>
      <c r="FL133" s="207"/>
      <c r="FM133" s="207"/>
      <c r="FN133" s="207"/>
      <c r="FO133" s="207"/>
      <c r="FP133" s="207"/>
      <c r="FQ133" s="207"/>
      <c r="FR133" s="207" t="str">
        <f t="shared" si="44"/>
        <v/>
      </c>
      <c r="FS133" s="207"/>
      <c r="FT133" s="207"/>
      <c r="FU133" s="207"/>
      <c r="FV133" s="207"/>
      <c r="FW133" s="207"/>
      <c r="FX133" s="207"/>
      <c r="FY133" s="207" t="str">
        <f t="shared" si="45"/>
        <v/>
      </c>
      <c r="FZ133" s="207"/>
      <c r="GA133" s="207"/>
      <c r="GB133" s="207"/>
      <c r="GC133" s="207"/>
      <c r="GD133" s="207"/>
      <c r="GE133" s="207"/>
      <c r="GF133" s="207" t="str">
        <f t="shared" si="46"/>
        <v/>
      </c>
      <c r="GG133" s="207"/>
      <c r="GH133" s="207"/>
      <c r="GI133" s="207"/>
      <c r="GJ133" s="207"/>
      <c r="GK133" s="207"/>
      <c r="GL133" s="207"/>
      <c r="GM133" s="207" t="str">
        <f t="shared" si="47"/>
        <v/>
      </c>
      <c r="GN133" s="207"/>
      <c r="GO133" s="207"/>
      <c r="GP133" s="207"/>
      <c r="GQ133" s="207"/>
      <c r="GR133" s="207"/>
      <c r="GS133" s="207"/>
      <c r="GT133" s="207" t="str">
        <f t="shared" si="48"/>
        <v/>
      </c>
      <c r="GU133" s="207"/>
      <c r="GV133" s="207"/>
      <c r="GW133" s="207"/>
      <c r="GX133" s="207"/>
      <c r="GY133" s="207"/>
      <c r="GZ133" s="207"/>
      <c r="HA133" s="207" t="str">
        <f t="shared" si="49"/>
        <v/>
      </c>
      <c r="HB133" s="207"/>
      <c r="HC133" s="207"/>
      <c r="HD133" s="207"/>
      <c r="HE133" s="207"/>
      <c r="HF133" s="207"/>
      <c r="HG133" s="207"/>
      <c r="HH133" s="207" t="str">
        <f t="shared" si="50"/>
        <v/>
      </c>
      <c r="HI133" s="207"/>
      <c r="HJ133" s="207"/>
      <c r="HK133" s="207"/>
      <c r="HL133" s="207"/>
      <c r="HM133" s="207"/>
      <c r="HN133" s="207"/>
      <c r="HO133" s="207" t="str">
        <f t="shared" si="51"/>
        <v/>
      </c>
      <c r="HP133" s="207"/>
      <c r="HQ133" s="207"/>
      <c r="HR133" s="207"/>
      <c r="HS133" s="207"/>
      <c r="HT133" s="207"/>
      <c r="HU133" s="207"/>
      <c r="HV133" s="207" t="str">
        <f t="shared" si="52"/>
        <v/>
      </c>
      <c r="HW133" s="207"/>
      <c r="HX133" s="207"/>
      <c r="HY133" s="207"/>
      <c r="HZ133" s="207"/>
      <c r="IA133" s="207"/>
      <c r="IB133" s="207"/>
      <c r="IC133" s="207" t="str">
        <f t="shared" si="53"/>
        <v/>
      </c>
      <c r="ID133" s="207"/>
      <c r="IE133" s="207"/>
      <c r="IF133" s="207"/>
      <c r="IG133" s="207"/>
      <c r="IH133" s="207"/>
      <c r="II133" s="207"/>
      <c r="IJ133" s="207" t="str">
        <f t="shared" si="54"/>
        <v/>
      </c>
      <c r="IK133" s="207"/>
      <c r="IL133" s="207"/>
      <c r="IM133" s="207"/>
      <c r="IN133" s="207"/>
      <c r="IO133" s="207"/>
      <c r="IP133" s="207"/>
      <c r="IQ133" s="207" t="str">
        <f t="shared" si="55"/>
        <v/>
      </c>
      <c r="IR133" s="207"/>
      <c r="IS133" s="207"/>
      <c r="IT133" s="207"/>
      <c r="IU133" s="207"/>
      <c r="IV133" s="207"/>
      <c r="IW133" s="207"/>
      <c r="IX133" s="207" t="str">
        <f t="shared" si="56"/>
        <v/>
      </c>
      <c r="IY133" s="207"/>
      <c r="IZ133" s="207"/>
      <c r="JA133" s="207"/>
      <c r="JB133" s="207"/>
      <c r="JC133" s="207"/>
      <c r="JD133" s="207"/>
      <c r="JE133" s="207" t="str">
        <f t="shared" si="57"/>
        <v/>
      </c>
      <c r="JF133" s="207"/>
      <c r="JG133" s="207"/>
      <c r="JH133" s="207"/>
      <c r="JI133" s="207"/>
      <c r="JJ133" s="207"/>
      <c r="JK133" s="207"/>
      <c r="JL133" s="207" t="str">
        <f t="shared" si="58"/>
        <v/>
      </c>
      <c r="JM133" s="207"/>
      <c r="JN133" s="207"/>
      <c r="JO133" s="207"/>
      <c r="JP133" s="207"/>
      <c r="JQ133" s="207"/>
      <c r="JR133" s="207"/>
      <c r="JS133" s="207" t="str">
        <f t="shared" si="59"/>
        <v/>
      </c>
      <c r="JT133" s="207"/>
      <c r="JU133" s="207"/>
      <c r="JV133" s="207"/>
      <c r="JW133" s="207"/>
      <c r="JX133" s="207"/>
      <c r="JY133" s="207"/>
      <c r="JZ133" s="207" t="str">
        <f t="shared" si="60"/>
        <v/>
      </c>
      <c r="KA133" s="207"/>
      <c r="KB133" s="207"/>
      <c r="KC133" s="207"/>
      <c r="KD133" s="207"/>
      <c r="KE133" s="207"/>
      <c r="KF133" s="207"/>
      <c r="KG133" s="207" t="str">
        <f t="shared" si="61"/>
        <v/>
      </c>
      <c r="KH133" s="207"/>
      <c r="KI133" s="207"/>
      <c r="KJ133" s="207"/>
      <c r="KK133" s="207"/>
      <c r="KL133" s="207"/>
      <c r="KM133" s="207"/>
      <c r="KN133" s="207" t="str">
        <f t="shared" si="62"/>
        <v/>
      </c>
      <c r="KO133" s="207"/>
      <c r="KP133" s="207"/>
      <c r="KQ133" s="207"/>
      <c r="KR133" s="207"/>
      <c r="KS133" s="207"/>
      <c r="KT133" s="207"/>
      <c r="KU133" s="207" t="str">
        <f t="shared" si="63"/>
        <v/>
      </c>
      <c r="KV133" s="207"/>
      <c r="KW133" s="207"/>
      <c r="KX133" s="207"/>
      <c r="KY133" s="207"/>
      <c r="KZ133" s="207"/>
      <c r="LA133" s="207"/>
      <c r="LB133" s="207" t="str">
        <f t="shared" si="64"/>
        <v/>
      </c>
      <c r="LC133" s="207"/>
      <c r="LD133" s="207"/>
      <c r="LE133" s="207"/>
      <c r="LF133" s="207"/>
      <c r="LG133" s="207"/>
      <c r="LH133" s="207"/>
      <c r="LI133" s="207" t="str">
        <f t="shared" si="1"/>
        <v/>
      </c>
      <c r="LJ133" s="207"/>
      <c r="LK133" s="207"/>
      <c r="LL133" s="207"/>
      <c r="LM133" s="207"/>
      <c r="LN133" s="207"/>
      <c r="LO133" s="207"/>
      <c r="LP133" s="207" t="str">
        <f t="shared" si="2"/>
        <v/>
      </c>
      <c r="LQ133" s="207"/>
      <c r="LR133" s="207"/>
      <c r="LS133" s="207"/>
      <c r="LT133" s="207"/>
      <c r="LU133" s="207"/>
      <c r="LV133" s="207"/>
      <c r="LW133" s="207" t="str">
        <f t="shared" si="3"/>
        <v/>
      </c>
      <c r="LX133" s="207"/>
      <c r="LY133" s="207"/>
      <c r="LZ133" s="207"/>
      <c r="MA133" s="207"/>
      <c r="MB133" s="207"/>
      <c r="MC133" s="207"/>
      <c r="MD133" s="207" t="str">
        <f t="shared" si="4"/>
        <v/>
      </c>
      <c r="ME133" s="207"/>
      <c r="MF133" s="207"/>
      <c r="MG133" s="207"/>
      <c r="MH133" s="207"/>
      <c r="MI133" s="207"/>
      <c r="MJ133" s="207"/>
      <c r="MK133" s="207" t="str">
        <f t="shared" si="5"/>
        <v/>
      </c>
      <c r="ML133" s="207"/>
      <c r="MM133" s="207"/>
      <c r="MN133" s="207"/>
      <c r="MO133" s="207"/>
      <c r="MP133" s="207"/>
      <c r="MQ133" s="207"/>
      <c r="MR133" s="207" t="str">
        <f t="shared" si="6"/>
        <v/>
      </c>
      <c r="MS133" s="207"/>
      <c r="MT133" s="207"/>
      <c r="MU133" s="207"/>
      <c r="MV133" s="207"/>
      <c r="MW133" s="207"/>
      <c r="MX133" s="207"/>
      <c r="MY133" s="207" t="str">
        <f t="shared" si="7"/>
        <v/>
      </c>
      <c r="MZ133" s="207"/>
      <c r="NA133" s="207"/>
      <c r="NB133" s="207"/>
      <c r="NC133" s="207"/>
      <c r="ND133" s="207"/>
      <c r="NE133" s="207"/>
      <c r="NF133" s="207" t="str">
        <f t="shared" si="8"/>
        <v/>
      </c>
      <c r="NG133" s="207"/>
      <c r="NH133" s="207"/>
      <c r="NI133" s="207"/>
      <c r="NJ133" s="207"/>
      <c r="NK133" s="207"/>
      <c r="NL133" s="207"/>
      <c r="NM133" s="207" t="str">
        <f t="shared" si="9"/>
        <v/>
      </c>
      <c r="NN133" s="207"/>
      <c r="NO133" s="207"/>
      <c r="NP133" s="207"/>
      <c r="NQ133" s="207"/>
      <c r="NR133" s="207"/>
      <c r="NS133" s="207"/>
      <c r="NT133" s="207" t="str">
        <f t="shared" si="10"/>
        <v/>
      </c>
      <c r="NU133" s="207"/>
      <c r="NV133" s="207"/>
      <c r="NW133" s="207"/>
      <c r="NX133" s="207"/>
      <c r="NY133" s="207"/>
      <c r="NZ133" s="207"/>
      <c r="OA133" s="207" t="str">
        <f t="shared" si="11"/>
        <v/>
      </c>
      <c r="OB133" s="207"/>
      <c r="OC133" s="207"/>
      <c r="OD133" s="207"/>
      <c r="OE133" s="207"/>
      <c r="OF133" s="207"/>
      <c r="OG133" s="207"/>
      <c r="OH133" s="207" t="str">
        <f t="shared" si="12"/>
        <v/>
      </c>
      <c r="OI133" s="207"/>
      <c r="OJ133" s="207"/>
      <c r="OK133" s="207"/>
      <c r="OL133" s="207"/>
      <c r="OM133" s="207"/>
      <c r="ON133" s="207"/>
      <c r="OO133" s="207" t="str">
        <f t="shared" si="13"/>
        <v/>
      </c>
      <c r="OP133" s="207"/>
      <c r="OQ133" s="207"/>
      <c r="OR133" s="207"/>
      <c r="OS133" s="207"/>
      <c r="OT133" s="207"/>
      <c r="OU133" s="207"/>
      <c r="OV133" s="207" t="str">
        <f t="shared" si="14"/>
        <v/>
      </c>
      <c r="OW133" s="207"/>
      <c r="OX133" s="207"/>
      <c r="OY133" s="207"/>
      <c r="OZ133" s="207"/>
      <c r="PA133" s="207"/>
      <c r="PB133" s="207"/>
      <c r="PC133" s="207" t="str">
        <f t="shared" si="15"/>
        <v/>
      </c>
      <c r="PD133" s="207"/>
      <c r="PE133" s="207"/>
      <c r="PF133" s="207"/>
      <c r="PG133" s="207"/>
      <c r="PH133" s="207"/>
      <c r="PI133" s="207"/>
      <c r="PJ133" s="207" t="str">
        <f t="shared" si="16"/>
        <v/>
      </c>
      <c r="PK133" s="207"/>
      <c r="PL133" s="207"/>
      <c r="PM133" s="207"/>
      <c r="PN133" s="207"/>
      <c r="PO133" s="207"/>
      <c r="PP133" s="207"/>
      <c r="PQ133" s="207" t="str">
        <f t="shared" si="17"/>
        <v/>
      </c>
      <c r="PR133" s="207"/>
      <c r="PS133" s="207"/>
      <c r="PT133" s="207"/>
      <c r="PU133" s="207"/>
      <c r="PV133" s="207"/>
      <c r="PW133" s="207"/>
      <c r="PX133" s="207" t="str">
        <f t="shared" si="18"/>
        <v/>
      </c>
      <c r="PY133" s="207"/>
      <c r="PZ133" s="207"/>
      <c r="QA133" s="207"/>
      <c r="QB133" s="207"/>
      <c r="QC133" s="207"/>
      <c r="QD133" s="207"/>
      <c r="QE133" s="207" t="str">
        <f t="shared" si="19"/>
        <v/>
      </c>
      <c r="QF133" s="207"/>
      <c r="QG133" s="207"/>
      <c r="QH133" s="207"/>
      <c r="QI133" s="207"/>
      <c r="QJ133" s="207"/>
      <c r="QK133" s="207"/>
      <c r="QL133" s="207"/>
      <c r="QM133" s="207"/>
      <c r="QN133" s="207"/>
      <c r="QO133" s="207"/>
      <c r="QP133" s="207"/>
      <c r="QQ133" s="207"/>
      <c r="QR133" s="207"/>
      <c r="QS133" s="207"/>
      <c r="QT133" s="207"/>
      <c r="QU133" s="207"/>
      <c r="QV133" s="207"/>
    </row>
    <row r="134" spans="1:464" s="6" customFormat="1" ht="16.5">
      <c r="A134" s="207"/>
      <c r="B134" s="208"/>
      <c r="C134" s="208"/>
      <c r="D134" s="208"/>
      <c r="E134" s="208"/>
      <c r="F134" s="207" t="e">
        <f t="shared" si="71"/>
        <v>#N/A</v>
      </c>
      <c r="G134" s="207"/>
      <c r="H134" s="208"/>
      <c r="I134" s="208"/>
      <c r="J134" s="208"/>
      <c r="K134" s="207"/>
      <c r="L134" s="207"/>
      <c r="M134" s="207">
        <f t="shared" si="72"/>
        <v>0</v>
      </c>
      <c r="N134" s="207"/>
      <c r="O134" s="207"/>
      <c r="P134" s="207"/>
      <c r="Q134" s="209"/>
      <c r="R134" s="207"/>
      <c r="S134" s="207"/>
      <c r="T134" s="207">
        <f t="shared" si="69"/>
        <v>0</v>
      </c>
      <c r="U134" s="207"/>
      <c r="V134" s="207"/>
      <c r="W134" s="207"/>
      <c r="X134" s="207"/>
      <c r="Y134" s="207"/>
      <c r="Z134" s="207"/>
      <c r="AA134" s="207">
        <f t="shared" si="70"/>
        <v>0</v>
      </c>
      <c r="AB134" s="207"/>
      <c r="AC134" s="207"/>
      <c r="AD134" s="207"/>
      <c r="AE134" s="207"/>
      <c r="AF134" s="207"/>
      <c r="AG134" s="207"/>
      <c r="AH134" s="207" t="str">
        <f t="shared" si="24"/>
        <v/>
      </c>
      <c r="AI134" s="207"/>
      <c r="AJ134" s="207"/>
      <c r="AK134" s="207"/>
      <c r="AL134" s="207"/>
      <c r="AM134" s="207"/>
      <c r="AN134" s="207"/>
      <c r="AO134" s="207" t="str">
        <f t="shared" si="25"/>
        <v/>
      </c>
      <c r="AP134" s="207"/>
      <c r="AQ134" s="207"/>
      <c r="AR134" s="207"/>
      <c r="AS134" s="207"/>
      <c r="AT134" s="207"/>
      <c r="AU134" s="207"/>
      <c r="AV134" s="207" t="str">
        <f t="shared" si="26"/>
        <v/>
      </c>
      <c r="AW134" s="207"/>
      <c r="AX134" s="207"/>
      <c r="AY134" s="207"/>
      <c r="AZ134" s="207"/>
      <c r="BA134" s="207"/>
      <c r="BB134" s="207"/>
      <c r="BC134" s="207" t="str">
        <f t="shared" si="27"/>
        <v/>
      </c>
      <c r="BD134" s="207"/>
      <c r="BE134" s="207"/>
      <c r="BF134" s="207"/>
      <c r="BG134" s="207"/>
      <c r="BH134" s="207"/>
      <c r="BI134" s="207"/>
      <c r="BJ134" s="207" t="str">
        <f t="shared" si="28"/>
        <v/>
      </c>
      <c r="BK134" s="207"/>
      <c r="BL134" s="207"/>
      <c r="BM134" s="207"/>
      <c r="BN134" s="207"/>
      <c r="BO134" s="207"/>
      <c r="BP134" s="207"/>
      <c r="BQ134" s="207" t="str">
        <f t="shared" si="29"/>
        <v/>
      </c>
      <c r="BR134" s="207"/>
      <c r="BS134" s="207"/>
      <c r="BT134" s="207"/>
      <c r="BU134" s="207"/>
      <c r="BV134" s="207"/>
      <c r="BW134" s="207"/>
      <c r="BX134" s="207" t="str">
        <f t="shared" si="30"/>
        <v/>
      </c>
      <c r="BY134" s="207"/>
      <c r="BZ134" s="207"/>
      <c r="CA134" s="207"/>
      <c r="CB134" s="207"/>
      <c r="CC134" s="207"/>
      <c r="CD134" s="207"/>
      <c r="CE134" s="207" t="str">
        <f t="shared" si="31"/>
        <v/>
      </c>
      <c r="CF134" s="207"/>
      <c r="CG134" s="207"/>
      <c r="CH134" s="207"/>
      <c r="CI134" s="207"/>
      <c r="CJ134" s="207"/>
      <c r="CK134" s="207"/>
      <c r="CL134" s="207" t="str">
        <f t="shared" si="32"/>
        <v/>
      </c>
      <c r="CM134" s="207"/>
      <c r="CN134" s="207"/>
      <c r="CO134" s="207"/>
      <c r="CP134" s="207"/>
      <c r="CQ134" s="207"/>
      <c r="CR134" s="207"/>
      <c r="CS134" s="207" t="str">
        <f t="shared" si="33"/>
        <v/>
      </c>
      <c r="CT134" s="207"/>
      <c r="CU134" s="207"/>
      <c r="CV134" s="207"/>
      <c r="CW134" s="207"/>
      <c r="CX134" s="207"/>
      <c r="CY134" s="207"/>
      <c r="CZ134" s="207" t="str">
        <f t="shared" si="34"/>
        <v/>
      </c>
      <c r="DA134" s="207"/>
      <c r="DB134" s="207"/>
      <c r="DC134" s="207"/>
      <c r="DD134" s="207"/>
      <c r="DE134" s="207"/>
      <c r="DF134" s="207"/>
      <c r="DG134" s="207" t="str">
        <f t="shared" si="35"/>
        <v/>
      </c>
      <c r="DH134" s="207"/>
      <c r="DI134" s="207"/>
      <c r="DJ134" s="207"/>
      <c r="DK134" s="207"/>
      <c r="DL134" s="207"/>
      <c r="DM134" s="207"/>
      <c r="DN134" s="207" t="str">
        <f t="shared" si="36"/>
        <v/>
      </c>
      <c r="DO134" s="207"/>
      <c r="DP134" s="207"/>
      <c r="DQ134" s="207"/>
      <c r="DR134" s="207"/>
      <c r="DS134" s="207"/>
      <c r="DT134" s="207"/>
      <c r="DU134" s="207" t="str">
        <f t="shared" si="37"/>
        <v/>
      </c>
      <c r="DV134" s="207"/>
      <c r="DW134" s="207"/>
      <c r="DX134" s="207"/>
      <c r="DY134" s="207"/>
      <c r="DZ134" s="207"/>
      <c r="EA134" s="207"/>
      <c r="EB134" s="207" t="str">
        <f t="shared" si="38"/>
        <v/>
      </c>
      <c r="EC134" s="207"/>
      <c r="ED134" s="207"/>
      <c r="EE134" s="207"/>
      <c r="EF134" s="207"/>
      <c r="EG134" s="207"/>
      <c r="EH134" s="207"/>
      <c r="EI134" s="207" t="str">
        <f t="shared" si="39"/>
        <v/>
      </c>
      <c r="EJ134" s="207"/>
      <c r="EK134" s="207"/>
      <c r="EL134" s="207"/>
      <c r="EM134" s="207"/>
      <c r="EN134" s="207"/>
      <c r="EO134" s="207"/>
      <c r="EP134" s="207" t="str">
        <f t="shared" si="40"/>
        <v/>
      </c>
      <c r="EQ134" s="207"/>
      <c r="ER134" s="207"/>
      <c r="ES134" s="207"/>
      <c r="ET134" s="207"/>
      <c r="EU134" s="207"/>
      <c r="EV134" s="207"/>
      <c r="EW134" s="207" t="str">
        <f t="shared" si="41"/>
        <v/>
      </c>
      <c r="EX134" s="207"/>
      <c r="EY134" s="207"/>
      <c r="EZ134" s="207"/>
      <c r="FA134" s="207"/>
      <c r="FB134" s="207"/>
      <c r="FC134" s="207"/>
      <c r="FD134" s="207" t="str">
        <f t="shared" si="42"/>
        <v/>
      </c>
      <c r="FE134" s="207"/>
      <c r="FF134" s="207"/>
      <c r="FG134" s="207"/>
      <c r="FH134" s="207"/>
      <c r="FI134" s="207"/>
      <c r="FJ134" s="207"/>
      <c r="FK134" s="207" t="str">
        <f t="shared" si="43"/>
        <v/>
      </c>
      <c r="FL134" s="207"/>
      <c r="FM134" s="207"/>
      <c r="FN134" s="207"/>
      <c r="FO134" s="207"/>
      <c r="FP134" s="207"/>
      <c r="FQ134" s="207"/>
      <c r="FR134" s="207" t="str">
        <f t="shared" si="44"/>
        <v/>
      </c>
      <c r="FS134" s="207"/>
      <c r="FT134" s="207"/>
      <c r="FU134" s="207"/>
      <c r="FV134" s="207"/>
      <c r="FW134" s="207"/>
      <c r="FX134" s="207"/>
      <c r="FY134" s="207" t="str">
        <f t="shared" si="45"/>
        <v/>
      </c>
      <c r="FZ134" s="207"/>
      <c r="GA134" s="207"/>
      <c r="GB134" s="207"/>
      <c r="GC134" s="207"/>
      <c r="GD134" s="207"/>
      <c r="GE134" s="207"/>
      <c r="GF134" s="207" t="str">
        <f t="shared" si="46"/>
        <v/>
      </c>
      <c r="GG134" s="207"/>
      <c r="GH134" s="207"/>
      <c r="GI134" s="207"/>
      <c r="GJ134" s="207"/>
      <c r="GK134" s="207"/>
      <c r="GL134" s="207"/>
      <c r="GM134" s="207" t="str">
        <f t="shared" si="47"/>
        <v/>
      </c>
      <c r="GN134" s="207"/>
      <c r="GO134" s="207"/>
      <c r="GP134" s="207"/>
      <c r="GQ134" s="207"/>
      <c r="GR134" s="207"/>
      <c r="GS134" s="207"/>
      <c r="GT134" s="207" t="str">
        <f t="shared" si="48"/>
        <v/>
      </c>
      <c r="GU134" s="207"/>
      <c r="GV134" s="207"/>
      <c r="GW134" s="207"/>
      <c r="GX134" s="207"/>
      <c r="GY134" s="207"/>
      <c r="GZ134" s="207"/>
      <c r="HA134" s="207" t="str">
        <f t="shared" si="49"/>
        <v/>
      </c>
      <c r="HB134" s="207"/>
      <c r="HC134" s="207"/>
      <c r="HD134" s="207"/>
      <c r="HE134" s="207"/>
      <c r="HF134" s="207"/>
      <c r="HG134" s="207"/>
      <c r="HH134" s="207" t="str">
        <f t="shared" si="50"/>
        <v/>
      </c>
      <c r="HI134" s="207"/>
      <c r="HJ134" s="207"/>
      <c r="HK134" s="207"/>
      <c r="HL134" s="207"/>
      <c r="HM134" s="207"/>
      <c r="HN134" s="207"/>
      <c r="HO134" s="207" t="str">
        <f t="shared" si="51"/>
        <v/>
      </c>
      <c r="HP134" s="207"/>
      <c r="HQ134" s="207"/>
      <c r="HR134" s="207"/>
      <c r="HS134" s="207"/>
      <c r="HT134" s="207"/>
      <c r="HU134" s="207"/>
      <c r="HV134" s="207" t="str">
        <f t="shared" si="52"/>
        <v/>
      </c>
      <c r="HW134" s="207"/>
      <c r="HX134" s="207"/>
      <c r="HY134" s="207"/>
      <c r="HZ134" s="207"/>
      <c r="IA134" s="207"/>
      <c r="IB134" s="207"/>
      <c r="IC134" s="207" t="str">
        <f t="shared" si="53"/>
        <v/>
      </c>
      <c r="ID134" s="207"/>
      <c r="IE134" s="207"/>
      <c r="IF134" s="207"/>
      <c r="IG134" s="207"/>
      <c r="IH134" s="207"/>
      <c r="II134" s="207"/>
      <c r="IJ134" s="207" t="str">
        <f t="shared" si="54"/>
        <v/>
      </c>
      <c r="IK134" s="207"/>
      <c r="IL134" s="207"/>
      <c r="IM134" s="207"/>
      <c r="IN134" s="207"/>
      <c r="IO134" s="207"/>
      <c r="IP134" s="207"/>
      <c r="IQ134" s="207" t="str">
        <f t="shared" si="55"/>
        <v/>
      </c>
      <c r="IR134" s="207"/>
      <c r="IS134" s="207"/>
      <c r="IT134" s="207"/>
      <c r="IU134" s="207"/>
      <c r="IV134" s="207"/>
      <c r="IW134" s="207"/>
      <c r="IX134" s="207" t="str">
        <f t="shared" si="56"/>
        <v/>
      </c>
      <c r="IY134" s="207"/>
      <c r="IZ134" s="207"/>
      <c r="JA134" s="207"/>
      <c r="JB134" s="207"/>
      <c r="JC134" s="207"/>
      <c r="JD134" s="207"/>
      <c r="JE134" s="207" t="str">
        <f t="shared" si="57"/>
        <v/>
      </c>
      <c r="JF134" s="207"/>
      <c r="JG134" s="207"/>
      <c r="JH134" s="207"/>
      <c r="JI134" s="207"/>
      <c r="JJ134" s="207"/>
      <c r="JK134" s="207"/>
      <c r="JL134" s="207" t="str">
        <f t="shared" si="58"/>
        <v/>
      </c>
      <c r="JM134" s="207"/>
      <c r="JN134" s="207"/>
      <c r="JO134" s="207"/>
      <c r="JP134" s="207"/>
      <c r="JQ134" s="207"/>
      <c r="JR134" s="207"/>
      <c r="JS134" s="207" t="str">
        <f t="shared" si="59"/>
        <v/>
      </c>
      <c r="JT134" s="207"/>
      <c r="JU134" s="207"/>
      <c r="JV134" s="207"/>
      <c r="JW134" s="207"/>
      <c r="JX134" s="207"/>
      <c r="JY134" s="207"/>
      <c r="JZ134" s="207" t="str">
        <f t="shared" si="60"/>
        <v/>
      </c>
      <c r="KA134" s="207"/>
      <c r="KB134" s="207"/>
      <c r="KC134" s="207"/>
      <c r="KD134" s="207"/>
      <c r="KE134" s="207"/>
      <c r="KF134" s="207"/>
      <c r="KG134" s="207" t="str">
        <f t="shared" si="61"/>
        <v/>
      </c>
      <c r="KH134" s="207"/>
      <c r="KI134" s="207"/>
      <c r="KJ134" s="207"/>
      <c r="KK134" s="207"/>
      <c r="KL134" s="207"/>
      <c r="KM134" s="207"/>
      <c r="KN134" s="207" t="str">
        <f t="shared" si="62"/>
        <v/>
      </c>
      <c r="KO134" s="207"/>
      <c r="KP134" s="207"/>
      <c r="KQ134" s="207"/>
      <c r="KR134" s="207"/>
      <c r="KS134" s="207"/>
      <c r="KT134" s="207"/>
      <c r="KU134" s="207" t="str">
        <f t="shared" si="63"/>
        <v/>
      </c>
      <c r="KV134" s="207"/>
      <c r="KW134" s="207"/>
      <c r="KX134" s="207"/>
      <c r="KY134" s="207"/>
      <c r="KZ134" s="207"/>
      <c r="LA134" s="207"/>
      <c r="LB134" s="207" t="str">
        <f t="shared" si="64"/>
        <v/>
      </c>
      <c r="LC134" s="207"/>
      <c r="LD134" s="207"/>
      <c r="LE134" s="207"/>
      <c r="LF134" s="207"/>
      <c r="LG134" s="207"/>
      <c r="LH134" s="207"/>
      <c r="LI134" s="207" t="str">
        <f t="shared" si="1"/>
        <v/>
      </c>
      <c r="LJ134" s="207"/>
      <c r="LK134" s="207"/>
      <c r="LL134" s="207"/>
      <c r="LM134" s="207"/>
      <c r="LN134" s="207"/>
      <c r="LO134" s="207"/>
      <c r="LP134" s="207" t="str">
        <f t="shared" si="2"/>
        <v/>
      </c>
      <c r="LQ134" s="207"/>
      <c r="LR134" s="207"/>
      <c r="LS134" s="207"/>
      <c r="LT134" s="207"/>
      <c r="LU134" s="207"/>
      <c r="LV134" s="207"/>
      <c r="LW134" s="207" t="str">
        <f t="shared" si="3"/>
        <v/>
      </c>
      <c r="LX134" s="207"/>
      <c r="LY134" s="207"/>
      <c r="LZ134" s="207"/>
      <c r="MA134" s="207"/>
      <c r="MB134" s="207"/>
      <c r="MC134" s="207"/>
      <c r="MD134" s="207" t="str">
        <f t="shared" si="4"/>
        <v/>
      </c>
      <c r="ME134" s="207"/>
      <c r="MF134" s="207"/>
      <c r="MG134" s="207"/>
      <c r="MH134" s="207"/>
      <c r="MI134" s="207"/>
      <c r="MJ134" s="207"/>
      <c r="MK134" s="207" t="str">
        <f t="shared" si="5"/>
        <v/>
      </c>
      <c r="ML134" s="207"/>
      <c r="MM134" s="207"/>
      <c r="MN134" s="207"/>
      <c r="MO134" s="207"/>
      <c r="MP134" s="207"/>
      <c r="MQ134" s="207"/>
      <c r="MR134" s="207" t="str">
        <f t="shared" si="6"/>
        <v/>
      </c>
      <c r="MS134" s="207"/>
      <c r="MT134" s="207"/>
      <c r="MU134" s="207"/>
      <c r="MV134" s="207"/>
      <c r="MW134" s="207"/>
      <c r="MX134" s="207"/>
      <c r="MY134" s="207" t="str">
        <f t="shared" si="7"/>
        <v/>
      </c>
      <c r="MZ134" s="207"/>
      <c r="NA134" s="207"/>
      <c r="NB134" s="207"/>
      <c r="NC134" s="207"/>
      <c r="ND134" s="207"/>
      <c r="NE134" s="207"/>
      <c r="NF134" s="207" t="str">
        <f t="shared" si="8"/>
        <v/>
      </c>
      <c r="NG134" s="207"/>
      <c r="NH134" s="207"/>
      <c r="NI134" s="207"/>
      <c r="NJ134" s="207"/>
      <c r="NK134" s="207"/>
      <c r="NL134" s="207"/>
      <c r="NM134" s="207" t="str">
        <f t="shared" si="9"/>
        <v/>
      </c>
      <c r="NN134" s="207"/>
      <c r="NO134" s="207"/>
      <c r="NP134" s="207"/>
      <c r="NQ134" s="207"/>
      <c r="NR134" s="207"/>
      <c r="NS134" s="207"/>
      <c r="NT134" s="207" t="str">
        <f t="shared" si="10"/>
        <v/>
      </c>
      <c r="NU134" s="207"/>
      <c r="NV134" s="207"/>
      <c r="NW134" s="207"/>
      <c r="NX134" s="207"/>
      <c r="NY134" s="207"/>
      <c r="NZ134" s="207"/>
      <c r="OA134" s="207" t="str">
        <f t="shared" si="11"/>
        <v/>
      </c>
      <c r="OB134" s="207"/>
      <c r="OC134" s="207"/>
      <c r="OD134" s="207"/>
      <c r="OE134" s="207"/>
      <c r="OF134" s="207"/>
      <c r="OG134" s="207"/>
      <c r="OH134" s="207" t="str">
        <f t="shared" si="12"/>
        <v/>
      </c>
      <c r="OI134" s="207"/>
      <c r="OJ134" s="207"/>
      <c r="OK134" s="207"/>
      <c r="OL134" s="207"/>
      <c r="OM134" s="207"/>
      <c r="ON134" s="207"/>
      <c r="OO134" s="207" t="str">
        <f t="shared" si="13"/>
        <v/>
      </c>
      <c r="OP134" s="207"/>
      <c r="OQ134" s="207"/>
      <c r="OR134" s="207"/>
      <c r="OS134" s="207"/>
      <c r="OT134" s="207"/>
      <c r="OU134" s="207"/>
      <c r="OV134" s="207" t="str">
        <f t="shared" si="14"/>
        <v/>
      </c>
      <c r="OW134" s="207"/>
      <c r="OX134" s="207"/>
      <c r="OY134" s="207"/>
      <c r="OZ134" s="207"/>
      <c r="PA134" s="207"/>
      <c r="PB134" s="207"/>
      <c r="PC134" s="207" t="str">
        <f t="shared" si="15"/>
        <v/>
      </c>
      <c r="PD134" s="207"/>
      <c r="PE134" s="207"/>
      <c r="PF134" s="207"/>
      <c r="PG134" s="207"/>
      <c r="PH134" s="207"/>
      <c r="PI134" s="207"/>
      <c r="PJ134" s="207" t="str">
        <f t="shared" si="16"/>
        <v/>
      </c>
      <c r="PK134" s="207"/>
      <c r="PL134" s="207"/>
      <c r="PM134" s="207"/>
      <c r="PN134" s="207"/>
      <c r="PO134" s="207"/>
      <c r="PP134" s="207"/>
      <c r="PQ134" s="207" t="str">
        <f t="shared" si="17"/>
        <v/>
      </c>
      <c r="PR134" s="207"/>
      <c r="PS134" s="207"/>
      <c r="PT134" s="207"/>
      <c r="PU134" s="207"/>
      <c r="PV134" s="207"/>
      <c r="PW134" s="207"/>
      <c r="PX134" s="207" t="str">
        <f t="shared" si="18"/>
        <v/>
      </c>
      <c r="PY134" s="207"/>
      <c r="PZ134" s="207"/>
      <c r="QA134" s="207"/>
      <c r="QB134" s="207"/>
      <c r="QC134" s="207"/>
      <c r="QD134" s="207"/>
      <c r="QE134" s="207" t="str">
        <f t="shared" si="19"/>
        <v/>
      </c>
      <c r="QF134" s="207"/>
      <c r="QG134" s="207"/>
      <c r="QH134" s="207"/>
      <c r="QI134" s="207"/>
      <c r="QJ134" s="207"/>
      <c r="QK134" s="207"/>
      <c r="QL134" s="207"/>
      <c r="QM134" s="207"/>
      <c r="QN134" s="207"/>
      <c r="QO134" s="207"/>
      <c r="QP134" s="207"/>
      <c r="QQ134" s="207"/>
      <c r="QR134" s="207"/>
      <c r="QS134" s="207"/>
      <c r="QT134" s="207"/>
      <c r="QU134" s="207"/>
      <c r="QV134" s="207"/>
    </row>
    <row r="135" spans="1:464" s="6" customFormat="1" ht="16.5">
      <c r="A135" s="207"/>
      <c r="B135" s="208"/>
      <c r="C135" s="208"/>
      <c r="D135" s="208"/>
      <c r="E135" s="208"/>
      <c r="F135" s="207" t="e">
        <f t="shared" si="71"/>
        <v>#N/A</v>
      </c>
      <c r="G135" s="207"/>
      <c r="H135" s="208"/>
      <c r="I135" s="208"/>
      <c r="J135" s="208"/>
      <c r="K135" s="207"/>
      <c r="L135" s="207"/>
      <c r="M135" s="207">
        <f t="shared" si="72"/>
        <v>0</v>
      </c>
      <c r="N135" s="207"/>
      <c r="O135" s="207"/>
      <c r="P135" s="207"/>
      <c r="Q135" s="209"/>
      <c r="R135" s="207"/>
      <c r="S135" s="207"/>
      <c r="T135" s="207">
        <f t="shared" si="69"/>
        <v>20</v>
      </c>
      <c r="U135" s="207"/>
      <c r="V135" s="207"/>
      <c r="W135" s="207"/>
      <c r="X135" s="207"/>
      <c r="Y135" s="207"/>
      <c r="Z135" s="207"/>
      <c r="AA135" s="207">
        <f t="shared" si="70"/>
        <v>0</v>
      </c>
      <c r="AB135" s="207"/>
      <c r="AC135" s="207"/>
      <c r="AD135" s="207"/>
      <c r="AE135" s="207"/>
      <c r="AF135" s="207"/>
      <c r="AG135" s="207"/>
      <c r="AH135" s="207" t="str">
        <f t="shared" si="24"/>
        <v/>
      </c>
      <c r="AI135" s="207"/>
      <c r="AJ135" s="207"/>
      <c r="AK135" s="207"/>
      <c r="AL135" s="207"/>
      <c r="AM135" s="207"/>
      <c r="AN135" s="207"/>
      <c r="AO135" s="207" t="str">
        <f t="shared" si="25"/>
        <v/>
      </c>
      <c r="AP135" s="207"/>
      <c r="AQ135" s="207"/>
      <c r="AR135" s="207"/>
      <c r="AS135" s="207"/>
      <c r="AT135" s="207"/>
      <c r="AU135" s="207"/>
      <c r="AV135" s="207" t="str">
        <f t="shared" si="26"/>
        <v/>
      </c>
      <c r="AW135" s="207"/>
      <c r="AX135" s="207"/>
      <c r="AY135" s="207"/>
      <c r="AZ135" s="207"/>
      <c r="BA135" s="207"/>
      <c r="BB135" s="207"/>
      <c r="BC135" s="207" t="str">
        <f t="shared" si="27"/>
        <v/>
      </c>
      <c r="BD135" s="207"/>
      <c r="BE135" s="207"/>
      <c r="BF135" s="207"/>
      <c r="BG135" s="207"/>
      <c r="BH135" s="207"/>
      <c r="BI135" s="207"/>
      <c r="BJ135" s="207" t="str">
        <f t="shared" si="28"/>
        <v/>
      </c>
      <c r="BK135" s="207"/>
      <c r="BL135" s="207"/>
      <c r="BM135" s="207"/>
      <c r="BN135" s="207"/>
      <c r="BO135" s="207"/>
      <c r="BP135" s="207"/>
      <c r="BQ135" s="207" t="str">
        <f t="shared" si="29"/>
        <v/>
      </c>
      <c r="BR135" s="207"/>
      <c r="BS135" s="207"/>
      <c r="BT135" s="207"/>
      <c r="BU135" s="207"/>
      <c r="BV135" s="207"/>
      <c r="BW135" s="207"/>
      <c r="BX135" s="207" t="str">
        <f t="shared" si="30"/>
        <v/>
      </c>
      <c r="BY135" s="207"/>
      <c r="BZ135" s="207"/>
      <c r="CA135" s="207"/>
      <c r="CB135" s="207"/>
      <c r="CC135" s="207"/>
      <c r="CD135" s="207"/>
      <c r="CE135" s="207" t="str">
        <f t="shared" si="31"/>
        <v/>
      </c>
      <c r="CF135" s="207"/>
      <c r="CG135" s="207"/>
      <c r="CH135" s="207"/>
      <c r="CI135" s="207"/>
      <c r="CJ135" s="207"/>
      <c r="CK135" s="207"/>
      <c r="CL135" s="207" t="str">
        <f t="shared" si="32"/>
        <v/>
      </c>
      <c r="CM135" s="207"/>
      <c r="CN135" s="207"/>
      <c r="CO135" s="207"/>
      <c r="CP135" s="207"/>
      <c r="CQ135" s="207"/>
      <c r="CR135" s="207"/>
      <c r="CS135" s="207" t="str">
        <f t="shared" si="33"/>
        <v/>
      </c>
      <c r="CT135" s="207"/>
      <c r="CU135" s="207"/>
      <c r="CV135" s="207"/>
      <c r="CW135" s="207"/>
      <c r="CX135" s="207"/>
      <c r="CY135" s="207"/>
      <c r="CZ135" s="207" t="str">
        <f t="shared" si="34"/>
        <v/>
      </c>
      <c r="DA135" s="207"/>
      <c r="DB135" s="207"/>
      <c r="DC135" s="207"/>
      <c r="DD135" s="207"/>
      <c r="DE135" s="207"/>
      <c r="DF135" s="207"/>
      <c r="DG135" s="207" t="str">
        <f t="shared" si="35"/>
        <v/>
      </c>
      <c r="DH135" s="207"/>
      <c r="DI135" s="207"/>
      <c r="DJ135" s="207"/>
      <c r="DK135" s="207"/>
      <c r="DL135" s="207"/>
      <c r="DM135" s="207"/>
      <c r="DN135" s="207" t="str">
        <f t="shared" si="36"/>
        <v/>
      </c>
      <c r="DO135" s="207"/>
      <c r="DP135" s="207"/>
      <c r="DQ135" s="207"/>
      <c r="DR135" s="207"/>
      <c r="DS135" s="207"/>
      <c r="DT135" s="207"/>
      <c r="DU135" s="207" t="str">
        <f t="shared" si="37"/>
        <v/>
      </c>
      <c r="DV135" s="207"/>
      <c r="DW135" s="207"/>
      <c r="DX135" s="207"/>
      <c r="DY135" s="207"/>
      <c r="DZ135" s="207"/>
      <c r="EA135" s="207"/>
      <c r="EB135" s="207" t="str">
        <f t="shared" si="38"/>
        <v/>
      </c>
      <c r="EC135" s="207"/>
      <c r="ED135" s="207"/>
      <c r="EE135" s="207"/>
      <c r="EF135" s="207"/>
      <c r="EG135" s="207"/>
      <c r="EH135" s="207"/>
      <c r="EI135" s="207" t="str">
        <f t="shared" si="39"/>
        <v/>
      </c>
      <c r="EJ135" s="207"/>
      <c r="EK135" s="207"/>
      <c r="EL135" s="207"/>
      <c r="EM135" s="207"/>
      <c r="EN135" s="207"/>
      <c r="EO135" s="207"/>
      <c r="EP135" s="207" t="str">
        <f t="shared" si="40"/>
        <v/>
      </c>
      <c r="EQ135" s="207"/>
      <c r="ER135" s="207"/>
      <c r="ES135" s="207"/>
      <c r="ET135" s="207"/>
      <c r="EU135" s="207"/>
      <c r="EV135" s="207"/>
      <c r="EW135" s="207" t="str">
        <f t="shared" si="41"/>
        <v/>
      </c>
      <c r="EX135" s="207"/>
      <c r="EY135" s="207"/>
      <c r="EZ135" s="207"/>
      <c r="FA135" s="207"/>
      <c r="FB135" s="207"/>
      <c r="FC135" s="207"/>
      <c r="FD135" s="207" t="str">
        <f t="shared" si="42"/>
        <v/>
      </c>
      <c r="FE135" s="207"/>
      <c r="FF135" s="207"/>
      <c r="FG135" s="207"/>
      <c r="FH135" s="207"/>
      <c r="FI135" s="207"/>
      <c r="FJ135" s="207"/>
      <c r="FK135" s="207" t="str">
        <f t="shared" si="43"/>
        <v/>
      </c>
      <c r="FL135" s="207"/>
      <c r="FM135" s="207"/>
      <c r="FN135" s="207"/>
      <c r="FO135" s="207"/>
      <c r="FP135" s="207"/>
      <c r="FQ135" s="207"/>
      <c r="FR135" s="207" t="str">
        <f t="shared" si="44"/>
        <v/>
      </c>
      <c r="FS135" s="207"/>
      <c r="FT135" s="207"/>
      <c r="FU135" s="207"/>
      <c r="FV135" s="207"/>
      <c r="FW135" s="207"/>
      <c r="FX135" s="207"/>
      <c r="FY135" s="207" t="str">
        <f t="shared" si="45"/>
        <v/>
      </c>
      <c r="FZ135" s="207"/>
      <c r="GA135" s="207"/>
      <c r="GB135" s="207"/>
      <c r="GC135" s="207"/>
      <c r="GD135" s="207"/>
      <c r="GE135" s="207"/>
      <c r="GF135" s="207" t="str">
        <f t="shared" si="46"/>
        <v/>
      </c>
      <c r="GG135" s="207"/>
      <c r="GH135" s="207"/>
      <c r="GI135" s="207"/>
      <c r="GJ135" s="207"/>
      <c r="GK135" s="207"/>
      <c r="GL135" s="207"/>
      <c r="GM135" s="207" t="str">
        <f t="shared" si="47"/>
        <v/>
      </c>
      <c r="GN135" s="207"/>
      <c r="GO135" s="207"/>
      <c r="GP135" s="207"/>
      <c r="GQ135" s="207"/>
      <c r="GR135" s="207"/>
      <c r="GS135" s="207"/>
      <c r="GT135" s="207" t="str">
        <f t="shared" si="48"/>
        <v/>
      </c>
      <c r="GU135" s="207"/>
      <c r="GV135" s="207"/>
      <c r="GW135" s="207"/>
      <c r="GX135" s="207"/>
      <c r="GY135" s="207"/>
      <c r="GZ135" s="207"/>
      <c r="HA135" s="207" t="str">
        <f t="shared" si="49"/>
        <v/>
      </c>
      <c r="HB135" s="207"/>
      <c r="HC135" s="207"/>
      <c r="HD135" s="207"/>
      <c r="HE135" s="207"/>
      <c r="HF135" s="207"/>
      <c r="HG135" s="207"/>
      <c r="HH135" s="207" t="str">
        <f t="shared" si="50"/>
        <v/>
      </c>
      <c r="HI135" s="207"/>
      <c r="HJ135" s="207"/>
      <c r="HK135" s="207"/>
      <c r="HL135" s="207"/>
      <c r="HM135" s="207"/>
      <c r="HN135" s="207"/>
      <c r="HO135" s="207" t="str">
        <f t="shared" si="51"/>
        <v/>
      </c>
      <c r="HP135" s="207"/>
      <c r="HQ135" s="207"/>
      <c r="HR135" s="207"/>
      <c r="HS135" s="207"/>
      <c r="HT135" s="207"/>
      <c r="HU135" s="207"/>
      <c r="HV135" s="207" t="str">
        <f t="shared" si="52"/>
        <v/>
      </c>
      <c r="HW135" s="207"/>
      <c r="HX135" s="207"/>
      <c r="HY135" s="207"/>
      <c r="HZ135" s="207"/>
      <c r="IA135" s="207"/>
      <c r="IB135" s="207"/>
      <c r="IC135" s="207" t="str">
        <f t="shared" si="53"/>
        <v/>
      </c>
      <c r="ID135" s="207"/>
      <c r="IE135" s="207"/>
      <c r="IF135" s="207"/>
      <c r="IG135" s="207"/>
      <c r="IH135" s="207"/>
      <c r="II135" s="207"/>
      <c r="IJ135" s="207" t="str">
        <f t="shared" si="54"/>
        <v/>
      </c>
      <c r="IK135" s="207"/>
      <c r="IL135" s="207"/>
      <c r="IM135" s="207"/>
      <c r="IN135" s="207"/>
      <c r="IO135" s="207"/>
      <c r="IP135" s="207"/>
      <c r="IQ135" s="207" t="str">
        <f t="shared" si="55"/>
        <v/>
      </c>
      <c r="IR135" s="207"/>
      <c r="IS135" s="207"/>
      <c r="IT135" s="207"/>
      <c r="IU135" s="207"/>
      <c r="IV135" s="207"/>
      <c r="IW135" s="207"/>
      <c r="IX135" s="207" t="str">
        <f t="shared" si="56"/>
        <v/>
      </c>
      <c r="IY135" s="207"/>
      <c r="IZ135" s="207"/>
      <c r="JA135" s="207"/>
      <c r="JB135" s="207"/>
      <c r="JC135" s="207"/>
      <c r="JD135" s="207"/>
      <c r="JE135" s="207" t="str">
        <f t="shared" si="57"/>
        <v/>
      </c>
      <c r="JF135" s="207"/>
      <c r="JG135" s="207"/>
      <c r="JH135" s="207"/>
      <c r="JI135" s="207"/>
      <c r="JJ135" s="207"/>
      <c r="JK135" s="207"/>
      <c r="JL135" s="207" t="str">
        <f t="shared" si="58"/>
        <v/>
      </c>
      <c r="JM135" s="207"/>
      <c r="JN135" s="207"/>
      <c r="JO135" s="207"/>
      <c r="JP135" s="207"/>
      <c r="JQ135" s="207"/>
      <c r="JR135" s="207"/>
      <c r="JS135" s="207" t="str">
        <f t="shared" si="59"/>
        <v/>
      </c>
      <c r="JT135" s="207"/>
      <c r="JU135" s="207"/>
      <c r="JV135" s="207"/>
      <c r="JW135" s="207"/>
      <c r="JX135" s="207"/>
      <c r="JY135" s="207"/>
      <c r="JZ135" s="207" t="str">
        <f t="shared" si="60"/>
        <v/>
      </c>
      <c r="KA135" s="207"/>
      <c r="KB135" s="207"/>
      <c r="KC135" s="207"/>
      <c r="KD135" s="207"/>
      <c r="KE135" s="207"/>
      <c r="KF135" s="207"/>
      <c r="KG135" s="207" t="str">
        <f t="shared" si="61"/>
        <v/>
      </c>
      <c r="KH135" s="207"/>
      <c r="KI135" s="207"/>
      <c r="KJ135" s="207"/>
      <c r="KK135" s="207"/>
      <c r="KL135" s="207"/>
      <c r="KM135" s="207"/>
      <c r="KN135" s="207" t="str">
        <f t="shared" si="62"/>
        <v/>
      </c>
      <c r="KO135" s="207"/>
      <c r="KP135" s="207"/>
      <c r="KQ135" s="207"/>
      <c r="KR135" s="207"/>
      <c r="KS135" s="207"/>
      <c r="KT135" s="207"/>
      <c r="KU135" s="207" t="str">
        <f t="shared" si="63"/>
        <v/>
      </c>
      <c r="KV135" s="207"/>
      <c r="KW135" s="207"/>
      <c r="KX135" s="207"/>
      <c r="KY135" s="207"/>
      <c r="KZ135" s="207"/>
      <c r="LA135" s="207"/>
      <c r="LB135" s="207" t="str">
        <f t="shared" si="64"/>
        <v/>
      </c>
      <c r="LC135" s="207"/>
      <c r="LD135" s="207"/>
      <c r="LE135" s="207"/>
      <c r="LF135" s="207"/>
      <c r="LG135" s="207"/>
      <c r="LH135" s="207"/>
      <c r="LI135" s="207" t="str">
        <f t="shared" si="1"/>
        <v/>
      </c>
      <c r="LJ135" s="207"/>
      <c r="LK135" s="207"/>
      <c r="LL135" s="207"/>
      <c r="LM135" s="207"/>
      <c r="LN135" s="207"/>
      <c r="LO135" s="207"/>
      <c r="LP135" s="207" t="str">
        <f t="shared" si="2"/>
        <v/>
      </c>
      <c r="LQ135" s="207"/>
      <c r="LR135" s="207"/>
      <c r="LS135" s="207"/>
      <c r="LT135" s="207"/>
      <c r="LU135" s="207"/>
      <c r="LV135" s="207"/>
      <c r="LW135" s="207" t="str">
        <f t="shared" si="3"/>
        <v/>
      </c>
      <c r="LX135" s="207"/>
      <c r="LY135" s="207"/>
      <c r="LZ135" s="207"/>
      <c r="MA135" s="207"/>
      <c r="MB135" s="207"/>
      <c r="MC135" s="207"/>
      <c r="MD135" s="207" t="str">
        <f t="shared" si="4"/>
        <v/>
      </c>
      <c r="ME135" s="207"/>
      <c r="MF135" s="207"/>
      <c r="MG135" s="207"/>
      <c r="MH135" s="207"/>
      <c r="MI135" s="207"/>
      <c r="MJ135" s="207"/>
      <c r="MK135" s="207" t="str">
        <f t="shared" si="5"/>
        <v/>
      </c>
      <c r="ML135" s="207"/>
      <c r="MM135" s="207"/>
      <c r="MN135" s="207"/>
      <c r="MO135" s="207"/>
      <c r="MP135" s="207"/>
      <c r="MQ135" s="207"/>
      <c r="MR135" s="207" t="str">
        <f t="shared" si="6"/>
        <v/>
      </c>
      <c r="MS135" s="207"/>
      <c r="MT135" s="207"/>
      <c r="MU135" s="207"/>
      <c r="MV135" s="207"/>
      <c r="MW135" s="207"/>
      <c r="MX135" s="207"/>
      <c r="MY135" s="207" t="str">
        <f t="shared" si="7"/>
        <v/>
      </c>
      <c r="MZ135" s="207"/>
      <c r="NA135" s="207"/>
      <c r="NB135" s="207"/>
      <c r="NC135" s="207"/>
      <c r="ND135" s="207"/>
      <c r="NE135" s="207"/>
      <c r="NF135" s="207" t="str">
        <f t="shared" si="8"/>
        <v/>
      </c>
      <c r="NG135" s="207"/>
      <c r="NH135" s="207"/>
      <c r="NI135" s="207"/>
      <c r="NJ135" s="207"/>
      <c r="NK135" s="207"/>
      <c r="NL135" s="207"/>
      <c r="NM135" s="207" t="str">
        <f t="shared" si="9"/>
        <v/>
      </c>
      <c r="NN135" s="207"/>
      <c r="NO135" s="207"/>
      <c r="NP135" s="207"/>
      <c r="NQ135" s="207"/>
      <c r="NR135" s="207"/>
      <c r="NS135" s="207"/>
      <c r="NT135" s="207" t="str">
        <f t="shared" si="10"/>
        <v/>
      </c>
      <c r="NU135" s="207"/>
      <c r="NV135" s="207"/>
      <c r="NW135" s="207"/>
      <c r="NX135" s="207"/>
      <c r="NY135" s="207"/>
      <c r="NZ135" s="207"/>
      <c r="OA135" s="207" t="str">
        <f t="shared" si="11"/>
        <v/>
      </c>
      <c r="OB135" s="207"/>
      <c r="OC135" s="207"/>
      <c r="OD135" s="207"/>
      <c r="OE135" s="207"/>
      <c r="OF135" s="207"/>
      <c r="OG135" s="207"/>
      <c r="OH135" s="207" t="str">
        <f t="shared" si="12"/>
        <v/>
      </c>
      <c r="OI135" s="207"/>
      <c r="OJ135" s="207"/>
      <c r="OK135" s="207"/>
      <c r="OL135" s="207"/>
      <c r="OM135" s="207"/>
      <c r="ON135" s="207"/>
      <c r="OO135" s="207" t="str">
        <f t="shared" si="13"/>
        <v/>
      </c>
      <c r="OP135" s="207"/>
      <c r="OQ135" s="207"/>
      <c r="OR135" s="207"/>
      <c r="OS135" s="207"/>
      <c r="OT135" s="207"/>
      <c r="OU135" s="207"/>
      <c r="OV135" s="207" t="str">
        <f t="shared" si="14"/>
        <v/>
      </c>
      <c r="OW135" s="207"/>
      <c r="OX135" s="207"/>
      <c r="OY135" s="207"/>
      <c r="OZ135" s="207"/>
      <c r="PA135" s="207"/>
      <c r="PB135" s="207"/>
      <c r="PC135" s="207" t="str">
        <f t="shared" si="15"/>
        <v/>
      </c>
      <c r="PD135" s="207"/>
      <c r="PE135" s="207"/>
      <c r="PF135" s="207"/>
      <c r="PG135" s="207"/>
      <c r="PH135" s="207"/>
      <c r="PI135" s="207"/>
      <c r="PJ135" s="207" t="str">
        <f t="shared" si="16"/>
        <v/>
      </c>
      <c r="PK135" s="207"/>
      <c r="PL135" s="207"/>
      <c r="PM135" s="207"/>
      <c r="PN135" s="207"/>
      <c r="PO135" s="207"/>
      <c r="PP135" s="207"/>
      <c r="PQ135" s="207" t="str">
        <f t="shared" si="17"/>
        <v/>
      </c>
      <c r="PR135" s="207"/>
      <c r="PS135" s="207"/>
      <c r="PT135" s="207"/>
      <c r="PU135" s="207"/>
      <c r="PV135" s="207"/>
      <c r="PW135" s="207"/>
      <c r="PX135" s="207" t="str">
        <f t="shared" si="18"/>
        <v/>
      </c>
      <c r="PY135" s="207"/>
      <c r="PZ135" s="207"/>
      <c r="QA135" s="207"/>
      <c r="QB135" s="207"/>
      <c r="QC135" s="207"/>
      <c r="QD135" s="207"/>
      <c r="QE135" s="207" t="str">
        <f t="shared" si="19"/>
        <v/>
      </c>
      <c r="QF135" s="207"/>
      <c r="QG135" s="207"/>
      <c r="QH135" s="207"/>
      <c r="QI135" s="207"/>
      <c r="QJ135" s="207"/>
      <c r="QK135" s="207"/>
      <c r="QL135" s="207"/>
      <c r="QM135" s="207"/>
      <c r="QN135" s="207"/>
      <c r="QO135" s="207"/>
      <c r="QP135" s="207"/>
      <c r="QQ135" s="207"/>
      <c r="QR135" s="207"/>
      <c r="QS135" s="207"/>
      <c r="QT135" s="207"/>
      <c r="QU135" s="207"/>
      <c r="QV135" s="207"/>
    </row>
    <row r="136" spans="1:464" s="6" customFormat="1" ht="16.5">
      <c r="A136" s="207"/>
      <c r="B136" s="208"/>
      <c r="C136" s="208"/>
      <c r="D136" s="208"/>
      <c r="E136" s="208"/>
      <c r="F136" s="207" t="e">
        <f t="shared" si="71"/>
        <v>#N/A</v>
      </c>
      <c r="G136" s="207"/>
      <c r="H136" s="208"/>
      <c r="I136" s="208"/>
      <c r="J136" s="208"/>
      <c r="K136" s="207"/>
      <c r="L136" s="207"/>
      <c r="M136" s="207">
        <f t="shared" si="72"/>
        <v>0</v>
      </c>
      <c r="N136" s="207"/>
      <c r="O136" s="207"/>
      <c r="P136" s="207"/>
      <c r="Q136" s="209"/>
      <c r="R136" s="207"/>
      <c r="S136" s="207"/>
      <c r="T136" s="207">
        <f t="shared" ref="T136:T151" si="73">T40</f>
        <v>20</v>
      </c>
      <c r="U136" s="207"/>
      <c r="V136" s="207"/>
      <c r="W136" s="207"/>
      <c r="X136" s="207"/>
      <c r="Y136" s="207"/>
      <c r="Z136" s="207"/>
      <c r="AA136" s="207">
        <f t="shared" ref="AA136:AA151" si="74">AA40</f>
        <v>0</v>
      </c>
      <c r="AB136" s="207"/>
      <c r="AC136" s="207"/>
      <c r="AD136" s="207"/>
      <c r="AE136" s="207"/>
      <c r="AF136" s="207"/>
      <c r="AG136" s="207"/>
      <c r="AH136" s="207" t="str">
        <f t="shared" si="24"/>
        <v/>
      </c>
      <c r="AI136" s="207"/>
      <c r="AJ136" s="207"/>
      <c r="AK136" s="207"/>
      <c r="AL136" s="207"/>
      <c r="AM136" s="207"/>
      <c r="AN136" s="207"/>
      <c r="AO136" s="207" t="str">
        <f t="shared" si="25"/>
        <v/>
      </c>
      <c r="AP136" s="207"/>
      <c r="AQ136" s="207"/>
      <c r="AR136" s="207"/>
      <c r="AS136" s="207"/>
      <c r="AT136" s="207"/>
      <c r="AU136" s="207"/>
      <c r="AV136" s="207" t="str">
        <f t="shared" si="26"/>
        <v/>
      </c>
      <c r="AW136" s="207"/>
      <c r="AX136" s="207"/>
      <c r="AY136" s="207"/>
      <c r="AZ136" s="207"/>
      <c r="BA136" s="207"/>
      <c r="BB136" s="207"/>
      <c r="BC136" s="207" t="str">
        <f t="shared" si="27"/>
        <v/>
      </c>
      <c r="BD136" s="207"/>
      <c r="BE136" s="207"/>
      <c r="BF136" s="207"/>
      <c r="BG136" s="207"/>
      <c r="BH136" s="207"/>
      <c r="BI136" s="207"/>
      <c r="BJ136" s="207" t="str">
        <f t="shared" si="28"/>
        <v/>
      </c>
      <c r="BK136" s="207"/>
      <c r="BL136" s="207"/>
      <c r="BM136" s="207"/>
      <c r="BN136" s="207"/>
      <c r="BO136" s="207"/>
      <c r="BP136" s="207"/>
      <c r="BQ136" s="207" t="str">
        <f t="shared" si="29"/>
        <v/>
      </c>
      <c r="BR136" s="207"/>
      <c r="BS136" s="207"/>
      <c r="BT136" s="207"/>
      <c r="BU136" s="207"/>
      <c r="BV136" s="207"/>
      <c r="BW136" s="207"/>
      <c r="BX136" s="207" t="str">
        <f t="shared" si="30"/>
        <v/>
      </c>
      <c r="BY136" s="207"/>
      <c r="BZ136" s="207"/>
      <c r="CA136" s="207"/>
      <c r="CB136" s="207"/>
      <c r="CC136" s="207"/>
      <c r="CD136" s="207"/>
      <c r="CE136" s="207" t="str">
        <f t="shared" si="31"/>
        <v/>
      </c>
      <c r="CF136" s="207"/>
      <c r="CG136" s="207"/>
      <c r="CH136" s="207"/>
      <c r="CI136" s="207"/>
      <c r="CJ136" s="207"/>
      <c r="CK136" s="207"/>
      <c r="CL136" s="207" t="str">
        <f t="shared" si="32"/>
        <v/>
      </c>
      <c r="CM136" s="207"/>
      <c r="CN136" s="207"/>
      <c r="CO136" s="207"/>
      <c r="CP136" s="207"/>
      <c r="CQ136" s="207"/>
      <c r="CR136" s="207"/>
      <c r="CS136" s="207" t="str">
        <f t="shared" si="33"/>
        <v/>
      </c>
      <c r="CT136" s="207"/>
      <c r="CU136" s="207"/>
      <c r="CV136" s="207"/>
      <c r="CW136" s="207"/>
      <c r="CX136" s="207"/>
      <c r="CY136" s="207"/>
      <c r="CZ136" s="207" t="str">
        <f t="shared" si="34"/>
        <v/>
      </c>
      <c r="DA136" s="207"/>
      <c r="DB136" s="207"/>
      <c r="DC136" s="207"/>
      <c r="DD136" s="207"/>
      <c r="DE136" s="207"/>
      <c r="DF136" s="207"/>
      <c r="DG136" s="207" t="str">
        <f t="shared" si="35"/>
        <v/>
      </c>
      <c r="DH136" s="207"/>
      <c r="DI136" s="207"/>
      <c r="DJ136" s="207"/>
      <c r="DK136" s="207"/>
      <c r="DL136" s="207"/>
      <c r="DM136" s="207"/>
      <c r="DN136" s="207" t="str">
        <f t="shared" si="36"/>
        <v/>
      </c>
      <c r="DO136" s="207"/>
      <c r="DP136" s="207"/>
      <c r="DQ136" s="207"/>
      <c r="DR136" s="207"/>
      <c r="DS136" s="207"/>
      <c r="DT136" s="207"/>
      <c r="DU136" s="207" t="str">
        <f t="shared" si="37"/>
        <v/>
      </c>
      <c r="DV136" s="207"/>
      <c r="DW136" s="207"/>
      <c r="DX136" s="207"/>
      <c r="DY136" s="207"/>
      <c r="DZ136" s="207"/>
      <c r="EA136" s="207"/>
      <c r="EB136" s="207" t="str">
        <f t="shared" si="38"/>
        <v/>
      </c>
      <c r="EC136" s="207"/>
      <c r="ED136" s="207"/>
      <c r="EE136" s="207"/>
      <c r="EF136" s="207"/>
      <c r="EG136" s="207"/>
      <c r="EH136" s="207"/>
      <c r="EI136" s="207" t="str">
        <f t="shared" si="39"/>
        <v/>
      </c>
      <c r="EJ136" s="207"/>
      <c r="EK136" s="207"/>
      <c r="EL136" s="207"/>
      <c r="EM136" s="207"/>
      <c r="EN136" s="207"/>
      <c r="EO136" s="207"/>
      <c r="EP136" s="207" t="str">
        <f t="shared" si="40"/>
        <v/>
      </c>
      <c r="EQ136" s="207"/>
      <c r="ER136" s="207"/>
      <c r="ES136" s="207"/>
      <c r="ET136" s="207"/>
      <c r="EU136" s="207"/>
      <c r="EV136" s="207"/>
      <c r="EW136" s="207" t="str">
        <f t="shared" si="41"/>
        <v/>
      </c>
      <c r="EX136" s="207"/>
      <c r="EY136" s="207"/>
      <c r="EZ136" s="207"/>
      <c r="FA136" s="207"/>
      <c r="FB136" s="207"/>
      <c r="FC136" s="207"/>
      <c r="FD136" s="207" t="str">
        <f t="shared" si="42"/>
        <v/>
      </c>
      <c r="FE136" s="207"/>
      <c r="FF136" s="207"/>
      <c r="FG136" s="207"/>
      <c r="FH136" s="207"/>
      <c r="FI136" s="207"/>
      <c r="FJ136" s="207"/>
      <c r="FK136" s="207" t="str">
        <f t="shared" si="43"/>
        <v/>
      </c>
      <c r="FL136" s="207"/>
      <c r="FM136" s="207"/>
      <c r="FN136" s="207"/>
      <c r="FO136" s="207"/>
      <c r="FP136" s="207"/>
      <c r="FQ136" s="207"/>
      <c r="FR136" s="207" t="str">
        <f t="shared" si="44"/>
        <v/>
      </c>
      <c r="FS136" s="207"/>
      <c r="FT136" s="207"/>
      <c r="FU136" s="207"/>
      <c r="FV136" s="207"/>
      <c r="FW136" s="207"/>
      <c r="FX136" s="207"/>
      <c r="FY136" s="207" t="str">
        <f t="shared" si="45"/>
        <v/>
      </c>
      <c r="FZ136" s="207"/>
      <c r="GA136" s="207"/>
      <c r="GB136" s="207"/>
      <c r="GC136" s="207"/>
      <c r="GD136" s="207"/>
      <c r="GE136" s="207"/>
      <c r="GF136" s="207" t="str">
        <f t="shared" si="46"/>
        <v/>
      </c>
      <c r="GG136" s="207"/>
      <c r="GH136" s="207"/>
      <c r="GI136" s="207"/>
      <c r="GJ136" s="207"/>
      <c r="GK136" s="207"/>
      <c r="GL136" s="207"/>
      <c r="GM136" s="207" t="str">
        <f t="shared" si="47"/>
        <v/>
      </c>
      <c r="GN136" s="207"/>
      <c r="GO136" s="207"/>
      <c r="GP136" s="207"/>
      <c r="GQ136" s="207"/>
      <c r="GR136" s="207"/>
      <c r="GS136" s="207"/>
      <c r="GT136" s="207" t="str">
        <f t="shared" si="48"/>
        <v/>
      </c>
      <c r="GU136" s="207"/>
      <c r="GV136" s="207"/>
      <c r="GW136" s="207"/>
      <c r="GX136" s="207"/>
      <c r="GY136" s="207"/>
      <c r="GZ136" s="207"/>
      <c r="HA136" s="207" t="str">
        <f t="shared" si="49"/>
        <v/>
      </c>
      <c r="HB136" s="207"/>
      <c r="HC136" s="207"/>
      <c r="HD136" s="207"/>
      <c r="HE136" s="207"/>
      <c r="HF136" s="207"/>
      <c r="HG136" s="207"/>
      <c r="HH136" s="207" t="str">
        <f t="shared" si="50"/>
        <v/>
      </c>
      <c r="HI136" s="207"/>
      <c r="HJ136" s="207"/>
      <c r="HK136" s="207"/>
      <c r="HL136" s="207"/>
      <c r="HM136" s="207"/>
      <c r="HN136" s="207"/>
      <c r="HO136" s="207" t="str">
        <f t="shared" si="51"/>
        <v/>
      </c>
      <c r="HP136" s="207"/>
      <c r="HQ136" s="207"/>
      <c r="HR136" s="207"/>
      <c r="HS136" s="207"/>
      <c r="HT136" s="207"/>
      <c r="HU136" s="207"/>
      <c r="HV136" s="207" t="str">
        <f t="shared" si="52"/>
        <v/>
      </c>
      <c r="HW136" s="207"/>
      <c r="HX136" s="207"/>
      <c r="HY136" s="207"/>
      <c r="HZ136" s="207"/>
      <c r="IA136" s="207"/>
      <c r="IB136" s="207"/>
      <c r="IC136" s="207" t="str">
        <f t="shared" si="53"/>
        <v/>
      </c>
      <c r="ID136" s="207"/>
      <c r="IE136" s="207"/>
      <c r="IF136" s="207"/>
      <c r="IG136" s="207"/>
      <c r="IH136" s="207"/>
      <c r="II136" s="207"/>
      <c r="IJ136" s="207" t="str">
        <f t="shared" si="54"/>
        <v/>
      </c>
      <c r="IK136" s="207"/>
      <c r="IL136" s="207"/>
      <c r="IM136" s="207"/>
      <c r="IN136" s="207"/>
      <c r="IO136" s="207"/>
      <c r="IP136" s="207"/>
      <c r="IQ136" s="207" t="str">
        <f t="shared" si="55"/>
        <v/>
      </c>
      <c r="IR136" s="207"/>
      <c r="IS136" s="207"/>
      <c r="IT136" s="207"/>
      <c r="IU136" s="207"/>
      <c r="IV136" s="207"/>
      <c r="IW136" s="207"/>
      <c r="IX136" s="207" t="str">
        <f t="shared" si="56"/>
        <v/>
      </c>
      <c r="IY136" s="207"/>
      <c r="IZ136" s="207"/>
      <c r="JA136" s="207"/>
      <c r="JB136" s="207"/>
      <c r="JC136" s="207"/>
      <c r="JD136" s="207"/>
      <c r="JE136" s="207" t="str">
        <f t="shared" si="57"/>
        <v/>
      </c>
      <c r="JF136" s="207"/>
      <c r="JG136" s="207"/>
      <c r="JH136" s="207"/>
      <c r="JI136" s="207"/>
      <c r="JJ136" s="207"/>
      <c r="JK136" s="207"/>
      <c r="JL136" s="207" t="str">
        <f t="shared" si="58"/>
        <v/>
      </c>
      <c r="JM136" s="207"/>
      <c r="JN136" s="207"/>
      <c r="JO136" s="207"/>
      <c r="JP136" s="207"/>
      <c r="JQ136" s="207"/>
      <c r="JR136" s="207"/>
      <c r="JS136" s="207" t="str">
        <f t="shared" si="59"/>
        <v/>
      </c>
      <c r="JT136" s="207"/>
      <c r="JU136" s="207"/>
      <c r="JV136" s="207"/>
      <c r="JW136" s="207"/>
      <c r="JX136" s="207"/>
      <c r="JY136" s="207"/>
      <c r="JZ136" s="207" t="str">
        <f t="shared" si="60"/>
        <v/>
      </c>
      <c r="KA136" s="207"/>
      <c r="KB136" s="207"/>
      <c r="KC136" s="207"/>
      <c r="KD136" s="207"/>
      <c r="KE136" s="207"/>
      <c r="KF136" s="207"/>
      <c r="KG136" s="207" t="str">
        <f t="shared" si="61"/>
        <v/>
      </c>
      <c r="KH136" s="207"/>
      <c r="KI136" s="207"/>
      <c r="KJ136" s="207"/>
      <c r="KK136" s="207"/>
      <c r="KL136" s="207"/>
      <c r="KM136" s="207"/>
      <c r="KN136" s="207" t="str">
        <f t="shared" si="62"/>
        <v/>
      </c>
      <c r="KO136" s="207"/>
      <c r="KP136" s="207"/>
      <c r="KQ136" s="207"/>
      <c r="KR136" s="207"/>
      <c r="KS136" s="207"/>
      <c r="KT136" s="207"/>
      <c r="KU136" s="207" t="str">
        <f t="shared" si="63"/>
        <v/>
      </c>
      <c r="KV136" s="207"/>
      <c r="KW136" s="207"/>
      <c r="KX136" s="207"/>
      <c r="KY136" s="207"/>
      <c r="KZ136" s="207"/>
      <c r="LA136" s="207"/>
      <c r="LB136" s="207" t="str">
        <f t="shared" si="64"/>
        <v/>
      </c>
      <c r="LC136" s="207"/>
      <c r="LD136" s="207"/>
      <c r="LE136" s="207"/>
      <c r="LF136" s="207"/>
      <c r="LG136" s="207"/>
      <c r="LH136" s="207"/>
      <c r="LI136" s="207" t="str">
        <f t="shared" si="1"/>
        <v/>
      </c>
      <c r="LJ136" s="207"/>
      <c r="LK136" s="207"/>
      <c r="LL136" s="207"/>
      <c r="LM136" s="207"/>
      <c r="LN136" s="207"/>
      <c r="LO136" s="207"/>
      <c r="LP136" s="207" t="str">
        <f t="shared" si="2"/>
        <v/>
      </c>
      <c r="LQ136" s="207"/>
      <c r="LR136" s="207"/>
      <c r="LS136" s="207"/>
      <c r="LT136" s="207"/>
      <c r="LU136" s="207"/>
      <c r="LV136" s="207"/>
      <c r="LW136" s="207" t="str">
        <f t="shared" si="3"/>
        <v/>
      </c>
      <c r="LX136" s="207"/>
      <c r="LY136" s="207"/>
      <c r="LZ136" s="207"/>
      <c r="MA136" s="207"/>
      <c r="MB136" s="207"/>
      <c r="MC136" s="207"/>
      <c r="MD136" s="207" t="str">
        <f t="shared" si="4"/>
        <v/>
      </c>
      <c r="ME136" s="207"/>
      <c r="MF136" s="207"/>
      <c r="MG136" s="207"/>
      <c r="MH136" s="207"/>
      <c r="MI136" s="207"/>
      <c r="MJ136" s="207"/>
      <c r="MK136" s="207" t="str">
        <f t="shared" si="5"/>
        <v/>
      </c>
      <c r="ML136" s="207"/>
      <c r="MM136" s="207"/>
      <c r="MN136" s="207"/>
      <c r="MO136" s="207"/>
      <c r="MP136" s="207"/>
      <c r="MQ136" s="207"/>
      <c r="MR136" s="207" t="str">
        <f t="shared" si="6"/>
        <v/>
      </c>
      <c r="MS136" s="207"/>
      <c r="MT136" s="207"/>
      <c r="MU136" s="207"/>
      <c r="MV136" s="207"/>
      <c r="MW136" s="207"/>
      <c r="MX136" s="207"/>
      <c r="MY136" s="207" t="str">
        <f t="shared" si="7"/>
        <v/>
      </c>
      <c r="MZ136" s="207"/>
      <c r="NA136" s="207"/>
      <c r="NB136" s="207"/>
      <c r="NC136" s="207"/>
      <c r="ND136" s="207"/>
      <c r="NE136" s="207"/>
      <c r="NF136" s="207" t="str">
        <f t="shared" si="8"/>
        <v/>
      </c>
      <c r="NG136" s="207"/>
      <c r="NH136" s="207"/>
      <c r="NI136" s="207"/>
      <c r="NJ136" s="207"/>
      <c r="NK136" s="207"/>
      <c r="NL136" s="207"/>
      <c r="NM136" s="207" t="str">
        <f t="shared" si="9"/>
        <v/>
      </c>
      <c r="NN136" s="207"/>
      <c r="NO136" s="207"/>
      <c r="NP136" s="207"/>
      <c r="NQ136" s="207"/>
      <c r="NR136" s="207"/>
      <c r="NS136" s="207"/>
      <c r="NT136" s="207" t="str">
        <f t="shared" si="10"/>
        <v/>
      </c>
      <c r="NU136" s="207"/>
      <c r="NV136" s="207"/>
      <c r="NW136" s="207"/>
      <c r="NX136" s="207"/>
      <c r="NY136" s="207"/>
      <c r="NZ136" s="207"/>
      <c r="OA136" s="207" t="str">
        <f t="shared" si="11"/>
        <v/>
      </c>
      <c r="OB136" s="207"/>
      <c r="OC136" s="207"/>
      <c r="OD136" s="207"/>
      <c r="OE136" s="207"/>
      <c r="OF136" s="207"/>
      <c r="OG136" s="207"/>
      <c r="OH136" s="207" t="str">
        <f t="shared" si="12"/>
        <v/>
      </c>
      <c r="OI136" s="207"/>
      <c r="OJ136" s="207"/>
      <c r="OK136" s="207"/>
      <c r="OL136" s="207"/>
      <c r="OM136" s="207"/>
      <c r="ON136" s="207"/>
      <c r="OO136" s="207" t="str">
        <f t="shared" si="13"/>
        <v/>
      </c>
      <c r="OP136" s="207"/>
      <c r="OQ136" s="207"/>
      <c r="OR136" s="207"/>
      <c r="OS136" s="207"/>
      <c r="OT136" s="207"/>
      <c r="OU136" s="207"/>
      <c r="OV136" s="207" t="str">
        <f t="shared" si="14"/>
        <v/>
      </c>
      <c r="OW136" s="207"/>
      <c r="OX136" s="207"/>
      <c r="OY136" s="207"/>
      <c r="OZ136" s="207"/>
      <c r="PA136" s="207"/>
      <c r="PB136" s="207"/>
      <c r="PC136" s="207" t="str">
        <f t="shared" si="15"/>
        <v/>
      </c>
      <c r="PD136" s="207"/>
      <c r="PE136" s="207"/>
      <c r="PF136" s="207"/>
      <c r="PG136" s="207"/>
      <c r="PH136" s="207"/>
      <c r="PI136" s="207"/>
      <c r="PJ136" s="207" t="str">
        <f t="shared" si="16"/>
        <v/>
      </c>
      <c r="PK136" s="207"/>
      <c r="PL136" s="207"/>
      <c r="PM136" s="207"/>
      <c r="PN136" s="207"/>
      <c r="PO136" s="207"/>
      <c r="PP136" s="207"/>
      <c r="PQ136" s="207" t="str">
        <f t="shared" si="17"/>
        <v/>
      </c>
      <c r="PR136" s="207"/>
      <c r="PS136" s="207"/>
      <c r="PT136" s="207"/>
      <c r="PU136" s="207"/>
      <c r="PV136" s="207"/>
      <c r="PW136" s="207"/>
      <c r="PX136" s="207" t="str">
        <f t="shared" si="18"/>
        <v/>
      </c>
      <c r="PY136" s="207"/>
      <c r="PZ136" s="207"/>
      <c r="QA136" s="207"/>
      <c r="QB136" s="207"/>
      <c r="QC136" s="207"/>
      <c r="QD136" s="207"/>
      <c r="QE136" s="207" t="str">
        <f t="shared" si="19"/>
        <v/>
      </c>
      <c r="QF136" s="207"/>
      <c r="QG136" s="207"/>
      <c r="QH136" s="207"/>
      <c r="QI136" s="207"/>
      <c r="QJ136" s="207"/>
      <c r="QK136" s="207"/>
      <c r="QL136" s="207"/>
      <c r="QM136" s="207"/>
      <c r="QN136" s="207"/>
      <c r="QO136" s="207"/>
      <c r="QP136" s="207"/>
      <c r="QQ136" s="207"/>
      <c r="QR136" s="207"/>
      <c r="QS136" s="207"/>
      <c r="QT136" s="207"/>
      <c r="QU136" s="207"/>
      <c r="QV136" s="207"/>
    </row>
    <row r="137" spans="1:464" s="6" customFormat="1" ht="16.5">
      <c r="A137" s="207"/>
      <c r="B137" s="208"/>
      <c r="C137" s="208"/>
      <c r="D137" s="208"/>
      <c r="E137" s="208"/>
      <c r="F137" s="207" t="e">
        <f t="shared" si="71"/>
        <v>#N/A</v>
      </c>
      <c r="G137" s="207"/>
      <c r="H137" s="208"/>
      <c r="I137" s="208"/>
      <c r="J137" s="208"/>
      <c r="K137" s="207"/>
      <c r="L137" s="207"/>
      <c r="M137" s="207">
        <f t="shared" si="72"/>
        <v>0</v>
      </c>
      <c r="N137" s="207"/>
      <c r="O137" s="207"/>
      <c r="P137" s="207"/>
      <c r="Q137" s="209"/>
      <c r="R137" s="207"/>
      <c r="S137" s="207"/>
      <c r="T137" s="207">
        <f t="shared" si="73"/>
        <v>0</v>
      </c>
      <c r="U137" s="207"/>
      <c r="V137" s="207"/>
      <c r="W137" s="207"/>
      <c r="X137" s="207"/>
      <c r="Y137" s="207"/>
      <c r="Z137" s="207"/>
      <c r="AA137" s="207">
        <f t="shared" si="74"/>
        <v>0</v>
      </c>
      <c r="AB137" s="207"/>
      <c r="AC137" s="207"/>
      <c r="AD137" s="207"/>
      <c r="AE137" s="207"/>
      <c r="AF137" s="207"/>
      <c r="AG137" s="207"/>
      <c r="AH137" s="207" t="str">
        <f t="shared" si="24"/>
        <v/>
      </c>
      <c r="AI137" s="207"/>
      <c r="AJ137" s="207"/>
      <c r="AK137" s="207"/>
      <c r="AL137" s="207"/>
      <c r="AM137" s="207"/>
      <c r="AN137" s="207"/>
      <c r="AO137" s="207" t="str">
        <f t="shared" si="25"/>
        <v/>
      </c>
      <c r="AP137" s="207"/>
      <c r="AQ137" s="207"/>
      <c r="AR137" s="207"/>
      <c r="AS137" s="207"/>
      <c r="AT137" s="207"/>
      <c r="AU137" s="207"/>
      <c r="AV137" s="207" t="str">
        <f t="shared" si="26"/>
        <v/>
      </c>
      <c r="AW137" s="207"/>
      <c r="AX137" s="207"/>
      <c r="AY137" s="207"/>
      <c r="AZ137" s="207"/>
      <c r="BA137" s="207"/>
      <c r="BB137" s="207"/>
      <c r="BC137" s="207" t="str">
        <f t="shared" si="27"/>
        <v/>
      </c>
      <c r="BD137" s="207"/>
      <c r="BE137" s="207"/>
      <c r="BF137" s="207"/>
      <c r="BG137" s="207"/>
      <c r="BH137" s="207"/>
      <c r="BI137" s="207"/>
      <c r="BJ137" s="207" t="str">
        <f t="shared" si="28"/>
        <v/>
      </c>
      <c r="BK137" s="207"/>
      <c r="BL137" s="207"/>
      <c r="BM137" s="207"/>
      <c r="BN137" s="207"/>
      <c r="BO137" s="207"/>
      <c r="BP137" s="207"/>
      <c r="BQ137" s="207" t="str">
        <f t="shared" si="29"/>
        <v/>
      </c>
      <c r="BR137" s="207"/>
      <c r="BS137" s="207"/>
      <c r="BT137" s="207"/>
      <c r="BU137" s="207"/>
      <c r="BV137" s="207"/>
      <c r="BW137" s="207"/>
      <c r="BX137" s="207" t="str">
        <f t="shared" si="30"/>
        <v/>
      </c>
      <c r="BY137" s="207"/>
      <c r="BZ137" s="207"/>
      <c r="CA137" s="207"/>
      <c r="CB137" s="207"/>
      <c r="CC137" s="207"/>
      <c r="CD137" s="207"/>
      <c r="CE137" s="207" t="str">
        <f t="shared" si="31"/>
        <v/>
      </c>
      <c r="CF137" s="207"/>
      <c r="CG137" s="207"/>
      <c r="CH137" s="207"/>
      <c r="CI137" s="207"/>
      <c r="CJ137" s="207"/>
      <c r="CK137" s="207"/>
      <c r="CL137" s="207" t="str">
        <f t="shared" si="32"/>
        <v/>
      </c>
      <c r="CM137" s="207"/>
      <c r="CN137" s="207"/>
      <c r="CO137" s="207"/>
      <c r="CP137" s="207"/>
      <c r="CQ137" s="207"/>
      <c r="CR137" s="207"/>
      <c r="CS137" s="207" t="str">
        <f t="shared" si="33"/>
        <v/>
      </c>
      <c r="CT137" s="207"/>
      <c r="CU137" s="207"/>
      <c r="CV137" s="207"/>
      <c r="CW137" s="207"/>
      <c r="CX137" s="207"/>
      <c r="CY137" s="207"/>
      <c r="CZ137" s="207" t="str">
        <f t="shared" si="34"/>
        <v/>
      </c>
      <c r="DA137" s="207"/>
      <c r="DB137" s="207"/>
      <c r="DC137" s="207"/>
      <c r="DD137" s="207"/>
      <c r="DE137" s="207"/>
      <c r="DF137" s="207"/>
      <c r="DG137" s="207" t="str">
        <f t="shared" si="35"/>
        <v/>
      </c>
      <c r="DH137" s="207"/>
      <c r="DI137" s="207"/>
      <c r="DJ137" s="207"/>
      <c r="DK137" s="207"/>
      <c r="DL137" s="207"/>
      <c r="DM137" s="207"/>
      <c r="DN137" s="207" t="str">
        <f t="shared" si="36"/>
        <v/>
      </c>
      <c r="DO137" s="207"/>
      <c r="DP137" s="207"/>
      <c r="DQ137" s="207"/>
      <c r="DR137" s="207"/>
      <c r="DS137" s="207"/>
      <c r="DT137" s="207"/>
      <c r="DU137" s="207" t="str">
        <f t="shared" si="37"/>
        <v/>
      </c>
      <c r="DV137" s="207"/>
      <c r="DW137" s="207"/>
      <c r="DX137" s="207"/>
      <c r="DY137" s="207"/>
      <c r="DZ137" s="207"/>
      <c r="EA137" s="207"/>
      <c r="EB137" s="207" t="str">
        <f t="shared" si="38"/>
        <v/>
      </c>
      <c r="EC137" s="207"/>
      <c r="ED137" s="207"/>
      <c r="EE137" s="207"/>
      <c r="EF137" s="207"/>
      <c r="EG137" s="207"/>
      <c r="EH137" s="207"/>
      <c r="EI137" s="207" t="str">
        <f t="shared" si="39"/>
        <v/>
      </c>
      <c r="EJ137" s="207"/>
      <c r="EK137" s="207"/>
      <c r="EL137" s="207"/>
      <c r="EM137" s="207"/>
      <c r="EN137" s="207"/>
      <c r="EO137" s="207"/>
      <c r="EP137" s="207" t="str">
        <f t="shared" si="40"/>
        <v/>
      </c>
      <c r="EQ137" s="207"/>
      <c r="ER137" s="207"/>
      <c r="ES137" s="207"/>
      <c r="ET137" s="207"/>
      <c r="EU137" s="207"/>
      <c r="EV137" s="207"/>
      <c r="EW137" s="207" t="str">
        <f t="shared" si="41"/>
        <v/>
      </c>
      <c r="EX137" s="207"/>
      <c r="EY137" s="207"/>
      <c r="EZ137" s="207"/>
      <c r="FA137" s="207"/>
      <c r="FB137" s="207"/>
      <c r="FC137" s="207"/>
      <c r="FD137" s="207" t="str">
        <f t="shared" si="42"/>
        <v/>
      </c>
      <c r="FE137" s="207"/>
      <c r="FF137" s="207"/>
      <c r="FG137" s="207"/>
      <c r="FH137" s="207"/>
      <c r="FI137" s="207"/>
      <c r="FJ137" s="207"/>
      <c r="FK137" s="207" t="str">
        <f t="shared" si="43"/>
        <v/>
      </c>
      <c r="FL137" s="207"/>
      <c r="FM137" s="207"/>
      <c r="FN137" s="207"/>
      <c r="FO137" s="207"/>
      <c r="FP137" s="207"/>
      <c r="FQ137" s="207"/>
      <c r="FR137" s="207" t="str">
        <f t="shared" si="44"/>
        <v/>
      </c>
      <c r="FS137" s="207"/>
      <c r="FT137" s="207"/>
      <c r="FU137" s="207"/>
      <c r="FV137" s="207"/>
      <c r="FW137" s="207"/>
      <c r="FX137" s="207"/>
      <c r="FY137" s="207" t="str">
        <f t="shared" si="45"/>
        <v/>
      </c>
      <c r="FZ137" s="207"/>
      <c r="GA137" s="207"/>
      <c r="GB137" s="207"/>
      <c r="GC137" s="207"/>
      <c r="GD137" s="207"/>
      <c r="GE137" s="207"/>
      <c r="GF137" s="207" t="str">
        <f t="shared" si="46"/>
        <v/>
      </c>
      <c r="GG137" s="207"/>
      <c r="GH137" s="207"/>
      <c r="GI137" s="207"/>
      <c r="GJ137" s="207"/>
      <c r="GK137" s="207"/>
      <c r="GL137" s="207"/>
      <c r="GM137" s="207" t="str">
        <f t="shared" si="47"/>
        <v/>
      </c>
      <c r="GN137" s="207"/>
      <c r="GO137" s="207"/>
      <c r="GP137" s="207"/>
      <c r="GQ137" s="207"/>
      <c r="GR137" s="207"/>
      <c r="GS137" s="207"/>
      <c r="GT137" s="207" t="str">
        <f t="shared" si="48"/>
        <v/>
      </c>
      <c r="GU137" s="207"/>
      <c r="GV137" s="207"/>
      <c r="GW137" s="207"/>
      <c r="GX137" s="207"/>
      <c r="GY137" s="207"/>
      <c r="GZ137" s="207"/>
      <c r="HA137" s="207" t="str">
        <f t="shared" si="49"/>
        <v/>
      </c>
      <c r="HB137" s="207"/>
      <c r="HC137" s="207"/>
      <c r="HD137" s="207"/>
      <c r="HE137" s="207"/>
      <c r="HF137" s="207"/>
      <c r="HG137" s="207"/>
      <c r="HH137" s="207" t="str">
        <f t="shared" si="50"/>
        <v/>
      </c>
      <c r="HI137" s="207"/>
      <c r="HJ137" s="207"/>
      <c r="HK137" s="207"/>
      <c r="HL137" s="207"/>
      <c r="HM137" s="207"/>
      <c r="HN137" s="207"/>
      <c r="HO137" s="207" t="str">
        <f t="shared" si="51"/>
        <v/>
      </c>
      <c r="HP137" s="207"/>
      <c r="HQ137" s="207"/>
      <c r="HR137" s="207"/>
      <c r="HS137" s="207"/>
      <c r="HT137" s="207"/>
      <c r="HU137" s="207"/>
      <c r="HV137" s="207" t="str">
        <f t="shared" si="52"/>
        <v/>
      </c>
      <c r="HW137" s="207"/>
      <c r="HX137" s="207"/>
      <c r="HY137" s="207"/>
      <c r="HZ137" s="207"/>
      <c r="IA137" s="207"/>
      <c r="IB137" s="207"/>
      <c r="IC137" s="207" t="str">
        <f t="shared" si="53"/>
        <v/>
      </c>
      <c r="ID137" s="207"/>
      <c r="IE137" s="207"/>
      <c r="IF137" s="207"/>
      <c r="IG137" s="207"/>
      <c r="IH137" s="207"/>
      <c r="II137" s="207"/>
      <c r="IJ137" s="207" t="str">
        <f t="shared" si="54"/>
        <v/>
      </c>
      <c r="IK137" s="207"/>
      <c r="IL137" s="207"/>
      <c r="IM137" s="207"/>
      <c r="IN137" s="207"/>
      <c r="IO137" s="207"/>
      <c r="IP137" s="207"/>
      <c r="IQ137" s="207" t="str">
        <f t="shared" si="55"/>
        <v/>
      </c>
      <c r="IR137" s="207"/>
      <c r="IS137" s="207"/>
      <c r="IT137" s="207"/>
      <c r="IU137" s="207"/>
      <c r="IV137" s="207"/>
      <c r="IW137" s="207"/>
      <c r="IX137" s="207" t="str">
        <f t="shared" si="56"/>
        <v/>
      </c>
      <c r="IY137" s="207"/>
      <c r="IZ137" s="207"/>
      <c r="JA137" s="207"/>
      <c r="JB137" s="207"/>
      <c r="JC137" s="207"/>
      <c r="JD137" s="207"/>
      <c r="JE137" s="207" t="str">
        <f t="shared" si="57"/>
        <v/>
      </c>
      <c r="JF137" s="207"/>
      <c r="JG137" s="207"/>
      <c r="JH137" s="207"/>
      <c r="JI137" s="207"/>
      <c r="JJ137" s="207"/>
      <c r="JK137" s="207"/>
      <c r="JL137" s="207" t="str">
        <f t="shared" si="58"/>
        <v/>
      </c>
      <c r="JM137" s="207"/>
      <c r="JN137" s="207"/>
      <c r="JO137" s="207"/>
      <c r="JP137" s="207"/>
      <c r="JQ137" s="207"/>
      <c r="JR137" s="207"/>
      <c r="JS137" s="207" t="str">
        <f t="shared" si="59"/>
        <v/>
      </c>
      <c r="JT137" s="207"/>
      <c r="JU137" s="207"/>
      <c r="JV137" s="207"/>
      <c r="JW137" s="207"/>
      <c r="JX137" s="207"/>
      <c r="JY137" s="207"/>
      <c r="JZ137" s="207" t="str">
        <f t="shared" si="60"/>
        <v/>
      </c>
      <c r="KA137" s="207"/>
      <c r="KB137" s="207"/>
      <c r="KC137" s="207"/>
      <c r="KD137" s="207"/>
      <c r="KE137" s="207"/>
      <c r="KF137" s="207"/>
      <c r="KG137" s="207" t="str">
        <f t="shared" si="61"/>
        <v/>
      </c>
      <c r="KH137" s="207"/>
      <c r="KI137" s="207"/>
      <c r="KJ137" s="207"/>
      <c r="KK137" s="207"/>
      <c r="KL137" s="207"/>
      <c r="KM137" s="207"/>
      <c r="KN137" s="207" t="str">
        <f t="shared" si="62"/>
        <v/>
      </c>
      <c r="KO137" s="207"/>
      <c r="KP137" s="207"/>
      <c r="KQ137" s="207"/>
      <c r="KR137" s="207"/>
      <c r="KS137" s="207"/>
      <c r="KT137" s="207"/>
      <c r="KU137" s="207" t="str">
        <f t="shared" si="63"/>
        <v/>
      </c>
      <c r="KV137" s="207"/>
      <c r="KW137" s="207"/>
      <c r="KX137" s="207"/>
      <c r="KY137" s="207"/>
      <c r="KZ137" s="207"/>
      <c r="LA137" s="207"/>
      <c r="LB137" s="207" t="str">
        <f t="shared" si="64"/>
        <v/>
      </c>
      <c r="LC137" s="207"/>
      <c r="LD137" s="207"/>
      <c r="LE137" s="207"/>
      <c r="LF137" s="207"/>
      <c r="LG137" s="207"/>
      <c r="LH137" s="207"/>
      <c r="LI137" s="207" t="str">
        <f t="shared" si="1"/>
        <v/>
      </c>
      <c r="LJ137" s="207"/>
      <c r="LK137" s="207"/>
      <c r="LL137" s="207"/>
      <c r="LM137" s="207"/>
      <c r="LN137" s="207"/>
      <c r="LO137" s="207"/>
      <c r="LP137" s="207" t="str">
        <f t="shared" si="2"/>
        <v/>
      </c>
      <c r="LQ137" s="207"/>
      <c r="LR137" s="207"/>
      <c r="LS137" s="207"/>
      <c r="LT137" s="207"/>
      <c r="LU137" s="207"/>
      <c r="LV137" s="207"/>
      <c r="LW137" s="207" t="str">
        <f t="shared" si="3"/>
        <v/>
      </c>
      <c r="LX137" s="207"/>
      <c r="LY137" s="207"/>
      <c r="LZ137" s="207"/>
      <c r="MA137" s="207"/>
      <c r="MB137" s="207"/>
      <c r="MC137" s="207"/>
      <c r="MD137" s="207" t="str">
        <f t="shared" si="4"/>
        <v/>
      </c>
      <c r="ME137" s="207"/>
      <c r="MF137" s="207"/>
      <c r="MG137" s="207"/>
      <c r="MH137" s="207"/>
      <c r="MI137" s="207"/>
      <c r="MJ137" s="207"/>
      <c r="MK137" s="207" t="str">
        <f t="shared" si="5"/>
        <v/>
      </c>
      <c r="ML137" s="207"/>
      <c r="MM137" s="207"/>
      <c r="MN137" s="207"/>
      <c r="MO137" s="207"/>
      <c r="MP137" s="207"/>
      <c r="MQ137" s="207"/>
      <c r="MR137" s="207" t="str">
        <f t="shared" si="6"/>
        <v/>
      </c>
      <c r="MS137" s="207"/>
      <c r="MT137" s="207"/>
      <c r="MU137" s="207"/>
      <c r="MV137" s="207"/>
      <c r="MW137" s="207"/>
      <c r="MX137" s="207"/>
      <c r="MY137" s="207" t="str">
        <f t="shared" si="7"/>
        <v/>
      </c>
      <c r="MZ137" s="207"/>
      <c r="NA137" s="207"/>
      <c r="NB137" s="207"/>
      <c r="NC137" s="207"/>
      <c r="ND137" s="207"/>
      <c r="NE137" s="207"/>
      <c r="NF137" s="207" t="str">
        <f t="shared" si="8"/>
        <v/>
      </c>
      <c r="NG137" s="207"/>
      <c r="NH137" s="207"/>
      <c r="NI137" s="207"/>
      <c r="NJ137" s="207"/>
      <c r="NK137" s="207"/>
      <c r="NL137" s="207"/>
      <c r="NM137" s="207" t="str">
        <f t="shared" si="9"/>
        <v/>
      </c>
      <c r="NN137" s="207"/>
      <c r="NO137" s="207"/>
      <c r="NP137" s="207"/>
      <c r="NQ137" s="207"/>
      <c r="NR137" s="207"/>
      <c r="NS137" s="207"/>
      <c r="NT137" s="207" t="str">
        <f t="shared" si="10"/>
        <v/>
      </c>
      <c r="NU137" s="207"/>
      <c r="NV137" s="207"/>
      <c r="NW137" s="207"/>
      <c r="NX137" s="207"/>
      <c r="NY137" s="207"/>
      <c r="NZ137" s="207"/>
      <c r="OA137" s="207" t="str">
        <f t="shared" si="11"/>
        <v/>
      </c>
      <c r="OB137" s="207"/>
      <c r="OC137" s="207"/>
      <c r="OD137" s="207"/>
      <c r="OE137" s="207"/>
      <c r="OF137" s="207"/>
      <c r="OG137" s="207"/>
      <c r="OH137" s="207" t="str">
        <f t="shared" si="12"/>
        <v/>
      </c>
      <c r="OI137" s="207"/>
      <c r="OJ137" s="207"/>
      <c r="OK137" s="207"/>
      <c r="OL137" s="207"/>
      <c r="OM137" s="207"/>
      <c r="ON137" s="207"/>
      <c r="OO137" s="207" t="str">
        <f t="shared" si="13"/>
        <v/>
      </c>
      <c r="OP137" s="207"/>
      <c r="OQ137" s="207"/>
      <c r="OR137" s="207"/>
      <c r="OS137" s="207"/>
      <c r="OT137" s="207"/>
      <c r="OU137" s="207"/>
      <c r="OV137" s="207" t="str">
        <f t="shared" si="14"/>
        <v/>
      </c>
      <c r="OW137" s="207"/>
      <c r="OX137" s="207"/>
      <c r="OY137" s="207"/>
      <c r="OZ137" s="207"/>
      <c r="PA137" s="207"/>
      <c r="PB137" s="207"/>
      <c r="PC137" s="207" t="str">
        <f t="shared" si="15"/>
        <v/>
      </c>
      <c r="PD137" s="207"/>
      <c r="PE137" s="207"/>
      <c r="PF137" s="207"/>
      <c r="PG137" s="207"/>
      <c r="PH137" s="207"/>
      <c r="PI137" s="207"/>
      <c r="PJ137" s="207" t="str">
        <f t="shared" si="16"/>
        <v/>
      </c>
      <c r="PK137" s="207"/>
      <c r="PL137" s="207"/>
      <c r="PM137" s="207"/>
      <c r="PN137" s="207"/>
      <c r="PO137" s="207"/>
      <c r="PP137" s="207"/>
      <c r="PQ137" s="207" t="str">
        <f t="shared" si="17"/>
        <v/>
      </c>
      <c r="PR137" s="207"/>
      <c r="PS137" s="207"/>
      <c r="PT137" s="207"/>
      <c r="PU137" s="207"/>
      <c r="PV137" s="207"/>
      <c r="PW137" s="207"/>
      <c r="PX137" s="207" t="str">
        <f t="shared" si="18"/>
        <v/>
      </c>
      <c r="PY137" s="207"/>
      <c r="PZ137" s="207"/>
      <c r="QA137" s="207"/>
      <c r="QB137" s="207"/>
      <c r="QC137" s="207"/>
      <c r="QD137" s="207"/>
      <c r="QE137" s="207" t="str">
        <f t="shared" si="19"/>
        <v/>
      </c>
      <c r="QF137" s="207"/>
      <c r="QG137" s="207"/>
      <c r="QH137" s="207"/>
      <c r="QI137" s="207"/>
      <c r="QJ137" s="207"/>
      <c r="QK137" s="207"/>
      <c r="QL137" s="207"/>
      <c r="QM137" s="207"/>
      <c r="QN137" s="207"/>
      <c r="QO137" s="207"/>
      <c r="QP137" s="207"/>
      <c r="QQ137" s="207"/>
      <c r="QR137" s="207"/>
      <c r="QS137" s="207"/>
      <c r="QT137" s="207"/>
      <c r="QU137" s="207"/>
      <c r="QV137" s="207"/>
    </row>
    <row r="138" spans="1:464" s="6" customFormat="1" ht="16.5">
      <c r="A138" s="207"/>
      <c r="B138" s="208"/>
      <c r="C138" s="208"/>
      <c r="D138" s="208"/>
      <c r="E138" s="208"/>
      <c r="F138" s="207" t="e">
        <f t="shared" si="71"/>
        <v>#N/A</v>
      </c>
      <c r="G138" s="207"/>
      <c r="H138" s="208"/>
      <c r="I138" s="208"/>
      <c r="J138" s="208"/>
      <c r="K138" s="207"/>
      <c r="L138" s="207"/>
      <c r="M138" s="207">
        <f t="shared" si="72"/>
        <v>0</v>
      </c>
      <c r="N138" s="207"/>
      <c r="O138" s="207"/>
      <c r="P138" s="207"/>
      <c r="Q138" s="209"/>
      <c r="R138" s="207"/>
      <c r="S138" s="207"/>
      <c r="T138" s="207">
        <f t="shared" si="73"/>
        <v>20</v>
      </c>
      <c r="U138" s="207"/>
      <c r="V138" s="207"/>
      <c r="W138" s="207"/>
      <c r="X138" s="207"/>
      <c r="Y138" s="207"/>
      <c r="Z138" s="207"/>
      <c r="AA138" s="207">
        <f t="shared" si="74"/>
        <v>0</v>
      </c>
      <c r="AB138" s="207"/>
      <c r="AC138" s="207"/>
      <c r="AD138" s="207"/>
      <c r="AE138" s="207"/>
      <c r="AF138" s="207"/>
      <c r="AG138" s="207"/>
      <c r="AH138" s="207" t="str">
        <f t="shared" si="24"/>
        <v/>
      </c>
      <c r="AI138" s="207"/>
      <c r="AJ138" s="207"/>
      <c r="AK138" s="207"/>
      <c r="AL138" s="207"/>
      <c r="AM138" s="207"/>
      <c r="AN138" s="207"/>
      <c r="AO138" s="207" t="str">
        <f t="shared" si="25"/>
        <v/>
      </c>
      <c r="AP138" s="207"/>
      <c r="AQ138" s="207"/>
      <c r="AR138" s="207"/>
      <c r="AS138" s="207"/>
      <c r="AT138" s="207"/>
      <c r="AU138" s="207"/>
      <c r="AV138" s="207" t="str">
        <f t="shared" si="26"/>
        <v/>
      </c>
      <c r="AW138" s="207"/>
      <c r="AX138" s="207"/>
      <c r="AY138" s="207"/>
      <c r="AZ138" s="207"/>
      <c r="BA138" s="207"/>
      <c r="BB138" s="207"/>
      <c r="BC138" s="207" t="str">
        <f t="shared" si="27"/>
        <v/>
      </c>
      <c r="BD138" s="207"/>
      <c r="BE138" s="207"/>
      <c r="BF138" s="207"/>
      <c r="BG138" s="207"/>
      <c r="BH138" s="207"/>
      <c r="BI138" s="207"/>
      <c r="BJ138" s="207" t="str">
        <f t="shared" si="28"/>
        <v/>
      </c>
      <c r="BK138" s="207"/>
      <c r="BL138" s="207"/>
      <c r="BM138" s="207"/>
      <c r="BN138" s="207"/>
      <c r="BO138" s="207"/>
      <c r="BP138" s="207"/>
      <c r="BQ138" s="207" t="str">
        <f t="shared" si="29"/>
        <v/>
      </c>
      <c r="BR138" s="207"/>
      <c r="BS138" s="207"/>
      <c r="BT138" s="207"/>
      <c r="BU138" s="207"/>
      <c r="BV138" s="207"/>
      <c r="BW138" s="207"/>
      <c r="BX138" s="207" t="str">
        <f t="shared" si="30"/>
        <v/>
      </c>
      <c r="BY138" s="207"/>
      <c r="BZ138" s="207"/>
      <c r="CA138" s="207"/>
      <c r="CB138" s="207"/>
      <c r="CC138" s="207"/>
      <c r="CD138" s="207"/>
      <c r="CE138" s="207" t="str">
        <f t="shared" si="31"/>
        <v/>
      </c>
      <c r="CF138" s="207"/>
      <c r="CG138" s="207"/>
      <c r="CH138" s="207"/>
      <c r="CI138" s="207"/>
      <c r="CJ138" s="207"/>
      <c r="CK138" s="207"/>
      <c r="CL138" s="207" t="str">
        <f t="shared" si="32"/>
        <v/>
      </c>
      <c r="CM138" s="207"/>
      <c r="CN138" s="207"/>
      <c r="CO138" s="207"/>
      <c r="CP138" s="207"/>
      <c r="CQ138" s="207"/>
      <c r="CR138" s="207"/>
      <c r="CS138" s="207" t="str">
        <f t="shared" si="33"/>
        <v/>
      </c>
      <c r="CT138" s="207"/>
      <c r="CU138" s="207"/>
      <c r="CV138" s="207"/>
      <c r="CW138" s="207"/>
      <c r="CX138" s="207"/>
      <c r="CY138" s="207"/>
      <c r="CZ138" s="207" t="str">
        <f t="shared" si="34"/>
        <v/>
      </c>
      <c r="DA138" s="207"/>
      <c r="DB138" s="207"/>
      <c r="DC138" s="207"/>
      <c r="DD138" s="207"/>
      <c r="DE138" s="207"/>
      <c r="DF138" s="207"/>
      <c r="DG138" s="207" t="str">
        <f t="shared" si="35"/>
        <v/>
      </c>
      <c r="DH138" s="207"/>
      <c r="DI138" s="207"/>
      <c r="DJ138" s="207"/>
      <c r="DK138" s="207"/>
      <c r="DL138" s="207"/>
      <c r="DM138" s="207"/>
      <c r="DN138" s="207" t="str">
        <f t="shared" si="36"/>
        <v/>
      </c>
      <c r="DO138" s="207"/>
      <c r="DP138" s="207"/>
      <c r="DQ138" s="207"/>
      <c r="DR138" s="207"/>
      <c r="DS138" s="207"/>
      <c r="DT138" s="207"/>
      <c r="DU138" s="207" t="str">
        <f t="shared" si="37"/>
        <v/>
      </c>
      <c r="DV138" s="207"/>
      <c r="DW138" s="207"/>
      <c r="DX138" s="207"/>
      <c r="DY138" s="207"/>
      <c r="DZ138" s="207"/>
      <c r="EA138" s="207"/>
      <c r="EB138" s="207" t="str">
        <f t="shared" si="38"/>
        <v/>
      </c>
      <c r="EC138" s="207"/>
      <c r="ED138" s="207"/>
      <c r="EE138" s="207"/>
      <c r="EF138" s="207"/>
      <c r="EG138" s="207"/>
      <c r="EH138" s="207"/>
      <c r="EI138" s="207" t="str">
        <f t="shared" si="39"/>
        <v/>
      </c>
      <c r="EJ138" s="207"/>
      <c r="EK138" s="207"/>
      <c r="EL138" s="207"/>
      <c r="EM138" s="207"/>
      <c r="EN138" s="207"/>
      <c r="EO138" s="207"/>
      <c r="EP138" s="207" t="str">
        <f t="shared" si="40"/>
        <v/>
      </c>
      <c r="EQ138" s="207"/>
      <c r="ER138" s="207"/>
      <c r="ES138" s="207"/>
      <c r="ET138" s="207"/>
      <c r="EU138" s="207"/>
      <c r="EV138" s="207"/>
      <c r="EW138" s="207" t="str">
        <f t="shared" si="41"/>
        <v/>
      </c>
      <c r="EX138" s="207"/>
      <c r="EY138" s="207"/>
      <c r="EZ138" s="207"/>
      <c r="FA138" s="207"/>
      <c r="FB138" s="207"/>
      <c r="FC138" s="207"/>
      <c r="FD138" s="207" t="str">
        <f t="shared" si="42"/>
        <v/>
      </c>
      <c r="FE138" s="207"/>
      <c r="FF138" s="207"/>
      <c r="FG138" s="207"/>
      <c r="FH138" s="207"/>
      <c r="FI138" s="207"/>
      <c r="FJ138" s="207"/>
      <c r="FK138" s="207" t="str">
        <f t="shared" si="43"/>
        <v/>
      </c>
      <c r="FL138" s="207"/>
      <c r="FM138" s="207"/>
      <c r="FN138" s="207"/>
      <c r="FO138" s="207"/>
      <c r="FP138" s="207"/>
      <c r="FQ138" s="207"/>
      <c r="FR138" s="207" t="str">
        <f t="shared" si="44"/>
        <v/>
      </c>
      <c r="FS138" s="207"/>
      <c r="FT138" s="207"/>
      <c r="FU138" s="207"/>
      <c r="FV138" s="207"/>
      <c r="FW138" s="207"/>
      <c r="FX138" s="207"/>
      <c r="FY138" s="207" t="str">
        <f t="shared" si="45"/>
        <v/>
      </c>
      <c r="FZ138" s="207"/>
      <c r="GA138" s="207"/>
      <c r="GB138" s="207"/>
      <c r="GC138" s="207"/>
      <c r="GD138" s="207"/>
      <c r="GE138" s="207"/>
      <c r="GF138" s="207" t="str">
        <f t="shared" si="46"/>
        <v/>
      </c>
      <c r="GG138" s="207"/>
      <c r="GH138" s="207"/>
      <c r="GI138" s="207"/>
      <c r="GJ138" s="207"/>
      <c r="GK138" s="207"/>
      <c r="GL138" s="207"/>
      <c r="GM138" s="207" t="str">
        <f t="shared" si="47"/>
        <v/>
      </c>
      <c r="GN138" s="207"/>
      <c r="GO138" s="207"/>
      <c r="GP138" s="207"/>
      <c r="GQ138" s="207"/>
      <c r="GR138" s="207"/>
      <c r="GS138" s="207"/>
      <c r="GT138" s="207" t="str">
        <f t="shared" si="48"/>
        <v/>
      </c>
      <c r="GU138" s="207"/>
      <c r="GV138" s="207"/>
      <c r="GW138" s="207"/>
      <c r="GX138" s="207"/>
      <c r="GY138" s="207"/>
      <c r="GZ138" s="207"/>
      <c r="HA138" s="207" t="str">
        <f t="shared" si="49"/>
        <v/>
      </c>
      <c r="HB138" s="207"/>
      <c r="HC138" s="207"/>
      <c r="HD138" s="207"/>
      <c r="HE138" s="207"/>
      <c r="HF138" s="207"/>
      <c r="HG138" s="207"/>
      <c r="HH138" s="207" t="str">
        <f t="shared" si="50"/>
        <v/>
      </c>
      <c r="HI138" s="207"/>
      <c r="HJ138" s="207"/>
      <c r="HK138" s="207"/>
      <c r="HL138" s="207"/>
      <c r="HM138" s="207"/>
      <c r="HN138" s="207"/>
      <c r="HO138" s="207" t="str">
        <f t="shared" si="51"/>
        <v/>
      </c>
      <c r="HP138" s="207"/>
      <c r="HQ138" s="207"/>
      <c r="HR138" s="207"/>
      <c r="HS138" s="207"/>
      <c r="HT138" s="207"/>
      <c r="HU138" s="207"/>
      <c r="HV138" s="207" t="str">
        <f t="shared" si="52"/>
        <v/>
      </c>
      <c r="HW138" s="207"/>
      <c r="HX138" s="207"/>
      <c r="HY138" s="207"/>
      <c r="HZ138" s="207"/>
      <c r="IA138" s="207"/>
      <c r="IB138" s="207"/>
      <c r="IC138" s="207" t="str">
        <f t="shared" si="53"/>
        <v/>
      </c>
      <c r="ID138" s="207"/>
      <c r="IE138" s="207"/>
      <c r="IF138" s="207"/>
      <c r="IG138" s="207"/>
      <c r="IH138" s="207"/>
      <c r="II138" s="207"/>
      <c r="IJ138" s="207" t="str">
        <f t="shared" si="54"/>
        <v/>
      </c>
      <c r="IK138" s="207"/>
      <c r="IL138" s="207"/>
      <c r="IM138" s="207"/>
      <c r="IN138" s="207"/>
      <c r="IO138" s="207"/>
      <c r="IP138" s="207"/>
      <c r="IQ138" s="207" t="str">
        <f t="shared" si="55"/>
        <v/>
      </c>
      <c r="IR138" s="207"/>
      <c r="IS138" s="207"/>
      <c r="IT138" s="207"/>
      <c r="IU138" s="207"/>
      <c r="IV138" s="207"/>
      <c r="IW138" s="207"/>
      <c r="IX138" s="207" t="str">
        <f t="shared" si="56"/>
        <v/>
      </c>
      <c r="IY138" s="207"/>
      <c r="IZ138" s="207"/>
      <c r="JA138" s="207"/>
      <c r="JB138" s="207"/>
      <c r="JC138" s="207"/>
      <c r="JD138" s="207"/>
      <c r="JE138" s="207" t="str">
        <f t="shared" si="57"/>
        <v/>
      </c>
      <c r="JF138" s="207"/>
      <c r="JG138" s="207"/>
      <c r="JH138" s="207"/>
      <c r="JI138" s="207"/>
      <c r="JJ138" s="207"/>
      <c r="JK138" s="207"/>
      <c r="JL138" s="207" t="str">
        <f t="shared" si="58"/>
        <v/>
      </c>
      <c r="JM138" s="207"/>
      <c r="JN138" s="207"/>
      <c r="JO138" s="207"/>
      <c r="JP138" s="207"/>
      <c r="JQ138" s="207"/>
      <c r="JR138" s="207"/>
      <c r="JS138" s="207" t="str">
        <f t="shared" si="59"/>
        <v/>
      </c>
      <c r="JT138" s="207"/>
      <c r="JU138" s="207"/>
      <c r="JV138" s="207"/>
      <c r="JW138" s="207"/>
      <c r="JX138" s="207"/>
      <c r="JY138" s="207"/>
      <c r="JZ138" s="207" t="str">
        <f t="shared" si="60"/>
        <v/>
      </c>
      <c r="KA138" s="207"/>
      <c r="KB138" s="207"/>
      <c r="KC138" s="207"/>
      <c r="KD138" s="207"/>
      <c r="KE138" s="207"/>
      <c r="KF138" s="207"/>
      <c r="KG138" s="207" t="str">
        <f t="shared" si="61"/>
        <v/>
      </c>
      <c r="KH138" s="207"/>
      <c r="KI138" s="207"/>
      <c r="KJ138" s="207"/>
      <c r="KK138" s="207"/>
      <c r="KL138" s="207"/>
      <c r="KM138" s="207"/>
      <c r="KN138" s="207" t="str">
        <f t="shared" si="62"/>
        <v/>
      </c>
      <c r="KO138" s="207"/>
      <c r="KP138" s="207"/>
      <c r="KQ138" s="207"/>
      <c r="KR138" s="207"/>
      <c r="KS138" s="207"/>
      <c r="KT138" s="207"/>
      <c r="KU138" s="207" t="str">
        <f t="shared" si="63"/>
        <v/>
      </c>
      <c r="KV138" s="207"/>
      <c r="KW138" s="207"/>
      <c r="KX138" s="207"/>
      <c r="KY138" s="207"/>
      <c r="KZ138" s="207"/>
      <c r="LA138" s="207"/>
      <c r="LB138" s="207" t="str">
        <f t="shared" si="64"/>
        <v/>
      </c>
      <c r="LC138" s="207"/>
      <c r="LD138" s="207"/>
      <c r="LE138" s="207"/>
      <c r="LF138" s="207"/>
      <c r="LG138" s="207"/>
      <c r="LH138" s="207"/>
      <c r="LI138" s="207" t="str">
        <f t="shared" si="1"/>
        <v/>
      </c>
      <c r="LJ138" s="207"/>
      <c r="LK138" s="207"/>
      <c r="LL138" s="207"/>
      <c r="LM138" s="207"/>
      <c r="LN138" s="207"/>
      <c r="LO138" s="207"/>
      <c r="LP138" s="207" t="str">
        <f t="shared" si="2"/>
        <v/>
      </c>
      <c r="LQ138" s="207"/>
      <c r="LR138" s="207"/>
      <c r="LS138" s="207"/>
      <c r="LT138" s="207"/>
      <c r="LU138" s="207"/>
      <c r="LV138" s="207"/>
      <c r="LW138" s="207" t="str">
        <f t="shared" si="3"/>
        <v/>
      </c>
      <c r="LX138" s="207"/>
      <c r="LY138" s="207"/>
      <c r="LZ138" s="207"/>
      <c r="MA138" s="207"/>
      <c r="MB138" s="207"/>
      <c r="MC138" s="207"/>
      <c r="MD138" s="207" t="str">
        <f t="shared" si="4"/>
        <v/>
      </c>
      <c r="ME138" s="207"/>
      <c r="MF138" s="207"/>
      <c r="MG138" s="207"/>
      <c r="MH138" s="207"/>
      <c r="MI138" s="207"/>
      <c r="MJ138" s="207"/>
      <c r="MK138" s="207" t="str">
        <f t="shared" si="5"/>
        <v/>
      </c>
      <c r="ML138" s="207"/>
      <c r="MM138" s="207"/>
      <c r="MN138" s="207"/>
      <c r="MO138" s="207"/>
      <c r="MP138" s="207"/>
      <c r="MQ138" s="207"/>
      <c r="MR138" s="207" t="str">
        <f t="shared" si="6"/>
        <v/>
      </c>
      <c r="MS138" s="207"/>
      <c r="MT138" s="207"/>
      <c r="MU138" s="207"/>
      <c r="MV138" s="207"/>
      <c r="MW138" s="207"/>
      <c r="MX138" s="207"/>
      <c r="MY138" s="207" t="str">
        <f t="shared" si="7"/>
        <v/>
      </c>
      <c r="MZ138" s="207"/>
      <c r="NA138" s="207"/>
      <c r="NB138" s="207"/>
      <c r="NC138" s="207"/>
      <c r="ND138" s="207"/>
      <c r="NE138" s="207"/>
      <c r="NF138" s="207" t="str">
        <f t="shared" si="8"/>
        <v/>
      </c>
      <c r="NG138" s="207"/>
      <c r="NH138" s="207"/>
      <c r="NI138" s="207"/>
      <c r="NJ138" s="207"/>
      <c r="NK138" s="207"/>
      <c r="NL138" s="207"/>
      <c r="NM138" s="207" t="str">
        <f t="shared" si="9"/>
        <v/>
      </c>
      <c r="NN138" s="207"/>
      <c r="NO138" s="207"/>
      <c r="NP138" s="207"/>
      <c r="NQ138" s="207"/>
      <c r="NR138" s="207"/>
      <c r="NS138" s="207"/>
      <c r="NT138" s="207" t="str">
        <f t="shared" si="10"/>
        <v/>
      </c>
      <c r="NU138" s="207"/>
      <c r="NV138" s="207"/>
      <c r="NW138" s="207"/>
      <c r="NX138" s="207"/>
      <c r="NY138" s="207"/>
      <c r="NZ138" s="207"/>
      <c r="OA138" s="207" t="str">
        <f t="shared" si="11"/>
        <v/>
      </c>
      <c r="OB138" s="207"/>
      <c r="OC138" s="207"/>
      <c r="OD138" s="207"/>
      <c r="OE138" s="207"/>
      <c r="OF138" s="207"/>
      <c r="OG138" s="207"/>
      <c r="OH138" s="207" t="str">
        <f t="shared" si="12"/>
        <v/>
      </c>
      <c r="OI138" s="207"/>
      <c r="OJ138" s="207"/>
      <c r="OK138" s="207"/>
      <c r="OL138" s="207"/>
      <c r="OM138" s="207"/>
      <c r="ON138" s="207"/>
      <c r="OO138" s="207" t="str">
        <f t="shared" si="13"/>
        <v/>
      </c>
      <c r="OP138" s="207"/>
      <c r="OQ138" s="207"/>
      <c r="OR138" s="207"/>
      <c r="OS138" s="207"/>
      <c r="OT138" s="207"/>
      <c r="OU138" s="207"/>
      <c r="OV138" s="207" t="str">
        <f t="shared" si="14"/>
        <v/>
      </c>
      <c r="OW138" s="207"/>
      <c r="OX138" s="207"/>
      <c r="OY138" s="207"/>
      <c r="OZ138" s="207"/>
      <c r="PA138" s="207"/>
      <c r="PB138" s="207"/>
      <c r="PC138" s="207" t="str">
        <f t="shared" si="15"/>
        <v/>
      </c>
      <c r="PD138" s="207"/>
      <c r="PE138" s="207"/>
      <c r="PF138" s="207"/>
      <c r="PG138" s="207"/>
      <c r="PH138" s="207"/>
      <c r="PI138" s="207"/>
      <c r="PJ138" s="207" t="str">
        <f t="shared" si="16"/>
        <v/>
      </c>
      <c r="PK138" s="207"/>
      <c r="PL138" s="207"/>
      <c r="PM138" s="207"/>
      <c r="PN138" s="207"/>
      <c r="PO138" s="207"/>
      <c r="PP138" s="207"/>
      <c r="PQ138" s="207" t="str">
        <f t="shared" si="17"/>
        <v/>
      </c>
      <c r="PR138" s="207"/>
      <c r="PS138" s="207"/>
      <c r="PT138" s="207"/>
      <c r="PU138" s="207"/>
      <c r="PV138" s="207"/>
      <c r="PW138" s="207"/>
      <c r="PX138" s="207" t="str">
        <f t="shared" si="18"/>
        <v/>
      </c>
      <c r="PY138" s="207"/>
      <c r="PZ138" s="207"/>
      <c r="QA138" s="207"/>
      <c r="QB138" s="207"/>
      <c r="QC138" s="207"/>
      <c r="QD138" s="207"/>
      <c r="QE138" s="207" t="str">
        <f t="shared" si="19"/>
        <v/>
      </c>
      <c r="QF138" s="207"/>
      <c r="QG138" s="207"/>
      <c r="QH138" s="207"/>
      <c r="QI138" s="207"/>
      <c r="QJ138" s="207"/>
      <c r="QK138" s="207"/>
      <c r="QL138" s="207"/>
      <c r="QM138" s="207"/>
      <c r="QN138" s="207"/>
      <c r="QO138" s="207"/>
      <c r="QP138" s="207"/>
      <c r="QQ138" s="207"/>
      <c r="QR138" s="207"/>
      <c r="QS138" s="207"/>
      <c r="QT138" s="207"/>
      <c r="QU138" s="207"/>
      <c r="QV138" s="207"/>
    </row>
    <row r="139" spans="1:464" s="6" customFormat="1" ht="16.5">
      <c r="A139" s="207"/>
      <c r="B139" s="208"/>
      <c r="C139" s="208"/>
      <c r="D139" s="208"/>
      <c r="E139" s="208"/>
      <c r="F139" s="207" t="e">
        <f t="shared" si="71"/>
        <v>#N/A</v>
      </c>
      <c r="G139" s="207"/>
      <c r="H139" s="208"/>
      <c r="I139" s="208"/>
      <c r="J139" s="208"/>
      <c r="K139" s="207"/>
      <c r="L139" s="207"/>
      <c r="M139" s="207">
        <f t="shared" si="72"/>
        <v>0</v>
      </c>
      <c r="N139" s="207"/>
      <c r="O139" s="207"/>
      <c r="P139" s="207"/>
      <c r="Q139" s="209"/>
      <c r="R139" s="207"/>
      <c r="S139" s="207"/>
      <c r="T139" s="207">
        <f t="shared" si="73"/>
        <v>0</v>
      </c>
      <c r="U139" s="207"/>
      <c r="V139" s="207"/>
      <c r="W139" s="207"/>
      <c r="X139" s="207"/>
      <c r="Y139" s="207"/>
      <c r="Z139" s="207"/>
      <c r="AA139" s="207">
        <f t="shared" si="74"/>
        <v>0</v>
      </c>
      <c r="AB139" s="207"/>
      <c r="AC139" s="207"/>
      <c r="AD139" s="207"/>
      <c r="AE139" s="207"/>
      <c r="AF139" s="207"/>
      <c r="AG139" s="207"/>
      <c r="AH139" s="207" t="str">
        <f t="shared" si="24"/>
        <v/>
      </c>
      <c r="AI139" s="207"/>
      <c r="AJ139" s="207"/>
      <c r="AK139" s="207"/>
      <c r="AL139" s="207"/>
      <c r="AM139" s="207"/>
      <c r="AN139" s="207"/>
      <c r="AO139" s="207" t="str">
        <f t="shared" si="25"/>
        <v/>
      </c>
      <c r="AP139" s="207"/>
      <c r="AQ139" s="207"/>
      <c r="AR139" s="207"/>
      <c r="AS139" s="207"/>
      <c r="AT139" s="207"/>
      <c r="AU139" s="207"/>
      <c r="AV139" s="207" t="str">
        <f t="shared" si="26"/>
        <v/>
      </c>
      <c r="AW139" s="207"/>
      <c r="AX139" s="207"/>
      <c r="AY139" s="207"/>
      <c r="AZ139" s="207"/>
      <c r="BA139" s="207"/>
      <c r="BB139" s="207"/>
      <c r="BC139" s="207" t="str">
        <f t="shared" si="27"/>
        <v/>
      </c>
      <c r="BD139" s="207"/>
      <c r="BE139" s="207"/>
      <c r="BF139" s="207"/>
      <c r="BG139" s="207"/>
      <c r="BH139" s="207"/>
      <c r="BI139" s="207"/>
      <c r="BJ139" s="207" t="str">
        <f t="shared" si="28"/>
        <v/>
      </c>
      <c r="BK139" s="207"/>
      <c r="BL139" s="207"/>
      <c r="BM139" s="207"/>
      <c r="BN139" s="207"/>
      <c r="BO139" s="207"/>
      <c r="BP139" s="207"/>
      <c r="BQ139" s="207" t="str">
        <f t="shared" si="29"/>
        <v/>
      </c>
      <c r="BR139" s="207"/>
      <c r="BS139" s="207"/>
      <c r="BT139" s="207"/>
      <c r="BU139" s="207"/>
      <c r="BV139" s="207"/>
      <c r="BW139" s="207"/>
      <c r="BX139" s="207" t="str">
        <f t="shared" si="30"/>
        <v/>
      </c>
      <c r="BY139" s="207"/>
      <c r="BZ139" s="207"/>
      <c r="CA139" s="207"/>
      <c r="CB139" s="207"/>
      <c r="CC139" s="207"/>
      <c r="CD139" s="207"/>
      <c r="CE139" s="207" t="str">
        <f t="shared" si="31"/>
        <v/>
      </c>
      <c r="CF139" s="207"/>
      <c r="CG139" s="207"/>
      <c r="CH139" s="207"/>
      <c r="CI139" s="207"/>
      <c r="CJ139" s="207"/>
      <c r="CK139" s="207"/>
      <c r="CL139" s="207" t="str">
        <f t="shared" si="32"/>
        <v/>
      </c>
      <c r="CM139" s="207"/>
      <c r="CN139" s="207"/>
      <c r="CO139" s="207"/>
      <c r="CP139" s="207"/>
      <c r="CQ139" s="207"/>
      <c r="CR139" s="207"/>
      <c r="CS139" s="207" t="str">
        <f t="shared" si="33"/>
        <v/>
      </c>
      <c r="CT139" s="207"/>
      <c r="CU139" s="207"/>
      <c r="CV139" s="207"/>
      <c r="CW139" s="207"/>
      <c r="CX139" s="207"/>
      <c r="CY139" s="207"/>
      <c r="CZ139" s="207" t="str">
        <f t="shared" si="34"/>
        <v/>
      </c>
      <c r="DA139" s="207"/>
      <c r="DB139" s="207"/>
      <c r="DC139" s="207"/>
      <c r="DD139" s="207"/>
      <c r="DE139" s="207"/>
      <c r="DF139" s="207"/>
      <c r="DG139" s="207" t="str">
        <f t="shared" si="35"/>
        <v/>
      </c>
      <c r="DH139" s="207"/>
      <c r="DI139" s="207"/>
      <c r="DJ139" s="207"/>
      <c r="DK139" s="207"/>
      <c r="DL139" s="207"/>
      <c r="DM139" s="207"/>
      <c r="DN139" s="207" t="str">
        <f t="shared" si="36"/>
        <v/>
      </c>
      <c r="DO139" s="207"/>
      <c r="DP139" s="207"/>
      <c r="DQ139" s="207"/>
      <c r="DR139" s="207"/>
      <c r="DS139" s="207"/>
      <c r="DT139" s="207"/>
      <c r="DU139" s="207" t="str">
        <f t="shared" si="37"/>
        <v/>
      </c>
      <c r="DV139" s="207"/>
      <c r="DW139" s="207"/>
      <c r="DX139" s="207"/>
      <c r="DY139" s="207"/>
      <c r="DZ139" s="207"/>
      <c r="EA139" s="207"/>
      <c r="EB139" s="207" t="str">
        <f t="shared" si="38"/>
        <v/>
      </c>
      <c r="EC139" s="207"/>
      <c r="ED139" s="207"/>
      <c r="EE139" s="207"/>
      <c r="EF139" s="207"/>
      <c r="EG139" s="207"/>
      <c r="EH139" s="207"/>
      <c r="EI139" s="207" t="str">
        <f t="shared" si="39"/>
        <v/>
      </c>
      <c r="EJ139" s="207"/>
      <c r="EK139" s="207"/>
      <c r="EL139" s="207"/>
      <c r="EM139" s="207"/>
      <c r="EN139" s="207"/>
      <c r="EO139" s="207"/>
      <c r="EP139" s="207" t="str">
        <f t="shared" si="40"/>
        <v/>
      </c>
      <c r="EQ139" s="207"/>
      <c r="ER139" s="207"/>
      <c r="ES139" s="207"/>
      <c r="ET139" s="207"/>
      <c r="EU139" s="207"/>
      <c r="EV139" s="207"/>
      <c r="EW139" s="207" t="str">
        <f t="shared" si="41"/>
        <v/>
      </c>
      <c r="EX139" s="207"/>
      <c r="EY139" s="207"/>
      <c r="EZ139" s="207"/>
      <c r="FA139" s="207"/>
      <c r="FB139" s="207"/>
      <c r="FC139" s="207"/>
      <c r="FD139" s="207" t="str">
        <f t="shared" si="42"/>
        <v/>
      </c>
      <c r="FE139" s="207"/>
      <c r="FF139" s="207"/>
      <c r="FG139" s="207"/>
      <c r="FH139" s="207"/>
      <c r="FI139" s="207"/>
      <c r="FJ139" s="207"/>
      <c r="FK139" s="207" t="str">
        <f t="shared" si="43"/>
        <v/>
      </c>
      <c r="FL139" s="207"/>
      <c r="FM139" s="207"/>
      <c r="FN139" s="207"/>
      <c r="FO139" s="207"/>
      <c r="FP139" s="207"/>
      <c r="FQ139" s="207"/>
      <c r="FR139" s="207" t="str">
        <f t="shared" si="44"/>
        <v/>
      </c>
      <c r="FS139" s="207"/>
      <c r="FT139" s="207"/>
      <c r="FU139" s="207"/>
      <c r="FV139" s="207"/>
      <c r="FW139" s="207"/>
      <c r="FX139" s="207"/>
      <c r="FY139" s="207" t="str">
        <f t="shared" si="45"/>
        <v/>
      </c>
      <c r="FZ139" s="207"/>
      <c r="GA139" s="207"/>
      <c r="GB139" s="207"/>
      <c r="GC139" s="207"/>
      <c r="GD139" s="207"/>
      <c r="GE139" s="207"/>
      <c r="GF139" s="207" t="str">
        <f t="shared" si="46"/>
        <v/>
      </c>
      <c r="GG139" s="207"/>
      <c r="GH139" s="207"/>
      <c r="GI139" s="207"/>
      <c r="GJ139" s="207"/>
      <c r="GK139" s="207"/>
      <c r="GL139" s="207"/>
      <c r="GM139" s="207" t="str">
        <f t="shared" si="47"/>
        <v/>
      </c>
      <c r="GN139" s="207"/>
      <c r="GO139" s="207"/>
      <c r="GP139" s="207"/>
      <c r="GQ139" s="207"/>
      <c r="GR139" s="207"/>
      <c r="GS139" s="207"/>
      <c r="GT139" s="207" t="str">
        <f t="shared" si="48"/>
        <v/>
      </c>
      <c r="GU139" s="207"/>
      <c r="GV139" s="207"/>
      <c r="GW139" s="207"/>
      <c r="GX139" s="207"/>
      <c r="GY139" s="207"/>
      <c r="GZ139" s="207"/>
      <c r="HA139" s="207" t="str">
        <f t="shared" si="49"/>
        <v/>
      </c>
      <c r="HB139" s="207"/>
      <c r="HC139" s="207"/>
      <c r="HD139" s="207"/>
      <c r="HE139" s="207"/>
      <c r="HF139" s="207"/>
      <c r="HG139" s="207"/>
      <c r="HH139" s="207" t="str">
        <f t="shared" si="50"/>
        <v/>
      </c>
      <c r="HI139" s="207"/>
      <c r="HJ139" s="207"/>
      <c r="HK139" s="207"/>
      <c r="HL139" s="207"/>
      <c r="HM139" s="207"/>
      <c r="HN139" s="207"/>
      <c r="HO139" s="207" t="str">
        <f t="shared" si="51"/>
        <v/>
      </c>
      <c r="HP139" s="207"/>
      <c r="HQ139" s="207"/>
      <c r="HR139" s="207"/>
      <c r="HS139" s="207"/>
      <c r="HT139" s="207"/>
      <c r="HU139" s="207"/>
      <c r="HV139" s="207" t="str">
        <f t="shared" si="52"/>
        <v/>
      </c>
      <c r="HW139" s="207"/>
      <c r="HX139" s="207"/>
      <c r="HY139" s="207"/>
      <c r="HZ139" s="207"/>
      <c r="IA139" s="207"/>
      <c r="IB139" s="207"/>
      <c r="IC139" s="207" t="str">
        <f t="shared" si="53"/>
        <v/>
      </c>
      <c r="ID139" s="207"/>
      <c r="IE139" s="207"/>
      <c r="IF139" s="207"/>
      <c r="IG139" s="207"/>
      <c r="IH139" s="207"/>
      <c r="II139" s="207"/>
      <c r="IJ139" s="207" t="str">
        <f t="shared" si="54"/>
        <v/>
      </c>
      <c r="IK139" s="207"/>
      <c r="IL139" s="207"/>
      <c r="IM139" s="207"/>
      <c r="IN139" s="207"/>
      <c r="IO139" s="207"/>
      <c r="IP139" s="207"/>
      <c r="IQ139" s="207" t="str">
        <f t="shared" si="55"/>
        <v/>
      </c>
      <c r="IR139" s="207"/>
      <c r="IS139" s="207"/>
      <c r="IT139" s="207"/>
      <c r="IU139" s="207"/>
      <c r="IV139" s="207"/>
      <c r="IW139" s="207"/>
      <c r="IX139" s="207" t="str">
        <f t="shared" si="56"/>
        <v/>
      </c>
      <c r="IY139" s="207"/>
      <c r="IZ139" s="207"/>
      <c r="JA139" s="207"/>
      <c r="JB139" s="207"/>
      <c r="JC139" s="207"/>
      <c r="JD139" s="207"/>
      <c r="JE139" s="207" t="str">
        <f t="shared" si="57"/>
        <v/>
      </c>
      <c r="JF139" s="207"/>
      <c r="JG139" s="207"/>
      <c r="JH139" s="207"/>
      <c r="JI139" s="207"/>
      <c r="JJ139" s="207"/>
      <c r="JK139" s="207"/>
      <c r="JL139" s="207" t="str">
        <f t="shared" si="58"/>
        <v/>
      </c>
      <c r="JM139" s="207"/>
      <c r="JN139" s="207"/>
      <c r="JO139" s="207"/>
      <c r="JP139" s="207"/>
      <c r="JQ139" s="207"/>
      <c r="JR139" s="207"/>
      <c r="JS139" s="207" t="str">
        <f t="shared" si="59"/>
        <v/>
      </c>
      <c r="JT139" s="207"/>
      <c r="JU139" s="207"/>
      <c r="JV139" s="207"/>
      <c r="JW139" s="207"/>
      <c r="JX139" s="207"/>
      <c r="JY139" s="207"/>
      <c r="JZ139" s="207" t="str">
        <f t="shared" si="60"/>
        <v/>
      </c>
      <c r="KA139" s="207"/>
      <c r="KB139" s="207"/>
      <c r="KC139" s="207"/>
      <c r="KD139" s="207"/>
      <c r="KE139" s="207"/>
      <c r="KF139" s="207"/>
      <c r="KG139" s="207" t="str">
        <f t="shared" si="61"/>
        <v/>
      </c>
      <c r="KH139" s="207"/>
      <c r="KI139" s="207"/>
      <c r="KJ139" s="207"/>
      <c r="KK139" s="207"/>
      <c r="KL139" s="207"/>
      <c r="KM139" s="207"/>
      <c r="KN139" s="207" t="str">
        <f t="shared" si="62"/>
        <v/>
      </c>
      <c r="KO139" s="207"/>
      <c r="KP139" s="207"/>
      <c r="KQ139" s="207"/>
      <c r="KR139" s="207"/>
      <c r="KS139" s="207"/>
      <c r="KT139" s="207"/>
      <c r="KU139" s="207" t="str">
        <f t="shared" si="63"/>
        <v/>
      </c>
      <c r="KV139" s="207"/>
      <c r="KW139" s="207"/>
      <c r="KX139" s="207"/>
      <c r="KY139" s="207"/>
      <c r="KZ139" s="207"/>
      <c r="LA139" s="207"/>
      <c r="LB139" s="207" t="str">
        <f t="shared" si="64"/>
        <v/>
      </c>
      <c r="LC139" s="207"/>
      <c r="LD139" s="207"/>
      <c r="LE139" s="207"/>
      <c r="LF139" s="207"/>
      <c r="LG139" s="207"/>
      <c r="LH139" s="207"/>
      <c r="LI139" s="207" t="str">
        <f t="shared" si="1"/>
        <v/>
      </c>
      <c r="LJ139" s="207"/>
      <c r="LK139" s="207"/>
      <c r="LL139" s="207"/>
      <c r="LM139" s="207"/>
      <c r="LN139" s="207"/>
      <c r="LO139" s="207"/>
      <c r="LP139" s="207" t="str">
        <f t="shared" si="2"/>
        <v/>
      </c>
      <c r="LQ139" s="207"/>
      <c r="LR139" s="207"/>
      <c r="LS139" s="207"/>
      <c r="LT139" s="207"/>
      <c r="LU139" s="207"/>
      <c r="LV139" s="207"/>
      <c r="LW139" s="207" t="str">
        <f t="shared" si="3"/>
        <v/>
      </c>
      <c r="LX139" s="207"/>
      <c r="LY139" s="207"/>
      <c r="LZ139" s="207"/>
      <c r="MA139" s="207"/>
      <c r="MB139" s="207"/>
      <c r="MC139" s="207"/>
      <c r="MD139" s="207" t="str">
        <f t="shared" si="4"/>
        <v/>
      </c>
      <c r="ME139" s="207"/>
      <c r="MF139" s="207"/>
      <c r="MG139" s="207"/>
      <c r="MH139" s="207"/>
      <c r="MI139" s="207"/>
      <c r="MJ139" s="207"/>
      <c r="MK139" s="207" t="str">
        <f t="shared" si="5"/>
        <v/>
      </c>
      <c r="ML139" s="207"/>
      <c r="MM139" s="207"/>
      <c r="MN139" s="207"/>
      <c r="MO139" s="207"/>
      <c r="MP139" s="207"/>
      <c r="MQ139" s="207"/>
      <c r="MR139" s="207" t="str">
        <f t="shared" si="6"/>
        <v/>
      </c>
      <c r="MS139" s="207"/>
      <c r="MT139" s="207"/>
      <c r="MU139" s="207"/>
      <c r="MV139" s="207"/>
      <c r="MW139" s="207"/>
      <c r="MX139" s="207"/>
      <c r="MY139" s="207" t="str">
        <f t="shared" si="7"/>
        <v/>
      </c>
      <c r="MZ139" s="207"/>
      <c r="NA139" s="207"/>
      <c r="NB139" s="207"/>
      <c r="NC139" s="207"/>
      <c r="ND139" s="207"/>
      <c r="NE139" s="207"/>
      <c r="NF139" s="207" t="str">
        <f t="shared" si="8"/>
        <v/>
      </c>
      <c r="NG139" s="207"/>
      <c r="NH139" s="207"/>
      <c r="NI139" s="207"/>
      <c r="NJ139" s="207"/>
      <c r="NK139" s="207"/>
      <c r="NL139" s="207"/>
      <c r="NM139" s="207" t="str">
        <f t="shared" si="9"/>
        <v/>
      </c>
      <c r="NN139" s="207"/>
      <c r="NO139" s="207"/>
      <c r="NP139" s="207"/>
      <c r="NQ139" s="207"/>
      <c r="NR139" s="207"/>
      <c r="NS139" s="207"/>
      <c r="NT139" s="207" t="str">
        <f t="shared" si="10"/>
        <v/>
      </c>
      <c r="NU139" s="207"/>
      <c r="NV139" s="207"/>
      <c r="NW139" s="207"/>
      <c r="NX139" s="207"/>
      <c r="NY139" s="207"/>
      <c r="NZ139" s="207"/>
      <c r="OA139" s="207" t="str">
        <f t="shared" si="11"/>
        <v/>
      </c>
      <c r="OB139" s="207"/>
      <c r="OC139" s="207"/>
      <c r="OD139" s="207"/>
      <c r="OE139" s="207"/>
      <c r="OF139" s="207"/>
      <c r="OG139" s="207"/>
      <c r="OH139" s="207" t="str">
        <f t="shared" si="12"/>
        <v/>
      </c>
      <c r="OI139" s="207"/>
      <c r="OJ139" s="207"/>
      <c r="OK139" s="207"/>
      <c r="OL139" s="207"/>
      <c r="OM139" s="207"/>
      <c r="ON139" s="207"/>
      <c r="OO139" s="207" t="str">
        <f t="shared" si="13"/>
        <v/>
      </c>
      <c r="OP139" s="207"/>
      <c r="OQ139" s="207"/>
      <c r="OR139" s="207"/>
      <c r="OS139" s="207"/>
      <c r="OT139" s="207"/>
      <c r="OU139" s="207"/>
      <c r="OV139" s="207" t="str">
        <f t="shared" si="14"/>
        <v/>
      </c>
      <c r="OW139" s="207"/>
      <c r="OX139" s="207"/>
      <c r="OY139" s="207"/>
      <c r="OZ139" s="207"/>
      <c r="PA139" s="207"/>
      <c r="PB139" s="207"/>
      <c r="PC139" s="207" t="str">
        <f t="shared" si="15"/>
        <v/>
      </c>
      <c r="PD139" s="207"/>
      <c r="PE139" s="207"/>
      <c r="PF139" s="207"/>
      <c r="PG139" s="207"/>
      <c r="PH139" s="207"/>
      <c r="PI139" s="207"/>
      <c r="PJ139" s="207" t="str">
        <f t="shared" si="16"/>
        <v/>
      </c>
      <c r="PK139" s="207"/>
      <c r="PL139" s="207"/>
      <c r="PM139" s="207"/>
      <c r="PN139" s="207"/>
      <c r="PO139" s="207"/>
      <c r="PP139" s="207"/>
      <c r="PQ139" s="207" t="str">
        <f t="shared" si="17"/>
        <v/>
      </c>
      <c r="PR139" s="207"/>
      <c r="PS139" s="207"/>
      <c r="PT139" s="207"/>
      <c r="PU139" s="207"/>
      <c r="PV139" s="207"/>
      <c r="PW139" s="207"/>
      <c r="PX139" s="207" t="str">
        <f t="shared" si="18"/>
        <v/>
      </c>
      <c r="PY139" s="207"/>
      <c r="PZ139" s="207"/>
      <c r="QA139" s="207"/>
      <c r="QB139" s="207"/>
      <c r="QC139" s="207"/>
      <c r="QD139" s="207"/>
      <c r="QE139" s="207" t="str">
        <f t="shared" si="19"/>
        <v/>
      </c>
      <c r="QF139" s="207"/>
      <c r="QG139" s="207"/>
      <c r="QH139" s="207"/>
      <c r="QI139" s="207"/>
      <c r="QJ139" s="207"/>
      <c r="QK139" s="207"/>
      <c r="QL139" s="207"/>
      <c r="QM139" s="207"/>
      <c r="QN139" s="207"/>
      <c r="QO139" s="207"/>
      <c r="QP139" s="207"/>
      <c r="QQ139" s="207"/>
      <c r="QR139" s="207"/>
      <c r="QS139" s="207"/>
      <c r="QT139" s="207"/>
      <c r="QU139" s="207"/>
      <c r="QV139" s="207"/>
    </row>
    <row r="140" spans="1:464" s="6" customFormat="1" ht="16.5">
      <c r="A140" s="207"/>
      <c r="B140" s="208"/>
      <c r="C140" s="208"/>
      <c r="D140" s="208"/>
      <c r="E140" s="208"/>
      <c r="F140" s="207" t="e">
        <f t="shared" si="71"/>
        <v>#N/A</v>
      </c>
      <c r="G140" s="207"/>
      <c r="H140" s="208"/>
      <c r="I140" s="208"/>
      <c r="J140" s="208"/>
      <c r="K140" s="207"/>
      <c r="L140" s="207"/>
      <c r="M140" s="207">
        <f t="shared" si="72"/>
        <v>0</v>
      </c>
      <c r="N140" s="207"/>
      <c r="O140" s="207"/>
      <c r="P140" s="207"/>
      <c r="Q140" s="209"/>
      <c r="R140" s="207"/>
      <c r="S140" s="207"/>
      <c r="T140" s="207">
        <f t="shared" si="73"/>
        <v>0</v>
      </c>
      <c r="U140" s="207"/>
      <c r="V140" s="207"/>
      <c r="W140" s="207"/>
      <c r="X140" s="207"/>
      <c r="Y140" s="207"/>
      <c r="Z140" s="207"/>
      <c r="AA140" s="207">
        <f t="shared" si="74"/>
        <v>0</v>
      </c>
      <c r="AB140" s="207"/>
      <c r="AC140" s="207"/>
      <c r="AD140" s="207"/>
      <c r="AE140" s="207"/>
      <c r="AF140" s="207"/>
      <c r="AG140" s="207"/>
      <c r="AH140" s="207" t="str">
        <f t="shared" si="24"/>
        <v/>
      </c>
      <c r="AI140" s="207"/>
      <c r="AJ140" s="207"/>
      <c r="AK140" s="207"/>
      <c r="AL140" s="207"/>
      <c r="AM140" s="207"/>
      <c r="AN140" s="207"/>
      <c r="AO140" s="207" t="str">
        <f t="shared" si="25"/>
        <v/>
      </c>
      <c r="AP140" s="207"/>
      <c r="AQ140" s="207"/>
      <c r="AR140" s="207"/>
      <c r="AS140" s="207"/>
      <c r="AT140" s="207"/>
      <c r="AU140" s="207"/>
      <c r="AV140" s="207" t="str">
        <f t="shared" si="26"/>
        <v/>
      </c>
      <c r="AW140" s="207"/>
      <c r="AX140" s="207"/>
      <c r="AY140" s="207"/>
      <c r="AZ140" s="207"/>
      <c r="BA140" s="207"/>
      <c r="BB140" s="207"/>
      <c r="BC140" s="207" t="str">
        <f t="shared" si="27"/>
        <v/>
      </c>
      <c r="BD140" s="207"/>
      <c r="BE140" s="207"/>
      <c r="BF140" s="207"/>
      <c r="BG140" s="207"/>
      <c r="BH140" s="207"/>
      <c r="BI140" s="207"/>
      <c r="BJ140" s="207" t="str">
        <f t="shared" si="28"/>
        <v/>
      </c>
      <c r="BK140" s="207"/>
      <c r="BL140" s="207"/>
      <c r="BM140" s="207"/>
      <c r="BN140" s="207"/>
      <c r="BO140" s="207"/>
      <c r="BP140" s="207"/>
      <c r="BQ140" s="207" t="str">
        <f t="shared" si="29"/>
        <v/>
      </c>
      <c r="BR140" s="207"/>
      <c r="BS140" s="207"/>
      <c r="BT140" s="207"/>
      <c r="BU140" s="207"/>
      <c r="BV140" s="207"/>
      <c r="BW140" s="207"/>
      <c r="BX140" s="207" t="str">
        <f t="shared" si="30"/>
        <v/>
      </c>
      <c r="BY140" s="207"/>
      <c r="BZ140" s="207"/>
      <c r="CA140" s="207"/>
      <c r="CB140" s="207"/>
      <c r="CC140" s="207"/>
      <c r="CD140" s="207"/>
      <c r="CE140" s="207" t="str">
        <f t="shared" si="31"/>
        <v/>
      </c>
      <c r="CF140" s="207"/>
      <c r="CG140" s="207"/>
      <c r="CH140" s="207"/>
      <c r="CI140" s="207"/>
      <c r="CJ140" s="207"/>
      <c r="CK140" s="207"/>
      <c r="CL140" s="207" t="str">
        <f t="shared" si="32"/>
        <v/>
      </c>
      <c r="CM140" s="207"/>
      <c r="CN140" s="207"/>
      <c r="CO140" s="207"/>
      <c r="CP140" s="207"/>
      <c r="CQ140" s="207"/>
      <c r="CR140" s="207"/>
      <c r="CS140" s="207" t="str">
        <f t="shared" si="33"/>
        <v/>
      </c>
      <c r="CT140" s="207"/>
      <c r="CU140" s="207"/>
      <c r="CV140" s="207"/>
      <c r="CW140" s="207"/>
      <c r="CX140" s="207"/>
      <c r="CY140" s="207"/>
      <c r="CZ140" s="207" t="str">
        <f t="shared" si="34"/>
        <v/>
      </c>
      <c r="DA140" s="207"/>
      <c r="DB140" s="207"/>
      <c r="DC140" s="207"/>
      <c r="DD140" s="207"/>
      <c r="DE140" s="207"/>
      <c r="DF140" s="207"/>
      <c r="DG140" s="207" t="str">
        <f t="shared" si="35"/>
        <v/>
      </c>
      <c r="DH140" s="207"/>
      <c r="DI140" s="207"/>
      <c r="DJ140" s="207"/>
      <c r="DK140" s="207"/>
      <c r="DL140" s="207"/>
      <c r="DM140" s="207"/>
      <c r="DN140" s="207" t="str">
        <f t="shared" si="36"/>
        <v/>
      </c>
      <c r="DO140" s="207"/>
      <c r="DP140" s="207"/>
      <c r="DQ140" s="207"/>
      <c r="DR140" s="207"/>
      <c r="DS140" s="207"/>
      <c r="DT140" s="207"/>
      <c r="DU140" s="207" t="str">
        <f t="shared" si="37"/>
        <v/>
      </c>
      <c r="DV140" s="207"/>
      <c r="DW140" s="207"/>
      <c r="DX140" s="207"/>
      <c r="DY140" s="207"/>
      <c r="DZ140" s="207"/>
      <c r="EA140" s="207"/>
      <c r="EB140" s="207" t="str">
        <f t="shared" si="38"/>
        <v/>
      </c>
      <c r="EC140" s="207"/>
      <c r="ED140" s="207"/>
      <c r="EE140" s="207"/>
      <c r="EF140" s="207"/>
      <c r="EG140" s="207"/>
      <c r="EH140" s="207"/>
      <c r="EI140" s="207" t="str">
        <f t="shared" si="39"/>
        <v/>
      </c>
      <c r="EJ140" s="207"/>
      <c r="EK140" s="207"/>
      <c r="EL140" s="207"/>
      <c r="EM140" s="207"/>
      <c r="EN140" s="207"/>
      <c r="EO140" s="207"/>
      <c r="EP140" s="207" t="str">
        <f t="shared" si="40"/>
        <v/>
      </c>
      <c r="EQ140" s="207"/>
      <c r="ER140" s="207"/>
      <c r="ES140" s="207"/>
      <c r="ET140" s="207"/>
      <c r="EU140" s="207"/>
      <c r="EV140" s="207"/>
      <c r="EW140" s="207" t="str">
        <f t="shared" si="41"/>
        <v/>
      </c>
      <c r="EX140" s="207"/>
      <c r="EY140" s="207"/>
      <c r="EZ140" s="207"/>
      <c r="FA140" s="207"/>
      <c r="FB140" s="207"/>
      <c r="FC140" s="207"/>
      <c r="FD140" s="207" t="str">
        <f t="shared" si="42"/>
        <v/>
      </c>
      <c r="FE140" s="207"/>
      <c r="FF140" s="207"/>
      <c r="FG140" s="207"/>
      <c r="FH140" s="207"/>
      <c r="FI140" s="207"/>
      <c r="FJ140" s="207"/>
      <c r="FK140" s="207" t="str">
        <f t="shared" si="43"/>
        <v/>
      </c>
      <c r="FL140" s="207"/>
      <c r="FM140" s="207"/>
      <c r="FN140" s="207"/>
      <c r="FO140" s="207"/>
      <c r="FP140" s="207"/>
      <c r="FQ140" s="207"/>
      <c r="FR140" s="207" t="str">
        <f t="shared" si="44"/>
        <v/>
      </c>
      <c r="FS140" s="207"/>
      <c r="FT140" s="207"/>
      <c r="FU140" s="207"/>
      <c r="FV140" s="207"/>
      <c r="FW140" s="207"/>
      <c r="FX140" s="207"/>
      <c r="FY140" s="207" t="str">
        <f t="shared" si="45"/>
        <v/>
      </c>
      <c r="FZ140" s="207"/>
      <c r="GA140" s="207"/>
      <c r="GB140" s="207"/>
      <c r="GC140" s="207"/>
      <c r="GD140" s="207"/>
      <c r="GE140" s="207"/>
      <c r="GF140" s="207" t="str">
        <f t="shared" si="46"/>
        <v/>
      </c>
      <c r="GG140" s="207"/>
      <c r="GH140" s="207"/>
      <c r="GI140" s="207"/>
      <c r="GJ140" s="207"/>
      <c r="GK140" s="207"/>
      <c r="GL140" s="207"/>
      <c r="GM140" s="207" t="str">
        <f t="shared" si="47"/>
        <v/>
      </c>
      <c r="GN140" s="207"/>
      <c r="GO140" s="207"/>
      <c r="GP140" s="207"/>
      <c r="GQ140" s="207"/>
      <c r="GR140" s="207"/>
      <c r="GS140" s="207"/>
      <c r="GT140" s="207" t="str">
        <f t="shared" si="48"/>
        <v/>
      </c>
      <c r="GU140" s="207"/>
      <c r="GV140" s="207"/>
      <c r="GW140" s="207"/>
      <c r="GX140" s="207"/>
      <c r="GY140" s="207"/>
      <c r="GZ140" s="207"/>
      <c r="HA140" s="207" t="str">
        <f t="shared" si="49"/>
        <v/>
      </c>
      <c r="HB140" s="207"/>
      <c r="HC140" s="207"/>
      <c r="HD140" s="207"/>
      <c r="HE140" s="207"/>
      <c r="HF140" s="207"/>
      <c r="HG140" s="207"/>
      <c r="HH140" s="207" t="str">
        <f t="shared" si="50"/>
        <v/>
      </c>
      <c r="HI140" s="207"/>
      <c r="HJ140" s="207"/>
      <c r="HK140" s="207"/>
      <c r="HL140" s="207"/>
      <c r="HM140" s="207"/>
      <c r="HN140" s="207"/>
      <c r="HO140" s="207" t="str">
        <f t="shared" si="51"/>
        <v/>
      </c>
      <c r="HP140" s="207"/>
      <c r="HQ140" s="207"/>
      <c r="HR140" s="207"/>
      <c r="HS140" s="207"/>
      <c r="HT140" s="207"/>
      <c r="HU140" s="207"/>
      <c r="HV140" s="207" t="str">
        <f t="shared" si="52"/>
        <v/>
      </c>
      <c r="HW140" s="207"/>
      <c r="HX140" s="207"/>
      <c r="HY140" s="207"/>
      <c r="HZ140" s="207"/>
      <c r="IA140" s="207"/>
      <c r="IB140" s="207"/>
      <c r="IC140" s="207" t="str">
        <f t="shared" si="53"/>
        <v/>
      </c>
      <c r="ID140" s="207"/>
      <c r="IE140" s="207"/>
      <c r="IF140" s="207"/>
      <c r="IG140" s="207"/>
      <c r="IH140" s="207"/>
      <c r="II140" s="207"/>
      <c r="IJ140" s="207" t="str">
        <f t="shared" si="54"/>
        <v/>
      </c>
      <c r="IK140" s="207"/>
      <c r="IL140" s="207"/>
      <c r="IM140" s="207"/>
      <c r="IN140" s="207"/>
      <c r="IO140" s="207"/>
      <c r="IP140" s="207"/>
      <c r="IQ140" s="207" t="str">
        <f t="shared" si="55"/>
        <v/>
      </c>
      <c r="IR140" s="207"/>
      <c r="IS140" s="207"/>
      <c r="IT140" s="207"/>
      <c r="IU140" s="207"/>
      <c r="IV140" s="207"/>
      <c r="IW140" s="207"/>
      <c r="IX140" s="207" t="str">
        <f t="shared" si="56"/>
        <v/>
      </c>
      <c r="IY140" s="207"/>
      <c r="IZ140" s="207"/>
      <c r="JA140" s="207"/>
      <c r="JB140" s="207"/>
      <c r="JC140" s="207"/>
      <c r="JD140" s="207"/>
      <c r="JE140" s="207" t="str">
        <f t="shared" si="57"/>
        <v/>
      </c>
      <c r="JF140" s="207"/>
      <c r="JG140" s="207"/>
      <c r="JH140" s="207"/>
      <c r="JI140" s="207"/>
      <c r="JJ140" s="207"/>
      <c r="JK140" s="207"/>
      <c r="JL140" s="207" t="str">
        <f t="shared" si="58"/>
        <v/>
      </c>
      <c r="JM140" s="207"/>
      <c r="JN140" s="207"/>
      <c r="JO140" s="207"/>
      <c r="JP140" s="207"/>
      <c r="JQ140" s="207"/>
      <c r="JR140" s="207"/>
      <c r="JS140" s="207" t="str">
        <f t="shared" si="59"/>
        <v/>
      </c>
      <c r="JT140" s="207"/>
      <c r="JU140" s="207"/>
      <c r="JV140" s="207"/>
      <c r="JW140" s="207"/>
      <c r="JX140" s="207"/>
      <c r="JY140" s="207"/>
      <c r="JZ140" s="207" t="str">
        <f t="shared" si="60"/>
        <v/>
      </c>
      <c r="KA140" s="207"/>
      <c r="KB140" s="207"/>
      <c r="KC140" s="207"/>
      <c r="KD140" s="207"/>
      <c r="KE140" s="207"/>
      <c r="KF140" s="207"/>
      <c r="KG140" s="207" t="str">
        <f t="shared" si="61"/>
        <v/>
      </c>
      <c r="KH140" s="207"/>
      <c r="KI140" s="207"/>
      <c r="KJ140" s="207"/>
      <c r="KK140" s="207"/>
      <c r="KL140" s="207"/>
      <c r="KM140" s="207"/>
      <c r="KN140" s="207" t="str">
        <f t="shared" si="62"/>
        <v/>
      </c>
      <c r="KO140" s="207"/>
      <c r="KP140" s="207"/>
      <c r="KQ140" s="207"/>
      <c r="KR140" s="207"/>
      <c r="KS140" s="207"/>
      <c r="KT140" s="207"/>
      <c r="KU140" s="207" t="str">
        <f t="shared" si="63"/>
        <v/>
      </c>
      <c r="KV140" s="207"/>
      <c r="KW140" s="207"/>
      <c r="KX140" s="207"/>
      <c r="KY140" s="207"/>
      <c r="KZ140" s="207"/>
      <c r="LA140" s="207"/>
      <c r="LB140" s="207" t="str">
        <f t="shared" si="64"/>
        <v/>
      </c>
      <c r="LC140" s="207"/>
      <c r="LD140" s="207"/>
      <c r="LE140" s="207"/>
      <c r="LF140" s="207"/>
      <c r="LG140" s="207"/>
      <c r="LH140" s="207"/>
      <c r="LI140" s="207" t="str">
        <f t="shared" si="1"/>
        <v/>
      </c>
      <c r="LJ140" s="207"/>
      <c r="LK140" s="207"/>
      <c r="LL140" s="207"/>
      <c r="LM140" s="207"/>
      <c r="LN140" s="207"/>
      <c r="LO140" s="207"/>
      <c r="LP140" s="207" t="str">
        <f t="shared" si="2"/>
        <v/>
      </c>
      <c r="LQ140" s="207"/>
      <c r="LR140" s="207"/>
      <c r="LS140" s="207"/>
      <c r="LT140" s="207"/>
      <c r="LU140" s="207"/>
      <c r="LV140" s="207"/>
      <c r="LW140" s="207" t="str">
        <f t="shared" si="3"/>
        <v/>
      </c>
      <c r="LX140" s="207"/>
      <c r="LY140" s="207"/>
      <c r="LZ140" s="207"/>
      <c r="MA140" s="207"/>
      <c r="MB140" s="207"/>
      <c r="MC140" s="207"/>
      <c r="MD140" s="207" t="str">
        <f t="shared" si="4"/>
        <v/>
      </c>
      <c r="ME140" s="207"/>
      <c r="MF140" s="207"/>
      <c r="MG140" s="207"/>
      <c r="MH140" s="207"/>
      <c r="MI140" s="207"/>
      <c r="MJ140" s="207"/>
      <c r="MK140" s="207" t="str">
        <f t="shared" si="5"/>
        <v/>
      </c>
      <c r="ML140" s="207"/>
      <c r="MM140" s="207"/>
      <c r="MN140" s="207"/>
      <c r="MO140" s="207"/>
      <c r="MP140" s="207"/>
      <c r="MQ140" s="207"/>
      <c r="MR140" s="207" t="str">
        <f t="shared" si="6"/>
        <v/>
      </c>
      <c r="MS140" s="207"/>
      <c r="MT140" s="207"/>
      <c r="MU140" s="207"/>
      <c r="MV140" s="207"/>
      <c r="MW140" s="207"/>
      <c r="MX140" s="207"/>
      <c r="MY140" s="207" t="str">
        <f t="shared" si="7"/>
        <v/>
      </c>
      <c r="MZ140" s="207"/>
      <c r="NA140" s="207"/>
      <c r="NB140" s="207"/>
      <c r="NC140" s="207"/>
      <c r="ND140" s="207"/>
      <c r="NE140" s="207"/>
      <c r="NF140" s="207" t="str">
        <f t="shared" si="8"/>
        <v/>
      </c>
      <c r="NG140" s="207"/>
      <c r="NH140" s="207"/>
      <c r="NI140" s="207"/>
      <c r="NJ140" s="207"/>
      <c r="NK140" s="207"/>
      <c r="NL140" s="207"/>
      <c r="NM140" s="207" t="str">
        <f t="shared" si="9"/>
        <v/>
      </c>
      <c r="NN140" s="207"/>
      <c r="NO140" s="207"/>
      <c r="NP140" s="207"/>
      <c r="NQ140" s="207"/>
      <c r="NR140" s="207"/>
      <c r="NS140" s="207"/>
      <c r="NT140" s="207" t="str">
        <f t="shared" si="10"/>
        <v/>
      </c>
      <c r="NU140" s="207"/>
      <c r="NV140" s="207"/>
      <c r="NW140" s="207"/>
      <c r="NX140" s="207"/>
      <c r="NY140" s="207"/>
      <c r="NZ140" s="207"/>
      <c r="OA140" s="207" t="str">
        <f t="shared" si="11"/>
        <v/>
      </c>
      <c r="OB140" s="207"/>
      <c r="OC140" s="207"/>
      <c r="OD140" s="207"/>
      <c r="OE140" s="207"/>
      <c r="OF140" s="207"/>
      <c r="OG140" s="207"/>
      <c r="OH140" s="207" t="str">
        <f t="shared" si="12"/>
        <v/>
      </c>
      <c r="OI140" s="207"/>
      <c r="OJ140" s="207"/>
      <c r="OK140" s="207"/>
      <c r="OL140" s="207"/>
      <c r="OM140" s="207"/>
      <c r="ON140" s="207"/>
      <c r="OO140" s="207" t="str">
        <f t="shared" si="13"/>
        <v/>
      </c>
      <c r="OP140" s="207"/>
      <c r="OQ140" s="207"/>
      <c r="OR140" s="207"/>
      <c r="OS140" s="207"/>
      <c r="OT140" s="207"/>
      <c r="OU140" s="207"/>
      <c r="OV140" s="207" t="str">
        <f t="shared" si="14"/>
        <v/>
      </c>
      <c r="OW140" s="207"/>
      <c r="OX140" s="207"/>
      <c r="OY140" s="207"/>
      <c r="OZ140" s="207"/>
      <c r="PA140" s="207"/>
      <c r="PB140" s="207"/>
      <c r="PC140" s="207" t="str">
        <f t="shared" si="15"/>
        <v/>
      </c>
      <c r="PD140" s="207"/>
      <c r="PE140" s="207"/>
      <c r="PF140" s="207"/>
      <c r="PG140" s="207"/>
      <c r="PH140" s="207"/>
      <c r="PI140" s="207"/>
      <c r="PJ140" s="207" t="str">
        <f t="shared" si="16"/>
        <v/>
      </c>
      <c r="PK140" s="207"/>
      <c r="PL140" s="207"/>
      <c r="PM140" s="207"/>
      <c r="PN140" s="207"/>
      <c r="PO140" s="207"/>
      <c r="PP140" s="207"/>
      <c r="PQ140" s="207" t="str">
        <f t="shared" si="17"/>
        <v/>
      </c>
      <c r="PR140" s="207"/>
      <c r="PS140" s="207"/>
      <c r="PT140" s="207"/>
      <c r="PU140" s="207"/>
      <c r="PV140" s="207"/>
      <c r="PW140" s="207"/>
      <c r="PX140" s="207" t="str">
        <f t="shared" si="18"/>
        <v/>
      </c>
      <c r="PY140" s="207"/>
      <c r="PZ140" s="207"/>
      <c r="QA140" s="207"/>
      <c r="QB140" s="207"/>
      <c r="QC140" s="207"/>
      <c r="QD140" s="207"/>
      <c r="QE140" s="207" t="str">
        <f t="shared" si="19"/>
        <v/>
      </c>
      <c r="QF140" s="207"/>
      <c r="QG140" s="207"/>
      <c r="QH140" s="207"/>
      <c r="QI140" s="207"/>
      <c r="QJ140" s="207"/>
      <c r="QK140" s="207"/>
      <c r="QL140" s="207"/>
      <c r="QM140" s="207"/>
      <c r="QN140" s="207"/>
      <c r="QO140" s="207"/>
      <c r="QP140" s="207"/>
      <c r="QQ140" s="207"/>
      <c r="QR140" s="207"/>
      <c r="QS140" s="207"/>
      <c r="QT140" s="207"/>
      <c r="QU140" s="207"/>
      <c r="QV140" s="207"/>
    </row>
    <row r="141" spans="1:464" s="6" customFormat="1" ht="16.5">
      <c r="A141" s="207"/>
      <c r="B141" s="208"/>
      <c r="C141" s="208"/>
      <c r="D141" s="208"/>
      <c r="E141" s="208"/>
      <c r="F141" s="207" t="e">
        <f t="shared" si="71"/>
        <v>#N/A</v>
      </c>
      <c r="G141" s="207"/>
      <c r="H141" s="208"/>
      <c r="I141" s="208"/>
      <c r="J141" s="208"/>
      <c r="K141" s="207"/>
      <c r="L141" s="207"/>
      <c r="M141" s="207">
        <f t="shared" si="72"/>
        <v>0</v>
      </c>
      <c r="N141" s="207"/>
      <c r="O141" s="207"/>
      <c r="P141" s="207"/>
      <c r="Q141" s="209"/>
      <c r="R141" s="207"/>
      <c r="S141" s="207"/>
      <c r="T141" s="207">
        <f t="shared" si="73"/>
        <v>0</v>
      </c>
      <c r="U141" s="207"/>
      <c r="V141" s="207"/>
      <c r="W141" s="207"/>
      <c r="X141" s="207"/>
      <c r="Y141" s="207"/>
      <c r="Z141" s="207"/>
      <c r="AA141" s="207">
        <f t="shared" si="74"/>
        <v>0</v>
      </c>
      <c r="AB141" s="207"/>
      <c r="AC141" s="207"/>
      <c r="AD141" s="207"/>
      <c r="AE141" s="207"/>
      <c r="AF141" s="207"/>
      <c r="AG141" s="207"/>
      <c r="AH141" s="207" t="str">
        <f t="shared" si="24"/>
        <v/>
      </c>
      <c r="AI141" s="207"/>
      <c r="AJ141" s="207"/>
      <c r="AK141" s="207"/>
      <c r="AL141" s="207"/>
      <c r="AM141" s="207"/>
      <c r="AN141" s="207"/>
      <c r="AO141" s="207" t="str">
        <f t="shared" si="25"/>
        <v/>
      </c>
      <c r="AP141" s="207"/>
      <c r="AQ141" s="207"/>
      <c r="AR141" s="207"/>
      <c r="AS141" s="207"/>
      <c r="AT141" s="207"/>
      <c r="AU141" s="207"/>
      <c r="AV141" s="207" t="str">
        <f t="shared" si="26"/>
        <v/>
      </c>
      <c r="AW141" s="207"/>
      <c r="AX141" s="207"/>
      <c r="AY141" s="207"/>
      <c r="AZ141" s="207"/>
      <c r="BA141" s="207"/>
      <c r="BB141" s="207"/>
      <c r="BC141" s="207" t="str">
        <f t="shared" si="27"/>
        <v/>
      </c>
      <c r="BD141" s="207"/>
      <c r="BE141" s="207"/>
      <c r="BF141" s="207"/>
      <c r="BG141" s="207"/>
      <c r="BH141" s="207"/>
      <c r="BI141" s="207"/>
      <c r="BJ141" s="207" t="str">
        <f t="shared" si="28"/>
        <v/>
      </c>
      <c r="BK141" s="207"/>
      <c r="BL141" s="207"/>
      <c r="BM141" s="207"/>
      <c r="BN141" s="207"/>
      <c r="BO141" s="207"/>
      <c r="BP141" s="207"/>
      <c r="BQ141" s="207" t="str">
        <f t="shared" si="29"/>
        <v/>
      </c>
      <c r="BR141" s="207"/>
      <c r="BS141" s="207"/>
      <c r="BT141" s="207"/>
      <c r="BU141" s="207"/>
      <c r="BV141" s="207"/>
      <c r="BW141" s="207"/>
      <c r="BX141" s="207" t="str">
        <f t="shared" si="30"/>
        <v/>
      </c>
      <c r="BY141" s="207"/>
      <c r="BZ141" s="207"/>
      <c r="CA141" s="207"/>
      <c r="CB141" s="207"/>
      <c r="CC141" s="207"/>
      <c r="CD141" s="207"/>
      <c r="CE141" s="207" t="str">
        <f t="shared" si="31"/>
        <v/>
      </c>
      <c r="CF141" s="207"/>
      <c r="CG141" s="207"/>
      <c r="CH141" s="207"/>
      <c r="CI141" s="207"/>
      <c r="CJ141" s="207"/>
      <c r="CK141" s="207"/>
      <c r="CL141" s="207" t="str">
        <f t="shared" si="32"/>
        <v/>
      </c>
      <c r="CM141" s="207"/>
      <c r="CN141" s="207"/>
      <c r="CO141" s="207"/>
      <c r="CP141" s="207"/>
      <c r="CQ141" s="207"/>
      <c r="CR141" s="207"/>
      <c r="CS141" s="207" t="str">
        <f t="shared" si="33"/>
        <v/>
      </c>
      <c r="CT141" s="207"/>
      <c r="CU141" s="207"/>
      <c r="CV141" s="207"/>
      <c r="CW141" s="207"/>
      <c r="CX141" s="207"/>
      <c r="CY141" s="207"/>
      <c r="CZ141" s="207" t="str">
        <f t="shared" si="34"/>
        <v/>
      </c>
      <c r="DA141" s="207"/>
      <c r="DB141" s="207"/>
      <c r="DC141" s="207"/>
      <c r="DD141" s="207"/>
      <c r="DE141" s="207"/>
      <c r="DF141" s="207"/>
      <c r="DG141" s="207" t="str">
        <f t="shared" si="35"/>
        <v/>
      </c>
      <c r="DH141" s="207"/>
      <c r="DI141" s="207"/>
      <c r="DJ141" s="207"/>
      <c r="DK141" s="207"/>
      <c r="DL141" s="207"/>
      <c r="DM141" s="207"/>
      <c r="DN141" s="207" t="str">
        <f t="shared" si="36"/>
        <v/>
      </c>
      <c r="DO141" s="207"/>
      <c r="DP141" s="207"/>
      <c r="DQ141" s="207"/>
      <c r="DR141" s="207"/>
      <c r="DS141" s="207"/>
      <c r="DT141" s="207"/>
      <c r="DU141" s="207" t="str">
        <f t="shared" si="37"/>
        <v/>
      </c>
      <c r="DV141" s="207"/>
      <c r="DW141" s="207"/>
      <c r="DX141" s="207"/>
      <c r="DY141" s="207"/>
      <c r="DZ141" s="207"/>
      <c r="EA141" s="207"/>
      <c r="EB141" s="207" t="str">
        <f t="shared" si="38"/>
        <v/>
      </c>
      <c r="EC141" s="207"/>
      <c r="ED141" s="207"/>
      <c r="EE141" s="207"/>
      <c r="EF141" s="207"/>
      <c r="EG141" s="207"/>
      <c r="EH141" s="207"/>
      <c r="EI141" s="207" t="str">
        <f t="shared" si="39"/>
        <v/>
      </c>
      <c r="EJ141" s="207"/>
      <c r="EK141" s="207"/>
      <c r="EL141" s="207"/>
      <c r="EM141" s="207"/>
      <c r="EN141" s="207"/>
      <c r="EO141" s="207"/>
      <c r="EP141" s="207" t="str">
        <f t="shared" si="40"/>
        <v/>
      </c>
      <c r="EQ141" s="207"/>
      <c r="ER141" s="207"/>
      <c r="ES141" s="207"/>
      <c r="ET141" s="207"/>
      <c r="EU141" s="207"/>
      <c r="EV141" s="207"/>
      <c r="EW141" s="207" t="str">
        <f t="shared" si="41"/>
        <v/>
      </c>
      <c r="EX141" s="207"/>
      <c r="EY141" s="207"/>
      <c r="EZ141" s="207"/>
      <c r="FA141" s="207"/>
      <c r="FB141" s="207"/>
      <c r="FC141" s="207"/>
      <c r="FD141" s="207" t="str">
        <f t="shared" si="42"/>
        <v/>
      </c>
      <c r="FE141" s="207"/>
      <c r="FF141" s="207"/>
      <c r="FG141" s="207"/>
      <c r="FH141" s="207"/>
      <c r="FI141" s="207"/>
      <c r="FJ141" s="207"/>
      <c r="FK141" s="207" t="str">
        <f t="shared" si="43"/>
        <v/>
      </c>
      <c r="FL141" s="207"/>
      <c r="FM141" s="207"/>
      <c r="FN141" s="207"/>
      <c r="FO141" s="207"/>
      <c r="FP141" s="207"/>
      <c r="FQ141" s="207"/>
      <c r="FR141" s="207" t="str">
        <f t="shared" si="44"/>
        <v/>
      </c>
      <c r="FS141" s="207"/>
      <c r="FT141" s="207"/>
      <c r="FU141" s="207"/>
      <c r="FV141" s="207"/>
      <c r="FW141" s="207"/>
      <c r="FX141" s="207"/>
      <c r="FY141" s="207" t="str">
        <f t="shared" si="45"/>
        <v/>
      </c>
      <c r="FZ141" s="207"/>
      <c r="GA141" s="207"/>
      <c r="GB141" s="207"/>
      <c r="GC141" s="207"/>
      <c r="GD141" s="207"/>
      <c r="GE141" s="207"/>
      <c r="GF141" s="207" t="str">
        <f t="shared" si="46"/>
        <v/>
      </c>
      <c r="GG141" s="207"/>
      <c r="GH141" s="207"/>
      <c r="GI141" s="207"/>
      <c r="GJ141" s="207"/>
      <c r="GK141" s="207"/>
      <c r="GL141" s="207"/>
      <c r="GM141" s="207" t="str">
        <f t="shared" si="47"/>
        <v/>
      </c>
      <c r="GN141" s="207"/>
      <c r="GO141" s="207"/>
      <c r="GP141" s="207"/>
      <c r="GQ141" s="207"/>
      <c r="GR141" s="207"/>
      <c r="GS141" s="207"/>
      <c r="GT141" s="207" t="str">
        <f t="shared" si="48"/>
        <v/>
      </c>
      <c r="GU141" s="207"/>
      <c r="GV141" s="207"/>
      <c r="GW141" s="207"/>
      <c r="GX141" s="207"/>
      <c r="GY141" s="207"/>
      <c r="GZ141" s="207"/>
      <c r="HA141" s="207" t="str">
        <f t="shared" si="49"/>
        <v/>
      </c>
      <c r="HB141" s="207"/>
      <c r="HC141" s="207"/>
      <c r="HD141" s="207"/>
      <c r="HE141" s="207"/>
      <c r="HF141" s="207"/>
      <c r="HG141" s="207"/>
      <c r="HH141" s="207" t="str">
        <f t="shared" si="50"/>
        <v/>
      </c>
      <c r="HI141" s="207"/>
      <c r="HJ141" s="207"/>
      <c r="HK141" s="207"/>
      <c r="HL141" s="207"/>
      <c r="HM141" s="207"/>
      <c r="HN141" s="207"/>
      <c r="HO141" s="207" t="str">
        <f t="shared" si="51"/>
        <v/>
      </c>
      <c r="HP141" s="207"/>
      <c r="HQ141" s="207"/>
      <c r="HR141" s="207"/>
      <c r="HS141" s="207"/>
      <c r="HT141" s="207"/>
      <c r="HU141" s="207"/>
      <c r="HV141" s="207" t="str">
        <f t="shared" si="52"/>
        <v/>
      </c>
      <c r="HW141" s="207"/>
      <c r="HX141" s="207"/>
      <c r="HY141" s="207"/>
      <c r="HZ141" s="207"/>
      <c r="IA141" s="207"/>
      <c r="IB141" s="207"/>
      <c r="IC141" s="207" t="str">
        <f t="shared" si="53"/>
        <v/>
      </c>
      <c r="ID141" s="207"/>
      <c r="IE141" s="207"/>
      <c r="IF141" s="207"/>
      <c r="IG141" s="207"/>
      <c r="IH141" s="207"/>
      <c r="II141" s="207"/>
      <c r="IJ141" s="207" t="str">
        <f t="shared" si="54"/>
        <v/>
      </c>
      <c r="IK141" s="207"/>
      <c r="IL141" s="207"/>
      <c r="IM141" s="207"/>
      <c r="IN141" s="207"/>
      <c r="IO141" s="207"/>
      <c r="IP141" s="207"/>
      <c r="IQ141" s="207" t="str">
        <f t="shared" si="55"/>
        <v/>
      </c>
      <c r="IR141" s="207"/>
      <c r="IS141" s="207"/>
      <c r="IT141" s="207"/>
      <c r="IU141" s="207"/>
      <c r="IV141" s="207"/>
      <c r="IW141" s="207"/>
      <c r="IX141" s="207" t="str">
        <f t="shared" si="56"/>
        <v/>
      </c>
      <c r="IY141" s="207"/>
      <c r="IZ141" s="207"/>
      <c r="JA141" s="207"/>
      <c r="JB141" s="207"/>
      <c r="JC141" s="207"/>
      <c r="JD141" s="207"/>
      <c r="JE141" s="207" t="str">
        <f t="shared" si="57"/>
        <v/>
      </c>
      <c r="JF141" s="207"/>
      <c r="JG141" s="207"/>
      <c r="JH141" s="207"/>
      <c r="JI141" s="207"/>
      <c r="JJ141" s="207"/>
      <c r="JK141" s="207"/>
      <c r="JL141" s="207" t="str">
        <f t="shared" si="58"/>
        <v/>
      </c>
      <c r="JM141" s="207"/>
      <c r="JN141" s="207"/>
      <c r="JO141" s="207"/>
      <c r="JP141" s="207"/>
      <c r="JQ141" s="207"/>
      <c r="JR141" s="207"/>
      <c r="JS141" s="207" t="str">
        <f t="shared" si="59"/>
        <v/>
      </c>
      <c r="JT141" s="207"/>
      <c r="JU141" s="207"/>
      <c r="JV141" s="207"/>
      <c r="JW141" s="207"/>
      <c r="JX141" s="207"/>
      <c r="JY141" s="207"/>
      <c r="JZ141" s="207" t="str">
        <f t="shared" si="60"/>
        <v/>
      </c>
      <c r="KA141" s="207"/>
      <c r="KB141" s="207"/>
      <c r="KC141" s="207"/>
      <c r="KD141" s="207"/>
      <c r="KE141" s="207"/>
      <c r="KF141" s="207"/>
      <c r="KG141" s="207" t="str">
        <f t="shared" si="61"/>
        <v/>
      </c>
      <c r="KH141" s="207"/>
      <c r="KI141" s="207"/>
      <c r="KJ141" s="207"/>
      <c r="KK141" s="207"/>
      <c r="KL141" s="207"/>
      <c r="KM141" s="207"/>
      <c r="KN141" s="207" t="str">
        <f t="shared" si="62"/>
        <v/>
      </c>
      <c r="KO141" s="207"/>
      <c r="KP141" s="207"/>
      <c r="KQ141" s="207"/>
      <c r="KR141" s="207"/>
      <c r="KS141" s="207"/>
      <c r="KT141" s="207"/>
      <c r="KU141" s="207" t="str">
        <f t="shared" si="63"/>
        <v/>
      </c>
      <c r="KV141" s="207"/>
      <c r="KW141" s="207"/>
      <c r="KX141" s="207"/>
      <c r="KY141" s="207"/>
      <c r="KZ141" s="207"/>
      <c r="LA141" s="207"/>
      <c r="LB141" s="207" t="str">
        <f t="shared" si="64"/>
        <v/>
      </c>
      <c r="LC141" s="207"/>
      <c r="LD141" s="207"/>
      <c r="LE141" s="207"/>
      <c r="LF141" s="207"/>
      <c r="LG141" s="207"/>
      <c r="LH141" s="207"/>
      <c r="LI141" s="207" t="str">
        <f t="shared" si="1"/>
        <v/>
      </c>
      <c r="LJ141" s="207"/>
      <c r="LK141" s="207"/>
      <c r="LL141" s="207"/>
      <c r="LM141" s="207"/>
      <c r="LN141" s="207"/>
      <c r="LO141" s="207"/>
      <c r="LP141" s="207" t="str">
        <f t="shared" si="2"/>
        <v/>
      </c>
      <c r="LQ141" s="207"/>
      <c r="LR141" s="207"/>
      <c r="LS141" s="207"/>
      <c r="LT141" s="207"/>
      <c r="LU141" s="207"/>
      <c r="LV141" s="207"/>
      <c r="LW141" s="207" t="str">
        <f t="shared" si="3"/>
        <v/>
      </c>
      <c r="LX141" s="207"/>
      <c r="LY141" s="207"/>
      <c r="LZ141" s="207"/>
      <c r="MA141" s="207"/>
      <c r="MB141" s="207"/>
      <c r="MC141" s="207"/>
      <c r="MD141" s="207" t="str">
        <f t="shared" si="4"/>
        <v/>
      </c>
      <c r="ME141" s="207"/>
      <c r="MF141" s="207"/>
      <c r="MG141" s="207"/>
      <c r="MH141" s="207"/>
      <c r="MI141" s="207"/>
      <c r="MJ141" s="207"/>
      <c r="MK141" s="207" t="str">
        <f t="shared" si="5"/>
        <v/>
      </c>
      <c r="ML141" s="207"/>
      <c r="MM141" s="207"/>
      <c r="MN141" s="207"/>
      <c r="MO141" s="207"/>
      <c r="MP141" s="207"/>
      <c r="MQ141" s="207"/>
      <c r="MR141" s="207" t="str">
        <f t="shared" si="6"/>
        <v/>
      </c>
      <c r="MS141" s="207"/>
      <c r="MT141" s="207"/>
      <c r="MU141" s="207"/>
      <c r="MV141" s="207"/>
      <c r="MW141" s="207"/>
      <c r="MX141" s="207"/>
      <c r="MY141" s="207" t="str">
        <f t="shared" si="7"/>
        <v/>
      </c>
      <c r="MZ141" s="207"/>
      <c r="NA141" s="207"/>
      <c r="NB141" s="207"/>
      <c r="NC141" s="207"/>
      <c r="ND141" s="207"/>
      <c r="NE141" s="207"/>
      <c r="NF141" s="207" t="str">
        <f t="shared" si="8"/>
        <v/>
      </c>
      <c r="NG141" s="207"/>
      <c r="NH141" s="207"/>
      <c r="NI141" s="207"/>
      <c r="NJ141" s="207"/>
      <c r="NK141" s="207"/>
      <c r="NL141" s="207"/>
      <c r="NM141" s="207" t="str">
        <f t="shared" si="9"/>
        <v/>
      </c>
      <c r="NN141" s="207"/>
      <c r="NO141" s="207"/>
      <c r="NP141" s="207"/>
      <c r="NQ141" s="207"/>
      <c r="NR141" s="207"/>
      <c r="NS141" s="207"/>
      <c r="NT141" s="207" t="str">
        <f t="shared" si="10"/>
        <v/>
      </c>
      <c r="NU141" s="207"/>
      <c r="NV141" s="207"/>
      <c r="NW141" s="207"/>
      <c r="NX141" s="207"/>
      <c r="NY141" s="207"/>
      <c r="NZ141" s="207"/>
      <c r="OA141" s="207" t="str">
        <f t="shared" si="11"/>
        <v/>
      </c>
      <c r="OB141" s="207"/>
      <c r="OC141" s="207"/>
      <c r="OD141" s="207"/>
      <c r="OE141" s="207"/>
      <c r="OF141" s="207"/>
      <c r="OG141" s="207"/>
      <c r="OH141" s="207" t="str">
        <f t="shared" si="12"/>
        <v/>
      </c>
      <c r="OI141" s="207"/>
      <c r="OJ141" s="207"/>
      <c r="OK141" s="207"/>
      <c r="OL141" s="207"/>
      <c r="OM141" s="207"/>
      <c r="ON141" s="207"/>
      <c r="OO141" s="207" t="str">
        <f t="shared" si="13"/>
        <v/>
      </c>
      <c r="OP141" s="207"/>
      <c r="OQ141" s="207"/>
      <c r="OR141" s="207"/>
      <c r="OS141" s="207"/>
      <c r="OT141" s="207"/>
      <c r="OU141" s="207"/>
      <c r="OV141" s="207" t="str">
        <f t="shared" si="14"/>
        <v/>
      </c>
      <c r="OW141" s="207"/>
      <c r="OX141" s="207"/>
      <c r="OY141" s="207"/>
      <c r="OZ141" s="207"/>
      <c r="PA141" s="207"/>
      <c r="PB141" s="207"/>
      <c r="PC141" s="207" t="str">
        <f t="shared" si="15"/>
        <v/>
      </c>
      <c r="PD141" s="207"/>
      <c r="PE141" s="207"/>
      <c r="PF141" s="207"/>
      <c r="PG141" s="207"/>
      <c r="PH141" s="207"/>
      <c r="PI141" s="207"/>
      <c r="PJ141" s="207" t="str">
        <f t="shared" si="16"/>
        <v/>
      </c>
      <c r="PK141" s="207"/>
      <c r="PL141" s="207"/>
      <c r="PM141" s="207"/>
      <c r="PN141" s="207"/>
      <c r="PO141" s="207"/>
      <c r="PP141" s="207"/>
      <c r="PQ141" s="207" t="str">
        <f t="shared" si="17"/>
        <v/>
      </c>
      <c r="PR141" s="207"/>
      <c r="PS141" s="207"/>
      <c r="PT141" s="207"/>
      <c r="PU141" s="207"/>
      <c r="PV141" s="207"/>
      <c r="PW141" s="207"/>
      <c r="PX141" s="207" t="str">
        <f t="shared" si="18"/>
        <v/>
      </c>
      <c r="PY141" s="207"/>
      <c r="PZ141" s="207"/>
      <c r="QA141" s="207"/>
      <c r="QB141" s="207"/>
      <c r="QC141" s="207"/>
      <c r="QD141" s="207"/>
      <c r="QE141" s="207" t="str">
        <f t="shared" si="19"/>
        <v/>
      </c>
      <c r="QF141" s="207"/>
      <c r="QG141" s="207"/>
      <c r="QH141" s="207"/>
      <c r="QI141" s="207"/>
      <c r="QJ141" s="207"/>
      <c r="QK141" s="207"/>
      <c r="QL141" s="207"/>
      <c r="QM141" s="207"/>
      <c r="QN141" s="207"/>
      <c r="QO141" s="207"/>
      <c r="QP141" s="207"/>
      <c r="QQ141" s="207"/>
      <c r="QR141" s="207"/>
      <c r="QS141" s="207"/>
      <c r="QT141" s="207"/>
      <c r="QU141" s="207"/>
      <c r="QV141" s="207"/>
    </row>
    <row r="142" spans="1:464" s="6" customFormat="1" ht="16.5">
      <c r="A142" s="207"/>
      <c r="B142" s="208"/>
      <c r="C142" s="208"/>
      <c r="D142" s="208"/>
      <c r="E142" s="208"/>
      <c r="F142" s="207" t="e">
        <f t="shared" si="71"/>
        <v>#N/A</v>
      </c>
      <c r="G142" s="207"/>
      <c r="H142" s="208"/>
      <c r="I142" s="208"/>
      <c r="J142" s="208"/>
      <c r="K142" s="207"/>
      <c r="L142" s="207"/>
      <c r="M142" s="207">
        <f t="shared" si="72"/>
        <v>0</v>
      </c>
      <c r="N142" s="207"/>
      <c r="O142" s="207"/>
      <c r="P142" s="207"/>
      <c r="Q142" s="209"/>
      <c r="R142" s="207"/>
      <c r="S142" s="207"/>
      <c r="T142" s="207">
        <f t="shared" si="73"/>
        <v>20</v>
      </c>
      <c r="U142" s="207"/>
      <c r="V142" s="207"/>
      <c r="W142" s="207"/>
      <c r="X142" s="207"/>
      <c r="Y142" s="207"/>
      <c r="Z142" s="207"/>
      <c r="AA142" s="207">
        <f t="shared" si="74"/>
        <v>0</v>
      </c>
      <c r="AB142" s="207"/>
      <c r="AC142" s="207"/>
      <c r="AD142" s="207"/>
      <c r="AE142" s="207"/>
      <c r="AF142" s="207"/>
      <c r="AG142" s="207"/>
      <c r="AH142" s="207" t="str">
        <f t="shared" si="24"/>
        <v/>
      </c>
      <c r="AI142" s="207"/>
      <c r="AJ142" s="207"/>
      <c r="AK142" s="207"/>
      <c r="AL142" s="207"/>
      <c r="AM142" s="207"/>
      <c r="AN142" s="207"/>
      <c r="AO142" s="207" t="str">
        <f t="shared" si="25"/>
        <v/>
      </c>
      <c r="AP142" s="207"/>
      <c r="AQ142" s="207"/>
      <c r="AR142" s="207"/>
      <c r="AS142" s="207"/>
      <c r="AT142" s="207"/>
      <c r="AU142" s="207"/>
      <c r="AV142" s="207" t="str">
        <f t="shared" si="26"/>
        <v/>
      </c>
      <c r="AW142" s="207"/>
      <c r="AX142" s="207"/>
      <c r="AY142" s="207"/>
      <c r="AZ142" s="207"/>
      <c r="BA142" s="207"/>
      <c r="BB142" s="207"/>
      <c r="BC142" s="207" t="str">
        <f t="shared" si="27"/>
        <v/>
      </c>
      <c r="BD142" s="207"/>
      <c r="BE142" s="207"/>
      <c r="BF142" s="207"/>
      <c r="BG142" s="207"/>
      <c r="BH142" s="207"/>
      <c r="BI142" s="207"/>
      <c r="BJ142" s="207" t="str">
        <f t="shared" si="28"/>
        <v/>
      </c>
      <c r="BK142" s="207"/>
      <c r="BL142" s="207"/>
      <c r="BM142" s="207"/>
      <c r="BN142" s="207"/>
      <c r="BO142" s="207"/>
      <c r="BP142" s="207"/>
      <c r="BQ142" s="207" t="str">
        <f t="shared" si="29"/>
        <v/>
      </c>
      <c r="BR142" s="207"/>
      <c r="BS142" s="207"/>
      <c r="BT142" s="207"/>
      <c r="BU142" s="207"/>
      <c r="BV142" s="207"/>
      <c r="BW142" s="207"/>
      <c r="BX142" s="207" t="str">
        <f t="shared" si="30"/>
        <v/>
      </c>
      <c r="BY142" s="207"/>
      <c r="BZ142" s="207"/>
      <c r="CA142" s="207"/>
      <c r="CB142" s="207"/>
      <c r="CC142" s="207"/>
      <c r="CD142" s="207"/>
      <c r="CE142" s="207" t="str">
        <f t="shared" si="31"/>
        <v/>
      </c>
      <c r="CF142" s="207"/>
      <c r="CG142" s="207"/>
      <c r="CH142" s="207"/>
      <c r="CI142" s="207"/>
      <c r="CJ142" s="207"/>
      <c r="CK142" s="207"/>
      <c r="CL142" s="207" t="str">
        <f t="shared" si="32"/>
        <v/>
      </c>
      <c r="CM142" s="207"/>
      <c r="CN142" s="207"/>
      <c r="CO142" s="207"/>
      <c r="CP142" s="207"/>
      <c r="CQ142" s="207"/>
      <c r="CR142" s="207"/>
      <c r="CS142" s="207" t="str">
        <f t="shared" si="33"/>
        <v/>
      </c>
      <c r="CT142" s="207"/>
      <c r="CU142" s="207"/>
      <c r="CV142" s="207"/>
      <c r="CW142" s="207"/>
      <c r="CX142" s="207"/>
      <c r="CY142" s="207"/>
      <c r="CZ142" s="207" t="str">
        <f t="shared" si="34"/>
        <v/>
      </c>
      <c r="DA142" s="207"/>
      <c r="DB142" s="207"/>
      <c r="DC142" s="207"/>
      <c r="DD142" s="207"/>
      <c r="DE142" s="207"/>
      <c r="DF142" s="207"/>
      <c r="DG142" s="207" t="str">
        <f t="shared" si="35"/>
        <v/>
      </c>
      <c r="DH142" s="207"/>
      <c r="DI142" s="207"/>
      <c r="DJ142" s="207"/>
      <c r="DK142" s="207"/>
      <c r="DL142" s="207"/>
      <c r="DM142" s="207"/>
      <c r="DN142" s="207" t="str">
        <f t="shared" si="36"/>
        <v/>
      </c>
      <c r="DO142" s="207"/>
      <c r="DP142" s="207"/>
      <c r="DQ142" s="207"/>
      <c r="DR142" s="207"/>
      <c r="DS142" s="207"/>
      <c r="DT142" s="207"/>
      <c r="DU142" s="207" t="str">
        <f t="shared" si="37"/>
        <v/>
      </c>
      <c r="DV142" s="207"/>
      <c r="DW142" s="207"/>
      <c r="DX142" s="207"/>
      <c r="DY142" s="207"/>
      <c r="DZ142" s="207"/>
      <c r="EA142" s="207"/>
      <c r="EB142" s="207" t="str">
        <f t="shared" si="38"/>
        <v/>
      </c>
      <c r="EC142" s="207"/>
      <c r="ED142" s="207"/>
      <c r="EE142" s="207"/>
      <c r="EF142" s="207"/>
      <c r="EG142" s="207"/>
      <c r="EH142" s="207"/>
      <c r="EI142" s="207" t="str">
        <f t="shared" si="39"/>
        <v/>
      </c>
      <c r="EJ142" s="207"/>
      <c r="EK142" s="207"/>
      <c r="EL142" s="207"/>
      <c r="EM142" s="207"/>
      <c r="EN142" s="207"/>
      <c r="EO142" s="207"/>
      <c r="EP142" s="207" t="str">
        <f t="shared" si="40"/>
        <v/>
      </c>
      <c r="EQ142" s="207"/>
      <c r="ER142" s="207"/>
      <c r="ES142" s="207"/>
      <c r="ET142" s="207"/>
      <c r="EU142" s="207"/>
      <c r="EV142" s="207"/>
      <c r="EW142" s="207" t="str">
        <f t="shared" si="41"/>
        <v/>
      </c>
      <c r="EX142" s="207"/>
      <c r="EY142" s="207"/>
      <c r="EZ142" s="207"/>
      <c r="FA142" s="207"/>
      <c r="FB142" s="207"/>
      <c r="FC142" s="207"/>
      <c r="FD142" s="207" t="str">
        <f t="shared" si="42"/>
        <v/>
      </c>
      <c r="FE142" s="207"/>
      <c r="FF142" s="207"/>
      <c r="FG142" s="207"/>
      <c r="FH142" s="207"/>
      <c r="FI142" s="207"/>
      <c r="FJ142" s="207"/>
      <c r="FK142" s="207" t="str">
        <f t="shared" si="43"/>
        <v/>
      </c>
      <c r="FL142" s="207"/>
      <c r="FM142" s="207"/>
      <c r="FN142" s="207"/>
      <c r="FO142" s="207"/>
      <c r="FP142" s="207"/>
      <c r="FQ142" s="207"/>
      <c r="FR142" s="207" t="str">
        <f t="shared" si="44"/>
        <v/>
      </c>
      <c r="FS142" s="207"/>
      <c r="FT142" s="207"/>
      <c r="FU142" s="207"/>
      <c r="FV142" s="207"/>
      <c r="FW142" s="207"/>
      <c r="FX142" s="207"/>
      <c r="FY142" s="207" t="str">
        <f t="shared" si="45"/>
        <v/>
      </c>
      <c r="FZ142" s="207"/>
      <c r="GA142" s="207"/>
      <c r="GB142" s="207"/>
      <c r="GC142" s="207"/>
      <c r="GD142" s="207"/>
      <c r="GE142" s="207"/>
      <c r="GF142" s="207" t="str">
        <f t="shared" si="46"/>
        <v/>
      </c>
      <c r="GG142" s="207"/>
      <c r="GH142" s="207"/>
      <c r="GI142" s="207"/>
      <c r="GJ142" s="207"/>
      <c r="GK142" s="207"/>
      <c r="GL142" s="207"/>
      <c r="GM142" s="207" t="str">
        <f t="shared" si="47"/>
        <v/>
      </c>
      <c r="GN142" s="207"/>
      <c r="GO142" s="207"/>
      <c r="GP142" s="207"/>
      <c r="GQ142" s="207"/>
      <c r="GR142" s="207"/>
      <c r="GS142" s="207"/>
      <c r="GT142" s="207" t="str">
        <f t="shared" si="48"/>
        <v/>
      </c>
      <c r="GU142" s="207"/>
      <c r="GV142" s="207"/>
      <c r="GW142" s="207"/>
      <c r="GX142" s="207"/>
      <c r="GY142" s="207"/>
      <c r="GZ142" s="207"/>
      <c r="HA142" s="207" t="str">
        <f t="shared" si="49"/>
        <v/>
      </c>
      <c r="HB142" s="207"/>
      <c r="HC142" s="207"/>
      <c r="HD142" s="207"/>
      <c r="HE142" s="207"/>
      <c r="HF142" s="207"/>
      <c r="HG142" s="207"/>
      <c r="HH142" s="207" t="str">
        <f t="shared" si="50"/>
        <v/>
      </c>
      <c r="HI142" s="207"/>
      <c r="HJ142" s="207"/>
      <c r="HK142" s="207"/>
      <c r="HL142" s="207"/>
      <c r="HM142" s="207"/>
      <c r="HN142" s="207"/>
      <c r="HO142" s="207" t="str">
        <f t="shared" si="51"/>
        <v/>
      </c>
      <c r="HP142" s="207"/>
      <c r="HQ142" s="207"/>
      <c r="HR142" s="207"/>
      <c r="HS142" s="207"/>
      <c r="HT142" s="207"/>
      <c r="HU142" s="207"/>
      <c r="HV142" s="207" t="str">
        <f t="shared" si="52"/>
        <v/>
      </c>
      <c r="HW142" s="207"/>
      <c r="HX142" s="207"/>
      <c r="HY142" s="207"/>
      <c r="HZ142" s="207"/>
      <c r="IA142" s="207"/>
      <c r="IB142" s="207"/>
      <c r="IC142" s="207" t="str">
        <f t="shared" si="53"/>
        <v/>
      </c>
      <c r="ID142" s="207"/>
      <c r="IE142" s="207"/>
      <c r="IF142" s="207"/>
      <c r="IG142" s="207"/>
      <c r="IH142" s="207"/>
      <c r="II142" s="207"/>
      <c r="IJ142" s="207" t="str">
        <f t="shared" si="54"/>
        <v/>
      </c>
      <c r="IK142" s="207"/>
      <c r="IL142" s="207"/>
      <c r="IM142" s="207"/>
      <c r="IN142" s="207"/>
      <c r="IO142" s="207"/>
      <c r="IP142" s="207"/>
      <c r="IQ142" s="207" t="str">
        <f t="shared" si="55"/>
        <v/>
      </c>
      <c r="IR142" s="207"/>
      <c r="IS142" s="207"/>
      <c r="IT142" s="207"/>
      <c r="IU142" s="207"/>
      <c r="IV142" s="207"/>
      <c r="IW142" s="207"/>
      <c r="IX142" s="207" t="str">
        <f t="shared" si="56"/>
        <v/>
      </c>
      <c r="IY142" s="207"/>
      <c r="IZ142" s="207"/>
      <c r="JA142" s="207"/>
      <c r="JB142" s="207"/>
      <c r="JC142" s="207"/>
      <c r="JD142" s="207"/>
      <c r="JE142" s="207" t="str">
        <f t="shared" si="57"/>
        <v/>
      </c>
      <c r="JF142" s="207"/>
      <c r="JG142" s="207"/>
      <c r="JH142" s="207"/>
      <c r="JI142" s="207"/>
      <c r="JJ142" s="207"/>
      <c r="JK142" s="207"/>
      <c r="JL142" s="207" t="str">
        <f t="shared" si="58"/>
        <v/>
      </c>
      <c r="JM142" s="207"/>
      <c r="JN142" s="207"/>
      <c r="JO142" s="207"/>
      <c r="JP142" s="207"/>
      <c r="JQ142" s="207"/>
      <c r="JR142" s="207"/>
      <c r="JS142" s="207" t="str">
        <f t="shared" si="59"/>
        <v/>
      </c>
      <c r="JT142" s="207"/>
      <c r="JU142" s="207"/>
      <c r="JV142" s="207"/>
      <c r="JW142" s="207"/>
      <c r="JX142" s="207"/>
      <c r="JY142" s="207"/>
      <c r="JZ142" s="207" t="str">
        <f t="shared" si="60"/>
        <v/>
      </c>
      <c r="KA142" s="207"/>
      <c r="KB142" s="207"/>
      <c r="KC142" s="207"/>
      <c r="KD142" s="207"/>
      <c r="KE142" s="207"/>
      <c r="KF142" s="207"/>
      <c r="KG142" s="207" t="str">
        <f t="shared" si="61"/>
        <v/>
      </c>
      <c r="KH142" s="207"/>
      <c r="KI142" s="207"/>
      <c r="KJ142" s="207"/>
      <c r="KK142" s="207"/>
      <c r="KL142" s="207"/>
      <c r="KM142" s="207"/>
      <c r="KN142" s="207" t="str">
        <f t="shared" si="62"/>
        <v/>
      </c>
      <c r="KO142" s="207"/>
      <c r="KP142" s="207"/>
      <c r="KQ142" s="207"/>
      <c r="KR142" s="207"/>
      <c r="KS142" s="207"/>
      <c r="KT142" s="207"/>
      <c r="KU142" s="207" t="str">
        <f t="shared" si="63"/>
        <v/>
      </c>
      <c r="KV142" s="207"/>
      <c r="KW142" s="207"/>
      <c r="KX142" s="207"/>
      <c r="KY142" s="207"/>
      <c r="KZ142" s="207"/>
      <c r="LA142" s="207"/>
      <c r="LB142" s="207" t="str">
        <f t="shared" si="64"/>
        <v/>
      </c>
      <c r="LC142" s="207"/>
      <c r="LD142" s="207"/>
      <c r="LE142" s="207"/>
      <c r="LF142" s="207"/>
      <c r="LG142" s="207"/>
      <c r="LH142" s="207"/>
      <c r="LI142" s="207" t="str">
        <f t="shared" ref="LI142:LI173" si="75">LP44</f>
        <v/>
      </c>
      <c r="LJ142" s="207"/>
      <c r="LK142" s="207"/>
      <c r="LL142" s="207"/>
      <c r="LM142" s="207"/>
      <c r="LN142" s="207"/>
      <c r="LO142" s="207"/>
      <c r="LP142" s="207" t="str">
        <f t="shared" ref="LP142:LP173" si="76">MD44</f>
        <v/>
      </c>
      <c r="LQ142" s="207"/>
      <c r="LR142" s="207"/>
      <c r="LS142" s="207"/>
      <c r="LT142" s="207"/>
      <c r="LU142" s="207"/>
      <c r="LV142" s="207"/>
      <c r="LW142" s="207" t="str">
        <f t="shared" ref="LW142:LW173" si="77">MK44</f>
        <v/>
      </c>
      <c r="LX142" s="207"/>
      <c r="LY142" s="207"/>
      <c r="LZ142" s="207"/>
      <c r="MA142" s="207"/>
      <c r="MB142" s="207"/>
      <c r="MC142" s="207"/>
      <c r="MD142" s="207" t="str">
        <f t="shared" ref="MD142:MD173" si="78">MR44</f>
        <v/>
      </c>
      <c r="ME142" s="207"/>
      <c r="MF142" s="207"/>
      <c r="MG142" s="207"/>
      <c r="MH142" s="207"/>
      <c r="MI142" s="207"/>
      <c r="MJ142" s="207"/>
      <c r="MK142" s="207" t="str">
        <f t="shared" ref="MK142:MK173" si="79">MY44</f>
        <v/>
      </c>
      <c r="ML142" s="207"/>
      <c r="MM142" s="207"/>
      <c r="MN142" s="207"/>
      <c r="MO142" s="207"/>
      <c r="MP142" s="207"/>
      <c r="MQ142" s="207"/>
      <c r="MR142" s="207" t="str">
        <f t="shared" ref="MR142:MR173" si="80">NF44</f>
        <v/>
      </c>
      <c r="MS142" s="207"/>
      <c r="MT142" s="207"/>
      <c r="MU142" s="207"/>
      <c r="MV142" s="207"/>
      <c r="MW142" s="207"/>
      <c r="MX142" s="207"/>
      <c r="MY142" s="207" t="str">
        <f t="shared" ref="MY142:MY173" si="81">NM44</f>
        <v/>
      </c>
      <c r="MZ142" s="207"/>
      <c r="NA142" s="207"/>
      <c r="NB142" s="207"/>
      <c r="NC142" s="207"/>
      <c r="ND142" s="207"/>
      <c r="NE142" s="207"/>
      <c r="NF142" s="207" t="str">
        <f t="shared" ref="NF142:NF173" si="82">NT44</f>
        <v/>
      </c>
      <c r="NG142" s="207"/>
      <c r="NH142" s="207"/>
      <c r="NI142" s="207"/>
      <c r="NJ142" s="207"/>
      <c r="NK142" s="207"/>
      <c r="NL142" s="207"/>
      <c r="NM142" s="207" t="str">
        <f t="shared" ref="NM142:NM173" si="83">OA44</f>
        <v/>
      </c>
      <c r="NN142" s="207"/>
      <c r="NO142" s="207"/>
      <c r="NP142" s="207"/>
      <c r="NQ142" s="207"/>
      <c r="NR142" s="207"/>
      <c r="NS142" s="207"/>
      <c r="NT142" s="207" t="str">
        <f t="shared" ref="NT142:NT173" si="84">OH44</f>
        <v/>
      </c>
      <c r="NU142" s="207"/>
      <c r="NV142" s="207"/>
      <c r="NW142" s="207"/>
      <c r="NX142" s="207"/>
      <c r="NY142" s="207"/>
      <c r="NZ142" s="207"/>
      <c r="OA142" s="207" t="str">
        <f t="shared" ref="OA142:OA173" si="85">OO44</f>
        <v/>
      </c>
      <c r="OB142" s="207"/>
      <c r="OC142" s="207"/>
      <c r="OD142" s="207"/>
      <c r="OE142" s="207"/>
      <c r="OF142" s="207"/>
      <c r="OG142" s="207"/>
      <c r="OH142" s="207" t="str">
        <f t="shared" ref="OH142:OH173" si="86">OV44</f>
        <v/>
      </c>
      <c r="OI142" s="207"/>
      <c r="OJ142" s="207"/>
      <c r="OK142" s="207"/>
      <c r="OL142" s="207"/>
      <c r="OM142" s="207"/>
      <c r="ON142" s="207"/>
      <c r="OO142" s="207" t="str">
        <f t="shared" ref="OO142:OO173" si="87">PC44</f>
        <v/>
      </c>
      <c r="OP142" s="207"/>
      <c r="OQ142" s="207"/>
      <c r="OR142" s="207"/>
      <c r="OS142" s="207"/>
      <c r="OT142" s="207"/>
      <c r="OU142" s="207"/>
      <c r="OV142" s="207" t="str">
        <f t="shared" ref="OV142:OV173" si="88">PJ44</f>
        <v/>
      </c>
      <c r="OW142" s="207"/>
      <c r="OX142" s="207"/>
      <c r="OY142" s="207"/>
      <c r="OZ142" s="207"/>
      <c r="PA142" s="207"/>
      <c r="PB142" s="207"/>
      <c r="PC142" s="207" t="str">
        <f t="shared" ref="PC142:PC173" si="89">PQ44</f>
        <v/>
      </c>
      <c r="PD142" s="207"/>
      <c r="PE142" s="207"/>
      <c r="PF142" s="207"/>
      <c r="PG142" s="207"/>
      <c r="PH142" s="207"/>
      <c r="PI142" s="207"/>
      <c r="PJ142" s="207" t="str">
        <f t="shared" ref="PJ142:PJ173" si="90">PX44</f>
        <v/>
      </c>
      <c r="PK142" s="207"/>
      <c r="PL142" s="207"/>
      <c r="PM142" s="207"/>
      <c r="PN142" s="207"/>
      <c r="PO142" s="207"/>
      <c r="PP142" s="207"/>
      <c r="PQ142" s="207" t="str">
        <f t="shared" ref="PQ142:PQ173" si="91">QE44</f>
        <v/>
      </c>
      <c r="PR142" s="207"/>
      <c r="PS142" s="207"/>
      <c r="PT142" s="207"/>
      <c r="PU142" s="207"/>
      <c r="PV142" s="207"/>
      <c r="PW142" s="207"/>
      <c r="PX142" s="207" t="str">
        <f t="shared" ref="PX142:PX173" si="92">QL44</f>
        <v/>
      </c>
      <c r="PY142" s="207"/>
      <c r="PZ142" s="207"/>
      <c r="QA142" s="207"/>
      <c r="QB142" s="207"/>
      <c r="QC142" s="207"/>
      <c r="QD142" s="207"/>
      <c r="QE142" s="207" t="str">
        <f t="shared" ref="QE142:QE173" si="93">QS44</f>
        <v/>
      </c>
      <c r="QF142" s="207"/>
      <c r="QG142" s="207"/>
      <c r="QH142" s="207"/>
      <c r="QI142" s="207"/>
      <c r="QJ142" s="207"/>
      <c r="QK142" s="207"/>
      <c r="QL142" s="207"/>
      <c r="QM142" s="207"/>
      <c r="QN142" s="207"/>
      <c r="QO142" s="207"/>
      <c r="QP142" s="207"/>
      <c r="QQ142" s="207"/>
      <c r="QR142" s="207"/>
      <c r="QS142" s="207"/>
      <c r="QT142" s="207"/>
      <c r="QU142" s="207"/>
      <c r="QV142" s="207"/>
    </row>
    <row r="143" spans="1:464" s="6" customFormat="1" ht="16.5">
      <c r="A143" s="207"/>
      <c r="B143" s="208"/>
      <c r="C143" s="208"/>
      <c r="D143" s="208"/>
      <c r="E143" s="208"/>
      <c r="F143" s="207" t="e">
        <f t="shared" si="71"/>
        <v>#N/A</v>
      </c>
      <c r="G143" s="207"/>
      <c r="H143" s="208"/>
      <c r="I143" s="208"/>
      <c r="J143" s="208"/>
      <c r="K143" s="207"/>
      <c r="L143" s="207"/>
      <c r="M143" s="207">
        <f t="shared" si="72"/>
        <v>0</v>
      </c>
      <c r="N143" s="207"/>
      <c r="O143" s="207"/>
      <c r="P143" s="207"/>
      <c r="Q143" s="209"/>
      <c r="R143" s="207"/>
      <c r="S143" s="207"/>
      <c r="T143" s="207">
        <f t="shared" si="73"/>
        <v>0</v>
      </c>
      <c r="U143" s="207"/>
      <c r="V143" s="207"/>
      <c r="W143" s="207"/>
      <c r="X143" s="207"/>
      <c r="Y143" s="207"/>
      <c r="Z143" s="207"/>
      <c r="AA143" s="207">
        <f t="shared" si="74"/>
        <v>0</v>
      </c>
      <c r="AB143" s="207"/>
      <c r="AC143" s="207"/>
      <c r="AD143" s="207"/>
      <c r="AE143" s="207"/>
      <c r="AF143" s="207"/>
      <c r="AG143" s="207"/>
      <c r="AH143" s="207" t="str">
        <f>AH45</f>
        <v/>
      </c>
      <c r="AI143" s="207"/>
      <c r="AJ143" s="207"/>
      <c r="AK143" s="207"/>
      <c r="AL143" s="207"/>
      <c r="AM143" s="207"/>
      <c r="AN143" s="207"/>
      <c r="AO143" s="207" t="str">
        <f>AO45</f>
        <v/>
      </c>
      <c r="AP143" s="207"/>
      <c r="AQ143" s="207"/>
      <c r="AR143" s="207"/>
      <c r="AS143" s="207"/>
      <c r="AT143" s="207"/>
      <c r="AU143" s="207"/>
      <c r="AV143" s="207" t="str">
        <f>AV45</f>
        <v/>
      </c>
      <c r="AW143" s="207"/>
      <c r="AX143" s="207"/>
      <c r="AY143" s="207"/>
      <c r="AZ143" s="207"/>
      <c r="BA143" s="207"/>
      <c r="BB143" s="207"/>
      <c r="BC143" s="207" t="str">
        <f>BC45</f>
        <v/>
      </c>
      <c r="BD143" s="207"/>
      <c r="BE143" s="207"/>
      <c r="BF143" s="207"/>
      <c r="BG143" s="207"/>
      <c r="BH143" s="207"/>
      <c r="BI143" s="207"/>
      <c r="BJ143" s="207" t="str">
        <f>BJ45</f>
        <v/>
      </c>
      <c r="BK143" s="207"/>
      <c r="BL143" s="207"/>
      <c r="BM143" s="207"/>
      <c r="BN143" s="207"/>
      <c r="BO143" s="207"/>
      <c r="BP143" s="207"/>
      <c r="BQ143" s="207" t="str">
        <f>BQ45</f>
        <v/>
      </c>
      <c r="BR143" s="207"/>
      <c r="BS143" s="207"/>
      <c r="BT143" s="207"/>
      <c r="BU143" s="207"/>
      <c r="BV143" s="207"/>
      <c r="BW143" s="207"/>
      <c r="BX143" s="207" t="str">
        <f>BX45</f>
        <v/>
      </c>
      <c r="BY143" s="207"/>
      <c r="BZ143" s="207"/>
      <c r="CA143" s="207"/>
      <c r="CB143" s="207"/>
      <c r="CC143" s="207"/>
      <c r="CD143" s="207"/>
      <c r="CE143" s="207" t="str">
        <f>CE45</f>
        <v/>
      </c>
      <c r="CF143" s="207"/>
      <c r="CG143" s="207"/>
      <c r="CH143" s="207"/>
      <c r="CI143" s="207"/>
      <c r="CJ143" s="207"/>
      <c r="CK143" s="207"/>
      <c r="CL143" s="207" t="str">
        <f>CL45</f>
        <v/>
      </c>
      <c r="CM143" s="207"/>
      <c r="CN143" s="207"/>
      <c r="CO143" s="207"/>
      <c r="CP143" s="207"/>
      <c r="CQ143" s="207"/>
      <c r="CR143" s="207"/>
      <c r="CS143" s="207" t="str">
        <f>CS45</f>
        <v/>
      </c>
      <c r="CT143" s="207"/>
      <c r="CU143" s="207"/>
      <c r="CV143" s="207"/>
      <c r="CW143" s="207"/>
      <c r="CX143" s="207"/>
      <c r="CY143" s="207"/>
      <c r="CZ143" s="207" t="str">
        <f>CZ45</f>
        <v/>
      </c>
      <c r="DA143" s="207"/>
      <c r="DB143" s="207"/>
      <c r="DC143" s="207"/>
      <c r="DD143" s="207"/>
      <c r="DE143" s="207"/>
      <c r="DF143" s="207"/>
      <c r="DG143" s="207" t="str">
        <f>DG45</f>
        <v/>
      </c>
      <c r="DH143" s="207"/>
      <c r="DI143" s="207"/>
      <c r="DJ143" s="207"/>
      <c r="DK143" s="207"/>
      <c r="DL143" s="207"/>
      <c r="DM143" s="207"/>
      <c r="DN143" s="207" t="str">
        <f>DN45</f>
        <v/>
      </c>
      <c r="DO143" s="207"/>
      <c r="DP143" s="207"/>
      <c r="DQ143" s="207"/>
      <c r="DR143" s="207"/>
      <c r="DS143" s="207"/>
      <c r="DT143" s="207"/>
      <c r="DU143" s="207" t="str">
        <f>DU45</f>
        <v/>
      </c>
      <c r="DV143" s="207"/>
      <c r="DW143" s="207"/>
      <c r="DX143" s="207"/>
      <c r="DY143" s="207"/>
      <c r="DZ143" s="207"/>
      <c r="EA143" s="207"/>
      <c r="EB143" s="207" t="str">
        <f>EB45</f>
        <v/>
      </c>
      <c r="EC143" s="207"/>
      <c r="ED143" s="207"/>
      <c r="EE143" s="207"/>
      <c r="EF143" s="207"/>
      <c r="EG143" s="207"/>
      <c r="EH143" s="207"/>
      <c r="EI143" s="207" t="str">
        <f>EI45</f>
        <v/>
      </c>
      <c r="EJ143" s="207"/>
      <c r="EK143" s="207"/>
      <c r="EL143" s="207"/>
      <c r="EM143" s="207"/>
      <c r="EN143" s="207"/>
      <c r="EO143" s="207"/>
      <c r="EP143" s="207" t="str">
        <f>EP45</f>
        <v/>
      </c>
      <c r="EQ143" s="207"/>
      <c r="ER143" s="207"/>
      <c r="ES143" s="207"/>
      <c r="ET143" s="207"/>
      <c r="EU143" s="207"/>
      <c r="EV143" s="207"/>
      <c r="EW143" s="207" t="str">
        <f>EW45</f>
        <v/>
      </c>
      <c r="EX143" s="207"/>
      <c r="EY143" s="207"/>
      <c r="EZ143" s="207"/>
      <c r="FA143" s="207"/>
      <c r="FB143" s="207"/>
      <c r="FC143" s="207"/>
      <c r="FD143" s="207" t="str">
        <f>FD45</f>
        <v/>
      </c>
      <c r="FE143" s="207"/>
      <c r="FF143" s="207"/>
      <c r="FG143" s="207"/>
      <c r="FH143" s="207"/>
      <c r="FI143" s="207"/>
      <c r="FJ143" s="207"/>
      <c r="FK143" s="207" t="str">
        <f>FK45</f>
        <v/>
      </c>
      <c r="FL143" s="207"/>
      <c r="FM143" s="207"/>
      <c r="FN143" s="207"/>
      <c r="FO143" s="207"/>
      <c r="FP143" s="207"/>
      <c r="FQ143" s="207"/>
      <c r="FR143" s="207" t="str">
        <f>FR45</f>
        <v/>
      </c>
      <c r="FS143" s="207"/>
      <c r="FT143" s="207"/>
      <c r="FU143" s="207"/>
      <c r="FV143" s="207"/>
      <c r="FW143" s="207"/>
      <c r="FX143" s="207"/>
      <c r="FY143" s="207" t="str">
        <f>FY45</f>
        <v/>
      </c>
      <c r="FZ143" s="207"/>
      <c r="GA143" s="207"/>
      <c r="GB143" s="207"/>
      <c r="GC143" s="207"/>
      <c r="GD143" s="207"/>
      <c r="GE143" s="207"/>
      <c r="GF143" s="207" t="str">
        <f>GF45</f>
        <v/>
      </c>
      <c r="GG143" s="207"/>
      <c r="GH143" s="207"/>
      <c r="GI143" s="207"/>
      <c r="GJ143" s="207"/>
      <c r="GK143" s="207"/>
      <c r="GL143" s="207"/>
      <c r="GM143" s="207" t="str">
        <f>GM45</f>
        <v/>
      </c>
      <c r="GN143" s="207"/>
      <c r="GO143" s="207"/>
      <c r="GP143" s="207"/>
      <c r="GQ143" s="207"/>
      <c r="GR143" s="207"/>
      <c r="GS143" s="207"/>
      <c r="GT143" s="207" t="str">
        <f>GT45</f>
        <v/>
      </c>
      <c r="GU143" s="207"/>
      <c r="GV143" s="207"/>
      <c r="GW143" s="207"/>
      <c r="GX143" s="207"/>
      <c r="GY143" s="207"/>
      <c r="GZ143" s="207"/>
      <c r="HA143" s="207" t="str">
        <f>HA45</f>
        <v/>
      </c>
      <c r="HB143" s="207"/>
      <c r="HC143" s="207"/>
      <c r="HD143" s="207"/>
      <c r="HE143" s="207"/>
      <c r="HF143" s="207"/>
      <c r="HG143" s="207"/>
      <c r="HH143" s="207" t="str">
        <f>HH45</f>
        <v/>
      </c>
      <c r="HI143" s="207"/>
      <c r="HJ143" s="207"/>
      <c r="HK143" s="207"/>
      <c r="HL143" s="207"/>
      <c r="HM143" s="207"/>
      <c r="HN143" s="207"/>
      <c r="HO143" s="207" t="str">
        <f>HO45</f>
        <v/>
      </c>
      <c r="HP143" s="207"/>
      <c r="HQ143" s="207"/>
      <c r="HR143" s="207"/>
      <c r="HS143" s="207"/>
      <c r="HT143" s="207"/>
      <c r="HU143" s="207"/>
      <c r="HV143" s="207" t="str">
        <f>HV45</f>
        <v/>
      </c>
      <c r="HW143" s="207"/>
      <c r="HX143" s="207"/>
      <c r="HY143" s="207"/>
      <c r="HZ143" s="207"/>
      <c r="IA143" s="207"/>
      <c r="IB143" s="207"/>
      <c r="IC143" s="207" t="str">
        <f>IC45</f>
        <v/>
      </c>
      <c r="ID143" s="207"/>
      <c r="IE143" s="207"/>
      <c r="IF143" s="207"/>
      <c r="IG143" s="207"/>
      <c r="IH143" s="207"/>
      <c r="II143" s="207"/>
      <c r="IJ143" s="207" t="str">
        <f>IJ45</f>
        <v/>
      </c>
      <c r="IK143" s="207"/>
      <c r="IL143" s="207"/>
      <c r="IM143" s="207"/>
      <c r="IN143" s="207"/>
      <c r="IO143" s="207"/>
      <c r="IP143" s="207"/>
      <c r="IQ143" s="207" t="str">
        <f>IQ45</f>
        <v/>
      </c>
      <c r="IR143" s="207"/>
      <c r="IS143" s="207"/>
      <c r="IT143" s="207"/>
      <c r="IU143" s="207"/>
      <c r="IV143" s="207"/>
      <c r="IW143" s="207"/>
      <c r="IX143" s="207" t="str">
        <f>IX45</f>
        <v/>
      </c>
      <c r="IY143" s="207"/>
      <c r="IZ143" s="207"/>
      <c r="JA143" s="207"/>
      <c r="JB143" s="207"/>
      <c r="JC143" s="207"/>
      <c r="JD143" s="207"/>
      <c r="JE143" s="207" t="str">
        <f>JE45</f>
        <v/>
      </c>
      <c r="JF143" s="207"/>
      <c r="JG143" s="207"/>
      <c r="JH143" s="207"/>
      <c r="JI143" s="207"/>
      <c r="JJ143" s="207"/>
      <c r="JK143" s="207"/>
      <c r="JL143" s="207" t="str">
        <f>JL45</f>
        <v/>
      </c>
      <c r="JM143" s="207"/>
      <c r="JN143" s="207"/>
      <c r="JO143" s="207"/>
      <c r="JP143" s="207"/>
      <c r="JQ143" s="207"/>
      <c r="JR143" s="207"/>
      <c r="JS143" s="207" t="str">
        <f>JS45</f>
        <v/>
      </c>
      <c r="JT143" s="207"/>
      <c r="JU143" s="207"/>
      <c r="JV143" s="207"/>
      <c r="JW143" s="207"/>
      <c r="JX143" s="207"/>
      <c r="JY143" s="207"/>
      <c r="JZ143" s="207" t="str">
        <f>JZ45</f>
        <v/>
      </c>
      <c r="KA143" s="207"/>
      <c r="KB143" s="207"/>
      <c r="KC143" s="207"/>
      <c r="KD143" s="207"/>
      <c r="KE143" s="207"/>
      <c r="KF143" s="207"/>
      <c r="KG143" s="207" t="str">
        <f>KG45</f>
        <v/>
      </c>
      <c r="KH143" s="207"/>
      <c r="KI143" s="207"/>
      <c r="KJ143" s="207"/>
      <c r="KK143" s="207"/>
      <c r="KL143" s="207"/>
      <c r="KM143" s="207"/>
      <c r="KN143" s="207" t="str">
        <f>KN45</f>
        <v/>
      </c>
      <c r="KO143" s="207"/>
      <c r="KP143" s="207"/>
      <c r="KQ143" s="207"/>
      <c r="KR143" s="207"/>
      <c r="KS143" s="207"/>
      <c r="KT143" s="207"/>
      <c r="KU143" s="207" t="str">
        <f>KU45</f>
        <v/>
      </c>
      <c r="KV143" s="207"/>
      <c r="KW143" s="207"/>
      <c r="KX143" s="207"/>
      <c r="KY143" s="207"/>
      <c r="KZ143" s="207"/>
      <c r="LA143" s="207"/>
      <c r="LB143" s="207" t="str">
        <f>LB45</f>
        <v/>
      </c>
      <c r="LC143" s="207"/>
      <c r="LD143" s="207"/>
      <c r="LE143" s="207"/>
      <c r="LF143" s="207"/>
      <c r="LG143" s="207"/>
      <c r="LH143" s="207"/>
      <c r="LI143" s="207" t="str">
        <f t="shared" si="75"/>
        <v/>
      </c>
      <c r="LJ143" s="207"/>
      <c r="LK143" s="207"/>
      <c r="LL143" s="207"/>
      <c r="LM143" s="207"/>
      <c r="LN143" s="207"/>
      <c r="LO143" s="207"/>
      <c r="LP143" s="207" t="str">
        <f t="shared" si="76"/>
        <v/>
      </c>
      <c r="LQ143" s="207"/>
      <c r="LR143" s="207"/>
      <c r="LS143" s="207"/>
      <c r="LT143" s="207"/>
      <c r="LU143" s="207"/>
      <c r="LV143" s="207"/>
      <c r="LW143" s="207" t="str">
        <f t="shared" si="77"/>
        <v/>
      </c>
      <c r="LX143" s="207"/>
      <c r="LY143" s="207"/>
      <c r="LZ143" s="207"/>
      <c r="MA143" s="207"/>
      <c r="MB143" s="207"/>
      <c r="MC143" s="207"/>
      <c r="MD143" s="207" t="str">
        <f t="shared" si="78"/>
        <v/>
      </c>
      <c r="ME143" s="207"/>
      <c r="MF143" s="207"/>
      <c r="MG143" s="207"/>
      <c r="MH143" s="207"/>
      <c r="MI143" s="207"/>
      <c r="MJ143" s="207"/>
      <c r="MK143" s="207" t="str">
        <f t="shared" si="79"/>
        <v/>
      </c>
      <c r="ML143" s="207"/>
      <c r="MM143" s="207"/>
      <c r="MN143" s="207"/>
      <c r="MO143" s="207"/>
      <c r="MP143" s="207"/>
      <c r="MQ143" s="207"/>
      <c r="MR143" s="207" t="str">
        <f t="shared" si="80"/>
        <v/>
      </c>
      <c r="MS143" s="207"/>
      <c r="MT143" s="207"/>
      <c r="MU143" s="207"/>
      <c r="MV143" s="207"/>
      <c r="MW143" s="207"/>
      <c r="MX143" s="207"/>
      <c r="MY143" s="207" t="str">
        <f t="shared" si="81"/>
        <v/>
      </c>
      <c r="MZ143" s="207"/>
      <c r="NA143" s="207"/>
      <c r="NB143" s="207"/>
      <c r="NC143" s="207"/>
      <c r="ND143" s="207"/>
      <c r="NE143" s="207"/>
      <c r="NF143" s="207" t="str">
        <f t="shared" si="82"/>
        <v/>
      </c>
      <c r="NG143" s="207"/>
      <c r="NH143" s="207"/>
      <c r="NI143" s="207"/>
      <c r="NJ143" s="207"/>
      <c r="NK143" s="207"/>
      <c r="NL143" s="207"/>
      <c r="NM143" s="207" t="str">
        <f t="shared" si="83"/>
        <v/>
      </c>
      <c r="NN143" s="207"/>
      <c r="NO143" s="207"/>
      <c r="NP143" s="207"/>
      <c r="NQ143" s="207"/>
      <c r="NR143" s="207"/>
      <c r="NS143" s="207"/>
      <c r="NT143" s="207" t="str">
        <f t="shared" si="84"/>
        <v/>
      </c>
      <c r="NU143" s="207"/>
      <c r="NV143" s="207"/>
      <c r="NW143" s="207"/>
      <c r="NX143" s="207"/>
      <c r="NY143" s="207"/>
      <c r="NZ143" s="207"/>
      <c r="OA143" s="207" t="str">
        <f t="shared" si="85"/>
        <v/>
      </c>
      <c r="OB143" s="207"/>
      <c r="OC143" s="207"/>
      <c r="OD143" s="207"/>
      <c r="OE143" s="207"/>
      <c r="OF143" s="207"/>
      <c r="OG143" s="207"/>
      <c r="OH143" s="207" t="str">
        <f t="shared" si="86"/>
        <v/>
      </c>
      <c r="OI143" s="207"/>
      <c r="OJ143" s="207"/>
      <c r="OK143" s="207"/>
      <c r="OL143" s="207"/>
      <c r="OM143" s="207"/>
      <c r="ON143" s="207"/>
      <c r="OO143" s="207" t="str">
        <f t="shared" si="87"/>
        <v/>
      </c>
      <c r="OP143" s="207"/>
      <c r="OQ143" s="207"/>
      <c r="OR143" s="207"/>
      <c r="OS143" s="207"/>
      <c r="OT143" s="207"/>
      <c r="OU143" s="207"/>
      <c r="OV143" s="207" t="str">
        <f t="shared" si="88"/>
        <v/>
      </c>
      <c r="OW143" s="207"/>
      <c r="OX143" s="207"/>
      <c r="OY143" s="207"/>
      <c r="OZ143" s="207"/>
      <c r="PA143" s="207"/>
      <c r="PB143" s="207"/>
      <c r="PC143" s="207" t="str">
        <f t="shared" si="89"/>
        <v/>
      </c>
      <c r="PD143" s="207"/>
      <c r="PE143" s="207"/>
      <c r="PF143" s="207"/>
      <c r="PG143" s="207"/>
      <c r="PH143" s="207"/>
      <c r="PI143" s="207"/>
      <c r="PJ143" s="207" t="str">
        <f t="shared" si="90"/>
        <v/>
      </c>
      <c r="PK143" s="207"/>
      <c r="PL143" s="207"/>
      <c r="PM143" s="207"/>
      <c r="PN143" s="207"/>
      <c r="PO143" s="207"/>
      <c r="PP143" s="207"/>
      <c r="PQ143" s="207" t="str">
        <f t="shared" si="91"/>
        <v/>
      </c>
      <c r="PR143" s="207"/>
      <c r="PS143" s="207"/>
      <c r="PT143" s="207"/>
      <c r="PU143" s="207"/>
      <c r="PV143" s="207"/>
      <c r="PW143" s="207"/>
      <c r="PX143" s="207" t="str">
        <f t="shared" si="92"/>
        <v/>
      </c>
      <c r="PY143" s="207"/>
      <c r="PZ143" s="207"/>
      <c r="QA143" s="207"/>
      <c r="QB143" s="207"/>
      <c r="QC143" s="207"/>
      <c r="QD143" s="207"/>
      <c r="QE143" s="207" t="str">
        <f t="shared" si="93"/>
        <v/>
      </c>
      <c r="QF143" s="207"/>
      <c r="QG143" s="207"/>
      <c r="QH143" s="207"/>
      <c r="QI143" s="207"/>
      <c r="QJ143" s="207"/>
      <c r="QK143" s="207"/>
      <c r="QL143" s="207"/>
      <c r="QM143" s="207"/>
      <c r="QN143" s="207"/>
      <c r="QO143" s="207"/>
      <c r="QP143" s="207"/>
      <c r="QQ143" s="207"/>
      <c r="QR143" s="207"/>
      <c r="QS143" s="207"/>
      <c r="QT143" s="207"/>
      <c r="QU143" s="207"/>
      <c r="QV143" s="207"/>
    </row>
    <row r="144" spans="1:464" s="6" customFormat="1" ht="16.5">
      <c r="A144" s="207"/>
      <c r="B144" s="208"/>
      <c r="C144" s="208"/>
      <c r="D144" s="208"/>
      <c r="E144" s="208"/>
      <c r="F144" s="207" t="e">
        <f t="shared" si="71"/>
        <v>#N/A</v>
      </c>
      <c r="G144" s="207"/>
      <c r="H144" s="208"/>
      <c r="I144" s="208"/>
      <c r="J144" s="208"/>
      <c r="K144" s="207"/>
      <c r="L144" s="207"/>
      <c r="M144" s="207">
        <f t="shared" si="72"/>
        <v>0</v>
      </c>
      <c r="N144" s="207"/>
      <c r="O144" s="207"/>
      <c r="P144" s="207"/>
      <c r="Q144" s="209"/>
      <c r="R144" s="207"/>
      <c r="S144" s="207"/>
      <c r="T144" s="207">
        <f t="shared" si="73"/>
        <v>0</v>
      </c>
      <c r="U144" s="207"/>
      <c r="V144" s="207"/>
      <c r="W144" s="207"/>
      <c r="X144" s="207"/>
      <c r="Y144" s="207"/>
      <c r="Z144" s="207"/>
      <c r="AA144" s="207">
        <f t="shared" si="74"/>
        <v>0</v>
      </c>
      <c r="AB144" s="207"/>
      <c r="AC144" s="207"/>
      <c r="AD144" s="207"/>
      <c r="AE144" s="207"/>
      <c r="AF144" s="207"/>
      <c r="AG144" s="207"/>
      <c r="AH144" s="207" t="str">
        <f t="shared" si="24"/>
        <v/>
      </c>
      <c r="AI144" s="207"/>
      <c r="AJ144" s="207"/>
      <c r="AK144" s="207"/>
      <c r="AL144" s="207"/>
      <c r="AM144" s="207"/>
      <c r="AN144" s="207"/>
      <c r="AO144" s="207" t="str">
        <f t="shared" si="25"/>
        <v/>
      </c>
      <c r="AP144" s="207"/>
      <c r="AQ144" s="207"/>
      <c r="AR144" s="207"/>
      <c r="AS144" s="207"/>
      <c r="AT144" s="207"/>
      <c r="AU144" s="207"/>
      <c r="AV144" s="207" t="str">
        <f t="shared" si="26"/>
        <v/>
      </c>
      <c r="AW144" s="207"/>
      <c r="AX144" s="207"/>
      <c r="AY144" s="207"/>
      <c r="AZ144" s="207"/>
      <c r="BA144" s="207"/>
      <c r="BB144" s="207"/>
      <c r="BC144" s="207" t="str">
        <f t="shared" si="27"/>
        <v/>
      </c>
      <c r="BD144" s="207"/>
      <c r="BE144" s="207"/>
      <c r="BF144" s="207"/>
      <c r="BG144" s="207"/>
      <c r="BH144" s="207"/>
      <c r="BI144" s="207"/>
      <c r="BJ144" s="207" t="str">
        <f t="shared" si="28"/>
        <v/>
      </c>
      <c r="BK144" s="207"/>
      <c r="BL144" s="207"/>
      <c r="BM144" s="207"/>
      <c r="BN144" s="207"/>
      <c r="BO144" s="207"/>
      <c r="BP144" s="207"/>
      <c r="BQ144" s="207" t="str">
        <f t="shared" si="29"/>
        <v/>
      </c>
      <c r="BR144" s="207"/>
      <c r="BS144" s="207"/>
      <c r="BT144" s="207"/>
      <c r="BU144" s="207"/>
      <c r="BV144" s="207"/>
      <c r="BW144" s="207"/>
      <c r="BX144" s="207" t="str">
        <f t="shared" si="30"/>
        <v/>
      </c>
      <c r="BY144" s="207"/>
      <c r="BZ144" s="207"/>
      <c r="CA144" s="207"/>
      <c r="CB144" s="207"/>
      <c r="CC144" s="207"/>
      <c r="CD144" s="207"/>
      <c r="CE144" s="207" t="str">
        <f t="shared" si="31"/>
        <v/>
      </c>
      <c r="CF144" s="207"/>
      <c r="CG144" s="207"/>
      <c r="CH144" s="207"/>
      <c r="CI144" s="207"/>
      <c r="CJ144" s="207"/>
      <c r="CK144" s="207"/>
      <c r="CL144" s="207" t="str">
        <f t="shared" si="32"/>
        <v/>
      </c>
      <c r="CM144" s="207"/>
      <c r="CN144" s="207"/>
      <c r="CO144" s="207"/>
      <c r="CP144" s="207"/>
      <c r="CQ144" s="207"/>
      <c r="CR144" s="207"/>
      <c r="CS144" s="207" t="str">
        <f t="shared" si="33"/>
        <v/>
      </c>
      <c r="CT144" s="207"/>
      <c r="CU144" s="207"/>
      <c r="CV144" s="207"/>
      <c r="CW144" s="207"/>
      <c r="CX144" s="207"/>
      <c r="CY144" s="207"/>
      <c r="CZ144" s="207" t="str">
        <f t="shared" si="34"/>
        <v/>
      </c>
      <c r="DA144" s="207"/>
      <c r="DB144" s="207"/>
      <c r="DC144" s="207"/>
      <c r="DD144" s="207"/>
      <c r="DE144" s="207"/>
      <c r="DF144" s="207"/>
      <c r="DG144" s="207" t="str">
        <f t="shared" si="35"/>
        <v/>
      </c>
      <c r="DH144" s="207"/>
      <c r="DI144" s="207"/>
      <c r="DJ144" s="207"/>
      <c r="DK144" s="207"/>
      <c r="DL144" s="207"/>
      <c r="DM144" s="207"/>
      <c r="DN144" s="207" t="str">
        <f t="shared" si="36"/>
        <v/>
      </c>
      <c r="DO144" s="207"/>
      <c r="DP144" s="207"/>
      <c r="DQ144" s="207"/>
      <c r="DR144" s="207"/>
      <c r="DS144" s="207"/>
      <c r="DT144" s="207"/>
      <c r="DU144" s="207" t="str">
        <f t="shared" si="37"/>
        <v/>
      </c>
      <c r="DV144" s="207"/>
      <c r="DW144" s="207"/>
      <c r="DX144" s="207"/>
      <c r="DY144" s="207"/>
      <c r="DZ144" s="207"/>
      <c r="EA144" s="207"/>
      <c r="EB144" s="207" t="str">
        <f t="shared" si="38"/>
        <v/>
      </c>
      <c r="EC144" s="207"/>
      <c r="ED144" s="207"/>
      <c r="EE144" s="207"/>
      <c r="EF144" s="207"/>
      <c r="EG144" s="207"/>
      <c r="EH144" s="207"/>
      <c r="EI144" s="207" t="str">
        <f t="shared" si="39"/>
        <v/>
      </c>
      <c r="EJ144" s="207"/>
      <c r="EK144" s="207"/>
      <c r="EL144" s="207"/>
      <c r="EM144" s="207"/>
      <c r="EN144" s="207"/>
      <c r="EO144" s="207"/>
      <c r="EP144" s="207" t="str">
        <f t="shared" si="40"/>
        <v/>
      </c>
      <c r="EQ144" s="207"/>
      <c r="ER144" s="207"/>
      <c r="ES144" s="207"/>
      <c r="ET144" s="207"/>
      <c r="EU144" s="207"/>
      <c r="EV144" s="207"/>
      <c r="EW144" s="207" t="str">
        <f t="shared" si="41"/>
        <v/>
      </c>
      <c r="EX144" s="207"/>
      <c r="EY144" s="207"/>
      <c r="EZ144" s="207"/>
      <c r="FA144" s="207"/>
      <c r="FB144" s="207"/>
      <c r="FC144" s="207"/>
      <c r="FD144" s="207" t="str">
        <f t="shared" si="42"/>
        <v/>
      </c>
      <c r="FE144" s="207"/>
      <c r="FF144" s="207"/>
      <c r="FG144" s="207"/>
      <c r="FH144" s="207"/>
      <c r="FI144" s="207"/>
      <c r="FJ144" s="207"/>
      <c r="FK144" s="207" t="str">
        <f t="shared" si="43"/>
        <v/>
      </c>
      <c r="FL144" s="207"/>
      <c r="FM144" s="207"/>
      <c r="FN144" s="207"/>
      <c r="FO144" s="207"/>
      <c r="FP144" s="207"/>
      <c r="FQ144" s="207"/>
      <c r="FR144" s="207" t="str">
        <f t="shared" si="44"/>
        <v/>
      </c>
      <c r="FS144" s="207"/>
      <c r="FT144" s="207"/>
      <c r="FU144" s="207"/>
      <c r="FV144" s="207"/>
      <c r="FW144" s="207"/>
      <c r="FX144" s="207"/>
      <c r="FY144" s="207" t="str">
        <f t="shared" si="45"/>
        <v/>
      </c>
      <c r="FZ144" s="207"/>
      <c r="GA144" s="207"/>
      <c r="GB144" s="207"/>
      <c r="GC144" s="207"/>
      <c r="GD144" s="207"/>
      <c r="GE144" s="207"/>
      <c r="GF144" s="207" t="str">
        <f t="shared" si="46"/>
        <v/>
      </c>
      <c r="GG144" s="207"/>
      <c r="GH144" s="207"/>
      <c r="GI144" s="207"/>
      <c r="GJ144" s="207"/>
      <c r="GK144" s="207"/>
      <c r="GL144" s="207"/>
      <c r="GM144" s="207" t="str">
        <f t="shared" si="47"/>
        <v/>
      </c>
      <c r="GN144" s="207"/>
      <c r="GO144" s="207"/>
      <c r="GP144" s="207"/>
      <c r="GQ144" s="207"/>
      <c r="GR144" s="207"/>
      <c r="GS144" s="207"/>
      <c r="GT144" s="207" t="str">
        <f t="shared" si="48"/>
        <v/>
      </c>
      <c r="GU144" s="207"/>
      <c r="GV144" s="207"/>
      <c r="GW144" s="207"/>
      <c r="GX144" s="207"/>
      <c r="GY144" s="207"/>
      <c r="GZ144" s="207"/>
      <c r="HA144" s="207" t="str">
        <f t="shared" si="49"/>
        <v/>
      </c>
      <c r="HB144" s="207"/>
      <c r="HC144" s="207"/>
      <c r="HD144" s="207"/>
      <c r="HE144" s="207"/>
      <c r="HF144" s="207"/>
      <c r="HG144" s="207"/>
      <c r="HH144" s="207" t="str">
        <f t="shared" si="50"/>
        <v/>
      </c>
      <c r="HI144" s="207"/>
      <c r="HJ144" s="207"/>
      <c r="HK144" s="207"/>
      <c r="HL144" s="207"/>
      <c r="HM144" s="207"/>
      <c r="HN144" s="207"/>
      <c r="HO144" s="207" t="str">
        <f t="shared" si="51"/>
        <v/>
      </c>
      <c r="HP144" s="207"/>
      <c r="HQ144" s="207"/>
      <c r="HR144" s="207"/>
      <c r="HS144" s="207"/>
      <c r="HT144" s="207"/>
      <c r="HU144" s="207"/>
      <c r="HV144" s="207" t="str">
        <f t="shared" si="52"/>
        <v/>
      </c>
      <c r="HW144" s="207"/>
      <c r="HX144" s="207"/>
      <c r="HY144" s="207"/>
      <c r="HZ144" s="207"/>
      <c r="IA144" s="207"/>
      <c r="IB144" s="207"/>
      <c r="IC144" s="207" t="str">
        <f t="shared" si="53"/>
        <v/>
      </c>
      <c r="ID144" s="207"/>
      <c r="IE144" s="207"/>
      <c r="IF144" s="207"/>
      <c r="IG144" s="207"/>
      <c r="IH144" s="207"/>
      <c r="II144" s="207"/>
      <c r="IJ144" s="207" t="str">
        <f t="shared" si="54"/>
        <v/>
      </c>
      <c r="IK144" s="207"/>
      <c r="IL144" s="207"/>
      <c r="IM144" s="207"/>
      <c r="IN144" s="207"/>
      <c r="IO144" s="207"/>
      <c r="IP144" s="207"/>
      <c r="IQ144" s="207" t="str">
        <f t="shared" si="55"/>
        <v/>
      </c>
      <c r="IR144" s="207"/>
      <c r="IS144" s="207"/>
      <c r="IT144" s="207"/>
      <c r="IU144" s="207"/>
      <c r="IV144" s="207"/>
      <c r="IW144" s="207"/>
      <c r="IX144" s="207" t="str">
        <f t="shared" si="56"/>
        <v/>
      </c>
      <c r="IY144" s="207"/>
      <c r="IZ144" s="207"/>
      <c r="JA144" s="207"/>
      <c r="JB144" s="207"/>
      <c r="JC144" s="207"/>
      <c r="JD144" s="207"/>
      <c r="JE144" s="207" t="str">
        <f t="shared" si="57"/>
        <v/>
      </c>
      <c r="JF144" s="207"/>
      <c r="JG144" s="207"/>
      <c r="JH144" s="207"/>
      <c r="JI144" s="207"/>
      <c r="JJ144" s="207"/>
      <c r="JK144" s="207"/>
      <c r="JL144" s="207" t="str">
        <f t="shared" si="58"/>
        <v/>
      </c>
      <c r="JM144" s="207"/>
      <c r="JN144" s="207"/>
      <c r="JO144" s="207"/>
      <c r="JP144" s="207"/>
      <c r="JQ144" s="207"/>
      <c r="JR144" s="207"/>
      <c r="JS144" s="207" t="str">
        <f t="shared" si="59"/>
        <v/>
      </c>
      <c r="JT144" s="207"/>
      <c r="JU144" s="207"/>
      <c r="JV144" s="207"/>
      <c r="JW144" s="207"/>
      <c r="JX144" s="207"/>
      <c r="JY144" s="207"/>
      <c r="JZ144" s="207" t="str">
        <f t="shared" si="60"/>
        <v/>
      </c>
      <c r="KA144" s="207"/>
      <c r="KB144" s="207"/>
      <c r="KC144" s="207"/>
      <c r="KD144" s="207"/>
      <c r="KE144" s="207"/>
      <c r="KF144" s="207"/>
      <c r="KG144" s="207" t="str">
        <f t="shared" si="61"/>
        <v/>
      </c>
      <c r="KH144" s="207"/>
      <c r="KI144" s="207"/>
      <c r="KJ144" s="207"/>
      <c r="KK144" s="207"/>
      <c r="KL144" s="207"/>
      <c r="KM144" s="207"/>
      <c r="KN144" s="207" t="str">
        <f t="shared" si="62"/>
        <v/>
      </c>
      <c r="KO144" s="207"/>
      <c r="KP144" s="207"/>
      <c r="KQ144" s="207"/>
      <c r="KR144" s="207"/>
      <c r="KS144" s="207"/>
      <c r="KT144" s="207"/>
      <c r="KU144" s="207" t="str">
        <f t="shared" si="63"/>
        <v/>
      </c>
      <c r="KV144" s="207"/>
      <c r="KW144" s="207"/>
      <c r="KX144" s="207"/>
      <c r="KY144" s="207"/>
      <c r="KZ144" s="207"/>
      <c r="LA144" s="207"/>
      <c r="LB144" s="207" t="str">
        <f t="shared" si="64"/>
        <v/>
      </c>
      <c r="LC144" s="207"/>
      <c r="LD144" s="207"/>
      <c r="LE144" s="207"/>
      <c r="LF144" s="207"/>
      <c r="LG144" s="207"/>
      <c r="LH144" s="207"/>
      <c r="LI144" s="207" t="str">
        <f t="shared" si="75"/>
        <v/>
      </c>
      <c r="LJ144" s="207"/>
      <c r="LK144" s="207"/>
      <c r="LL144" s="207"/>
      <c r="LM144" s="207"/>
      <c r="LN144" s="207"/>
      <c r="LO144" s="207"/>
      <c r="LP144" s="207" t="str">
        <f t="shared" si="76"/>
        <v/>
      </c>
      <c r="LQ144" s="207"/>
      <c r="LR144" s="207"/>
      <c r="LS144" s="207"/>
      <c r="LT144" s="207"/>
      <c r="LU144" s="207"/>
      <c r="LV144" s="207"/>
      <c r="LW144" s="207" t="str">
        <f t="shared" si="77"/>
        <v/>
      </c>
      <c r="LX144" s="207"/>
      <c r="LY144" s="207"/>
      <c r="LZ144" s="207"/>
      <c r="MA144" s="207"/>
      <c r="MB144" s="207"/>
      <c r="MC144" s="207"/>
      <c r="MD144" s="207" t="str">
        <f t="shared" si="78"/>
        <v/>
      </c>
      <c r="ME144" s="207"/>
      <c r="MF144" s="207"/>
      <c r="MG144" s="207"/>
      <c r="MH144" s="207"/>
      <c r="MI144" s="207"/>
      <c r="MJ144" s="207"/>
      <c r="MK144" s="207" t="str">
        <f t="shared" si="79"/>
        <v/>
      </c>
      <c r="ML144" s="207"/>
      <c r="MM144" s="207"/>
      <c r="MN144" s="207"/>
      <c r="MO144" s="207"/>
      <c r="MP144" s="207"/>
      <c r="MQ144" s="207"/>
      <c r="MR144" s="207" t="str">
        <f t="shared" si="80"/>
        <v/>
      </c>
      <c r="MS144" s="207"/>
      <c r="MT144" s="207"/>
      <c r="MU144" s="207"/>
      <c r="MV144" s="207"/>
      <c r="MW144" s="207"/>
      <c r="MX144" s="207"/>
      <c r="MY144" s="207" t="str">
        <f t="shared" si="81"/>
        <v/>
      </c>
      <c r="MZ144" s="207"/>
      <c r="NA144" s="207"/>
      <c r="NB144" s="207"/>
      <c r="NC144" s="207"/>
      <c r="ND144" s="207"/>
      <c r="NE144" s="207"/>
      <c r="NF144" s="207" t="str">
        <f t="shared" si="82"/>
        <v/>
      </c>
      <c r="NG144" s="207"/>
      <c r="NH144" s="207"/>
      <c r="NI144" s="207"/>
      <c r="NJ144" s="207"/>
      <c r="NK144" s="207"/>
      <c r="NL144" s="207"/>
      <c r="NM144" s="207" t="str">
        <f t="shared" si="83"/>
        <v/>
      </c>
      <c r="NN144" s="207"/>
      <c r="NO144" s="207"/>
      <c r="NP144" s="207"/>
      <c r="NQ144" s="207"/>
      <c r="NR144" s="207"/>
      <c r="NS144" s="207"/>
      <c r="NT144" s="207" t="str">
        <f t="shared" si="84"/>
        <v/>
      </c>
      <c r="NU144" s="207"/>
      <c r="NV144" s="207"/>
      <c r="NW144" s="207"/>
      <c r="NX144" s="207"/>
      <c r="NY144" s="207"/>
      <c r="NZ144" s="207"/>
      <c r="OA144" s="207" t="str">
        <f t="shared" si="85"/>
        <v/>
      </c>
      <c r="OB144" s="207"/>
      <c r="OC144" s="207"/>
      <c r="OD144" s="207"/>
      <c r="OE144" s="207"/>
      <c r="OF144" s="207"/>
      <c r="OG144" s="207"/>
      <c r="OH144" s="207" t="str">
        <f t="shared" si="86"/>
        <v/>
      </c>
      <c r="OI144" s="207"/>
      <c r="OJ144" s="207"/>
      <c r="OK144" s="207"/>
      <c r="OL144" s="207"/>
      <c r="OM144" s="207"/>
      <c r="ON144" s="207"/>
      <c r="OO144" s="207" t="str">
        <f t="shared" si="87"/>
        <v/>
      </c>
      <c r="OP144" s="207"/>
      <c r="OQ144" s="207"/>
      <c r="OR144" s="207"/>
      <c r="OS144" s="207"/>
      <c r="OT144" s="207"/>
      <c r="OU144" s="207"/>
      <c r="OV144" s="207" t="str">
        <f t="shared" si="88"/>
        <v/>
      </c>
      <c r="OW144" s="207"/>
      <c r="OX144" s="207"/>
      <c r="OY144" s="207"/>
      <c r="OZ144" s="207"/>
      <c r="PA144" s="207"/>
      <c r="PB144" s="207"/>
      <c r="PC144" s="207" t="str">
        <f t="shared" si="89"/>
        <v/>
      </c>
      <c r="PD144" s="207"/>
      <c r="PE144" s="207"/>
      <c r="PF144" s="207"/>
      <c r="PG144" s="207"/>
      <c r="PH144" s="207"/>
      <c r="PI144" s="207"/>
      <c r="PJ144" s="207" t="str">
        <f t="shared" si="90"/>
        <v/>
      </c>
      <c r="PK144" s="207"/>
      <c r="PL144" s="207"/>
      <c r="PM144" s="207"/>
      <c r="PN144" s="207"/>
      <c r="PO144" s="207"/>
      <c r="PP144" s="207"/>
      <c r="PQ144" s="207" t="str">
        <f t="shared" si="91"/>
        <v/>
      </c>
      <c r="PR144" s="207"/>
      <c r="PS144" s="207"/>
      <c r="PT144" s="207"/>
      <c r="PU144" s="207"/>
      <c r="PV144" s="207"/>
      <c r="PW144" s="207"/>
      <c r="PX144" s="207" t="str">
        <f t="shared" si="92"/>
        <v/>
      </c>
      <c r="PY144" s="207"/>
      <c r="PZ144" s="207"/>
      <c r="QA144" s="207"/>
      <c r="QB144" s="207"/>
      <c r="QC144" s="207"/>
      <c r="QD144" s="207"/>
      <c r="QE144" s="207" t="str">
        <f t="shared" si="93"/>
        <v/>
      </c>
      <c r="QF144" s="207"/>
      <c r="QG144" s="207"/>
      <c r="QH144" s="207"/>
      <c r="QI144" s="207"/>
      <c r="QJ144" s="207"/>
      <c r="QK144" s="207"/>
      <c r="QL144" s="207"/>
      <c r="QM144" s="207"/>
      <c r="QN144" s="207"/>
      <c r="QO144" s="207"/>
      <c r="QP144" s="207"/>
      <c r="QQ144" s="207"/>
      <c r="QR144" s="207"/>
      <c r="QS144" s="207"/>
      <c r="QT144" s="207"/>
      <c r="QU144" s="207"/>
      <c r="QV144" s="207"/>
    </row>
    <row r="145" spans="1:464" s="6" customFormat="1" ht="16.5">
      <c r="A145" s="207"/>
      <c r="B145" s="208"/>
      <c r="C145" s="208"/>
      <c r="D145" s="208"/>
      <c r="E145" s="208"/>
      <c r="F145" s="207" t="e">
        <f t="shared" si="71"/>
        <v>#N/A</v>
      </c>
      <c r="G145" s="207"/>
      <c r="H145" s="208"/>
      <c r="I145" s="208"/>
      <c r="J145" s="208"/>
      <c r="K145" s="207"/>
      <c r="L145" s="207"/>
      <c r="M145" s="207">
        <f t="shared" si="72"/>
        <v>0</v>
      </c>
      <c r="N145" s="207"/>
      <c r="O145" s="207"/>
      <c r="P145" s="207"/>
      <c r="Q145" s="209"/>
      <c r="R145" s="207"/>
      <c r="S145" s="207"/>
      <c r="T145" s="207">
        <f t="shared" si="73"/>
        <v>0</v>
      </c>
      <c r="U145" s="207"/>
      <c r="V145" s="207"/>
      <c r="W145" s="207"/>
      <c r="X145" s="207"/>
      <c r="Y145" s="207"/>
      <c r="Z145" s="207"/>
      <c r="AA145" s="207">
        <f t="shared" si="74"/>
        <v>0</v>
      </c>
      <c r="AB145" s="207"/>
      <c r="AC145" s="207"/>
      <c r="AD145" s="207"/>
      <c r="AE145" s="207"/>
      <c r="AF145" s="207"/>
      <c r="AG145" s="207"/>
      <c r="AH145" s="207" t="str">
        <f t="shared" si="24"/>
        <v/>
      </c>
      <c r="AI145" s="207"/>
      <c r="AJ145" s="207"/>
      <c r="AK145" s="207"/>
      <c r="AL145" s="207"/>
      <c r="AM145" s="207"/>
      <c r="AN145" s="207"/>
      <c r="AO145" s="207" t="str">
        <f t="shared" si="25"/>
        <v/>
      </c>
      <c r="AP145" s="207"/>
      <c r="AQ145" s="207"/>
      <c r="AR145" s="207"/>
      <c r="AS145" s="207"/>
      <c r="AT145" s="207"/>
      <c r="AU145" s="207"/>
      <c r="AV145" s="207" t="str">
        <f t="shared" si="26"/>
        <v/>
      </c>
      <c r="AW145" s="207"/>
      <c r="AX145" s="207"/>
      <c r="AY145" s="207"/>
      <c r="AZ145" s="207"/>
      <c r="BA145" s="207"/>
      <c r="BB145" s="207"/>
      <c r="BC145" s="207" t="str">
        <f t="shared" si="27"/>
        <v/>
      </c>
      <c r="BD145" s="207"/>
      <c r="BE145" s="207"/>
      <c r="BF145" s="207"/>
      <c r="BG145" s="207"/>
      <c r="BH145" s="207"/>
      <c r="BI145" s="207"/>
      <c r="BJ145" s="207" t="str">
        <f t="shared" si="28"/>
        <v/>
      </c>
      <c r="BK145" s="207"/>
      <c r="BL145" s="207"/>
      <c r="BM145" s="207"/>
      <c r="BN145" s="207"/>
      <c r="BO145" s="207"/>
      <c r="BP145" s="207"/>
      <c r="BQ145" s="207" t="str">
        <f t="shared" si="29"/>
        <v/>
      </c>
      <c r="BR145" s="207"/>
      <c r="BS145" s="207"/>
      <c r="BT145" s="207"/>
      <c r="BU145" s="207"/>
      <c r="BV145" s="207"/>
      <c r="BW145" s="207"/>
      <c r="BX145" s="207" t="str">
        <f t="shared" si="30"/>
        <v/>
      </c>
      <c r="BY145" s="207"/>
      <c r="BZ145" s="207"/>
      <c r="CA145" s="207"/>
      <c r="CB145" s="207"/>
      <c r="CC145" s="207"/>
      <c r="CD145" s="207"/>
      <c r="CE145" s="207" t="str">
        <f t="shared" si="31"/>
        <v/>
      </c>
      <c r="CF145" s="207"/>
      <c r="CG145" s="207"/>
      <c r="CH145" s="207"/>
      <c r="CI145" s="207"/>
      <c r="CJ145" s="207"/>
      <c r="CK145" s="207"/>
      <c r="CL145" s="207" t="str">
        <f t="shared" si="32"/>
        <v/>
      </c>
      <c r="CM145" s="207"/>
      <c r="CN145" s="207"/>
      <c r="CO145" s="207"/>
      <c r="CP145" s="207"/>
      <c r="CQ145" s="207"/>
      <c r="CR145" s="207"/>
      <c r="CS145" s="207" t="str">
        <f t="shared" si="33"/>
        <v/>
      </c>
      <c r="CT145" s="207"/>
      <c r="CU145" s="207"/>
      <c r="CV145" s="207"/>
      <c r="CW145" s="207"/>
      <c r="CX145" s="207"/>
      <c r="CY145" s="207"/>
      <c r="CZ145" s="207" t="str">
        <f t="shared" si="34"/>
        <v/>
      </c>
      <c r="DA145" s="207"/>
      <c r="DB145" s="207"/>
      <c r="DC145" s="207"/>
      <c r="DD145" s="207"/>
      <c r="DE145" s="207"/>
      <c r="DF145" s="207"/>
      <c r="DG145" s="207" t="str">
        <f t="shared" si="35"/>
        <v/>
      </c>
      <c r="DH145" s="207"/>
      <c r="DI145" s="207"/>
      <c r="DJ145" s="207"/>
      <c r="DK145" s="207"/>
      <c r="DL145" s="207"/>
      <c r="DM145" s="207"/>
      <c r="DN145" s="207" t="str">
        <f t="shared" si="36"/>
        <v/>
      </c>
      <c r="DO145" s="207"/>
      <c r="DP145" s="207"/>
      <c r="DQ145" s="207"/>
      <c r="DR145" s="207"/>
      <c r="DS145" s="207"/>
      <c r="DT145" s="207"/>
      <c r="DU145" s="207" t="str">
        <f t="shared" si="37"/>
        <v/>
      </c>
      <c r="DV145" s="207"/>
      <c r="DW145" s="207"/>
      <c r="DX145" s="207"/>
      <c r="DY145" s="207"/>
      <c r="DZ145" s="207"/>
      <c r="EA145" s="207"/>
      <c r="EB145" s="207" t="str">
        <f t="shared" si="38"/>
        <v/>
      </c>
      <c r="EC145" s="207"/>
      <c r="ED145" s="207"/>
      <c r="EE145" s="207"/>
      <c r="EF145" s="207"/>
      <c r="EG145" s="207"/>
      <c r="EH145" s="207"/>
      <c r="EI145" s="207" t="str">
        <f t="shared" si="39"/>
        <v/>
      </c>
      <c r="EJ145" s="207"/>
      <c r="EK145" s="207"/>
      <c r="EL145" s="207"/>
      <c r="EM145" s="207"/>
      <c r="EN145" s="207"/>
      <c r="EO145" s="207"/>
      <c r="EP145" s="207" t="str">
        <f t="shared" si="40"/>
        <v/>
      </c>
      <c r="EQ145" s="207"/>
      <c r="ER145" s="207"/>
      <c r="ES145" s="207"/>
      <c r="ET145" s="207"/>
      <c r="EU145" s="207"/>
      <c r="EV145" s="207"/>
      <c r="EW145" s="207" t="str">
        <f t="shared" si="41"/>
        <v/>
      </c>
      <c r="EX145" s="207"/>
      <c r="EY145" s="207"/>
      <c r="EZ145" s="207"/>
      <c r="FA145" s="207"/>
      <c r="FB145" s="207"/>
      <c r="FC145" s="207"/>
      <c r="FD145" s="207" t="str">
        <f t="shared" si="42"/>
        <v/>
      </c>
      <c r="FE145" s="207"/>
      <c r="FF145" s="207"/>
      <c r="FG145" s="207"/>
      <c r="FH145" s="207"/>
      <c r="FI145" s="207"/>
      <c r="FJ145" s="207"/>
      <c r="FK145" s="207" t="str">
        <f t="shared" si="43"/>
        <v/>
      </c>
      <c r="FL145" s="207"/>
      <c r="FM145" s="207"/>
      <c r="FN145" s="207"/>
      <c r="FO145" s="207"/>
      <c r="FP145" s="207"/>
      <c r="FQ145" s="207"/>
      <c r="FR145" s="207" t="str">
        <f t="shared" si="44"/>
        <v/>
      </c>
      <c r="FS145" s="207"/>
      <c r="FT145" s="207"/>
      <c r="FU145" s="207"/>
      <c r="FV145" s="207"/>
      <c r="FW145" s="207"/>
      <c r="FX145" s="207"/>
      <c r="FY145" s="207" t="str">
        <f t="shared" si="45"/>
        <v/>
      </c>
      <c r="FZ145" s="207"/>
      <c r="GA145" s="207"/>
      <c r="GB145" s="207"/>
      <c r="GC145" s="207"/>
      <c r="GD145" s="207"/>
      <c r="GE145" s="207"/>
      <c r="GF145" s="207" t="str">
        <f t="shared" si="46"/>
        <v/>
      </c>
      <c r="GG145" s="207"/>
      <c r="GH145" s="207"/>
      <c r="GI145" s="207"/>
      <c r="GJ145" s="207"/>
      <c r="GK145" s="207"/>
      <c r="GL145" s="207"/>
      <c r="GM145" s="207" t="str">
        <f t="shared" si="47"/>
        <v/>
      </c>
      <c r="GN145" s="207"/>
      <c r="GO145" s="207"/>
      <c r="GP145" s="207"/>
      <c r="GQ145" s="207"/>
      <c r="GR145" s="207"/>
      <c r="GS145" s="207"/>
      <c r="GT145" s="207" t="str">
        <f t="shared" si="48"/>
        <v/>
      </c>
      <c r="GU145" s="207"/>
      <c r="GV145" s="207"/>
      <c r="GW145" s="207"/>
      <c r="GX145" s="207"/>
      <c r="GY145" s="207"/>
      <c r="GZ145" s="207"/>
      <c r="HA145" s="207" t="str">
        <f t="shared" si="49"/>
        <v/>
      </c>
      <c r="HB145" s="207"/>
      <c r="HC145" s="207"/>
      <c r="HD145" s="207"/>
      <c r="HE145" s="207"/>
      <c r="HF145" s="207"/>
      <c r="HG145" s="207"/>
      <c r="HH145" s="207" t="str">
        <f t="shared" si="50"/>
        <v/>
      </c>
      <c r="HI145" s="207"/>
      <c r="HJ145" s="207"/>
      <c r="HK145" s="207"/>
      <c r="HL145" s="207"/>
      <c r="HM145" s="207"/>
      <c r="HN145" s="207"/>
      <c r="HO145" s="207" t="str">
        <f t="shared" si="51"/>
        <v/>
      </c>
      <c r="HP145" s="207"/>
      <c r="HQ145" s="207"/>
      <c r="HR145" s="207"/>
      <c r="HS145" s="207"/>
      <c r="HT145" s="207"/>
      <c r="HU145" s="207"/>
      <c r="HV145" s="207" t="str">
        <f t="shared" si="52"/>
        <v/>
      </c>
      <c r="HW145" s="207"/>
      <c r="HX145" s="207"/>
      <c r="HY145" s="207"/>
      <c r="HZ145" s="207"/>
      <c r="IA145" s="207"/>
      <c r="IB145" s="207"/>
      <c r="IC145" s="207" t="str">
        <f t="shared" si="53"/>
        <v/>
      </c>
      <c r="ID145" s="207"/>
      <c r="IE145" s="207"/>
      <c r="IF145" s="207"/>
      <c r="IG145" s="207"/>
      <c r="IH145" s="207"/>
      <c r="II145" s="207"/>
      <c r="IJ145" s="207" t="str">
        <f t="shared" si="54"/>
        <v/>
      </c>
      <c r="IK145" s="207"/>
      <c r="IL145" s="207"/>
      <c r="IM145" s="207"/>
      <c r="IN145" s="207"/>
      <c r="IO145" s="207"/>
      <c r="IP145" s="207"/>
      <c r="IQ145" s="207" t="str">
        <f t="shared" si="55"/>
        <v/>
      </c>
      <c r="IR145" s="207"/>
      <c r="IS145" s="207"/>
      <c r="IT145" s="207"/>
      <c r="IU145" s="207"/>
      <c r="IV145" s="207"/>
      <c r="IW145" s="207"/>
      <c r="IX145" s="207" t="str">
        <f t="shared" si="56"/>
        <v/>
      </c>
      <c r="IY145" s="207"/>
      <c r="IZ145" s="207"/>
      <c r="JA145" s="207"/>
      <c r="JB145" s="207"/>
      <c r="JC145" s="207"/>
      <c r="JD145" s="207"/>
      <c r="JE145" s="207" t="str">
        <f t="shared" si="57"/>
        <v/>
      </c>
      <c r="JF145" s="207"/>
      <c r="JG145" s="207"/>
      <c r="JH145" s="207"/>
      <c r="JI145" s="207"/>
      <c r="JJ145" s="207"/>
      <c r="JK145" s="207"/>
      <c r="JL145" s="207" t="str">
        <f t="shared" si="58"/>
        <v/>
      </c>
      <c r="JM145" s="207"/>
      <c r="JN145" s="207"/>
      <c r="JO145" s="207"/>
      <c r="JP145" s="207"/>
      <c r="JQ145" s="207"/>
      <c r="JR145" s="207"/>
      <c r="JS145" s="207" t="str">
        <f t="shared" si="59"/>
        <v/>
      </c>
      <c r="JT145" s="207"/>
      <c r="JU145" s="207"/>
      <c r="JV145" s="207"/>
      <c r="JW145" s="207"/>
      <c r="JX145" s="207"/>
      <c r="JY145" s="207"/>
      <c r="JZ145" s="207" t="str">
        <f t="shared" si="60"/>
        <v/>
      </c>
      <c r="KA145" s="207"/>
      <c r="KB145" s="207"/>
      <c r="KC145" s="207"/>
      <c r="KD145" s="207"/>
      <c r="KE145" s="207"/>
      <c r="KF145" s="207"/>
      <c r="KG145" s="207" t="str">
        <f t="shared" si="61"/>
        <v/>
      </c>
      <c r="KH145" s="207"/>
      <c r="KI145" s="207"/>
      <c r="KJ145" s="207"/>
      <c r="KK145" s="207"/>
      <c r="KL145" s="207"/>
      <c r="KM145" s="207"/>
      <c r="KN145" s="207" t="str">
        <f t="shared" si="62"/>
        <v/>
      </c>
      <c r="KO145" s="207"/>
      <c r="KP145" s="207"/>
      <c r="KQ145" s="207"/>
      <c r="KR145" s="207"/>
      <c r="KS145" s="207"/>
      <c r="KT145" s="207"/>
      <c r="KU145" s="207" t="str">
        <f t="shared" si="63"/>
        <v/>
      </c>
      <c r="KV145" s="207"/>
      <c r="KW145" s="207"/>
      <c r="KX145" s="207"/>
      <c r="KY145" s="207"/>
      <c r="KZ145" s="207"/>
      <c r="LA145" s="207"/>
      <c r="LB145" s="207" t="str">
        <f t="shared" si="64"/>
        <v/>
      </c>
      <c r="LC145" s="207"/>
      <c r="LD145" s="207"/>
      <c r="LE145" s="207"/>
      <c r="LF145" s="207"/>
      <c r="LG145" s="207"/>
      <c r="LH145" s="207"/>
      <c r="LI145" s="207" t="str">
        <f t="shared" si="75"/>
        <v/>
      </c>
      <c r="LJ145" s="207"/>
      <c r="LK145" s="207"/>
      <c r="LL145" s="207"/>
      <c r="LM145" s="207"/>
      <c r="LN145" s="207"/>
      <c r="LO145" s="207"/>
      <c r="LP145" s="207" t="str">
        <f t="shared" si="76"/>
        <v/>
      </c>
      <c r="LQ145" s="207"/>
      <c r="LR145" s="207"/>
      <c r="LS145" s="207"/>
      <c r="LT145" s="207"/>
      <c r="LU145" s="207"/>
      <c r="LV145" s="207"/>
      <c r="LW145" s="207" t="str">
        <f t="shared" si="77"/>
        <v/>
      </c>
      <c r="LX145" s="207"/>
      <c r="LY145" s="207"/>
      <c r="LZ145" s="207"/>
      <c r="MA145" s="207"/>
      <c r="MB145" s="207"/>
      <c r="MC145" s="207"/>
      <c r="MD145" s="207" t="str">
        <f t="shared" si="78"/>
        <v/>
      </c>
      <c r="ME145" s="207"/>
      <c r="MF145" s="207"/>
      <c r="MG145" s="207"/>
      <c r="MH145" s="207"/>
      <c r="MI145" s="207"/>
      <c r="MJ145" s="207"/>
      <c r="MK145" s="207" t="str">
        <f t="shared" si="79"/>
        <v/>
      </c>
      <c r="ML145" s="207"/>
      <c r="MM145" s="207"/>
      <c r="MN145" s="207"/>
      <c r="MO145" s="207"/>
      <c r="MP145" s="207"/>
      <c r="MQ145" s="207"/>
      <c r="MR145" s="207" t="str">
        <f t="shared" si="80"/>
        <v/>
      </c>
      <c r="MS145" s="207"/>
      <c r="MT145" s="207"/>
      <c r="MU145" s="207"/>
      <c r="MV145" s="207"/>
      <c r="MW145" s="207"/>
      <c r="MX145" s="207"/>
      <c r="MY145" s="207" t="str">
        <f t="shared" si="81"/>
        <v/>
      </c>
      <c r="MZ145" s="207"/>
      <c r="NA145" s="207"/>
      <c r="NB145" s="207"/>
      <c r="NC145" s="207"/>
      <c r="ND145" s="207"/>
      <c r="NE145" s="207"/>
      <c r="NF145" s="207" t="str">
        <f t="shared" si="82"/>
        <v/>
      </c>
      <c r="NG145" s="207"/>
      <c r="NH145" s="207"/>
      <c r="NI145" s="207"/>
      <c r="NJ145" s="207"/>
      <c r="NK145" s="207"/>
      <c r="NL145" s="207"/>
      <c r="NM145" s="207" t="str">
        <f t="shared" si="83"/>
        <v/>
      </c>
      <c r="NN145" s="207"/>
      <c r="NO145" s="207"/>
      <c r="NP145" s="207"/>
      <c r="NQ145" s="207"/>
      <c r="NR145" s="207"/>
      <c r="NS145" s="207"/>
      <c r="NT145" s="207" t="str">
        <f t="shared" si="84"/>
        <v/>
      </c>
      <c r="NU145" s="207"/>
      <c r="NV145" s="207"/>
      <c r="NW145" s="207"/>
      <c r="NX145" s="207"/>
      <c r="NY145" s="207"/>
      <c r="NZ145" s="207"/>
      <c r="OA145" s="207" t="str">
        <f t="shared" si="85"/>
        <v/>
      </c>
      <c r="OB145" s="207"/>
      <c r="OC145" s="207"/>
      <c r="OD145" s="207"/>
      <c r="OE145" s="207"/>
      <c r="OF145" s="207"/>
      <c r="OG145" s="207"/>
      <c r="OH145" s="207" t="str">
        <f t="shared" si="86"/>
        <v/>
      </c>
      <c r="OI145" s="207"/>
      <c r="OJ145" s="207"/>
      <c r="OK145" s="207"/>
      <c r="OL145" s="207"/>
      <c r="OM145" s="207"/>
      <c r="ON145" s="207"/>
      <c r="OO145" s="207" t="str">
        <f t="shared" si="87"/>
        <v/>
      </c>
      <c r="OP145" s="207"/>
      <c r="OQ145" s="207"/>
      <c r="OR145" s="207"/>
      <c r="OS145" s="207"/>
      <c r="OT145" s="207"/>
      <c r="OU145" s="207"/>
      <c r="OV145" s="207" t="str">
        <f t="shared" si="88"/>
        <v/>
      </c>
      <c r="OW145" s="207"/>
      <c r="OX145" s="207"/>
      <c r="OY145" s="207"/>
      <c r="OZ145" s="207"/>
      <c r="PA145" s="207"/>
      <c r="PB145" s="207"/>
      <c r="PC145" s="207" t="str">
        <f t="shared" si="89"/>
        <v/>
      </c>
      <c r="PD145" s="207"/>
      <c r="PE145" s="207"/>
      <c r="PF145" s="207"/>
      <c r="PG145" s="207"/>
      <c r="PH145" s="207"/>
      <c r="PI145" s="207"/>
      <c r="PJ145" s="207" t="str">
        <f t="shared" si="90"/>
        <v/>
      </c>
      <c r="PK145" s="207"/>
      <c r="PL145" s="207"/>
      <c r="PM145" s="207"/>
      <c r="PN145" s="207"/>
      <c r="PO145" s="207"/>
      <c r="PP145" s="207"/>
      <c r="PQ145" s="207" t="str">
        <f t="shared" si="91"/>
        <v/>
      </c>
      <c r="PR145" s="207"/>
      <c r="PS145" s="207"/>
      <c r="PT145" s="207"/>
      <c r="PU145" s="207"/>
      <c r="PV145" s="207"/>
      <c r="PW145" s="207"/>
      <c r="PX145" s="207" t="str">
        <f t="shared" si="92"/>
        <v/>
      </c>
      <c r="PY145" s="207"/>
      <c r="PZ145" s="207"/>
      <c r="QA145" s="207"/>
      <c r="QB145" s="207"/>
      <c r="QC145" s="207"/>
      <c r="QD145" s="207"/>
      <c r="QE145" s="207" t="str">
        <f t="shared" si="93"/>
        <v/>
      </c>
      <c r="QF145" s="207"/>
      <c r="QG145" s="207"/>
      <c r="QH145" s="207"/>
      <c r="QI145" s="207"/>
      <c r="QJ145" s="207"/>
      <c r="QK145" s="207"/>
      <c r="QL145" s="207"/>
      <c r="QM145" s="207"/>
      <c r="QN145" s="207"/>
      <c r="QO145" s="207"/>
      <c r="QP145" s="207"/>
      <c r="QQ145" s="207"/>
      <c r="QR145" s="207"/>
      <c r="QS145" s="207"/>
      <c r="QT145" s="207"/>
      <c r="QU145" s="207"/>
      <c r="QV145" s="207"/>
    </row>
    <row r="146" spans="1:464" s="6" customFormat="1" ht="16.5">
      <c r="A146" s="207"/>
      <c r="B146" s="208"/>
      <c r="C146" s="208"/>
      <c r="D146" s="208"/>
      <c r="E146" s="208"/>
      <c r="F146" s="207" t="e">
        <f t="shared" si="71"/>
        <v>#N/A</v>
      </c>
      <c r="G146" s="207"/>
      <c r="H146" s="208"/>
      <c r="I146" s="208"/>
      <c r="J146" s="208"/>
      <c r="K146" s="207"/>
      <c r="L146" s="207"/>
      <c r="M146" s="207">
        <f t="shared" si="72"/>
        <v>0</v>
      </c>
      <c r="N146" s="207"/>
      <c r="O146" s="207"/>
      <c r="P146" s="207"/>
      <c r="Q146" s="209"/>
      <c r="R146" s="207"/>
      <c r="S146" s="207"/>
      <c r="T146" s="207">
        <f t="shared" si="73"/>
        <v>20</v>
      </c>
      <c r="U146" s="207"/>
      <c r="V146" s="207"/>
      <c r="W146" s="207"/>
      <c r="X146" s="207"/>
      <c r="Y146" s="207"/>
      <c r="Z146" s="207"/>
      <c r="AA146" s="207">
        <f t="shared" si="74"/>
        <v>0</v>
      </c>
      <c r="AB146" s="207"/>
      <c r="AC146" s="207"/>
      <c r="AD146" s="207"/>
      <c r="AE146" s="207"/>
      <c r="AF146" s="207"/>
      <c r="AG146" s="207"/>
      <c r="AH146" s="207" t="str">
        <f t="shared" si="24"/>
        <v/>
      </c>
      <c r="AI146" s="207"/>
      <c r="AJ146" s="207"/>
      <c r="AK146" s="207"/>
      <c r="AL146" s="207"/>
      <c r="AM146" s="207"/>
      <c r="AN146" s="207"/>
      <c r="AO146" s="207" t="str">
        <f t="shared" si="25"/>
        <v/>
      </c>
      <c r="AP146" s="207"/>
      <c r="AQ146" s="207"/>
      <c r="AR146" s="207"/>
      <c r="AS146" s="207"/>
      <c r="AT146" s="207"/>
      <c r="AU146" s="207"/>
      <c r="AV146" s="207" t="str">
        <f t="shared" si="26"/>
        <v/>
      </c>
      <c r="AW146" s="207"/>
      <c r="AX146" s="207"/>
      <c r="AY146" s="207"/>
      <c r="AZ146" s="207"/>
      <c r="BA146" s="207"/>
      <c r="BB146" s="207"/>
      <c r="BC146" s="207" t="str">
        <f t="shared" si="27"/>
        <v/>
      </c>
      <c r="BD146" s="207"/>
      <c r="BE146" s="207"/>
      <c r="BF146" s="207"/>
      <c r="BG146" s="207"/>
      <c r="BH146" s="207"/>
      <c r="BI146" s="207"/>
      <c r="BJ146" s="207" t="str">
        <f t="shared" si="28"/>
        <v/>
      </c>
      <c r="BK146" s="207"/>
      <c r="BL146" s="207"/>
      <c r="BM146" s="207"/>
      <c r="BN146" s="207"/>
      <c r="BO146" s="207"/>
      <c r="BP146" s="207"/>
      <c r="BQ146" s="207" t="str">
        <f t="shared" si="29"/>
        <v/>
      </c>
      <c r="BR146" s="207"/>
      <c r="BS146" s="207"/>
      <c r="BT146" s="207"/>
      <c r="BU146" s="207"/>
      <c r="BV146" s="207"/>
      <c r="BW146" s="207"/>
      <c r="BX146" s="207" t="str">
        <f t="shared" si="30"/>
        <v/>
      </c>
      <c r="BY146" s="207"/>
      <c r="BZ146" s="207"/>
      <c r="CA146" s="207"/>
      <c r="CB146" s="207"/>
      <c r="CC146" s="207"/>
      <c r="CD146" s="207"/>
      <c r="CE146" s="207" t="str">
        <f t="shared" si="31"/>
        <v/>
      </c>
      <c r="CF146" s="207"/>
      <c r="CG146" s="207"/>
      <c r="CH146" s="207"/>
      <c r="CI146" s="207"/>
      <c r="CJ146" s="207"/>
      <c r="CK146" s="207"/>
      <c r="CL146" s="207" t="str">
        <f t="shared" si="32"/>
        <v/>
      </c>
      <c r="CM146" s="207"/>
      <c r="CN146" s="207"/>
      <c r="CO146" s="207"/>
      <c r="CP146" s="207"/>
      <c r="CQ146" s="207"/>
      <c r="CR146" s="207"/>
      <c r="CS146" s="207" t="str">
        <f t="shared" si="33"/>
        <v/>
      </c>
      <c r="CT146" s="207"/>
      <c r="CU146" s="207"/>
      <c r="CV146" s="207"/>
      <c r="CW146" s="207"/>
      <c r="CX146" s="207"/>
      <c r="CY146" s="207"/>
      <c r="CZ146" s="207" t="str">
        <f t="shared" si="34"/>
        <v/>
      </c>
      <c r="DA146" s="207"/>
      <c r="DB146" s="207"/>
      <c r="DC146" s="207"/>
      <c r="DD146" s="207"/>
      <c r="DE146" s="207"/>
      <c r="DF146" s="207"/>
      <c r="DG146" s="207" t="str">
        <f t="shared" si="35"/>
        <v/>
      </c>
      <c r="DH146" s="207"/>
      <c r="DI146" s="207"/>
      <c r="DJ146" s="207"/>
      <c r="DK146" s="207"/>
      <c r="DL146" s="207"/>
      <c r="DM146" s="207"/>
      <c r="DN146" s="207" t="str">
        <f t="shared" si="36"/>
        <v/>
      </c>
      <c r="DO146" s="207"/>
      <c r="DP146" s="207"/>
      <c r="DQ146" s="207"/>
      <c r="DR146" s="207"/>
      <c r="DS146" s="207"/>
      <c r="DT146" s="207"/>
      <c r="DU146" s="207" t="str">
        <f t="shared" si="37"/>
        <v/>
      </c>
      <c r="DV146" s="207"/>
      <c r="DW146" s="207"/>
      <c r="DX146" s="207"/>
      <c r="DY146" s="207"/>
      <c r="DZ146" s="207"/>
      <c r="EA146" s="207"/>
      <c r="EB146" s="207" t="str">
        <f t="shared" si="38"/>
        <v/>
      </c>
      <c r="EC146" s="207"/>
      <c r="ED146" s="207"/>
      <c r="EE146" s="207"/>
      <c r="EF146" s="207"/>
      <c r="EG146" s="207"/>
      <c r="EH146" s="207"/>
      <c r="EI146" s="207" t="str">
        <f t="shared" si="39"/>
        <v/>
      </c>
      <c r="EJ146" s="207"/>
      <c r="EK146" s="207"/>
      <c r="EL146" s="207"/>
      <c r="EM146" s="207"/>
      <c r="EN146" s="207"/>
      <c r="EO146" s="207"/>
      <c r="EP146" s="207" t="str">
        <f t="shared" si="40"/>
        <v/>
      </c>
      <c r="EQ146" s="207"/>
      <c r="ER146" s="207"/>
      <c r="ES146" s="207"/>
      <c r="ET146" s="207"/>
      <c r="EU146" s="207"/>
      <c r="EV146" s="207"/>
      <c r="EW146" s="207" t="str">
        <f t="shared" si="41"/>
        <v/>
      </c>
      <c r="EX146" s="207"/>
      <c r="EY146" s="207"/>
      <c r="EZ146" s="207"/>
      <c r="FA146" s="207"/>
      <c r="FB146" s="207"/>
      <c r="FC146" s="207"/>
      <c r="FD146" s="207" t="str">
        <f t="shared" si="42"/>
        <v/>
      </c>
      <c r="FE146" s="207"/>
      <c r="FF146" s="207"/>
      <c r="FG146" s="207"/>
      <c r="FH146" s="207"/>
      <c r="FI146" s="207"/>
      <c r="FJ146" s="207"/>
      <c r="FK146" s="207" t="str">
        <f t="shared" si="43"/>
        <v/>
      </c>
      <c r="FL146" s="207"/>
      <c r="FM146" s="207"/>
      <c r="FN146" s="207"/>
      <c r="FO146" s="207"/>
      <c r="FP146" s="207"/>
      <c r="FQ146" s="207"/>
      <c r="FR146" s="207" t="str">
        <f t="shared" si="44"/>
        <v/>
      </c>
      <c r="FS146" s="207"/>
      <c r="FT146" s="207"/>
      <c r="FU146" s="207"/>
      <c r="FV146" s="207"/>
      <c r="FW146" s="207"/>
      <c r="FX146" s="207"/>
      <c r="FY146" s="207" t="str">
        <f t="shared" si="45"/>
        <v/>
      </c>
      <c r="FZ146" s="207"/>
      <c r="GA146" s="207"/>
      <c r="GB146" s="207"/>
      <c r="GC146" s="207"/>
      <c r="GD146" s="207"/>
      <c r="GE146" s="207"/>
      <c r="GF146" s="207" t="str">
        <f t="shared" si="46"/>
        <v/>
      </c>
      <c r="GG146" s="207"/>
      <c r="GH146" s="207"/>
      <c r="GI146" s="207"/>
      <c r="GJ146" s="207"/>
      <c r="GK146" s="207"/>
      <c r="GL146" s="207"/>
      <c r="GM146" s="207" t="str">
        <f t="shared" si="47"/>
        <v/>
      </c>
      <c r="GN146" s="207"/>
      <c r="GO146" s="207"/>
      <c r="GP146" s="207"/>
      <c r="GQ146" s="207"/>
      <c r="GR146" s="207"/>
      <c r="GS146" s="207"/>
      <c r="GT146" s="207" t="str">
        <f t="shared" si="48"/>
        <v/>
      </c>
      <c r="GU146" s="207"/>
      <c r="GV146" s="207"/>
      <c r="GW146" s="207"/>
      <c r="GX146" s="207"/>
      <c r="GY146" s="207"/>
      <c r="GZ146" s="207"/>
      <c r="HA146" s="207" t="str">
        <f t="shared" si="49"/>
        <v/>
      </c>
      <c r="HB146" s="207"/>
      <c r="HC146" s="207"/>
      <c r="HD146" s="207"/>
      <c r="HE146" s="207"/>
      <c r="HF146" s="207"/>
      <c r="HG146" s="207"/>
      <c r="HH146" s="207" t="str">
        <f t="shared" si="50"/>
        <v/>
      </c>
      <c r="HI146" s="207"/>
      <c r="HJ146" s="207"/>
      <c r="HK146" s="207"/>
      <c r="HL146" s="207"/>
      <c r="HM146" s="207"/>
      <c r="HN146" s="207"/>
      <c r="HO146" s="207" t="str">
        <f t="shared" si="51"/>
        <v/>
      </c>
      <c r="HP146" s="207"/>
      <c r="HQ146" s="207"/>
      <c r="HR146" s="207"/>
      <c r="HS146" s="207"/>
      <c r="HT146" s="207"/>
      <c r="HU146" s="207"/>
      <c r="HV146" s="207" t="str">
        <f t="shared" si="52"/>
        <v/>
      </c>
      <c r="HW146" s="207"/>
      <c r="HX146" s="207"/>
      <c r="HY146" s="207"/>
      <c r="HZ146" s="207"/>
      <c r="IA146" s="207"/>
      <c r="IB146" s="207"/>
      <c r="IC146" s="207" t="str">
        <f t="shared" si="53"/>
        <v/>
      </c>
      <c r="ID146" s="207"/>
      <c r="IE146" s="207"/>
      <c r="IF146" s="207"/>
      <c r="IG146" s="207"/>
      <c r="IH146" s="207"/>
      <c r="II146" s="207"/>
      <c r="IJ146" s="207" t="str">
        <f t="shared" si="54"/>
        <v/>
      </c>
      <c r="IK146" s="207"/>
      <c r="IL146" s="207"/>
      <c r="IM146" s="207"/>
      <c r="IN146" s="207"/>
      <c r="IO146" s="207"/>
      <c r="IP146" s="207"/>
      <c r="IQ146" s="207" t="str">
        <f t="shared" si="55"/>
        <v/>
      </c>
      <c r="IR146" s="207"/>
      <c r="IS146" s="207"/>
      <c r="IT146" s="207"/>
      <c r="IU146" s="207"/>
      <c r="IV146" s="207"/>
      <c r="IW146" s="207"/>
      <c r="IX146" s="207" t="str">
        <f t="shared" si="56"/>
        <v/>
      </c>
      <c r="IY146" s="207"/>
      <c r="IZ146" s="207"/>
      <c r="JA146" s="207"/>
      <c r="JB146" s="207"/>
      <c r="JC146" s="207"/>
      <c r="JD146" s="207"/>
      <c r="JE146" s="207" t="str">
        <f t="shared" si="57"/>
        <v/>
      </c>
      <c r="JF146" s="207"/>
      <c r="JG146" s="207"/>
      <c r="JH146" s="207"/>
      <c r="JI146" s="207"/>
      <c r="JJ146" s="207"/>
      <c r="JK146" s="207"/>
      <c r="JL146" s="207" t="str">
        <f t="shared" si="58"/>
        <v/>
      </c>
      <c r="JM146" s="207"/>
      <c r="JN146" s="207"/>
      <c r="JO146" s="207"/>
      <c r="JP146" s="207"/>
      <c r="JQ146" s="207"/>
      <c r="JR146" s="207"/>
      <c r="JS146" s="207" t="str">
        <f t="shared" si="59"/>
        <v/>
      </c>
      <c r="JT146" s="207"/>
      <c r="JU146" s="207"/>
      <c r="JV146" s="207"/>
      <c r="JW146" s="207"/>
      <c r="JX146" s="207"/>
      <c r="JY146" s="207"/>
      <c r="JZ146" s="207" t="str">
        <f t="shared" si="60"/>
        <v/>
      </c>
      <c r="KA146" s="207"/>
      <c r="KB146" s="207"/>
      <c r="KC146" s="207"/>
      <c r="KD146" s="207"/>
      <c r="KE146" s="207"/>
      <c r="KF146" s="207"/>
      <c r="KG146" s="207" t="str">
        <f t="shared" si="61"/>
        <v/>
      </c>
      <c r="KH146" s="207"/>
      <c r="KI146" s="207"/>
      <c r="KJ146" s="207"/>
      <c r="KK146" s="207"/>
      <c r="KL146" s="207"/>
      <c r="KM146" s="207"/>
      <c r="KN146" s="207" t="str">
        <f t="shared" si="62"/>
        <v/>
      </c>
      <c r="KO146" s="207"/>
      <c r="KP146" s="207"/>
      <c r="KQ146" s="207"/>
      <c r="KR146" s="207"/>
      <c r="KS146" s="207"/>
      <c r="KT146" s="207"/>
      <c r="KU146" s="207" t="str">
        <f t="shared" si="63"/>
        <v/>
      </c>
      <c r="KV146" s="207"/>
      <c r="KW146" s="207"/>
      <c r="KX146" s="207"/>
      <c r="KY146" s="207"/>
      <c r="KZ146" s="207"/>
      <c r="LA146" s="207"/>
      <c r="LB146" s="207" t="str">
        <f t="shared" si="64"/>
        <v/>
      </c>
      <c r="LC146" s="207"/>
      <c r="LD146" s="207"/>
      <c r="LE146" s="207"/>
      <c r="LF146" s="207"/>
      <c r="LG146" s="207"/>
      <c r="LH146" s="207"/>
      <c r="LI146" s="207" t="str">
        <f t="shared" si="75"/>
        <v/>
      </c>
      <c r="LJ146" s="207"/>
      <c r="LK146" s="207"/>
      <c r="LL146" s="207"/>
      <c r="LM146" s="207"/>
      <c r="LN146" s="207"/>
      <c r="LO146" s="207"/>
      <c r="LP146" s="207" t="str">
        <f t="shared" si="76"/>
        <v/>
      </c>
      <c r="LQ146" s="207"/>
      <c r="LR146" s="207"/>
      <c r="LS146" s="207"/>
      <c r="LT146" s="207"/>
      <c r="LU146" s="207"/>
      <c r="LV146" s="207"/>
      <c r="LW146" s="207" t="str">
        <f t="shared" si="77"/>
        <v/>
      </c>
      <c r="LX146" s="207"/>
      <c r="LY146" s="207"/>
      <c r="LZ146" s="207"/>
      <c r="MA146" s="207"/>
      <c r="MB146" s="207"/>
      <c r="MC146" s="207"/>
      <c r="MD146" s="207" t="str">
        <f t="shared" si="78"/>
        <v/>
      </c>
      <c r="ME146" s="207"/>
      <c r="MF146" s="207"/>
      <c r="MG146" s="207"/>
      <c r="MH146" s="207"/>
      <c r="MI146" s="207"/>
      <c r="MJ146" s="207"/>
      <c r="MK146" s="207" t="str">
        <f t="shared" si="79"/>
        <v/>
      </c>
      <c r="ML146" s="207"/>
      <c r="MM146" s="207"/>
      <c r="MN146" s="207"/>
      <c r="MO146" s="207"/>
      <c r="MP146" s="207"/>
      <c r="MQ146" s="207"/>
      <c r="MR146" s="207" t="str">
        <f t="shared" si="80"/>
        <v/>
      </c>
      <c r="MS146" s="207"/>
      <c r="MT146" s="207"/>
      <c r="MU146" s="207"/>
      <c r="MV146" s="207"/>
      <c r="MW146" s="207"/>
      <c r="MX146" s="207"/>
      <c r="MY146" s="207" t="str">
        <f t="shared" si="81"/>
        <v/>
      </c>
      <c r="MZ146" s="207"/>
      <c r="NA146" s="207"/>
      <c r="NB146" s="207"/>
      <c r="NC146" s="207"/>
      <c r="ND146" s="207"/>
      <c r="NE146" s="207"/>
      <c r="NF146" s="207" t="str">
        <f t="shared" si="82"/>
        <v/>
      </c>
      <c r="NG146" s="207"/>
      <c r="NH146" s="207"/>
      <c r="NI146" s="207"/>
      <c r="NJ146" s="207"/>
      <c r="NK146" s="207"/>
      <c r="NL146" s="207"/>
      <c r="NM146" s="207" t="str">
        <f t="shared" si="83"/>
        <v/>
      </c>
      <c r="NN146" s="207"/>
      <c r="NO146" s="207"/>
      <c r="NP146" s="207"/>
      <c r="NQ146" s="207"/>
      <c r="NR146" s="207"/>
      <c r="NS146" s="207"/>
      <c r="NT146" s="207" t="str">
        <f t="shared" si="84"/>
        <v/>
      </c>
      <c r="NU146" s="207"/>
      <c r="NV146" s="207"/>
      <c r="NW146" s="207"/>
      <c r="NX146" s="207"/>
      <c r="NY146" s="207"/>
      <c r="NZ146" s="207"/>
      <c r="OA146" s="207" t="str">
        <f t="shared" si="85"/>
        <v/>
      </c>
      <c r="OB146" s="207"/>
      <c r="OC146" s="207"/>
      <c r="OD146" s="207"/>
      <c r="OE146" s="207"/>
      <c r="OF146" s="207"/>
      <c r="OG146" s="207"/>
      <c r="OH146" s="207" t="str">
        <f t="shared" si="86"/>
        <v/>
      </c>
      <c r="OI146" s="207"/>
      <c r="OJ146" s="207"/>
      <c r="OK146" s="207"/>
      <c r="OL146" s="207"/>
      <c r="OM146" s="207"/>
      <c r="ON146" s="207"/>
      <c r="OO146" s="207" t="str">
        <f t="shared" si="87"/>
        <v/>
      </c>
      <c r="OP146" s="207"/>
      <c r="OQ146" s="207"/>
      <c r="OR146" s="207"/>
      <c r="OS146" s="207"/>
      <c r="OT146" s="207"/>
      <c r="OU146" s="207"/>
      <c r="OV146" s="207" t="str">
        <f t="shared" si="88"/>
        <v/>
      </c>
      <c r="OW146" s="207"/>
      <c r="OX146" s="207"/>
      <c r="OY146" s="207"/>
      <c r="OZ146" s="207"/>
      <c r="PA146" s="207"/>
      <c r="PB146" s="207"/>
      <c r="PC146" s="207" t="str">
        <f t="shared" si="89"/>
        <v/>
      </c>
      <c r="PD146" s="207"/>
      <c r="PE146" s="207"/>
      <c r="PF146" s="207"/>
      <c r="PG146" s="207"/>
      <c r="PH146" s="207"/>
      <c r="PI146" s="207"/>
      <c r="PJ146" s="207" t="str">
        <f t="shared" si="90"/>
        <v/>
      </c>
      <c r="PK146" s="207"/>
      <c r="PL146" s="207"/>
      <c r="PM146" s="207"/>
      <c r="PN146" s="207"/>
      <c r="PO146" s="207"/>
      <c r="PP146" s="207"/>
      <c r="PQ146" s="207" t="str">
        <f t="shared" si="91"/>
        <v/>
      </c>
      <c r="PR146" s="207"/>
      <c r="PS146" s="207"/>
      <c r="PT146" s="207"/>
      <c r="PU146" s="207"/>
      <c r="PV146" s="207"/>
      <c r="PW146" s="207"/>
      <c r="PX146" s="207" t="str">
        <f t="shared" si="92"/>
        <v/>
      </c>
      <c r="PY146" s="207"/>
      <c r="PZ146" s="207"/>
      <c r="QA146" s="207"/>
      <c r="QB146" s="207"/>
      <c r="QC146" s="207"/>
      <c r="QD146" s="207"/>
      <c r="QE146" s="207" t="str">
        <f t="shared" si="93"/>
        <v/>
      </c>
      <c r="QF146" s="207"/>
      <c r="QG146" s="207"/>
      <c r="QH146" s="207"/>
      <c r="QI146" s="207"/>
      <c r="QJ146" s="207"/>
      <c r="QK146" s="207"/>
      <c r="QL146" s="207"/>
      <c r="QM146" s="207"/>
      <c r="QN146" s="207"/>
      <c r="QO146" s="207"/>
      <c r="QP146" s="207"/>
      <c r="QQ146" s="207"/>
      <c r="QR146" s="207"/>
      <c r="QS146" s="207"/>
      <c r="QT146" s="207"/>
      <c r="QU146" s="207"/>
      <c r="QV146" s="207"/>
    </row>
    <row r="147" spans="1:464" s="6" customFormat="1" ht="16.5">
      <c r="A147" s="207"/>
      <c r="B147" s="208"/>
      <c r="C147" s="208"/>
      <c r="D147" s="208"/>
      <c r="E147" s="208"/>
      <c r="F147" s="207" t="e">
        <f t="shared" si="71"/>
        <v>#N/A</v>
      </c>
      <c r="G147" s="207"/>
      <c r="H147" s="208"/>
      <c r="I147" s="208"/>
      <c r="J147" s="208"/>
      <c r="K147" s="207"/>
      <c r="L147" s="207"/>
      <c r="M147" s="207">
        <f t="shared" si="72"/>
        <v>0</v>
      </c>
      <c r="N147" s="207"/>
      <c r="O147" s="207"/>
      <c r="P147" s="207"/>
      <c r="Q147" s="209"/>
      <c r="R147" s="207"/>
      <c r="S147" s="207"/>
      <c r="T147" s="207">
        <f t="shared" si="73"/>
        <v>0</v>
      </c>
      <c r="U147" s="207"/>
      <c r="V147" s="207"/>
      <c r="W147" s="207"/>
      <c r="X147" s="207"/>
      <c r="Y147" s="207"/>
      <c r="Z147" s="207"/>
      <c r="AA147" s="207">
        <f t="shared" si="74"/>
        <v>0</v>
      </c>
      <c r="AB147" s="207"/>
      <c r="AC147" s="207"/>
      <c r="AD147" s="207"/>
      <c r="AE147" s="207"/>
      <c r="AF147" s="207"/>
      <c r="AG147" s="207"/>
      <c r="AH147" s="207" t="str">
        <f t="shared" si="24"/>
        <v/>
      </c>
      <c r="AI147" s="207"/>
      <c r="AJ147" s="207"/>
      <c r="AK147" s="207"/>
      <c r="AL147" s="207"/>
      <c r="AM147" s="207"/>
      <c r="AN147" s="207"/>
      <c r="AO147" s="207" t="str">
        <f t="shared" si="25"/>
        <v/>
      </c>
      <c r="AP147" s="207"/>
      <c r="AQ147" s="207"/>
      <c r="AR147" s="207"/>
      <c r="AS147" s="207"/>
      <c r="AT147" s="207"/>
      <c r="AU147" s="207"/>
      <c r="AV147" s="207" t="str">
        <f t="shared" si="26"/>
        <v/>
      </c>
      <c r="AW147" s="207"/>
      <c r="AX147" s="207"/>
      <c r="AY147" s="207"/>
      <c r="AZ147" s="207"/>
      <c r="BA147" s="207"/>
      <c r="BB147" s="207"/>
      <c r="BC147" s="207" t="str">
        <f t="shared" si="27"/>
        <v/>
      </c>
      <c r="BD147" s="207"/>
      <c r="BE147" s="207"/>
      <c r="BF147" s="207"/>
      <c r="BG147" s="207"/>
      <c r="BH147" s="207"/>
      <c r="BI147" s="207"/>
      <c r="BJ147" s="207" t="str">
        <f t="shared" si="28"/>
        <v/>
      </c>
      <c r="BK147" s="207"/>
      <c r="BL147" s="207"/>
      <c r="BM147" s="207"/>
      <c r="BN147" s="207"/>
      <c r="BO147" s="207"/>
      <c r="BP147" s="207"/>
      <c r="BQ147" s="207" t="str">
        <f t="shared" si="29"/>
        <v/>
      </c>
      <c r="BR147" s="207"/>
      <c r="BS147" s="207"/>
      <c r="BT147" s="207"/>
      <c r="BU147" s="207"/>
      <c r="BV147" s="207"/>
      <c r="BW147" s="207"/>
      <c r="BX147" s="207" t="str">
        <f t="shared" si="30"/>
        <v/>
      </c>
      <c r="BY147" s="207"/>
      <c r="BZ147" s="207"/>
      <c r="CA147" s="207"/>
      <c r="CB147" s="207"/>
      <c r="CC147" s="207"/>
      <c r="CD147" s="207"/>
      <c r="CE147" s="207" t="str">
        <f t="shared" si="31"/>
        <v/>
      </c>
      <c r="CF147" s="207"/>
      <c r="CG147" s="207"/>
      <c r="CH147" s="207"/>
      <c r="CI147" s="207"/>
      <c r="CJ147" s="207"/>
      <c r="CK147" s="207"/>
      <c r="CL147" s="207" t="str">
        <f t="shared" si="32"/>
        <v/>
      </c>
      <c r="CM147" s="207"/>
      <c r="CN147" s="207"/>
      <c r="CO147" s="207"/>
      <c r="CP147" s="207"/>
      <c r="CQ147" s="207"/>
      <c r="CR147" s="207"/>
      <c r="CS147" s="207" t="str">
        <f t="shared" si="33"/>
        <v/>
      </c>
      <c r="CT147" s="207"/>
      <c r="CU147" s="207"/>
      <c r="CV147" s="207"/>
      <c r="CW147" s="207"/>
      <c r="CX147" s="207"/>
      <c r="CY147" s="207"/>
      <c r="CZ147" s="207" t="str">
        <f t="shared" si="34"/>
        <v/>
      </c>
      <c r="DA147" s="207"/>
      <c r="DB147" s="207"/>
      <c r="DC147" s="207"/>
      <c r="DD147" s="207"/>
      <c r="DE147" s="207"/>
      <c r="DF147" s="207"/>
      <c r="DG147" s="207" t="str">
        <f t="shared" si="35"/>
        <v/>
      </c>
      <c r="DH147" s="207"/>
      <c r="DI147" s="207"/>
      <c r="DJ147" s="207"/>
      <c r="DK147" s="207"/>
      <c r="DL147" s="207"/>
      <c r="DM147" s="207"/>
      <c r="DN147" s="207" t="str">
        <f t="shared" si="36"/>
        <v/>
      </c>
      <c r="DO147" s="207"/>
      <c r="DP147" s="207"/>
      <c r="DQ147" s="207"/>
      <c r="DR147" s="207"/>
      <c r="DS147" s="207"/>
      <c r="DT147" s="207"/>
      <c r="DU147" s="207" t="str">
        <f t="shared" si="37"/>
        <v/>
      </c>
      <c r="DV147" s="207"/>
      <c r="DW147" s="207"/>
      <c r="DX147" s="207"/>
      <c r="DY147" s="207"/>
      <c r="DZ147" s="207"/>
      <c r="EA147" s="207"/>
      <c r="EB147" s="207" t="str">
        <f t="shared" si="38"/>
        <v/>
      </c>
      <c r="EC147" s="207"/>
      <c r="ED147" s="207"/>
      <c r="EE147" s="207"/>
      <c r="EF147" s="207"/>
      <c r="EG147" s="207"/>
      <c r="EH147" s="207"/>
      <c r="EI147" s="207" t="str">
        <f t="shared" si="39"/>
        <v/>
      </c>
      <c r="EJ147" s="207"/>
      <c r="EK147" s="207"/>
      <c r="EL147" s="207"/>
      <c r="EM147" s="207"/>
      <c r="EN147" s="207"/>
      <c r="EO147" s="207"/>
      <c r="EP147" s="207" t="str">
        <f t="shared" si="40"/>
        <v/>
      </c>
      <c r="EQ147" s="207"/>
      <c r="ER147" s="207"/>
      <c r="ES147" s="207"/>
      <c r="ET147" s="207"/>
      <c r="EU147" s="207"/>
      <c r="EV147" s="207"/>
      <c r="EW147" s="207" t="str">
        <f t="shared" si="41"/>
        <v/>
      </c>
      <c r="EX147" s="207"/>
      <c r="EY147" s="207"/>
      <c r="EZ147" s="207"/>
      <c r="FA147" s="207"/>
      <c r="FB147" s="207"/>
      <c r="FC147" s="207"/>
      <c r="FD147" s="207" t="str">
        <f t="shared" si="42"/>
        <v/>
      </c>
      <c r="FE147" s="207"/>
      <c r="FF147" s="207"/>
      <c r="FG147" s="207"/>
      <c r="FH147" s="207"/>
      <c r="FI147" s="207"/>
      <c r="FJ147" s="207"/>
      <c r="FK147" s="207" t="str">
        <f t="shared" si="43"/>
        <v/>
      </c>
      <c r="FL147" s="207"/>
      <c r="FM147" s="207"/>
      <c r="FN147" s="207"/>
      <c r="FO147" s="207"/>
      <c r="FP147" s="207"/>
      <c r="FQ147" s="207"/>
      <c r="FR147" s="207" t="str">
        <f t="shared" si="44"/>
        <v/>
      </c>
      <c r="FS147" s="207"/>
      <c r="FT147" s="207"/>
      <c r="FU147" s="207"/>
      <c r="FV147" s="207"/>
      <c r="FW147" s="207"/>
      <c r="FX147" s="207"/>
      <c r="FY147" s="207" t="str">
        <f t="shared" si="45"/>
        <v/>
      </c>
      <c r="FZ147" s="207"/>
      <c r="GA147" s="207"/>
      <c r="GB147" s="207"/>
      <c r="GC147" s="207"/>
      <c r="GD147" s="207"/>
      <c r="GE147" s="207"/>
      <c r="GF147" s="207" t="str">
        <f t="shared" si="46"/>
        <v/>
      </c>
      <c r="GG147" s="207"/>
      <c r="GH147" s="207"/>
      <c r="GI147" s="207"/>
      <c r="GJ147" s="207"/>
      <c r="GK147" s="207"/>
      <c r="GL147" s="207"/>
      <c r="GM147" s="207" t="str">
        <f t="shared" si="47"/>
        <v/>
      </c>
      <c r="GN147" s="207"/>
      <c r="GO147" s="207"/>
      <c r="GP147" s="207"/>
      <c r="GQ147" s="207"/>
      <c r="GR147" s="207"/>
      <c r="GS147" s="207"/>
      <c r="GT147" s="207" t="str">
        <f t="shared" si="48"/>
        <v/>
      </c>
      <c r="GU147" s="207"/>
      <c r="GV147" s="207"/>
      <c r="GW147" s="207"/>
      <c r="GX147" s="207"/>
      <c r="GY147" s="207"/>
      <c r="GZ147" s="207"/>
      <c r="HA147" s="207" t="str">
        <f t="shared" si="49"/>
        <v/>
      </c>
      <c r="HB147" s="207"/>
      <c r="HC147" s="207"/>
      <c r="HD147" s="207"/>
      <c r="HE147" s="207"/>
      <c r="HF147" s="207"/>
      <c r="HG147" s="207"/>
      <c r="HH147" s="207" t="str">
        <f t="shared" si="50"/>
        <v/>
      </c>
      <c r="HI147" s="207"/>
      <c r="HJ147" s="207"/>
      <c r="HK147" s="207"/>
      <c r="HL147" s="207"/>
      <c r="HM147" s="207"/>
      <c r="HN147" s="207"/>
      <c r="HO147" s="207" t="str">
        <f t="shared" si="51"/>
        <v/>
      </c>
      <c r="HP147" s="207"/>
      <c r="HQ147" s="207"/>
      <c r="HR147" s="207"/>
      <c r="HS147" s="207"/>
      <c r="HT147" s="207"/>
      <c r="HU147" s="207"/>
      <c r="HV147" s="207" t="str">
        <f t="shared" si="52"/>
        <v/>
      </c>
      <c r="HW147" s="207"/>
      <c r="HX147" s="207"/>
      <c r="HY147" s="207"/>
      <c r="HZ147" s="207"/>
      <c r="IA147" s="207"/>
      <c r="IB147" s="207"/>
      <c r="IC147" s="207" t="str">
        <f t="shared" si="53"/>
        <v/>
      </c>
      <c r="ID147" s="207"/>
      <c r="IE147" s="207"/>
      <c r="IF147" s="207"/>
      <c r="IG147" s="207"/>
      <c r="IH147" s="207"/>
      <c r="II147" s="207"/>
      <c r="IJ147" s="207" t="str">
        <f t="shared" si="54"/>
        <v/>
      </c>
      <c r="IK147" s="207"/>
      <c r="IL147" s="207"/>
      <c r="IM147" s="207"/>
      <c r="IN147" s="207"/>
      <c r="IO147" s="207"/>
      <c r="IP147" s="207"/>
      <c r="IQ147" s="207" t="str">
        <f t="shared" si="55"/>
        <v/>
      </c>
      <c r="IR147" s="207"/>
      <c r="IS147" s="207"/>
      <c r="IT147" s="207"/>
      <c r="IU147" s="207"/>
      <c r="IV147" s="207"/>
      <c r="IW147" s="207"/>
      <c r="IX147" s="207" t="str">
        <f t="shared" si="56"/>
        <v/>
      </c>
      <c r="IY147" s="207"/>
      <c r="IZ147" s="207"/>
      <c r="JA147" s="207"/>
      <c r="JB147" s="207"/>
      <c r="JC147" s="207"/>
      <c r="JD147" s="207"/>
      <c r="JE147" s="207" t="str">
        <f t="shared" si="57"/>
        <v/>
      </c>
      <c r="JF147" s="207"/>
      <c r="JG147" s="207"/>
      <c r="JH147" s="207"/>
      <c r="JI147" s="207"/>
      <c r="JJ147" s="207"/>
      <c r="JK147" s="207"/>
      <c r="JL147" s="207" t="str">
        <f t="shared" si="58"/>
        <v/>
      </c>
      <c r="JM147" s="207"/>
      <c r="JN147" s="207"/>
      <c r="JO147" s="207"/>
      <c r="JP147" s="207"/>
      <c r="JQ147" s="207"/>
      <c r="JR147" s="207"/>
      <c r="JS147" s="207" t="str">
        <f t="shared" si="59"/>
        <v/>
      </c>
      <c r="JT147" s="207"/>
      <c r="JU147" s="207"/>
      <c r="JV147" s="207"/>
      <c r="JW147" s="207"/>
      <c r="JX147" s="207"/>
      <c r="JY147" s="207"/>
      <c r="JZ147" s="207" t="str">
        <f t="shared" si="60"/>
        <v/>
      </c>
      <c r="KA147" s="207"/>
      <c r="KB147" s="207"/>
      <c r="KC147" s="207"/>
      <c r="KD147" s="207"/>
      <c r="KE147" s="207"/>
      <c r="KF147" s="207"/>
      <c r="KG147" s="207" t="str">
        <f t="shared" si="61"/>
        <v/>
      </c>
      <c r="KH147" s="207"/>
      <c r="KI147" s="207"/>
      <c r="KJ147" s="207"/>
      <c r="KK147" s="207"/>
      <c r="KL147" s="207"/>
      <c r="KM147" s="207"/>
      <c r="KN147" s="207" t="str">
        <f t="shared" si="62"/>
        <v/>
      </c>
      <c r="KO147" s="207"/>
      <c r="KP147" s="207"/>
      <c r="KQ147" s="207"/>
      <c r="KR147" s="207"/>
      <c r="KS147" s="207"/>
      <c r="KT147" s="207"/>
      <c r="KU147" s="207" t="str">
        <f t="shared" si="63"/>
        <v/>
      </c>
      <c r="KV147" s="207"/>
      <c r="KW147" s="207"/>
      <c r="KX147" s="207"/>
      <c r="KY147" s="207"/>
      <c r="KZ147" s="207"/>
      <c r="LA147" s="207"/>
      <c r="LB147" s="207" t="str">
        <f t="shared" si="64"/>
        <v/>
      </c>
      <c r="LC147" s="207"/>
      <c r="LD147" s="207"/>
      <c r="LE147" s="207"/>
      <c r="LF147" s="207"/>
      <c r="LG147" s="207"/>
      <c r="LH147" s="207"/>
      <c r="LI147" s="207" t="str">
        <f t="shared" si="75"/>
        <v/>
      </c>
      <c r="LJ147" s="207"/>
      <c r="LK147" s="207"/>
      <c r="LL147" s="207"/>
      <c r="LM147" s="207"/>
      <c r="LN147" s="207"/>
      <c r="LO147" s="207"/>
      <c r="LP147" s="207" t="str">
        <f t="shared" si="76"/>
        <v/>
      </c>
      <c r="LQ147" s="207"/>
      <c r="LR147" s="207"/>
      <c r="LS147" s="207"/>
      <c r="LT147" s="207"/>
      <c r="LU147" s="207"/>
      <c r="LV147" s="207"/>
      <c r="LW147" s="207" t="str">
        <f t="shared" si="77"/>
        <v/>
      </c>
      <c r="LX147" s="207"/>
      <c r="LY147" s="207"/>
      <c r="LZ147" s="207"/>
      <c r="MA147" s="207"/>
      <c r="MB147" s="207"/>
      <c r="MC147" s="207"/>
      <c r="MD147" s="207" t="str">
        <f t="shared" si="78"/>
        <v/>
      </c>
      <c r="ME147" s="207"/>
      <c r="MF147" s="207"/>
      <c r="MG147" s="207"/>
      <c r="MH147" s="207"/>
      <c r="MI147" s="207"/>
      <c r="MJ147" s="207"/>
      <c r="MK147" s="207" t="str">
        <f t="shared" si="79"/>
        <v/>
      </c>
      <c r="ML147" s="207"/>
      <c r="MM147" s="207"/>
      <c r="MN147" s="207"/>
      <c r="MO147" s="207"/>
      <c r="MP147" s="207"/>
      <c r="MQ147" s="207"/>
      <c r="MR147" s="207" t="str">
        <f t="shared" si="80"/>
        <v/>
      </c>
      <c r="MS147" s="207"/>
      <c r="MT147" s="207"/>
      <c r="MU147" s="207"/>
      <c r="MV147" s="207"/>
      <c r="MW147" s="207"/>
      <c r="MX147" s="207"/>
      <c r="MY147" s="207" t="str">
        <f t="shared" si="81"/>
        <v/>
      </c>
      <c r="MZ147" s="207"/>
      <c r="NA147" s="207"/>
      <c r="NB147" s="207"/>
      <c r="NC147" s="207"/>
      <c r="ND147" s="207"/>
      <c r="NE147" s="207"/>
      <c r="NF147" s="207" t="str">
        <f t="shared" si="82"/>
        <v/>
      </c>
      <c r="NG147" s="207"/>
      <c r="NH147" s="207"/>
      <c r="NI147" s="207"/>
      <c r="NJ147" s="207"/>
      <c r="NK147" s="207"/>
      <c r="NL147" s="207"/>
      <c r="NM147" s="207" t="str">
        <f t="shared" si="83"/>
        <v/>
      </c>
      <c r="NN147" s="207"/>
      <c r="NO147" s="207"/>
      <c r="NP147" s="207"/>
      <c r="NQ147" s="207"/>
      <c r="NR147" s="207"/>
      <c r="NS147" s="207"/>
      <c r="NT147" s="207" t="str">
        <f t="shared" si="84"/>
        <v/>
      </c>
      <c r="NU147" s="207"/>
      <c r="NV147" s="207"/>
      <c r="NW147" s="207"/>
      <c r="NX147" s="207"/>
      <c r="NY147" s="207"/>
      <c r="NZ147" s="207"/>
      <c r="OA147" s="207" t="str">
        <f t="shared" si="85"/>
        <v/>
      </c>
      <c r="OB147" s="207"/>
      <c r="OC147" s="207"/>
      <c r="OD147" s="207"/>
      <c r="OE147" s="207"/>
      <c r="OF147" s="207"/>
      <c r="OG147" s="207"/>
      <c r="OH147" s="207" t="str">
        <f t="shared" si="86"/>
        <v/>
      </c>
      <c r="OI147" s="207"/>
      <c r="OJ147" s="207"/>
      <c r="OK147" s="207"/>
      <c r="OL147" s="207"/>
      <c r="OM147" s="207"/>
      <c r="ON147" s="207"/>
      <c r="OO147" s="207" t="str">
        <f t="shared" si="87"/>
        <v/>
      </c>
      <c r="OP147" s="207"/>
      <c r="OQ147" s="207"/>
      <c r="OR147" s="207"/>
      <c r="OS147" s="207"/>
      <c r="OT147" s="207"/>
      <c r="OU147" s="207"/>
      <c r="OV147" s="207" t="str">
        <f t="shared" si="88"/>
        <v/>
      </c>
      <c r="OW147" s="207"/>
      <c r="OX147" s="207"/>
      <c r="OY147" s="207"/>
      <c r="OZ147" s="207"/>
      <c r="PA147" s="207"/>
      <c r="PB147" s="207"/>
      <c r="PC147" s="207" t="str">
        <f t="shared" si="89"/>
        <v/>
      </c>
      <c r="PD147" s="207"/>
      <c r="PE147" s="207"/>
      <c r="PF147" s="207"/>
      <c r="PG147" s="207"/>
      <c r="PH147" s="207"/>
      <c r="PI147" s="207"/>
      <c r="PJ147" s="207" t="str">
        <f t="shared" si="90"/>
        <v/>
      </c>
      <c r="PK147" s="207"/>
      <c r="PL147" s="207"/>
      <c r="PM147" s="207"/>
      <c r="PN147" s="207"/>
      <c r="PO147" s="207"/>
      <c r="PP147" s="207"/>
      <c r="PQ147" s="207" t="str">
        <f t="shared" si="91"/>
        <v/>
      </c>
      <c r="PR147" s="207"/>
      <c r="PS147" s="207"/>
      <c r="PT147" s="207"/>
      <c r="PU147" s="207"/>
      <c r="PV147" s="207"/>
      <c r="PW147" s="207"/>
      <c r="PX147" s="207" t="str">
        <f t="shared" si="92"/>
        <v/>
      </c>
      <c r="PY147" s="207"/>
      <c r="PZ147" s="207"/>
      <c r="QA147" s="207"/>
      <c r="QB147" s="207"/>
      <c r="QC147" s="207"/>
      <c r="QD147" s="207"/>
      <c r="QE147" s="207" t="str">
        <f t="shared" si="93"/>
        <v/>
      </c>
      <c r="QF147" s="207"/>
      <c r="QG147" s="207"/>
      <c r="QH147" s="207"/>
      <c r="QI147" s="207"/>
      <c r="QJ147" s="207"/>
      <c r="QK147" s="207"/>
      <c r="QL147" s="207"/>
      <c r="QM147" s="207"/>
      <c r="QN147" s="207"/>
      <c r="QO147" s="207"/>
      <c r="QP147" s="207"/>
      <c r="QQ147" s="207"/>
      <c r="QR147" s="207"/>
      <c r="QS147" s="207"/>
      <c r="QT147" s="207"/>
      <c r="QU147" s="207"/>
      <c r="QV147" s="207"/>
    </row>
    <row r="148" spans="1:464" s="6" customFormat="1" ht="16.5">
      <c r="A148" s="207"/>
      <c r="B148" s="208"/>
      <c r="C148" s="208"/>
      <c r="D148" s="208"/>
      <c r="E148" s="208"/>
      <c r="F148" s="207" t="e">
        <f t="shared" si="71"/>
        <v>#N/A</v>
      </c>
      <c r="G148" s="207"/>
      <c r="H148" s="208"/>
      <c r="I148" s="208"/>
      <c r="J148" s="208"/>
      <c r="K148" s="207"/>
      <c r="L148" s="207"/>
      <c r="M148" s="207">
        <f t="shared" si="72"/>
        <v>0</v>
      </c>
      <c r="N148" s="207"/>
      <c r="O148" s="207"/>
      <c r="P148" s="207"/>
      <c r="Q148" s="209"/>
      <c r="R148" s="207"/>
      <c r="S148" s="207"/>
      <c r="T148" s="207">
        <f t="shared" si="73"/>
        <v>20</v>
      </c>
      <c r="U148" s="207"/>
      <c r="V148" s="207"/>
      <c r="W148" s="207"/>
      <c r="X148" s="207"/>
      <c r="Y148" s="207"/>
      <c r="Z148" s="207"/>
      <c r="AA148" s="207">
        <f t="shared" si="74"/>
        <v>0</v>
      </c>
      <c r="AB148" s="207"/>
      <c r="AC148" s="207"/>
      <c r="AD148" s="207"/>
      <c r="AE148" s="207"/>
      <c r="AF148" s="207"/>
      <c r="AG148" s="207"/>
      <c r="AH148" s="207" t="str">
        <f t="shared" si="24"/>
        <v/>
      </c>
      <c r="AI148" s="207"/>
      <c r="AJ148" s="207"/>
      <c r="AK148" s="207"/>
      <c r="AL148" s="207"/>
      <c r="AM148" s="207"/>
      <c r="AN148" s="207"/>
      <c r="AO148" s="207" t="str">
        <f t="shared" si="25"/>
        <v/>
      </c>
      <c r="AP148" s="207"/>
      <c r="AQ148" s="207"/>
      <c r="AR148" s="207"/>
      <c r="AS148" s="207"/>
      <c r="AT148" s="207"/>
      <c r="AU148" s="207"/>
      <c r="AV148" s="207" t="str">
        <f t="shared" si="26"/>
        <v/>
      </c>
      <c r="AW148" s="207"/>
      <c r="AX148" s="207"/>
      <c r="AY148" s="207"/>
      <c r="AZ148" s="207"/>
      <c r="BA148" s="207"/>
      <c r="BB148" s="207"/>
      <c r="BC148" s="207" t="str">
        <f t="shared" si="27"/>
        <v/>
      </c>
      <c r="BD148" s="207"/>
      <c r="BE148" s="207"/>
      <c r="BF148" s="207"/>
      <c r="BG148" s="207"/>
      <c r="BH148" s="207"/>
      <c r="BI148" s="207"/>
      <c r="BJ148" s="207" t="str">
        <f t="shared" si="28"/>
        <v/>
      </c>
      <c r="BK148" s="207"/>
      <c r="BL148" s="207"/>
      <c r="BM148" s="207"/>
      <c r="BN148" s="207"/>
      <c r="BO148" s="207"/>
      <c r="BP148" s="207"/>
      <c r="BQ148" s="207" t="str">
        <f t="shared" si="29"/>
        <v/>
      </c>
      <c r="BR148" s="207"/>
      <c r="BS148" s="207"/>
      <c r="BT148" s="207"/>
      <c r="BU148" s="207"/>
      <c r="BV148" s="207"/>
      <c r="BW148" s="207"/>
      <c r="BX148" s="207" t="str">
        <f t="shared" si="30"/>
        <v/>
      </c>
      <c r="BY148" s="207"/>
      <c r="BZ148" s="207"/>
      <c r="CA148" s="207"/>
      <c r="CB148" s="207"/>
      <c r="CC148" s="207"/>
      <c r="CD148" s="207"/>
      <c r="CE148" s="207" t="str">
        <f t="shared" si="31"/>
        <v/>
      </c>
      <c r="CF148" s="207"/>
      <c r="CG148" s="207"/>
      <c r="CH148" s="207"/>
      <c r="CI148" s="207"/>
      <c r="CJ148" s="207"/>
      <c r="CK148" s="207"/>
      <c r="CL148" s="207" t="str">
        <f t="shared" si="32"/>
        <v/>
      </c>
      <c r="CM148" s="207"/>
      <c r="CN148" s="207"/>
      <c r="CO148" s="207"/>
      <c r="CP148" s="207"/>
      <c r="CQ148" s="207"/>
      <c r="CR148" s="207"/>
      <c r="CS148" s="207" t="str">
        <f t="shared" si="33"/>
        <v/>
      </c>
      <c r="CT148" s="207"/>
      <c r="CU148" s="207"/>
      <c r="CV148" s="207"/>
      <c r="CW148" s="207"/>
      <c r="CX148" s="207"/>
      <c r="CY148" s="207"/>
      <c r="CZ148" s="207" t="str">
        <f t="shared" si="34"/>
        <v/>
      </c>
      <c r="DA148" s="207"/>
      <c r="DB148" s="207"/>
      <c r="DC148" s="207"/>
      <c r="DD148" s="207"/>
      <c r="DE148" s="207"/>
      <c r="DF148" s="207"/>
      <c r="DG148" s="207" t="str">
        <f t="shared" si="35"/>
        <v/>
      </c>
      <c r="DH148" s="207"/>
      <c r="DI148" s="207"/>
      <c r="DJ148" s="207"/>
      <c r="DK148" s="207"/>
      <c r="DL148" s="207"/>
      <c r="DM148" s="207"/>
      <c r="DN148" s="207" t="str">
        <f t="shared" si="36"/>
        <v/>
      </c>
      <c r="DO148" s="207"/>
      <c r="DP148" s="207"/>
      <c r="DQ148" s="207"/>
      <c r="DR148" s="207"/>
      <c r="DS148" s="207"/>
      <c r="DT148" s="207"/>
      <c r="DU148" s="207" t="str">
        <f t="shared" si="37"/>
        <v/>
      </c>
      <c r="DV148" s="207"/>
      <c r="DW148" s="207"/>
      <c r="DX148" s="207"/>
      <c r="DY148" s="207"/>
      <c r="DZ148" s="207"/>
      <c r="EA148" s="207"/>
      <c r="EB148" s="207" t="str">
        <f t="shared" si="38"/>
        <v/>
      </c>
      <c r="EC148" s="207"/>
      <c r="ED148" s="207"/>
      <c r="EE148" s="207"/>
      <c r="EF148" s="207"/>
      <c r="EG148" s="207"/>
      <c r="EH148" s="207"/>
      <c r="EI148" s="207" t="str">
        <f t="shared" si="39"/>
        <v/>
      </c>
      <c r="EJ148" s="207"/>
      <c r="EK148" s="207"/>
      <c r="EL148" s="207"/>
      <c r="EM148" s="207"/>
      <c r="EN148" s="207"/>
      <c r="EO148" s="207"/>
      <c r="EP148" s="207" t="str">
        <f t="shared" si="40"/>
        <v/>
      </c>
      <c r="EQ148" s="207"/>
      <c r="ER148" s="207"/>
      <c r="ES148" s="207"/>
      <c r="ET148" s="207"/>
      <c r="EU148" s="207"/>
      <c r="EV148" s="207"/>
      <c r="EW148" s="207" t="str">
        <f t="shared" si="41"/>
        <v/>
      </c>
      <c r="EX148" s="207"/>
      <c r="EY148" s="207"/>
      <c r="EZ148" s="207"/>
      <c r="FA148" s="207"/>
      <c r="FB148" s="207"/>
      <c r="FC148" s="207"/>
      <c r="FD148" s="207" t="str">
        <f t="shared" si="42"/>
        <v/>
      </c>
      <c r="FE148" s="207"/>
      <c r="FF148" s="207"/>
      <c r="FG148" s="207"/>
      <c r="FH148" s="207"/>
      <c r="FI148" s="207"/>
      <c r="FJ148" s="207"/>
      <c r="FK148" s="207" t="str">
        <f t="shared" si="43"/>
        <v/>
      </c>
      <c r="FL148" s="207"/>
      <c r="FM148" s="207"/>
      <c r="FN148" s="207"/>
      <c r="FO148" s="207"/>
      <c r="FP148" s="207"/>
      <c r="FQ148" s="207"/>
      <c r="FR148" s="207" t="str">
        <f t="shared" si="44"/>
        <v/>
      </c>
      <c r="FS148" s="207"/>
      <c r="FT148" s="207"/>
      <c r="FU148" s="207"/>
      <c r="FV148" s="207"/>
      <c r="FW148" s="207"/>
      <c r="FX148" s="207"/>
      <c r="FY148" s="207" t="str">
        <f t="shared" si="45"/>
        <v/>
      </c>
      <c r="FZ148" s="207"/>
      <c r="GA148" s="207"/>
      <c r="GB148" s="207"/>
      <c r="GC148" s="207"/>
      <c r="GD148" s="207"/>
      <c r="GE148" s="207"/>
      <c r="GF148" s="207" t="str">
        <f t="shared" si="46"/>
        <v/>
      </c>
      <c r="GG148" s="207"/>
      <c r="GH148" s="207"/>
      <c r="GI148" s="207"/>
      <c r="GJ148" s="207"/>
      <c r="GK148" s="207"/>
      <c r="GL148" s="207"/>
      <c r="GM148" s="207" t="str">
        <f t="shared" si="47"/>
        <v/>
      </c>
      <c r="GN148" s="207"/>
      <c r="GO148" s="207"/>
      <c r="GP148" s="207"/>
      <c r="GQ148" s="207"/>
      <c r="GR148" s="207"/>
      <c r="GS148" s="207"/>
      <c r="GT148" s="207" t="str">
        <f t="shared" si="48"/>
        <v/>
      </c>
      <c r="GU148" s="207"/>
      <c r="GV148" s="207"/>
      <c r="GW148" s="207"/>
      <c r="GX148" s="207"/>
      <c r="GY148" s="207"/>
      <c r="GZ148" s="207"/>
      <c r="HA148" s="207" t="str">
        <f t="shared" si="49"/>
        <v/>
      </c>
      <c r="HB148" s="207"/>
      <c r="HC148" s="207"/>
      <c r="HD148" s="207"/>
      <c r="HE148" s="207"/>
      <c r="HF148" s="207"/>
      <c r="HG148" s="207"/>
      <c r="HH148" s="207" t="str">
        <f t="shared" si="50"/>
        <v/>
      </c>
      <c r="HI148" s="207"/>
      <c r="HJ148" s="207"/>
      <c r="HK148" s="207"/>
      <c r="HL148" s="207"/>
      <c r="HM148" s="207"/>
      <c r="HN148" s="207"/>
      <c r="HO148" s="207" t="str">
        <f t="shared" si="51"/>
        <v/>
      </c>
      <c r="HP148" s="207"/>
      <c r="HQ148" s="207"/>
      <c r="HR148" s="207"/>
      <c r="HS148" s="207"/>
      <c r="HT148" s="207"/>
      <c r="HU148" s="207"/>
      <c r="HV148" s="207" t="str">
        <f t="shared" si="52"/>
        <v/>
      </c>
      <c r="HW148" s="207"/>
      <c r="HX148" s="207"/>
      <c r="HY148" s="207"/>
      <c r="HZ148" s="207"/>
      <c r="IA148" s="207"/>
      <c r="IB148" s="207"/>
      <c r="IC148" s="207" t="str">
        <f t="shared" si="53"/>
        <v/>
      </c>
      <c r="ID148" s="207"/>
      <c r="IE148" s="207"/>
      <c r="IF148" s="207"/>
      <c r="IG148" s="207"/>
      <c r="IH148" s="207"/>
      <c r="II148" s="207"/>
      <c r="IJ148" s="207" t="str">
        <f t="shared" si="54"/>
        <v/>
      </c>
      <c r="IK148" s="207"/>
      <c r="IL148" s="207"/>
      <c r="IM148" s="207"/>
      <c r="IN148" s="207"/>
      <c r="IO148" s="207"/>
      <c r="IP148" s="207"/>
      <c r="IQ148" s="207" t="str">
        <f t="shared" si="55"/>
        <v/>
      </c>
      <c r="IR148" s="207"/>
      <c r="IS148" s="207"/>
      <c r="IT148" s="207"/>
      <c r="IU148" s="207"/>
      <c r="IV148" s="207"/>
      <c r="IW148" s="207"/>
      <c r="IX148" s="207" t="str">
        <f t="shared" si="56"/>
        <v/>
      </c>
      <c r="IY148" s="207"/>
      <c r="IZ148" s="207"/>
      <c r="JA148" s="207"/>
      <c r="JB148" s="207"/>
      <c r="JC148" s="207"/>
      <c r="JD148" s="207"/>
      <c r="JE148" s="207" t="str">
        <f t="shared" si="57"/>
        <v/>
      </c>
      <c r="JF148" s="207"/>
      <c r="JG148" s="207"/>
      <c r="JH148" s="207"/>
      <c r="JI148" s="207"/>
      <c r="JJ148" s="207"/>
      <c r="JK148" s="207"/>
      <c r="JL148" s="207" t="str">
        <f t="shared" si="58"/>
        <v/>
      </c>
      <c r="JM148" s="207"/>
      <c r="JN148" s="207"/>
      <c r="JO148" s="207"/>
      <c r="JP148" s="207"/>
      <c r="JQ148" s="207"/>
      <c r="JR148" s="207"/>
      <c r="JS148" s="207" t="str">
        <f t="shared" si="59"/>
        <v/>
      </c>
      <c r="JT148" s="207"/>
      <c r="JU148" s="207"/>
      <c r="JV148" s="207"/>
      <c r="JW148" s="207"/>
      <c r="JX148" s="207"/>
      <c r="JY148" s="207"/>
      <c r="JZ148" s="207" t="str">
        <f t="shared" si="60"/>
        <v/>
      </c>
      <c r="KA148" s="207"/>
      <c r="KB148" s="207"/>
      <c r="KC148" s="207"/>
      <c r="KD148" s="207"/>
      <c r="KE148" s="207"/>
      <c r="KF148" s="207"/>
      <c r="KG148" s="207" t="str">
        <f t="shared" si="61"/>
        <v/>
      </c>
      <c r="KH148" s="207"/>
      <c r="KI148" s="207"/>
      <c r="KJ148" s="207"/>
      <c r="KK148" s="207"/>
      <c r="KL148" s="207"/>
      <c r="KM148" s="207"/>
      <c r="KN148" s="207" t="str">
        <f t="shared" si="62"/>
        <v/>
      </c>
      <c r="KO148" s="207"/>
      <c r="KP148" s="207"/>
      <c r="KQ148" s="207"/>
      <c r="KR148" s="207"/>
      <c r="KS148" s="207"/>
      <c r="KT148" s="207"/>
      <c r="KU148" s="207" t="str">
        <f t="shared" si="63"/>
        <v/>
      </c>
      <c r="KV148" s="207"/>
      <c r="KW148" s="207"/>
      <c r="KX148" s="207"/>
      <c r="KY148" s="207"/>
      <c r="KZ148" s="207"/>
      <c r="LA148" s="207"/>
      <c r="LB148" s="207" t="str">
        <f t="shared" si="64"/>
        <v/>
      </c>
      <c r="LC148" s="207"/>
      <c r="LD148" s="207"/>
      <c r="LE148" s="207"/>
      <c r="LF148" s="207"/>
      <c r="LG148" s="207"/>
      <c r="LH148" s="207"/>
      <c r="LI148" s="207" t="str">
        <f t="shared" si="75"/>
        <v/>
      </c>
      <c r="LJ148" s="207"/>
      <c r="LK148" s="207"/>
      <c r="LL148" s="207"/>
      <c r="LM148" s="207"/>
      <c r="LN148" s="207"/>
      <c r="LO148" s="207"/>
      <c r="LP148" s="207" t="str">
        <f t="shared" si="76"/>
        <v/>
      </c>
      <c r="LQ148" s="207"/>
      <c r="LR148" s="207"/>
      <c r="LS148" s="207"/>
      <c r="LT148" s="207"/>
      <c r="LU148" s="207"/>
      <c r="LV148" s="207"/>
      <c r="LW148" s="207" t="str">
        <f t="shared" si="77"/>
        <v/>
      </c>
      <c r="LX148" s="207"/>
      <c r="LY148" s="207"/>
      <c r="LZ148" s="207"/>
      <c r="MA148" s="207"/>
      <c r="MB148" s="207"/>
      <c r="MC148" s="207"/>
      <c r="MD148" s="207" t="str">
        <f t="shared" si="78"/>
        <v/>
      </c>
      <c r="ME148" s="207"/>
      <c r="MF148" s="207"/>
      <c r="MG148" s="207"/>
      <c r="MH148" s="207"/>
      <c r="MI148" s="207"/>
      <c r="MJ148" s="207"/>
      <c r="MK148" s="207" t="str">
        <f t="shared" si="79"/>
        <v/>
      </c>
      <c r="ML148" s="207"/>
      <c r="MM148" s="207"/>
      <c r="MN148" s="207"/>
      <c r="MO148" s="207"/>
      <c r="MP148" s="207"/>
      <c r="MQ148" s="207"/>
      <c r="MR148" s="207" t="str">
        <f t="shared" si="80"/>
        <v/>
      </c>
      <c r="MS148" s="207"/>
      <c r="MT148" s="207"/>
      <c r="MU148" s="207"/>
      <c r="MV148" s="207"/>
      <c r="MW148" s="207"/>
      <c r="MX148" s="207"/>
      <c r="MY148" s="207" t="str">
        <f t="shared" si="81"/>
        <v/>
      </c>
      <c r="MZ148" s="207"/>
      <c r="NA148" s="207"/>
      <c r="NB148" s="207"/>
      <c r="NC148" s="207"/>
      <c r="ND148" s="207"/>
      <c r="NE148" s="207"/>
      <c r="NF148" s="207" t="str">
        <f t="shared" si="82"/>
        <v/>
      </c>
      <c r="NG148" s="207"/>
      <c r="NH148" s="207"/>
      <c r="NI148" s="207"/>
      <c r="NJ148" s="207"/>
      <c r="NK148" s="207"/>
      <c r="NL148" s="207"/>
      <c r="NM148" s="207" t="str">
        <f t="shared" si="83"/>
        <v/>
      </c>
      <c r="NN148" s="207"/>
      <c r="NO148" s="207"/>
      <c r="NP148" s="207"/>
      <c r="NQ148" s="207"/>
      <c r="NR148" s="207"/>
      <c r="NS148" s="207"/>
      <c r="NT148" s="207" t="str">
        <f t="shared" si="84"/>
        <v/>
      </c>
      <c r="NU148" s="207"/>
      <c r="NV148" s="207"/>
      <c r="NW148" s="207"/>
      <c r="NX148" s="207"/>
      <c r="NY148" s="207"/>
      <c r="NZ148" s="207"/>
      <c r="OA148" s="207" t="str">
        <f t="shared" si="85"/>
        <v/>
      </c>
      <c r="OB148" s="207"/>
      <c r="OC148" s="207"/>
      <c r="OD148" s="207"/>
      <c r="OE148" s="207"/>
      <c r="OF148" s="207"/>
      <c r="OG148" s="207"/>
      <c r="OH148" s="207" t="str">
        <f t="shared" si="86"/>
        <v/>
      </c>
      <c r="OI148" s="207"/>
      <c r="OJ148" s="207"/>
      <c r="OK148" s="207"/>
      <c r="OL148" s="207"/>
      <c r="OM148" s="207"/>
      <c r="ON148" s="207"/>
      <c r="OO148" s="207" t="str">
        <f t="shared" si="87"/>
        <v/>
      </c>
      <c r="OP148" s="207"/>
      <c r="OQ148" s="207"/>
      <c r="OR148" s="207"/>
      <c r="OS148" s="207"/>
      <c r="OT148" s="207"/>
      <c r="OU148" s="207"/>
      <c r="OV148" s="207" t="str">
        <f t="shared" si="88"/>
        <v/>
      </c>
      <c r="OW148" s="207"/>
      <c r="OX148" s="207"/>
      <c r="OY148" s="207"/>
      <c r="OZ148" s="207"/>
      <c r="PA148" s="207"/>
      <c r="PB148" s="207"/>
      <c r="PC148" s="207" t="str">
        <f t="shared" si="89"/>
        <v/>
      </c>
      <c r="PD148" s="207"/>
      <c r="PE148" s="207"/>
      <c r="PF148" s="207"/>
      <c r="PG148" s="207"/>
      <c r="PH148" s="207"/>
      <c r="PI148" s="207"/>
      <c r="PJ148" s="207" t="str">
        <f t="shared" si="90"/>
        <v/>
      </c>
      <c r="PK148" s="207"/>
      <c r="PL148" s="207"/>
      <c r="PM148" s="207"/>
      <c r="PN148" s="207"/>
      <c r="PO148" s="207"/>
      <c r="PP148" s="207"/>
      <c r="PQ148" s="207" t="str">
        <f t="shared" si="91"/>
        <v/>
      </c>
      <c r="PR148" s="207"/>
      <c r="PS148" s="207"/>
      <c r="PT148" s="207"/>
      <c r="PU148" s="207"/>
      <c r="PV148" s="207"/>
      <c r="PW148" s="207"/>
      <c r="PX148" s="207" t="str">
        <f t="shared" si="92"/>
        <v/>
      </c>
      <c r="PY148" s="207"/>
      <c r="PZ148" s="207"/>
      <c r="QA148" s="207"/>
      <c r="QB148" s="207"/>
      <c r="QC148" s="207"/>
      <c r="QD148" s="207"/>
      <c r="QE148" s="207" t="str">
        <f t="shared" si="93"/>
        <v/>
      </c>
      <c r="QF148" s="207"/>
      <c r="QG148" s="207"/>
      <c r="QH148" s="207"/>
      <c r="QI148" s="207"/>
      <c r="QJ148" s="207"/>
      <c r="QK148" s="207"/>
      <c r="QL148" s="207"/>
      <c r="QM148" s="207"/>
      <c r="QN148" s="207"/>
      <c r="QO148" s="207"/>
      <c r="QP148" s="207"/>
      <c r="QQ148" s="207"/>
      <c r="QR148" s="207"/>
      <c r="QS148" s="207"/>
      <c r="QT148" s="207"/>
      <c r="QU148" s="207"/>
      <c r="QV148" s="207"/>
    </row>
    <row r="149" spans="1:464" s="6" customFormat="1" ht="16.5">
      <c r="A149" s="207"/>
      <c r="B149" s="208"/>
      <c r="C149" s="208"/>
      <c r="D149" s="208"/>
      <c r="E149" s="208"/>
      <c r="F149" s="207" t="e">
        <f t="shared" ref="F149:F154" si="94">F57</f>
        <v>#N/A</v>
      </c>
      <c r="G149" s="207"/>
      <c r="H149" s="208"/>
      <c r="I149" s="208"/>
      <c r="J149" s="208"/>
      <c r="K149" s="207"/>
      <c r="L149" s="207"/>
      <c r="M149" s="207">
        <f t="shared" ref="M149:M154" si="95">M57</f>
        <v>0</v>
      </c>
      <c r="N149" s="207"/>
      <c r="O149" s="207"/>
      <c r="P149" s="207"/>
      <c r="Q149" s="209"/>
      <c r="R149" s="207"/>
      <c r="S149" s="207"/>
      <c r="T149" s="207">
        <f t="shared" si="73"/>
        <v>20</v>
      </c>
      <c r="U149" s="207"/>
      <c r="V149" s="207"/>
      <c r="W149" s="207"/>
      <c r="X149" s="207"/>
      <c r="Y149" s="207"/>
      <c r="Z149" s="207"/>
      <c r="AA149" s="207">
        <f t="shared" si="74"/>
        <v>0</v>
      </c>
      <c r="AB149" s="207"/>
      <c r="AC149" s="207"/>
      <c r="AD149" s="207"/>
      <c r="AE149" s="207"/>
      <c r="AF149" s="207"/>
      <c r="AG149" s="207"/>
      <c r="AH149" s="207" t="str">
        <f t="shared" si="24"/>
        <v/>
      </c>
      <c r="AI149" s="207"/>
      <c r="AJ149" s="207"/>
      <c r="AK149" s="207"/>
      <c r="AL149" s="207"/>
      <c r="AM149" s="207"/>
      <c r="AN149" s="207"/>
      <c r="AO149" s="207" t="str">
        <f t="shared" si="25"/>
        <v/>
      </c>
      <c r="AP149" s="207"/>
      <c r="AQ149" s="207"/>
      <c r="AR149" s="207"/>
      <c r="AS149" s="207"/>
      <c r="AT149" s="207"/>
      <c r="AU149" s="207"/>
      <c r="AV149" s="207" t="str">
        <f t="shared" si="26"/>
        <v/>
      </c>
      <c r="AW149" s="207"/>
      <c r="AX149" s="207"/>
      <c r="AY149" s="207"/>
      <c r="AZ149" s="207"/>
      <c r="BA149" s="207"/>
      <c r="BB149" s="207"/>
      <c r="BC149" s="207" t="str">
        <f t="shared" si="27"/>
        <v/>
      </c>
      <c r="BD149" s="207"/>
      <c r="BE149" s="207"/>
      <c r="BF149" s="207"/>
      <c r="BG149" s="207"/>
      <c r="BH149" s="207"/>
      <c r="BI149" s="207"/>
      <c r="BJ149" s="207" t="str">
        <f t="shared" si="28"/>
        <v/>
      </c>
      <c r="BK149" s="207"/>
      <c r="BL149" s="207"/>
      <c r="BM149" s="207"/>
      <c r="BN149" s="207"/>
      <c r="BO149" s="207"/>
      <c r="BP149" s="207"/>
      <c r="BQ149" s="207" t="str">
        <f t="shared" si="29"/>
        <v/>
      </c>
      <c r="BR149" s="207"/>
      <c r="BS149" s="207"/>
      <c r="BT149" s="207"/>
      <c r="BU149" s="207"/>
      <c r="BV149" s="207"/>
      <c r="BW149" s="207"/>
      <c r="BX149" s="207" t="str">
        <f t="shared" si="30"/>
        <v/>
      </c>
      <c r="BY149" s="207"/>
      <c r="BZ149" s="207"/>
      <c r="CA149" s="207"/>
      <c r="CB149" s="207"/>
      <c r="CC149" s="207"/>
      <c r="CD149" s="207"/>
      <c r="CE149" s="207" t="str">
        <f t="shared" si="31"/>
        <v/>
      </c>
      <c r="CF149" s="207"/>
      <c r="CG149" s="207"/>
      <c r="CH149" s="207"/>
      <c r="CI149" s="207"/>
      <c r="CJ149" s="207"/>
      <c r="CK149" s="207"/>
      <c r="CL149" s="207" t="str">
        <f t="shared" si="32"/>
        <v/>
      </c>
      <c r="CM149" s="207"/>
      <c r="CN149" s="207"/>
      <c r="CO149" s="207"/>
      <c r="CP149" s="207"/>
      <c r="CQ149" s="207"/>
      <c r="CR149" s="207"/>
      <c r="CS149" s="207" t="str">
        <f t="shared" si="33"/>
        <v/>
      </c>
      <c r="CT149" s="207"/>
      <c r="CU149" s="207"/>
      <c r="CV149" s="207"/>
      <c r="CW149" s="207"/>
      <c r="CX149" s="207"/>
      <c r="CY149" s="207"/>
      <c r="CZ149" s="207" t="str">
        <f t="shared" si="34"/>
        <v/>
      </c>
      <c r="DA149" s="207"/>
      <c r="DB149" s="207"/>
      <c r="DC149" s="207"/>
      <c r="DD149" s="207"/>
      <c r="DE149" s="207"/>
      <c r="DF149" s="207"/>
      <c r="DG149" s="207" t="str">
        <f t="shared" si="35"/>
        <v/>
      </c>
      <c r="DH149" s="207"/>
      <c r="DI149" s="207"/>
      <c r="DJ149" s="207"/>
      <c r="DK149" s="207"/>
      <c r="DL149" s="207"/>
      <c r="DM149" s="207"/>
      <c r="DN149" s="207" t="str">
        <f t="shared" si="36"/>
        <v/>
      </c>
      <c r="DO149" s="207"/>
      <c r="DP149" s="207"/>
      <c r="DQ149" s="207"/>
      <c r="DR149" s="207"/>
      <c r="DS149" s="207"/>
      <c r="DT149" s="207"/>
      <c r="DU149" s="207" t="str">
        <f t="shared" si="37"/>
        <v/>
      </c>
      <c r="DV149" s="207"/>
      <c r="DW149" s="207"/>
      <c r="DX149" s="207"/>
      <c r="DY149" s="207"/>
      <c r="DZ149" s="207"/>
      <c r="EA149" s="207"/>
      <c r="EB149" s="207" t="str">
        <f t="shared" si="38"/>
        <v/>
      </c>
      <c r="EC149" s="207"/>
      <c r="ED149" s="207"/>
      <c r="EE149" s="207"/>
      <c r="EF149" s="207"/>
      <c r="EG149" s="207"/>
      <c r="EH149" s="207"/>
      <c r="EI149" s="207" t="str">
        <f t="shared" si="39"/>
        <v/>
      </c>
      <c r="EJ149" s="207"/>
      <c r="EK149" s="207"/>
      <c r="EL149" s="207"/>
      <c r="EM149" s="207"/>
      <c r="EN149" s="207"/>
      <c r="EO149" s="207"/>
      <c r="EP149" s="207" t="str">
        <f t="shared" si="40"/>
        <v/>
      </c>
      <c r="EQ149" s="207"/>
      <c r="ER149" s="207"/>
      <c r="ES149" s="207"/>
      <c r="ET149" s="207"/>
      <c r="EU149" s="207"/>
      <c r="EV149" s="207"/>
      <c r="EW149" s="207" t="str">
        <f t="shared" si="41"/>
        <v/>
      </c>
      <c r="EX149" s="207"/>
      <c r="EY149" s="207"/>
      <c r="EZ149" s="207"/>
      <c r="FA149" s="207"/>
      <c r="FB149" s="207"/>
      <c r="FC149" s="207"/>
      <c r="FD149" s="207" t="str">
        <f t="shared" si="42"/>
        <v/>
      </c>
      <c r="FE149" s="207"/>
      <c r="FF149" s="207"/>
      <c r="FG149" s="207"/>
      <c r="FH149" s="207"/>
      <c r="FI149" s="207"/>
      <c r="FJ149" s="207"/>
      <c r="FK149" s="207" t="str">
        <f t="shared" si="43"/>
        <v/>
      </c>
      <c r="FL149" s="207"/>
      <c r="FM149" s="207"/>
      <c r="FN149" s="207"/>
      <c r="FO149" s="207"/>
      <c r="FP149" s="207"/>
      <c r="FQ149" s="207"/>
      <c r="FR149" s="207" t="str">
        <f t="shared" si="44"/>
        <v/>
      </c>
      <c r="FS149" s="207"/>
      <c r="FT149" s="207"/>
      <c r="FU149" s="207"/>
      <c r="FV149" s="207"/>
      <c r="FW149" s="207"/>
      <c r="FX149" s="207"/>
      <c r="FY149" s="207" t="str">
        <f t="shared" si="45"/>
        <v/>
      </c>
      <c r="FZ149" s="207"/>
      <c r="GA149" s="207"/>
      <c r="GB149" s="207"/>
      <c r="GC149" s="207"/>
      <c r="GD149" s="207"/>
      <c r="GE149" s="207"/>
      <c r="GF149" s="207" t="str">
        <f t="shared" si="46"/>
        <v/>
      </c>
      <c r="GG149" s="207"/>
      <c r="GH149" s="207"/>
      <c r="GI149" s="207"/>
      <c r="GJ149" s="207"/>
      <c r="GK149" s="207"/>
      <c r="GL149" s="207"/>
      <c r="GM149" s="207" t="str">
        <f t="shared" si="47"/>
        <v/>
      </c>
      <c r="GN149" s="207"/>
      <c r="GO149" s="207"/>
      <c r="GP149" s="207"/>
      <c r="GQ149" s="207"/>
      <c r="GR149" s="207"/>
      <c r="GS149" s="207"/>
      <c r="GT149" s="207" t="str">
        <f t="shared" si="48"/>
        <v/>
      </c>
      <c r="GU149" s="207"/>
      <c r="GV149" s="207"/>
      <c r="GW149" s="207"/>
      <c r="GX149" s="207"/>
      <c r="GY149" s="207"/>
      <c r="GZ149" s="207"/>
      <c r="HA149" s="207" t="str">
        <f t="shared" si="49"/>
        <v/>
      </c>
      <c r="HB149" s="207"/>
      <c r="HC149" s="207"/>
      <c r="HD149" s="207"/>
      <c r="HE149" s="207"/>
      <c r="HF149" s="207"/>
      <c r="HG149" s="207"/>
      <c r="HH149" s="207" t="str">
        <f t="shared" si="50"/>
        <v/>
      </c>
      <c r="HI149" s="207"/>
      <c r="HJ149" s="207"/>
      <c r="HK149" s="207"/>
      <c r="HL149" s="207"/>
      <c r="HM149" s="207"/>
      <c r="HN149" s="207"/>
      <c r="HO149" s="207" t="str">
        <f t="shared" si="51"/>
        <v/>
      </c>
      <c r="HP149" s="207"/>
      <c r="HQ149" s="207"/>
      <c r="HR149" s="207"/>
      <c r="HS149" s="207"/>
      <c r="HT149" s="207"/>
      <c r="HU149" s="207"/>
      <c r="HV149" s="207" t="str">
        <f t="shared" si="52"/>
        <v/>
      </c>
      <c r="HW149" s="207"/>
      <c r="HX149" s="207"/>
      <c r="HY149" s="207"/>
      <c r="HZ149" s="207"/>
      <c r="IA149" s="207"/>
      <c r="IB149" s="207"/>
      <c r="IC149" s="207" t="str">
        <f t="shared" si="53"/>
        <v/>
      </c>
      <c r="ID149" s="207"/>
      <c r="IE149" s="207"/>
      <c r="IF149" s="207"/>
      <c r="IG149" s="207"/>
      <c r="IH149" s="207"/>
      <c r="II149" s="207"/>
      <c r="IJ149" s="207" t="str">
        <f t="shared" si="54"/>
        <v/>
      </c>
      <c r="IK149" s="207"/>
      <c r="IL149" s="207"/>
      <c r="IM149" s="207"/>
      <c r="IN149" s="207"/>
      <c r="IO149" s="207"/>
      <c r="IP149" s="207"/>
      <c r="IQ149" s="207" t="str">
        <f t="shared" si="55"/>
        <v/>
      </c>
      <c r="IR149" s="207"/>
      <c r="IS149" s="207"/>
      <c r="IT149" s="207"/>
      <c r="IU149" s="207"/>
      <c r="IV149" s="207"/>
      <c r="IW149" s="207"/>
      <c r="IX149" s="207" t="str">
        <f t="shared" si="56"/>
        <v/>
      </c>
      <c r="IY149" s="207"/>
      <c r="IZ149" s="207"/>
      <c r="JA149" s="207"/>
      <c r="JB149" s="207"/>
      <c r="JC149" s="207"/>
      <c r="JD149" s="207"/>
      <c r="JE149" s="207" t="str">
        <f t="shared" si="57"/>
        <v/>
      </c>
      <c r="JF149" s="207"/>
      <c r="JG149" s="207"/>
      <c r="JH149" s="207"/>
      <c r="JI149" s="207"/>
      <c r="JJ149" s="207"/>
      <c r="JK149" s="207"/>
      <c r="JL149" s="207" t="str">
        <f t="shared" si="58"/>
        <v/>
      </c>
      <c r="JM149" s="207"/>
      <c r="JN149" s="207"/>
      <c r="JO149" s="207"/>
      <c r="JP149" s="207"/>
      <c r="JQ149" s="207"/>
      <c r="JR149" s="207"/>
      <c r="JS149" s="207" t="str">
        <f t="shared" si="59"/>
        <v/>
      </c>
      <c r="JT149" s="207"/>
      <c r="JU149" s="207"/>
      <c r="JV149" s="207"/>
      <c r="JW149" s="207"/>
      <c r="JX149" s="207"/>
      <c r="JY149" s="207"/>
      <c r="JZ149" s="207" t="str">
        <f t="shared" si="60"/>
        <v/>
      </c>
      <c r="KA149" s="207"/>
      <c r="KB149" s="207"/>
      <c r="KC149" s="207"/>
      <c r="KD149" s="207"/>
      <c r="KE149" s="207"/>
      <c r="KF149" s="207"/>
      <c r="KG149" s="207" t="str">
        <f t="shared" si="61"/>
        <v/>
      </c>
      <c r="KH149" s="207"/>
      <c r="KI149" s="207"/>
      <c r="KJ149" s="207"/>
      <c r="KK149" s="207"/>
      <c r="KL149" s="207"/>
      <c r="KM149" s="207"/>
      <c r="KN149" s="207" t="str">
        <f t="shared" si="62"/>
        <v/>
      </c>
      <c r="KO149" s="207"/>
      <c r="KP149" s="207"/>
      <c r="KQ149" s="207"/>
      <c r="KR149" s="207"/>
      <c r="KS149" s="207"/>
      <c r="KT149" s="207"/>
      <c r="KU149" s="207" t="str">
        <f t="shared" si="63"/>
        <v/>
      </c>
      <c r="KV149" s="207"/>
      <c r="KW149" s="207"/>
      <c r="KX149" s="207"/>
      <c r="KY149" s="207"/>
      <c r="KZ149" s="207"/>
      <c r="LA149" s="207"/>
      <c r="LB149" s="207" t="str">
        <f t="shared" si="64"/>
        <v/>
      </c>
      <c r="LC149" s="207"/>
      <c r="LD149" s="207"/>
      <c r="LE149" s="207"/>
      <c r="LF149" s="207"/>
      <c r="LG149" s="207"/>
      <c r="LH149" s="207"/>
      <c r="LI149" s="207" t="str">
        <f t="shared" si="75"/>
        <v/>
      </c>
      <c r="LJ149" s="207"/>
      <c r="LK149" s="207"/>
      <c r="LL149" s="207"/>
      <c r="LM149" s="207"/>
      <c r="LN149" s="207"/>
      <c r="LO149" s="207"/>
      <c r="LP149" s="207" t="str">
        <f t="shared" si="76"/>
        <v/>
      </c>
      <c r="LQ149" s="207"/>
      <c r="LR149" s="207"/>
      <c r="LS149" s="207"/>
      <c r="LT149" s="207"/>
      <c r="LU149" s="207"/>
      <c r="LV149" s="207"/>
      <c r="LW149" s="207" t="str">
        <f t="shared" si="77"/>
        <v/>
      </c>
      <c r="LX149" s="207"/>
      <c r="LY149" s="207"/>
      <c r="LZ149" s="207"/>
      <c r="MA149" s="207"/>
      <c r="MB149" s="207"/>
      <c r="MC149" s="207"/>
      <c r="MD149" s="207" t="str">
        <f t="shared" si="78"/>
        <v/>
      </c>
      <c r="ME149" s="207"/>
      <c r="MF149" s="207"/>
      <c r="MG149" s="207"/>
      <c r="MH149" s="207"/>
      <c r="MI149" s="207"/>
      <c r="MJ149" s="207"/>
      <c r="MK149" s="207" t="str">
        <f t="shared" si="79"/>
        <v/>
      </c>
      <c r="ML149" s="207"/>
      <c r="MM149" s="207"/>
      <c r="MN149" s="207"/>
      <c r="MO149" s="207"/>
      <c r="MP149" s="207"/>
      <c r="MQ149" s="207"/>
      <c r="MR149" s="207" t="str">
        <f t="shared" si="80"/>
        <v/>
      </c>
      <c r="MS149" s="207"/>
      <c r="MT149" s="207"/>
      <c r="MU149" s="207"/>
      <c r="MV149" s="207"/>
      <c r="MW149" s="207"/>
      <c r="MX149" s="207"/>
      <c r="MY149" s="207" t="str">
        <f t="shared" si="81"/>
        <v/>
      </c>
      <c r="MZ149" s="207"/>
      <c r="NA149" s="207"/>
      <c r="NB149" s="207"/>
      <c r="NC149" s="207"/>
      <c r="ND149" s="207"/>
      <c r="NE149" s="207"/>
      <c r="NF149" s="207" t="str">
        <f t="shared" si="82"/>
        <v/>
      </c>
      <c r="NG149" s="207"/>
      <c r="NH149" s="207"/>
      <c r="NI149" s="207"/>
      <c r="NJ149" s="207"/>
      <c r="NK149" s="207"/>
      <c r="NL149" s="207"/>
      <c r="NM149" s="207" t="str">
        <f t="shared" si="83"/>
        <v/>
      </c>
      <c r="NN149" s="207"/>
      <c r="NO149" s="207"/>
      <c r="NP149" s="207"/>
      <c r="NQ149" s="207"/>
      <c r="NR149" s="207"/>
      <c r="NS149" s="207"/>
      <c r="NT149" s="207" t="str">
        <f t="shared" si="84"/>
        <v/>
      </c>
      <c r="NU149" s="207"/>
      <c r="NV149" s="207"/>
      <c r="NW149" s="207"/>
      <c r="NX149" s="207"/>
      <c r="NY149" s="207"/>
      <c r="NZ149" s="207"/>
      <c r="OA149" s="207" t="str">
        <f t="shared" si="85"/>
        <v/>
      </c>
      <c r="OB149" s="207"/>
      <c r="OC149" s="207"/>
      <c r="OD149" s="207"/>
      <c r="OE149" s="207"/>
      <c r="OF149" s="207"/>
      <c r="OG149" s="207"/>
      <c r="OH149" s="207" t="str">
        <f t="shared" si="86"/>
        <v/>
      </c>
      <c r="OI149" s="207"/>
      <c r="OJ149" s="207"/>
      <c r="OK149" s="207"/>
      <c r="OL149" s="207"/>
      <c r="OM149" s="207"/>
      <c r="ON149" s="207"/>
      <c r="OO149" s="207" t="str">
        <f t="shared" si="87"/>
        <v/>
      </c>
      <c r="OP149" s="207"/>
      <c r="OQ149" s="207"/>
      <c r="OR149" s="207"/>
      <c r="OS149" s="207"/>
      <c r="OT149" s="207"/>
      <c r="OU149" s="207"/>
      <c r="OV149" s="207" t="str">
        <f t="shared" si="88"/>
        <v/>
      </c>
      <c r="OW149" s="207"/>
      <c r="OX149" s="207"/>
      <c r="OY149" s="207"/>
      <c r="OZ149" s="207"/>
      <c r="PA149" s="207"/>
      <c r="PB149" s="207"/>
      <c r="PC149" s="207" t="str">
        <f t="shared" si="89"/>
        <v/>
      </c>
      <c r="PD149" s="207"/>
      <c r="PE149" s="207"/>
      <c r="PF149" s="207"/>
      <c r="PG149" s="207"/>
      <c r="PH149" s="207"/>
      <c r="PI149" s="207"/>
      <c r="PJ149" s="207" t="str">
        <f t="shared" si="90"/>
        <v/>
      </c>
      <c r="PK149" s="207"/>
      <c r="PL149" s="207"/>
      <c r="PM149" s="207"/>
      <c r="PN149" s="207"/>
      <c r="PO149" s="207"/>
      <c r="PP149" s="207"/>
      <c r="PQ149" s="207" t="str">
        <f t="shared" si="91"/>
        <v/>
      </c>
      <c r="PR149" s="207"/>
      <c r="PS149" s="207"/>
      <c r="PT149" s="207"/>
      <c r="PU149" s="207"/>
      <c r="PV149" s="207"/>
      <c r="PW149" s="207"/>
      <c r="PX149" s="207" t="str">
        <f t="shared" si="92"/>
        <v/>
      </c>
      <c r="PY149" s="207"/>
      <c r="PZ149" s="207"/>
      <c r="QA149" s="207"/>
      <c r="QB149" s="207"/>
      <c r="QC149" s="207"/>
      <c r="QD149" s="207"/>
      <c r="QE149" s="207" t="str">
        <f t="shared" si="93"/>
        <v/>
      </c>
      <c r="QF149" s="207"/>
      <c r="QG149" s="207"/>
      <c r="QH149" s="207"/>
      <c r="QI149" s="207"/>
      <c r="QJ149" s="207"/>
      <c r="QK149" s="207"/>
      <c r="QL149" s="207"/>
      <c r="QM149" s="207"/>
      <c r="QN149" s="207"/>
      <c r="QO149" s="207"/>
      <c r="QP149" s="207"/>
      <c r="QQ149" s="207"/>
      <c r="QR149" s="207"/>
      <c r="QS149" s="207"/>
      <c r="QT149" s="207"/>
      <c r="QU149" s="207"/>
      <c r="QV149" s="207"/>
    </row>
    <row r="150" spans="1:464" s="6" customFormat="1" ht="16.5">
      <c r="A150" s="207"/>
      <c r="B150" s="208"/>
      <c r="C150" s="208"/>
      <c r="D150" s="208"/>
      <c r="E150" s="208"/>
      <c r="F150" s="207" t="e">
        <f t="shared" si="94"/>
        <v>#N/A</v>
      </c>
      <c r="G150" s="207"/>
      <c r="H150" s="208"/>
      <c r="I150" s="208"/>
      <c r="J150" s="208"/>
      <c r="K150" s="207"/>
      <c r="L150" s="207"/>
      <c r="M150" s="207">
        <f t="shared" si="95"/>
        <v>0</v>
      </c>
      <c r="N150" s="207"/>
      <c r="O150" s="207"/>
      <c r="P150" s="207"/>
      <c r="Q150" s="209"/>
      <c r="R150" s="207"/>
      <c r="S150" s="207"/>
      <c r="T150" s="207">
        <f t="shared" si="73"/>
        <v>20</v>
      </c>
      <c r="U150" s="207"/>
      <c r="V150" s="207"/>
      <c r="W150" s="207"/>
      <c r="X150" s="207"/>
      <c r="Y150" s="207"/>
      <c r="Z150" s="207"/>
      <c r="AA150" s="207">
        <f t="shared" si="74"/>
        <v>0</v>
      </c>
      <c r="AB150" s="207"/>
      <c r="AC150" s="207"/>
      <c r="AD150" s="207"/>
      <c r="AE150" s="207"/>
      <c r="AF150" s="207"/>
      <c r="AG150" s="207"/>
      <c r="AH150" s="207" t="str">
        <f t="shared" si="24"/>
        <v/>
      </c>
      <c r="AI150" s="207"/>
      <c r="AJ150" s="207"/>
      <c r="AK150" s="207"/>
      <c r="AL150" s="207"/>
      <c r="AM150" s="207"/>
      <c r="AN150" s="207"/>
      <c r="AO150" s="207" t="str">
        <f t="shared" si="25"/>
        <v/>
      </c>
      <c r="AP150" s="207"/>
      <c r="AQ150" s="207"/>
      <c r="AR150" s="207"/>
      <c r="AS150" s="207"/>
      <c r="AT150" s="207"/>
      <c r="AU150" s="207"/>
      <c r="AV150" s="207" t="str">
        <f t="shared" si="26"/>
        <v/>
      </c>
      <c r="AW150" s="207"/>
      <c r="AX150" s="207"/>
      <c r="AY150" s="207"/>
      <c r="AZ150" s="207"/>
      <c r="BA150" s="207"/>
      <c r="BB150" s="207"/>
      <c r="BC150" s="207" t="str">
        <f t="shared" si="27"/>
        <v/>
      </c>
      <c r="BD150" s="207"/>
      <c r="BE150" s="207"/>
      <c r="BF150" s="207"/>
      <c r="BG150" s="207"/>
      <c r="BH150" s="207"/>
      <c r="BI150" s="207"/>
      <c r="BJ150" s="207" t="str">
        <f t="shared" si="28"/>
        <v/>
      </c>
      <c r="BK150" s="207"/>
      <c r="BL150" s="207"/>
      <c r="BM150" s="207"/>
      <c r="BN150" s="207"/>
      <c r="BO150" s="207"/>
      <c r="BP150" s="207"/>
      <c r="BQ150" s="207" t="str">
        <f t="shared" si="29"/>
        <v/>
      </c>
      <c r="BR150" s="207"/>
      <c r="BS150" s="207"/>
      <c r="BT150" s="207"/>
      <c r="BU150" s="207"/>
      <c r="BV150" s="207"/>
      <c r="BW150" s="207"/>
      <c r="BX150" s="207" t="str">
        <f t="shared" si="30"/>
        <v/>
      </c>
      <c r="BY150" s="207"/>
      <c r="BZ150" s="207"/>
      <c r="CA150" s="207"/>
      <c r="CB150" s="207"/>
      <c r="CC150" s="207"/>
      <c r="CD150" s="207"/>
      <c r="CE150" s="207" t="str">
        <f t="shared" si="31"/>
        <v/>
      </c>
      <c r="CF150" s="207"/>
      <c r="CG150" s="207"/>
      <c r="CH150" s="207"/>
      <c r="CI150" s="207"/>
      <c r="CJ150" s="207"/>
      <c r="CK150" s="207"/>
      <c r="CL150" s="207" t="str">
        <f t="shared" si="32"/>
        <v/>
      </c>
      <c r="CM150" s="207"/>
      <c r="CN150" s="207"/>
      <c r="CO150" s="207"/>
      <c r="CP150" s="207"/>
      <c r="CQ150" s="207"/>
      <c r="CR150" s="207"/>
      <c r="CS150" s="207" t="str">
        <f t="shared" si="33"/>
        <v/>
      </c>
      <c r="CT150" s="207"/>
      <c r="CU150" s="207"/>
      <c r="CV150" s="207"/>
      <c r="CW150" s="207"/>
      <c r="CX150" s="207"/>
      <c r="CY150" s="207"/>
      <c r="CZ150" s="207" t="str">
        <f t="shared" si="34"/>
        <v/>
      </c>
      <c r="DA150" s="207"/>
      <c r="DB150" s="207"/>
      <c r="DC150" s="207"/>
      <c r="DD150" s="207"/>
      <c r="DE150" s="207"/>
      <c r="DF150" s="207"/>
      <c r="DG150" s="207" t="str">
        <f t="shared" si="35"/>
        <v/>
      </c>
      <c r="DH150" s="207"/>
      <c r="DI150" s="207"/>
      <c r="DJ150" s="207"/>
      <c r="DK150" s="207"/>
      <c r="DL150" s="207"/>
      <c r="DM150" s="207"/>
      <c r="DN150" s="207" t="str">
        <f t="shared" si="36"/>
        <v/>
      </c>
      <c r="DO150" s="207"/>
      <c r="DP150" s="207"/>
      <c r="DQ150" s="207"/>
      <c r="DR150" s="207"/>
      <c r="DS150" s="207"/>
      <c r="DT150" s="207"/>
      <c r="DU150" s="207" t="str">
        <f t="shared" si="37"/>
        <v/>
      </c>
      <c r="DV150" s="207"/>
      <c r="DW150" s="207"/>
      <c r="DX150" s="207"/>
      <c r="DY150" s="207"/>
      <c r="DZ150" s="207"/>
      <c r="EA150" s="207"/>
      <c r="EB150" s="207" t="str">
        <f t="shared" si="38"/>
        <v/>
      </c>
      <c r="EC150" s="207"/>
      <c r="ED150" s="207"/>
      <c r="EE150" s="207"/>
      <c r="EF150" s="207"/>
      <c r="EG150" s="207"/>
      <c r="EH150" s="207"/>
      <c r="EI150" s="207" t="str">
        <f t="shared" si="39"/>
        <v/>
      </c>
      <c r="EJ150" s="207"/>
      <c r="EK150" s="207"/>
      <c r="EL150" s="207"/>
      <c r="EM150" s="207"/>
      <c r="EN150" s="207"/>
      <c r="EO150" s="207"/>
      <c r="EP150" s="207" t="str">
        <f t="shared" si="40"/>
        <v/>
      </c>
      <c r="EQ150" s="207"/>
      <c r="ER150" s="207"/>
      <c r="ES150" s="207"/>
      <c r="ET150" s="207"/>
      <c r="EU150" s="207"/>
      <c r="EV150" s="207"/>
      <c r="EW150" s="207" t="str">
        <f t="shared" si="41"/>
        <v/>
      </c>
      <c r="EX150" s="207"/>
      <c r="EY150" s="207"/>
      <c r="EZ150" s="207"/>
      <c r="FA150" s="207"/>
      <c r="FB150" s="207"/>
      <c r="FC150" s="207"/>
      <c r="FD150" s="207" t="str">
        <f t="shared" si="42"/>
        <v/>
      </c>
      <c r="FE150" s="207"/>
      <c r="FF150" s="207"/>
      <c r="FG150" s="207"/>
      <c r="FH150" s="207"/>
      <c r="FI150" s="207"/>
      <c r="FJ150" s="207"/>
      <c r="FK150" s="207" t="str">
        <f t="shared" si="43"/>
        <v/>
      </c>
      <c r="FL150" s="207"/>
      <c r="FM150" s="207"/>
      <c r="FN150" s="207"/>
      <c r="FO150" s="207"/>
      <c r="FP150" s="207"/>
      <c r="FQ150" s="207"/>
      <c r="FR150" s="207" t="str">
        <f t="shared" si="44"/>
        <v/>
      </c>
      <c r="FS150" s="207"/>
      <c r="FT150" s="207"/>
      <c r="FU150" s="207"/>
      <c r="FV150" s="207"/>
      <c r="FW150" s="207"/>
      <c r="FX150" s="207"/>
      <c r="FY150" s="207" t="str">
        <f t="shared" si="45"/>
        <v/>
      </c>
      <c r="FZ150" s="207"/>
      <c r="GA150" s="207"/>
      <c r="GB150" s="207"/>
      <c r="GC150" s="207"/>
      <c r="GD150" s="207"/>
      <c r="GE150" s="207"/>
      <c r="GF150" s="207" t="str">
        <f t="shared" si="46"/>
        <v/>
      </c>
      <c r="GG150" s="207"/>
      <c r="GH150" s="207"/>
      <c r="GI150" s="207"/>
      <c r="GJ150" s="207"/>
      <c r="GK150" s="207"/>
      <c r="GL150" s="207"/>
      <c r="GM150" s="207" t="str">
        <f t="shared" si="47"/>
        <v/>
      </c>
      <c r="GN150" s="207"/>
      <c r="GO150" s="207"/>
      <c r="GP150" s="207"/>
      <c r="GQ150" s="207"/>
      <c r="GR150" s="207"/>
      <c r="GS150" s="207"/>
      <c r="GT150" s="207" t="str">
        <f t="shared" si="48"/>
        <v/>
      </c>
      <c r="GU150" s="207"/>
      <c r="GV150" s="207"/>
      <c r="GW150" s="207"/>
      <c r="GX150" s="207"/>
      <c r="GY150" s="207"/>
      <c r="GZ150" s="207"/>
      <c r="HA150" s="207" t="str">
        <f t="shared" si="49"/>
        <v/>
      </c>
      <c r="HB150" s="207"/>
      <c r="HC150" s="207"/>
      <c r="HD150" s="207"/>
      <c r="HE150" s="207"/>
      <c r="HF150" s="207"/>
      <c r="HG150" s="207"/>
      <c r="HH150" s="207" t="str">
        <f t="shared" si="50"/>
        <v/>
      </c>
      <c r="HI150" s="207"/>
      <c r="HJ150" s="207"/>
      <c r="HK150" s="207"/>
      <c r="HL150" s="207"/>
      <c r="HM150" s="207"/>
      <c r="HN150" s="207"/>
      <c r="HO150" s="207" t="str">
        <f t="shared" si="51"/>
        <v/>
      </c>
      <c r="HP150" s="207"/>
      <c r="HQ150" s="207"/>
      <c r="HR150" s="207"/>
      <c r="HS150" s="207"/>
      <c r="HT150" s="207"/>
      <c r="HU150" s="207"/>
      <c r="HV150" s="207" t="str">
        <f t="shared" si="52"/>
        <v/>
      </c>
      <c r="HW150" s="207"/>
      <c r="HX150" s="207"/>
      <c r="HY150" s="207"/>
      <c r="HZ150" s="207"/>
      <c r="IA150" s="207"/>
      <c r="IB150" s="207"/>
      <c r="IC150" s="207" t="str">
        <f t="shared" si="53"/>
        <v/>
      </c>
      <c r="ID150" s="207"/>
      <c r="IE150" s="207"/>
      <c r="IF150" s="207"/>
      <c r="IG150" s="207"/>
      <c r="IH150" s="207"/>
      <c r="II150" s="207"/>
      <c r="IJ150" s="207" t="str">
        <f t="shared" si="54"/>
        <v/>
      </c>
      <c r="IK150" s="207"/>
      <c r="IL150" s="207"/>
      <c r="IM150" s="207"/>
      <c r="IN150" s="207"/>
      <c r="IO150" s="207"/>
      <c r="IP150" s="207"/>
      <c r="IQ150" s="207" t="str">
        <f t="shared" si="55"/>
        <v/>
      </c>
      <c r="IR150" s="207"/>
      <c r="IS150" s="207"/>
      <c r="IT150" s="207"/>
      <c r="IU150" s="207"/>
      <c r="IV150" s="207"/>
      <c r="IW150" s="207"/>
      <c r="IX150" s="207" t="str">
        <f t="shared" si="56"/>
        <v/>
      </c>
      <c r="IY150" s="207"/>
      <c r="IZ150" s="207"/>
      <c r="JA150" s="207"/>
      <c r="JB150" s="207"/>
      <c r="JC150" s="207"/>
      <c r="JD150" s="207"/>
      <c r="JE150" s="207" t="str">
        <f t="shared" si="57"/>
        <v/>
      </c>
      <c r="JF150" s="207"/>
      <c r="JG150" s="207"/>
      <c r="JH150" s="207"/>
      <c r="JI150" s="207"/>
      <c r="JJ150" s="207"/>
      <c r="JK150" s="207"/>
      <c r="JL150" s="207" t="str">
        <f t="shared" si="58"/>
        <v/>
      </c>
      <c r="JM150" s="207"/>
      <c r="JN150" s="207"/>
      <c r="JO150" s="207"/>
      <c r="JP150" s="207"/>
      <c r="JQ150" s="207"/>
      <c r="JR150" s="207"/>
      <c r="JS150" s="207" t="str">
        <f t="shared" si="59"/>
        <v/>
      </c>
      <c r="JT150" s="207"/>
      <c r="JU150" s="207"/>
      <c r="JV150" s="207"/>
      <c r="JW150" s="207"/>
      <c r="JX150" s="207"/>
      <c r="JY150" s="207"/>
      <c r="JZ150" s="207" t="str">
        <f t="shared" si="60"/>
        <v/>
      </c>
      <c r="KA150" s="207"/>
      <c r="KB150" s="207"/>
      <c r="KC150" s="207"/>
      <c r="KD150" s="207"/>
      <c r="KE150" s="207"/>
      <c r="KF150" s="207"/>
      <c r="KG150" s="207" t="str">
        <f t="shared" si="61"/>
        <v/>
      </c>
      <c r="KH150" s="207"/>
      <c r="KI150" s="207"/>
      <c r="KJ150" s="207"/>
      <c r="KK150" s="207"/>
      <c r="KL150" s="207"/>
      <c r="KM150" s="207"/>
      <c r="KN150" s="207" t="str">
        <f t="shared" si="62"/>
        <v/>
      </c>
      <c r="KO150" s="207"/>
      <c r="KP150" s="207"/>
      <c r="KQ150" s="207"/>
      <c r="KR150" s="207"/>
      <c r="KS150" s="207"/>
      <c r="KT150" s="207"/>
      <c r="KU150" s="207" t="str">
        <f t="shared" si="63"/>
        <v/>
      </c>
      <c r="KV150" s="207"/>
      <c r="KW150" s="207"/>
      <c r="KX150" s="207"/>
      <c r="KY150" s="207"/>
      <c r="KZ150" s="207"/>
      <c r="LA150" s="207"/>
      <c r="LB150" s="207" t="str">
        <f t="shared" si="64"/>
        <v/>
      </c>
      <c r="LC150" s="207"/>
      <c r="LD150" s="207"/>
      <c r="LE150" s="207"/>
      <c r="LF150" s="207"/>
      <c r="LG150" s="207"/>
      <c r="LH150" s="207"/>
      <c r="LI150" s="207" t="str">
        <f t="shared" si="75"/>
        <v/>
      </c>
      <c r="LJ150" s="207"/>
      <c r="LK150" s="207"/>
      <c r="LL150" s="207"/>
      <c r="LM150" s="207"/>
      <c r="LN150" s="207"/>
      <c r="LO150" s="207"/>
      <c r="LP150" s="207" t="str">
        <f t="shared" si="76"/>
        <v/>
      </c>
      <c r="LQ150" s="207"/>
      <c r="LR150" s="207"/>
      <c r="LS150" s="207"/>
      <c r="LT150" s="207"/>
      <c r="LU150" s="207"/>
      <c r="LV150" s="207"/>
      <c r="LW150" s="207" t="str">
        <f t="shared" si="77"/>
        <v/>
      </c>
      <c r="LX150" s="207"/>
      <c r="LY150" s="207"/>
      <c r="LZ150" s="207"/>
      <c r="MA150" s="207"/>
      <c r="MB150" s="207"/>
      <c r="MC150" s="207"/>
      <c r="MD150" s="207" t="str">
        <f t="shared" si="78"/>
        <v/>
      </c>
      <c r="ME150" s="207"/>
      <c r="MF150" s="207"/>
      <c r="MG150" s="207"/>
      <c r="MH150" s="207"/>
      <c r="MI150" s="207"/>
      <c r="MJ150" s="207"/>
      <c r="MK150" s="207" t="str">
        <f t="shared" si="79"/>
        <v/>
      </c>
      <c r="ML150" s="207"/>
      <c r="MM150" s="207"/>
      <c r="MN150" s="207"/>
      <c r="MO150" s="207"/>
      <c r="MP150" s="207"/>
      <c r="MQ150" s="207"/>
      <c r="MR150" s="207" t="str">
        <f t="shared" si="80"/>
        <v/>
      </c>
      <c r="MS150" s="207"/>
      <c r="MT150" s="207"/>
      <c r="MU150" s="207"/>
      <c r="MV150" s="207"/>
      <c r="MW150" s="207"/>
      <c r="MX150" s="207"/>
      <c r="MY150" s="207" t="str">
        <f t="shared" si="81"/>
        <v/>
      </c>
      <c r="MZ150" s="207"/>
      <c r="NA150" s="207"/>
      <c r="NB150" s="207"/>
      <c r="NC150" s="207"/>
      <c r="ND150" s="207"/>
      <c r="NE150" s="207"/>
      <c r="NF150" s="207" t="str">
        <f t="shared" si="82"/>
        <v/>
      </c>
      <c r="NG150" s="207"/>
      <c r="NH150" s="207"/>
      <c r="NI150" s="207"/>
      <c r="NJ150" s="207"/>
      <c r="NK150" s="207"/>
      <c r="NL150" s="207"/>
      <c r="NM150" s="207" t="str">
        <f t="shared" si="83"/>
        <v/>
      </c>
      <c r="NN150" s="207"/>
      <c r="NO150" s="207"/>
      <c r="NP150" s="207"/>
      <c r="NQ150" s="207"/>
      <c r="NR150" s="207"/>
      <c r="NS150" s="207"/>
      <c r="NT150" s="207" t="str">
        <f t="shared" si="84"/>
        <v/>
      </c>
      <c r="NU150" s="207"/>
      <c r="NV150" s="207"/>
      <c r="NW150" s="207"/>
      <c r="NX150" s="207"/>
      <c r="NY150" s="207"/>
      <c r="NZ150" s="207"/>
      <c r="OA150" s="207" t="str">
        <f t="shared" si="85"/>
        <v/>
      </c>
      <c r="OB150" s="207"/>
      <c r="OC150" s="207"/>
      <c r="OD150" s="207"/>
      <c r="OE150" s="207"/>
      <c r="OF150" s="207"/>
      <c r="OG150" s="207"/>
      <c r="OH150" s="207" t="str">
        <f t="shared" si="86"/>
        <v/>
      </c>
      <c r="OI150" s="207"/>
      <c r="OJ150" s="207"/>
      <c r="OK150" s="207"/>
      <c r="OL150" s="207"/>
      <c r="OM150" s="207"/>
      <c r="ON150" s="207"/>
      <c r="OO150" s="207" t="str">
        <f t="shared" si="87"/>
        <v/>
      </c>
      <c r="OP150" s="207"/>
      <c r="OQ150" s="207"/>
      <c r="OR150" s="207"/>
      <c r="OS150" s="207"/>
      <c r="OT150" s="207"/>
      <c r="OU150" s="207"/>
      <c r="OV150" s="207" t="str">
        <f t="shared" si="88"/>
        <v/>
      </c>
      <c r="OW150" s="207"/>
      <c r="OX150" s="207"/>
      <c r="OY150" s="207"/>
      <c r="OZ150" s="207"/>
      <c r="PA150" s="207"/>
      <c r="PB150" s="207"/>
      <c r="PC150" s="207" t="str">
        <f t="shared" si="89"/>
        <v/>
      </c>
      <c r="PD150" s="207"/>
      <c r="PE150" s="207"/>
      <c r="PF150" s="207"/>
      <c r="PG150" s="207"/>
      <c r="PH150" s="207"/>
      <c r="PI150" s="207"/>
      <c r="PJ150" s="207" t="str">
        <f t="shared" si="90"/>
        <v/>
      </c>
      <c r="PK150" s="207"/>
      <c r="PL150" s="207"/>
      <c r="PM150" s="207"/>
      <c r="PN150" s="207"/>
      <c r="PO150" s="207"/>
      <c r="PP150" s="207"/>
      <c r="PQ150" s="207" t="str">
        <f t="shared" si="91"/>
        <v/>
      </c>
      <c r="PR150" s="207"/>
      <c r="PS150" s="207"/>
      <c r="PT150" s="207"/>
      <c r="PU150" s="207"/>
      <c r="PV150" s="207"/>
      <c r="PW150" s="207"/>
      <c r="PX150" s="207" t="str">
        <f t="shared" si="92"/>
        <v/>
      </c>
      <c r="PY150" s="207"/>
      <c r="PZ150" s="207"/>
      <c r="QA150" s="207"/>
      <c r="QB150" s="207"/>
      <c r="QC150" s="207"/>
      <c r="QD150" s="207"/>
      <c r="QE150" s="207" t="str">
        <f t="shared" si="93"/>
        <v/>
      </c>
      <c r="QF150" s="207"/>
      <c r="QG150" s="207"/>
      <c r="QH150" s="207"/>
      <c r="QI150" s="207"/>
      <c r="QJ150" s="207"/>
      <c r="QK150" s="207"/>
      <c r="QL150" s="207"/>
      <c r="QM150" s="207"/>
      <c r="QN150" s="207"/>
      <c r="QO150" s="207"/>
      <c r="QP150" s="207"/>
      <c r="QQ150" s="207"/>
      <c r="QR150" s="207"/>
      <c r="QS150" s="207"/>
      <c r="QT150" s="207"/>
      <c r="QU150" s="207"/>
      <c r="QV150" s="207"/>
    </row>
    <row r="151" spans="1:464" s="6" customFormat="1" ht="16.5">
      <c r="A151" s="207"/>
      <c r="B151" s="208"/>
      <c r="C151" s="208"/>
      <c r="D151" s="208"/>
      <c r="E151" s="208"/>
      <c r="F151" s="207" t="e">
        <f t="shared" si="94"/>
        <v>#N/A</v>
      </c>
      <c r="G151" s="207"/>
      <c r="H151" s="208"/>
      <c r="I151" s="208"/>
      <c r="J151" s="208"/>
      <c r="K151" s="207"/>
      <c r="L151" s="207"/>
      <c r="M151" s="207">
        <f t="shared" si="95"/>
        <v>0</v>
      </c>
      <c r="N151" s="207"/>
      <c r="O151" s="207"/>
      <c r="P151" s="207"/>
      <c r="Q151" s="209"/>
      <c r="R151" s="207"/>
      <c r="S151" s="207"/>
      <c r="T151" s="207">
        <f t="shared" si="73"/>
        <v>20</v>
      </c>
      <c r="U151" s="207"/>
      <c r="V151" s="207"/>
      <c r="W151" s="207"/>
      <c r="X151" s="207"/>
      <c r="Y151" s="207"/>
      <c r="Z151" s="207"/>
      <c r="AA151" s="207">
        <f t="shared" si="74"/>
        <v>0</v>
      </c>
      <c r="AB151" s="207"/>
      <c r="AC151" s="207"/>
      <c r="AD151" s="207"/>
      <c r="AE151" s="207"/>
      <c r="AF151" s="207"/>
      <c r="AG151" s="207"/>
      <c r="AH151" s="207" t="str">
        <f>AH53</f>
        <v/>
      </c>
      <c r="AI151" s="207"/>
      <c r="AJ151" s="207"/>
      <c r="AK151" s="207"/>
      <c r="AL151" s="207"/>
      <c r="AM151" s="207"/>
      <c r="AN151" s="207"/>
      <c r="AO151" s="207" t="str">
        <f>AO53</f>
        <v/>
      </c>
      <c r="AP151" s="207"/>
      <c r="AQ151" s="207"/>
      <c r="AR151" s="207"/>
      <c r="AS151" s="207"/>
      <c r="AT151" s="207"/>
      <c r="AU151" s="207"/>
      <c r="AV151" s="207" t="str">
        <f>AV53</f>
        <v/>
      </c>
      <c r="AW151" s="207"/>
      <c r="AX151" s="207"/>
      <c r="AY151" s="207"/>
      <c r="AZ151" s="207"/>
      <c r="BA151" s="207"/>
      <c r="BB151" s="207"/>
      <c r="BC151" s="207" t="str">
        <f>BC53</f>
        <v/>
      </c>
      <c r="BD151" s="207"/>
      <c r="BE151" s="207"/>
      <c r="BF151" s="207"/>
      <c r="BG151" s="207"/>
      <c r="BH151" s="207"/>
      <c r="BI151" s="207"/>
      <c r="BJ151" s="207" t="str">
        <f>BJ53</f>
        <v/>
      </c>
      <c r="BK151" s="207"/>
      <c r="BL151" s="207"/>
      <c r="BM151" s="207"/>
      <c r="BN151" s="207"/>
      <c r="BO151" s="207"/>
      <c r="BP151" s="207"/>
      <c r="BQ151" s="207" t="str">
        <f>BQ53</f>
        <v/>
      </c>
      <c r="BR151" s="207"/>
      <c r="BS151" s="207"/>
      <c r="BT151" s="207"/>
      <c r="BU151" s="207"/>
      <c r="BV151" s="207"/>
      <c r="BW151" s="207"/>
      <c r="BX151" s="207" t="str">
        <f>BX53</f>
        <v/>
      </c>
      <c r="BY151" s="207"/>
      <c r="BZ151" s="207"/>
      <c r="CA151" s="207"/>
      <c r="CB151" s="207"/>
      <c r="CC151" s="207"/>
      <c r="CD151" s="207"/>
      <c r="CE151" s="207" t="str">
        <f>CE53</f>
        <v/>
      </c>
      <c r="CF151" s="207"/>
      <c r="CG151" s="207"/>
      <c r="CH151" s="207"/>
      <c r="CI151" s="207"/>
      <c r="CJ151" s="207"/>
      <c r="CK151" s="207"/>
      <c r="CL151" s="207" t="str">
        <f>CL53</f>
        <v/>
      </c>
      <c r="CM151" s="207"/>
      <c r="CN151" s="207"/>
      <c r="CO151" s="207"/>
      <c r="CP151" s="207"/>
      <c r="CQ151" s="207"/>
      <c r="CR151" s="207"/>
      <c r="CS151" s="207" t="str">
        <f>CS53</f>
        <v/>
      </c>
      <c r="CT151" s="207"/>
      <c r="CU151" s="207"/>
      <c r="CV151" s="207"/>
      <c r="CW151" s="207"/>
      <c r="CX151" s="207"/>
      <c r="CY151" s="207"/>
      <c r="CZ151" s="207" t="str">
        <f>CZ53</f>
        <v/>
      </c>
      <c r="DA151" s="207"/>
      <c r="DB151" s="207"/>
      <c r="DC151" s="207"/>
      <c r="DD151" s="207"/>
      <c r="DE151" s="207"/>
      <c r="DF151" s="207"/>
      <c r="DG151" s="207" t="str">
        <f>DG53</f>
        <v/>
      </c>
      <c r="DH151" s="207"/>
      <c r="DI151" s="207"/>
      <c r="DJ151" s="207"/>
      <c r="DK151" s="207"/>
      <c r="DL151" s="207"/>
      <c r="DM151" s="207"/>
      <c r="DN151" s="207" t="str">
        <f>DN53</f>
        <v/>
      </c>
      <c r="DO151" s="207"/>
      <c r="DP151" s="207"/>
      <c r="DQ151" s="207"/>
      <c r="DR151" s="207"/>
      <c r="DS151" s="207"/>
      <c r="DT151" s="207"/>
      <c r="DU151" s="207" t="str">
        <f>DU53</f>
        <v/>
      </c>
      <c r="DV151" s="207"/>
      <c r="DW151" s="207"/>
      <c r="DX151" s="207"/>
      <c r="DY151" s="207"/>
      <c r="DZ151" s="207"/>
      <c r="EA151" s="207"/>
      <c r="EB151" s="207" t="str">
        <f>EB53</f>
        <v/>
      </c>
      <c r="EC151" s="207"/>
      <c r="ED151" s="207"/>
      <c r="EE151" s="207"/>
      <c r="EF151" s="207"/>
      <c r="EG151" s="207"/>
      <c r="EH151" s="207"/>
      <c r="EI151" s="207" t="str">
        <f>EI53</f>
        <v/>
      </c>
      <c r="EJ151" s="207"/>
      <c r="EK151" s="207"/>
      <c r="EL151" s="207"/>
      <c r="EM151" s="207"/>
      <c r="EN151" s="207"/>
      <c r="EO151" s="207"/>
      <c r="EP151" s="207" t="str">
        <f>EP53</f>
        <v/>
      </c>
      <c r="EQ151" s="207"/>
      <c r="ER151" s="207"/>
      <c r="ES151" s="207"/>
      <c r="ET151" s="207"/>
      <c r="EU151" s="207"/>
      <c r="EV151" s="207"/>
      <c r="EW151" s="207" t="str">
        <f>EW53</f>
        <v/>
      </c>
      <c r="EX151" s="207"/>
      <c r="EY151" s="207"/>
      <c r="EZ151" s="207"/>
      <c r="FA151" s="207"/>
      <c r="FB151" s="207"/>
      <c r="FC151" s="207"/>
      <c r="FD151" s="207" t="str">
        <f>FD53</f>
        <v/>
      </c>
      <c r="FE151" s="207"/>
      <c r="FF151" s="207"/>
      <c r="FG151" s="207"/>
      <c r="FH151" s="207"/>
      <c r="FI151" s="207"/>
      <c r="FJ151" s="207"/>
      <c r="FK151" s="207" t="str">
        <f>FK53</f>
        <v/>
      </c>
      <c r="FL151" s="207"/>
      <c r="FM151" s="207"/>
      <c r="FN151" s="207"/>
      <c r="FO151" s="207"/>
      <c r="FP151" s="207"/>
      <c r="FQ151" s="207"/>
      <c r="FR151" s="207" t="str">
        <f>FR53</f>
        <v/>
      </c>
      <c r="FS151" s="207"/>
      <c r="FT151" s="207"/>
      <c r="FU151" s="207"/>
      <c r="FV151" s="207"/>
      <c r="FW151" s="207"/>
      <c r="FX151" s="207"/>
      <c r="FY151" s="207" t="str">
        <f>FY53</f>
        <v/>
      </c>
      <c r="FZ151" s="207"/>
      <c r="GA151" s="207"/>
      <c r="GB151" s="207"/>
      <c r="GC151" s="207"/>
      <c r="GD151" s="207"/>
      <c r="GE151" s="207"/>
      <c r="GF151" s="207" t="str">
        <f>GF53</f>
        <v/>
      </c>
      <c r="GG151" s="207"/>
      <c r="GH151" s="207"/>
      <c r="GI151" s="207"/>
      <c r="GJ151" s="207"/>
      <c r="GK151" s="207"/>
      <c r="GL151" s="207"/>
      <c r="GM151" s="207" t="str">
        <f>GM53</f>
        <v/>
      </c>
      <c r="GN151" s="207"/>
      <c r="GO151" s="207"/>
      <c r="GP151" s="207"/>
      <c r="GQ151" s="207"/>
      <c r="GR151" s="207"/>
      <c r="GS151" s="207"/>
      <c r="GT151" s="207" t="str">
        <f>GT53</f>
        <v/>
      </c>
      <c r="GU151" s="207"/>
      <c r="GV151" s="207"/>
      <c r="GW151" s="207"/>
      <c r="GX151" s="207"/>
      <c r="GY151" s="207"/>
      <c r="GZ151" s="207"/>
      <c r="HA151" s="207" t="str">
        <f>HA53</f>
        <v/>
      </c>
      <c r="HB151" s="207"/>
      <c r="HC151" s="207"/>
      <c r="HD151" s="207"/>
      <c r="HE151" s="207"/>
      <c r="HF151" s="207"/>
      <c r="HG151" s="207"/>
      <c r="HH151" s="207" t="str">
        <f>HH53</f>
        <v/>
      </c>
      <c r="HI151" s="207"/>
      <c r="HJ151" s="207"/>
      <c r="HK151" s="207"/>
      <c r="HL151" s="207"/>
      <c r="HM151" s="207"/>
      <c r="HN151" s="207"/>
      <c r="HO151" s="207" t="str">
        <f>HO53</f>
        <v/>
      </c>
      <c r="HP151" s="207"/>
      <c r="HQ151" s="207"/>
      <c r="HR151" s="207"/>
      <c r="HS151" s="207"/>
      <c r="HT151" s="207"/>
      <c r="HU151" s="207"/>
      <c r="HV151" s="207" t="str">
        <f>HV53</f>
        <v/>
      </c>
      <c r="HW151" s="207"/>
      <c r="HX151" s="207"/>
      <c r="HY151" s="207"/>
      <c r="HZ151" s="207"/>
      <c r="IA151" s="207"/>
      <c r="IB151" s="207"/>
      <c r="IC151" s="207" t="str">
        <f>IC53</f>
        <v/>
      </c>
      <c r="ID151" s="207"/>
      <c r="IE151" s="207"/>
      <c r="IF151" s="207"/>
      <c r="IG151" s="207"/>
      <c r="IH151" s="207"/>
      <c r="II151" s="207"/>
      <c r="IJ151" s="207" t="str">
        <f>IJ53</f>
        <v/>
      </c>
      <c r="IK151" s="207"/>
      <c r="IL151" s="207"/>
      <c r="IM151" s="207"/>
      <c r="IN151" s="207"/>
      <c r="IO151" s="207"/>
      <c r="IP151" s="207"/>
      <c r="IQ151" s="207" t="str">
        <f>IQ53</f>
        <v/>
      </c>
      <c r="IR151" s="207"/>
      <c r="IS151" s="207"/>
      <c r="IT151" s="207"/>
      <c r="IU151" s="207"/>
      <c r="IV151" s="207"/>
      <c r="IW151" s="207"/>
      <c r="IX151" s="207" t="str">
        <f>IX53</f>
        <v/>
      </c>
      <c r="IY151" s="207"/>
      <c r="IZ151" s="207"/>
      <c r="JA151" s="207"/>
      <c r="JB151" s="207"/>
      <c r="JC151" s="207"/>
      <c r="JD151" s="207"/>
      <c r="JE151" s="207" t="str">
        <f>JE53</f>
        <v/>
      </c>
      <c r="JF151" s="207"/>
      <c r="JG151" s="207"/>
      <c r="JH151" s="207"/>
      <c r="JI151" s="207"/>
      <c r="JJ151" s="207"/>
      <c r="JK151" s="207"/>
      <c r="JL151" s="207" t="str">
        <f>JL53</f>
        <v/>
      </c>
      <c r="JM151" s="207"/>
      <c r="JN151" s="207"/>
      <c r="JO151" s="207"/>
      <c r="JP151" s="207"/>
      <c r="JQ151" s="207"/>
      <c r="JR151" s="207"/>
      <c r="JS151" s="207" t="str">
        <f>JS53</f>
        <v/>
      </c>
      <c r="JT151" s="207"/>
      <c r="JU151" s="207"/>
      <c r="JV151" s="207"/>
      <c r="JW151" s="207"/>
      <c r="JX151" s="207"/>
      <c r="JY151" s="207"/>
      <c r="JZ151" s="207" t="str">
        <f>JZ53</f>
        <v/>
      </c>
      <c r="KA151" s="207"/>
      <c r="KB151" s="207"/>
      <c r="KC151" s="207"/>
      <c r="KD151" s="207"/>
      <c r="KE151" s="207"/>
      <c r="KF151" s="207"/>
      <c r="KG151" s="207" t="str">
        <f>KG53</f>
        <v/>
      </c>
      <c r="KH151" s="207"/>
      <c r="KI151" s="207"/>
      <c r="KJ151" s="207"/>
      <c r="KK151" s="207"/>
      <c r="KL151" s="207"/>
      <c r="KM151" s="207"/>
      <c r="KN151" s="207" t="str">
        <f>KN53</f>
        <v/>
      </c>
      <c r="KO151" s="207"/>
      <c r="KP151" s="207"/>
      <c r="KQ151" s="207"/>
      <c r="KR151" s="207"/>
      <c r="KS151" s="207"/>
      <c r="KT151" s="207"/>
      <c r="KU151" s="207" t="str">
        <f>KU53</f>
        <v/>
      </c>
      <c r="KV151" s="207"/>
      <c r="KW151" s="207"/>
      <c r="KX151" s="207"/>
      <c r="KY151" s="207"/>
      <c r="KZ151" s="207"/>
      <c r="LA151" s="207"/>
      <c r="LB151" s="207" t="str">
        <f>LB53</f>
        <v/>
      </c>
      <c r="LC151" s="207"/>
      <c r="LD151" s="207"/>
      <c r="LE151" s="207"/>
      <c r="LF151" s="207"/>
      <c r="LG151" s="207"/>
      <c r="LH151" s="207"/>
      <c r="LI151" s="207" t="str">
        <f t="shared" si="75"/>
        <v/>
      </c>
      <c r="LJ151" s="207"/>
      <c r="LK151" s="207"/>
      <c r="LL151" s="207"/>
      <c r="LM151" s="207"/>
      <c r="LN151" s="207"/>
      <c r="LO151" s="207"/>
      <c r="LP151" s="207" t="str">
        <f t="shared" si="76"/>
        <v/>
      </c>
      <c r="LQ151" s="207"/>
      <c r="LR151" s="207"/>
      <c r="LS151" s="207"/>
      <c r="LT151" s="207"/>
      <c r="LU151" s="207"/>
      <c r="LV151" s="207"/>
      <c r="LW151" s="207" t="str">
        <f t="shared" si="77"/>
        <v/>
      </c>
      <c r="LX151" s="207"/>
      <c r="LY151" s="207"/>
      <c r="LZ151" s="207"/>
      <c r="MA151" s="207"/>
      <c r="MB151" s="207"/>
      <c r="MC151" s="207"/>
      <c r="MD151" s="207" t="str">
        <f t="shared" si="78"/>
        <v/>
      </c>
      <c r="ME151" s="207"/>
      <c r="MF151" s="207"/>
      <c r="MG151" s="207"/>
      <c r="MH151" s="207"/>
      <c r="MI151" s="207"/>
      <c r="MJ151" s="207"/>
      <c r="MK151" s="207" t="str">
        <f t="shared" si="79"/>
        <v/>
      </c>
      <c r="ML151" s="207"/>
      <c r="MM151" s="207"/>
      <c r="MN151" s="207"/>
      <c r="MO151" s="207"/>
      <c r="MP151" s="207"/>
      <c r="MQ151" s="207"/>
      <c r="MR151" s="207" t="str">
        <f t="shared" si="80"/>
        <v/>
      </c>
      <c r="MS151" s="207"/>
      <c r="MT151" s="207"/>
      <c r="MU151" s="207"/>
      <c r="MV151" s="207"/>
      <c r="MW151" s="207"/>
      <c r="MX151" s="207"/>
      <c r="MY151" s="207" t="str">
        <f t="shared" si="81"/>
        <v/>
      </c>
      <c r="MZ151" s="207"/>
      <c r="NA151" s="207"/>
      <c r="NB151" s="207"/>
      <c r="NC151" s="207"/>
      <c r="ND151" s="207"/>
      <c r="NE151" s="207"/>
      <c r="NF151" s="207" t="str">
        <f t="shared" si="82"/>
        <v/>
      </c>
      <c r="NG151" s="207"/>
      <c r="NH151" s="207"/>
      <c r="NI151" s="207"/>
      <c r="NJ151" s="207"/>
      <c r="NK151" s="207"/>
      <c r="NL151" s="207"/>
      <c r="NM151" s="207" t="str">
        <f t="shared" si="83"/>
        <v/>
      </c>
      <c r="NN151" s="207"/>
      <c r="NO151" s="207"/>
      <c r="NP151" s="207"/>
      <c r="NQ151" s="207"/>
      <c r="NR151" s="207"/>
      <c r="NS151" s="207"/>
      <c r="NT151" s="207" t="str">
        <f t="shared" si="84"/>
        <v/>
      </c>
      <c r="NU151" s="207"/>
      <c r="NV151" s="207"/>
      <c r="NW151" s="207"/>
      <c r="NX151" s="207"/>
      <c r="NY151" s="207"/>
      <c r="NZ151" s="207"/>
      <c r="OA151" s="207" t="str">
        <f t="shared" si="85"/>
        <v/>
      </c>
      <c r="OB151" s="207"/>
      <c r="OC151" s="207"/>
      <c r="OD151" s="207"/>
      <c r="OE151" s="207"/>
      <c r="OF151" s="207"/>
      <c r="OG151" s="207"/>
      <c r="OH151" s="207" t="str">
        <f t="shared" si="86"/>
        <v/>
      </c>
      <c r="OI151" s="207"/>
      <c r="OJ151" s="207"/>
      <c r="OK151" s="207"/>
      <c r="OL151" s="207"/>
      <c r="OM151" s="207"/>
      <c r="ON151" s="207"/>
      <c r="OO151" s="207" t="str">
        <f t="shared" si="87"/>
        <v/>
      </c>
      <c r="OP151" s="207"/>
      <c r="OQ151" s="207"/>
      <c r="OR151" s="207"/>
      <c r="OS151" s="207"/>
      <c r="OT151" s="207"/>
      <c r="OU151" s="207"/>
      <c r="OV151" s="207" t="str">
        <f t="shared" si="88"/>
        <v/>
      </c>
      <c r="OW151" s="207"/>
      <c r="OX151" s="207"/>
      <c r="OY151" s="207"/>
      <c r="OZ151" s="207"/>
      <c r="PA151" s="207"/>
      <c r="PB151" s="207"/>
      <c r="PC151" s="207" t="str">
        <f t="shared" si="89"/>
        <v/>
      </c>
      <c r="PD151" s="207"/>
      <c r="PE151" s="207"/>
      <c r="PF151" s="207"/>
      <c r="PG151" s="207"/>
      <c r="PH151" s="207"/>
      <c r="PI151" s="207"/>
      <c r="PJ151" s="207" t="str">
        <f t="shared" si="90"/>
        <v/>
      </c>
      <c r="PK151" s="207"/>
      <c r="PL151" s="207"/>
      <c r="PM151" s="207"/>
      <c r="PN151" s="207"/>
      <c r="PO151" s="207"/>
      <c r="PP151" s="207"/>
      <c r="PQ151" s="207" t="str">
        <f t="shared" si="91"/>
        <v/>
      </c>
      <c r="PR151" s="207"/>
      <c r="PS151" s="207"/>
      <c r="PT151" s="207"/>
      <c r="PU151" s="207"/>
      <c r="PV151" s="207"/>
      <c r="PW151" s="207"/>
      <c r="PX151" s="207" t="str">
        <f t="shared" si="92"/>
        <v/>
      </c>
      <c r="PY151" s="207"/>
      <c r="PZ151" s="207"/>
      <c r="QA151" s="207"/>
      <c r="QB151" s="207"/>
      <c r="QC151" s="207"/>
      <c r="QD151" s="207"/>
      <c r="QE151" s="207" t="str">
        <f t="shared" si="93"/>
        <v/>
      </c>
      <c r="QF151" s="207"/>
      <c r="QG151" s="207"/>
      <c r="QH151" s="207"/>
      <c r="QI151" s="207"/>
      <c r="QJ151" s="207"/>
      <c r="QK151" s="207"/>
      <c r="QL151" s="207"/>
      <c r="QM151" s="207"/>
      <c r="QN151" s="207"/>
      <c r="QO151" s="207"/>
      <c r="QP151" s="207"/>
      <c r="QQ151" s="207"/>
      <c r="QR151" s="207"/>
      <c r="QS151" s="207"/>
      <c r="QT151" s="207"/>
      <c r="QU151" s="207"/>
      <c r="QV151" s="207"/>
    </row>
    <row r="152" spans="1:464" s="6" customFormat="1" ht="16.5">
      <c r="A152" s="207"/>
      <c r="B152" s="208"/>
      <c r="C152" s="208"/>
      <c r="D152" s="208"/>
      <c r="E152" s="208"/>
      <c r="F152" s="207" t="e">
        <f t="shared" si="94"/>
        <v>#N/A</v>
      </c>
      <c r="G152" s="207"/>
      <c r="H152" s="208"/>
      <c r="I152" s="208"/>
      <c r="J152" s="208"/>
      <c r="K152" s="207"/>
      <c r="L152" s="207"/>
      <c r="M152" s="207">
        <f t="shared" si="95"/>
        <v>0</v>
      </c>
      <c r="N152" s="207"/>
      <c r="O152" s="207"/>
      <c r="P152" s="207"/>
      <c r="Q152" s="209"/>
      <c r="R152" s="207"/>
      <c r="S152" s="207"/>
      <c r="T152" s="207">
        <f t="shared" ref="T152:T157" si="96">T57</f>
        <v>20</v>
      </c>
      <c r="U152" s="207"/>
      <c r="V152" s="207"/>
      <c r="W152" s="207"/>
      <c r="X152" s="207"/>
      <c r="Y152" s="207"/>
      <c r="Z152" s="207"/>
      <c r="AA152" s="207">
        <f t="shared" ref="AA152:AA157" si="97">AA57</f>
        <v>0</v>
      </c>
      <c r="AB152" s="207"/>
      <c r="AC152" s="207"/>
      <c r="AD152" s="207"/>
      <c r="AE152" s="207"/>
      <c r="AF152" s="207"/>
      <c r="AG152" s="207"/>
      <c r="AH152" s="207" t="str">
        <f t="shared" si="24"/>
        <v/>
      </c>
      <c r="AI152" s="207"/>
      <c r="AJ152" s="207"/>
      <c r="AK152" s="207"/>
      <c r="AL152" s="207"/>
      <c r="AM152" s="207"/>
      <c r="AN152" s="207"/>
      <c r="AO152" s="207" t="str">
        <f t="shared" si="25"/>
        <v/>
      </c>
      <c r="AP152" s="207"/>
      <c r="AQ152" s="207"/>
      <c r="AR152" s="207"/>
      <c r="AS152" s="207"/>
      <c r="AT152" s="207"/>
      <c r="AU152" s="207"/>
      <c r="AV152" s="207" t="str">
        <f t="shared" si="26"/>
        <v/>
      </c>
      <c r="AW152" s="207"/>
      <c r="AX152" s="207"/>
      <c r="AY152" s="207"/>
      <c r="AZ152" s="207"/>
      <c r="BA152" s="207"/>
      <c r="BB152" s="207"/>
      <c r="BC152" s="207" t="str">
        <f t="shared" si="27"/>
        <v/>
      </c>
      <c r="BD152" s="207"/>
      <c r="BE152" s="207"/>
      <c r="BF152" s="207"/>
      <c r="BG152" s="207"/>
      <c r="BH152" s="207"/>
      <c r="BI152" s="207"/>
      <c r="BJ152" s="207" t="str">
        <f t="shared" si="28"/>
        <v/>
      </c>
      <c r="BK152" s="207"/>
      <c r="BL152" s="207"/>
      <c r="BM152" s="207"/>
      <c r="BN152" s="207"/>
      <c r="BO152" s="207"/>
      <c r="BP152" s="207"/>
      <c r="BQ152" s="207" t="str">
        <f t="shared" si="29"/>
        <v/>
      </c>
      <c r="BR152" s="207"/>
      <c r="BS152" s="207"/>
      <c r="BT152" s="207"/>
      <c r="BU152" s="207"/>
      <c r="BV152" s="207"/>
      <c r="BW152" s="207"/>
      <c r="BX152" s="207" t="str">
        <f t="shared" si="30"/>
        <v/>
      </c>
      <c r="BY152" s="207"/>
      <c r="BZ152" s="207"/>
      <c r="CA152" s="207"/>
      <c r="CB152" s="207"/>
      <c r="CC152" s="207"/>
      <c r="CD152" s="207"/>
      <c r="CE152" s="207" t="str">
        <f t="shared" si="31"/>
        <v/>
      </c>
      <c r="CF152" s="207"/>
      <c r="CG152" s="207"/>
      <c r="CH152" s="207"/>
      <c r="CI152" s="207"/>
      <c r="CJ152" s="207"/>
      <c r="CK152" s="207"/>
      <c r="CL152" s="207" t="str">
        <f t="shared" si="32"/>
        <v/>
      </c>
      <c r="CM152" s="207"/>
      <c r="CN152" s="207"/>
      <c r="CO152" s="207"/>
      <c r="CP152" s="207"/>
      <c r="CQ152" s="207"/>
      <c r="CR152" s="207"/>
      <c r="CS152" s="207" t="str">
        <f t="shared" si="33"/>
        <v/>
      </c>
      <c r="CT152" s="207"/>
      <c r="CU152" s="207"/>
      <c r="CV152" s="207"/>
      <c r="CW152" s="207"/>
      <c r="CX152" s="207"/>
      <c r="CY152" s="207"/>
      <c r="CZ152" s="207" t="str">
        <f t="shared" si="34"/>
        <v/>
      </c>
      <c r="DA152" s="207"/>
      <c r="DB152" s="207"/>
      <c r="DC152" s="207"/>
      <c r="DD152" s="207"/>
      <c r="DE152" s="207"/>
      <c r="DF152" s="207"/>
      <c r="DG152" s="207" t="str">
        <f t="shared" si="35"/>
        <v/>
      </c>
      <c r="DH152" s="207"/>
      <c r="DI152" s="207"/>
      <c r="DJ152" s="207"/>
      <c r="DK152" s="207"/>
      <c r="DL152" s="207"/>
      <c r="DM152" s="207"/>
      <c r="DN152" s="207" t="str">
        <f t="shared" si="36"/>
        <v/>
      </c>
      <c r="DO152" s="207"/>
      <c r="DP152" s="207"/>
      <c r="DQ152" s="207"/>
      <c r="DR152" s="207"/>
      <c r="DS152" s="207"/>
      <c r="DT152" s="207"/>
      <c r="DU152" s="207" t="str">
        <f t="shared" si="37"/>
        <v/>
      </c>
      <c r="DV152" s="207"/>
      <c r="DW152" s="207"/>
      <c r="DX152" s="207"/>
      <c r="DY152" s="207"/>
      <c r="DZ152" s="207"/>
      <c r="EA152" s="207"/>
      <c r="EB152" s="207" t="str">
        <f t="shared" si="38"/>
        <v/>
      </c>
      <c r="EC152" s="207"/>
      <c r="ED152" s="207"/>
      <c r="EE152" s="207"/>
      <c r="EF152" s="207"/>
      <c r="EG152" s="207"/>
      <c r="EH152" s="207"/>
      <c r="EI152" s="207" t="str">
        <f t="shared" si="39"/>
        <v/>
      </c>
      <c r="EJ152" s="207"/>
      <c r="EK152" s="207"/>
      <c r="EL152" s="207"/>
      <c r="EM152" s="207"/>
      <c r="EN152" s="207"/>
      <c r="EO152" s="207"/>
      <c r="EP152" s="207" t="str">
        <f t="shared" si="40"/>
        <v/>
      </c>
      <c r="EQ152" s="207"/>
      <c r="ER152" s="207"/>
      <c r="ES152" s="207"/>
      <c r="ET152" s="207"/>
      <c r="EU152" s="207"/>
      <c r="EV152" s="207"/>
      <c r="EW152" s="207" t="str">
        <f t="shared" si="41"/>
        <v/>
      </c>
      <c r="EX152" s="207"/>
      <c r="EY152" s="207"/>
      <c r="EZ152" s="207"/>
      <c r="FA152" s="207"/>
      <c r="FB152" s="207"/>
      <c r="FC152" s="207"/>
      <c r="FD152" s="207" t="str">
        <f t="shared" si="42"/>
        <v/>
      </c>
      <c r="FE152" s="207"/>
      <c r="FF152" s="207"/>
      <c r="FG152" s="207"/>
      <c r="FH152" s="207"/>
      <c r="FI152" s="207"/>
      <c r="FJ152" s="207"/>
      <c r="FK152" s="207" t="str">
        <f t="shared" si="43"/>
        <v/>
      </c>
      <c r="FL152" s="207"/>
      <c r="FM152" s="207"/>
      <c r="FN152" s="207"/>
      <c r="FO152" s="207"/>
      <c r="FP152" s="207"/>
      <c r="FQ152" s="207"/>
      <c r="FR152" s="207" t="str">
        <f t="shared" si="44"/>
        <v/>
      </c>
      <c r="FS152" s="207"/>
      <c r="FT152" s="207"/>
      <c r="FU152" s="207"/>
      <c r="FV152" s="207"/>
      <c r="FW152" s="207"/>
      <c r="FX152" s="207"/>
      <c r="FY152" s="207" t="str">
        <f t="shared" si="45"/>
        <v/>
      </c>
      <c r="FZ152" s="207"/>
      <c r="GA152" s="207"/>
      <c r="GB152" s="207"/>
      <c r="GC152" s="207"/>
      <c r="GD152" s="207"/>
      <c r="GE152" s="207"/>
      <c r="GF152" s="207" t="str">
        <f t="shared" si="46"/>
        <v/>
      </c>
      <c r="GG152" s="207"/>
      <c r="GH152" s="207"/>
      <c r="GI152" s="207"/>
      <c r="GJ152" s="207"/>
      <c r="GK152" s="207"/>
      <c r="GL152" s="207"/>
      <c r="GM152" s="207" t="str">
        <f t="shared" si="47"/>
        <v/>
      </c>
      <c r="GN152" s="207"/>
      <c r="GO152" s="207"/>
      <c r="GP152" s="207"/>
      <c r="GQ152" s="207"/>
      <c r="GR152" s="207"/>
      <c r="GS152" s="207"/>
      <c r="GT152" s="207" t="str">
        <f t="shared" si="48"/>
        <v/>
      </c>
      <c r="GU152" s="207"/>
      <c r="GV152" s="207"/>
      <c r="GW152" s="207"/>
      <c r="GX152" s="207"/>
      <c r="GY152" s="207"/>
      <c r="GZ152" s="207"/>
      <c r="HA152" s="207" t="str">
        <f t="shared" si="49"/>
        <v/>
      </c>
      <c r="HB152" s="207"/>
      <c r="HC152" s="207"/>
      <c r="HD152" s="207"/>
      <c r="HE152" s="207"/>
      <c r="HF152" s="207"/>
      <c r="HG152" s="207"/>
      <c r="HH152" s="207" t="str">
        <f t="shared" si="50"/>
        <v/>
      </c>
      <c r="HI152" s="207"/>
      <c r="HJ152" s="207"/>
      <c r="HK152" s="207"/>
      <c r="HL152" s="207"/>
      <c r="HM152" s="207"/>
      <c r="HN152" s="207"/>
      <c r="HO152" s="207" t="str">
        <f t="shared" si="51"/>
        <v/>
      </c>
      <c r="HP152" s="207"/>
      <c r="HQ152" s="207"/>
      <c r="HR152" s="207"/>
      <c r="HS152" s="207"/>
      <c r="HT152" s="207"/>
      <c r="HU152" s="207"/>
      <c r="HV152" s="207" t="str">
        <f t="shared" si="52"/>
        <v/>
      </c>
      <c r="HW152" s="207"/>
      <c r="HX152" s="207"/>
      <c r="HY152" s="207"/>
      <c r="HZ152" s="207"/>
      <c r="IA152" s="207"/>
      <c r="IB152" s="207"/>
      <c r="IC152" s="207" t="str">
        <f t="shared" si="53"/>
        <v/>
      </c>
      <c r="ID152" s="207"/>
      <c r="IE152" s="207"/>
      <c r="IF152" s="207"/>
      <c r="IG152" s="207"/>
      <c r="IH152" s="207"/>
      <c r="II152" s="207"/>
      <c r="IJ152" s="207" t="str">
        <f t="shared" si="54"/>
        <v/>
      </c>
      <c r="IK152" s="207"/>
      <c r="IL152" s="207"/>
      <c r="IM152" s="207"/>
      <c r="IN152" s="207"/>
      <c r="IO152" s="207"/>
      <c r="IP152" s="207"/>
      <c r="IQ152" s="207" t="str">
        <f t="shared" si="55"/>
        <v/>
      </c>
      <c r="IR152" s="207"/>
      <c r="IS152" s="207"/>
      <c r="IT152" s="207"/>
      <c r="IU152" s="207"/>
      <c r="IV152" s="207"/>
      <c r="IW152" s="207"/>
      <c r="IX152" s="207" t="str">
        <f t="shared" si="56"/>
        <v/>
      </c>
      <c r="IY152" s="207"/>
      <c r="IZ152" s="207"/>
      <c r="JA152" s="207"/>
      <c r="JB152" s="207"/>
      <c r="JC152" s="207"/>
      <c r="JD152" s="207"/>
      <c r="JE152" s="207" t="str">
        <f t="shared" si="57"/>
        <v/>
      </c>
      <c r="JF152" s="207"/>
      <c r="JG152" s="207"/>
      <c r="JH152" s="207"/>
      <c r="JI152" s="207"/>
      <c r="JJ152" s="207"/>
      <c r="JK152" s="207"/>
      <c r="JL152" s="207" t="str">
        <f t="shared" si="58"/>
        <v/>
      </c>
      <c r="JM152" s="207"/>
      <c r="JN152" s="207"/>
      <c r="JO152" s="207"/>
      <c r="JP152" s="207"/>
      <c r="JQ152" s="207"/>
      <c r="JR152" s="207"/>
      <c r="JS152" s="207" t="str">
        <f t="shared" si="59"/>
        <v/>
      </c>
      <c r="JT152" s="207"/>
      <c r="JU152" s="207"/>
      <c r="JV152" s="207"/>
      <c r="JW152" s="207"/>
      <c r="JX152" s="207"/>
      <c r="JY152" s="207"/>
      <c r="JZ152" s="207" t="str">
        <f t="shared" si="60"/>
        <v/>
      </c>
      <c r="KA152" s="207"/>
      <c r="KB152" s="207"/>
      <c r="KC152" s="207"/>
      <c r="KD152" s="207"/>
      <c r="KE152" s="207"/>
      <c r="KF152" s="207"/>
      <c r="KG152" s="207" t="str">
        <f t="shared" si="61"/>
        <v/>
      </c>
      <c r="KH152" s="207"/>
      <c r="KI152" s="207"/>
      <c r="KJ152" s="207"/>
      <c r="KK152" s="207"/>
      <c r="KL152" s="207"/>
      <c r="KM152" s="207"/>
      <c r="KN152" s="207" t="str">
        <f t="shared" si="62"/>
        <v/>
      </c>
      <c r="KO152" s="207"/>
      <c r="KP152" s="207"/>
      <c r="KQ152" s="207"/>
      <c r="KR152" s="207"/>
      <c r="KS152" s="207"/>
      <c r="KT152" s="207"/>
      <c r="KU152" s="207" t="str">
        <f t="shared" si="63"/>
        <v/>
      </c>
      <c r="KV152" s="207"/>
      <c r="KW152" s="207"/>
      <c r="KX152" s="207"/>
      <c r="KY152" s="207"/>
      <c r="KZ152" s="207"/>
      <c r="LA152" s="207"/>
      <c r="LB152" s="207" t="str">
        <f t="shared" si="64"/>
        <v/>
      </c>
      <c r="LC152" s="207"/>
      <c r="LD152" s="207"/>
      <c r="LE152" s="207"/>
      <c r="LF152" s="207"/>
      <c r="LG152" s="207"/>
      <c r="LH152" s="207"/>
      <c r="LI152" s="207" t="str">
        <f t="shared" si="75"/>
        <v/>
      </c>
      <c r="LJ152" s="207"/>
      <c r="LK152" s="207"/>
      <c r="LL152" s="207"/>
      <c r="LM152" s="207"/>
      <c r="LN152" s="207"/>
      <c r="LO152" s="207"/>
      <c r="LP152" s="207" t="str">
        <f t="shared" si="76"/>
        <v/>
      </c>
      <c r="LQ152" s="207"/>
      <c r="LR152" s="207"/>
      <c r="LS152" s="207"/>
      <c r="LT152" s="207"/>
      <c r="LU152" s="207"/>
      <c r="LV152" s="207"/>
      <c r="LW152" s="207" t="str">
        <f t="shared" si="77"/>
        <v/>
      </c>
      <c r="LX152" s="207"/>
      <c r="LY152" s="207"/>
      <c r="LZ152" s="207"/>
      <c r="MA152" s="207"/>
      <c r="MB152" s="207"/>
      <c r="MC152" s="207"/>
      <c r="MD152" s="207" t="str">
        <f t="shared" si="78"/>
        <v/>
      </c>
      <c r="ME152" s="207"/>
      <c r="MF152" s="207"/>
      <c r="MG152" s="207"/>
      <c r="MH152" s="207"/>
      <c r="MI152" s="207"/>
      <c r="MJ152" s="207"/>
      <c r="MK152" s="207" t="str">
        <f t="shared" si="79"/>
        <v/>
      </c>
      <c r="ML152" s="207"/>
      <c r="MM152" s="207"/>
      <c r="MN152" s="207"/>
      <c r="MO152" s="207"/>
      <c r="MP152" s="207"/>
      <c r="MQ152" s="207"/>
      <c r="MR152" s="207" t="str">
        <f t="shared" si="80"/>
        <v/>
      </c>
      <c r="MS152" s="207"/>
      <c r="MT152" s="207"/>
      <c r="MU152" s="207"/>
      <c r="MV152" s="207"/>
      <c r="MW152" s="207"/>
      <c r="MX152" s="207"/>
      <c r="MY152" s="207" t="str">
        <f t="shared" si="81"/>
        <v/>
      </c>
      <c r="MZ152" s="207"/>
      <c r="NA152" s="207"/>
      <c r="NB152" s="207"/>
      <c r="NC152" s="207"/>
      <c r="ND152" s="207"/>
      <c r="NE152" s="207"/>
      <c r="NF152" s="207" t="str">
        <f t="shared" si="82"/>
        <v/>
      </c>
      <c r="NG152" s="207"/>
      <c r="NH152" s="207"/>
      <c r="NI152" s="207"/>
      <c r="NJ152" s="207"/>
      <c r="NK152" s="207"/>
      <c r="NL152" s="207"/>
      <c r="NM152" s="207" t="str">
        <f t="shared" si="83"/>
        <v/>
      </c>
      <c r="NN152" s="207"/>
      <c r="NO152" s="207"/>
      <c r="NP152" s="207"/>
      <c r="NQ152" s="207"/>
      <c r="NR152" s="207"/>
      <c r="NS152" s="207"/>
      <c r="NT152" s="207" t="str">
        <f t="shared" si="84"/>
        <v/>
      </c>
      <c r="NU152" s="207"/>
      <c r="NV152" s="207"/>
      <c r="NW152" s="207"/>
      <c r="NX152" s="207"/>
      <c r="NY152" s="207"/>
      <c r="NZ152" s="207"/>
      <c r="OA152" s="207" t="str">
        <f t="shared" si="85"/>
        <v/>
      </c>
      <c r="OB152" s="207"/>
      <c r="OC152" s="207"/>
      <c r="OD152" s="207"/>
      <c r="OE152" s="207"/>
      <c r="OF152" s="207"/>
      <c r="OG152" s="207"/>
      <c r="OH152" s="207" t="str">
        <f t="shared" si="86"/>
        <v/>
      </c>
      <c r="OI152" s="207"/>
      <c r="OJ152" s="207"/>
      <c r="OK152" s="207"/>
      <c r="OL152" s="207"/>
      <c r="OM152" s="207"/>
      <c r="ON152" s="207"/>
      <c r="OO152" s="207" t="str">
        <f t="shared" si="87"/>
        <v/>
      </c>
      <c r="OP152" s="207"/>
      <c r="OQ152" s="207"/>
      <c r="OR152" s="207"/>
      <c r="OS152" s="207"/>
      <c r="OT152" s="207"/>
      <c r="OU152" s="207"/>
      <c r="OV152" s="207" t="str">
        <f t="shared" si="88"/>
        <v/>
      </c>
      <c r="OW152" s="207"/>
      <c r="OX152" s="207"/>
      <c r="OY152" s="207"/>
      <c r="OZ152" s="207"/>
      <c r="PA152" s="207"/>
      <c r="PB152" s="207"/>
      <c r="PC152" s="207" t="str">
        <f t="shared" si="89"/>
        <v/>
      </c>
      <c r="PD152" s="207"/>
      <c r="PE152" s="207"/>
      <c r="PF152" s="207"/>
      <c r="PG152" s="207"/>
      <c r="PH152" s="207"/>
      <c r="PI152" s="207"/>
      <c r="PJ152" s="207" t="str">
        <f t="shared" si="90"/>
        <v/>
      </c>
      <c r="PK152" s="207"/>
      <c r="PL152" s="207"/>
      <c r="PM152" s="207"/>
      <c r="PN152" s="207"/>
      <c r="PO152" s="207"/>
      <c r="PP152" s="207"/>
      <c r="PQ152" s="207" t="str">
        <f t="shared" si="91"/>
        <v/>
      </c>
      <c r="PR152" s="207"/>
      <c r="PS152" s="207"/>
      <c r="PT152" s="207"/>
      <c r="PU152" s="207"/>
      <c r="PV152" s="207"/>
      <c r="PW152" s="207"/>
      <c r="PX152" s="207" t="str">
        <f t="shared" si="92"/>
        <v/>
      </c>
      <c r="PY152" s="207"/>
      <c r="PZ152" s="207"/>
      <c r="QA152" s="207"/>
      <c r="QB152" s="207"/>
      <c r="QC152" s="207"/>
      <c r="QD152" s="207"/>
      <c r="QE152" s="207" t="str">
        <f t="shared" si="93"/>
        <v/>
      </c>
      <c r="QF152" s="207"/>
      <c r="QG152" s="207"/>
      <c r="QH152" s="207"/>
      <c r="QI152" s="207"/>
      <c r="QJ152" s="207"/>
      <c r="QK152" s="207"/>
      <c r="QL152" s="207"/>
      <c r="QM152" s="207"/>
      <c r="QN152" s="207"/>
      <c r="QO152" s="207"/>
      <c r="QP152" s="207"/>
      <c r="QQ152" s="207"/>
      <c r="QR152" s="207"/>
      <c r="QS152" s="207"/>
      <c r="QT152" s="207"/>
      <c r="QU152" s="207"/>
      <c r="QV152" s="207"/>
    </row>
    <row r="153" spans="1:464" s="6" customFormat="1" ht="16.5">
      <c r="A153" s="207"/>
      <c r="B153" s="208"/>
      <c r="C153" s="208"/>
      <c r="D153" s="208"/>
      <c r="E153" s="208"/>
      <c r="F153" s="207" t="e">
        <f t="shared" si="94"/>
        <v>#N/A</v>
      </c>
      <c r="G153" s="207"/>
      <c r="H153" s="208"/>
      <c r="I153" s="208"/>
      <c r="J153" s="208"/>
      <c r="K153" s="207"/>
      <c r="L153" s="207"/>
      <c r="M153" s="207">
        <f t="shared" si="95"/>
        <v>0</v>
      </c>
      <c r="N153" s="207"/>
      <c r="O153" s="207"/>
      <c r="P153" s="207"/>
      <c r="Q153" s="209"/>
      <c r="R153" s="207"/>
      <c r="S153" s="207"/>
      <c r="T153" s="207">
        <f t="shared" si="96"/>
        <v>20</v>
      </c>
      <c r="U153" s="207"/>
      <c r="V153" s="207"/>
      <c r="W153" s="207"/>
      <c r="X153" s="207"/>
      <c r="Y153" s="207"/>
      <c r="Z153" s="207"/>
      <c r="AA153" s="207">
        <f t="shared" si="97"/>
        <v>0</v>
      </c>
      <c r="AB153" s="207"/>
      <c r="AC153" s="207"/>
      <c r="AD153" s="207"/>
      <c r="AE153" s="207"/>
      <c r="AF153" s="207"/>
      <c r="AG153" s="207"/>
      <c r="AH153" s="207" t="str">
        <f t="shared" si="24"/>
        <v/>
      </c>
      <c r="AI153" s="207"/>
      <c r="AJ153" s="207"/>
      <c r="AK153" s="207"/>
      <c r="AL153" s="207"/>
      <c r="AM153" s="207"/>
      <c r="AN153" s="207"/>
      <c r="AO153" s="207" t="str">
        <f t="shared" si="25"/>
        <v/>
      </c>
      <c r="AP153" s="207"/>
      <c r="AQ153" s="207"/>
      <c r="AR153" s="207"/>
      <c r="AS153" s="207"/>
      <c r="AT153" s="207"/>
      <c r="AU153" s="207"/>
      <c r="AV153" s="207" t="str">
        <f t="shared" si="26"/>
        <v/>
      </c>
      <c r="AW153" s="207"/>
      <c r="AX153" s="207"/>
      <c r="AY153" s="207"/>
      <c r="AZ153" s="207"/>
      <c r="BA153" s="207"/>
      <c r="BB153" s="207"/>
      <c r="BC153" s="207" t="str">
        <f t="shared" si="27"/>
        <v/>
      </c>
      <c r="BD153" s="207"/>
      <c r="BE153" s="207"/>
      <c r="BF153" s="207"/>
      <c r="BG153" s="207"/>
      <c r="BH153" s="207"/>
      <c r="BI153" s="207"/>
      <c r="BJ153" s="207" t="str">
        <f t="shared" si="28"/>
        <v/>
      </c>
      <c r="BK153" s="207"/>
      <c r="BL153" s="207"/>
      <c r="BM153" s="207"/>
      <c r="BN153" s="207"/>
      <c r="BO153" s="207"/>
      <c r="BP153" s="207"/>
      <c r="BQ153" s="207" t="str">
        <f t="shared" si="29"/>
        <v/>
      </c>
      <c r="BR153" s="207"/>
      <c r="BS153" s="207"/>
      <c r="BT153" s="207"/>
      <c r="BU153" s="207"/>
      <c r="BV153" s="207"/>
      <c r="BW153" s="207"/>
      <c r="BX153" s="207" t="str">
        <f t="shared" si="30"/>
        <v/>
      </c>
      <c r="BY153" s="207"/>
      <c r="BZ153" s="207"/>
      <c r="CA153" s="207"/>
      <c r="CB153" s="207"/>
      <c r="CC153" s="207"/>
      <c r="CD153" s="207"/>
      <c r="CE153" s="207" t="str">
        <f t="shared" si="31"/>
        <v/>
      </c>
      <c r="CF153" s="207"/>
      <c r="CG153" s="207"/>
      <c r="CH153" s="207"/>
      <c r="CI153" s="207"/>
      <c r="CJ153" s="207"/>
      <c r="CK153" s="207"/>
      <c r="CL153" s="207" t="str">
        <f t="shared" si="32"/>
        <v/>
      </c>
      <c r="CM153" s="207"/>
      <c r="CN153" s="207"/>
      <c r="CO153" s="207"/>
      <c r="CP153" s="207"/>
      <c r="CQ153" s="207"/>
      <c r="CR153" s="207"/>
      <c r="CS153" s="207" t="str">
        <f t="shared" si="33"/>
        <v/>
      </c>
      <c r="CT153" s="207"/>
      <c r="CU153" s="207"/>
      <c r="CV153" s="207"/>
      <c r="CW153" s="207"/>
      <c r="CX153" s="207"/>
      <c r="CY153" s="207"/>
      <c r="CZ153" s="207" t="str">
        <f t="shared" si="34"/>
        <v/>
      </c>
      <c r="DA153" s="207"/>
      <c r="DB153" s="207"/>
      <c r="DC153" s="207"/>
      <c r="DD153" s="207"/>
      <c r="DE153" s="207"/>
      <c r="DF153" s="207"/>
      <c r="DG153" s="207" t="str">
        <f t="shared" si="35"/>
        <v/>
      </c>
      <c r="DH153" s="207"/>
      <c r="DI153" s="207"/>
      <c r="DJ153" s="207"/>
      <c r="DK153" s="207"/>
      <c r="DL153" s="207"/>
      <c r="DM153" s="207"/>
      <c r="DN153" s="207" t="str">
        <f t="shared" si="36"/>
        <v/>
      </c>
      <c r="DO153" s="207"/>
      <c r="DP153" s="207"/>
      <c r="DQ153" s="207"/>
      <c r="DR153" s="207"/>
      <c r="DS153" s="207"/>
      <c r="DT153" s="207"/>
      <c r="DU153" s="207" t="str">
        <f t="shared" si="37"/>
        <v/>
      </c>
      <c r="DV153" s="207"/>
      <c r="DW153" s="207"/>
      <c r="DX153" s="207"/>
      <c r="DY153" s="207"/>
      <c r="DZ153" s="207"/>
      <c r="EA153" s="207"/>
      <c r="EB153" s="207" t="str">
        <f t="shared" si="38"/>
        <v/>
      </c>
      <c r="EC153" s="207"/>
      <c r="ED153" s="207"/>
      <c r="EE153" s="207"/>
      <c r="EF153" s="207"/>
      <c r="EG153" s="207"/>
      <c r="EH153" s="207"/>
      <c r="EI153" s="207" t="str">
        <f t="shared" si="39"/>
        <v/>
      </c>
      <c r="EJ153" s="207"/>
      <c r="EK153" s="207"/>
      <c r="EL153" s="207"/>
      <c r="EM153" s="207"/>
      <c r="EN153" s="207"/>
      <c r="EO153" s="207"/>
      <c r="EP153" s="207" t="str">
        <f t="shared" si="40"/>
        <v/>
      </c>
      <c r="EQ153" s="207"/>
      <c r="ER153" s="207"/>
      <c r="ES153" s="207"/>
      <c r="ET153" s="207"/>
      <c r="EU153" s="207"/>
      <c r="EV153" s="207"/>
      <c r="EW153" s="207" t="str">
        <f t="shared" si="41"/>
        <v/>
      </c>
      <c r="EX153" s="207"/>
      <c r="EY153" s="207"/>
      <c r="EZ153" s="207"/>
      <c r="FA153" s="207"/>
      <c r="FB153" s="207"/>
      <c r="FC153" s="207"/>
      <c r="FD153" s="207" t="str">
        <f t="shared" si="42"/>
        <v/>
      </c>
      <c r="FE153" s="207"/>
      <c r="FF153" s="207"/>
      <c r="FG153" s="207"/>
      <c r="FH153" s="207"/>
      <c r="FI153" s="207"/>
      <c r="FJ153" s="207"/>
      <c r="FK153" s="207" t="str">
        <f t="shared" si="43"/>
        <v/>
      </c>
      <c r="FL153" s="207"/>
      <c r="FM153" s="207"/>
      <c r="FN153" s="207"/>
      <c r="FO153" s="207"/>
      <c r="FP153" s="207"/>
      <c r="FQ153" s="207"/>
      <c r="FR153" s="207" t="str">
        <f t="shared" si="44"/>
        <v/>
      </c>
      <c r="FS153" s="207"/>
      <c r="FT153" s="207"/>
      <c r="FU153" s="207"/>
      <c r="FV153" s="207"/>
      <c r="FW153" s="207"/>
      <c r="FX153" s="207"/>
      <c r="FY153" s="207" t="str">
        <f t="shared" si="45"/>
        <v/>
      </c>
      <c r="FZ153" s="207"/>
      <c r="GA153" s="207"/>
      <c r="GB153" s="207"/>
      <c r="GC153" s="207"/>
      <c r="GD153" s="207"/>
      <c r="GE153" s="207"/>
      <c r="GF153" s="207" t="str">
        <f t="shared" si="46"/>
        <v/>
      </c>
      <c r="GG153" s="207"/>
      <c r="GH153" s="207"/>
      <c r="GI153" s="207"/>
      <c r="GJ153" s="207"/>
      <c r="GK153" s="207"/>
      <c r="GL153" s="207"/>
      <c r="GM153" s="207" t="str">
        <f t="shared" si="47"/>
        <v/>
      </c>
      <c r="GN153" s="207"/>
      <c r="GO153" s="207"/>
      <c r="GP153" s="207"/>
      <c r="GQ153" s="207"/>
      <c r="GR153" s="207"/>
      <c r="GS153" s="207"/>
      <c r="GT153" s="207" t="str">
        <f t="shared" si="48"/>
        <v/>
      </c>
      <c r="GU153" s="207"/>
      <c r="GV153" s="207"/>
      <c r="GW153" s="207"/>
      <c r="GX153" s="207"/>
      <c r="GY153" s="207"/>
      <c r="GZ153" s="207"/>
      <c r="HA153" s="207" t="str">
        <f t="shared" si="49"/>
        <v/>
      </c>
      <c r="HB153" s="207"/>
      <c r="HC153" s="207"/>
      <c r="HD153" s="207"/>
      <c r="HE153" s="207"/>
      <c r="HF153" s="207"/>
      <c r="HG153" s="207"/>
      <c r="HH153" s="207" t="str">
        <f t="shared" si="50"/>
        <v/>
      </c>
      <c r="HI153" s="207"/>
      <c r="HJ153" s="207"/>
      <c r="HK153" s="207"/>
      <c r="HL153" s="207"/>
      <c r="HM153" s="207"/>
      <c r="HN153" s="207"/>
      <c r="HO153" s="207" t="str">
        <f t="shared" si="51"/>
        <v/>
      </c>
      <c r="HP153" s="207"/>
      <c r="HQ153" s="207"/>
      <c r="HR153" s="207"/>
      <c r="HS153" s="207"/>
      <c r="HT153" s="207"/>
      <c r="HU153" s="207"/>
      <c r="HV153" s="207" t="str">
        <f t="shared" si="52"/>
        <v/>
      </c>
      <c r="HW153" s="207"/>
      <c r="HX153" s="207"/>
      <c r="HY153" s="207"/>
      <c r="HZ153" s="207"/>
      <c r="IA153" s="207"/>
      <c r="IB153" s="207"/>
      <c r="IC153" s="207" t="str">
        <f t="shared" si="53"/>
        <v/>
      </c>
      <c r="ID153" s="207"/>
      <c r="IE153" s="207"/>
      <c r="IF153" s="207"/>
      <c r="IG153" s="207"/>
      <c r="IH153" s="207"/>
      <c r="II153" s="207"/>
      <c r="IJ153" s="207" t="str">
        <f t="shared" si="54"/>
        <v/>
      </c>
      <c r="IK153" s="207"/>
      <c r="IL153" s="207"/>
      <c r="IM153" s="207"/>
      <c r="IN153" s="207"/>
      <c r="IO153" s="207"/>
      <c r="IP153" s="207"/>
      <c r="IQ153" s="207" t="str">
        <f t="shared" si="55"/>
        <v/>
      </c>
      <c r="IR153" s="207"/>
      <c r="IS153" s="207"/>
      <c r="IT153" s="207"/>
      <c r="IU153" s="207"/>
      <c r="IV153" s="207"/>
      <c r="IW153" s="207"/>
      <c r="IX153" s="207" t="str">
        <f t="shared" si="56"/>
        <v/>
      </c>
      <c r="IY153" s="207"/>
      <c r="IZ153" s="207"/>
      <c r="JA153" s="207"/>
      <c r="JB153" s="207"/>
      <c r="JC153" s="207"/>
      <c r="JD153" s="207"/>
      <c r="JE153" s="207" t="str">
        <f t="shared" si="57"/>
        <v/>
      </c>
      <c r="JF153" s="207"/>
      <c r="JG153" s="207"/>
      <c r="JH153" s="207"/>
      <c r="JI153" s="207"/>
      <c r="JJ153" s="207"/>
      <c r="JK153" s="207"/>
      <c r="JL153" s="207" t="str">
        <f t="shared" si="58"/>
        <v/>
      </c>
      <c r="JM153" s="207"/>
      <c r="JN153" s="207"/>
      <c r="JO153" s="207"/>
      <c r="JP153" s="207"/>
      <c r="JQ153" s="207"/>
      <c r="JR153" s="207"/>
      <c r="JS153" s="207" t="str">
        <f t="shared" si="59"/>
        <v/>
      </c>
      <c r="JT153" s="207"/>
      <c r="JU153" s="207"/>
      <c r="JV153" s="207"/>
      <c r="JW153" s="207"/>
      <c r="JX153" s="207"/>
      <c r="JY153" s="207"/>
      <c r="JZ153" s="207" t="str">
        <f t="shared" si="60"/>
        <v/>
      </c>
      <c r="KA153" s="207"/>
      <c r="KB153" s="207"/>
      <c r="KC153" s="207"/>
      <c r="KD153" s="207"/>
      <c r="KE153" s="207"/>
      <c r="KF153" s="207"/>
      <c r="KG153" s="207" t="str">
        <f t="shared" si="61"/>
        <v/>
      </c>
      <c r="KH153" s="207"/>
      <c r="KI153" s="207"/>
      <c r="KJ153" s="207"/>
      <c r="KK153" s="207"/>
      <c r="KL153" s="207"/>
      <c r="KM153" s="207"/>
      <c r="KN153" s="207" t="str">
        <f t="shared" si="62"/>
        <v/>
      </c>
      <c r="KO153" s="207"/>
      <c r="KP153" s="207"/>
      <c r="KQ153" s="207"/>
      <c r="KR153" s="207"/>
      <c r="KS153" s="207"/>
      <c r="KT153" s="207"/>
      <c r="KU153" s="207" t="str">
        <f t="shared" si="63"/>
        <v/>
      </c>
      <c r="KV153" s="207"/>
      <c r="KW153" s="207"/>
      <c r="KX153" s="207"/>
      <c r="KY153" s="207"/>
      <c r="KZ153" s="207"/>
      <c r="LA153" s="207"/>
      <c r="LB153" s="207" t="str">
        <f t="shared" si="64"/>
        <v/>
      </c>
      <c r="LC153" s="207"/>
      <c r="LD153" s="207"/>
      <c r="LE153" s="207"/>
      <c r="LF153" s="207"/>
      <c r="LG153" s="207"/>
      <c r="LH153" s="207"/>
      <c r="LI153" s="207" t="str">
        <f t="shared" si="75"/>
        <v/>
      </c>
      <c r="LJ153" s="207"/>
      <c r="LK153" s="207"/>
      <c r="LL153" s="207"/>
      <c r="LM153" s="207"/>
      <c r="LN153" s="207"/>
      <c r="LO153" s="207"/>
      <c r="LP153" s="207" t="str">
        <f t="shared" si="76"/>
        <v/>
      </c>
      <c r="LQ153" s="207"/>
      <c r="LR153" s="207"/>
      <c r="LS153" s="207"/>
      <c r="LT153" s="207"/>
      <c r="LU153" s="207"/>
      <c r="LV153" s="207"/>
      <c r="LW153" s="207" t="str">
        <f t="shared" si="77"/>
        <v/>
      </c>
      <c r="LX153" s="207"/>
      <c r="LY153" s="207"/>
      <c r="LZ153" s="207"/>
      <c r="MA153" s="207"/>
      <c r="MB153" s="207"/>
      <c r="MC153" s="207"/>
      <c r="MD153" s="207" t="str">
        <f t="shared" si="78"/>
        <v/>
      </c>
      <c r="ME153" s="207"/>
      <c r="MF153" s="207"/>
      <c r="MG153" s="207"/>
      <c r="MH153" s="207"/>
      <c r="MI153" s="207"/>
      <c r="MJ153" s="207"/>
      <c r="MK153" s="207" t="str">
        <f t="shared" si="79"/>
        <v/>
      </c>
      <c r="ML153" s="207"/>
      <c r="MM153" s="207"/>
      <c r="MN153" s="207"/>
      <c r="MO153" s="207"/>
      <c r="MP153" s="207"/>
      <c r="MQ153" s="207"/>
      <c r="MR153" s="207" t="str">
        <f t="shared" si="80"/>
        <v/>
      </c>
      <c r="MS153" s="207"/>
      <c r="MT153" s="207"/>
      <c r="MU153" s="207"/>
      <c r="MV153" s="207"/>
      <c r="MW153" s="207"/>
      <c r="MX153" s="207"/>
      <c r="MY153" s="207" t="str">
        <f t="shared" si="81"/>
        <v/>
      </c>
      <c r="MZ153" s="207"/>
      <c r="NA153" s="207"/>
      <c r="NB153" s="207"/>
      <c r="NC153" s="207"/>
      <c r="ND153" s="207"/>
      <c r="NE153" s="207"/>
      <c r="NF153" s="207" t="str">
        <f t="shared" si="82"/>
        <v/>
      </c>
      <c r="NG153" s="207"/>
      <c r="NH153" s="207"/>
      <c r="NI153" s="207"/>
      <c r="NJ153" s="207"/>
      <c r="NK153" s="207"/>
      <c r="NL153" s="207"/>
      <c r="NM153" s="207" t="str">
        <f t="shared" si="83"/>
        <v/>
      </c>
      <c r="NN153" s="207"/>
      <c r="NO153" s="207"/>
      <c r="NP153" s="207"/>
      <c r="NQ153" s="207"/>
      <c r="NR153" s="207"/>
      <c r="NS153" s="207"/>
      <c r="NT153" s="207" t="str">
        <f t="shared" si="84"/>
        <v/>
      </c>
      <c r="NU153" s="207"/>
      <c r="NV153" s="207"/>
      <c r="NW153" s="207"/>
      <c r="NX153" s="207"/>
      <c r="NY153" s="207"/>
      <c r="NZ153" s="207"/>
      <c r="OA153" s="207" t="str">
        <f t="shared" si="85"/>
        <v/>
      </c>
      <c r="OB153" s="207"/>
      <c r="OC153" s="207"/>
      <c r="OD153" s="207"/>
      <c r="OE153" s="207"/>
      <c r="OF153" s="207"/>
      <c r="OG153" s="207"/>
      <c r="OH153" s="207" t="str">
        <f t="shared" si="86"/>
        <v/>
      </c>
      <c r="OI153" s="207"/>
      <c r="OJ153" s="207"/>
      <c r="OK153" s="207"/>
      <c r="OL153" s="207"/>
      <c r="OM153" s="207"/>
      <c r="ON153" s="207"/>
      <c r="OO153" s="207" t="str">
        <f t="shared" si="87"/>
        <v/>
      </c>
      <c r="OP153" s="207"/>
      <c r="OQ153" s="207"/>
      <c r="OR153" s="207"/>
      <c r="OS153" s="207"/>
      <c r="OT153" s="207"/>
      <c r="OU153" s="207"/>
      <c r="OV153" s="207" t="str">
        <f t="shared" si="88"/>
        <v/>
      </c>
      <c r="OW153" s="207"/>
      <c r="OX153" s="207"/>
      <c r="OY153" s="207"/>
      <c r="OZ153" s="207"/>
      <c r="PA153" s="207"/>
      <c r="PB153" s="207"/>
      <c r="PC153" s="207" t="str">
        <f t="shared" si="89"/>
        <v/>
      </c>
      <c r="PD153" s="207"/>
      <c r="PE153" s="207"/>
      <c r="PF153" s="207"/>
      <c r="PG153" s="207"/>
      <c r="PH153" s="207"/>
      <c r="PI153" s="207"/>
      <c r="PJ153" s="207" t="str">
        <f t="shared" si="90"/>
        <v/>
      </c>
      <c r="PK153" s="207"/>
      <c r="PL153" s="207"/>
      <c r="PM153" s="207"/>
      <c r="PN153" s="207"/>
      <c r="PO153" s="207"/>
      <c r="PP153" s="207"/>
      <c r="PQ153" s="207" t="str">
        <f t="shared" si="91"/>
        <v/>
      </c>
      <c r="PR153" s="207"/>
      <c r="PS153" s="207"/>
      <c r="PT153" s="207"/>
      <c r="PU153" s="207"/>
      <c r="PV153" s="207"/>
      <c r="PW153" s="207"/>
      <c r="PX153" s="207" t="str">
        <f t="shared" si="92"/>
        <v/>
      </c>
      <c r="PY153" s="207"/>
      <c r="PZ153" s="207"/>
      <c r="QA153" s="207"/>
      <c r="QB153" s="207"/>
      <c r="QC153" s="207"/>
      <c r="QD153" s="207"/>
      <c r="QE153" s="207" t="str">
        <f t="shared" si="93"/>
        <v/>
      </c>
      <c r="QF153" s="207"/>
      <c r="QG153" s="207"/>
      <c r="QH153" s="207"/>
      <c r="QI153" s="207"/>
      <c r="QJ153" s="207"/>
      <c r="QK153" s="207"/>
      <c r="QL153" s="207"/>
      <c r="QM153" s="207"/>
      <c r="QN153" s="207"/>
      <c r="QO153" s="207"/>
      <c r="QP153" s="207"/>
      <c r="QQ153" s="207"/>
      <c r="QR153" s="207"/>
      <c r="QS153" s="207"/>
      <c r="QT153" s="207"/>
      <c r="QU153" s="207"/>
      <c r="QV153" s="207"/>
    </row>
    <row r="154" spans="1:464" s="6" customFormat="1" ht="16.5">
      <c r="A154" s="207"/>
      <c r="B154" s="208"/>
      <c r="C154" s="208"/>
      <c r="D154" s="208"/>
      <c r="E154" s="208"/>
      <c r="F154" s="207" t="e">
        <f t="shared" si="94"/>
        <v>#N/A</v>
      </c>
      <c r="G154" s="207"/>
      <c r="H154" s="208"/>
      <c r="I154" s="208"/>
      <c r="J154" s="208"/>
      <c r="K154" s="207"/>
      <c r="L154" s="207"/>
      <c r="M154" s="207">
        <f t="shared" si="95"/>
        <v>0</v>
      </c>
      <c r="N154" s="207"/>
      <c r="O154" s="207"/>
      <c r="P154" s="207"/>
      <c r="Q154" s="209"/>
      <c r="R154" s="207"/>
      <c r="S154" s="207"/>
      <c r="T154" s="207">
        <f t="shared" si="96"/>
        <v>20</v>
      </c>
      <c r="U154" s="207"/>
      <c r="V154" s="207"/>
      <c r="W154" s="207"/>
      <c r="X154" s="207"/>
      <c r="Y154" s="207"/>
      <c r="Z154" s="207"/>
      <c r="AA154" s="207">
        <f t="shared" si="97"/>
        <v>0</v>
      </c>
      <c r="AB154" s="207"/>
      <c r="AC154" s="207"/>
      <c r="AD154" s="207"/>
      <c r="AE154" s="207"/>
      <c r="AF154" s="207"/>
      <c r="AG154" s="207"/>
      <c r="AH154" s="207" t="str">
        <f t="shared" si="24"/>
        <v/>
      </c>
      <c r="AI154" s="207"/>
      <c r="AJ154" s="207"/>
      <c r="AK154" s="207"/>
      <c r="AL154" s="207"/>
      <c r="AM154" s="207"/>
      <c r="AN154" s="207"/>
      <c r="AO154" s="207" t="str">
        <f t="shared" si="25"/>
        <v/>
      </c>
      <c r="AP154" s="207"/>
      <c r="AQ154" s="207"/>
      <c r="AR154" s="207"/>
      <c r="AS154" s="207"/>
      <c r="AT154" s="207"/>
      <c r="AU154" s="207"/>
      <c r="AV154" s="207" t="str">
        <f t="shared" si="26"/>
        <v/>
      </c>
      <c r="AW154" s="207"/>
      <c r="AX154" s="207"/>
      <c r="AY154" s="207"/>
      <c r="AZ154" s="207"/>
      <c r="BA154" s="207"/>
      <c r="BB154" s="207"/>
      <c r="BC154" s="207" t="str">
        <f t="shared" si="27"/>
        <v/>
      </c>
      <c r="BD154" s="207"/>
      <c r="BE154" s="207"/>
      <c r="BF154" s="207"/>
      <c r="BG154" s="207"/>
      <c r="BH154" s="207"/>
      <c r="BI154" s="207"/>
      <c r="BJ154" s="207" t="str">
        <f t="shared" si="28"/>
        <v/>
      </c>
      <c r="BK154" s="207"/>
      <c r="BL154" s="207"/>
      <c r="BM154" s="207"/>
      <c r="BN154" s="207"/>
      <c r="BO154" s="207"/>
      <c r="BP154" s="207"/>
      <c r="BQ154" s="207" t="str">
        <f t="shared" si="29"/>
        <v/>
      </c>
      <c r="BR154" s="207"/>
      <c r="BS154" s="207"/>
      <c r="BT154" s="207"/>
      <c r="BU154" s="207"/>
      <c r="BV154" s="207"/>
      <c r="BW154" s="207"/>
      <c r="BX154" s="207" t="str">
        <f t="shared" si="30"/>
        <v/>
      </c>
      <c r="BY154" s="207"/>
      <c r="BZ154" s="207"/>
      <c r="CA154" s="207"/>
      <c r="CB154" s="207"/>
      <c r="CC154" s="207"/>
      <c r="CD154" s="207"/>
      <c r="CE154" s="207" t="str">
        <f t="shared" si="31"/>
        <v/>
      </c>
      <c r="CF154" s="207"/>
      <c r="CG154" s="207"/>
      <c r="CH154" s="207"/>
      <c r="CI154" s="207"/>
      <c r="CJ154" s="207"/>
      <c r="CK154" s="207"/>
      <c r="CL154" s="207" t="str">
        <f t="shared" si="32"/>
        <v/>
      </c>
      <c r="CM154" s="207"/>
      <c r="CN154" s="207"/>
      <c r="CO154" s="207"/>
      <c r="CP154" s="207"/>
      <c r="CQ154" s="207"/>
      <c r="CR154" s="207"/>
      <c r="CS154" s="207" t="str">
        <f t="shared" si="33"/>
        <v/>
      </c>
      <c r="CT154" s="207"/>
      <c r="CU154" s="207"/>
      <c r="CV154" s="207"/>
      <c r="CW154" s="207"/>
      <c r="CX154" s="207"/>
      <c r="CY154" s="207"/>
      <c r="CZ154" s="207" t="str">
        <f t="shared" si="34"/>
        <v/>
      </c>
      <c r="DA154" s="207"/>
      <c r="DB154" s="207"/>
      <c r="DC154" s="207"/>
      <c r="DD154" s="207"/>
      <c r="DE154" s="207"/>
      <c r="DF154" s="207"/>
      <c r="DG154" s="207" t="str">
        <f t="shared" si="35"/>
        <v/>
      </c>
      <c r="DH154" s="207"/>
      <c r="DI154" s="207"/>
      <c r="DJ154" s="207"/>
      <c r="DK154" s="207"/>
      <c r="DL154" s="207"/>
      <c r="DM154" s="207"/>
      <c r="DN154" s="207" t="str">
        <f t="shared" si="36"/>
        <v/>
      </c>
      <c r="DO154" s="207"/>
      <c r="DP154" s="207"/>
      <c r="DQ154" s="207"/>
      <c r="DR154" s="207"/>
      <c r="DS154" s="207"/>
      <c r="DT154" s="207"/>
      <c r="DU154" s="207" t="str">
        <f t="shared" si="37"/>
        <v/>
      </c>
      <c r="DV154" s="207"/>
      <c r="DW154" s="207"/>
      <c r="DX154" s="207"/>
      <c r="DY154" s="207"/>
      <c r="DZ154" s="207"/>
      <c r="EA154" s="207"/>
      <c r="EB154" s="207" t="str">
        <f t="shared" si="38"/>
        <v/>
      </c>
      <c r="EC154" s="207"/>
      <c r="ED154" s="207"/>
      <c r="EE154" s="207"/>
      <c r="EF154" s="207"/>
      <c r="EG154" s="207"/>
      <c r="EH154" s="207"/>
      <c r="EI154" s="207" t="str">
        <f t="shared" si="39"/>
        <v/>
      </c>
      <c r="EJ154" s="207"/>
      <c r="EK154" s="207"/>
      <c r="EL154" s="207"/>
      <c r="EM154" s="207"/>
      <c r="EN154" s="207"/>
      <c r="EO154" s="207"/>
      <c r="EP154" s="207" t="str">
        <f t="shared" si="40"/>
        <v/>
      </c>
      <c r="EQ154" s="207"/>
      <c r="ER154" s="207"/>
      <c r="ES154" s="207"/>
      <c r="ET154" s="207"/>
      <c r="EU154" s="207"/>
      <c r="EV154" s="207"/>
      <c r="EW154" s="207" t="str">
        <f t="shared" si="41"/>
        <v/>
      </c>
      <c r="EX154" s="207"/>
      <c r="EY154" s="207"/>
      <c r="EZ154" s="207"/>
      <c r="FA154" s="207"/>
      <c r="FB154" s="207"/>
      <c r="FC154" s="207"/>
      <c r="FD154" s="207" t="str">
        <f t="shared" si="42"/>
        <v/>
      </c>
      <c r="FE154" s="207"/>
      <c r="FF154" s="207"/>
      <c r="FG154" s="207"/>
      <c r="FH154" s="207"/>
      <c r="FI154" s="207"/>
      <c r="FJ154" s="207"/>
      <c r="FK154" s="207" t="str">
        <f t="shared" si="43"/>
        <v/>
      </c>
      <c r="FL154" s="207"/>
      <c r="FM154" s="207"/>
      <c r="FN154" s="207"/>
      <c r="FO154" s="207"/>
      <c r="FP154" s="207"/>
      <c r="FQ154" s="207"/>
      <c r="FR154" s="207" t="str">
        <f t="shared" si="44"/>
        <v/>
      </c>
      <c r="FS154" s="207"/>
      <c r="FT154" s="207"/>
      <c r="FU154" s="207"/>
      <c r="FV154" s="207"/>
      <c r="FW154" s="207"/>
      <c r="FX154" s="207"/>
      <c r="FY154" s="207" t="str">
        <f t="shared" si="45"/>
        <v/>
      </c>
      <c r="FZ154" s="207"/>
      <c r="GA154" s="207"/>
      <c r="GB154" s="207"/>
      <c r="GC154" s="207"/>
      <c r="GD154" s="207"/>
      <c r="GE154" s="207"/>
      <c r="GF154" s="207" t="str">
        <f t="shared" si="46"/>
        <v/>
      </c>
      <c r="GG154" s="207"/>
      <c r="GH154" s="207"/>
      <c r="GI154" s="207"/>
      <c r="GJ154" s="207"/>
      <c r="GK154" s="207"/>
      <c r="GL154" s="207"/>
      <c r="GM154" s="207" t="str">
        <f t="shared" si="47"/>
        <v/>
      </c>
      <c r="GN154" s="207"/>
      <c r="GO154" s="207"/>
      <c r="GP154" s="207"/>
      <c r="GQ154" s="207"/>
      <c r="GR154" s="207"/>
      <c r="GS154" s="207"/>
      <c r="GT154" s="207" t="str">
        <f t="shared" si="48"/>
        <v/>
      </c>
      <c r="GU154" s="207"/>
      <c r="GV154" s="207"/>
      <c r="GW154" s="207"/>
      <c r="GX154" s="207"/>
      <c r="GY154" s="207"/>
      <c r="GZ154" s="207"/>
      <c r="HA154" s="207" t="str">
        <f t="shared" si="49"/>
        <v/>
      </c>
      <c r="HB154" s="207"/>
      <c r="HC154" s="207"/>
      <c r="HD154" s="207"/>
      <c r="HE154" s="207"/>
      <c r="HF154" s="207"/>
      <c r="HG154" s="207"/>
      <c r="HH154" s="207" t="str">
        <f t="shared" si="50"/>
        <v/>
      </c>
      <c r="HI154" s="207"/>
      <c r="HJ154" s="207"/>
      <c r="HK154" s="207"/>
      <c r="HL154" s="207"/>
      <c r="HM154" s="207"/>
      <c r="HN154" s="207"/>
      <c r="HO154" s="207" t="str">
        <f t="shared" si="51"/>
        <v/>
      </c>
      <c r="HP154" s="207"/>
      <c r="HQ154" s="207"/>
      <c r="HR154" s="207"/>
      <c r="HS154" s="207"/>
      <c r="HT154" s="207"/>
      <c r="HU154" s="207"/>
      <c r="HV154" s="207" t="str">
        <f t="shared" si="52"/>
        <v/>
      </c>
      <c r="HW154" s="207"/>
      <c r="HX154" s="207"/>
      <c r="HY154" s="207"/>
      <c r="HZ154" s="207"/>
      <c r="IA154" s="207"/>
      <c r="IB154" s="207"/>
      <c r="IC154" s="207" t="str">
        <f t="shared" si="53"/>
        <v/>
      </c>
      <c r="ID154" s="207"/>
      <c r="IE154" s="207"/>
      <c r="IF154" s="207"/>
      <c r="IG154" s="207"/>
      <c r="IH154" s="207"/>
      <c r="II154" s="207"/>
      <c r="IJ154" s="207" t="str">
        <f t="shared" si="54"/>
        <v/>
      </c>
      <c r="IK154" s="207"/>
      <c r="IL154" s="207"/>
      <c r="IM154" s="207"/>
      <c r="IN154" s="207"/>
      <c r="IO154" s="207"/>
      <c r="IP154" s="207"/>
      <c r="IQ154" s="207" t="str">
        <f t="shared" si="55"/>
        <v/>
      </c>
      <c r="IR154" s="207"/>
      <c r="IS154" s="207"/>
      <c r="IT154" s="207"/>
      <c r="IU154" s="207"/>
      <c r="IV154" s="207"/>
      <c r="IW154" s="207"/>
      <c r="IX154" s="207" t="str">
        <f t="shared" si="56"/>
        <v/>
      </c>
      <c r="IY154" s="207"/>
      <c r="IZ154" s="207"/>
      <c r="JA154" s="207"/>
      <c r="JB154" s="207"/>
      <c r="JC154" s="207"/>
      <c r="JD154" s="207"/>
      <c r="JE154" s="207" t="str">
        <f t="shared" si="57"/>
        <v/>
      </c>
      <c r="JF154" s="207"/>
      <c r="JG154" s="207"/>
      <c r="JH154" s="207"/>
      <c r="JI154" s="207"/>
      <c r="JJ154" s="207"/>
      <c r="JK154" s="207"/>
      <c r="JL154" s="207" t="str">
        <f t="shared" si="58"/>
        <v/>
      </c>
      <c r="JM154" s="207"/>
      <c r="JN154" s="207"/>
      <c r="JO154" s="207"/>
      <c r="JP154" s="207"/>
      <c r="JQ154" s="207"/>
      <c r="JR154" s="207"/>
      <c r="JS154" s="207" t="str">
        <f t="shared" si="59"/>
        <v/>
      </c>
      <c r="JT154" s="207"/>
      <c r="JU154" s="207"/>
      <c r="JV154" s="207"/>
      <c r="JW154" s="207"/>
      <c r="JX154" s="207"/>
      <c r="JY154" s="207"/>
      <c r="JZ154" s="207" t="str">
        <f t="shared" si="60"/>
        <v/>
      </c>
      <c r="KA154" s="207"/>
      <c r="KB154" s="207"/>
      <c r="KC154" s="207"/>
      <c r="KD154" s="207"/>
      <c r="KE154" s="207"/>
      <c r="KF154" s="207"/>
      <c r="KG154" s="207" t="str">
        <f t="shared" si="61"/>
        <v/>
      </c>
      <c r="KH154" s="207"/>
      <c r="KI154" s="207"/>
      <c r="KJ154" s="207"/>
      <c r="KK154" s="207"/>
      <c r="KL154" s="207"/>
      <c r="KM154" s="207"/>
      <c r="KN154" s="207" t="str">
        <f t="shared" si="62"/>
        <v/>
      </c>
      <c r="KO154" s="207"/>
      <c r="KP154" s="207"/>
      <c r="KQ154" s="207"/>
      <c r="KR154" s="207"/>
      <c r="KS154" s="207"/>
      <c r="KT154" s="207"/>
      <c r="KU154" s="207" t="str">
        <f t="shared" si="63"/>
        <v/>
      </c>
      <c r="KV154" s="207"/>
      <c r="KW154" s="207"/>
      <c r="KX154" s="207"/>
      <c r="KY154" s="207"/>
      <c r="KZ154" s="207"/>
      <c r="LA154" s="207"/>
      <c r="LB154" s="207" t="str">
        <f t="shared" si="64"/>
        <v/>
      </c>
      <c r="LC154" s="207"/>
      <c r="LD154" s="207"/>
      <c r="LE154" s="207"/>
      <c r="LF154" s="207"/>
      <c r="LG154" s="207"/>
      <c r="LH154" s="207"/>
      <c r="LI154" s="207" t="str">
        <f t="shared" si="75"/>
        <v/>
      </c>
      <c r="LJ154" s="207"/>
      <c r="LK154" s="207"/>
      <c r="LL154" s="207"/>
      <c r="LM154" s="207"/>
      <c r="LN154" s="207"/>
      <c r="LO154" s="207"/>
      <c r="LP154" s="207" t="str">
        <f t="shared" si="76"/>
        <v/>
      </c>
      <c r="LQ154" s="207"/>
      <c r="LR154" s="207"/>
      <c r="LS154" s="207"/>
      <c r="LT154" s="207"/>
      <c r="LU154" s="207"/>
      <c r="LV154" s="207"/>
      <c r="LW154" s="207" t="str">
        <f t="shared" si="77"/>
        <v/>
      </c>
      <c r="LX154" s="207"/>
      <c r="LY154" s="207"/>
      <c r="LZ154" s="207"/>
      <c r="MA154" s="207"/>
      <c r="MB154" s="207"/>
      <c r="MC154" s="207"/>
      <c r="MD154" s="207" t="str">
        <f t="shared" si="78"/>
        <v/>
      </c>
      <c r="ME154" s="207"/>
      <c r="MF154" s="207"/>
      <c r="MG154" s="207"/>
      <c r="MH154" s="207"/>
      <c r="MI154" s="207"/>
      <c r="MJ154" s="207"/>
      <c r="MK154" s="207" t="str">
        <f t="shared" si="79"/>
        <v/>
      </c>
      <c r="ML154" s="207"/>
      <c r="MM154" s="207"/>
      <c r="MN154" s="207"/>
      <c r="MO154" s="207"/>
      <c r="MP154" s="207"/>
      <c r="MQ154" s="207"/>
      <c r="MR154" s="207" t="str">
        <f t="shared" si="80"/>
        <v/>
      </c>
      <c r="MS154" s="207"/>
      <c r="MT154" s="207"/>
      <c r="MU154" s="207"/>
      <c r="MV154" s="207"/>
      <c r="MW154" s="207"/>
      <c r="MX154" s="207"/>
      <c r="MY154" s="207" t="str">
        <f t="shared" si="81"/>
        <v/>
      </c>
      <c r="MZ154" s="207"/>
      <c r="NA154" s="207"/>
      <c r="NB154" s="207"/>
      <c r="NC154" s="207"/>
      <c r="ND154" s="207"/>
      <c r="NE154" s="207"/>
      <c r="NF154" s="207" t="str">
        <f t="shared" si="82"/>
        <v/>
      </c>
      <c r="NG154" s="207"/>
      <c r="NH154" s="207"/>
      <c r="NI154" s="207"/>
      <c r="NJ154" s="207"/>
      <c r="NK154" s="207"/>
      <c r="NL154" s="207"/>
      <c r="NM154" s="207" t="str">
        <f t="shared" si="83"/>
        <v/>
      </c>
      <c r="NN154" s="207"/>
      <c r="NO154" s="207"/>
      <c r="NP154" s="207"/>
      <c r="NQ154" s="207"/>
      <c r="NR154" s="207"/>
      <c r="NS154" s="207"/>
      <c r="NT154" s="207" t="str">
        <f t="shared" si="84"/>
        <v/>
      </c>
      <c r="NU154" s="207"/>
      <c r="NV154" s="207"/>
      <c r="NW154" s="207"/>
      <c r="NX154" s="207"/>
      <c r="NY154" s="207"/>
      <c r="NZ154" s="207"/>
      <c r="OA154" s="207" t="str">
        <f t="shared" si="85"/>
        <v/>
      </c>
      <c r="OB154" s="207"/>
      <c r="OC154" s="207"/>
      <c r="OD154" s="207"/>
      <c r="OE154" s="207"/>
      <c r="OF154" s="207"/>
      <c r="OG154" s="207"/>
      <c r="OH154" s="207" t="str">
        <f t="shared" si="86"/>
        <v/>
      </c>
      <c r="OI154" s="207"/>
      <c r="OJ154" s="207"/>
      <c r="OK154" s="207"/>
      <c r="OL154" s="207"/>
      <c r="OM154" s="207"/>
      <c r="ON154" s="207"/>
      <c r="OO154" s="207" t="str">
        <f t="shared" si="87"/>
        <v/>
      </c>
      <c r="OP154" s="207"/>
      <c r="OQ154" s="207"/>
      <c r="OR154" s="207"/>
      <c r="OS154" s="207"/>
      <c r="OT154" s="207"/>
      <c r="OU154" s="207"/>
      <c r="OV154" s="207" t="str">
        <f t="shared" si="88"/>
        <v/>
      </c>
      <c r="OW154" s="207"/>
      <c r="OX154" s="207"/>
      <c r="OY154" s="207"/>
      <c r="OZ154" s="207"/>
      <c r="PA154" s="207"/>
      <c r="PB154" s="207"/>
      <c r="PC154" s="207" t="str">
        <f t="shared" si="89"/>
        <v/>
      </c>
      <c r="PD154" s="207"/>
      <c r="PE154" s="207"/>
      <c r="PF154" s="207"/>
      <c r="PG154" s="207"/>
      <c r="PH154" s="207"/>
      <c r="PI154" s="207"/>
      <c r="PJ154" s="207" t="str">
        <f t="shared" si="90"/>
        <v/>
      </c>
      <c r="PK154" s="207"/>
      <c r="PL154" s="207"/>
      <c r="PM154" s="207"/>
      <c r="PN154" s="207"/>
      <c r="PO154" s="207"/>
      <c r="PP154" s="207"/>
      <c r="PQ154" s="207" t="str">
        <f t="shared" si="91"/>
        <v/>
      </c>
      <c r="PR154" s="207"/>
      <c r="PS154" s="207"/>
      <c r="PT154" s="207"/>
      <c r="PU154" s="207"/>
      <c r="PV154" s="207"/>
      <c r="PW154" s="207"/>
      <c r="PX154" s="207" t="str">
        <f t="shared" si="92"/>
        <v/>
      </c>
      <c r="PY154" s="207"/>
      <c r="PZ154" s="207"/>
      <c r="QA154" s="207"/>
      <c r="QB154" s="207"/>
      <c r="QC154" s="207"/>
      <c r="QD154" s="207"/>
      <c r="QE154" s="207" t="str">
        <f t="shared" si="93"/>
        <v/>
      </c>
      <c r="QF154" s="207"/>
      <c r="QG154" s="207"/>
      <c r="QH154" s="207"/>
      <c r="QI154" s="207"/>
      <c r="QJ154" s="207"/>
      <c r="QK154" s="207"/>
      <c r="QL154" s="207"/>
      <c r="QM154" s="207"/>
      <c r="QN154" s="207"/>
      <c r="QO154" s="207"/>
      <c r="QP154" s="207"/>
      <c r="QQ154" s="207"/>
      <c r="QR154" s="207"/>
      <c r="QS154" s="207"/>
      <c r="QT154" s="207"/>
      <c r="QU154" s="207"/>
      <c r="QV154" s="207"/>
    </row>
    <row r="155" spans="1:464" s="6" customFormat="1" ht="16.5">
      <c r="A155" s="207"/>
      <c r="B155" s="208"/>
      <c r="C155" s="208"/>
      <c r="D155" s="208"/>
      <c r="E155" s="208"/>
      <c r="F155" s="207" t="e">
        <f t="shared" ref="F155:F163" si="98">F64</f>
        <v>#N/A</v>
      </c>
      <c r="G155" s="207"/>
      <c r="H155" s="208"/>
      <c r="I155" s="208"/>
      <c r="J155" s="208"/>
      <c r="K155" s="207"/>
      <c r="L155" s="207"/>
      <c r="M155" s="207">
        <f t="shared" ref="M155:M163" si="99">M64</f>
        <v>0</v>
      </c>
      <c r="N155" s="207"/>
      <c r="O155" s="207"/>
      <c r="P155" s="207"/>
      <c r="Q155" s="209"/>
      <c r="R155" s="207"/>
      <c r="S155" s="207"/>
      <c r="T155" s="207">
        <f t="shared" si="96"/>
        <v>20</v>
      </c>
      <c r="U155" s="207"/>
      <c r="V155" s="207"/>
      <c r="W155" s="207"/>
      <c r="X155" s="207"/>
      <c r="Y155" s="207"/>
      <c r="Z155" s="207"/>
      <c r="AA155" s="207">
        <f t="shared" si="97"/>
        <v>0</v>
      </c>
      <c r="AB155" s="207"/>
      <c r="AC155" s="207"/>
      <c r="AD155" s="207"/>
      <c r="AE155" s="207"/>
      <c r="AF155" s="207"/>
      <c r="AG155" s="207"/>
      <c r="AH155" s="207" t="str">
        <f t="shared" si="24"/>
        <v/>
      </c>
      <c r="AI155" s="207"/>
      <c r="AJ155" s="207"/>
      <c r="AK155" s="207"/>
      <c r="AL155" s="207"/>
      <c r="AM155" s="207"/>
      <c r="AN155" s="207"/>
      <c r="AO155" s="207" t="str">
        <f t="shared" si="25"/>
        <v/>
      </c>
      <c r="AP155" s="207"/>
      <c r="AQ155" s="207"/>
      <c r="AR155" s="207"/>
      <c r="AS155" s="207"/>
      <c r="AT155" s="207"/>
      <c r="AU155" s="207"/>
      <c r="AV155" s="207" t="str">
        <f t="shared" si="26"/>
        <v/>
      </c>
      <c r="AW155" s="207"/>
      <c r="AX155" s="207"/>
      <c r="AY155" s="207"/>
      <c r="AZ155" s="207"/>
      <c r="BA155" s="207"/>
      <c r="BB155" s="207"/>
      <c r="BC155" s="207" t="str">
        <f t="shared" si="27"/>
        <v/>
      </c>
      <c r="BD155" s="207"/>
      <c r="BE155" s="207"/>
      <c r="BF155" s="207"/>
      <c r="BG155" s="207"/>
      <c r="BH155" s="207"/>
      <c r="BI155" s="207"/>
      <c r="BJ155" s="207" t="str">
        <f t="shared" si="28"/>
        <v/>
      </c>
      <c r="BK155" s="207"/>
      <c r="BL155" s="207"/>
      <c r="BM155" s="207"/>
      <c r="BN155" s="207"/>
      <c r="BO155" s="207"/>
      <c r="BP155" s="207"/>
      <c r="BQ155" s="207" t="str">
        <f t="shared" si="29"/>
        <v/>
      </c>
      <c r="BR155" s="207"/>
      <c r="BS155" s="207"/>
      <c r="BT155" s="207"/>
      <c r="BU155" s="207"/>
      <c r="BV155" s="207"/>
      <c r="BW155" s="207"/>
      <c r="BX155" s="207" t="str">
        <f t="shared" si="30"/>
        <v/>
      </c>
      <c r="BY155" s="207"/>
      <c r="BZ155" s="207"/>
      <c r="CA155" s="207"/>
      <c r="CB155" s="207"/>
      <c r="CC155" s="207"/>
      <c r="CD155" s="207"/>
      <c r="CE155" s="207" t="str">
        <f t="shared" si="31"/>
        <v/>
      </c>
      <c r="CF155" s="207"/>
      <c r="CG155" s="207"/>
      <c r="CH155" s="207"/>
      <c r="CI155" s="207"/>
      <c r="CJ155" s="207"/>
      <c r="CK155" s="207"/>
      <c r="CL155" s="207" t="str">
        <f t="shared" si="32"/>
        <v/>
      </c>
      <c r="CM155" s="207"/>
      <c r="CN155" s="207"/>
      <c r="CO155" s="207"/>
      <c r="CP155" s="207"/>
      <c r="CQ155" s="207"/>
      <c r="CR155" s="207"/>
      <c r="CS155" s="207" t="str">
        <f t="shared" si="33"/>
        <v/>
      </c>
      <c r="CT155" s="207"/>
      <c r="CU155" s="207"/>
      <c r="CV155" s="207"/>
      <c r="CW155" s="207"/>
      <c r="CX155" s="207"/>
      <c r="CY155" s="207"/>
      <c r="CZ155" s="207" t="str">
        <f t="shared" si="34"/>
        <v/>
      </c>
      <c r="DA155" s="207"/>
      <c r="DB155" s="207"/>
      <c r="DC155" s="207"/>
      <c r="DD155" s="207"/>
      <c r="DE155" s="207"/>
      <c r="DF155" s="207"/>
      <c r="DG155" s="207" t="str">
        <f t="shared" si="35"/>
        <v/>
      </c>
      <c r="DH155" s="207"/>
      <c r="DI155" s="207"/>
      <c r="DJ155" s="207"/>
      <c r="DK155" s="207"/>
      <c r="DL155" s="207"/>
      <c r="DM155" s="207"/>
      <c r="DN155" s="207" t="str">
        <f t="shared" si="36"/>
        <v/>
      </c>
      <c r="DO155" s="207"/>
      <c r="DP155" s="207"/>
      <c r="DQ155" s="207"/>
      <c r="DR155" s="207"/>
      <c r="DS155" s="207"/>
      <c r="DT155" s="207"/>
      <c r="DU155" s="207" t="str">
        <f t="shared" si="37"/>
        <v/>
      </c>
      <c r="DV155" s="207"/>
      <c r="DW155" s="207"/>
      <c r="DX155" s="207"/>
      <c r="DY155" s="207"/>
      <c r="DZ155" s="207"/>
      <c r="EA155" s="207"/>
      <c r="EB155" s="207" t="str">
        <f t="shared" si="38"/>
        <v/>
      </c>
      <c r="EC155" s="207"/>
      <c r="ED155" s="207"/>
      <c r="EE155" s="207"/>
      <c r="EF155" s="207"/>
      <c r="EG155" s="207"/>
      <c r="EH155" s="207"/>
      <c r="EI155" s="207" t="str">
        <f t="shared" si="39"/>
        <v/>
      </c>
      <c r="EJ155" s="207"/>
      <c r="EK155" s="207"/>
      <c r="EL155" s="207"/>
      <c r="EM155" s="207"/>
      <c r="EN155" s="207"/>
      <c r="EO155" s="207"/>
      <c r="EP155" s="207" t="str">
        <f t="shared" si="40"/>
        <v/>
      </c>
      <c r="EQ155" s="207"/>
      <c r="ER155" s="207"/>
      <c r="ES155" s="207"/>
      <c r="ET155" s="207"/>
      <c r="EU155" s="207"/>
      <c r="EV155" s="207"/>
      <c r="EW155" s="207" t="str">
        <f t="shared" si="41"/>
        <v/>
      </c>
      <c r="EX155" s="207"/>
      <c r="EY155" s="207"/>
      <c r="EZ155" s="207"/>
      <c r="FA155" s="207"/>
      <c r="FB155" s="207"/>
      <c r="FC155" s="207"/>
      <c r="FD155" s="207" t="str">
        <f t="shared" si="42"/>
        <v/>
      </c>
      <c r="FE155" s="207"/>
      <c r="FF155" s="207"/>
      <c r="FG155" s="207"/>
      <c r="FH155" s="207"/>
      <c r="FI155" s="207"/>
      <c r="FJ155" s="207"/>
      <c r="FK155" s="207" t="str">
        <f t="shared" si="43"/>
        <v/>
      </c>
      <c r="FL155" s="207"/>
      <c r="FM155" s="207"/>
      <c r="FN155" s="207"/>
      <c r="FO155" s="207"/>
      <c r="FP155" s="207"/>
      <c r="FQ155" s="207"/>
      <c r="FR155" s="207" t="str">
        <f t="shared" si="44"/>
        <v/>
      </c>
      <c r="FS155" s="207"/>
      <c r="FT155" s="207"/>
      <c r="FU155" s="207"/>
      <c r="FV155" s="207"/>
      <c r="FW155" s="207"/>
      <c r="FX155" s="207"/>
      <c r="FY155" s="207" t="str">
        <f t="shared" si="45"/>
        <v/>
      </c>
      <c r="FZ155" s="207"/>
      <c r="GA155" s="207"/>
      <c r="GB155" s="207"/>
      <c r="GC155" s="207"/>
      <c r="GD155" s="207"/>
      <c r="GE155" s="207"/>
      <c r="GF155" s="207" t="str">
        <f t="shared" si="46"/>
        <v/>
      </c>
      <c r="GG155" s="207"/>
      <c r="GH155" s="207"/>
      <c r="GI155" s="207"/>
      <c r="GJ155" s="207"/>
      <c r="GK155" s="207"/>
      <c r="GL155" s="207"/>
      <c r="GM155" s="207" t="str">
        <f t="shared" si="47"/>
        <v/>
      </c>
      <c r="GN155" s="207"/>
      <c r="GO155" s="207"/>
      <c r="GP155" s="207"/>
      <c r="GQ155" s="207"/>
      <c r="GR155" s="207"/>
      <c r="GS155" s="207"/>
      <c r="GT155" s="207" t="str">
        <f t="shared" si="48"/>
        <v/>
      </c>
      <c r="GU155" s="207"/>
      <c r="GV155" s="207"/>
      <c r="GW155" s="207"/>
      <c r="GX155" s="207"/>
      <c r="GY155" s="207"/>
      <c r="GZ155" s="207"/>
      <c r="HA155" s="207" t="str">
        <f t="shared" si="49"/>
        <v/>
      </c>
      <c r="HB155" s="207"/>
      <c r="HC155" s="207"/>
      <c r="HD155" s="207"/>
      <c r="HE155" s="207"/>
      <c r="HF155" s="207"/>
      <c r="HG155" s="207"/>
      <c r="HH155" s="207" t="str">
        <f t="shared" si="50"/>
        <v/>
      </c>
      <c r="HI155" s="207"/>
      <c r="HJ155" s="207"/>
      <c r="HK155" s="207"/>
      <c r="HL155" s="207"/>
      <c r="HM155" s="207"/>
      <c r="HN155" s="207"/>
      <c r="HO155" s="207" t="str">
        <f t="shared" si="51"/>
        <v/>
      </c>
      <c r="HP155" s="207"/>
      <c r="HQ155" s="207"/>
      <c r="HR155" s="207"/>
      <c r="HS155" s="207"/>
      <c r="HT155" s="207"/>
      <c r="HU155" s="207"/>
      <c r="HV155" s="207" t="str">
        <f t="shared" si="52"/>
        <v/>
      </c>
      <c r="HW155" s="207"/>
      <c r="HX155" s="207"/>
      <c r="HY155" s="207"/>
      <c r="HZ155" s="207"/>
      <c r="IA155" s="207"/>
      <c r="IB155" s="207"/>
      <c r="IC155" s="207" t="str">
        <f t="shared" si="53"/>
        <v/>
      </c>
      <c r="ID155" s="207"/>
      <c r="IE155" s="207"/>
      <c r="IF155" s="207"/>
      <c r="IG155" s="207"/>
      <c r="IH155" s="207"/>
      <c r="II155" s="207"/>
      <c r="IJ155" s="207" t="str">
        <f t="shared" si="54"/>
        <v/>
      </c>
      <c r="IK155" s="207"/>
      <c r="IL155" s="207"/>
      <c r="IM155" s="207"/>
      <c r="IN155" s="207"/>
      <c r="IO155" s="207"/>
      <c r="IP155" s="207"/>
      <c r="IQ155" s="207" t="str">
        <f t="shared" si="55"/>
        <v/>
      </c>
      <c r="IR155" s="207"/>
      <c r="IS155" s="207"/>
      <c r="IT155" s="207"/>
      <c r="IU155" s="207"/>
      <c r="IV155" s="207"/>
      <c r="IW155" s="207"/>
      <c r="IX155" s="207" t="str">
        <f t="shared" si="56"/>
        <v/>
      </c>
      <c r="IY155" s="207"/>
      <c r="IZ155" s="207"/>
      <c r="JA155" s="207"/>
      <c r="JB155" s="207"/>
      <c r="JC155" s="207"/>
      <c r="JD155" s="207"/>
      <c r="JE155" s="207" t="str">
        <f t="shared" si="57"/>
        <v/>
      </c>
      <c r="JF155" s="207"/>
      <c r="JG155" s="207"/>
      <c r="JH155" s="207"/>
      <c r="JI155" s="207"/>
      <c r="JJ155" s="207"/>
      <c r="JK155" s="207"/>
      <c r="JL155" s="207" t="str">
        <f t="shared" si="58"/>
        <v/>
      </c>
      <c r="JM155" s="207"/>
      <c r="JN155" s="207"/>
      <c r="JO155" s="207"/>
      <c r="JP155" s="207"/>
      <c r="JQ155" s="207"/>
      <c r="JR155" s="207"/>
      <c r="JS155" s="207" t="str">
        <f t="shared" si="59"/>
        <v/>
      </c>
      <c r="JT155" s="207"/>
      <c r="JU155" s="207"/>
      <c r="JV155" s="207"/>
      <c r="JW155" s="207"/>
      <c r="JX155" s="207"/>
      <c r="JY155" s="207"/>
      <c r="JZ155" s="207" t="str">
        <f t="shared" si="60"/>
        <v/>
      </c>
      <c r="KA155" s="207"/>
      <c r="KB155" s="207"/>
      <c r="KC155" s="207"/>
      <c r="KD155" s="207"/>
      <c r="KE155" s="207"/>
      <c r="KF155" s="207"/>
      <c r="KG155" s="207" t="str">
        <f t="shared" si="61"/>
        <v/>
      </c>
      <c r="KH155" s="207"/>
      <c r="KI155" s="207"/>
      <c r="KJ155" s="207"/>
      <c r="KK155" s="207"/>
      <c r="KL155" s="207"/>
      <c r="KM155" s="207"/>
      <c r="KN155" s="207" t="str">
        <f t="shared" si="62"/>
        <v/>
      </c>
      <c r="KO155" s="207"/>
      <c r="KP155" s="207"/>
      <c r="KQ155" s="207"/>
      <c r="KR155" s="207"/>
      <c r="KS155" s="207"/>
      <c r="KT155" s="207"/>
      <c r="KU155" s="207" t="str">
        <f t="shared" si="63"/>
        <v/>
      </c>
      <c r="KV155" s="207"/>
      <c r="KW155" s="207"/>
      <c r="KX155" s="207"/>
      <c r="KY155" s="207"/>
      <c r="KZ155" s="207"/>
      <c r="LA155" s="207"/>
      <c r="LB155" s="207" t="str">
        <f t="shared" si="64"/>
        <v/>
      </c>
      <c r="LC155" s="207"/>
      <c r="LD155" s="207"/>
      <c r="LE155" s="207"/>
      <c r="LF155" s="207"/>
      <c r="LG155" s="207"/>
      <c r="LH155" s="207"/>
      <c r="LI155" s="207" t="str">
        <f t="shared" si="75"/>
        <v/>
      </c>
      <c r="LJ155" s="207"/>
      <c r="LK155" s="207"/>
      <c r="LL155" s="207"/>
      <c r="LM155" s="207"/>
      <c r="LN155" s="207"/>
      <c r="LO155" s="207"/>
      <c r="LP155" s="207" t="str">
        <f t="shared" si="76"/>
        <v/>
      </c>
      <c r="LQ155" s="207"/>
      <c r="LR155" s="207"/>
      <c r="LS155" s="207"/>
      <c r="LT155" s="207"/>
      <c r="LU155" s="207"/>
      <c r="LV155" s="207"/>
      <c r="LW155" s="207" t="str">
        <f t="shared" si="77"/>
        <v/>
      </c>
      <c r="LX155" s="207"/>
      <c r="LY155" s="207"/>
      <c r="LZ155" s="207"/>
      <c r="MA155" s="207"/>
      <c r="MB155" s="207"/>
      <c r="MC155" s="207"/>
      <c r="MD155" s="207" t="str">
        <f t="shared" si="78"/>
        <v/>
      </c>
      <c r="ME155" s="207"/>
      <c r="MF155" s="207"/>
      <c r="MG155" s="207"/>
      <c r="MH155" s="207"/>
      <c r="MI155" s="207"/>
      <c r="MJ155" s="207"/>
      <c r="MK155" s="207" t="str">
        <f t="shared" si="79"/>
        <v/>
      </c>
      <c r="ML155" s="207"/>
      <c r="MM155" s="207"/>
      <c r="MN155" s="207"/>
      <c r="MO155" s="207"/>
      <c r="MP155" s="207"/>
      <c r="MQ155" s="207"/>
      <c r="MR155" s="207" t="str">
        <f t="shared" si="80"/>
        <v/>
      </c>
      <c r="MS155" s="207"/>
      <c r="MT155" s="207"/>
      <c r="MU155" s="207"/>
      <c r="MV155" s="207"/>
      <c r="MW155" s="207"/>
      <c r="MX155" s="207"/>
      <c r="MY155" s="207" t="str">
        <f t="shared" si="81"/>
        <v/>
      </c>
      <c r="MZ155" s="207"/>
      <c r="NA155" s="207"/>
      <c r="NB155" s="207"/>
      <c r="NC155" s="207"/>
      <c r="ND155" s="207"/>
      <c r="NE155" s="207"/>
      <c r="NF155" s="207" t="str">
        <f t="shared" si="82"/>
        <v/>
      </c>
      <c r="NG155" s="207"/>
      <c r="NH155" s="207"/>
      <c r="NI155" s="207"/>
      <c r="NJ155" s="207"/>
      <c r="NK155" s="207"/>
      <c r="NL155" s="207"/>
      <c r="NM155" s="207" t="str">
        <f t="shared" si="83"/>
        <v/>
      </c>
      <c r="NN155" s="207"/>
      <c r="NO155" s="207"/>
      <c r="NP155" s="207"/>
      <c r="NQ155" s="207"/>
      <c r="NR155" s="207"/>
      <c r="NS155" s="207"/>
      <c r="NT155" s="207" t="str">
        <f t="shared" si="84"/>
        <v/>
      </c>
      <c r="NU155" s="207"/>
      <c r="NV155" s="207"/>
      <c r="NW155" s="207"/>
      <c r="NX155" s="207"/>
      <c r="NY155" s="207"/>
      <c r="NZ155" s="207"/>
      <c r="OA155" s="207" t="str">
        <f t="shared" si="85"/>
        <v/>
      </c>
      <c r="OB155" s="207"/>
      <c r="OC155" s="207"/>
      <c r="OD155" s="207"/>
      <c r="OE155" s="207"/>
      <c r="OF155" s="207"/>
      <c r="OG155" s="207"/>
      <c r="OH155" s="207" t="str">
        <f t="shared" si="86"/>
        <v/>
      </c>
      <c r="OI155" s="207"/>
      <c r="OJ155" s="207"/>
      <c r="OK155" s="207"/>
      <c r="OL155" s="207"/>
      <c r="OM155" s="207"/>
      <c r="ON155" s="207"/>
      <c r="OO155" s="207" t="str">
        <f t="shared" si="87"/>
        <v/>
      </c>
      <c r="OP155" s="207"/>
      <c r="OQ155" s="207"/>
      <c r="OR155" s="207"/>
      <c r="OS155" s="207"/>
      <c r="OT155" s="207"/>
      <c r="OU155" s="207"/>
      <c r="OV155" s="207" t="str">
        <f t="shared" si="88"/>
        <v/>
      </c>
      <c r="OW155" s="207"/>
      <c r="OX155" s="207"/>
      <c r="OY155" s="207"/>
      <c r="OZ155" s="207"/>
      <c r="PA155" s="207"/>
      <c r="PB155" s="207"/>
      <c r="PC155" s="207" t="str">
        <f t="shared" si="89"/>
        <v/>
      </c>
      <c r="PD155" s="207"/>
      <c r="PE155" s="207"/>
      <c r="PF155" s="207"/>
      <c r="PG155" s="207"/>
      <c r="PH155" s="207"/>
      <c r="PI155" s="207"/>
      <c r="PJ155" s="207" t="str">
        <f t="shared" si="90"/>
        <v/>
      </c>
      <c r="PK155" s="207"/>
      <c r="PL155" s="207"/>
      <c r="PM155" s="207"/>
      <c r="PN155" s="207"/>
      <c r="PO155" s="207"/>
      <c r="PP155" s="207"/>
      <c r="PQ155" s="207" t="str">
        <f t="shared" si="91"/>
        <v/>
      </c>
      <c r="PR155" s="207"/>
      <c r="PS155" s="207"/>
      <c r="PT155" s="207"/>
      <c r="PU155" s="207"/>
      <c r="PV155" s="207"/>
      <c r="PW155" s="207"/>
      <c r="PX155" s="207" t="str">
        <f t="shared" si="92"/>
        <v/>
      </c>
      <c r="PY155" s="207"/>
      <c r="PZ155" s="207"/>
      <c r="QA155" s="207"/>
      <c r="QB155" s="207"/>
      <c r="QC155" s="207"/>
      <c r="QD155" s="207"/>
      <c r="QE155" s="207" t="str">
        <f t="shared" si="93"/>
        <v/>
      </c>
      <c r="QF155" s="207"/>
      <c r="QG155" s="207"/>
      <c r="QH155" s="207"/>
      <c r="QI155" s="207"/>
      <c r="QJ155" s="207"/>
      <c r="QK155" s="207"/>
      <c r="QL155" s="207"/>
      <c r="QM155" s="207"/>
      <c r="QN155" s="207"/>
      <c r="QO155" s="207"/>
      <c r="QP155" s="207"/>
      <c r="QQ155" s="207"/>
      <c r="QR155" s="207"/>
      <c r="QS155" s="207"/>
      <c r="QT155" s="207"/>
      <c r="QU155" s="207"/>
      <c r="QV155" s="207"/>
    </row>
    <row r="156" spans="1:464" s="6" customFormat="1" ht="16.5">
      <c r="A156" s="207"/>
      <c r="B156" s="208"/>
      <c r="C156" s="208"/>
      <c r="D156" s="208"/>
      <c r="E156" s="208"/>
      <c r="F156" s="207" t="e">
        <f t="shared" si="98"/>
        <v>#N/A</v>
      </c>
      <c r="G156" s="207"/>
      <c r="H156" s="208"/>
      <c r="I156" s="208"/>
      <c r="J156" s="208"/>
      <c r="K156" s="207"/>
      <c r="L156" s="207"/>
      <c r="M156" s="207">
        <f t="shared" si="99"/>
        <v>0</v>
      </c>
      <c r="N156" s="207"/>
      <c r="O156" s="207"/>
      <c r="P156" s="207"/>
      <c r="Q156" s="209"/>
      <c r="R156" s="207"/>
      <c r="S156" s="207"/>
      <c r="T156" s="207">
        <f t="shared" si="96"/>
        <v>20</v>
      </c>
      <c r="U156" s="207"/>
      <c r="V156" s="207"/>
      <c r="W156" s="207"/>
      <c r="X156" s="207"/>
      <c r="Y156" s="207"/>
      <c r="Z156" s="207"/>
      <c r="AA156" s="207">
        <f t="shared" si="97"/>
        <v>0</v>
      </c>
      <c r="AB156" s="207"/>
      <c r="AC156" s="207"/>
      <c r="AD156" s="207"/>
      <c r="AE156" s="207"/>
      <c r="AF156" s="207"/>
      <c r="AG156" s="207"/>
      <c r="AH156" s="207" t="str">
        <f t="shared" si="24"/>
        <v/>
      </c>
      <c r="AI156" s="207"/>
      <c r="AJ156" s="207"/>
      <c r="AK156" s="207"/>
      <c r="AL156" s="207"/>
      <c r="AM156" s="207"/>
      <c r="AN156" s="207"/>
      <c r="AO156" s="207" t="str">
        <f t="shared" si="25"/>
        <v/>
      </c>
      <c r="AP156" s="207"/>
      <c r="AQ156" s="207"/>
      <c r="AR156" s="207"/>
      <c r="AS156" s="207"/>
      <c r="AT156" s="207"/>
      <c r="AU156" s="207"/>
      <c r="AV156" s="207" t="str">
        <f t="shared" si="26"/>
        <v/>
      </c>
      <c r="AW156" s="207"/>
      <c r="AX156" s="207"/>
      <c r="AY156" s="207"/>
      <c r="AZ156" s="207"/>
      <c r="BA156" s="207"/>
      <c r="BB156" s="207"/>
      <c r="BC156" s="207" t="str">
        <f t="shared" si="27"/>
        <v/>
      </c>
      <c r="BD156" s="207"/>
      <c r="BE156" s="207"/>
      <c r="BF156" s="207"/>
      <c r="BG156" s="207"/>
      <c r="BH156" s="207"/>
      <c r="BI156" s="207"/>
      <c r="BJ156" s="207" t="str">
        <f t="shared" si="28"/>
        <v/>
      </c>
      <c r="BK156" s="207"/>
      <c r="BL156" s="207"/>
      <c r="BM156" s="207"/>
      <c r="BN156" s="207"/>
      <c r="BO156" s="207"/>
      <c r="BP156" s="207"/>
      <c r="BQ156" s="207" t="str">
        <f t="shared" si="29"/>
        <v/>
      </c>
      <c r="BR156" s="207"/>
      <c r="BS156" s="207"/>
      <c r="BT156" s="207"/>
      <c r="BU156" s="207"/>
      <c r="BV156" s="207"/>
      <c r="BW156" s="207"/>
      <c r="BX156" s="207" t="str">
        <f t="shared" si="30"/>
        <v/>
      </c>
      <c r="BY156" s="207"/>
      <c r="BZ156" s="207"/>
      <c r="CA156" s="207"/>
      <c r="CB156" s="207"/>
      <c r="CC156" s="207"/>
      <c r="CD156" s="207"/>
      <c r="CE156" s="207" t="str">
        <f t="shared" si="31"/>
        <v/>
      </c>
      <c r="CF156" s="207"/>
      <c r="CG156" s="207"/>
      <c r="CH156" s="207"/>
      <c r="CI156" s="207"/>
      <c r="CJ156" s="207"/>
      <c r="CK156" s="207"/>
      <c r="CL156" s="207" t="str">
        <f t="shared" si="32"/>
        <v/>
      </c>
      <c r="CM156" s="207"/>
      <c r="CN156" s="207"/>
      <c r="CO156" s="207"/>
      <c r="CP156" s="207"/>
      <c r="CQ156" s="207"/>
      <c r="CR156" s="207"/>
      <c r="CS156" s="207" t="str">
        <f t="shared" si="33"/>
        <v/>
      </c>
      <c r="CT156" s="207"/>
      <c r="CU156" s="207"/>
      <c r="CV156" s="207"/>
      <c r="CW156" s="207"/>
      <c r="CX156" s="207"/>
      <c r="CY156" s="207"/>
      <c r="CZ156" s="207" t="str">
        <f t="shared" si="34"/>
        <v/>
      </c>
      <c r="DA156" s="207"/>
      <c r="DB156" s="207"/>
      <c r="DC156" s="207"/>
      <c r="DD156" s="207"/>
      <c r="DE156" s="207"/>
      <c r="DF156" s="207"/>
      <c r="DG156" s="207" t="str">
        <f t="shared" si="35"/>
        <v/>
      </c>
      <c r="DH156" s="207"/>
      <c r="DI156" s="207"/>
      <c r="DJ156" s="207"/>
      <c r="DK156" s="207"/>
      <c r="DL156" s="207"/>
      <c r="DM156" s="207"/>
      <c r="DN156" s="207" t="str">
        <f t="shared" si="36"/>
        <v/>
      </c>
      <c r="DO156" s="207"/>
      <c r="DP156" s="207"/>
      <c r="DQ156" s="207"/>
      <c r="DR156" s="207"/>
      <c r="DS156" s="207"/>
      <c r="DT156" s="207"/>
      <c r="DU156" s="207" t="str">
        <f t="shared" si="37"/>
        <v/>
      </c>
      <c r="DV156" s="207"/>
      <c r="DW156" s="207"/>
      <c r="DX156" s="207"/>
      <c r="DY156" s="207"/>
      <c r="DZ156" s="207"/>
      <c r="EA156" s="207"/>
      <c r="EB156" s="207" t="str">
        <f t="shared" si="38"/>
        <v/>
      </c>
      <c r="EC156" s="207"/>
      <c r="ED156" s="207"/>
      <c r="EE156" s="207"/>
      <c r="EF156" s="207"/>
      <c r="EG156" s="207"/>
      <c r="EH156" s="207"/>
      <c r="EI156" s="207" t="str">
        <f t="shared" si="39"/>
        <v/>
      </c>
      <c r="EJ156" s="207"/>
      <c r="EK156" s="207"/>
      <c r="EL156" s="207"/>
      <c r="EM156" s="207"/>
      <c r="EN156" s="207"/>
      <c r="EO156" s="207"/>
      <c r="EP156" s="207" t="str">
        <f t="shared" si="40"/>
        <v/>
      </c>
      <c r="EQ156" s="207"/>
      <c r="ER156" s="207"/>
      <c r="ES156" s="207"/>
      <c r="ET156" s="207"/>
      <c r="EU156" s="207"/>
      <c r="EV156" s="207"/>
      <c r="EW156" s="207" t="str">
        <f t="shared" si="41"/>
        <v/>
      </c>
      <c r="EX156" s="207"/>
      <c r="EY156" s="207"/>
      <c r="EZ156" s="207"/>
      <c r="FA156" s="207"/>
      <c r="FB156" s="207"/>
      <c r="FC156" s="207"/>
      <c r="FD156" s="207" t="str">
        <f t="shared" si="42"/>
        <v/>
      </c>
      <c r="FE156" s="207"/>
      <c r="FF156" s="207"/>
      <c r="FG156" s="207"/>
      <c r="FH156" s="207"/>
      <c r="FI156" s="207"/>
      <c r="FJ156" s="207"/>
      <c r="FK156" s="207" t="str">
        <f t="shared" si="43"/>
        <v/>
      </c>
      <c r="FL156" s="207"/>
      <c r="FM156" s="207"/>
      <c r="FN156" s="207"/>
      <c r="FO156" s="207"/>
      <c r="FP156" s="207"/>
      <c r="FQ156" s="207"/>
      <c r="FR156" s="207" t="str">
        <f t="shared" si="44"/>
        <v/>
      </c>
      <c r="FS156" s="207"/>
      <c r="FT156" s="207"/>
      <c r="FU156" s="207"/>
      <c r="FV156" s="207"/>
      <c r="FW156" s="207"/>
      <c r="FX156" s="207"/>
      <c r="FY156" s="207" t="str">
        <f t="shared" si="45"/>
        <v/>
      </c>
      <c r="FZ156" s="207"/>
      <c r="GA156" s="207"/>
      <c r="GB156" s="207"/>
      <c r="GC156" s="207"/>
      <c r="GD156" s="207"/>
      <c r="GE156" s="207"/>
      <c r="GF156" s="207" t="str">
        <f t="shared" si="46"/>
        <v/>
      </c>
      <c r="GG156" s="207"/>
      <c r="GH156" s="207"/>
      <c r="GI156" s="207"/>
      <c r="GJ156" s="207"/>
      <c r="GK156" s="207"/>
      <c r="GL156" s="207"/>
      <c r="GM156" s="207" t="str">
        <f t="shared" si="47"/>
        <v/>
      </c>
      <c r="GN156" s="207"/>
      <c r="GO156" s="207"/>
      <c r="GP156" s="207"/>
      <c r="GQ156" s="207"/>
      <c r="GR156" s="207"/>
      <c r="GS156" s="207"/>
      <c r="GT156" s="207" t="str">
        <f t="shared" si="48"/>
        <v/>
      </c>
      <c r="GU156" s="207"/>
      <c r="GV156" s="207"/>
      <c r="GW156" s="207"/>
      <c r="GX156" s="207"/>
      <c r="GY156" s="207"/>
      <c r="GZ156" s="207"/>
      <c r="HA156" s="207" t="str">
        <f t="shared" si="49"/>
        <v/>
      </c>
      <c r="HB156" s="207"/>
      <c r="HC156" s="207"/>
      <c r="HD156" s="207"/>
      <c r="HE156" s="207"/>
      <c r="HF156" s="207"/>
      <c r="HG156" s="207"/>
      <c r="HH156" s="207" t="str">
        <f t="shared" si="50"/>
        <v/>
      </c>
      <c r="HI156" s="207"/>
      <c r="HJ156" s="207"/>
      <c r="HK156" s="207"/>
      <c r="HL156" s="207"/>
      <c r="HM156" s="207"/>
      <c r="HN156" s="207"/>
      <c r="HO156" s="207" t="str">
        <f t="shared" si="51"/>
        <v/>
      </c>
      <c r="HP156" s="207"/>
      <c r="HQ156" s="207"/>
      <c r="HR156" s="207"/>
      <c r="HS156" s="207"/>
      <c r="HT156" s="207"/>
      <c r="HU156" s="207"/>
      <c r="HV156" s="207" t="str">
        <f t="shared" si="52"/>
        <v/>
      </c>
      <c r="HW156" s="207"/>
      <c r="HX156" s="207"/>
      <c r="HY156" s="207"/>
      <c r="HZ156" s="207"/>
      <c r="IA156" s="207"/>
      <c r="IB156" s="207"/>
      <c r="IC156" s="207" t="str">
        <f t="shared" si="53"/>
        <v/>
      </c>
      <c r="ID156" s="207"/>
      <c r="IE156" s="207"/>
      <c r="IF156" s="207"/>
      <c r="IG156" s="207"/>
      <c r="IH156" s="207"/>
      <c r="II156" s="207"/>
      <c r="IJ156" s="207" t="str">
        <f t="shared" si="54"/>
        <v/>
      </c>
      <c r="IK156" s="207"/>
      <c r="IL156" s="207"/>
      <c r="IM156" s="207"/>
      <c r="IN156" s="207"/>
      <c r="IO156" s="207"/>
      <c r="IP156" s="207"/>
      <c r="IQ156" s="207" t="str">
        <f t="shared" si="55"/>
        <v/>
      </c>
      <c r="IR156" s="207"/>
      <c r="IS156" s="207"/>
      <c r="IT156" s="207"/>
      <c r="IU156" s="207"/>
      <c r="IV156" s="207"/>
      <c r="IW156" s="207"/>
      <c r="IX156" s="207" t="str">
        <f t="shared" si="56"/>
        <v/>
      </c>
      <c r="IY156" s="207"/>
      <c r="IZ156" s="207"/>
      <c r="JA156" s="207"/>
      <c r="JB156" s="207"/>
      <c r="JC156" s="207"/>
      <c r="JD156" s="207"/>
      <c r="JE156" s="207" t="str">
        <f t="shared" si="57"/>
        <v/>
      </c>
      <c r="JF156" s="207"/>
      <c r="JG156" s="207"/>
      <c r="JH156" s="207"/>
      <c r="JI156" s="207"/>
      <c r="JJ156" s="207"/>
      <c r="JK156" s="207"/>
      <c r="JL156" s="207" t="str">
        <f t="shared" si="58"/>
        <v/>
      </c>
      <c r="JM156" s="207"/>
      <c r="JN156" s="207"/>
      <c r="JO156" s="207"/>
      <c r="JP156" s="207"/>
      <c r="JQ156" s="207"/>
      <c r="JR156" s="207"/>
      <c r="JS156" s="207" t="str">
        <f t="shared" si="59"/>
        <v/>
      </c>
      <c r="JT156" s="207"/>
      <c r="JU156" s="207"/>
      <c r="JV156" s="207"/>
      <c r="JW156" s="207"/>
      <c r="JX156" s="207"/>
      <c r="JY156" s="207"/>
      <c r="JZ156" s="207" t="str">
        <f t="shared" si="60"/>
        <v/>
      </c>
      <c r="KA156" s="207"/>
      <c r="KB156" s="207"/>
      <c r="KC156" s="207"/>
      <c r="KD156" s="207"/>
      <c r="KE156" s="207"/>
      <c r="KF156" s="207"/>
      <c r="KG156" s="207" t="str">
        <f t="shared" si="61"/>
        <v/>
      </c>
      <c r="KH156" s="207"/>
      <c r="KI156" s="207"/>
      <c r="KJ156" s="207"/>
      <c r="KK156" s="207"/>
      <c r="KL156" s="207"/>
      <c r="KM156" s="207"/>
      <c r="KN156" s="207" t="str">
        <f t="shared" si="62"/>
        <v/>
      </c>
      <c r="KO156" s="207"/>
      <c r="KP156" s="207"/>
      <c r="KQ156" s="207"/>
      <c r="KR156" s="207"/>
      <c r="KS156" s="207"/>
      <c r="KT156" s="207"/>
      <c r="KU156" s="207" t="str">
        <f t="shared" si="63"/>
        <v/>
      </c>
      <c r="KV156" s="207"/>
      <c r="KW156" s="207"/>
      <c r="KX156" s="207"/>
      <c r="KY156" s="207"/>
      <c r="KZ156" s="207"/>
      <c r="LA156" s="207"/>
      <c r="LB156" s="207" t="str">
        <f t="shared" si="64"/>
        <v/>
      </c>
      <c r="LC156" s="207"/>
      <c r="LD156" s="207"/>
      <c r="LE156" s="207"/>
      <c r="LF156" s="207"/>
      <c r="LG156" s="207"/>
      <c r="LH156" s="207"/>
      <c r="LI156" s="207" t="str">
        <f t="shared" si="75"/>
        <v/>
      </c>
      <c r="LJ156" s="207"/>
      <c r="LK156" s="207"/>
      <c r="LL156" s="207"/>
      <c r="LM156" s="207"/>
      <c r="LN156" s="207"/>
      <c r="LO156" s="207"/>
      <c r="LP156" s="207" t="str">
        <f t="shared" si="76"/>
        <v/>
      </c>
      <c r="LQ156" s="207"/>
      <c r="LR156" s="207"/>
      <c r="LS156" s="207"/>
      <c r="LT156" s="207"/>
      <c r="LU156" s="207"/>
      <c r="LV156" s="207"/>
      <c r="LW156" s="207" t="str">
        <f t="shared" si="77"/>
        <v/>
      </c>
      <c r="LX156" s="207"/>
      <c r="LY156" s="207"/>
      <c r="LZ156" s="207"/>
      <c r="MA156" s="207"/>
      <c r="MB156" s="207"/>
      <c r="MC156" s="207"/>
      <c r="MD156" s="207" t="str">
        <f t="shared" si="78"/>
        <v/>
      </c>
      <c r="ME156" s="207"/>
      <c r="MF156" s="207"/>
      <c r="MG156" s="207"/>
      <c r="MH156" s="207"/>
      <c r="MI156" s="207"/>
      <c r="MJ156" s="207"/>
      <c r="MK156" s="207" t="str">
        <f t="shared" si="79"/>
        <v/>
      </c>
      <c r="ML156" s="207"/>
      <c r="MM156" s="207"/>
      <c r="MN156" s="207"/>
      <c r="MO156" s="207"/>
      <c r="MP156" s="207"/>
      <c r="MQ156" s="207"/>
      <c r="MR156" s="207" t="str">
        <f t="shared" si="80"/>
        <v/>
      </c>
      <c r="MS156" s="207"/>
      <c r="MT156" s="207"/>
      <c r="MU156" s="207"/>
      <c r="MV156" s="207"/>
      <c r="MW156" s="207"/>
      <c r="MX156" s="207"/>
      <c r="MY156" s="207" t="str">
        <f t="shared" si="81"/>
        <v/>
      </c>
      <c r="MZ156" s="207"/>
      <c r="NA156" s="207"/>
      <c r="NB156" s="207"/>
      <c r="NC156" s="207"/>
      <c r="ND156" s="207"/>
      <c r="NE156" s="207"/>
      <c r="NF156" s="207" t="str">
        <f t="shared" si="82"/>
        <v/>
      </c>
      <c r="NG156" s="207"/>
      <c r="NH156" s="207"/>
      <c r="NI156" s="207"/>
      <c r="NJ156" s="207"/>
      <c r="NK156" s="207"/>
      <c r="NL156" s="207"/>
      <c r="NM156" s="207" t="str">
        <f t="shared" si="83"/>
        <v/>
      </c>
      <c r="NN156" s="207"/>
      <c r="NO156" s="207"/>
      <c r="NP156" s="207"/>
      <c r="NQ156" s="207"/>
      <c r="NR156" s="207"/>
      <c r="NS156" s="207"/>
      <c r="NT156" s="207" t="str">
        <f t="shared" si="84"/>
        <v/>
      </c>
      <c r="NU156" s="207"/>
      <c r="NV156" s="207"/>
      <c r="NW156" s="207"/>
      <c r="NX156" s="207"/>
      <c r="NY156" s="207"/>
      <c r="NZ156" s="207"/>
      <c r="OA156" s="207" t="str">
        <f t="shared" si="85"/>
        <v/>
      </c>
      <c r="OB156" s="207"/>
      <c r="OC156" s="207"/>
      <c r="OD156" s="207"/>
      <c r="OE156" s="207"/>
      <c r="OF156" s="207"/>
      <c r="OG156" s="207"/>
      <c r="OH156" s="207" t="str">
        <f t="shared" si="86"/>
        <v/>
      </c>
      <c r="OI156" s="207"/>
      <c r="OJ156" s="207"/>
      <c r="OK156" s="207"/>
      <c r="OL156" s="207"/>
      <c r="OM156" s="207"/>
      <c r="ON156" s="207"/>
      <c r="OO156" s="207" t="str">
        <f t="shared" si="87"/>
        <v/>
      </c>
      <c r="OP156" s="207"/>
      <c r="OQ156" s="207"/>
      <c r="OR156" s="207"/>
      <c r="OS156" s="207"/>
      <c r="OT156" s="207"/>
      <c r="OU156" s="207"/>
      <c r="OV156" s="207" t="str">
        <f t="shared" si="88"/>
        <v/>
      </c>
      <c r="OW156" s="207"/>
      <c r="OX156" s="207"/>
      <c r="OY156" s="207"/>
      <c r="OZ156" s="207"/>
      <c r="PA156" s="207"/>
      <c r="PB156" s="207"/>
      <c r="PC156" s="207" t="str">
        <f t="shared" si="89"/>
        <v/>
      </c>
      <c r="PD156" s="207"/>
      <c r="PE156" s="207"/>
      <c r="PF156" s="207"/>
      <c r="PG156" s="207"/>
      <c r="PH156" s="207"/>
      <c r="PI156" s="207"/>
      <c r="PJ156" s="207" t="str">
        <f t="shared" si="90"/>
        <v/>
      </c>
      <c r="PK156" s="207"/>
      <c r="PL156" s="207"/>
      <c r="PM156" s="207"/>
      <c r="PN156" s="207"/>
      <c r="PO156" s="207"/>
      <c r="PP156" s="207"/>
      <c r="PQ156" s="207" t="str">
        <f t="shared" si="91"/>
        <v/>
      </c>
      <c r="PR156" s="207"/>
      <c r="PS156" s="207"/>
      <c r="PT156" s="207"/>
      <c r="PU156" s="207"/>
      <c r="PV156" s="207"/>
      <c r="PW156" s="207"/>
      <c r="PX156" s="207" t="str">
        <f t="shared" si="92"/>
        <v/>
      </c>
      <c r="PY156" s="207"/>
      <c r="PZ156" s="207"/>
      <c r="QA156" s="207"/>
      <c r="QB156" s="207"/>
      <c r="QC156" s="207"/>
      <c r="QD156" s="207"/>
      <c r="QE156" s="207" t="str">
        <f t="shared" si="93"/>
        <v/>
      </c>
      <c r="QF156" s="207"/>
      <c r="QG156" s="207"/>
      <c r="QH156" s="207"/>
      <c r="QI156" s="207"/>
      <c r="QJ156" s="207"/>
      <c r="QK156" s="207"/>
      <c r="QL156" s="207"/>
      <c r="QM156" s="207"/>
      <c r="QN156" s="207"/>
      <c r="QO156" s="207"/>
      <c r="QP156" s="207"/>
      <c r="QQ156" s="207"/>
      <c r="QR156" s="207"/>
      <c r="QS156" s="207"/>
      <c r="QT156" s="207"/>
      <c r="QU156" s="207"/>
      <c r="QV156" s="207"/>
    </row>
    <row r="157" spans="1:464" s="6" customFormat="1" ht="16.5">
      <c r="A157" s="207"/>
      <c r="B157" s="208"/>
      <c r="C157" s="208"/>
      <c r="D157" s="208"/>
      <c r="E157" s="208"/>
      <c r="F157" s="207" t="e">
        <f t="shared" si="98"/>
        <v>#N/A</v>
      </c>
      <c r="G157" s="207"/>
      <c r="H157" s="208"/>
      <c r="I157" s="208"/>
      <c r="J157" s="208"/>
      <c r="K157" s="207"/>
      <c r="L157" s="207"/>
      <c r="M157" s="207">
        <f t="shared" si="99"/>
        <v>0</v>
      </c>
      <c r="N157" s="207"/>
      <c r="O157" s="207"/>
      <c r="P157" s="207"/>
      <c r="Q157" s="209"/>
      <c r="R157" s="207"/>
      <c r="S157" s="207"/>
      <c r="T157" s="207">
        <f t="shared" si="96"/>
        <v>20</v>
      </c>
      <c r="U157" s="207"/>
      <c r="V157" s="207"/>
      <c r="W157" s="207"/>
      <c r="X157" s="207"/>
      <c r="Y157" s="207"/>
      <c r="Z157" s="207"/>
      <c r="AA157" s="207">
        <f t="shared" si="97"/>
        <v>0</v>
      </c>
      <c r="AB157" s="207"/>
      <c r="AC157" s="207"/>
      <c r="AD157" s="207"/>
      <c r="AE157" s="207"/>
      <c r="AF157" s="207"/>
      <c r="AG157" s="207"/>
      <c r="AH157" s="207" t="str">
        <f t="shared" si="24"/>
        <v/>
      </c>
      <c r="AI157" s="207"/>
      <c r="AJ157" s="207"/>
      <c r="AK157" s="207"/>
      <c r="AL157" s="207"/>
      <c r="AM157" s="207"/>
      <c r="AN157" s="207"/>
      <c r="AO157" s="207" t="str">
        <f t="shared" si="25"/>
        <v/>
      </c>
      <c r="AP157" s="207"/>
      <c r="AQ157" s="207"/>
      <c r="AR157" s="207"/>
      <c r="AS157" s="207"/>
      <c r="AT157" s="207"/>
      <c r="AU157" s="207"/>
      <c r="AV157" s="207" t="str">
        <f t="shared" si="26"/>
        <v/>
      </c>
      <c r="AW157" s="207"/>
      <c r="AX157" s="207"/>
      <c r="AY157" s="207"/>
      <c r="AZ157" s="207"/>
      <c r="BA157" s="207"/>
      <c r="BB157" s="207"/>
      <c r="BC157" s="207" t="str">
        <f t="shared" si="27"/>
        <v/>
      </c>
      <c r="BD157" s="207"/>
      <c r="BE157" s="207"/>
      <c r="BF157" s="207"/>
      <c r="BG157" s="207"/>
      <c r="BH157" s="207"/>
      <c r="BI157" s="207"/>
      <c r="BJ157" s="207" t="str">
        <f t="shared" si="28"/>
        <v/>
      </c>
      <c r="BK157" s="207"/>
      <c r="BL157" s="207"/>
      <c r="BM157" s="207"/>
      <c r="BN157" s="207"/>
      <c r="BO157" s="207"/>
      <c r="BP157" s="207"/>
      <c r="BQ157" s="207" t="str">
        <f t="shared" si="29"/>
        <v/>
      </c>
      <c r="BR157" s="207"/>
      <c r="BS157" s="207"/>
      <c r="BT157" s="207"/>
      <c r="BU157" s="207"/>
      <c r="BV157" s="207"/>
      <c r="BW157" s="207"/>
      <c r="BX157" s="207" t="str">
        <f t="shared" si="30"/>
        <v/>
      </c>
      <c r="BY157" s="207"/>
      <c r="BZ157" s="207"/>
      <c r="CA157" s="207"/>
      <c r="CB157" s="207"/>
      <c r="CC157" s="207"/>
      <c r="CD157" s="207"/>
      <c r="CE157" s="207" t="str">
        <f t="shared" si="31"/>
        <v/>
      </c>
      <c r="CF157" s="207"/>
      <c r="CG157" s="207"/>
      <c r="CH157" s="207"/>
      <c r="CI157" s="207"/>
      <c r="CJ157" s="207"/>
      <c r="CK157" s="207"/>
      <c r="CL157" s="207" t="str">
        <f t="shared" si="32"/>
        <v/>
      </c>
      <c r="CM157" s="207"/>
      <c r="CN157" s="207"/>
      <c r="CO157" s="207"/>
      <c r="CP157" s="207"/>
      <c r="CQ157" s="207"/>
      <c r="CR157" s="207"/>
      <c r="CS157" s="207" t="str">
        <f t="shared" si="33"/>
        <v/>
      </c>
      <c r="CT157" s="207"/>
      <c r="CU157" s="207"/>
      <c r="CV157" s="207"/>
      <c r="CW157" s="207"/>
      <c r="CX157" s="207"/>
      <c r="CY157" s="207"/>
      <c r="CZ157" s="207" t="str">
        <f t="shared" si="34"/>
        <v/>
      </c>
      <c r="DA157" s="207"/>
      <c r="DB157" s="207"/>
      <c r="DC157" s="207"/>
      <c r="DD157" s="207"/>
      <c r="DE157" s="207"/>
      <c r="DF157" s="207"/>
      <c r="DG157" s="207" t="str">
        <f t="shared" si="35"/>
        <v/>
      </c>
      <c r="DH157" s="207"/>
      <c r="DI157" s="207"/>
      <c r="DJ157" s="207"/>
      <c r="DK157" s="207"/>
      <c r="DL157" s="207"/>
      <c r="DM157" s="207"/>
      <c r="DN157" s="207" t="str">
        <f t="shared" si="36"/>
        <v/>
      </c>
      <c r="DO157" s="207"/>
      <c r="DP157" s="207"/>
      <c r="DQ157" s="207"/>
      <c r="DR157" s="207"/>
      <c r="DS157" s="207"/>
      <c r="DT157" s="207"/>
      <c r="DU157" s="207" t="str">
        <f t="shared" si="37"/>
        <v/>
      </c>
      <c r="DV157" s="207"/>
      <c r="DW157" s="207"/>
      <c r="DX157" s="207"/>
      <c r="DY157" s="207"/>
      <c r="DZ157" s="207"/>
      <c r="EA157" s="207"/>
      <c r="EB157" s="207" t="str">
        <f t="shared" si="38"/>
        <v/>
      </c>
      <c r="EC157" s="207"/>
      <c r="ED157" s="207"/>
      <c r="EE157" s="207"/>
      <c r="EF157" s="207"/>
      <c r="EG157" s="207"/>
      <c r="EH157" s="207"/>
      <c r="EI157" s="207" t="str">
        <f t="shared" si="39"/>
        <v/>
      </c>
      <c r="EJ157" s="207"/>
      <c r="EK157" s="207"/>
      <c r="EL157" s="207"/>
      <c r="EM157" s="207"/>
      <c r="EN157" s="207"/>
      <c r="EO157" s="207"/>
      <c r="EP157" s="207" t="str">
        <f t="shared" si="40"/>
        <v/>
      </c>
      <c r="EQ157" s="207"/>
      <c r="ER157" s="207"/>
      <c r="ES157" s="207"/>
      <c r="ET157" s="207"/>
      <c r="EU157" s="207"/>
      <c r="EV157" s="207"/>
      <c r="EW157" s="207" t="str">
        <f t="shared" si="41"/>
        <v/>
      </c>
      <c r="EX157" s="207"/>
      <c r="EY157" s="207"/>
      <c r="EZ157" s="207"/>
      <c r="FA157" s="207"/>
      <c r="FB157" s="207"/>
      <c r="FC157" s="207"/>
      <c r="FD157" s="207" t="str">
        <f t="shared" si="42"/>
        <v/>
      </c>
      <c r="FE157" s="207"/>
      <c r="FF157" s="207"/>
      <c r="FG157" s="207"/>
      <c r="FH157" s="207"/>
      <c r="FI157" s="207"/>
      <c r="FJ157" s="207"/>
      <c r="FK157" s="207" t="str">
        <f t="shared" si="43"/>
        <v/>
      </c>
      <c r="FL157" s="207"/>
      <c r="FM157" s="207"/>
      <c r="FN157" s="207"/>
      <c r="FO157" s="207"/>
      <c r="FP157" s="207"/>
      <c r="FQ157" s="207"/>
      <c r="FR157" s="207" t="str">
        <f t="shared" si="44"/>
        <v/>
      </c>
      <c r="FS157" s="207"/>
      <c r="FT157" s="207"/>
      <c r="FU157" s="207"/>
      <c r="FV157" s="207"/>
      <c r="FW157" s="207"/>
      <c r="FX157" s="207"/>
      <c r="FY157" s="207" t="str">
        <f t="shared" si="45"/>
        <v/>
      </c>
      <c r="FZ157" s="207"/>
      <c r="GA157" s="207"/>
      <c r="GB157" s="207"/>
      <c r="GC157" s="207"/>
      <c r="GD157" s="207"/>
      <c r="GE157" s="207"/>
      <c r="GF157" s="207" t="str">
        <f t="shared" si="46"/>
        <v/>
      </c>
      <c r="GG157" s="207"/>
      <c r="GH157" s="207"/>
      <c r="GI157" s="207"/>
      <c r="GJ157" s="207"/>
      <c r="GK157" s="207"/>
      <c r="GL157" s="207"/>
      <c r="GM157" s="207" t="str">
        <f t="shared" si="47"/>
        <v/>
      </c>
      <c r="GN157" s="207"/>
      <c r="GO157" s="207"/>
      <c r="GP157" s="207"/>
      <c r="GQ157" s="207"/>
      <c r="GR157" s="207"/>
      <c r="GS157" s="207"/>
      <c r="GT157" s="207" t="str">
        <f t="shared" si="48"/>
        <v/>
      </c>
      <c r="GU157" s="207"/>
      <c r="GV157" s="207"/>
      <c r="GW157" s="207"/>
      <c r="GX157" s="207"/>
      <c r="GY157" s="207"/>
      <c r="GZ157" s="207"/>
      <c r="HA157" s="207" t="str">
        <f t="shared" si="49"/>
        <v/>
      </c>
      <c r="HB157" s="207"/>
      <c r="HC157" s="207"/>
      <c r="HD157" s="207"/>
      <c r="HE157" s="207"/>
      <c r="HF157" s="207"/>
      <c r="HG157" s="207"/>
      <c r="HH157" s="207" t="str">
        <f t="shared" si="50"/>
        <v/>
      </c>
      <c r="HI157" s="207"/>
      <c r="HJ157" s="207"/>
      <c r="HK157" s="207"/>
      <c r="HL157" s="207"/>
      <c r="HM157" s="207"/>
      <c r="HN157" s="207"/>
      <c r="HO157" s="207" t="str">
        <f t="shared" si="51"/>
        <v/>
      </c>
      <c r="HP157" s="207"/>
      <c r="HQ157" s="207"/>
      <c r="HR157" s="207"/>
      <c r="HS157" s="207"/>
      <c r="HT157" s="207"/>
      <c r="HU157" s="207"/>
      <c r="HV157" s="207" t="str">
        <f t="shared" si="52"/>
        <v/>
      </c>
      <c r="HW157" s="207"/>
      <c r="HX157" s="207"/>
      <c r="HY157" s="207"/>
      <c r="HZ157" s="207"/>
      <c r="IA157" s="207"/>
      <c r="IB157" s="207"/>
      <c r="IC157" s="207" t="str">
        <f t="shared" si="53"/>
        <v/>
      </c>
      <c r="ID157" s="207"/>
      <c r="IE157" s="207"/>
      <c r="IF157" s="207"/>
      <c r="IG157" s="207"/>
      <c r="IH157" s="207"/>
      <c r="II157" s="207"/>
      <c r="IJ157" s="207" t="str">
        <f t="shared" si="54"/>
        <v/>
      </c>
      <c r="IK157" s="207"/>
      <c r="IL157" s="207"/>
      <c r="IM157" s="207"/>
      <c r="IN157" s="207"/>
      <c r="IO157" s="207"/>
      <c r="IP157" s="207"/>
      <c r="IQ157" s="207" t="str">
        <f t="shared" si="55"/>
        <v/>
      </c>
      <c r="IR157" s="207"/>
      <c r="IS157" s="207"/>
      <c r="IT157" s="207"/>
      <c r="IU157" s="207"/>
      <c r="IV157" s="207"/>
      <c r="IW157" s="207"/>
      <c r="IX157" s="207" t="str">
        <f t="shared" si="56"/>
        <v/>
      </c>
      <c r="IY157" s="207"/>
      <c r="IZ157" s="207"/>
      <c r="JA157" s="207"/>
      <c r="JB157" s="207"/>
      <c r="JC157" s="207"/>
      <c r="JD157" s="207"/>
      <c r="JE157" s="207" t="str">
        <f t="shared" si="57"/>
        <v/>
      </c>
      <c r="JF157" s="207"/>
      <c r="JG157" s="207"/>
      <c r="JH157" s="207"/>
      <c r="JI157" s="207"/>
      <c r="JJ157" s="207"/>
      <c r="JK157" s="207"/>
      <c r="JL157" s="207" t="str">
        <f t="shared" si="58"/>
        <v/>
      </c>
      <c r="JM157" s="207"/>
      <c r="JN157" s="207"/>
      <c r="JO157" s="207"/>
      <c r="JP157" s="207"/>
      <c r="JQ157" s="207"/>
      <c r="JR157" s="207"/>
      <c r="JS157" s="207" t="str">
        <f t="shared" si="59"/>
        <v/>
      </c>
      <c r="JT157" s="207"/>
      <c r="JU157" s="207"/>
      <c r="JV157" s="207"/>
      <c r="JW157" s="207"/>
      <c r="JX157" s="207"/>
      <c r="JY157" s="207"/>
      <c r="JZ157" s="207" t="str">
        <f t="shared" si="60"/>
        <v/>
      </c>
      <c r="KA157" s="207"/>
      <c r="KB157" s="207"/>
      <c r="KC157" s="207"/>
      <c r="KD157" s="207"/>
      <c r="KE157" s="207"/>
      <c r="KF157" s="207"/>
      <c r="KG157" s="207" t="str">
        <f t="shared" si="61"/>
        <v/>
      </c>
      <c r="KH157" s="207"/>
      <c r="KI157" s="207"/>
      <c r="KJ157" s="207"/>
      <c r="KK157" s="207"/>
      <c r="KL157" s="207"/>
      <c r="KM157" s="207"/>
      <c r="KN157" s="207" t="str">
        <f t="shared" si="62"/>
        <v/>
      </c>
      <c r="KO157" s="207"/>
      <c r="KP157" s="207"/>
      <c r="KQ157" s="207"/>
      <c r="KR157" s="207"/>
      <c r="KS157" s="207"/>
      <c r="KT157" s="207"/>
      <c r="KU157" s="207" t="str">
        <f t="shared" si="63"/>
        <v/>
      </c>
      <c r="KV157" s="207"/>
      <c r="KW157" s="207"/>
      <c r="KX157" s="207"/>
      <c r="KY157" s="207"/>
      <c r="KZ157" s="207"/>
      <c r="LA157" s="207"/>
      <c r="LB157" s="207" t="str">
        <f t="shared" si="64"/>
        <v/>
      </c>
      <c r="LC157" s="207"/>
      <c r="LD157" s="207"/>
      <c r="LE157" s="207"/>
      <c r="LF157" s="207"/>
      <c r="LG157" s="207"/>
      <c r="LH157" s="207"/>
      <c r="LI157" s="207" t="str">
        <f t="shared" si="75"/>
        <v/>
      </c>
      <c r="LJ157" s="207"/>
      <c r="LK157" s="207"/>
      <c r="LL157" s="207"/>
      <c r="LM157" s="207"/>
      <c r="LN157" s="207"/>
      <c r="LO157" s="207"/>
      <c r="LP157" s="207" t="str">
        <f t="shared" si="76"/>
        <v/>
      </c>
      <c r="LQ157" s="207"/>
      <c r="LR157" s="207"/>
      <c r="LS157" s="207"/>
      <c r="LT157" s="207"/>
      <c r="LU157" s="207"/>
      <c r="LV157" s="207"/>
      <c r="LW157" s="207" t="str">
        <f t="shared" si="77"/>
        <v/>
      </c>
      <c r="LX157" s="207"/>
      <c r="LY157" s="207"/>
      <c r="LZ157" s="207"/>
      <c r="MA157" s="207"/>
      <c r="MB157" s="207"/>
      <c r="MC157" s="207"/>
      <c r="MD157" s="207" t="str">
        <f t="shared" si="78"/>
        <v/>
      </c>
      <c r="ME157" s="207"/>
      <c r="MF157" s="207"/>
      <c r="MG157" s="207"/>
      <c r="MH157" s="207"/>
      <c r="MI157" s="207"/>
      <c r="MJ157" s="207"/>
      <c r="MK157" s="207" t="str">
        <f t="shared" si="79"/>
        <v/>
      </c>
      <c r="ML157" s="207"/>
      <c r="MM157" s="207"/>
      <c r="MN157" s="207"/>
      <c r="MO157" s="207"/>
      <c r="MP157" s="207"/>
      <c r="MQ157" s="207"/>
      <c r="MR157" s="207" t="str">
        <f t="shared" si="80"/>
        <v/>
      </c>
      <c r="MS157" s="207"/>
      <c r="MT157" s="207"/>
      <c r="MU157" s="207"/>
      <c r="MV157" s="207"/>
      <c r="MW157" s="207"/>
      <c r="MX157" s="207"/>
      <c r="MY157" s="207" t="str">
        <f t="shared" si="81"/>
        <v/>
      </c>
      <c r="MZ157" s="207"/>
      <c r="NA157" s="207"/>
      <c r="NB157" s="207"/>
      <c r="NC157" s="207"/>
      <c r="ND157" s="207"/>
      <c r="NE157" s="207"/>
      <c r="NF157" s="207" t="str">
        <f t="shared" si="82"/>
        <v/>
      </c>
      <c r="NG157" s="207"/>
      <c r="NH157" s="207"/>
      <c r="NI157" s="207"/>
      <c r="NJ157" s="207"/>
      <c r="NK157" s="207"/>
      <c r="NL157" s="207"/>
      <c r="NM157" s="207" t="str">
        <f t="shared" si="83"/>
        <v/>
      </c>
      <c r="NN157" s="207"/>
      <c r="NO157" s="207"/>
      <c r="NP157" s="207"/>
      <c r="NQ157" s="207"/>
      <c r="NR157" s="207"/>
      <c r="NS157" s="207"/>
      <c r="NT157" s="207" t="str">
        <f t="shared" si="84"/>
        <v/>
      </c>
      <c r="NU157" s="207"/>
      <c r="NV157" s="207"/>
      <c r="NW157" s="207"/>
      <c r="NX157" s="207"/>
      <c r="NY157" s="207"/>
      <c r="NZ157" s="207"/>
      <c r="OA157" s="207" t="str">
        <f t="shared" si="85"/>
        <v/>
      </c>
      <c r="OB157" s="207"/>
      <c r="OC157" s="207"/>
      <c r="OD157" s="207"/>
      <c r="OE157" s="207"/>
      <c r="OF157" s="207"/>
      <c r="OG157" s="207"/>
      <c r="OH157" s="207" t="str">
        <f t="shared" si="86"/>
        <v/>
      </c>
      <c r="OI157" s="207"/>
      <c r="OJ157" s="207"/>
      <c r="OK157" s="207"/>
      <c r="OL157" s="207"/>
      <c r="OM157" s="207"/>
      <c r="ON157" s="207"/>
      <c r="OO157" s="207" t="str">
        <f t="shared" si="87"/>
        <v/>
      </c>
      <c r="OP157" s="207"/>
      <c r="OQ157" s="207"/>
      <c r="OR157" s="207"/>
      <c r="OS157" s="207"/>
      <c r="OT157" s="207"/>
      <c r="OU157" s="207"/>
      <c r="OV157" s="207" t="str">
        <f t="shared" si="88"/>
        <v/>
      </c>
      <c r="OW157" s="207"/>
      <c r="OX157" s="207"/>
      <c r="OY157" s="207"/>
      <c r="OZ157" s="207"/>
      <c r="PA157" s="207"/>
      <c r="PB157" s="207"/>
      <c r="PC157" s="207" t="str">
        <f t="shared" si="89"/>
        <v/>
      </c>
      <c r="PD157" s="207"/>
      <c r="PE157" s="207"/>
      <c r="PF157" s="207"/>
      <c r="PG157" s="207"/>
      <c r="PH157" s="207"/>
      <c r="PI157" s="207"/>
      <c r="PJ157" s="207" t="str">
        <f t="shared" si="90"/>
        <v/>
      </c>
      <c r="PK157" s="207"/>
      <c r="PL157" s="207"/>
      <c r="PM157" s="207"/>
      <c r="PN157" s="207"/>
      <c r="PO157" s="207"/>
      <c r="PP157" s="207"/>
      <c r="PQ157" s="207" t="str">
        <f t="shared" si="91"/>
        <v/>
      </c>
      <c r="PR157" s="207"/>
      <c r="PS157" s="207"/>
      <c r="PT157" s="207"/>
      <c r="PU157" s="207"/>
      <c r="PV157" s="207"/>
      <c r="PW157" s="207"/>
      <c r="PX157" s="207" t="str">
        <f t="shared" si="92"/>
        <v/>
      </c>
      <c r="PY157" s="207"/>
      <c r="PZ157" s="207"/>
      <c r="QA157" s="207"/>
      <c r="QB157" s="207"/>
      <c r="QC157" s="207"/>
      <c r="QD157" s="207"/>
      <c r="QE157" s="207" t="str">
        <f t="shared" si="93"/>
        <v/>
      </c>
      <c r="QF157" s="207"/>
      <c r="QG157" s="207"/>
      <c r="QH157" s="207"/>
      <c r="QI157" s="207"/>
      <c r="QJ157" s="207"/>
      <c r="QK157" s="207"/>
      <c r="QL157" s="207"/>
      <c r="QM157" s="207"/>
      <c r="QN157" s="207"/>
      <c r="QO157" s="207"/>
      <c r="QP157" s="207"/>
      <c r="QQ157" s="207"/>
      <c r="QR157" s="207"/>
      <c r="QS157" s="207"/>
      <c r="QT157" s="207"/>
      <c r="QU157" s="207"/>
      <c r="QV157" s="207"/>
    </row>
    <row r="158" spans="1:464" s="6" customFormat="1" ht="16.5">
      <c r="A158" s="207"/>
      <c r="B158" s="208"/>
      <c r="C158" s="208"/>
      <c r="D158" s="208"/>
      <c r="E158" s="208"/>
      <c r="F158" s="207" t="e">
        <f t="shared" si="98"/>
        <v>#N/A</v>
      </c>
      <c r="G158" s="207"/>
      <c r="H158" s="208"/>
      <c r="I158" s="208"/>
      <c r="J158" s="208"/>
      <c r="K158" s="207"/>
      <c r="L158" s="207"/>
      <c r="M158" s="207">
        <f t="shared" si="99"/>
        <v>0</v>
      </c>
      <c r="N158" s="207"/>
      <c r="O158" s="207"/>
      <c r="P158" s="207"/>
      <c r="Q158" s="209"/>
      <c r="R158" s="207"/>
      <c r="S158" s="207"/>
      <c r="T158" s="207">
        <f t="shared" ref="T158:T178" si="100">T64</f>
        <v>0</v>
      </c>
      <c r="U158" s="207"/>
      <c r="V158" s="207"/>
      <c r="W158" s="207"/>
      <c r="X158" s="207"/>
      <c r="Y158" s="207"/>
      <c r="Z158" s="207"/>
      <c r="AA158" s="207">
        <f t="shared" ref="AA158:AA178" si="101">AA64</f>
        <v>0</v>
      </c>
      <c r="AB158" s="207"/>
      <c r="AC158" s="207"/>
      <c r="AD158" s="207"/>
      <c r="AE158" s="207"/>
      <c r="AF158" s="207"/>
      <c r="AG158" s="207"/>
      <c r="AH158" s="207" t="str">
        <f t="shared" si="24"/>
        <v/>
      </c>
      <c r="AI158" s="207"/>
      <c r="AJ158" s="207"/>
      <c r="AK158" s="207"/>
      <c r="AL158" s="207"/>
      <c r="AM158" s="207"/>
      <c r="AN158" s="207"/>
      <c r="AO158" s="207" t="str">
        <f t="shared" si="25"/>
        <v/>
      </c>
      <c r="AP158" s="207"/>
      <c r="AQ158" s="207"/>
      <c r="AR158" s="207"/>
      <c r="AS158" s="207"/>
      <c r="AT158" s="207"/>
      <c r="AU158" s="207"/>
      <c r="AV158" s="207" t="str">
        <f t="shared" si="26"/>
        <v/>
      </c>
      <c r="AW158" s="207"/>
      <c r="AX158" s="207"/>
      <c r="AY158" s="207"/>
      <c r="AZ158" s="207"/>
      <c r="BA158" s="207"/>
      <c r="BB158" s="207"/>
      <c r="BC158" s="207" t="str">
        <f t="shared" si="27"/>
        <v/>
      </c>
      <c r="BD158" s="207"/>
      <c r="BE158" s="207"/>
      <c r="BF158" s="207"/>
      <c r="BG158" s="207"/>
      <c r="BH158" s="207"/>
      <c r="BI158" s="207"/>
      <c r="BJ158" s="207" t="str">
        <f t="shared" si="28"/>
        <v/>
      </c>
      <c r="BK158" s="207"/>
      <c r="BL158" s="207"/>
      <c r="BM158" s="207"/>
      <c r="BN158" s="207"/>
      <c r="BO158" s="207"/>
      <c r="BP158" s="207"/>
      <c r="BQ158" s="207" t="str">
        <f t="shared" si="29"/>
        <v/>
      </c>
      <c r="BR158" s="207"/>
      <c r="BS158" s="207"/>
      <c r="BT158" s="207"/>
      <c r="BU158" s="207"/>
      <c r="BV158" s="207"/>
      <c r="BW158" s="207"/>
      <c r="BX158" s="207" t="str">
        <f t="shared" si="30"/>
        <v/>
      </c>
      <c r="BY158" s="207"/>
      <c r="BZ158" s="207"/>
      <c r="CA158" s="207"/>
      <c r="CB158" s="207"/>
      <c r="CC158" s="207"/>
      <c r="CD158" s="207"/>
      <c r="CE158" s="207" t="str">
        <f t="shared" si="31"/>
        <v/>
      </c>
      <c r="CF158" s="207"/>
      <c r="CG158" s="207"/>
      <c r="CH158" s="207"/>
      <c r="CI158" s="207"/>
      <c r="CJ158" s="207"/>
      <c r="CK158" s="207"/>
      <c r="CL158" s="207" t="str">
        <f t="shared" si="32"/>
        <v/>
      </c>
      <c r="CM158" s="207"/>
      <c r="CN158" s="207"/>
      <c r="CO158" s="207"/>
      <c r="CP158" s="207"/>
      <c r="CQ158" s="207"/>
      <c r="CR158" s="207"/>
      <c r="CS158" s="207" t="str">
        <f t="shared" si="33"/>
        <v/>
      </c>
      <c r="CT158" s="207"/>
      <c r="CU158" s="207"/>
      <c r="CV158" s="207"/>
      <c r="CW158" s="207"/>
      <c r="CX158" s="207"/>
      <c r="CY158" s="207"/>
      <c r="CZ158" s="207" t="str">
        <f t="shared" si="34"/>
        <v/>
      </c>
      <c r="DA158" s="207"/>
      <c r="DB158" s="207"/>
      <c r="DC158" s="207"/>
      <c r="DD158" s="207"/>
      <c r="DE158" s="207"/>
      <c r="DF158" s="207"/>
      <c r="DG158" s="207" t="str">
        <f t="shared" si="35"/>
        <v/>
      </c>
      <c r="DH158" s="207"/>
      <c r="DI158" s="207"/>
      <c r="DJ158" s="207"/>
      <c r="DK158" s="207"/>
      <c r="DL158" s="207"/>
      <c r="DM158" s="207"/>
      <c r="DN158" s="207" t="str">
        <f t="shared" si="36"/>
        <v/>
      </c>
      <c r="DO158" s="207"/>
      <c r="DP158" s="207"/>
      <c r="DQ158" s="207"/>
      <c r="DR158" s="207"/>
      <c r="DS158" s="207"/>
      <c r="DT158" s="207"/>
      <c r="DU158" s="207" t="str">
        <f t="shared" si="37"/>
        <v/>
      </c>
      <c r="DV158" s="207"/>
      <c r="DW158" s="207"/>
      <c r="DX158" s="207"/>
      <c r="DY158" s="207"/>
      <c r="DZ158" s="207"/>
      <c r="EA158" s="207"/>
      <c r="EB158" s="207" t="str">
        <f t="shared" si="38"/>
        <v/>
      </c>
      <c r="EC158" s="207"/>
      <c r="ED158" s="207"/>
      <c r="EE158" s="207"/>
      <c r="EF158" s="207"/>
      <c r="EG158" s="207"/>
      <c r="EH158" s="207"/>
      <c r="EI158" s="207" t="str">
        <f t="shared" si="39"/>
        <v/>
      </c>
      <c r="EJ158" s="207"/>
      <c r="EK158" s="207"/>
      <c r="EL158" s="207"/>
      <c r="EM158" s="207"/>
      <c r="EN158" s="207"/>
      <c r="EO158" s="207"/>
      <c r="EP158" s="207" t="str">
        <f t="shared" si="40"/>
        <v/>
      </c>
      <c r="EQ158" s="207"/>
      <c r="ER158" s="207"/>
      <c r="ES158" s="207"/>
      <c r="ET158" s="207"/>
      <c r="EU158" s="207"/>
      <c r="EV158" s="207"/>
      <c r="EW158" s="207" t="str">
        <f t="shared" si="41"/>
        <v/>
      </c>
      <c r="EX158" s="207"/>
      <c r="EY158" s="207"/>
      <c r="EZ158" s="207"/>
      <c r="FA158" s="207"/>
      <c r="FB158" s="207"/>
      <c r="FC158" s="207"/>
      <c r="FD158" s="207" t="str">
        <f t="shared" si="42"/>
        <v/>
      </c>
      <c r="FE158" s="207"/>
      <c r="FF158" s="207"/>
      <c r="FG158" s="207"/>
      <c r="FH158" s="207"/>
      <c r="FI158" s="207"/>
      <c r="FJ158" s="207"/>
      <c r="FK158" s="207" t="str">
        <f t="shared" si="43"/>
        <v/>
      </c>
      <c r="FL158" s="207"/>
      <c r="FM158" s="207"/>
      <c r="FN158" s="207"/>
      <c r="FO158" s="207"/>
      <c r="FP158" s="207"/>
      <c r="FQ158" s="207"/>
      <c r="FR158" s="207" t="str">
        <f t="shared" si="44"/>
        <v/>
      </c>
      <c r="FS158" s="207"/>
      <c r="FT158" s="207"/>
      <c r="FU158" s="207"/>
      <c r="FV158" s="207"/>
      <c r="FW158" s="207"/>
      <c r="FX158" s="207"/>
      <c r="FY158" s="207" t="str">
        <f t="shared" si="45"/>
        <v/>
      </c>
      <c r="FZ158" s="207"/>
      <c r="GA158" s="207"/>
      <c r="GB158" s="207"/>
      <c r="GC158" s="207"/>
      <c r="GD158" s="207"/>
      <c r="GE158" s="207"/>
      <c r="GF158" s="207" t="str">
        <f t="shared" si="46"/>
        <v/>
      </c>
      <c r="GG158" s="207"/>
      <c r="GH158" s="207"/>
      <c r="GI158" s="207"/>
      <c r="GJ158" s="207"/>
      <c r="GK158" s="207"/>
      <c r="GL158" s="207"/>
      <c r="GM158" s="207" t="str">
        <f t="shared" si="47"/>
        <v/>
      </c>
      <c r="GN158" s="207"/>
      <c r="GO158" s="207"/>
      <c r="GP158" s="207"/>
      <c r="GQ158" s="207"/>
      <c r="GR158" s="207"/>
      <c r="GS158" s="207"/>
      <c r="GT158" s="207" t="str">
        <f t="shared" si="48"/>
        <v/>
      </c>
      <c r="GU158" s="207"/>
      <c r="GV158" s="207"/>
      <c r="GW158" s="207"/>
      <c r="GX158" s="207"/>
      <c r="GY158" s="207"/>
      <c r="GZ158" s="207"/>
      <c r="HA158" s="207" t="str">
        <f t="shared" si="49"/>
        <v/>
      </c>
      <c r="HB158" s="207"/>
      <c r="HC158" s="207"/>
      <c r="HD158" s="207"/>
      <c r="HE158" s="207"/>
      <c r="HF158" s="207"/>
      <c r="HG158" s="207"/>
      <c r="HH158" s="207" t="str">
        <f t="shared" si="50"/>
        <v/>
      </c>
      <c r="HI158" s="207"/>
      <c r="HJ158" s="207"/>
      <c r="HK158" s="207"/>
      <c r="HL158" s="207"/>
      <c r="HM158" s="207"/>
      <c r="HN158" s="207"/>
      <c r="HO158" s="207" t="str">
        <f t="shared" si="51"/>
        <v/>
      </c>
      <c r="HP158" s="207"/>
      <c r="HQ158" s="207"/>
      <c r="HR158" s="207"/>
      <c r="HS158" s="207"/>
      <c r="HT158" s="207"/>
      <c r="HU158" s="207"/>
      <c r="HV158" s="207" t="str">
        <f t="shared" si="52"/>
        <v/>
      </c>
      <c r="HW158" s="207"/>
      <c r="HX158" s="207"/>
      <c r="HY158" s="207"/>
      <c r="HZ158" s="207"/>
      <c r="IA158" s="207"/>
      <c r="IB158" s="207"/>
      <c r="IC158" s="207" t="str">
        <f t="shared" si="53"/>
        <v/>
      </c>
      <c r="ID158" s="207"/>
      <c r="IE158" s="207"/>
      <c r="IF158" s="207"/>
      <c r="IG158" s="207"/>
      <c r="IH158" s="207"/>
      <c r="II158" s="207"/>
      <c r="IJ158" s="207" t="str">
        <f t="shared" si="54"/>
        <v/>
      </c>
      <c r="IK158" s="207"/>
      <c r="IL158" s="207"/>
      <c r="IM158" s="207"/>
      <c r="IN158" s="207"/>
      <c r="IO158" s="207"/>
      <c r="IP158" s="207"/>
      <c r="IQ158" s="207" t="str">
        <f t="shared" si="55"/>
        <v/>
      </c>
      <c r="IR158" s="207"/>
      <c r="IS158" s="207"/>
      <c r="IT158" s="207"/>
      <c r="IU158" s="207"/>
      <c r="IV158" s="207"/>
      <c r="IW158" s="207"/>
      <c r="IX158" s="207" t="str">
        <f t="shared" si="56"/>
        <v/>
      </c>
      <c r="IY158" s="207"/>
      <c r="IZ158" s="207"/>
      <c r="JA158" s="207"/>
      <c r="JB158" s="207"/>
      <c r="JC158" s="207"/>
      <c r="JD158" s="207"/>
      <c r="JE158" s="207" t="str">
        <f t="shared" si="57"/>
        <v/>
      </c>
      <c r="JF158" s="207"/>
      <c r="JG158" s="207"/>
      <c r="JH158" s="207"/>
      <c r="JI158" s="207"/>
      <c r="JJ158" s="207"/>
      <c r="JK158" s="207"/>
      <c r="JL158" s="207" t="str">
        <f t="shared" si="58"/>
        <v/>
      </c>
      <c r="JM158" s="207"/>
      <c r="JN158" s="207"/>
      <c r="JO158" s="207"/>
      <c r="JP158" s="207"/>
      <c r="JQ158" s="207"/>
      <c r="JR158" s="207"/>
      <c r="JS158" s="207" t="str">
        <f t="shared" si="59"/>
        <v/>
      </c>
      <c r="JT158" s="207"/>
      <c r="JU158" s="207"/>
      <c r="JV158" s="207"/>
      <c r="JW158" s="207"/>
      <c r="JX158" s="207"/>
      <c r="JY158" s="207"/>
      <c r="JZ158" s="207" t="str">
        <f t="shared" si="60"/>
        <v/>
      </c>
      <c r="KA158" s="207"/>
      <c r="KB158" s="207"/>
      <c r="KC158" s="207"/>
      <c r="KD158" s="207"/>
      <c r="KE158" s="207"/>
      <c r="KF158" s="207"/>
      <c r="KG158" s="207" t="str">
        <f t="shared" si="61"/>
        <v/>
      </c>
      <c r="KH158" s="207"/>
      <c r="KI158" s="207"/>
      <c r="KJ158" s="207"/>
      <c r="KK158" s="207"/>
      <c r="KL158" s="207"/>
      <c r="KM158" s="207"/>
      <c r="KN158" s="207" t="str">
        <f t="shared" si="62"/>
        <v/>
      </c>
      <c r="KO158" s="207"/>
      <c r="KP158" s="207"/>
      <c r="KQ158" s="207"/>
      <c r="KR158" s="207"/>
      <c r="KS158" s="207"/>
      <c r="KT158" s="207"/>
      <c r="KU158" s="207" t="str">
        <f t="shared" si="63"/>
        <v/>
      </c>
      <c r="KV158" s="207"/>
      <c r="KW158" s="207"/>
      <c r="KX158" s="207"/>
      <c r="KY158" s="207"/>
      <c r="KZ158" s="207"/>
      <c r="LA158" s="207"/>
      <c r="LB158" s="207" t="str">
        <f t="shared" si="64"/>
        <v/>
      </c>
      <c r="LC158" s="207"/>
      <c r="LD158" s="207"/>
      <c r="LE158" s="207"/>
      <c r="LF158" s="207"/>
      <c r="LG158" s="207"/>
      <c r="LH158" s="207"/>
      <c r="LI158" s="207" t="str">
        <f t="shared" si="75"/>
        <v/>
      </c>
      <c r="LJ158" s="207"/>
      <c r="LK158" s="207"/>
      <c r="LL158" s="207"/>
      <c r="LM158" s="207"/>
      <c r="LN158" s="207"/>
      <c r="LO158" s="207"/>
      <c r="LP158" s="207" t="str">
        <f t="shared" si="76"/>
        <v/>
      </c>
      <c r="LQ158" s="207"/>
      <c r="LR158" s="207"/>
      <c r="LS158" s="207"/>
      <c r="LT158" s="207"/>
      <c r="LU158" s="207"/>
      <c r="LV158" s="207"/>
      <c r="LW158" s="207" t="str">
        <f t="shared" si="77"/>
        <v/>
      </c>
      <c r="LX158" s="207"/>
      <c r="LY158" s="207"/>
      <c r="LZ158" s="207"/>
      <c r="MA158" s="207"/>
      <c r="MB158" s="207"/>
      <c r="MC158" s="207"/>
      <c r="MD158" s="207" t="str">
        <f t="shared" si="78"/>
        <v/>
      </c>
      <c r="ME158" s="207"/>
      <c r="MF158" s="207"/>
      <c r="MG158" s="207"/>
      <c r="MH158" s="207"/>
      <c r="MI158" s="207"/>
      <c r="MJ158" s="207"/>
      <c r="MK158" s="207" t="str">
        <f t="shared" si="79"/>
        <v/>
      </c>
      <c r="ML158" s="207"/>
      <c r="MM158" s="207"/>
      <c r="MN158" s="207"/>
      <c r="MO158" s="207"/>
      <c r="MP158" s="207"/>
      <c r="MQ158" s="207"/>
      <c r="MR158" s="207" t="str">
        <f t="shared" si="80"/>
        <v/>
      </c>
      <c r="MS158" s="207"/>
      <c r="MT158" s="207"/>
      <c r="MU158" s="207"/>
      <c r="MV158" s="207"/>
      <c r="MW158" s="207"/>
      <c r="MX158" s="207"/>
      <c r="MY158" s="207" t="str">
        <f t="shared" si="81"/>
        <v/>
      </c>
      <c r="MZ158" s="207"/>
      <c r="NA158" s="207"/>
      <c r="NB158" s="207"/>
      <c r="NC158" s="207"/>
      <c r="ND158" s="207"/>
      <c r="NE158" s="207"/>
      <c r="NF158" s="207" t="str">
        <f t="shared" si="82"/>
        <v/>
      </c>
      <c r="NG158" s="207"/>
      <c r="NH158" s="207"/>
      <c r="NI158" s="207"/>
      <c r="NJ158" s="207"/>
      <c r="NK158" s="207"/>
      <c r="NL158" s="207"/>
      <c r="NM158" s="207" t="str">
        <f t="shared" si="83"/>
        <v/>
      </c>
      <c r="NN158" s="207"/>
      <c r="NO158" s="207"/>
      <c r="NP158" s="207"/>
      <c r="NQ158" s="207"/>
      <c r="NR158" s="207"/>
      <c r="NS158" s="207"/>
      <c r="NT158" s="207" t="str">
        <f t="shared" si="84"/>
        <v/>
      </c>
      <c r="NU158" s="207"/>
      <c r="NV158" s="207"/>
      <c r="NW158" s="207"/>
      <c r="NX158" s="207"/>
      <c r="NY158" s="207"/>
      <c r="NZ158" s="207"/>
      <c r="OA158" s="207" t="str">
        <f t="shared" si="85"/>
        <v/>
      </c>
      <c r="OB158" s="207"/>
      <c r="OC158" s="207"/>
      <c r="OD158" s="207"/>
      <c r="OE158" s="207"/>
      <c r="OF158" s="207"/>
      <c r="OG158" s="207"/>
      <c r="OH158" s="207" t="str">
        <f t="shared" si="86"/>
        <v/>
      </c>
      <c r="OI158" s="207"/>
      <c r="OJ158" s="207"/>
      <c r="OK158" s="207"/>
      <c r="OL158" s="207"/>
      <c r="OM158" s="207"/>
      <c r="ON158" s="207"/>
      <c r="OO158" s="207" t="str">
        <f t="shared" si="87"/>
        <v/>
      </c>
      <c r="OP158" s="207"/>
      <c r="OQ158" s="207"/>
      <c r="OR158" s="207"/>
      <c r="OS158" s="207"/>
      <c r="OT158" s="207"/>
      <c r="OU158" s="207"/>
      <c r="OV158" s="207" t="str">
        <f t="shared" si="88"/>
        <v/>
      </c>
      <c r="OW158" s="207"/>
      <c r="OX158" s="207"/>
      <c r="OY158" s="207"/>
      <c r="OZ158" s="207"/>
      <c r="PA158" s="207"/>
      <c r="PB158" s="207"/>
      <c r="PC158" s="207" t="str">
        <f t="shared" si="89"/>
        <v/>
      </c>
      <c r="PD158" s="207"/>
      <c r="PE158" s="207"/>
      <c r="PF158" s="207"/>
      <c r="PG158" s="207"/>
      <c r="PH158" s="207"/>
      <c r="PI158" s="207"/>
      <c r="PJ158" s="207" t="str">
        <f t="shared" si="90"/>
        <v/>
      </c>
      <c r="PK158" s="207"/>
      <c r="PL158" s="207"/>
      <c r="PM158" s="207"/>
      <c r="PN158" s="207"/>
      <c r="PO158" s="207"/>
      <c r="PP158" s="207"/>
      <c r="PQ158" s="207" t="str">
        <f t="shared" si="91"/>
        <v/>
      </c>
      <c r="PR158" s="207"/>
      <c r="PS158" s="207"/>
      <c r="PT158" s="207"/>
      <c r="PU158" s="207"/>
      <c r="PV158" s="207"/>
      <c r="PW158" s="207"/>
      <c r="PX158" s="207" t="str">
        <f t="shared" si="92"/>
        <v/>
      </c>
      <c r="PY158" s="207"/>
      <c r="PZ158" s="207"/>
      <c r="QA158" s="207"/>
      <c r="QB158" s="207"/>
      <c r="QC158" s="207"/>
      <c r="QD158" s="207"/>
      <c r="QE158" s="207" t="str">
        <f t="shared" si="93"/>
        <v/>
      </c>
      <c r="QF158" s="207"/>
      <c r="QG158" s="207"/>
      <c r="QH158" s="207"/>
      <c r="QI158" s="207"/>
      <c r="QJ158" s="207"/>
      <c r="QK158" s="207"/>
      <c r="QL158" s="207"/>
      <c r="QM158" s="207"/>
      <c r="QN158" s="207"/>
      <c r="QO158" s="207"/>
      <c r="QP158" s="207"/>
      <c r="QQ158" s="207"/>
      <c r="QR158" s="207"/>
      <c r="QS158" s="207"/>
      <c r="QT158" s="207"/>
      <c r="QU158" s="207"/>
      <c r="QV158" s="207"/>
    </row>
    <row r="159" spans="1:464" s="6" customFormat="1" ht="16.5">
      <c r="A159" s="207"/>
      <c r="B159" s="208"/>
      <c r="C159" s="208"/>
      <c r="D159" s="208"/>
      <c r="E159" s="208"/>
      <c r="F159" s="207" t="e">
        <f t="shared" si="98"/>
        <v>#N/A</v>
      </c>
      <c r="G159" s="207"/>
      <c r="H159" s="208"/>
      <c r="I159" s="208"/>
      <c r="J159" s="208"/>
      <c r="K159" s="207"/>
      <c r="L159" s="207"/>
      <c r="M159" s="207">
        <f t="shared" si="99"/>
        <v>0</v>
      </c>
      <c r="N159" s="207"/>
      <c r="O159" s="207"/>
      <c r="P159" s="207"/>
      <c r="Q159" s="209"/>
      <c r="R159" s="207"/>
      <c r="S159" s="207"/>
      <c r="T159" s="207">
        <f t="shared" si="100"/>
        <v>20</v>
      </c>
      <c r="U159" s="207"/>
      <c r="V159" s="207"/>
      <c r="W159" s="207"/>
      <c r="X159" s="207"/>
      <c r="Y159" s="207"/>
      <c r="Z159" s="207"/>
      <c r="AA159" s="207">
        <f t="shared" si="101"/>
        <v>0</v>
      </c>
      <c r="AB159" s="207"/>
      <c r="AC159" s="207"/>
      <c r="AD159" s="207"/>
      <c r="AE159" s="207"/>
      <c r="AF159" s="207"/>
      <c r="AG159" s="207"/>
      <c r="AH159" s="207" t="str">
        <f t="shared" si="24"/>
        <v/>
      </c>
      <c r="AI159" s="207"/>
      <c r="AJ159" s="207"/>
      <c r="AK159" s="207"/>
      <c r="AL159" s="207"/>
      <c r="AM159" s="207"/>
      <c r="AN159" s="207"/>
      <c r="AO159" s="207" t="str">
        <f t="shared" si="25"/>
        <v/>
      </c>
      <c r="AP159" s="207"/>
      <c r="AQ159" s="207"/>
      <c r="AR159" s="207"/>
      <c r="AS159" s="207"/>
      <c r="AT159" s="207"/>
      <c r="AU159" s="207"/>
      <c r="AV159" s="207" t="str">
        <f t="shared" si="26"/>
        <v/>
      </c>
      <c r="AW159" s="207"/>
      <c r="AX159" s="207"/>
      <c r="AY159" s="207"/>
      <c r="AZ159" s="207"/>
      <c r="BA159" s="207"/>
      <c r="BB159" s="207"/>
      <c r="BC159" s="207" t="str">
        <f t="shared" si="27"/>
        <v/>
      </c>
      <c r="BD159" s="207"/>
      <c r="BE159" s="207"/>
      <c r="BF159" s="207"/>
      <c r="BG159" s="207"/>
      <c r="BH159" s="207"/>
      <c r="BI159" s="207"/>
      <c r="BJ159" s="207" t="str">
        <f t="shared" si="28"/>
        <v/>
      </c>
      <c r="BK159" s="207"/>
      <c r="BL159" s="207"/>
      <c r="BM159" s="207"/>
      <c r="BN159" s="207"/>
      <c r="BO159" s="207"/>
      <c r="BP159" s="207"/>
      <c r="BQ159" s="207" t="str">
        <f t="shared" si="29"/>
        <v/>
      </c>
      <c r="BR159" s="207"/>
      <c r="BS159" s="207"/>
      <c r="BT159" s="207"/>
      <c r="BU159" s="207"/>
      <c r="BV159" s="207"/>
      <c r="BW159" s="207"/>
      <c r="BX159" s="207" t="str">
        <f t="shared" si="30"/>
        <v/>
      </c>
      <c r="BY159" s="207"/>
      <c r="BZ159" s="207"/>
      <c r="CA159" s="207"/>
      <c r="CB159" s="207"/>
      <c r="CC159" s="207"/>
      <c r="CD159" s="207"/>
      <c r="CE159" s="207" t="str">
        <f t="shared" si="31"/>
        <v/>
      </c>
      <c r="CF159" s="207"/>
      <c r="CG159" s="207"/>
      <c r="CH159" s="207"/>
      <c r="CI159" s="207"/>
      <c r="CJ159" s="207"/>
      <c r="CK159" s="207"/>
      <c r="CL159" s="207" t="str">
        <f t="shared" si="32"/>
        <v/>
      </c>
      <c r="CM159" s="207"/>
      <c r="CN159" s="207"/>
      <c r="CO159" s="207"/>
      <c r="CP159" s="207"/>
      <c r="CQ159" s="207"/>
      <c r="CR159" s="207"/>
      <c r="CS159" s="207" t="str">
        <f t="shared" si="33"/>
        <v/>
      </c>
      <c r="CT159" s="207"/>
      <c r="CU159" s="207"/>
      <c r="CV159" s="207"/>
      <c r="CW159" s="207"/>
      <c r="CX159" s="207"/>
      <c r="CY159" s="207"/>
      <c r="CZ159" s="207" t="str">
        <f t="shared" si="34"/>
        <v/>
      </c>
      <c r="DA159" s="207"/>
      <c r="DB159" s="207"/>
      <c r="DC159" s="207"/>
      <c r="DD159" s="207"/>
      <c r="DE159" s="207"/>
      <c r="DF159" s="207"/>
      <c r="DG159" s="207" t="str">
        <f t="shared" si="35"/>
        <v/>
      </c>
      <c r="DH159" s="207"/>
      <c r="DI159" s="207"/>
      <c r="DJ159" s="207"/>
      <c r="DK159" s="207"/>
      <c r="DL159" s="207"/>
      <c r="DM159" s="207"/>
      <c r="DN159" s="207" t="str">
        <f t="shared" si="36"/>
        <v/>
      </c>
      <c r="DO159" s="207"/>
      <c r="DP159" s="207"/>
      <c r="DQ159" s="207"/>
      <c r="DR159" s="207"/>
      <c r="DS159" s="207"/>
      <c r="DT159" s="207"/>
      <c r="DU159" s="207" t="str">
        <f t="shared" si="37"/>
        <v/>
      </c>
      <c r="DV159" s="207"/>
      <c r="DW159" s="207"/>
      <c r="DX159" s="207"/>
      <c r="DY159" s="207"/>
      <c r="DZ159" s="207"/>
      <c r="EA159" s="207"/>
      <c r="EB159" s="207" t="str">
        <f t="shared" si="38"/>
        <v/>
      </c>
      <c r="EC159" s="207"/>
      <c r="ED159" s="207"/>
      <c r="EE159" s="207"/>
      <c r="EF159" s="207"/>
      <c r="EG159" s="207"/>
      <c r="EH159" s="207"/>
      <c r="EI159" s="207" t="str">
        <f t="shared" si="39"/>
        <v/>
      </c>
      <c r="EJ159" s="207"/>
      <c r="EK159" s="207"/>
      <c r="EL159" s="207"/>
      <c r="EM159" s="207"/>
      <c r="EN159" s="207"/>
      <c r="EO159" s="207"/>
      <c r="EP159" s="207" t="str">
        <f t="shared" si="40"/>
        <v/>
      </c>
      <c r="EQ159" s="207"/>
      <c r="ER159" s="207"/>
      <c r="ES159" s="207"/>
      <c r="ET159" s="207"/>
      <c r="EU159" s="207"/>
      <c r="EV159" s="207"/>
      <c r="EW159" s="207" t="str">
        <f t="shared" si="41"/>
        <v/>
      </c>
      <c r="EX159" s="207"/>
      <c r="EY159" s="207"/>
      <c r="EZ159" s="207"/>
      <c r="FA159" s="207"/>
      <c r="FB159" s="207"/>
      <c r="FC159" s="207"/>
      <c r="FD159" s="207" t="str">
        <f t="shared" si="42"/>
        <v/>
      </c>
      <c r="FE159" s="207"/>
      <c r="FF159" s="207"/>
      <c r="FG159" s="207"/>
      <c r="FH159" s="207"/>
      <c r="FI159" s="207"/>
      <c r="FJ159" s="207"/>
      <c r="FK159" s="207" t="str">
        <f t="shared" si="43"/>
        <v/>
      </c>
      <c r="FL159" s="207"/>
      <c r="FM159" s="207"/>
      <c r="FN159" s="207"/>
      <c r="FO159" s="207"/>
      <c r="FP159" s="207"/>
      <c r="FQ159" s="207"/>
      <c r="FR159" s="207" t="str">
        <f t="shared" si="44"/>
        <v/>
      </c>
      <c r="FS159" s="207"/>
      <c r="FT159" s="207"/>
      <c r="FU159" s="207"/>
      <c r="FV159" s="207"/>
      <c r="FW159" s="207"/>
      <c r="FX159" s="207"/>
      <c r="FY159" s="207" t="str">
        <f t="shared" si="45"/>
        <v/>
      </c>
      <c r="FZ159" s="207"/>
      <c r="GA159" s="207"/>
      <c r="GB159" s="207"/>
      <c r="GC159" s="207"/>
      <c r="GD159" s="207"/>
      <c r="GE159" s="207"/>
      <c r="GF159" s="207" t="str">
        <f t="shared" si="46"/>
        <v/>
      </c>
      <c r="GG159" s="207"/>
      <c r="GH159" s="207"/>
      <c r="GI159" s="207"/>
      <c r="GJ159" s="207"/>
      <c r="GK159" s="207"/>
      <c r="GL159" s="207"/>
      <c r="GM159" s="207" t="str">
        <f t="shared" si="47"/>
        <v/>
      </c>
      <c r="GN159" s="207"/>
      <c r="GO159" s="207"/>
      <c r="GP159" s="207"/>
      <c r="GQ159" s="207"/>
      <c r="GR159" s="207"/>
      <c r="GS159" s="207"/>
      <c r="GT159" s="207" t="str">
        <f t="shared" si="48"/>
        <v/>
      </c>
      <c r="GU159" s="207"/>
      <c r="GV159" s="207"/>
      <c r="GW159" s="207"/>
      <c r="GX159" s="207"/>
      <c r="GY159" s="207"/>
      <c r="GZ159" s="207"/>
      <c r="HA159" s="207" t="str">
        <f t="shared" si="49"/>
        <v/>
      </c>
      <c r="HB159" s="207"/>
      <c r="HC159" s="207"/>
      <c r="HD159" s="207"/>
      <c r="HE159" s="207"/>
      <c r="HF159" s="207"/>
      <c r="HG159" s="207"/>
      <c r="HH159" s="207" t="str">
        <f t="shared" si="50"/>
        <v/>
      </c>
      <c r="HI159" s="207"/>
      <c r="HJ159" s="207"/>
      <c r="HK159" s="207"/>
      <c r="HL159" s="207"/>
      <c r="HM159" s="207"/>
      <c r="HN159" s="207"/>
      <c r="HO159" s="207" t="str">
        <f t="shared" si="51"/>
        <v/>
      </c>
      <c r="HP159" s="207"/>
      <c r="HQ159" s="207"/>
      <c r="HR159" s="207"/>
      <c r="HS159" s="207"/>
      <c r="HT159" s="207"/>
      <c r="HU159" s="207"/>
      <c r="HV159" s="207" t="str">
        <f t="shared" si="52"/>
        <v/>
      </c>
      <c r="HW159" s="207"/>
      <c r="HX159" s="207"/>
      <c r="HY159" s="207"/>
      <c r="HZ159" s="207"/>
      <c r="IA159" s="207"/>
      <c r="IB159" s="207"/>
      <c r="IC159" s="207" t="str">
        <f t="shared" si="53"/>
        <v/>
      </c>
      <c r="ID159" s="207"/>
      <c r="IE159" s="207"/>
      <c r="IF159" s="207"/>
      <c r="IG159" s="207"/>
      <c r="IH159" s="207"/>
      <c r="II159" s="207"/>
      <c r="IJ159" s="207" t="str">
        <f t="shared" si="54"/>
        <v/>
      </c>
      <c r="IK159" s="207"/>
      <c r="IL159" s="207"/>
      <c r="IM159" s="207"/>
      <c r="IN159" s="207"/>
      <c r="IO159" s="207"/>
      <c r="IP159" s="207"/>
      <c r="IQ159" s="207" t="str">
        <f t="shared" si="55"/>
        <v/>
      </c>
      <c r="IR159" s="207"/>
      <c r="IS159" s="207"/>
      <c r="IT159" s="207"/>
      <c r="IU159" s="207"/>
      <c r="IV159" s="207"/>
      <c r="IW159" s="207"/>
      <c r="IX159" s="207" t="str">
        <f t="shared" si="56"/>
        <v/>
      </c>
      <c r="IY159" s="207"/>
      <c r="IZ159" s="207"/>
      <c r="JA159" s="207"/>
      <c r="JB159" s="207"/>
      <c r="JC159" s="207"/>
      <c r="JD159" s="207"/>
      <c r="JE159" s="207" t="str">
        <f t="shared" si="57"/>
        <v/>
      </c>
      <c r="JF159" s="207"/>
      <c r="JG159" s="207"/>
      <c r="JH159" s="207"/>
      <c r="JI159" s="207"/>
      <c r="JJ159" s="207"/>
      <c r="JK159" s="207"/>
      <c r="JL159" s="207" t="str">
        <f t="shared" si="58"/>
        <v/>
      </c>
      <c r="JM159" s="207"/>
      <c r="JN159" s="207"/>
      <c r="JO159" s="207"/>
      <c r="JP159" s="207"/>
      <c r="JQ159" s="207"/>
      <c r="JR159" s="207"/>
      <c r="JS159" s="207" t="str">
        <f t="shared" si="59"/>
        <v/>
      </c>
      <c r="JT159" s="207"/>
      <c r="JU159" s="207"/>
      <c r="JV159" s="207"/>
      <c r="JW159" s="207"/>
      <c r="JX159" s="207"/>
      <c r="JY159" s="207"/>
      <c r="JZ159" s="207" t="str">
        <f t="shared" si="60"/>
        <v/>
      </c>
      <c r="KA159" s="207"/>
      <c r="KB159" s="207"/>
      <c r="KC159" s="207"/>
      <c r="KD159" s="207"/>
      <c r="KE159" s="207"/>
      <c r="KF159" s="207"/>
      <c r="KG159" s="207" t="str">
        <f t="shared" si="61"/>
        <v/>
      </c>
      <c r="KH159" s="207"/>
      <c r="KI159" s="207"/>
      <c r="KJ159" s="207"/>
      <c r="KK159" s="207"/>
      <c r="KL159" s="207"/>
      <c r="KM159" s="207"/>
      <c r="KN159" s="207" t="str">
        <f t="shared" si="62"/>
        <v/>
      </c>
      <c r="KO159" s="207"/>
      <c r="KP159" s="207"/>
      <c r="KQ159" s="207"/>
      <c r="KR159" s="207"/>
      <c r="KS159" s="207"/>
      <c r="KT159" s="207"/>
      <c r="KU159" s="207" t="str">
        <f t="shared" si="63"/>
        <v/>
      </c>
      <c r="KV159" s="207"/>
      <c r="KW159" s="207"/>
      <c r="KX159" s="207"/>
      <c r="KY159" s="207"/>
      <c r="KZ159" s="207"/>
      <c r="LA159" s="207"/>
      <c r="LB159" s="207" t="str">
        <f t="shared" si="64"/>
        <v/>
      </c>
      <c r="LC159" s="207"/>
      <c r="LD159" s="207"/>
      <c r="LE159" s="207"/>
      <c r="LF159" s="207"/>
      <c r="LG159" s="207"/>
      <c r="LH159" s="207"/>
      <c r="LI159" s="207" t="str">
        <f t="shared" si="75"/>
        <v/>
      </c>
      <c r="LJ159" s="207"/>
      <c r="LK159" s="207"/>
      <c r="LL159" s="207"/>
      <c r="LM159" s="207"/>
      <c r="LN159" s="207"/>
      <c r="LO159" s="207"/>
      <c r="LP159" s="207" t="str">
        <f t="shared" si="76"/>
        <v/>
      </c>
      <c r="LQ159" s="207"/>
      <c r="LR159" s="207"/>
      <c r="LS159" s="207"/>
      <c r="LT159" s="207"/>
      <c r="LU159" s="207"/>
      <c r="LV159" s="207"/>
      <c r="LW159" s="207" t="str">
        <f t="shared" si="77"/>
        <v/>
      </c>
      <c r="LX159" s="207"/>
      <c r="LY159" s="207"/>
      <c r="LZ159" s="207"/>
      <c r="MA159" s="207"/>
      <c r="MB159" s="207"/>
      <c r="MC159" s="207"/>
      <c r="MD159" s="207" t="str">
        <f t="shared" si="78"/>
        <v/>
      </c>
      <c r="ME159" s="207"/>
      <c r="MF159" s="207"/>
      <c r="MG159" s="207"/>
      <c r="MH159" s="207"/>
      <c r="MI159" s="207"/>
      <c r="MJ159" s="207"/>
      <c r="MK159" s="207" t="str">
        <f t="shared" si="79"/>
        <v/>
      </c>
      <c r="ML159" s="207"/>
      <c r="MM159" s="207"/>
      <c r="MN159" s="207"/>
      <c r="MO159" s="207"/>
      <c r="MP159" s="207"/>
      <c r="MQ159" s="207"/>
      <c r="MR159" s="207" t="str">
        <f t="shared" si="80"/>
        <v/>
      </c>
      <c r="MS159" s="207"/>
      <c r="MT159" s="207"/>
      <c r="MU159" s="207"/>
      <c r="MV159" s="207"/>
      <c r="MW159" s="207"/>
      <c r="MX159" s="207"/>
      <c r="MY159" s="207" t="str">
        <f t="shared" si="81"/>
        <v/>
      </c>
      <c r="MZ159" s="207"/>
      <c r="NA159" s="207"/>
      <c r="NB159" s="207"/>
      <c r="NC159" s="207"/>
      <c r="ND159" s="207"/>
      <c r="NE159" s="207"/>
      <c r="NF159" s="207" t="str">
        <f t="shared" si="82"/>
        <v/>
      </c>
      <c r="NG159" s="207"/>
      <c r="NH159" s="207"/>
      <c r="NI159" s="207"/>
      <c r="NJ159" s="207"/>
      <c r="NK159" s="207"/>
      <c r="NL159" s="207"/>
      <c r="NM159" s="207" t="str">
        <f t="shared" si="83"/>
        <v/>
      </c>
      <c r="NN159" s="207"/>
      <c r="NO159" s="207"/>
      <c r="NP159" s="207"/>
      <c r="NQ159" s="207"/>
      <c r="NR159" s="207"/>
      <c r="NS159" s="207"/>
      <c r="NT159" s="207" t="str">
        <f t="shared" si="84"/>
        <v/>
      </c>
      <c r="NU159" s="207"/>
      <c r="NV159" s="207"/>
      <c r="NW159" s="207"/>
      <c r="NX159" s="207"/>
      <c r="NY159" s="207"/>
      <c r="NZ159" s="207"/>
      <c r="OA159" s="207" t="str">
        <f t="shared" si="85"/>
        <v/>
      </c>
      <c r="OB159" s="207"/>
      <c r="OC159" s="207"/>
      <c r="OD159" s="207"/>
      <c r="OE159" s="207"/>
      <c r="OF159" s="207"/>
      <c r="OG159" s="207"/>
      <c r="OH159" s="207" t="str">
        <f t="shared" si="86"/>
        <v/>
      </c>
      <c r="OI159" s="207"/>
      <c r="OJ159" s="207"/>
      <c r="OK159" s="207"/>
      <c r="OL159" s="207"/>
      <c r="OM159" s="207"/>
      <c r="ON159" s="207"/>
      <c r="OO159" s="207" t="str">
        <f t="shared" si="87"/>
        <v/>
      </c>
      <c r="OP159" s="207"/>
      <c r="OQ159" s="207"/>
      <c r="OR159" s="207"/>
      <c r="OS159" s="207"/>
      <c r="OT159" s="207"/>
      <c r="OU159" s="207"/>
      <c r="OV159" s="207" t="str">
        <f t="shared" si="88"/>
        <v/>
      </c>
      <c r="OW159" s="207"/>
      <c r="OX159" s="207"/>
      <c r="OY159" s="207"/>
      <c r="OZ159" s="207"/>
      <c r="PA159" s="207"/>
      <c r="PB159" s="207"/>
      <c r="PC159" s="207" t="str">
        <f t="shared" si="89"/>
        <v/>
      </c>
      <c r="PD159" s="207"/>
      <c r="PE159" s="207"/>
      <c r="PF159" s="207"/>
      <c r="PG159" s="207"/>
      <c r="PH159" s="207"/>
      <c r="PI159" s="207"/>
      <c r="PJ159" s="207" t="str">
        <f t="shared" si="90"/>
        <v/>
      </c>
      <c r="PK159" s="207"/>
      <c r="PL159" s="207"/>
      <c r="PM159" s="207"/>
      <c r="PN159" s="207"/>
      <c r="PO159" s="207"/>
      <c r="PP159" s="207"/>
      <c r="PQ159" s="207" t="str">
        <f t="shared" si="91"/>
        <v/>
      </c>
      <c r="PR159" s="207"/>
      <c r="PS159" s="207"/>
      <c r="PT159" s="207"/>
      <c r="PU159" s="207"/>
      <c r="PV159" s="207"/>
      <c r="PW159" s="207"/>
      <c r="PX159" s="207" t="str">
        <f t="shared" si="92"/>
        <v/>
      </c>
      <c r="PY159" s="207"/>
      <c r="PZ159" s="207"/>
      <c r="QA159" s="207"/>
      <c r="QB159" s="207"/>
      <c r="QC159" s="207"/>
      <c r="QD159" s="207"/>
      <c r="QE159" s="207" t="str">
        <f t="shared" si="93"/>
        <v/>
      </c>
      <c r="QF159" s="207"/>
      <c r="QG159" s="207"/>
      <c r="QH159" s="207"/>
      <c r="QI159" s="207"/>
      <c r="QJ159" s="207"/>
      <c r="QK159" s="207"/>
      <c r="QL159" s="207"/>
      <c r="QM159" s="207"/>
      <c r="QN159" s="207"/>
      <c r="QO159" s="207"/>
      <c r="QP159" s="207"/>
      <c r="QQ159" s="207"/>
      <c r="QR159" s="207"/>
      <c r="QS159" s="207"/>
      <c r="QT159" s="207"/>
      <c r="QU159" s="207"/>
      <c r="QV159" s="207"/>
    </row>
    <row r="160" spans="1:464" s="6" customFormat="1" ht="16.5">
      <c r="A160" s="207"/>
      <c r="B160" s="208"/>
      <c r="C160" s="208"/>
      <c r="D160" s="208"/>
      <c r="E160" s="208"/>
      <c r="F160" s="207" t="e">
        <f t="shared" si="98"/>
        <v>#N/A</v>
      </c>
      <c r="G160" s="207"/>
      <c r="H160" s="208"/>
      <c r="I160" s="208"/>
      <c r="J160" s="208"/>
      <c r="K160" s="207"/>
      <c r="L160" s="207"/>
      <c r="M160" s="207">
        <f t="shared" si="99"/>
        <v>0</v>
      </c>
      <c r="N160" s="207"/>
      <c r="O160" s="207"/>
      <c r="P160" s="207"/>
      <c r="Q160" s="209"/>
      <c r="R160" s="207"/>
      <c r="S160" s="207"/>
      <c r="T160" s="207">
        <f t="shared" si="100"/>
        <v>20</v>
      </c>
      <c r="U160" s="207"/>
      <c r="V160" s="207"/>
      <c r="W160" s="207"/>
      <c r="X160" s="207"/>
      <c r="Y160" s="207"/>
      <c r="Z160" s="207"/>
      <c r="AA160" s="207">
        <f t="shared" si="101"/>
        <v>0</v>
      </c>
      <c r="AB160" s="207"/>
      <c r="AC160" s="207"/>
      <c r="AD160" s="207"/>
      <c r="AE160" s="207"/>
      <c r="AF160" s="207"/>
      <c r="AG160" s="207"/>
      <c r="AH160" s="207" t="str">
        <f t="shared" si="24"/>
        <v/>
      </c>
      <c r="AI160" s="207"/>
      <c r="AJ160" s="207"/>
      <c r="AK160" s="207"/>
      <c r="AL160" s="207"/>
      <c r="AM160" s="207"/>
      <c r="AN160" s="207"/>
      <c r="AO160" s="207" t="str">
        <f t="shared" si="25"/>
        <v/>
      </c>
      <c r="AP160" s="207"/>
      <c r="AQ160" s="207"/>
      <c r="AR160" s="207"/>
      <c r="AS160" s="207"/>
      <c r="AT160" s="207"/>
      <c r="AU160" s="207"/>
      <c r="AV160" s="207" t="str">
        <f t="shared" si="26"/>
        <v/>
      </c>
      <c r="AW160" s="207"/>
      <c r="AX160" s="207"/>
      <c r="AY160" s="207"/>
      <c r="AZ160" s="207"/>
      <c r="BA160" s="207"/>
      <c r="BB160" s="207"/>
      <c r="BC160" s="207" t="str">
        <f t="shared" si="27"/>
        <v/>
      </c>
      <c r="BD160" s="207"/>
      <c r="BE160" s="207"/>
      <c r="BF160" s="207"/>
      <c r="BG160" s="207"/>
      <c r="BH160" s="207"/>
      <c r="BI160" s="207"/>
      <c r="BJ160" s="207" t="str">
        <f t="shared" si="28"/>
        <v/>
      </c>
      <c r="BK160" s="207"/>
      <c r="BL160" s="207"/>
      <c r="BM160" s="207"/>
      <c r="BN160" s="207"/>
      <c r="BO160" s="207"/>
      <c r="BP160" s="207"/>
      <c r="BQ160" s="207" t="str">
        <f t="shared" si="29"/>
        <v/>
      </c>
      <c r="BR160" s="207"/>
      <c r="BS160" s="207"/>
      <c r="BT160" s="207"/>
      <c r="BU160" s="207"/>
      <c r="BV160" s="207"/>
      <c r="BW160" s="207"/>
      <c r="BX160" s="207" t="str">
        <f t="shared" si="30"/>
        <v/>
      </c>
      <c r="BY160" s="207"/>
      <c r="BZ160" s="207"/>
      <c r="CA160" s="207"/>
      <c r="CB160" s="207"/>
      <c r="CC160" s="207"/>
      <c r="CD160" s="207"/>
      <c r="CE160" s="207" t="str">
        <f t="shared" si="31"/>
        <v/>
      </c>
      <c r="CF160" s="207"/>
      <c r="CG160" s="207"/>
      <c r="CH160" s="207"/>
      <c r="CI160" s="207"/>
      <c r="CJ160" s="207"/>
      <c r="CK160" s="207"/>
      <c r="CL160" s="207" t="str">
        <f t="shared" si="32"/>
        <v/>
      </c>
      <c r="CM160" s="207"/>
      <c r="CN160" s="207"/>
      <c r="CO160" s="207"/>
      <c r="CP160" s="207"/>
      <c r="CQ160" s="207"/>
      <c r="CR160" s="207"/>
      <c r="CS160" s="207" t="str">
        <f t="shared" si="33"/>
        <v/>
      </c>
      <c r="CT160" s="207"/>
      <c r="CU160" s="207"/>
      <c r="CV160" s="207"/>
      <c r="CW160" s="207"/>
      <c r="CX160" s="207"/>
      <c r="CY160" s="207"/>
      <c r="CZ160" s="207" t="str">
        <f t="shared" si="34"/>
        <v/>
      </c>
      <c r="DA160" s="207"/>
      <c r="DB160" s="207"/>
      <c r="DC160" s="207"/>
      <c r="DD160" s="207"/>
      <c r="DE160" s="207"/>
      <c r="DF160" s="207"/>
      <c r="DG160" s="207" t="str">
        <f t="shared" si="35"/>
        <v/>
      </c>
      <c r="DH160" s="207"/>
      <c r="DI160" s="207"/>
      <c r="DJ160" s="207"/>
      <c r="DK160" s="207"/>
      <c r="DL160" s="207"/>
      <c r="DM160" s="207"/>
      <c r="DN160" s="207" t="str">
        <f t="shared" si="36"/>
        <v/>
      </c>
      <c r="DO160" s="207"/>
      <c r="DP160" s="207"/>
      <c r="DQ160" s="207"/>
      <c r="DR160" s="207"/>
      <c r="DS160" s="207"/>
      <c r="DT160" s="207"/>
      <c r="DU160" s="207" t="str">
        <f t="shared" si="37"/>
        <v/>
      </c>
      <c r="DV160" s="207"/>
      <c r="DW160" s="207"/>
      <c r="DX160" s="207"/>
      <c r="DY160" s="207"/>
      <c r="DZ160" s="207"/>
      <c r="EA160" s="207"/>
      <c r="EB160" s="207" t="str">
        <f t="shared" si="38"/>
        <v/>
      </c>
      <c r="EC160" s="207"/>
      <c r="ED160" s="207"/>
      <c r="EE160" s="207"/>
      <c r="EF160" s="207"/>
      <c r="EG160" s="207"/>
      <c r="EH160" s="207"/>
      <c r="EI160" s="207" t="str">
        <f t="shared" si="39"/>
        <v/>
      </c>
      <c r="EJ160" s="207"/>
      <c r="EK160" s="207"/>
      <c r="EL160" s="207"/>
      <c r="EM160" s="207"/>
      <c r="EN160" s="207"/>
      <c r="EO160" s="207"/>
      <c r="EP160" s="207" t="str">
        <f t="shared" si="40"/>
        <v/>
      </c>
      <c r="EQ160" s="207"/>
      <c r="ER160" s="207"/>
      <c r="ES160" s="207"/>
      <c r="ET160" s="207"/>
      <c r="EU160" s="207"/>
      <c r="EV160" s="207"/>
      <c r="EW160" s="207" t="str">
        <f t="shared" si="41"/>
        <v/>
      </c>
      <c r="EX160" s="207"/>
      <c r="EY160" s="207"/>
      <c r="EZ160" s="207"/>
      <c r="FA160" s="207"/>
      <c r="FB160" s="207"/>
      <c r="FC160" s="207"/>
      <c r="FD160" s="207" t="str">
        <f t="shared" si="42"/>
        <v/>
      </c>
      <c r="FE160" s="207"/>
      <c r="FF160" s="207"/>
      <c r="FG160" s="207"/>
      <c r="FH160" s="207"/>
      <c r="FI160" s="207"/>
      <c r="FJ160" s="207"/>
      <c r="FK160" s="207" t="str">
        <f t="shared" si="43"/>
        <v/>
      </c>
      <c r="FL160" s="207"/>
      <c r="FM160" s="207"/>
      <c r="FN160" s="207"/>
      <c r="FO160" s="207"/>
      <c r="FP160" s="207"/>
      <c r="FQ160" s="207"/>
      <c r="FR160" s="207" t="str">
        <f t="shared" si="44"/>
        <v/>
      </c>
      <c r="FS160" s="207"/>
      <c r="FT160" s="207"/>
      <c r="FU160" s="207"/>
      <c r="FV160" s="207"/>
      <c r="FW160" s="207"/>
      <c r="FX160" s="207"/>
      <c r="FY160" s="207" t="str">
        <f t="shared" si="45"/>
        <v/>
      </c>
      <c r="FZ160" s="207"/>
      <c r="GA160" s="207"/>
      <c r="GB160" s="207"/>
      <c r="GC160" s="207"/>
      <c r="GD160" s="207"/>
      <c r="GE160" s="207"/>
      <c r="GF160" s="207" t="str">
        <f t="shared" si="46"/>
        <v/>
      </c>
      <c r="GG160" s="207"/>
      <c r="GH160" s="207"/>
      <c r="GI160" s="207"/>
      <c r="GJ160" s="207"/>
      <c r="GK160" s="207"/>
      <c r="GL160" s="207"/>
      <c r="GM160" s="207" t="str">
        <f t="shared" si="47"/>
        <v/>
      </c>
      <c r="GN160" s="207"/>
      <c r="GO160" s="207"/>
      <c r="GP160" s="207"/>
      <c r="GQ160" s="207"/>
      <c r="GR160" s="207"/>
      <c r="GS160" s="207"/>
      <c r="GT160" s="207" t="str">
        <f t="shared" si="48"/>
        <v/>
      </c>
      <c r="GU160" s="207"/>
      <c r="GV160" s="207"/>
      <c r="GW160" s="207"/>
      <c r="GX160" s="207"/>
      <c r="GY160" s="207"/>
      <c r="GZ160" s="207"/>
      <c r="HA160" s="207" t="str">
        <f t="shared" si="49"/>
        <v/>
      </c>
      <c r="HB160" s="207"/>
      <c r="HC160" s="207"/>
      <c r="HD160" s="207"/>
      <c r="HE160" s="207"/>
      <c r="HF160" s="207"/>
      <c r="HG160" s="207"/>
      <c r="HH160" s="207" t="str">
        <f t="shared" si="50"/>
        <v/>
      </c>
      <c r="HI160" s="207"/>
      <c r="HJ160" s="207"/>
      <c r="HK160" s="207"/>
      <c r="HL160" s="207"/>
      <c r="HM160" s="207"/>
      <c r="HN160" s="207"/>
      <c r="HO160" s="207" t="str">
        <f t="shared" si="51"/>
        <v/>
      </c>
      <c r="HP160" s="207"/>
      <c r="HQ160" s="207"/>
      <c r="HR160" s="207"/>
      <c r="HS160" s="207"/>
      <c r="HT160" s="207"/>
      <c r="HU160" s="207"/>
      <c r="HV160" s="207" t="str">
        <f t="shared" si="52"/>
        <v/>
      </c>
      <c r="HW160" s="207"/>
      <c r="HX160" s="207"/>
      <c r="HY160" s="207"/>
      <c r="HZ160" s="207"/>
      <c r="IA160" s="207"/>
      <c r="IB160" s="207"/>
      <c r="IC160" s="207" t="str">
        <f t="shared" si="53"/>
        <v/>
      </c>
      <c r="ID160" s="207"/>
      <c r="IE160" s="207"/>
      <c r="IF160" s="207"/>
      <c r="IG160" s="207"/>
      <c r="IH160" s="207"/>
      <c r="II160" s="207"/>
      <c r="IJ160" s="207" t="str">
        <f t="shared" si="54"/>
        <v/>
      </c>
      <c r="IK160" s="207"/>
      <c r="IL160" s="207"/>
      <c r="IM160" s="207"/>
      <c r="IN160" s="207"/>
      <c r="IO160" s="207"/>
      <c r="IP160" s="207"/>
      <c r="IQ160" s="207" t="str">
        <f t="shared" si="55"/>
        <v/>
      </c>
      <c r="IR160" s="207"/>
      <c r="IS160" s="207"/>
      <c r="IT160" s="207"/>
      <c r="IU160" s="207"/>
      <c r="IV160" s="207"/>
      <c r="IW160" s="207"/>
      <c r="IX160" s="207" t="str">
        <f t="shared" si="56"/>
        <v/>
      </c>
      <c r="IY160" s="207"/>
      <c r="IZ160" s="207"/>
      <c r="JA160" s="207"/>
      <c r="JB160" s="207"/>
      <c r="JC160" s="207"/>
      <c r="JD160" s="207"/>
      <c r="JE160" s="207" t="str">
        <f t="shared" si="57"/>
        <v/>
      </c>
      <c r="JF160" s="207"/>
      <c r="JG160" s="207"/>
      <c r="JH160" s="207"/>
      <c r="JI160" s="207"/>
      <c r="JJ160" s="207"/>
      <c r="JK160" s="207"/>
      <c r="JL160" s="207" t="str">
        <f t="shared" si="58"/>
        <v/>
      </c>
      <c r="JM160" s="207"/>
      <c r="JN160" s="207"/>
      <c r="JO160" s="207"/>
      <c r="JP160" s="207"/>
      <c r="JQ160" s="207"/>
      <c r="JR160" s="207"/>
      <c r="JS160" s="207" t="str">
        <f t="shared" si="59"/>
        <v/>
      </c>
      <c r="JT160" s="207"/>
      <c r="JU160" s="207"/>
      <c r="JV160" s="207"/>
      <c r="JW160" s="207"/>
      <c r="JX160" s="207"/>
      <c r="JY160" s="207"/>
      <c r="JZ160" s="207" t="str">
        <f t="shared" si="60"/>
        <v/>
      </c>
      <c r="KA160" s="207"/>
      <c r="KB160" s="207"/>
      <c r="KC160" s="207"/>
      <c r="KD160" s="207"/>
      <c r="KE160" s="207"/>
      <c r="KF160" s="207"/>
      <c r="KG160" s="207" t="str">
        <f t="shared" si="61"/>
        <v/>
      </c>
      <c r="KH160" s="207"/>
      <c r="KI160" s="207"/>
      <c r="KJ160" s="207"/>
      <c r="KK160" s="207"/>
      <c r="KL160" s="207"/>
      <c r="KM160" s="207"/>
      <c r="KN160" s="207" t="str">
        <f t="shared" si="62"/>
        <v/>
      </c>
      <c r="KO160" s="207"/>
      <c r="KP160" s="207"/>
      <c r="KQ160" s="207"/>
      <c r="KR160" s="207"/>
      <c r="KS160" s="207"/>
      <c r="KT160" s="207"/>
      <c r="KU160" s="207" t="str">
        <f t="shared" si="63"/>
        <v/>
      </c>
      <c r="KV160" s="207"/>
      <c r="KW160" s="207"/>
      <c r="KX160" s="207"/>
      <c r="KY160" s="207"/>
      <c r="KZ160" s="207"/>
      <c r="LA160" s="207"/>
      <c r="LB160" s="207" t="str">
        <f t="shared" si="64"/>
        <v/>
      </c>
      <c r="LC160" s="207"/>
      <c r="LD160" s="207"/>
      <c r="LE160" s="207"/>
      <c r="LF160" s="207"/>
      <c r="LG160" s="207"/>
      <c r="LH160" s="207"/>
      <c r="LI160" s="207" t="str">
        <f t="shared" si="75"/>
        <v/>
      </c>
      <c r="LJ160" s="207"/>
      <c r="LK160" s="207"/>
      <c r="LL160" s="207"/>
      <c r="LM160" s="207"/>
      <c r="LN160" s="207"/>
      <c r="LO160" s="207"/>
      <c r="LP160" s="207" t="str">
        <f t="shared" si="76"/>
        <v/>
      </c>
      <c r="LQ160" s="207"/>
      <c r="LR160" s="207"/>
      <c r="LS160" s="207"/>
      <c r="LT160" s="207"/>
      <c r="LU160" s="207"/>
      <c r="LV160" s="207"/>
      <c r="LW160" s="207" t="str">
        <f t="shared" si="77"/>
        <v/>
      </c>
      <c r="LX160" s="207"/>
      <c r="LY160" s="207"/>
      <c r="LZ160" s="207"/>
      <c r="MA160" s="207"/>
      <c r="MB160" s="207"/>
      <c r="MC160" s="207"/>
      <c r="MD160" s="207" t="str">
        <f t="shared" si="78"/>
        <v/>
      </c>
      <c r="ME160" s="207"/>
      <c r="MF160" s="207"/>
      <c r="MG160" s="207"/>
      <c r="MH160" s="207"/>
      <c r="MI160" s="207"/>
      <c r="MJ160" s="207"/>
      <c r="MK160" s="207" t="str">
        <f t="shared" si="79"/>
        <v/>
      </c>
      <c r="ML160" s="207"/>
      <c r="MM160" s="207"/>
      <c r="MN160" s="207"/>
      <c r="MO160" s="207"/>
      <c r="MP160" s="207"/>
      <c r="MQ160" s="207"/>
      <c r="MR160" s="207" t="str">
        <f t="shared" si="80"/>
        <v/>
      </c>
      <c r="MS160" s="207"/>
      <c r="MT160" s="207"/>
      <c r="MU160" s="207"/>
      <c r="MV160" s="207"/>
      <c r="MW160" s="207"/>
      <c r="MX160" s="207"/>
      <c r="MY160" s="207" t="str">
        <f t="shared" si="81"/>
        <v/>
      </c>
      <c r="MZ160" s="207"/>
      <c r="NA160" s="207"/>
      <c r="NB160" s="207"/>
      <c r="NC160" s="207"/>
      <c r="ND160" s="207"/>
      <c r="NE160" s="207"/>
      <c r="NF160" s="207" t="str">
        <f t="shared" si="82"/>
        <v/>
      </c>
      <c r="NG160" s="207"/>
      <c r="NH160" s="207"/>
      <c r="NI160" s="207"/>
      <c r="NJ160" s="207"/>
      <c r="NK160" s="207"/>
      <c r="NL160" s="207"/>
      <c r="NM160" s="207" t="str">
        <f t="shared" si="83"/>
        <v/>
      </c>
      <c r="NN160" s="207"/>
      <c r="NO160" s="207"/>
      <c r="NP160" s="207"/>
      <c r="NQ160" s="207"/>
      <c r="NR160" s="207"/>
      <c r="NS160" s="207"/>
      <c r="NT160" s="207" t="str">
        <f t="shared" si="84"/>
        <v/>
      </c>
      <c r="NU160" s="207"/>
      <c r="NV160" s="207"/>
      <c r="NW160" s="207"/>
      <c r="NX160" s="207"/>
      <c r="NY160" s="207"/>
      <c r="NZ160" s="207"/>
      <c r="OA160" s="207" t="str">
        <f t="shared" si="85"/>
        <v/>
      </c>
      <c r="OB160" s="207"/>
      <c r="OC160" s="207"/>
      <c r="OD160" s="207"/>
      <c r="OE160" s="207"/>
      <c r="OF160" s="207"/>
      <c r="OG160" s="207"/>
      <c r="OH160" s="207" t="str">
        <f t="shared" si="86"/>
        <v/>
      </c>
      <c r="OI160" s="207"/>
      <c r="OJ160" s="207"/>
      <c r="OK160" s="207"/>
      <c r="OL160" s="207"/>
      <c r="OM160" s="207"/>
      <c r="ON160" s="207"/>
      <c r="OO160" s="207" t="str">
        <f t="shared" si="87"/>
        <v/>
      </c>
      <c r="OP160" s="207"/>
      <c r="OQ160" s="207"/>
      <c r="OR160" s="207"/>
      <c r="OS160" s="207"/>
      <c r="OT160" s="207"/>
      <c r="OU160" s="207"/>
      <c r="OV160" s="207" t="str">
        <f t="shared" si="88"/>
        <v/>
      </c>
      <c r="OW160" s="207"/>
      <c r="OX160" s="207"/>
      <c r="OY160" s="207"/>
      <c r="OZ160" s="207"/>
      <c r="PA160" s="207"/>
      <c r="PB160" s="207"/>
      <c r="PC160" s="207" t="str">
        <f t="shared" si="89"/>
        <v/>
      </c>
      <c r="PD160" s="207"/>
      <c r="PE160" s="207"/>
      <c r="PF160" s="207"/>
      <c r="PG160" s="207"/>
      <c r="PH160" s="207"/>
      <c r="PI160" s="207"/>
      <c r="PJ160" s="207" t="str">
        <f t="shared" si="90"/>
        <v/>
      </c>
      <c r="PK160" s="207"/>
      <c r="PL160" s="207"/>
      <c r="PM160" s="207"/>
      <c r="PN160" s="207"/>
      <c r="PO160" s="207"/>
      <c r="PP160" s="207"/>
      <c r="PQ160" s="207" t="str">
        <f t="shared" si="91"/>
        <v/>
      </c>
      <c r="PR160" s="207"/>
      <c r="PS160" s="207"/>
      <c r="PT160" s="207"/>
      <c r="PU160" s="207"/>
      <c r="PV160" s="207"/>
      <c r="PW160" s="207"/>
      <c r="PX160" s="207" t="str">
        <f t="shared" si="92"/>
        <v/>
      </c>
      <c r="PY160" s="207"/>
      <c r="PZ160" s="207"/>
      <c r="QA160" s="207"/>
      <c r="QB160" s="207"/>
      <c r="QC160" s="207"/>
      <c r="QD160" s="207"/>
      <c r="QE160" s="207" t="str">
        <f t="shared" si="93"/>
        <v/>
      </c>
      <c r="QF160" s="207"/>
      <c r="QG160" s="207"/>
      <c r="QH160" s="207"/>
      <c r="QI160" s="207"/>
      <c r="QJ160" s="207"/>
      <c r="QK160" s="207"/>
      <c r="QL160" s="207"/>
      <c r="QM160" s="207"/>
      <c r="QN160" s="207"/>
      <c r="QO160" s="207"/>
      <c r="QP160" s="207"/>
      <c r="QQ160" s="207"/>
      <c r="QR160" s="207"/>
      <c r="QS160" s="207"/>
      <c r="QT160" s="207"/>
      <c r="QU160" s="207"/>
      <c r="QV160" s="207"/>
    </row>
    <row r="161" spans="1:464" s="6" customFormat="1" ht="16.5">
      <c r="A161" s="207"/>
      <c r="B161" s="208"/>
      <c r="C161" s="208"/>
      <c r="D161" s="208"/>
      <c r="E161" s="208"/>
      <c r="F161" s="207" t="e">
        <f t="shared" si="98"/>
        <v>#N/A</v>
      </c>
      <c r="G161" s="207"/>
      <c r="H161" s="208"/>
      <c r="I161" s="208"/>
      <c r="J161" s="208"/>
      <c r="K161" s="207"/>
      <c r="L161" s="207"/>
      <c r="M161" s="207">
        <f t="shared" si="99"/>
        <v>0</v>
      </c>
      <c r="N161" s="207"/>
      <c r="O161" s="207"/>
      <c r="P161" s="207"/>
      <c r="Q161" s="209"/>
      <c r="R161" s="207"/>
      <c r="S161" s="207"/>
      <c r="T161" s="207">
        <f t="shared" si="100"/>
        <v>0</v>
      </c>
      <c r="U161" s="207"/>
      <c r="V161" s="207"/>
      <c r="W161" s="207"/>
      <c r="X161" s="207"/>
      <c r="Y161" s="207"/>
      <c r="Z161" s="207"/>
      <c r="AA161" s="207">
        <f t="shared" si="101"/>
        <v>0</v>
      </c>
      <c r="AB161" s="207"/>
      <c r="AC161" s="207"/>
      <c r="AD161" s="207"/>
      <c r="AE161" s="207"/>
      <c r="AF161" s="207"/>
      <c r="AG161" s="207"/>
      <c r="AH161" s="207" t="str">
        <f t="shared" si="24"/>
        <v/>
      </c>
      <c r="AI161" s="207"/>
      <c r="AJ161" s="207"/>
      <c r="AK161" s="207"/>
      <c r="AL161" s="207"/>
      <c r="AM161" s="207"/>
      <c r="AN161" s="207"/>
      <c r="AO161" s="207" t="str">
        <f t="shared" si="25"/>
        <v/>
      </c>
      <c r="AP161" s="207"/>
      <c r="AQ161" s="207"/>
      <c r="AR161" s="207"/>
      <c r="AS161" s="207"/>
      <c r="AT161" s="207"/>
      <c r="AU161" s="207"/>
      <c r="AV161" s="207" t="str">
        <f t="shared" si="26"/>
        <v/>
      </c>
      <c r="AW161" s="207"/>
      <c r="AX161" s="207"/>
      <c r="AY161" s="207"/>
      <c r="AZ161" s="207"/>
      <c r="BA161" s="207"/>
      <c r="BB161" s="207"/>
      <c r="BC161" s="207" t="str">
        <f t="shared" si="27"/>
        <v/>
      </c>
      <c r="BD161" s="207"/>
      <c r="BE161" s="207"/>
      <c r="BF161" s="207"/>
      <c r="BG161" s="207"/>
      <c r="BH161" s="207"/>
      <c r="BI161" s="207"/>
      <c r="BJ161" s="207" t="str">
        <f t="shared" si="28"/>
        <v/>
      </c>
      <c r="BK161" s="207"/>
      <c r="BL161" s="207"/>
      <c r="BM161" s="207"/>
      <c r="BN161" s="207"/>
      <c r="BO161" s="207"/>
      <c r="BP161" s="207"/>
      <c r="BQ161" s="207" t="str">
        <f t="shared" si="29"/>
        <v/>
      </c>
      <c r="BR161" s="207"/>
      <c r="BS161" s="207"/>
      <c r="BT161" s="207"/>
      <c r="BU161" s="207"/>
      <c r="BV161" s="207"/>
      <c r="BW161" s="207"/>
      <c r="BX161" s="207" t="str">
        <f t="shared" si="30"/>
        <v/>
      </c>
      <c r="BY161" s="207"/>
      <c r="BZ161" s="207"/>
      <c r="CA161" s="207"/>
      <c r="CB161" s="207"/>
      <c r="CC161" s="207"/>
      <c r="CD161" s="207"/>
      <c r="CE161" s="207" t="str">
        <f t="shared" si="31"/>
        <v/>
      </c>
      <c r="CF161" s="207"/>
      <c r="CG161" s="207"/>
      <c r="CH161" s="207"/>
      <c r="CI161" s="207"/>
      <c r="CJ161" s="207"/>
      <c r="CK161" s="207"/>
      <c r="CL161" s="207" t="str">
        <f t="shared" si="32"/>
        <v/>
      </c>
      <c r="CM161" s="207"/>
      <c r="CN161" s="207"/>
      <c r="CO161" s="207"/>
      <c r="CP161" s="207"/>
      <c r="CQ161" s="207"/>
      <c r="CR161" s="207"/>
      <c r="CS161" s="207" t="str">
        <f t="shared" si="33"/>
        <v/>
      </c>
      <c r="CT161" s="207"/>
      <c r="CU161" s="207"/>
      <c r="CV161" s="207"/>
      <c r="CW161" s="207"/>
      <c r="CX161" s="207"/>
      <c r="CY161" s="207"/>
      <c r="CZ161" s="207" t="str">
        <f t="shared" si="34"/>
        <v/>
      </c>
      <c r="DA161" s="207"/>
      <c r="DB161" s="207"/>
      <c r="DC161" s="207"/>
      <c r="DD161" s="207"/>
      <c r="DE161" s="207"/>
      <c r="DF161" s="207"/>
      <c r="DG161" s="207" t="str">
        <f t="shared" si="35"/>
        <v/>
      </c>
      <c r="DH161" s="207"/>
      <c r="DI161" s="207"/>
      <c r="DJ161" s="207"/>
      <c r="DK161" s="207"/>
      <c r="DL161" s="207"/>
      <c r="DM161" s="207"/>
      <c r="DN161" s="207" t="str">
        <f t="shared" si="36"/>
        <v/>
      </c>
      <c r="DO161" s="207"/>
      <c r="DP161" s="207"/>
      <c r="DQ161" s="207"/>
      <c r="DR161" s="207"/>
      <c r="DS161" s="207"/>
      <c r="DT161" s="207"/>
      <c r="DU161" s="207" t="str">
        <f t="shared" si="37"/>
        <v/>
      </c>
      <c r="DV161" s="207"/>
      <c r="DW161" s="207"/>
      <c r="DX161" s="207"/>
      <c r="DY161" s="207"/>
      <c r="DZ161" s="207"/>
      <c r="EA161" s="207"/>
      <c r="EB161" s="207" t="str">
        <f t="shared" si="38"/>
        <v/>
      </c>
      <c r="EC161" s="207"/>
      <c r="ED161" s="207"/>
      <c r="EE161" s="207"/>
      <c r="EF161" s="207"/>
      <c r="EG161" s="207"/>
      <c r="EH161" s="207"/>
      <c r="EI161" s="207" t="str">
        <f t="shared" si="39"/>
        <v/>
      </c>
      <c r="EJ161" s="207"/>
      <c r="EK161" s="207"/>
      <c r="EL161" s="207"/>
      <c r="EM161" s="207"/>
      <c r="EN161" s="207"/>
      <c r="EO161" s="207"/>
      <c r="EP161" s="207" t="str">
        <f t="shared" si="40"/>
        <v/>
      </c>
      <c r="EQ161" s="207"/>
      <c r="ER161" s="207"/>
      <c r="ES161" s="207"/>
      <c r="ET161" s="207"/>
      <c r="EU161" s="207"/>
      <c r="EV161" s="207"/>
      <c r="EW161" s="207" t="str">
        <f t="shared" si="41"/>
        <v/>
      </c>
      <c r="EX161" s="207"/>
      <c r="EY161" s="207"/>
      <c r="EZ161" s="207"/>
      <c r="FA161" s="207"/>
      <c r="FB161" s="207"/>
      <c r="FC161" s="207"/>
      <c r="FD161" s="207" t="str">
        <f t="shared" si="42"/>
        <v/>
      </c>
      <c r="FE161" s="207"/>
      <c r="FF161" s="207"/>
      <c r="FG161" s="207"/>
      <c r="FH161" s="207"/>
      <c r="FI161" s="207"/>
      <c r="FJ161" s="207"/>
      <c r="FK161" s="207" t="str">
        <f t="shared" si="43"/>
        <v/>
      </c>
      <c r="FL161" s="207"/>
      <c r="FM161" s="207"/>
      <c r="FN161" s="207"/>
      <c r="FO161" s="207"/>
      <c r="FP161" s="207"/>
      <c r="FQ161" s="207"/>
      <c r="FR161" s="207" t="str">
        <f t="shared" si="44"/>
        <v/>
      </c>
      <c r="FS161" s="207"/>
      <c r="FT161" s="207"/>
      <c r="FU161" s="207"/>
      <c r="FV161" s="207"/>
      <c r="FW161" s="207"/>
      <c r="FX161" s="207"/>
      <c r="FY161" s="207" t="str">
        <f t="shared" si="45"/>
        <v/>
      </c>
      <c r="FZ161" s="207"/>
      <c r="GA161" s="207"/>
      <c r="GB161" s="207"/>
      <c r="GC161" s="207"/>
      <c r="GD161" s="207"/>
      <c r="GE161" s="207"/>
      <c r="GF161" s="207" t="str">
        <f t="shared" si="46"/>
        <v/>
      </c>
      <c r="GG161" s="207"/>
      <c r="GH161" s="207"/>
      <c r="GI161" s="207"/>
      <c r="GJ161" s="207"/>
      <c r="GK161" s="207"/>
      <c r="GL161" s="207"/>
      <c r="GM161" s="207" t="str">
        <f t="shared" si="47"/>
        <v/>
      </c>
      <c r="GN161" s="207"/>
      <c r="GO161" s="207"/>
      <c r="GP161" s="207"/>
      <c r="GQ161" s="207"/>
      <c r="GR161" s="207"/>
      <c r="GS161" s="207"/>
      <c r="GT161" s="207" t="str">
        <f t="shared" si="48"/>
        <v/>
      </c>
      <c r="GU161" s="207"/>
      <c r="GV161" s="207"/>
      <c r="GW161" s="207"/>
      <c r="GX161" s="207"/>
      <c r="GY161" s="207"/>
      <c r="GZ161" s="207"/>
      <c r="HA161" s="207" t="str">
        <f t="shared" si="49"/>
        <v/>
      </c>
      <c r="HB161" s="207"/>
      <c r="HC161" s="207"/>
      <c r="HD161" s="207"/>
      <c r="HE161" s="207"/>
      <c r="HF161" s="207"/>
      <c r="HG161" s="207"/>
      <c r="HH161" s="207" t="str">
        <f t="shared" si="50"/>
        <v/>
      </c>
      <c r="HI161" s="207"/>
      <c r="HJ161" s="207"/>
      <c r="HK161" s="207"/>
      <c r="HL161" s="207"/>
      <c r="HM161" s="207"/>
      <c r="HN161" s="207"/>
      <c r="HO161" s="207" t="str">
        <f t="shared" si="51"/>
        <v/>
      </c>
      <c r="HP161" s="207"/>
      <c r="HQ161" s="207"/>
      <c r="HR161" s="207"/>
      <c r="HS161" s="207"/>
      <c r="HT161" s="207"/>
      <c r="HU161" s="207"/>
      <c r="HV161" s="207" t="str">
        <f t="shared" si="52"/>
        <v/>
      </c>
      <c r="HW161" s="207"/>
      <c r="HX161" s="207"/>
      <c r="HY161" s="207"/>
      <c r="HZ161" s="207"/>
      <c r="IA161" s="207"/>
      <c r="IB161" s="207"/>
      <c r="IC161" s="207" t="str">
        <f t="shared" si="53"/>
        <v/>
      </c>
      <c r="ID161" s="207"/>
      <c r="IE161" s="207"/>
      <c r="IF161" s="207"/>
      <c r="IG161" s="207"/>
      <c r="IH161" s="207"/>
      <c r="II161" s="207"/>
      <c r="IJ161" s="207" t="str">
        <f t="shared" si="54"/>
        <v/>
      </c>
      <c r="IK161" s="207"/>
      <c r="IL161" s="207"/>
      <c r="IM161" s="207"/>
      <c r="IN161" s="207"/>
      <c r="IO161" s="207"/>
      <c r="IP161" s="207"/>
      <c r="IQ161" s="207" t="str">
        <f t="shared" si="55"/>
        <v/>
      </c>
      <c r="IR161" s="207"/>
      <c r="IS161" s="207"/>
      <c r="IT161" s="207"/>
      <c r="IU161" s="207"/>
      <c r="IV161" s="207"/>
      <c r="IW161" s="207"/>
      <c r="IX161" s="207" t="str">
        <f t="shared" si="56"/>
        <v/>
      </c>
      <c r="IY161" s="207"/>
      <c r="IZ161" s="207"/>
      <c r="JA161" s="207"/>
      <c r="JB161" s="207"/>
      <c r="JC161" s="207"/>
      <c r="JD161" s="207"/>
      <c r="JE161" s="207" t="str">
        <f t="shared" si="57"/>
        <v/>
      </c>
      <c r="JF161" s="207"/>
      <c r="JG161" s="207"/>
      <c r="JH161" s="207"/>
      <c r="JI161" s="207"/>
      <c r="JJ161" s="207"/>
      <c r="JK161" s="207"/>
      <c r="JL161" s="207" t="str">
        <f t="shared" si="58"/>
        <v/>
      </c>
      <c r="JM161" s="207"/>
      <c r="JN161" s="207"/>
      <c r="JO161" s="207"/>
      <c r="JP161" s="207"/>
      <c r="JQ161" s="207"/>
      <c r="JR161" s="207"/>
      <c r="JS161" s="207" t="str">
        <f t="shared" si="59"/>
        <v/>
      </c>
      <c r="JT161" s="207"/>
      <c r="JU161" s="207"/>
      <c r="JV161" s="207"/>
      <c r="JW161" s="207"/>
      <c r="JX161" s="207"/>
      <c r="JY161" s="207"/>
      <c r="JZ161" s="207" t="str">
        <f t="shared" si="60"/>
        <v/>
      </c>
      <c r="KA161" s="207"/>
      <c r="KB161" s="207"/>
      <c r="KC161" s="207"/>
      <c r="KD161" s="207"/>
      <c r="KE161" s="207"/>
      <c r="KF161" s="207"/>
      <c r="KG161" s="207" t="str">
        <f t="shared" si="61"/>
        <v/>
      </c>
      <c r="KH161" s="207"/>
      <c r="KI161" s="207"/>
      <c r="KJ161" s="207"/>
      <c r="KK161" s="207"/>
      <c r="KL161" s="207"/>
      <c r="KM161" s="207"/>
      <c r="KN161" s="207" t="str">
        <f t="shared" si="62"/>
        <v/>
      </c>
      <c r="KO161" s="207"/>
      <c r="KP161" s="207"/>
      <c r="KQ161" s="207"/>
      <c r="KR161" s="207"/>
      <c r="KS161" s="207"/>
      <c r="KT161" s="207"/>
      <c r="KU161" s="207" t="str">
        <f t="shared" si="63"/>
        <v/>
      </c>
      <c r="KV161" s="207"/>
      <c r="KW161" s="207"/>
      <c r="KX161" s="207"/>
      <c r="KY161" s="207"/>
      <c r="KZ161" s="207"/>
      <c r="LA161" s="207"/>
      <c r="LB161" s="207" t="str">
        <f t="shared" si="64"/>
        <v/>
      </c>
      <c r="LC161" s="207"/>
      <c r="LD161" s="207"/>
      <c r="LE161" s="207"/>
      <c r="LF161" s="207"/>
      <c r="LG161" s="207"/>
      <c r="LH161" s="207"/>
      <c r="LI161" s="207" t="str">
        <f t="shared" si="75"/>
        <v/>
      </c>
      <c r="LJ161" s="207"/>
      <c r="LK161" s="207"/>
      <c r="LL161" s="207"/>
      <c r="LM161" s="207"/>
      <c r="LN161" s="207"/>
      <c r="LO161" s="207"/>
      <c r="LP161" s="207" t="str">
        <f t="shared" si="76"/>
        <v/>
      </c>
      <c r="LQ161" s="207"/>
      <c r="LR161" s="207"/>
      <c r="LS161" s="207"/>
      <c r="LT161" s="207"/>
      <c r="LU161" s="207"/>
      <c r="LV161" s="207"/>
      <c r="LW161" s="207" t="str">
        <f t="shared" si="77"/>
        <v/>
      </c>
      <c r="LX161" s="207"/>
      <c r="LY161" s="207"/>
      <c r="LZ161" s="207"/>
      <c r="MA161" s="207"/>
      <c r="MB161" s="207"/>
      <c r="MC161" s="207"/>
      <c r="MD161" s="207" t="str">
        <f t="shared" si="78"/>
        <v/>
      </c>
      <c r="ME161" s="207"/>
      <c r="MF161" s="207"/>
      <c r="MG161" s="207"/>
      <c r="MH161" s="207"/>
      <c r="MI161" s="207"/>
      <c r="MJ161" s="207"/>
      <c r="MK161" s="207" t="str">
        <f t="shared" si="79"/>
        <v/>
      </c>
      <c r="ML161" s="207"/>
      <c r="MM161" s="207"/>
      <c r="MN161" s="207"/>
      <c r="MO161" s="207"/>
      <c r="MP161" s="207"/>
      <c r="MQ161" s="207"/>
      <c r="MR161" s="207" t="str">
        <f t="shared" si="80"/>
        <v/>
      </c>
      <c r="MS161" s="207"/>
      <c r="MT161" s="207"/>
      <c r="MU161" s="207"/>
      <c r="MV161" s="207"/>
      <c r="MW161" s="207"/>
      <c r="MX161" s="207"/>
      <c r="MY161" s="207" t="str">
        <f t="shared" si="81"/>
        <v/>
      </c>
      <c r="MZ161" s="207"/>
      <c r="NA161" s="207"/>
      <c r="NB161" s="207"/>
      <c r="NC161" s="207"/>
      <c r="ND161" s="207"/>
      <c r="NE161" s="207"/>
      <c r="NF161" s="207" t="str">
        <f t="shared" si="82"/>
        <v/>
      </c>
      <c r="NG161" s="207"/>
      <c r="NH161" s="207"/>
      <c r="NI161" s="207"/>
      <c r="NJ161" s="207"/>
      <c r="NK161" s="207"/>
      <c r="NL161" s="207"/>
      <c r="NM161" s="207" t="str">
        <f t="shared" si="83"/>
        <v/>
      </c>
      <c r="NN161" s="207"/>
      <c r="NO161" s="207"/>
      <c r="NP161" s="207"/>
      <c r="NQ161" s="207"/>
      <c r="NR161" s="207"/>
      <c r="NS161" s="207"/>
      <c r="NT161" s="207" t="str">
        <f t="shared" si="84"/>
        <v/>
      </c>
      <c r="NU161" s="207"/>
      <c r="NV161" s="207"/>
      <c r="NW161" s="207"/>
      <c r="NX161" s="207"/>
      <c r="NY161" s="207"/>
      <c r="NZ161" s="207"/>
      <c r="OA161" s="207" t="str">
        <f t="shared" si="85"/>
        <v/>
      </c>
      <c r="OB161" s="207"/>
      <c r="OC161" s="207"/>
      <c r="OD161" s="207"/>
      <c r="OE161" s="207"/>
      <c r="OF161" s="207"/>
      <c r="OG161" s="207"/>
      <c r="OH161" s="207" t="str">
        <f t="shared" si="86"/>
        <v/>
      </c>
      <c r="OI161" s="207"/>
      <c r="OJ161" s="207"/>
      <c r="OK161" s="207"/>
      <c r="OL161" s="207"/>
      <c r="OM161" s="207"/>
      <c r="ON161" s="207"/>
      <c r="OO161" s="207" t="str">
        <f t="shared" si="87"/>
        <v/>
      </c>
      <c r="OP161" s="207"/>
      <c r="OQ161" s="207"/>
      <c r="OR161" s="207"/>
      <c r="OS161" s="207"/>
      <c r="OT161" s="207"/>
      <c r="OU161" s="207"/>
      <c r="OV161" s="207" t="str">
        <f t="shared" si="88"/>
        <v/>
      </c>
      <c r="OW161" s="207"/>
      <c r="OX161" s="207"/>
      <c r="OY161" s="207"/>
      <c r="OZ161" s="207"/>
      <c r="PA161" s="207"/>
      <c r="PB161" s="207"/>
      <c r="PC161" s="207" t="str">
        <f t="shared" si="89"/>
        <v/>
      </c>
      <c r="PD161" s="207"/>
      <c r="PE161" s="207"/>
      <c r="PF161" s="207"/>
      <c r="PG161" s="207"/>
      <c r="PH161" s="207"/>
      <c r="PI161" s="207"/>
      <c r="PJ161" s="207" t="str">
        <f t="shared" si="90"/>
        <v/>
      </c>
      <c r="PK161" s="207"/>
      <c r="PL161" s="207"/>
      <c r="PM161" s="207"/>
      <c r="PN161" s="207"/>
      <c r="PO161" s="207"/>
      <c r="PP161" s="207"/>
      <c r="PQ161" s="207" t="str">
        <f t="shared" si="91"/>
        <v/>
      </c>
      <c r="PR161" s="207"/>
      <c r="PS161" s="207"/>
      <c r="PT161" s="207"/>
      <c r="PU161" s="207"/>
      <c r="PV161" s="207"/>
      <c r="PW161" s="207"/>
      <c r="PX161" s="207" t="str">
        <f t="shared" si="92"/>
        <v/>
      </c>
      <c r="PY161" s="207"/>
      <c r="PZ161" s="207"/>
      <c r="QA161" s="207"/>
      <c r="QB161" s="207"/>
      <c r="QC161" s="207"/>
      <c r="QD161" s="207"/>
      <c r="QE161" s="207" t="str">
        <f t="shared" si="93"/>
        <v/>
      </c>
      <c r="QF161" s="207"/>
      <c r="QG161" s="207"/>
      <c r="QH161" s="207"/>
      <c r="QI161" s="207"/>
      <c r="QJ161" s="207"/>
      <c r="QK161" s="207"/>
      <c r="QL161" s="207"/>
      <c r="QM161" s="207"/>
      <c r="QN161" s="207"/>
      <c r="QO161" s="207"/>
      <c r="QP161" s="207"/>
      <c r="QQ161" s="207"/>
      <c r="QR161" s="207"/>
      <c r="QS161" s="207"/>
      <c r="QT161" s="207"/>
      <c r="QU161" s="207"/>
      <c r="QV161" s="207"/>
    </row>
    <row r="162" spans="1:464" s="6" customFormat="1" ht="16.5">
      <c r="A162" s="207"/>
      <c r="B162" s="208"/>
      <c r="C162" s="208"/>
      <c r="D162" s="208"/>
      <c r="E162" s="208"/>
      <c r="F162" s="207" t="e">
        <f t="shared" si="98"/>
        <v>#N/A</v>
      </c>
      <c r="G162" s="207"/>
      <c r="H162" s="208"/>
      <c r="I162" s="208"/>
      <c r="J162" s="208"/>
      <c r="K162" s="207"/>
      <c r="L162" s="207"/>
      <c r="M162" s="207">
        <f t="shared" si="99"/>
        <v>0</v>
      </c>
      <c r="N162" s="207"/>
      <c r="O162" s="207"/>
      <c r="P162" s="207"/>
      <c r="Q162" s="209"/>
      <c r="R162" s="207"/>
      <c r="S162" s="207"/>
      <c r="T162" s="207">
        <f t="shared" si="100"/>
        <v>20</v>
      </c>
      <c r="U162" s="207"/>
      <c r="V162" s="207"/>
      <c r="W162" s="207"/>
      <c r="X162" s="207"/>
      <c r="Y162" s="207"/>
      <c r="Z162" s="207"/>
      <c r="AA162" s="207">
        <f t="shared" si="101"/>
        <v>0</v>
      </c>
      <c r="AB162" s="207"/>
      <c r="AC162" s="207"/>
      <c r="AD162" s="207"/>
      <c r="AE162" s="207"/>
      <c r="AF162" s="207"/>
      <c r="AG162" s="207"/>
      <c r="AH162" s="207" t="str">
        <f t="shared" si="24"/>
        <v/>
      </c>
      <c r="AI162" s="207"/>
      <c r="AJ162" s="207"/>
      <c r="AK162" s="207"/>
      <c r="AL162" s="207"/>
      <c r="AM162" s="207"/>
      <c r="AN162" s="207"/>
      <c r="AO162" s="207" t="str">
        <f t="shared" si="25"/>
        <v/>
      </c>
      <c r="AP162" s="207"/>
      <c r="AQ162" s="207"/>
      <c r="AR162" s="207"/>
      <c r="AS162" s="207"/>
      <c r="AT162" s="207"/>
      <c r="AU162" s="207"/>
      <c r="AV162" s="207" t="str">
        <f t="shared" si="26"/>
        <v/>
      </c>
      <c r="AW162" s="207"/>
      <c r="AX162" s="207"/>
      <c r="AY162" s="207"/>
      <c r="AZ162" s="207"/>
      <c r="BA162" s="207"/>
      <c r="BB162" s="207"/>
      <c r="BC162" s="207" t="str">
        <f t="shared" si="27"/>
        <v/>
      </c>
      <c r="BD162" s="207"/>
      <c r="BE162" s="207"/>
      <c r="BF162" s="207"/>
      <c r="BG162" s="207"/>
      <c r="BH162" s="207"/>
      <c r="BI162" s="207"/>
      <c r="BJ162" s="207" t="str">
        <f t="shared" si="28"/>
        <v/>
      </c>
      <c r="BK162" s="207"/>
      <c r="BL162" s="207"/>
      <c r="BM162" s="207"/>
      <c r="BN162" s="207"/>
      <c r="BO162" s="207"/>
      <c r="BP162" s="207"/>
      <c r="BQ162" s="207" t="str">
        <f t="shared" si="29"/>
        <v/>
      </c>
      <c r="BR162" s="207"/>
      <c r="BS162" s="207"/>
      <c r="BT162" s="207"/>
      <c r="BU162" s="207"/>
      <c r="BV162" s="207"/>
      <c r="BW162" s="207"/>
      <c r="BX162" s="207" t="str">
        <f t="shared" si="30"/>
        <v/>
      </c>
      <c r="BY162" s="207"/>
      <c r="BZ162" s="207"/>
      <c r="CA162" s="207"/>
      <c r="CB162" s="207"/>
      <c r="CC162" s="207"/>
      <c r="CD162" s="207"/>
      <c r="CE162" s="207" t="str">
        <f t="shared" si="31"/>
        <v/>
      </c>
      <c r="CF162" s="207"/>
      <c r="CG162" s="207"/>
      <c r="CH162" s="207"/>
      <c r="CI162" s="207"/>
      <c r="CJ162" s="207"/>
      <c r="CK162" s="207"/>
      <c r="CL162" s="207" t="str">
        <f t="shared" si="32"/>
        <v/>
      </c>
      <c r="CM162" s="207"/>
      <c r="CN162" s="207"/>
      <c r="CO162" s="207"/>
      <c r="CP162" s="207"/>
      <c r="CQ162" s="207"/>
      <c r="CR162" s="207"/>
      <c r="CS162" s="207" t="str">
        <f t="shared" si="33"/>
        <v/>
      </c>
      <c r="CT162" s="207"/>
      <c r="CU162" s="207"/>
      <c r="CV162" s="207"/>
      <c r="CW162" s="207"/>
      <c r="CX162" s="207"/>
      <c r="CY162" s="207"/>
      <c r="CZ162" s="207" t="str">
        <f t="shared" si="34"/>
        <v/>
      </c>
      <c r="DA162" s="207"/>
      <c r="DB162" s="207"/>
      <c r="DC162" s="207"/>
      <c r="DD162" s="207"/>
      <c r="DE162" s="207"/>
      <c r="DF162" s="207"/>
      <c r="DG162" s="207" t="str">
        <f t="shared" si="35"/>
        <v/>
      </c>
      <c r="DH162" s="207"/>
      <c r="DI162" s="207"/>
      <c r="DJ162" s="207"/>
      <c r="DK162" s="207"/>
      <c r="DL162" s="207"/>
      <c r="DM162" s="207"/>
      <c r="DN162" s="207" t="str">
        <f t="shared" si="36"/>
        <v/>
      </c>
      <c r="DO162" s="207"/>
      <c r="DP162" s="207"/>
      <c r="DQ162" s="207"/>
      <c r="DR162" s="207"/>
      <c r="DS162" s="207"/>
      <c r="DT162" s="207"/>
      <c r="DU162" s="207" t="str">
        <f t="shared" si="37"/>
        <v/>
      </c>
      <c r="DV162" s="207"/>
      <c r="DW162" s="207"/>
      <c r="DX162" s="207"/>
      <c r="DY162" s="207"/>
      <c r="DZ162" s="207"/>
      <c r="EA162" s="207"/>
      <c r="EB162" s="207" t="str">
        <f t="shared" si="38"/>
        <v/>
      </c>
      <c r="EC162" s="207"/>
      <c r="ED162" s="207"/>
      <c r="EE162" s="207"/>
      <c r="EF162" s="207"/>
      <c r="EG162" s="207"/>
      <c r="EH162" s="207"/>
      <c r="EI162" s="207" t="str">
        <f t="shared" si="39"/>
        <v/>
      </c>
      <c r="EJ162" s="207"/>
      <c r="EK162" s="207"/>
      <c r="EL162" s="207"/>
      <c r="EM162" s="207"/>
      <c r="EN162" s="207"/>
      <c r="EO162" s="207"/>
      <c r="EP162" s="207" t="str">
        <f t="shared" si="40"/>
        <v/>
      </c>
      <c r="EQ162" s="207"/>
      <c r="ER162" s="207"/>
      <c r="ES162" s="207"/>
      <c r="ET162" s="207"/>
      <c r="EU162" s="207"/>
      <c r="EV162" s="207"/>
      <c r="EW162" s="207" t="str">
        <f t="shared" si="41"/>
        <v/>
      </c>
      <c r="EX162" s="207"/>
      <c r="EY162" s="207"/>
      <c r="EZ162" s="207"/>
      <c r="FA162" s="207"/>
      <c r="FB162" s="207"/>
      <c r="FC162" s="207"/>
      <c r="FD162" s="207" t="str">
        <f t="shared" si="42"/>
        <v/>
      </c>
      <c r="FE162" s="207"/>
      <c r="FF162" s="207"/>
      <c r="FG162" s="207"/>
      <c r="FH162" s="207"/>
      <c r="FI162" s="207"/>
      <c r="FJ162" s="207"/>
      <c r="FK162" s="207" t="str">
        <f t="shared" si="43"/>
        <v/>
      </c>
      <c r="FL162" s="207"/>
      <c r="FM162" s="207"/>
      <c r="FN162" s="207"/>
      <c r="FO162" s="207"/>
      <c r="FP162" s="207"/>
      <c r="FQ162" s="207"/>
      <c r="FR162" s="207" t="str">
        <f t="shared" si="44"/>
        <v/>
      </c>
      <c r="FS162" s="207"/>
      <c r="FT162" s="207"/>
      <c r="FU162" s="207"/>
      <c r="FV162" s="207"/>
      <c r="FW162" s="207"/>
      <c r="FX162" s="207"/>
      <c r="FY162" s="207" t="str">
        <f t="shared" si="45"/>
        <v/>
      </c>
      <c r="FZ162" s="207"/>
      <c r="GA162" s="207"/>
      <c r="GB162" s="207"/>
      <c r="GC162" s="207"/>
      <c r="GD162" s="207"/>
      <c r="GE162" s="207"/>
      <c r="GF162" s="207" t="str">
        <f t="shared" si="46"/>
        <v/>
      </c>
      <c r="GG162" s="207"/>
      <c r="GH162" s="207"/>
      <c r="GI162" s="207"/>
      <c r="GJ162" s="207"/>
      <c r="GK162" s="207"/>
      <c r="GL162" s="207"/>
      <c r="GM162" s="207" t="str">
        <f t="shared" si="47"/>
        <v/>
      </c>
      <c r="GN162" s="207"/>
      <c r="GO162" s="207"/>
      <c r="GP162" s="207"/>
      <c r="GQ162" s="207"/>
      <c r="GR162" s="207"/>
      <c r="GS162" s="207"/>
      <c r="GT162" s="207" t="str">
        <f t="shared" si="48"/>
        <v/>
      </c>
      <c r="GU162" s="207"/>
      <c r="GV162" s="207"/>
      <c r="GW162" s="207"/>
      <c r="GX162" s="207"/>
      <c r="GY162" s="207"/>
      <c r="GZ162" s="207"/>
      <c r="HA162" s="207" t="str">
        <f t="shared" si="49"/>
        <v/>
      </c>
      <c r="HB162" s="207"/>
      <c r="HC162" s="207"/>
      <c r="HD162" s="207"/>
      <c r="HE162" s="207"/>
      <c r="HF162" s="207"/>
      <c r="HG162" s="207"/>
      <c r="HH162" s="207" t="str">
        <f t="shared" si="50"/>
        <v/>
      </c>
      <c r="HI162" s="207"/>
      <c r="HJ162" s="207"/>
      <c r="HK162" s="207"/>
      <c r="HL162" s="207"/>
      <c r="HM162" s="207"/>
      <c r="HN162" s="207"/>
      <c r="HO162" s="207" t="str">
        <f t="shared" si="51"/>
        <v/>
      </c>
      <c r="HP162" s="207"/>
      <c r="HQ162" s="207"/>
      <c r="HR162" s="207"/>
      <c r="HS162" s="207"/>
      <c r="HT162" s="207"/>
      <c r="HU162" s="207"/>
      <c r="HV162" s="207" t="str">
        <f t="shared" si="52"/>
        <v/>
      </c>
      <c r="HW162" s="207"/>
      <c r="HX162" s="207"/>
      <c r="HY162" s="207"/>
      <c r="HZ162" s="207"/>
      <c r="IA162" s="207"/>
      <c r="IB162" s="207"/>
      <c r="IC162" s="207" t="str">
        <f t="shared" si="53"/>
        <v/>
      </c>
      <c r="ID162" s="207"/>
      <c r="IE162" s="207"/>
      <c r="IF162" s="207"/>
      <c r="IG162" s="207"/>
      <c r="IH162" s="207"/>
      <c r="II162" s="207"/>
      <c r="IJ162" s="207" t="str">
        <f t="shared" si="54"/>
        <v/>
      </c>
      <c r="IK162" s="207"/>
      <c r="IL162" s="207"/>
      <c r="IM162" s="207"/>
      <c r="IN162" s="207"/>
      <c r="IO162" s="207"/>
      <c r="IP162" s="207"/>
      <c r="IQ162" s="207" t="str">
        <f t="shared" si="55"/>
        <v/>
      </c>
      <c r="IR162" s="207"/>
      <c r="IS162" s="207"/>
      <c r="IT162" s="207"/>
      <c r="IU162" s="207"/>
      <c r="IV162" s="207"/>
      <c r="IW162" s="207"/>
      <c r="IX162" s="207" t="str">
        <f t="shared" si="56"/>
        <v/>
      </c>
      <c r="IY162" s="207"/>
      <c r="IZ162" s="207"/>
      <c r="JA162" s="207"/>
      <c r="JB162" s="207"/>
      <c r="JC162" s="207"/>
      <c r="JD162" s="207"/>
      <c r="JE162" s="207" t="str">
        <f t="shared" si="57"/>
        <v/>
      </c>
      <c r="JF162" s="207"/>
      <c r="JG162" s="207"/>
      <c r="JH162" s="207"/>
      <c r="JI162" s="207"/>
      <c r="JJ162" s="207"/>
      <c r="JK162" s="207"/>
      <c r="JL162" s="207" t="str">
        <f t="shared" si="58"/>
        <v/>
      </c>
      <c r="JM162" s="207"/>
      <c r="JN162" s="207"/>
      <c r="JO162" s="207"/>
      <c r="JP162" s="207"/>
      <c r="JQ162" s="207"/>
      <c r="JR162" s="207"/>
      <c r="JS162" s="207" t="str">
        <f t="shared" si="59"/>
        <v/>
      </c>
      <c r="JT162" s="207"/>
      <c r="JU162" s="207"/>
      <c r="JV162" s="207"/>
      <c r="JW162" s="207"/>
      <c r="JX162" s="207"/>
      <c r="JY162" s="207"/>
      <c r="JZ162" s="207" t="str">
        <f t="shared" si="60"/>
        <v/>
      </c>
      <c r="KA162" s="207"/>
      <c r="KB162" s="207"/>
      <c r="KC162" s="207"/>
      <c r="KD162" s="207"/>
      <c r="KE162" s="207"/>
      <c r="KF162" s="207"/>
      <c r="KG162" s="207" t="str">
        <f t="shared" si="61"/>
        <v/>
      </c>
      <c r="KH162" s="207"/>
      <c r="KI162" s="207"/>
      <c r="KJ162" s="207"/>
      <c r="KK162" s="207"/>
      <c r="KL162" s="207"/>
      <c r="KM162" s="207"/>
      <c r="KN162" s="207" t="str">
        <f t="shared" si="62"/>
        <v/>
      </c>
      <c r="KO162" s="207"/>
      <c r="KP162" s="207"/>
      <c r="KQ162" s="207"/>
      <c r="KR162" s="207"/>
      <c r="KS162" s="207"/>
      <c r="KT162" s="207"/>
      <c r="KU162" s="207" t="str">
        <f t="shared" si="63"/>
        <v/>
      </c>
      <c r="KV162" s="207"/>
      <c r="KW162" s="207"/>
      <c r="KX162" s="207"/>
      <c r="KY162" s="207"/>
      <c r="KZ162" s="207"/>
      <c r="LA162" s="207"/>
      <c r="LB162" s="207" t="str">
        <f t="shared" si="64"/>
        <v/>
      </c>
      <c r="LC162" s="207"/>
      <c r="LD162" s="207"/>
      <c r="LE162" s="207"/>
      <c r="LF162" s="207"/>
      <c r="LG162" s="207"/>
      <c r="LH162" s="207"/>
      <c r="LI162" s="207" t="str">
        <f t="shared" si="75"/>
        <v/>
      </c>
      <c r="LJ162" s="207"/>
      <c r="LK162" s="207"/>
      <c r="LL162" s="207"/>
      <c r="LM162" s="207"/>
      <c r="LN162" s="207"/>
      <c r="LO162" s="207"/>
      <c r="LP162" s="207" t="str">
        <f t="shared" si="76"/>
        <v/>
      </c>
      <c r="LQ162" s="207"/>
      <c r="LR162" s="207"/>
      <c r="LS162" s="207"/>
      <c r="LT162" s="207"/>
      <c r="LU162" s="207"/>
      <c r="LV162" s="207"/>
      <c r="LW162" s="207" t="str">
        <f t="shared" si="77"/>
        <v/>
      </c>
      <c r="LX162" s="207"/>
      <c r="LY162" s="207"/>
      <c r="LZ162" s="207"/>
      <c r="MA162" s="207"/>
      <c r="MB162" s="207"/>
      <c r="MC162" s="207"/>
      <c r="MD162" s="207" t="str">
        <f t="shared" si="78"/>
        <v/>
      </c>
      <c r="ME162" s="207"/>
      <c r="MF162" s="207"/>
      <c r="MG162" s="207"/>
      <c r="MH162" s="207"/>
      <c r="MI162" s="207"/>
      <c r="MJ162" s="207"/>
      <c r="MK162" s="207" t="str">
        <f t="shared" si="79"/>
        <v/>
      </c>
      <c r="ML162" s="207"/>
      <c r="MM162" s="207"/>
      <c r="MN162" s="207"/>
      <c r="MO162" s="207"/>
      <c r="MP162" s="207"/>
      <c r="MQ162" s="207"/>
      <c r="MR162" s="207" t="str">
        <f t="shared" si="80"/>
        <v/>
      </c>
      <c r="MS162" s="207"/>
      <c r="MT162" s="207"/>
      <c r="MU162" s="207"/>
      <c r="MV162" s="207"/>
      <c r="MW162" s="207"/>
      <c r="MX162" s="207"/>
      <c r="MY162" s="207" t="str">
        <f t="shared" si="81"/>
        <v/>
      </c>
      <c r="MZ162" s="207"/>
      <c r="NA162" s="207"/>
      <c r="NB162" s="207"/>
      <c r="NC162" s="207"/>
      <c r="ND162" s="207"/>
      <c r="NE162" s="207"/>
      <c r="NF162" s="207" t="str">
        <f t="shared" si="82"/>
        <v/>
      </c>
      <c r="NG162" s="207"/>
      <c r="NH162" s="207"/>
      <c r="NI162" s="207"/>
      <c r="NJ162" s="207"/>
      <c r="NK162" s="207"/>
      <c r="NL162" s="207"/>
      <c r="NM162" s="207" t="str">
        <f t="shared" si="83"/>
        <v/>
      </c>
      <c r="NN162" s="207"/>
      <c r="NO162" s="207"/>
      <c r="NP162" s="207"/>
      <c r="NQ162" s="207"/>
      <c r="NR162" s="207"/>
      <c r="NS162" s="207"/>
      <c r="NT162" s="207" t="str">
        <f t="shared" si="84"/>
        <v/>
      </c>
      <c r="NU162" s="207"/>
      <c r="NV162" s="207"/>
      <c r="NW162" s="207"/>
      <c r="NX162" s="207"/>
      <c r="NY162" s="207"/>
      <c r="NZ162" s="207"/>
      <c r="OA162" s="207" t="str">
        <f t="shared" si="85"/>
        <v/>
      </c>
      <c r="OB162" s="207"/>
      <c r="OC162" s="207"/>
      <c r="OD162" s="207"/>
      <c r="OE162" s="207"/>
      <c r="OF162" s="207"/>
      <c r="OG162" s="207"/>
      <c r="OH162" s="207" t="str">
        <f t="shared" si="86"/>
        <v/>
      </c>
      <c r="OI162" s="207"/>
      <c r="OJ162" s="207"/>
      <c r="OK162" s="207"/>
      <c r="OL162" s="207"/>
      <c r="OM162" s="207"/>
      <c r="ON162" s="207"/>
      <c r="OO162" s="207" t="str">
        <f t="shared" si="87"/>
        <v/>
      </c>
      <c r="OP162" s="207"/>
      <c r="OQ162" s="207"/>
      <c r="OR162" s="207"/>
      <c r="OS162" s="207"/>
      <c r="OT162" s="207"/>
      <c r="OU162" s="207"/>
      <c r="OV162" s="207" t="str">
        <f t="shared" si="88"/>
        <v/>
      </c>
      <c r="OW162" s="207"/>
      <c r="OX162" s="207"/>
      <c r="OY162" s="207"/>
      <c r="OZ162" s="207"/>
      <c r="PA162" s="207"/>
      <c r="PB162" s="207"/>
      <c r="PC162" s="207" t="str">
        <f t="shared" si="89"/>
        <v/>
      </c>
      <c r="PD162" s="207"/>
      <c r="PE162" s="207"/>
      <c r="PF162" s="207"/>
      <c r="PG162" s="207"/>
      <c r="PH162" s="207"/>
      <c r="PI162" s="207"/>
      <c r="PJ162" s="207" t="str">
        <f t="shared" si="90"/>
        <v/>
      </c>
      <c r="PK162" s="207"/>
      <c r="PL162" s="207"/>
      <c r="PM162" s="207"/>
      <c r="PN162" s="207"/>
      <c r="PO162" s="207"/>
      <c r="PP162" s="207"/>
      <c r="PQ162" s="207" t="str">
        <f t="shared" si="91"/>
        <v/>
      </c>
      <c r="PR162" s="207"/>
      <c r="PS162" s="207"/>
      <c r="PT162" s="207"/>
      <c r="PU162" s="207"/>
      <c r="PV162" s="207"/>
      <c r="PW162" s="207"/>
      <c r="PX162" s="207" t="str">
        <f t="shared" si="92"/>
        <v/>
      </c>
      <c r="PY162" s="207"/>
      <c r="PZ162" s="207"/>
      <c r="QA162" s="207"/>
      <c r="QB162" s="207"/>
      <c r="QC162" s="207"/>
      <c r="QD162" s="207"/>
      <c r="QE162" s="207" t="str">
        <f t="shared" si="93"/>
        <v/>
      </c>
      <c r="QF162" s="207"/>
      <c r="QG162" s="207"/>
      <c r="QH162" s="207"/>
      <c r="QI162" s="207"/>
      <c r="QJ162" s="207"/>
      <c r="QK162" s="207"/>
      <c r="QL162" s="207"/>
      <c r="QM162" s="207"/>
      <c r="QN162" s="207"/>
      <c r="QO162" s="207"/>
      <c r="QP162" s="207"/>
      <c r="QQ162" s="207"/>
      <c r="QR162" s="207"/>
      <c r="QS162" s="207"/>
      <c r="QT162" s="207"/>
      <c r="QU162" s="207"/>
      <c r="QV162" s="207"/>
    </row>
    <row r="163" spans="1:464" s="6" customFormat="1" ht="16.5">
      <c r="A163" s="207"/>
      <c r="B163" s="208"/>
      <c r="C163" s="208"/>
      <c r="D163" s="208"/>
      <c r="E163" s="208"/>
      <c r="F163" s="207" t="e">
        <f t="shared" si="98"/>
        <v>#N/A</v>
      </c>
      <c r="G163" s="207"/>
      <c r="H163" s="208"/>
      <c r="I163" s="208"/>
      <c r="J163" s="208"/>
      <c r="K163" s="207"/>
      <c r="L163" s="207"/>
      <c r="M163" s="207">
        <f t="shared" si="99"/>
        <v>0</v>
      </c>
      <c r="N163" s="207"/>
      <c r="O163" s="207"/>
      <c r="P163" s="207"/>
      <c r="Q163" s="209"/>
      <c r="R163" s="207"/>
      <c r="S163" s="207"/>
      <c r="T163" s="207">
        <f t="shared" si="100"/>
        <v>20</v>
      </c>
      <c r="U163" s="207"/>
      <c r="V163" s="207"/>
      <c r="W163" s="207"/>
      <c r="X163" s="207"/>
      <c r="Y163" s="207"/>
      <c r="Z163" s="207"/>
      <c r="AA163" s="207">
        <f t="shared" si="101"/>
        <v>0</v>
      </c>
      <c r="AB163" s="207"/>
      <c r="AC163" s="207"/>
      <c r="AD163" s="207"/>
      <c r="AE163" s="207"/>
      <c r="AF163" s="207"/>
      <c r="AG163" s="207"/>
      <c r="AH163" s="207" t="str">
        <f t="shared" si="24"/>
        <v/>
      </c>
      <c r="AI163" s="207"/>
      <c r="AJ163" s="207"/>
      <c r="AK163" s="207"/>
      <c r="AL163" s="207"/>
      <c r="AM163" s="207"/>
      <c r="AN163" s="207"/>
      <c r="AO163" s="207" t="str">
        <f t="shared" si="25"/>
        <v/>
      </c>
      <c r="AP163" s="207"/>
      <c r="AQ163" s="207"/>
      <c r="AR163" s="207"/>
      <c r="AS163" s="207"/>
      <c r="AT163" s="207"/>
      <c r="AU163" s="207"/>
      <c r="AV163" s="207" t="str">
        <f t="shared" si="26"/>
        <v/>
      </c>
      <c r="AW163" s="207"/>
      <c r="AX163" s="207"/>
      <c r="AY163" s="207"/>
      <c r="AZ163" s="207"/>
      <c r="BA163" s="207"/>
      <c r="BB163" s="207"/>
      <c r="BC163" s="207" t="str">
        <f t="shared" si="27"/>
        <v/>
      </c>
      <c r="BD163" s="207"/>
      <c r="BE163" s="207"/>
      <c r="BF163" s="207"/>
      <c r="BG163" s="207"/>
      <c r="BH163" s="207"/>
      <c r="BI163" s="207"/>
      <c r="BJ163" s="207" t="str">
        <f t="shared" si="28"/>
        <v/>
      </c>
      <c r="BK163" s="207"/>
      <c r="BL163" s="207"/>
      <c r="BM163" s="207"/>
      <c r="BN163" s="207"/>
      <c r="BO163" s="207"/>
      <c r="BP163" s="207"/>
      <c r="BQ163" s="207" t="str">
        <f t="shared" si="29"/>
        <v/>
      </c>
      <c r="BR163" s="207"/>
      <c r="BS163" s="207"/>
      <c r="BT163" s="207"/>
      <c r="BU163" s="207"/>
      <c r="BV163" s="207"/>
      <c r="BW163" s="207"/>
      <c r="BX163" s="207" t="str">
        <f t="shared" si="30"/>
        <v/>
      </c>
      <c r="BY163" s="207"/>
      <c r="BZ163" s="207"/>
      <c r="CA163" s="207"/>
      <c r="CB163" s="207"/>
      <c r="CC163" s="207"/>
      <c r="CD163" s="207"/>
      <c r="CE163" s="207" t="str">
        <f t="shared" si="31"/>
        <v/>
      </c>
      <c r="CF163" s="207"/>
      <c r="CG163" s="207"/>
      <c r="CH163" s="207"/>
      <c r="CI163" s="207"/>
      <c r="CJ163" s="207"/>
      <c r="CK163" s="207"/>
      <c r="CL163" s="207" t="str">
        <f t="shared" si="32"/>
        <v/>
      </c>
      <c r="CM163" s="207"/>
      <c r="CN163" s="207"/>
      <c r="CO163" s="207"/>
      <c r="CP163" s="207"/>
      <c r="CQ163" s="207"/>
      <c r="CR163" s="207"/>
      <c r="CS163" s="207" t="str">
        <f t="shared" si="33"/>
        <v/>
      </c>
      <c r="CT163" s="207"/>
      <c r="CU163" s="207"/>
      <c r="CV163" s="207"/>
      <c r="CW163" s="207"/>
      <c r="CX163" s="207"/>
      <c r="CY163" s="207"/>
      <c r="CZ163" s="207" t="str">
        <f t="shared" si="34"/>
        <v/>
      </c>
      <c r="DA163" s="207"/>
      <c r="DB163" s="207"/>
      <c r="DC163" s="207"/>
      <c r="DD163" s="207"/>
      <c r="DE163" s="207"/>
      <c r="DF163" s="207"/>
      <c r="DG163" s="207" t="str">
        <f t="shared" si="35"/>
        <v/>
      </c>
      <c r="DH163" s="207"/>
      <c r="DI163" s="207"/>
      <c r="DJ163" s="207"/>
      <c r="DK163" s="207"/>
      <c r="DL163" s="207"/>
      <c r="DM163" s="207"/>
      <c r="DN163" s="207" t="str">
        <f t="shared" si="36"/>
        <v/>
      </c>
      <c r="DO163" s="207"/>
      <c r="DP163" s="207"/>
      <c r="DQ163" s="207"/>
      <c r="DR163" s="207"/>
      <c r="DS163" s="207"/>
      <c r="DT163" s="207"/>
      <c r="DU163" s="207" t="str">
        <f t="shared" si="37"/>
        <v/>
      </c>
      <c r="DV163" s="207"/>
      <c r="DW163" s="207"/>
      <c r="DX163" s="207"/>
      <c r="DY163" s="207"/>
      <c r="DZ163" s="207"/>
      <c r="EA163" s="207"/>
      <c r="EB163" s="207" t="str">
        <f t="shared" si="38"/>
        <v/>
      </c>
      <c r="EC163" s="207"/>
      <c r="ED163" s="207"/>
      <c r="EE163" s="207"/>
      <c r="EF163" s="207"/>
      <c r="EG163" s="207"/>
      <c r="EH163" s="207"/>
      <c r="EI163" s="207" t="str">
        <f t="shared" si="39"/>
        <v/>
      </c>
      <c r="EJ163" s="207"/>
      <c r="EK163" s="207"/>
      <c r="EL163" s="207"/>
      <c r="EM163" s="207"/>
      <c r="EN163" s="207"/>
      <c r="EO163" s="207"/>
      <c r="EP163" s="207" t="str">
        <f t="shared" si="40"/>
        <v/>
      </c>
      <c r="EQ163" s="207"/>
      <c r="ER163" s="207"/>
      <c r="ES163" s="207"/>
      <c r="ET163" s="207"/>
      <c r="EU163" s="207"/>
      <c r="EV163" s="207"/>
      <c r="EW163" s="207" t="str">
        <f t="shared" si="41"/>
        <v/>
      </c>
      <c r="EX163" s="207"/>
      <c r="EY163" s="207"/>
      <c r="EZ163" s="207"/>
      <c r="FA163" s="207"/>
      <c r="FB163" s="207"/>
      <c r="FC163" s="207"/>
      <c r="FD163" s="207" t="str">
        <f t="shared" si="42"/>
        <v/>
      </c>
      <c r="FE163" s="207"/>
      <c r="FF163" s="207"/>
      <c r="FG163" s="207"/>
      <c r="FH163" s="207"/>
      <c r="FI163" s="207"/>
      <c r="FJ163" s="207"/>
      <c r="FK163" s="207" t="str">
        <f t="shared" si="43"/>
        <v/>
      </c>
      <c r="FL163" s="207"/>
      <c r="FM163" s="207"/>
      <c r="FN163" s="207"/>
      <c r="FO163" s="207"/>
      <c r="FP163" s="207"/>
      <c r="FQ163" s="207"/>
      <c r="FR163" s="207" t="str">
        <f t="shared" si="44"/>
        <v/>
      </c>
      <c r="FS163" s="207"/>
      <c r="FT163" s="207"/>
      <c r="FU163" s="207"/>
      <c r="FV163" s="207"/>
      <c r="FW163" s="207"/>
      <c r="FX163" s="207"/>
      <c r="FY163" s="207" t="str">
        <f t="shared" si="45"/>
        <v/>
      </c>
      <c r="FZ163" s="207"/>
      <c r="GA163" s="207"/>
      <c r="GB163" s="207"/>
      <c r="GC163" s="207"/>
      <c r="GD163" s="207"/>
      <c r="GE163" s="207"/>
      <c r="GF163" s="207" t="str">
        <f t="shared" si="46"/>
        <v/>
      </c>
      <c r="GG163" s="207"/>
      <c r="GH163" s="207"/>
      <c r="GI163" s="207"/>
      <c r="GJ163" s="207"/>
      <c r="GK163" s="207"/>
      <c r="GL163" s="207"/>
      <c r="GM163" s="207" t="str">
        <f t="shared" si="47"/>
        <v/>
      </c>
      <c r="GN163" s="207"/>
      <c r="GO163" s="207"/>
      <c r="GP163" s="207"/>
      <c r="GQ163" s="207"/>
      <c r="GR163" s="207"/>
      <c r="GS163" s="207"/>
      <c r="GT163" s="207" t="str">
        <f t="shared" si="48"/>
        <v/>
      </c>
      <c r="GU163" s="207"/>
      <c r="GV163" s="207"/>
      <c r="GW163" s="207"/>
      <c r="GX163" s="207"/>
      <c r="GY163" s="207"/>
      <c r="GZ163" s="207"/>
      <c r="HA163" s="207" t="str">
        <f t="shared" si="49"/>
        <v/>
      </c>
      <c r="HB163" s="207"/>
      <c r="HC163" s="207"/>
      <c r="HD163" s="207"/>
      <c r="HE163" s="207"/>
      <c r="HF163" s="207"/>
      <c r="HG163" s="207"/>
      <c r="HH163" s="207" t="str">
        <f t="shared" si="50"/>
        <v/>
      </c>
      <c r="HI163" s="207"/>
      <c r="HJ163" s="207"/>
      <c r="HK163" s="207"/>
      <c r="HL163" s="207"/>
      <c r="HM163" s="207"/>
      <c r="HN163" s="207"/>
      <c r="HO163" s="207" t="str">
        <f t="shared" si="51"/>
        <v/>
      </c>
      <c r="HP163" s="207"/>
      <c r="HQ163" s="207"/>
      <c r="HR163" s="207"/>
      <c r="HS163" s="207"/>
      <c r="HT163" s="207"/>
      <c r="HU163" s="207"/>
      <c r="HV163" s="207" t="str">
        <f t="shared" si="52"/>
        <v/>
      </c>
      <c r="HW163" s="207"/>
      <c r="HX163" s="207"/>
      <c r="HY163" s="207"/>
      <c r="HZ163" s="207"/>
      <c r="IA163" s="207"/>
      <c r="IB163" s="207"/>
      <c r="IC163" s="207" t="str">
        <f t="shared" si="53"/>
        <v/>
      </c>
      <c r="ID163" s="207"/>
      <c r="IE163" s="207"/>
      <c r="IF163" s="207"/>
      <c r="IG163" s="207"/>
      <c r="IH163" s="207"/>
      <c r="II163" s="207"/>
      <c r="IJ163" s="207" t="str">
        <f t="shared" si="54"/>
        <v/>
      </c>
      <c r="IK163" s="207"/>
      <c r="IL163" s="207"/>
      <c r="IM163" s="207"/>
      <c r="IN163" s="207"/>
      <c r="IO163" s="207"/>
      <c r="IP163" s="207"/>
      <c r="IQ163" s="207" t="str">
        <f t="shared" si="55"/>
        <v/>
      </c>
      <c r="IR163" s="207"/>
      <c r="IS163" s="207"/>
      <c r="IT163" s="207"/>
      <c r="IU163" s="207"/>
      <c r="IV163" s="207"/>
      <c r="IW163" s="207"/>
      <c r="IX163" s="207" t="str">
        <f t="shared" si="56"/>
        <v/>
      </c>
      <c r="IY163" s="207"/>
      <c r="IZ163" s="207"/>
      <c r="JA163" s="207"/>
      <c r="JB163" s="207"/>
      <c r="JC163" s="207"/>
      <c r="JD163" s="207"/>
      <c r="JE163" s="207" t="str">
        <f t="shared" si="57"/>
        <v/>
      </c>
      <c r="JF163" s="207"/>
      <c r="JG163" s="207"/>
      <c r="JH163" s="207"/>
      <c r="JI163" s="207"/>
      <c r="JJ163" s="207"/>
      <c r="JK163" s="207"/>
      <c r="JL163" s="207" t="str">
        <f t="shared" si="58"/>
        <v/>
      </c>
      <c r="JM163" s="207"/>
      <c r="JN163" s="207"/>
      <c r="JO163" s="207"/>
      <c r="JP163" s="207"/>
      <c r="JQ163" s="207"/>
      <c r="JR163" s="207"/>
      <c r="JS163" s="207" t="str">
        <f t="shared" si="59"/>
        <v/>
      </c>
      <c r="JT163" s="207"/>
      <c r="JU163" s="207"/>
      <c r="JV163" s="207"/>
      <c r="JW163" s="207"/>
      <c r="JX163" s="207"/>
      <c r="JY163" s="207"/>
      <c r="JZ163" s="207" t="str">
        <f t="shared" si="60"/>
        <v/>
      </c>
      <c r="KA163" s="207"/>
      <c r="KB163" s="207"/>
      <c r="KC163" s="207"/>
      <c r="KD163" s="207"/>
      <c r="KE163" s="207"/>
      <c r="KF163" s="207"/>
      <c r="KG163" s="207" t="str">
        <f t="shared" si="61"/>
        <v/>
      </c>
      <c r="KH163" s="207"/>
      <c r="KI163" s="207"/>
      <c r="KJ163" s="207"/>
      <c r="KK163" s="207"/>
      <c r="KL163" s="207"/>
      <c r="KM163" s="207"/>
      <c r="KN163" s="207" t="str">
        <f t="shared" si="62"/>
        <v/>
      </c>
      <c r="KO163" s="207"/>
      <c r="KP163" s="207"/>
      <c r="KQ163" s="207"/>
      <c r="KR163" s="207"/>
      <c r="KS163" s="207"/>
      <c r="KT163" s="207"/>
      <c r="KU163" s="207" t="str">
        <f t="shared" si="63"/>
        <v/>
      </c>
      <c r="KV163" s="207"/>
      <c r="KW163" s="207"/>
      <c r="KX163" s="207"/>
      <c r="KY163" s="207"/>
      <c r="KZ163" s="207"/>
      <c r="LA163" s="207"/>
      <c r="LB163" s="207" t="str">
        <f t="shared" si="64"/>
        <v/>
      </c>
      <c r="LC163" s="207"/>
      <c r="LD163" s="207"/>
      <c r="LE163" s="207"/>
      <c r="LF163" s="207"/>
      <c r="LG163" s="207"/>
      <c r="LH163" s="207"/>
      <c r="LI163" s="207" t="str">
        <f t="shared" si="75"/>
        <v/>
      </c>
      <c r="LJ163" s="207"/>
      <c r="LK163" s="207"/>
      <c r="LL163" s="207"/>
      <c r="LM163" s="207"/>
      <c r="LN163" s="207"/>
      <c r="LO163" s="207"/>
      <c r="LP163" s="207" t="str">
        <f t="shared" si="76"/>
        <v/>
      </c>
      <c r="LQ163" s="207"/>
      <c r="LR163" s="207"/>
      <c r="LS163" s="207"/>
      <c r="LT163" s="207"/>
      <c r="LU163" s="207"/>
      <c r="LV163" s="207"/>
      <c r="LW163" s="207" t="str">
        <f t="shared" si="77"/>
        <v/>
      </c>
      <c r="LX163" s="207"/>
      <c r="LY163" s="207"/>
      <c r="LZ163" s="207"/>
      <c r="MA163" s="207"/>
      <c r="MB163" s="207"/>
      <c r="MC163" s="207"/>
      <c r="MD163" s="207" t="str">
        <f t="shared" si="78"/>
        <v/>
      </c>
      <c r="ME163" s="207"/>
      <c r="MF163" s="207"/>
      <c r="MG163" s="207"/>
      <c r="MH163" s="207"/>
      <c r="MI163" s="207"/>
      <c r="MJ163" s="207"/>
      <c r="MK163" s="207" t="str">
        <f t="shared" si="79"/>
        <v/>
      </c>
      <c r="ML163" s="207"/>
      <c r="MM163" s="207"/>
      <c r="MN163" s="207"/>
      <c r="MO163" s="207"/>
      <c r="MP163" s="207"/>
      <c r="MQ163" s="207"/>
      <c r="MR163" s="207" t="str">
        <f t="shared" si="80"/>
        <v/>
      </c>
      <c r="MS163" s="207"/>
      <c r="MT163" s="207"/>
      <c r="MU163" s="207"/>
      <c r="MV163" s="207"/>
      <c r="MW163" s="207"/>
      <c r="MX163" s="207"/>
      <c r="MY163" s="207" t="str">
        <f t="shared" si="81"/>
        <v/>
      </c>
      <c r="MZ163" s="207"/>
      <c r="NA163" s="207"/>
      <c r="NB163" s="207"/>
      <c r="NC163" s="207"/>
      <c r="ND163" s="207"/>
      <c r="NE163" s="207"/>
      <c r="NF163" s="207" t="str">
        <f t="shared" si="82"/>
        <v/>
      </c>
      <c r="NG163" s="207"/>
      <c r="NH163" s="207"/>
      <c r="NI163" s="207"/>
      <c r="NJ163" s="207"/>
      <c r="NK163" s="207"/>
      <c r="NL163" s="207"/>
      <c r="NM163" s="207" t="str">
        <f t="shared" si="83"/>
        <v/>
      </c>
      <c r="NN163" s="207"/>
      <c r="NO163" s="207"/>
      <c r="NP163" s="207"/>
      <c r="NQ163" s="207"/>
      <c r="NR163" s="207"/>
      <c r="NS163" s="207"/>
      <c r="NT163" s="207" t="str">
        <f t="shared" si="84"/>
        <v/>
      </c>
      <c r="NU163" s="207"/>
      <c r="NV163" s="207"/>
      <c r="NW163" s="207"/>
      <c r="NX163" s="207"/>
      <c r="NY163" s="207"/>
      <c r="NZ163" s="207"/>
      <c r="OA163" s="207" t="str">
        <f t="shared" si="85"/>
        <v/>
      </c>
      <c r="OB163" s="207"/>
      <c r="OC163" s="207"/>
      <c r="OD163" s="207"/>
      <c r="OE163" s="207"/>
      <c r="OF163" s="207"/>
      <c r="OG163" s="207"/>
      <c r="OH163" s="207" t="str">
        <f t="shared" si="86"/>
        <v/>
      </c>
      <c r="OI163" s="207"/>
      <c r="OJ163" s="207"/>
      <c r="OK163" s="207"/>
      <c r="OL163" s="207"/>
      <c r="OM163" s="207"/>
      <c r="ON163" s="207"/>
      <c r="OO163" s="207" t="str">
        <f t="shared" si="87"/>
        <v/>
      </c>
      <c r="OP163" s="207"/>
      <c r="OQ163" s="207"/>
      <c r="OR163" s="207"/>
      <c r="OS163" s="207"/>
      <c r="OT163" s="207"/>
      <c r="OU163" s="207"/>
      <c r="OV163" s="207" t="str">
        <f t="shared" si="88"/>
        <v/>
      </c>
      <c r="OW163" s="207"/>
      <c r="OX163" s="207"/>
      <c r="OY163" s="207"/>
      <c r="OZ163" s="207"/>
      <c r="PA163" s="207"/>
      <c r="PB163" s="207"/>
      <c r="PC163" s="207" t="str">
        <f t="shared" si="89"/>
        <v/>
      </c>
      <c r="PD163" s="207"/>
      <c r="PE163" s="207"/>
      <c r="PF163" s="207"/>
      <c r="PG163" s="207"/>
      <c r="PH163" s="207"/>
      <c r="PI163" s="207"/>
      <c r="PJ163" s="207" t="str">
        <f t="shared" si="90"/>
        <v/>
      </c>
      <c r="PK163" s="207"/>
      <c r="PL163" s="207"/>
      <c r="PM163" s="207"/>
      <c r="PN163" s="207"/>
      <c r="PO163" s="207"/>
      <c r="PP163" s="207"/>
      <c r="PQ163" s="207" t="str">
        <f t="shared" si="91"/>
        <v/>
      </c>
      <c r="PR163" s="207"/>
      <c r="PS163" s="207"/>
      <c r="PT163" s="207"/>
      <c r="PU163" s="207"/>
      <c r="PV163" s="207"/>
      <c r="PW163" s="207"/>
      <c r="PX163" s="207" t="str">
        <f t="shared" si="92"/>
        <v/>
      </c>
      <c r="PY163" s="207"/>
      <c r="PZ163" s="207"/>
      <c r="QA163" s="207"/>
      <c r="QB163" s="207"/>
      <c r="QC163" s="207"/>
      <c r="QD163" s="207"/>
      <c r="QE163" s="207" t="str">
        <f t="shared" si="93"/>
        <v/>
      </c>
      <c r="QF163" s="207"/>
      <c r="QG163" s="207"/>
      <c r="QH163" s="207"/>
      <c r="QI163" s="207"/>
      <c r="QJ163" s="207"/>
      <c r="QK163" s="207"/>
      <c r="QL163" s="207"/>
      <c r="QM163" s="207"/>
      <c r="QN163" s="207"/>
      <c r="QO163" s="207"/>
      <c r="QP163" s="207"/>
      <c r="QQ163" s="207"/>
      <c r="QR163" s="207"/>
      <c r="QS163" s="207"/>
      <c r="QT163" s="207"/>
      <c r="QU163" s="207"/>
      <c r="QV163" s="207"/>
    </row>
    <row r="164" spans="1:464" s="6" customFormat="1" ht="16.5">
      <c r="A164" s="207"/>
      <c r="B164" s="208"/>
      <c r="C164" s="208"/>
      <c r="D164" s="208"/>
      <c r="E164" s="208"/>
      <c r="F164" s="207" t="e">
        <f t="shared" ref="F164:F170" si="102">F74</f>
        <v>#N/A</v>
      </c>
      <c r="G164" s="207"/>
      <c r="H164" s="208"/>
      <c r="I164" s="208"/>
      <c r="J164" s="208"/>
      <c r="K164" s="207"/>
      <c r="L164" s="207"/>
      <c r="M164" s="207">
        <f t="shared" ref="M164:M170" si="103">M74</f>
        <v>0</v>
      </c>
      <c r="N164" s="207"/>
      <c r="O164" s="207"/>
      <c r="P164" s="207"/>
      <c r="Q164" s="209"/>
      <c r="R164" s="207"/>
      <c r="S164" s="207"/>
      <c r="T164" s="207">
        <f t="shared" si="100"/>
        <v>0</v>
      </c>
      <c r="U164" s="207"/>
      <c r="V164" s="207"/>
      <c r="W164" s="207"/>
      <c r="X164" s="207"/>
      <c r="Y164" s="207"/>
      <c r="Z164" s="207"/>
      <c r="AA164" s="207">
        <f t="shared" si="101"/>
        <v>0</v>
      </c>
      <c r="AB164" s="207"/>
      <c r="AC164" s="207"/>
      <c r="AD164" s="207"/>
      <c r="AE164" s="207"/>
      <c r="AF164" s="207"/>
      <c r="AG164" s="207"/>
      <c r="AH164" s="207" t="str">
        <f t="shared" si="24"/>
        <v/>
      </c>
      <c r="AI164" s="207"/>
      <c r="AJ164" s="207"/>
      <c r="AK164" s="207"/>
      <c r="AL164" s="207"/>
      <c r="AM164" s="207"/>
      <c r="AN164" s="207"/>
      <c r="AO164" s="207" t="str">
        <f t="shared" si="25"/>
        <v/>
      </c>
      <c r="AP164" s="207"/>
      <c r="AQ164" s="207"/>
      <c r="AR164" s="207"/>
      <c r="AS164" s="207"/>
      <c r="AT164" s="207"/>
      <c r="AU164" s="207"/>
      <c r="AV164" s="207" t="str">
        <f t="shared" si="26"/>
        <v/>
      </c>
      <c r="AW164" s="207"/>
      <c r="AX164" s="207"/>
      <c r="AY164" s="207"/>
      <c r="AZ164" s="207"/>
      <c r="BA164" s="207"/>
      <c r="BB164" s="207"/>
      <c r="BC164" s="207" t="str">
        <f t="shared" si="27"/>
        <v/>
      </c>
      <c r="BD164" s="207"/>
      <c r="BE164" s="207"/>
      <c r="BF164" s="207"/>
      <c r="BG164" s="207"/>
      <c r="BH164" s="207"/>
      <c r="BI164" s="207"/>
      <c r="BJ164" s="207" t="str">
        <f t="shared" si="28"/>
        <v/>
      </c>
      <c r="BK164" s="207"/>
      <c r="BL164" s="207"/>
      <c r="BM164" s="207"/>
      <c r="BN164" s="207"/>
      <c r="BO164" s="207"/>
      <c r="BP164" s="207"/>
      <c r="BQ164" s="207" t="str">
        <f t="shared" si="29"/>
        <v/>
      </c>
      <c r="BR164" s="207"/>
      <c r="BS164" s="207"/>
      <c r="BT164" s="207"/>
      <c r="BU164" s="207"/>
      <c r="BV164" s="207"/>
      <c r="BW164" s="207"/>
      <c r="BX164" s="207" t="str">
        <f t="shared" si="30"/>
        <v/>
      </c>
      <c r="BY164" s="207"/>
      <c r="BZ164" s="207"/>
      <c r="CA164" s="207"/>
      <c r="CB164" s="207"/>
      <c r="CC164" s="207"/>
      <c r="CD164" s="207"/>
      <c r="CE164" s="207" t="str">
        <f t="shared" si="31"/>
        <v/>
      </c>
      <c r="CF164" s="207"/>
      <c r="CG164" s="207"/>
      <c r="CH164" s="207"/>
      <c r="CI164" s="207"/>
      <c r="CJ164" s="207"/>
      <c r="CK164" s="207"/>
      <c r="CL164" s="207" t="str">
        <f t="shared" si="32"/>
        <v/>
      </c>
      <c r="CM164" s="207"/>
      <c r="CN164" s="207"/>
      <c r="CO164" s="207"/>
      <c r="CP164" s="207"/>
      <c r="CQ164" s="207"/>
      <c r="CR164" s="207"/>
      <c r="CS164" s="207" t="str">
        <f t="shared" si="33"/>
        <v/>
      </c>
      <c r="CT164" s="207"/>
      <c r="CU164" s="207"/>
      <c r="CV164" s="207"/>
      <c r="CW164" s="207"/>
      <c r="CX164" s="207"/>
      <c r="CY164" s="207"/>
      <c r="CZ164" s="207" t="str">
        <f t="shared" si="34"/>
        <v/>
      </c>
      <c r="DA164" s="207"/>
      <c r="DB164" s="207"/>
      <c r="DC164" s="207"/>
      <c r="DD164" s="207"/>
      <c r="DE164" s="207"/>
      <c r="DF164" s="207"/>
      <c r="DG164" s="207" t="str">
        <f t="shared" si="35"/>
        <v/>
      </c>
      <c r="DH164" s="207"/>
      <c r="DI164" s="207"/>
      <c r="DJ164" s="207"/>
      <c r="DK164" s="207"/>
      <c r="DL164" s="207"/>
      <c r="DM164" s="207"/>
      <c r="DN164" s="207" t="str">
        <f t="shared" si="36"/>
        <v/>
      </c>
      <c r="DO164" s="207"/>
      <c r="DP164" s="207"/>
      <c r="DQ164" s="207"/>
      <c r="DR164" s="207"/>
      <c r="DS164" s="207"/>
      <c r="DT164" s="207"/>
      <c r="DU164" s="207" t="str">
        <f t="shared" si="37"/>
        <v/>
      </c>
      <c r="DV164" s="207"/>
      <c r="DW164" s="207"/>
      <c r="DX164" s="207"/>
      <c r="DY164" s="207"/>
      <c r="DZ164" s="207"/>
      <c r="EA164" s="207"/>
      <c r="EB164" s="207" t="str">
        <f t="shared" si="38"/>
        <v/>
      </c>
      <c r="EC164" s="207"/>
      <c r="ED164" s="207"/>
      <c r="EE164" s="207"/>
      <c r="EF164" s="207"/>
      <c r="EG164" s="207"/>
      <c r="EH164" s="207"/>
      <c r="EI164" s="207" t="str">
        <f t="shared" si="39"/>
        <v/>
      </c>
      <c r="EJ164" s="207"/>
      <c r="EK164" s="207"/>
      <c r="EL164" s="207"/>
      <c r="EM164" s="207"/>
      <c r="EN164" s="207"/>
      <c r="EO164" s="207"/>
      <c r="EP164" s="207" t="str">
        <f t="shared" si="40"/>
        <v/>
      </c>
      <c r="EQ164" s="207"/>
      <c r="ER164" s="207"/>
      <c r="ES164" s="207"/>
      <c r="ET164" s="207"/>
      <c r="EU164" s="207"/>
      <c r="EV164" s="207"/>
      <c r="EW164" s="207" t="str">
        <f t="shared" si="41"/>
        <v/>
      </c>
      <c r="EX164" s="207"/>
      <c r="EY164" s="207"/>
      <c r="EZ164" s="207"/>
      <c r="FA164" s="207"/>
      <c r="FB164" s="207"/>
      <c r="FC164" s="207"/>
      <c r="FD164" s="207" t="str">
        <f t="shared" si="42"/>
        <v/>
      </c>
      <c r="FE164" s="207"/>
      <c r="FF164" s="207"/>
      <c r="FG164" s="207"/>
      <c r="FH164" s="207"/>
      <c r="FI164" s="207"/>
      <c r="FJ164" s="207"/>
      <c r="FK164" s="207" t="str">
        <f t="shared" si="43"/>
        <v/>
      </c>
      <c r="FL164" s="207"/>
      <c r="FM164" s="207"/>
      <c r="FN164" s="207"/>
      <c r="FO164" s="207"/>
      <c r="FP164" s="207"/>
      <c r="FQ164" s="207"/>
      <c r="FR164" s="207" t="str">
        <f t="shared" si="44"/>
        <v/>
      </c>
      <c r="FS164" s="207"/>
      <c r="FT164" s="207"/>
      <c r="FU164" s="207"/>
      <c r="FV164" s="207"/>
      <c r="FW164" s="207"/>
      <c r="FX164" s="207"/>
      <c r="FY164" s="207" t="str">
        <f t="shared" si="45"/>
        <v/>
      </c>
      <c r="FZ164" s="207"/>
      <c r="GA164" s="207"/>
      <c r="GB164" s="207"/>
      <c r="GC164" s="207"/>
      <c r="GD164" s="207"/>
      <c r="GE164" s="207"/>
      <c r="GF164" s="207" t="str">
        <f t="shared" si="46"/>
        <v/>
      </c>
      <c r="GG164" s="207"/>
      <c r="GH164" s="207"/>
      <c r="GI164" s="207"/>
      <c r="GJ164" s="207"/>
      <c r="GK164" s="207"/>
      <c r="GL164" s="207"/>
      <c r="GM164" s="207" t="str">
        <f t="shared" si="47"/>
        <v/>
      </c>
      <c r="GN164" s="207"/>
      <c r="GO164" s="207"/>
      <c r="GP164" s="207"/>
      <c r="GQ164" s="207"/>
      <c r="GR164" s="207"/>
      <c r="GS164" s="207"/>
      <c r="GT164" s="207" t="str">
        <f t="shared" si="48"/>
        <v/>
      </c>
      <c r="GU164" s="207"/>
      <c r="GV164" s="207"/>
      <c r="GW164" s="207"/>
      <c r="GX164" s="207"/>
      <c r="GY164" s="207"/>
      <c r="GZ164" s="207"/>
      <c r="HA164" s="207" t="str">
        <f t="shared" si="49"/>
        <v/>
      </c>
      <c r="HB164" s="207"/>
      <c r="HC164" s="207"/>
      <c r="HD164" s="207"/>
      <c r="HE164" s="207"/>
      <c r="HF164" s="207"/>
      <c r="HG164" s="207"/>
      <c r="HH164" s="207" t="str">
        <f t="shared" si="50"/>
        <v/>
      </c>
      <c r="HI164" s="207"/>
      <c r="HJ164" s="207"/>
      <c r="HK164" s="207"/>
      <c r="HL164" s="207"/>
      <c r="HM164" s="207"/>
      <c r="HN164" s="207"/>
      <c r="HO164" s="207" t="str">
        <f t="shared" si="51"/>
        <v/>
      </c>
      <c r="HP164" s="207"/>
      <c r="HQ164" s="207"/>
      <c r="HR164" s="207"/>
      <c r="HS164" s="207"/>
      <c r="HT164" s="207"/>
      <c r="HU164" s="207"/>
      <c r="HV164" s="207" t="str">
        <f t="shared" si="52"/>
        <v/>
      </c>
      <c r="HW164" s="207"/>
      <c r="HX164" s="207"/>
      <c r="HY164" s="207"/>
      <c r="HZ164" s="207"/>
      <c r="IA164" s="207"/>
      <c r="IB164" s="207"/>
      <c r="IC164" s="207" t="str">
        <f t="shared" si="53"/>
        <v/>
      </c>
      <c r="ID164" s="207"/>
      <c r="IE164" s="207"/>
      <c r="IF164" s="207"/>
      <c r="IG164" s="207"/>
      <c r="IH164" s="207"/>
      <c r="II164" s="207"/>
      <c r="IJ164" s="207" t="str">
        <f t="shared" si="54"/>
        <v/>
      </c>
      <c r="IK164" s="207"/>
      <c r="IL164" s="207"/>
      <c r="IM164" s="207"/>
      <c r="IN164" s="207"/>
      <c r="IO164" s="207"/>
      <c r="IP164" s="207"/>
      <c r="IQ164" s="207" t="str">
        <f t="shared" si="55"/>
        <v/>
      </c>
      <c r="IR164" s="207"/>
      <c r="IS164" s="207"/>
      <c r="IT164" s="207"/>
      <c r="IU164" s="207"/>
      <c r="IV164" s="207"/>
      <c r="IW164" s="207"/>
      <c r="IX164" s="207" t="str">
        <f t="shared" si="56"/>
        <v/>
      </c>
      <c r="IY164" s="207"/>
      <c r="IZ164" s="207"/>
      <c r="JA164" s="207"/>
      <c r="JB164" s="207"/>
      <c r="JC164" s="207"/>
      <c r="JD164" s="207"/>
      <c r="JE164" s="207" t="str">
        <f t="shared" si="57"/>
        <v/>
      </c>
      <c r="JF164" s="207"/>
      <c r="JG164" s="207"/>
      <c r="JH164" s="207"/>
      <c r="JI164" s="207"/>
      <c r="JJ164" s="207"/>
      <c r="JK164" s="207"/>
      <c r="JL164" s="207" t="str">
        <f t="shared" si="58"/>
        <v/>
      </c>
      <c r="JM164" s="207"/>
      <c r="JN164" s="207"/>
      <c r="JO164" s="207"/>
      <c r="JP164" s="207"/>
      <c r="JQ164" s="207"/>
      <c r="JR164" s="207"/>
      <c r="JS164" s="207" t="str">
        <f t="shared" si="59"/>
        <v/>
      </c>
      <c r="JT164" s="207"/>
      <c r="JU164" s="207"/>
      <c r="JV164" s="207"/>
      <c r="JW164" s="207"/>
      <c r="JX164" s="207"/>
      <c r="JY164" s="207"/>
      <c r="JZ164" s="207" t="str">
        <f t="shared" si="60"/>
        <v/>
      </c>
      <c r="KA164" s="207"/>
      <c r="KB164" s="207"/>
      <c r="KC164" s="207"/>
      <c r="KD164" s="207"/>
      <c r="KE164" s="207"/>
      <c r="KF164" s="207"/>
      <c r="KG164" s="207" t="str">
        <f t="shared" si="61"/>
        <v/>
      </c>
      <c r="KH164" s="207"/>
      <c r="KI164" s="207"/>
      <c r="KJ164" s="207"/>
      <c r="KK164" s="207"/>
      <c r="KL164" s="207"/>
      <c r="KM164" s="207"/>
      <c r="KN164" s="207" t="str">
        <f t="shared" si="62"/>
        <v/>
      </c>
      <c r="KO164" s="207"/>
      <c r="KP164" s="207"/>
      <c r="KQ164" s="207"/>
      <c r="KR164" s="207"/>
      <c r="KS164" s="207"/>
      <c r="KT164" s="207"/>
      <c r="KU164" s="207" t="str">
        <f t="shared" si="63"/>
        <v/>
      </c>
      <c r="KV164" s="207"/>
      <c r="KW164" s="207"/>
      <c r="KX164" s="207"/>
      <c r="KY164" s="207"/>
      <c r="KZ164" s="207"/>
      <c r="LA164" s="207"/>
      <c r="LB164" s="207" t="str">
        <f t="shared" si="64"/>
        <v/>
      </c>
      <c r="LC164" s="207"/>
      <c r="LD164" s="207"/>
      <c r="LE164" s="207"/>
      <c r="LF164" s="207"/>
      <c r="LG164" s="207"/>
      <c r="LH164" s="207"/>
      <c r="LI164" s="207" t="str">
        <f t="shared" si="75"/>
        <v/>
      </c>
      <c r="LJ164" s="207"/>
      <c r="LK164" s="207"/>
      <c r="LL164" s="207"/>
      <c r="LM164" s="207"/>
      <c r="LN164" s="207"/>
      <c r="LO164" s="207"/>
      <c r="LP164" s="207" t="str">
        <f t="shared" si="76"/>
        <v/>
      </c>
      <c r="LQ164" s="207"/>
      <c r="LR164" s="207"/>
      <c r="LS164" s="207"/>
      <c r="LT164" s="207"/>
      <c r="LU164" s="207"/>
      <c r="LV164" s="207"/>
      <c r="LW164" s="207" t="str">
        <f t="shared" si="77"/>
        <v/>
      </c>
      <c r="LX164" s="207"/>
      <c r="LY164" s="207"/>
      <c r="LZ164" s="207"/>
      <c r="MA164" s="207"/>
      <c r="MB164" s="207"/>
      <c r="MC164" s="207"/>
      <c r="MD164" s="207" t="str">
        <f t="shared" si="78"/>
        <v/>
      </c>
      <c r="ME164" s="207"/>
      <c r="MF164" s="207"/>
      <c r="MG164" s="207"/>
      <c r="MH164" s="207"/>
      <c r="MI164" s="207"/>
      <c r="MJ164" s="207"/>
      <c r="MK164" s="207" t="str">
        <f t="shared" si="79"/>
        <v/>
      </c>
      <c r="ML164" s="207"/>
      <c r="MM164" s="207"/>
      <c r="MN164" s="207"/>
      <c r="MO164" s="207"/>
      <c r="MP164" s="207"/>
      <c r="MQ164" s="207"/>
      <c r="MR164" s="207" t="str">
        <f t="shared" si="80"/>
        <v/>
      </c>
      <c r="MS164" s="207"/>
      <c r="MT164" s="207"/>
      <c r="MU164" s="207"/>
      <c r="MV164" s="207"/>
      <c r="MW164" s="207"/>
      <c r="MX164" s="207"/>
      <c r="MY164" s="207" t="str">
        <f t="shared" si="81"/>
        <v/>
      </c>
      <c r="MZ164" s="207"/>
      <c r="NA164" s="207"/>
      <c r="NB164" s="207"/>
      <c r="NC164" s="207"/>
      <c r="ND164" s="207"/>
      <c r="NE164" s="207"/>
      <c r="NF164" s="207" t="str">
        <f t="shared" si="82"/>
        <v/>
      </c>
      <c r="NG164" s="207"/>
      <c r="NH164" s="207"/>
      <c r="NI164" s="207"/>
      <c r="NJ164" s="207"/>
      <c r="NK164" s="207"/>
      <c r="NL164" s="207"/>
      <c r="NM164" s="207" t="str">
        <f t="shared" si="83"/>
        <v/>
      </c>
      <c r="NN164" s="207"/>
      <c r="NO164" s="207"/>
      <c r="NP164" s="207"/>
      <c r="NQ164" s="207"/>
      <c r="NR164" s="207"/>
      <c r="NS164" s="207"/>
      <c r="NT164" s="207" t="str">
        <f t="shared" si="84"/>
        <v/>
      </c>
      <c r="NU164" s="207"/>
      <c r="NV164" s="207"/>
      <c r="NW164" s="207"/>
      <c r="NX164" s="207"/>
      <c r="NY164" s="207"/>
      <c r="NZ164" s="207"/>
      <c r="OA164" s="207" t="str">
        <f t="shared" si="85"/>
        <v/>
      </c>
      <c r="OB164" s="207"/>
      <c r="OC164" s="207"/>
      <c r="OD164" s="207"/>
      <c r="OE164" s="207"/>
      <c r="OF164" s="207"/>
      <c r="OG164" s="207"/>
      <c r="OH164" s="207" t="str">
        <f t="shared" si="86"/>
        <v/>
      </c>
      <c r="OI164" s="207"/>
      <c r="OJ164" s="207"/>
      <c r="OK164" s="207"/>
      <c r="OL164" s="207"/>
      <c r="OM164" s="207"/>
      <c r="ON164" s="207"/>
      <c r="OO164" s="207" t="str">
        <f t="shared" si="87"/>
        <v/>
      </c>
      <c r="OP164" s="207"/>
      <c r="OQ164" s="207"/>
      <c r="OR164" s="207"/>
      <c r="OS164" s="207"/>
      <c r="OT164" s="207"/>
      <c r="OU164" s="207"/>
      <c r="OV164" s="207" t="str">
        <f t="shared" si="88"/>
        <v/>
      </c>
      <c r="OW164" s="207"/>
      <c r="OX164" s="207"/>
      <c r="OY164" s="207"/>
      <c r="OZ164" s="207"/>
      <c r="PA164" s="207"/>
      <c r="PB164" s="207"/>
      <c r="PC164" s="207" t="str">
        <f t="shared" si="89"/>
        <v/>
      </c>
      <c r="PD164" s="207"/>
      <c r="PE164" s="207"/>
      <c r="PF164" s="207"/>
      <c r="PG164" s="207"/>
      <c r="PH164" s="207"/>
      <c r="PI164" s="207"/>
      <c r="PJ164" s="207" t="str">
        <f t="shared" si="90"/>
        <v/>
      </c>
      <c r="PK164" s="207"/>
      <c r="PL164" s="207"/>
      <c r="PM164" s="207"/>
      <c r="PN164" s="207"/>
      <c r="PO164" s="207"/>
      <c r="PP164" s="207"/>
      <c r="PQ164" s="207" t="str">
        <f t="shared" si="91"/>
        <v/>
      </c>
      <c r="PR164" s="207"/>
      <c r="PS164" s="207"/>
      <c r="PT164" s="207"/>
      <c r="PU164" s="207"/>
      <c r="PV164" s="207"/>
      <c r="PW164" s="207"/>
      <c r="PX164" s="207" t="str">
        <f t="shared" si="92"/>
        <v/>
      </c>
      <c r="PY164" s="207"/>
      <c r="PZ164" s="207"/>
      <c r="QA164" s="207"/>
      <c r="QB164" s="207"/>
      <c r="QC164" s="207"/>
      <c r="QD164" s="207"/>
      <c r="QE164" s="207" t="str">
        <f t="shared" si="93"/>
        <v/>
      </c>
      <c r="QF164" s="207"/>
      <c r="QG164" s="207"/>
      <c r="QH164" s="207"/>
      <c r="QI164" s="207"/>
      <c r="QJ164" s="207"/>
      <c r="QK164" s="207"/>
      <c r="QL164" s="207"/>
      <c r="QM164" s="207"/>
      <c r="QN164" s="207"/>
      <c r="QO164" s="207"/>
      <c r="QP164" s="207"/>
      <c r="QQ164" s="207"/>
      <c r="QR164" s="207"/>
      <c r="QS164" s="207"/>
      <c r="QT164" s="207"/>
      <c r="QU164" s="207"/>
      <c r="QV164" s="207"/>
    </row>
    <row r="165" spans="1:464" s="6" customFormat="1" ht="16.5">
      <c r="A165" s="207"/>
      <c r="B165" s="208"/>
      <c r="C165" s="208"/>
      <c r="D165" s="208"/>
      <c r="E165" s="208"/>
      <c r="F165" s="207" t="e">
        <f t="shared" si="102"/>
        <v>#N/A</v>
      </c>
      <c r="G165" s="207"/>
      <c r="H165" s="208"/>
      <c r="I165" s="208"/>
      <c r="J165" s="208"/>
      <c r="K165" s="207"/>
      <c r="L165" s="207"/>
      <c r="M165" s="207">
        <f t="shared" si="103"/>
        <v>20</v>
      </c>
      <c r="N165" s="207"/>
      <c r="O165" s="207"/>
      <c r="P165" s="207"/>
      <c r="Q165" s="209"/>
      <c r="R165" s="207"/>
      <c r="S165" s="207"/>
      <c r="T165" s="207">
        <f t="shared" si="100"/>
        <v>20</v>
      </c>
      <c r="U165" s="207"/>
      <c r="V165" s="207"/>
      <c r="W165" s="207"/>
      <c r="X165" s="207"/>
      <c r="Y165" s="207"/>
      <c r="Z165" s="207"/>
      <c r="AA165" s="207">
        <f t="shared" si="101"/>
        <v>0</v>
      </c>
      <c r="AB165" s="207"/>
      <c r="AC165" s="207"/>
      <c r="AD165" s="207"/>
      <c r="AE165" s="207"/>
      <c r="AF165" s="207"/>
      <c r="AG165" s="207"/>
      <c r="AH165" s="207" t="str">
        <f t="shared" si="24"/>
        <v/>
      </c>
      <c r="AI165" s="207"/>
      <c r="AJ165" s="207"/>
      <c r="AK165" s="207"/>
      <c r="AL165" s="207"/>
      <c r="AM165" s="207"/>
      <c r="AN165" s="207"/>
      <c r="AO165" s="207" t="str">
        <f t="shared" si="25"/>
        <v/>
      </c>
      <c r="AP165" s="207"/>
      <c r="AQ165" s="207"/>
      <c r="AR165" s="207"/>
      <c r="AS165" s="207"/>
      <c r="AT165" s="207"/>
      <c r="AU165" s="207"/>
      <c r="AV165" s="207" t="str">
        <f t="shared" si="26"/>
        <v/>
      </c>
      <c r="AW165" s="207"/>
      <c r="AX165" s="207"/>
      <c r="AY165" s="207"/>
      <c r="AZ165" s="207"/>
      <c r="BA165" s="207"/>
      <c r="BB165" s="207"/>
      <c r="BC165" s="207" t="str">
        <f t="shared" si="27"/>
        <v/>
      </c>
      <c r="BD165" s="207"/>
      <c r="BE165" s="207"/>
      <c r="BF165" s="207"/>
      <c r="BG165" s="207"/>
      <c r="BH165" s="207"/>
      <c r="BI165" s="207"/>
      <c r="BJ165" s="207" t="str">
        <f t="shared" si="28"/>
        <v/>
      </c>
      <c r="BK165" s="207"/>
      <c r="BL165" s="207"/>
      <c r="BM165" s="207"/>
      <c r="BN165" s="207"/>
      <c r="BO165" s="207"/>
      <c r="BP165" s="207"/>
      <c r="BQ165" s="207" t="str">
        <f t="shared" si="29"/>
        <v/>
      </c>
      <c r="BR165" s="207"/>
      <c r="BS165" s="207"/>
      <c r="BT165" s="207"/>
      <c r="BU165" s="207"/>
      <c r="BV165" s="207"/>
      <c r="BW165" s="207"/>
      <c r="BX165" s="207" t="str">
        <f t="shared" si="30"/>
        <v/>
      </c>
      <c r="BY165" s="207"/>
      <c r="BZ165" s="207"/>
      <c r="CA165" s="207"/>
      <c r="CB165" s="207"/>
      <c r="CC165" s="207"/>
      <c r="CD165" s="207"/>
      <c r="CE165" s="207" t="str">
        <f t="shared" si="31"/>
        <v/>
      </c>
      <c r="CF165" s="207"/>
      <c r="CG165" s="207"/>
      <c r="CH165" s="207"/>
      <c r="CI165" s="207"/>
      <c r="CJ165" s="207"/>
      <c r="CK165" s="207"/>
      <c r="CL165" s="207" t="str">
        <f t="shared" si="32"/>
        <v/>
      </c>
      <c r="CM165" s="207"/>
      <c r="CN165" s="207"/>
      <c r="CO165" s="207"/>
      <c r="CP165" s="207"/>
      <c r="CQ165" s="207"/>
      <c r="CR165" s="207"/>
      <c r="CS165" s="207" t="str">
        <f t="shared" si="33"/>
        <v/>
      </c>
      <c r="CT165" s="207"/>
      <c r="CU165" s="207"/>
      <c r="CV165" s="207"/>
      <c r="CW165" s="207"/>
      <c r="CX165" s="207"/>
      <c r="CY165" s="207"/>
      <c r="CZ165" s="207" t="str">
        <f t="shared" si="34"/>
        <v/>
      </c>
      <c r="DA165" s="207"/>
      <c r="DB165" s="207"/>
      <c r="DC165" s="207"/>
      <c r="DD165" s="207"/>
      <c r="DE165" s="207"/>
      <c r="DF165" s="207"/>
      <c r="DG165" s="207" t="str">
        <f t="shared" si="35"/>
        <v/>
      </c>
      <c r="DH165" s="207"/>
      <c r="DI165" s="207"/>
      <c r="DJ165" s="207"/>
      <c r="DK165" s="207"/>
      <c r="DL165" s="207"/>
      <c r="DM165" s="207"/>
      <c r="DN165" s="207" t="str">
        <f t="shared" si="36"/>
        <v/>
      </c>
      <c r="DO165" s="207"/>
      <c r="DP165" s="207"/>
      <c r="DQ165" s="207"/>
      <c r="DR165" s="207"/>
      <c r="DS165" s="207"/>
      <c r="DT165" s="207"/>
      <c r="DU165" s="207" t="str">
        <f t="shared" si="37"/>
        <v/>
      </c>
      <c r="DV165" s="207"/>
      <c r="DW165" s="207"/>
      <c r="DX165" s="207"/>
      <c r="DY165" s="207"/>
      <c r="DZ165" s="207"/>
      <c r="EA165" s="207"/>
      <c r="EB165" s="207" t="str">
        <f t="shared" si="38"/>
        <v/>
      </c>
      <c r="EC165" s="207"/>
      <c r="ED165" s="207"/>
      <c r="EE165" s="207"/>
      <c r="EF165" s="207"/>
      <c r="EG165" s="207"/>
      <c r="EH165" s="207"/>
      <c r="EI165" s="207" t="str">
        <f t="shared" si="39"/>
        <v/>
      </c>
      <c r="EJ165" s="207"/>
      <c r="EK165" s="207"/>
      <c r="EL165" s="207"/>
      <c r="EM165" s="207"/>
      <c r="EN165" s="207"/>
      <c r="EO165" s="207"/>
      <c r="EP165" s="207" t="str">
        <f t="shared" si="40"/>
        <v/>
      </c>
      <c r="EQ165" s="207"/>
      <c r="ER165" s="207"/>
      <c r="ES165" s="207"/>
      <c r="ET165" s="207"/>
      <c r="EU165" s="207"/>
      <c r="EV165" s="207"/>
      <c r="EW165" s="207" t="str">
        <f t="shared" si="41"/>
        <v/>
      </c>
      <c r="EX165" s="207"/>
      <c r="EY165" s="207"/>
      <c r="EZ165" s="207"/>
      <c r="FA165" s="207"/>
      <c r="FB165" s="207"/>
      <c r="FC165" s="207"/>
      <c r="FD165" s="207" t="str">
        <f t="shared" si="42"/>
        <v/>
      </c>
      <c r="FE165" s="207"/>
      <c r="FF165" s="207"/>
      <c r="FG165" s="207"/>
      <c r="FH165" s="207"/>
      <c r="FI165" s="207"/>
      <c r="FJ165" s="207"/>
      <c r="FK165" s="207" t="str">
        <f t="shared" si="43"/>
        <v/>
      </c>
      <c r="FL165" s="207"/>
      <c r="FM165" s="207"/>
      <c r="FN165" s="207"/>
      <c r="FO165" s="207"/>
      <c r="FP165" s="207"/>
      <c r="FQ165" s="207"/>
      <c r="FR165" s="207" t="str">
        <f t="shared" si="44"/>
        <v/>
      </c>
      <c r="FS165" s="207"/>
      <c r="FT165" s="207"/>
      <c r="FU165" s="207"/>
      <c r="FV165" s="207"/>
      <c r="FW165" s="207"/>
      <c r="FX165" s="207"/>
      <c r="FY165" s="207" t="str">
        <f t="shared" si="45"/>
        <v/>
      </c>
      <c r="FZ165" s="207"/>
      <c r="GA165" s="207"/>
      <c r="GB165" s="207"/>
      <c r="GC165" s="207"/>
      <c r="GD165" s="207"/>
      <c r="GE165" s="207"/>
      <c r="GF165" s="207" t="str">
        <f t="shared" si="46"/>
        <v/>
      </c>
      <c r="GG165" s="207"/>
      <c r="GH165" s="207"/>
      <c r="GI165" s="207"/>
      <c r="GJ165" s="207"/>
      <c r="GK165" s="207"/>
      <c r="GL165" s="207"/>
      <c r="GM165" s="207" t="str">
        <f t="shared" si="47"/>
        <v/>
      </c>
      <c r="GN165" s="207"/>
      <c r="GO165" s="207"/>
      <c r="GP165" s="207"/>
      <c r="GQ165" s="207"/>
      <c r="GR165" s="207"/>
      <c r="GS165" s="207"/>
      <c r="GT165" s="207" t="str">
        <f t="shared" si="48"/>
        <v/>
      </c>
      <c r="GU165" s="207"/>
      <c r="GV165" s="207"/>
      <c r="GW165" s="207"/>
      <c r="GX165" s="207"/>
      <c r="GY165" s="207"/>
      <c r="GZ165" s="207"/>
      <c r="HA165" s="207" t="str">
        <f t="shared" si="49"/>
        <v/>
      </c>
      <c r="HB165" s="207"/>
      <c r="HC165" s="207"/>
      <c r="HD165" s="207"/>
      <c r="HE165" s="207"/>
      <c r="HF165" s="207"/>
      <c r="HG165" s="207"/>
      <c r="HH165" s="207" t="str">
        <f t="shared" si="50"/>
        <v/>
      </c>
      <c r="HI165" s="207"/>
      <c r="HJ165" s="207"/>
      <c r="HK165" s="207"/>
      <c r="HL165" s="207"/>
      <c r="HM165" s="207"/>
      <c r="HN165" s="207"/>
      <c r="HO165" s="207" t="str">
        <f t="shared" si="51"/>
        <v/>
      </c>
      <c r="HP165" s="207"/>
      <c r="HQ165" s="207"/>
      <c r="HR165" s="207"/>
      <c r="HS165" s="207"/>
      <c r="HT165" s="207"/>
      <c r="HU165" s="207"/>
      <c r="HV165" s="207" t="str">
        <f t="shared" si="52"/>
        <v/>
      </c>
      <c r="HW165" s="207"/>
      <c r="HX165" s="207"/>
      <c r="HY165" s="207"/>
      <c r="HZ165" s="207"/>
      <c r="IA165" s="207"/>
      <c r="IB165" s="207"/>
      <c r="IC165" s="207" t="str">
        <f t="shared" si="53"/>
        <v/>
      </c>
      <c r="ID165" s="207"/>
      <c r="IE165" s="207"/>
      <c r="IF165" s="207"/>
      <c r="IG165" s="207"/>
      <c r="IH165" s="207"/>
      <c r="II165" s="207"/>
      <c r="IJ165" s="207" t="str">
        <f t="shared" si="54"/>
        <v/>
      </c>
      <c r="IK165" s="207"/>
      <c r="IL165" s="207"/>
      <c r="IM165" s="207"/>
      <c r="IN165" s="207"/>
      <c r="IO165" s="207"/>
      <c r="IP165" s="207"/>
      <c r="IQ165" s="207" t="str">
        <f t="shared" si="55"/>
        <v/>
      </c>
      <c r="IR165" s="207"/>
      <c r="IS165" s="207"/>
      <c r="IT165" s="207"/>
      <c r="IU165" s="207"/>
      <c r="IV165" s="207"/>
      <c r="IW165" s="207"/>
      <c r="IX165" s="207" t="str">
        <f t="shared" si="56"/>
        <v/>
      </c>
      <c r="IY165" s="207"/>
      <c r="IZ165" s="207"/>
      <c r="JA165" s="207"/>
      <c r="JB165" s="207"/>
      <c r="JC165" s="207"/>
      <c r="JD165" s="207"/>
      <c r="JE165" s="207" t="str">
        <f t="shared" si="57"/>
        <v/>
      </c>
      <c r="JF165" s="207"/>
      <c r="JG165" s="207"/>
      <c r="JH165" s="207"/>
      <c r="JI165" s="207"/>
      <c r="JJ165" s="207"/>
      <c r="JK165" s="207"/>
      <c r="JL165" s="207" t="str">
        <f t="shared" si="58"/>
        <v/>
      </c>
      <c r="JM165" s="207"/>
      <c r="JN165" s="207"/>
      <c r="JO165" s="207"/>
      <c r="JP165" s="207"/>
      <c r="JQ165" s="207"/>
      <c r="JR165" s="207"/>
      <c r="JS165" s="207" t="str">
        <f t="shared" si="59"/>
        <v/>
      </c>
      <c r="JT165" s="207"/>
      <c r="JU165" s="207"/>
      <c r="JV165" s="207"/>
      <c r="JW165" s="207"/>
      <c r="JX165" s="207"/>
      <c r="JY165" s="207"/>
      <c r="JZ165" s="207" t="str">
        <f t="shared" si="60"/>
        <v/>
      </c>
      <c r="KA165" s="207"/>
      <c r="KB165" s="207"/>
      <c r="KC165" s="207"/>
      <c r="KD165" s="207"/>
      <c r="KE165" s="207"/>
      <c r="KF165" s="207"/>
      <c r="KG165" s="207" t="str">
        <f t="shared" si="61"/>
        <v/>
      </c>
      <c r="KH165" s="207"/>
      <c r="KI165" s="207"/>
      <c r="KJ165" s="207"/>
      <c r="KK165" s="207"/>
      <c r="KL165" s="207"/>
      <c r="KM165" s="207"/>
      <c r="KN165" s="207" t="str">
        <f t="shared" si="62"/>
        <v/>
      </c>
      <c r="KO165" s="207"/>
      <c r="KP165" s="207"/>
      <c r="KQ165" s="207"/>
      <c r="KR165" s="207"/>
      <c r="KS165" s="207"/>
      <c r="KT165" s="207"/>
      <c r="KU165" s="207" t="str">
        <f t="shared" si="63"/>
        <v/>
      </c>
      <c r="KV165" s="207"/>
      <c r="KW165" s="207"/>
      <c r="KX165" s="207"/>
      <c r="KY165" s="207"/>
      <c r="KZ165" s="207"/>
      <c r="LA165" s="207"/>
      <c r="LB165" s="207" t="str">
        <f t="shared" si="64"/>
        <v/>
      </c>
      <c r="LC165" s="207"/>
      <c r="LD165" s="207"/>
      <c r="LE165" s="207"/>
      <c r="LF165" s="207"/>
      <c r="LG165" s="207"/>
      <c r="LH165" s="207"/>
      <c r="LI165" s="207" t="str">
        <f t="shared" si="75"/>
        <v/>
      </c>
      <c r="LJ165" s="207"/>
      <c r="LK165" s="207"/>
      <c r="LL165" s="207"/>
      <c r="LM165" s="207"/>
      <c r="LN165" s="207"/>
      <c r="LO165" s="207"/>
      <c r="LP165" s="207" t="str">
        <f t="shared" si="76"/>
        <v/>
      </c>
      <c r="LQ165" s="207"/>
      <c r="LR165" s="207"/>
      <c r="LS165" s="207"/>
      <c r="LT165" s="207"/>
      <c r="LU165" s="207"/>
      <c r="LV165" s="207"/>
      <c r="LW165" s="207" t="str">
        <f t="shared" si="77"/>
        <v/>
      </c>
      <c r="LX165" s="207"/>
      <c r="LY165" s="207"/>
      <c r="LZ165" s="207"/>
      <c r="MA165" s="207"/>
      <c r="MB165" s="207"/>
      <c r="MC165" s="207"/>
      <c r="MD165" s="207" t="str">
        <f t="shared" si="78"/>
        <v/>
      </c>
      <c r="ME165" s="207"/>
      <c r="MF165" s="207"/>
      <c r="MG165" s="207"/>
      <c r="MH165" s="207"/>
      <c r="MI165" s="207"/>
      <c r="MJ165" s="207"/>
      <c r="MK165" s="207" t="str">
        <f t="shared" si="79"/>
        <v/>
      </c>
      <c r="ML165" s="207"/>
      <c r="MM165" s="207"/>
      <c r="MN165" s="207"/>
      <c r="MO165" s="207"/>
      <c r="MP165" s="207"/>
      <c r="MQ165" s="207"/>
      <c r="MR165" s="207" t="str">
        <f t="shared" si="80"/>
        <v/>
      </c>
      <c r="MS165" s="207"/>
      <c r="MT165" s="207"/>
      <c r="MU165" s="207"/>
      <c r="MV165" s="207"/>
      <c r="MW165" s="207"/>
      <c r="MX165" s="207"/>
      <c r="MY165" s="207" t="str">
        <f t="shared" si="81"/>
        <v/>
      </c>
      <c r="MZ165" s="207"/>
      <c r="NA165" s="207"/>
      <c r="NB165" s="207"/>
      <c r="NC165" s="207"/>
      <c r="ND165" s="207"/>
      <c r="NE165" s="207"/>
      <c r="NF165" s="207" t="str">
        <f t="shared" si="82"/>
        <v/>
      </c>
      <c r="NG165" s="207"/>
      <c r="NH165" s="207"/>
      <c r="NI165" s="207"/>
      <c r="NJ165" s="207"/>
      <c r="NK165" s="207"/>
      <c r="NL165" s="207"/>
      <c r="NM165" s="207" t="str">
        <f t="shared" si="83"/>
        <v/>
      </c>
      <c r="NN165" s="207"/>
      <c r="NO165" s="207"/>
      <c r="NP165" s="207"/>
      <c r="NQ165" s="207"/>
      <c r="NR165" s="207"/>
      <c r="NS165" s="207"/>
      <c r="NT165" s="207" t="str">
        <f t="shared" si="84"/>
        <v/>
      </c>
      <c r="NU165" s="207"/>
      <c r="NV165" s="207"/>
      <c r="NW165" s="207"/>
      <c r="NX165" s="207"/>
      <c r="NY165" s="207"/>
      <c r="NZ165" s="207"/>
      <c r="OA165" s="207" t="str">
        <f t="shared" si="85"/>
        <v/>
      </c>
      <c r="OB165" s="207"/>
      <c r="OC165" s="207"/>
      <c r="OD165" s="207"/>
      <c r="OE165" s="207"/>
      <c r="OF165" s="207"/>
      <c r="OG165" s="207"/>
      <c r="OH165" s="207" t="str">
        <f t="shared" si="86"/>
        <v/>
      </c>
      <c r="OI165" s="207"/>
      <c r="OJ165" s="207"/>
      <c r="OK165" s="207"/>
      <c r="OL165" s="207"/>
      <c r="OM165" s="207"/>
      <c r="ON165" s="207"/>
      <c r="OO165" s="207" t="str">
        <f t="shared" si="87"/>
        <v/>
      </c>
      <c r="OP165" s="207"/>
      <c r="OQ165" s="207"/>
      <c r="OR165" s="207"/>
      <c r="OS165" s="207"/>
      <c r="OT165" s="207"/>
      <c r="OU165" s="207"/>
      <c r="OV165" s="207" t="str">
        <f t="shared" si="88"/>
        <v/>
      </c>
      <c r="OW165" s="207"/>
      <c r="OX165" s="207"/>
      <c r="OY165" s="207"/>
      <c r="OZ165" s="207"/>
      <c r="PA165" s="207"/>
      <c r="PB165" s="207"/>
      <c r="PC165" s="207" t="str">
        <f t="shared" si="89"/>
        <v/>
      </c>
      <c r="PD165" s="207"/>
      <c r="PE165" s="207"/>
      <c r="PF165" s="207"/>
      <c r="PG165" s="207"/>
      <c r="PH165" s="207"/>
      <c r="PI165" s="207"/>
      <c r="PJ165" s="207" t="str">
        <f t="shared" si="90"/>
        <v/>
      </c>
      <c r="PK165" s="207"/>
      <c r="PL165" s="207"/>
      <c r="PM165" s="207"/>
      <c r="PN165" s="207"/>
      <c r="PO165" s="207"/>
      <c r="PP165" s="207"/>
      <c r="PQ165" s="207" t="str">
        <f t="shared" si="91"/>
        <v/>
      </c>
      <c r="PR165" s="207"/>
      <c r="PS165" s="207"/>
      <c r="PT165" s="207"/>
      <c r="PU165" s="207"/>
      <c r="PV165" s="207"/>
      <c r="PW165" s="207"/>
      <c r="PX165" s="207" t="str">
        <f t="shared" si="92"/>
        <v/>
      </c>
      <c r="PY165" s="207"/>
      <c r="PZ165" s="207"/>
      <c r="QA165" s="207"/>
      <c r="QB165" s="207"/>
      <c r="QC165" s="207"/>
      <c r="QD165" s="207"/>
      <c r="QE165" s="207" t="str">
        <f t="shared" si="93"/>
        <v/>
      </c>
      <c r="QF165" s="207"/>
      <c r="QG165" s="207"/>
      <c r="QH165" s="207"/>
      <c r="QI165" s="207"/>
      <c r="QJ165" s="207"/>
      <c r="QK165" s="207"/>
      <c r="QL165" s="207"/>
      <c r="QM165" s="207"/>
      <c r="QN165" s="207"/>
      <c r="QO165" s="207"/>
      <c r="QP165" s="207"/>
      <c r="QQ165" s="207"/>
      <c r="QR165" s="207"/>
      <c r="QS165" s="207"/>
      <c r="QT165" s="207"/>
      <c r="QU165" s="207"/>
      <c r="QV165" s="207"/>
    </row>
    <row r="166" spans="1:464" s="6" customFormat="1" ht="16.5">
      <c r="A166" s="207"/>
      <c r="B166" s="208"/>
      <c r="C166" s="208"/>
      <c r="D166" s="208"/>
      <c r="E166" s="208"/>
      <c r="F166" s="207" t="e">
        <f t="shared" si="102"/>
        <v>#N/A</v>
      </c>
      <c r="G166" s="207"/>
      <c r="H166" s="208"/>
      <c r="I166" s="208"/>
      <c r="J166" s="208"/>
      <c r="K166" s="207"/>
      <c r="L166" s="207"/>
      <c r="M166" s="207">
        <f t="shared" si="103"/>
        <v>0</v>
      </c>
      <c r="N166" s="207"/>
      <c r="O166" s="207"/>
      <c r="P166" s="207"/>
      <c r="Q166" s="209"/>
      <c r="R166" s="207"/>
      <c r="S166" s="207"/>
      <c r="T166" s="207">
        <f t="shared" si="100"/>
        <v>20</v>
      </c>
      <c r="U166" s="207"/>
      <c r="V166" s="207"/>
      <c r="W166" s="207"/>
      <c r="X166" s="207"/>
      <c r="Y166" s="207"/>
      <c r="Z166" s="207"/>
      <c r="AA166" s="207">
        <f t="shared" si="101"/>
        <v>0</v>
      </c>
      <c r="AB166" s="207"/>
      <c r="AC166" s="207"/>
      <c r="AD166" s="207"/>
      <c r="AE166" s="207"/>
      <c r="AF166" s="207"/>
      <c r="AG166" s="207"/>
      <c r="AH166" s="207" t="str">
        <f t="shared" si="24"/>
        <v/>
      </c>
      <c r="AI166" s="207"/>
      <c r="AJ166" s="207"/>
      <c r="AK166" s="207"/>
      <c r="AL166" s="207"/>
      <c r="AM166" s="207"/>
      <c r="AN166" s="207"/>
      <c r="AO166" s="207" t="str">
        <f t="shared" si="25"/>
        <v/>
      </c>
      <c r="AP166" s="207"/>
      <c r="AQ166" s="207"/>
      <c r="AR166" s="207"/>
      <c r="AS166" s="207"/>
      <c r="AT166" s="207"/>
      <c r="AU166" s="207"/>
      <c r="AV166" s="207" t="str">
        <f t="shared" si="26"/>
        <v/>
      </c>
      <c r="AW166" s="207"/>
      <c r="AX166" s="207"/>
      <c r="AY166" s="207"/>
      <c r="AZ166" s="207"/>
      <c r="BA166" s="207"/>
      <c r="BB166" s="207"/>
      <c r="BC166" s="207" t="str">
        <f t="shared" si="27"/>
        <v/>
      </c>
      <c r="BD166" s="207"/>
      <c r="BE166" s="207"/>
      <c r="BF166" s="207"/>
      <c r="BG166" s="207"/>
      <c r="BH166" s="207"/>
      <c r="BI166" s="207"/>
      <c r="BJ166" s="207" t="str">
        <f t="shared" si="28"/>
        <v/>
      </c>
      <c r="BK166" s="207"/>
      <c r="BL166" s="207"/>
      <c r="BM166" s="207"/>
      <c r="BN166" s="207"/>
      <c r="BO166" s="207"/>
      <c r="BP166" s="207"/>
      <c r="BQ166" s="207" t="str">
        <f t="shared" si="29"/>
        <v/>
      </c>
      <c r="BR166" s="207"/>
      <c r="BS166" s="207"/>
      <c r="BT166" s="207"/>
      <c r="BU166" s="207"/>
      <c r="BV166" s="207"/>
      <c r="BW166" s="207"/>
      <c r="BX166" s="207" t="str">
        <f t="shared" si="30"/>
        <v/>
      </c>
      <c r="BY166" s="207"/>
      <c r="BZ166" s="207"/>
      <c r="CA166" s="207"/>
      <c r="CB166" s="207"/>
      <c r="CC166" s="207"/>
      <c r="CD166" s="207"/>
      <c r="CE166" s="207" t="str">
        <f t="shared" si="31"/>
        <v/>
      </c>
      <c r="CF166" s="207"/>
      <c r="CG166" s="207"/>
      <c r="CH166" s="207"/>
      <c r="CI166" s="207"/>
      <c r="CJ166" s="207"/>
      <c r="CK166" s="207"/>
      <c r="CL166" s="207" t="str">
        <f t="shared" si="32"/>
        <v/>
      </c>
      <c r="CM166" s="207"/>
      <c r="CN166" s="207"/>
      <c r="CO166" s="207"/>
      <c r="CP166" s="207"/>
      <c r="CQ166" s="207"/>
      <c r="CR166" s="207"/>
      <c r="CS166" s="207" t="str">
        <f t="shared" si="33"/>
        <v/>
      </c>
      <c r="CT166" s="207"/>
      <c r="CU166" s="207"/>
      <c r="CV166" s="207"/>
      <c r="CW166" s="207"/>
      <c r="CX166" s="207"/>
      <c r="CY166" s="207"/>
      <c r="CZ166" s="207" t="str">
        <f t="shared" si="34"/>
        <v/>
      </c>
      <c r="DA166" s="207"/>
      <c r="DB166" s="207"/>
      <c r="DC166" s="207"/>
      <c r="DD166" s="207"/>
      <c r="DE166" s="207"/>
      <c r="DF166" s="207"/>
      <c r="DG166" s="207" t="str">
        <f t="shared" si="35"/>
        <v/>
      </c>
      <c r="DH166" s="207"/>
      <c r="DI166" s="207"/>
      <c r="DJ166" s="207"/>
      <c r="DK166" s="207"/>
      <c r="DL166" s="207"/>
      <c r="DM166" s="207"/>
      <c r="DN166" s="207" t="str">
        <f t="shared" si="36"/>
        <v/>
      </c>
      <c r="DO166" s="207"/>
      <c r="DP166" s="207"/>
      <c r="DQ166" s="207"/>
      <c r="DR166" s="207"/>
      <c r="DS166" s="207"/>
      <c r="DT166" s="207"/>
      <c r="DU166" s="207" t="str">
        <f t="shared" si="37"/>
        <v/>
      </c>
      <c r="DV166" s="207"/>
      <c r="DW166" s="207"/>
      <c r="DX166" s="207"/>
      <c r="DY166" s="207"/>
      <c r="DZ166" s="207"/>
      <c r="EA166" s="207"/>
      <c r="EB166" s="207" t="str">
        <f t="shared" si="38"/>
        <v/>
      </c>
      <c r="EC166" s="207"/>
      <c r="ED166" s="207"/>
      <c r="EE166" s="207"/>
      <c r="EF166" s="207"/>
      <c r="EG166" s="207"/>
      <c r="EH166" s="207"/>
      <c r="EI166" s="207" t="str">
        <f t="shared" si="39"/>
        <v/>
      </c>
      <c r="EJ166" s="207"/>
      <c r="EK166" s="207"/>
      <c r="EL166" s="207"/>
      <c r="EM166" s="207"/>
      <c r="EN166" s="207"/>
      <c r="EO166" s="207"/>
      <c r="EP166" s="207" t="str">
        <f t="shared" si="40"/>
        <v/>
      </c>
      <c r="EQ166" s="207"/>
      <c r="ER166" s="207"/>
      <c r="ES166" s="207"/>
      <c r="ET166" s="207"/>
      <c r="EU166" s="207"/>
      <c r="EV166" s="207"/>
      <c r="EW166" s="207" t="str">
        <f t="shared" si="41"/>
        <v/>
      </c>
      <c r="EX166" s="207"/>
      <c r="EY166" s="207"/>
      <c r="EZ166" s="207"/>
      <c r="FA166" s="207"/>
      <c r="FB166" s="207"/>
      <c r="FC166" s="207"/>
      <c r="FD166" s="207" t="str">
        <f t="shared" si="42"/>
        <v/>
      </c>
      <c r="FE166" s="207"/>
      <c r="FF166" s="207"/>
      <c r="FG166" s="207"/>
      <c r="FH166" s="207"/>
      <c r="FI166" s="207"/>
      <c r="FJ166" s="207"/>
      <c r="FK166" s="207" t="str">
        <f t="shared" si="43"/>
        <v/>
      </c>
      <c r="FL166" s="207"/>
      <c r="FM166" s="207"/>
      <c r="FN166" s="207"/>
      <c r="FO166" s="207"/>
      <c r="FP166" s="207"/>
      <c r="FQ166" s="207"/>
      <c r="FR166" s="207" t="str">
        <f t="shared" si="44"/>
        <v/>
      </c>
      <c r="FS166" s="207"/>
      <c r="FT166" s="207"/>
      <c r="FU166" s="207"/>
      <c r="FV166" s="207"/>
      <c r="FW166" s="207"/>
      <c r="FX166" s="207"/>
      <c r="FY166" s="207" t="str">
        <f t="shared" si="45"/>
        <v/>
      </c>
      <c r="FZ166" s="207"/>
      <c r="GA166" s="207"/>
      <c r="GB166" s="207"/>
      <c r="GC166" s="207"/>
      <c r="GD166" s="207"/>
      <c r="GE166" s="207"/>
      <c r="GF166" s="207" t="str">
        <f t="shared" si="46"/>
        <v/>
      </c>
      <c r="GG166" s="207"/>
      <c r="GH166" s="207"/>
      <c r="GI166" s="207"/>
      <c r="GJ166" s="207"/>
      <c r="GK166" s="207"/>
      <c r="GL166" s="207"/>
      <c r="GM166" s="207" t="str">
        <f t="shared" si="47"/>
        <v/>
      </c>
      <c r="GN166" s="207"/>
      <c r="GO166" s="207"/>
      <c r="GP166" s="207"/>
      <c r="GQ166" s="207"/>
      <c r="GR166" s="207"/>
      <c r="GS166" s="207"/>
      <c r="GT166" s="207" t="str">
        <f t="shared" si="48"/>
        <v/>
      </c>
      <c r="GU166" s="207"/>
      <c r="GV166" s="207"/>
      <c r="GW166" s="207"/>
      <c r="GX166" s="207"/>
      <c r="GY166" s="207"/>
      <c r="GZ166" s="207"/>
      <c r="HA166" s="207" t="str">
        <f t="shared" si="49"/>
        <v/>
      </c>
      <c r="HB166" s="207"/>
      <c r="HC166" s="207"/>
      <c r="HD166" s="207"/>
      <c r="HE166" s="207"/>
      <c r="HF166" s="207"/>
      <c r="HG166" s="207"/>
      <c r="HH166" s="207" t="str">
        <f t="shared" si="50"/>
        <v/>
      </c>
      <c r="HI166" s="207"/>
      <c r="HJ166" s="207"/>
      <c r="HK166" s="207"/>
      <c r="HL166" s="207"/>
      <c r="HM166" s="207"/>
      <c r="HN166" s="207"/>
      <c r="HO166" s="207" t="str">
        <f t="shared" si="51"/>
        <v/>
      </c>
      <c r="HP166" s="207"/>
      <c r="HQ166" s="207"/>
      <c r="HR166" s="207"/>
      <c r="HS166" s="207"/>
      <c r="HT166" s="207"/>
      <c r="HU166" s="207"/>
      <c r="HV166" s="207" t="str">
        <f t="shared" si="52"/>
        <v/>
      </c>
      <c r="HW166" s="207"/>
      <c r="HX166" s="207"/>
      <c r="HY166" s="207"/>
      <c r="HZ166" s="207"/>
      <c r="IA166" s="207"/>
      <c r="IB166" s="207"/>
      <c r="IC166" s="207" t="str">
        <f t="shared" si="53"/>
        <v/>
      </c>
      <c r="ID166" s="207"/>
      <c r="IE166" s="207"/>
      <c r="IF166" s="207"/>
      <c r="IG166" s="207"/>
      <c r="IH166" s="207"/>
      <c r="II166" s="207"/>
      <c r="IJ166" s="207" t="str">
        <f t="shared" si="54"/>
        <v/>
      </c>
      <c r="IK166" s="207"/>
      <c r="IL166" s="207"/>
      <c r="IM166" s="207"/>
      <c r="IN166" s="207"/>
      <c r="IO166" s="207"/>
      <c r="IP166" s="207"/>
      <c r="IQ166" s="207" t="str">
        <f t="shared" si="55"/>
        <v/>
      </c>
      <c r="IR166" s="207"/>
      <c r="IS166" s="207"/>
      <c r="IT166" s="207"/>
      <c r="IU166" s="207"/>
      <c r="IV166" s="207"/>
      <c r="IW166" s="207"/>
      <c r="IX166" s="207" t="str">
        <f t="shared" si="56"/>
        <v/>
      </c>
      <c r="IY166" s="207"/>
      <c r="IZ166" s="207"/>
      <c r="JA166" s="207"/>
      <c r="JB166" s="207"/>
      <c r="JC166" s="207"/>
      <c r="JD166" s="207"/>
      <c r="JE166" s="207" t="str">
        <f t="shared" si="57"/>
        <v/>
      </c>
      <c r="JF166" s="207"/>
      <c r="JG166" s="207"/>
      <c r="JH166" s="207"/>
      <c r="JI166" s="207"/>
      <c r="JJ166" s="207"/>
      <c r="JK166" s="207"/>
      <c r="JL166" s="207" t="str">
        <f t="shared" si="58"/>
        <v/>
      </c>
      <c r="JM166" s="207"/>
      <c r="JN166" s="207"/>
      <c r="JO166" s="207"/>
      <c r="JP166" s="207"/>
      <c r="JQ166" s="207"/>
      <c r="JR166" s="207"/>
      <c r="JS166" s="207" t="str">
        <f t="shared" si="59"/>
        <v/>
      </c>
      <c r="JT166" s="207"/>
      <c r="JU166" s="207"/>
      <c r="JV166" s="207"/>
      <c r="JW166" s="207"/>
      <c r="JX166" s="207"/>
      <c r="JY166" s="207"/>
      <c r="JZ166" s="207" t="str">
        <f t="shared" si="60"/>
        <v/>
      </c>
      <c r="KA166" s="207"/>
      <c r="KB166" s="207"/>
      <c r="KC166" s="207"/>
      <c r="KD166" s="207"/>
      <c r="KE166" s="207"/>
      <c r="KF166" s="207"/>
      <c r="KG166" s="207" t="str">
        <f t="shared" si="61"/>
        <v/>
      </c>
      <c r="KH166" s="207"/>
      <c r="KI166" s="207"/>
      <c r="KJ166" s="207"/>
      <c r="KK166" s="207"/>
      <c r="KL166" s="207"/>
      <c r="KM166" s="207"/>
      <c r="KN166" s="207" t="str">
        <f t="shared" si="62"/>
        <v/>
      </c>
      <c r="KO166" s="207"/>
      <c r="KP166" s="207"/>
      <c r="KQ166" s="207"/>
      <c r="KR166" s="207"/>
      <c r="KS166" s="207"/>
      <c r="KT166" s="207"/>
      <c r="KU166" s="207" t="str">
        <f t="shared" si="63"/>
        <v/>
      </c>
      <c r="KV166" s="207"/>
      <c r="KW166" s="207"/>
      <c r="KX166" s="207"/>
      <c r="KY166" s="207"/>
      <c r="KZ166" s="207"/>
      <c r="LA166" s="207"/>
      <c r="LB166" s="207" t="str">
        <f t="shared" si="64"/>
        <v/>
      </c>
      <c r="LC166" s="207"/>
      <c r="LD166" s="207"/>
      <c r="LE166" s="207"/>
      <c r="LF166" s="207"/>
      <c r="LG166" s="207"/>
      <c r="LH166" s="207"/>
      <c r="LI166" s="207" t="str">
        <f t="shared" si="75"/>
        <v/>
      </c>
      <c r="LJ166" s="207"/>
      <c r="LK166" s="207"/>
      <c r="LL166" s="207"/>
      <c r="LM166" s="207"/>
      <c r="LN166" s="207"/>
      <c r="LO166" s="207"/>
      <c r="LP166" s="207" t="str">
        <f t="shared" si="76"/>
        <v/>
      </c>
      <c r="LQ166" s="207"/>
      <c r="LR166" s="207"/>
      <c r="LS166" s="207"/>
      <c r="LT166" s="207"/>
      <c r="LU166" s="207"/>
      <c r="LV166" s="207"/>
      <c r="LW166" s="207" t="str">
        <f t="shared" si="77"/>
        <v/>
      </c>
      <c r="LX166" s="207"/>
      <c r="LY166" s="207"/>
      <c r="LZ166" s="207"/>
      <c r="MA166" s="207"/>
      <c r="MB166" s="207"/>
      <c r="MC166" s="207"/>
      <c r="MD166" s="207" t="str">
        <f t="shared" si="78"/>
        <v/>
      </c>
      <c r="ME166" s="207"/>
      <c r="MF166" s="207"/>
      <c r="MG166" s="207"/>
      <c r="MH166" s="207"/>
      <c r="MI166" s="207"/>
      <c r="MJ166" s="207"/>
      <c r="MK166" s="207" t="str">
        <f t="shared" si="79"/>
        <v/>
      </c>
      <c r="ML166" s="207"/>
      <c r="MM166" s="207"/>
      <c r="MN166" s="207"/>
      <c r="MO166" s="207"/>
      <c r="MP166" s="207"/>
      <c r="MQ166" s="207"/>
      <c r="MR166" s="207" t="str">
        <f t="shared" si="80"/>
        <v/>
      </c>
      <c r="MS166" s="207"/>
      <c r="MT166" s="207"/>
      <c r="MU166" s="207"/>
      <c r="MV166" s="207"/>
      <c r="MW166" s="207"/>
      <c r="MX166" s="207"/>
      <c r="MY166" s="207" t="str">
        <f t="shared" si="81"/>
        <v/>
      </c>
      <c r="MZ166" s="207"/>
      <c r="NA166" s="207"/>
      <c r="NB166" s="207"/>
      <c r="NC166" s="207"/>
      <c r="ND166" s="207"/>
      <c r="NE166" s="207"/>
      <c r="NF166" s="207" t="str">
        <f t="shared" si="82"/>
        <v/>
      </c>
      <c r="NG166" s="207"/>
      <c r="NH166" s="207"/>
      <c r="NI166" s="207"/>
      <c r="NJ166" s="207"/>
      <c r="NK166" s="207"/>
      <c r="NL166" s="207"/>
      <c r="NM166" s="207" t="str">
        <f t="shared" si="83"/>
        <v/>
      </c>
      <c r="NN166" s="207"/>
      <c r="NO166" s="207"/>
      <c r="NP166" s="207"/>
      <c r="NQ166" s="207"/>
      <c r="NR166" s="207"/>
      <c r="NS166" s="207"/>
      <c r="NT166" s="207" t="str">
        <f t="shared" si="84"/>
        <v/>
      </c>
      <c r="NU166" s="207"/>
      <c r="NV166" s="207"/>
      <c r="NW166" s="207"/>
      <c r="NX166" s="207"/>
      <c r="NY166" s="207"/>
      <c r="NZ166" s="207"/>
      <c r="OA166" s="207" t="str">
        <f t="shared" si="85"/>
        <v/>
      </c>
      <c r="OB166" s="207"/>
      <c r="OC166" s="207"/>
      <c r="OD166" s="207"/>
      <c r="OE166" s="207"/>
      <c r="OF166" s="207"/>
      <c r="OG166" s="207"/>
      <c r="OH166" s="207" t="str">
        <f t="shared" si="86"/>
        <v/>
      </c>
      <c r="OI166" s="207"/>
      <c r="OJ166" s="207"/>
      <c r="OK166" s="207"/>
      <c r="OL166" s="207"/>
      <c r="OM166" s="207"/>
      <c r="ON166" s="207"/>
      <c r="OO166" s="207" t="str">
        <f t="shared" si="87"/>
        <v/>
      </c>
      <c r="OP166" s="207"/>
      <c r="OQ166" s="207"/>
      <c r="OR166" s="207"/>
      <c r="OS166" s="207"/>
      <c r="OT166" s="207"/>
      <c r="OU166" s="207"/>
      <c r="OV166" s="207" t="str">
        <f t="shared" si="88"/>
        <v/>
      </c>
      <c r="OW166" s="207"/>
      <c r="OX166" s="207"/>
      <c r="OY166" s="207"/>
      <c r="OZ166" s="207"/>
      <c r="PA166" s="207"/>
      <c r="PB166" s="207"/>
      <c r="PC166" s="207" t="str">
        <f t="shared" si="89"/>
        <v/>
      </c>
      <c r="PD166" s="207"/>
      <c r="PE166" s="207"/>
      <c r="PF166" s="207"/>
      <c r="PG166" s="207"/>
      <c r="PH166" s="207"/>
      <c r="PI166" s="207"/>
      <c r="PJ166" s="207" t="str">
        <f t="shared" si="90"/>
        <v/>
      </c>
      <c r="PK166" s="207"/>
      <c r="PL166" s="207"/>
      <c r="PM166" s="207"/>
      <c r="PN166" s="207"/>
      <c r="PO166" s="207"/>
      <c r="PP166" s="207"/>
      <c r="PQ166" s="207" t="str">
        <f t="shared" si="91"/>
        <v/>
      </c>
      <c r="PR166" s="207"/>
      <c r="PS166" s="207"/>
      <c r="PT166" s="207"/>
      <c r="PU166" s="207"/>
      <c r="PV166" s="207"/>
      <c r="PW166" s="207"/>
      <c r="PX166" s="207" t="str">
        <f t="shared" si="92"/>
        <v/>
      </c>
      <c r="PY166" s="207"/>
      <c r="PZ166" s="207"/>
      <c r="QA166" s="207"/>
      <c r="QB166" s="207"/>
      <c r="QC166" s="207"/>
      <c r="QD166" s="207"/>
      <c r="QE166" s="207" t="str">
        <f t="shared" si="93"/>
        <v/>
      </c>
      <c r="QF166" s="207"/>
      <c r="QG166" s="207"/>
      <c r="QH166" s="207"/>
      <c r="QI166" s="207"/>
      <c r="QJ166" s="207"/>
      <c r="QK166" s="207"/>
      <c r="QL166" s="207"/>
      <c r="QM166" s="207"/>
      <c r="QN166" s="207"/>
      <c r="QO166" s="207"/>
      <c r="QP166" s="207"/>
      <c r="QQ166" s="207"/>
      <c r="QR166" s="207"/>
      <c r="QS166" s="207"/>
      <c r="QT166" s="207"/>
      <c r="QU166" s="207"/>
      <c r="QV166" s="207"/>
    </row>
    <row r="167" spans="1:464" s="6" customFormat="1" ht="16.5">
      <c r="A167" s="207"/>
      <c r="B167" s="208"/>
      <c r="C167" s="208"/>
      <c r="D167" s="208"/>
      <c r="E167" s="208"/>
      <c r="F167" s="207" t="e">
        <f t="shared" si="102"/>
        <v>#N/A</v>
      </c>
      <c r="G167" s="207"/>
      <c r="H167" s="208"/>
      <c r="I167" s="208"/>
      <c r="J167" s="208"/>
      <c r="K167" s="207"/>
      <c r="L167" s="207"/>
      <c r="M167" s="207">
        <f t="shared" si="103"/>
        <v>0</v>
      </c>
      <c r="N167" s="207"/>
      <c r="O167" s="207"/>
      <c r="P167" s="207"/>
      <c r="Q167" s="209"/>
      <c r="R167" s="207"/>
      <c r="S167" s="207"/>
      <c r="T167" s="207">
        <f t="shared" si="100"/>
        <v>0</v>
      </c>
      <c r="U167" s="207"/>
      <c r="V167" s="207"/>
      <c r="W167" s="207"/>
      <c r="X167" s="207"/>
      <c r="Y167" s="207"/>
      <c r="Z167" s="207"/>
      <c r="AA167" s="207">
        <f t="shared" si="101"/>
        <v>0</v>
      </c>
      <c r="AB167" s="207"/>
      <c r="AC167" s="207"/>
      <c r="AD167" s="207"/>
      <c r="AE167" s="207"/>
      <c r="AF167" s="207"/>
      <c r="AG167" s="207"/>
      <c r="AH167" s="207" t="str">
        <f t="shared" si="24"/>
        <v/>
      </c>
      <c r="AI167" s="207"/>
      <c r="AJ167" s="207"/>
      <c r="AK167" s="207"/>
      <c r="AL167" s="207"/>
      <c r="AM167" s="207"/>
      <c r="AN167" s="207"/>
      <c r="AO167" s="207" t="str">
        <f t="shared" si="25"/>
        <v/>
      </c>
      <c r="AP167" s="207"/>
      <c r="AQ167" s="207"/>
      <c r="AR167" s="207"/>
      <c r="AS167" s="207"/>
      <c r="AT167" s="207"/>
      <c r="AU167" s="207"/>
      <c r="AV167" s="207" t="str">
        <f t="shared" si="26"/>
        <v/>
      </c>
      <c r="AW167" s="207"/>
      <c r="AX167" s="207"/>
      <c r="AY167" s="207"/>
      <c r="AZ167" s="207"/>
      <c r="BA167" s="207"/>
      <c r="BB167" s="207"/>
      <c r="BC167" s="207" t="str">
        <f t="shared" si="27"/>
        <v/>
      </c>
      <c r="BD167" s="207"/>
      <c r="BE167" s="207"/>
      <c r="BF167" s="207"/>
      <c r="BG167" s="207"/>
      <c r="BH167" s="207"/>
      <c r="BI167" s="207"/>
      <c r="BJ167" s="207" t="str">
        <f t="shared" si="28"/>
        <v/>
      </c>
      <c r="BK167" s="207"/>
      <c r="BL167" s="207"/>
      <c r="BM167" s="207"/>
      <c r="BN167" s="207"/>
      <c r="BO167" s="207"/>
      <c r="BP167" s="207"/>
      <c r="BQ167" s="207" t="str">
        <f t="shared" si="29"/>
        <v/>
      </c>
      <c r="BR167" s="207"/>
      <c r="BS167" s="207"/>
      <c r="BT167" s="207"/>
      <c r="BU167" s="207"/>
      <c r="BV167" s="207"/>
      <c r="BW167" s="207"/>
      <c r="BX167" s="207" t="str">
        <f t="shared" si="30"/>
        <v/>
      </c>
      <c r="BY167" s="207"/>
      <c r="BZ167" s="207"/>
      <c r="CA167" s="207"/>
      <c r="CB167" s="207"/>
      <c r="CC167" s="207"/>
      <c r="CD167" s="207"/>
      <c r="CE167" s="207" t="str">
        <f t="shared" si="31"/>
        <v/>
      </c>
      <c r="CF167" s="207"/>
      <c r="CG167" s="207"/>
      <c r="CH167" s="207"/>
      <c r="CI167" s="207"/>
      <c r="CJ167" s="207"/>
      <c r="CK167" s="207"/>
      <c r="CL167" s="207" t="str">
        <f t="shared" si="32"/>
        <v/>
      </c>
      <c r="CM167" s="207"/>
      <c r="CN167" s="207"/>
      <c r="CO167" s="207"/>
      <c r="CP167" s="207"/>
      <c r="CQ167" s="207"/>
      <c r="CR167" s="207"/>
      <c r="CS167" s="207" t="str">
        <f t="shared" si="33"/>
        <v/>
      </c>
      <c r="CT167" s="207"/>
      <c r="CU167" s="207"/>
      <c r="CV167" s="207"/>
      <c r="CW167" s="207"/>
      <c r="CX167" s="207"/>
      <c r="CY167" s="207"/>
      <c r="CZ167" s="207" t="str">
        <f t="shared" si="34"/>
        <v/>
      </c>
      <c r="DA167" s="207"/>
      <c r="DB167" s="207"/>
      <c r="DC167" s="207"/>
      <c r="DD167" s="207"/>
      <c r="DE167" s="207"/>
      <c r="DF167" s="207"/>
      <c r="DG167" s="207" t="str">
        <f t="shared" si="35"/>
        <v/>
      </c>
      <c r="DH167" s="207"/>
      <c r="DI167" s="207"/>
      <c r="DJ167" s="207"/>
      <c r="DK167" s="207"/>
      <c r="DL167" s="207"/>
      <c r="DM167" s="207"/>
      <c r="DN167" s="207" t="str">
        <f t="shared" si="36"/>
        <v/>
      </c>
      <c r="DO167" s="207"/>
      <c r="DP167" s="207"/>
      <c r="DQ167" s="207"/>
      <c r="DR167" s="207"/>
      <c r="DS167" s="207"/>
      <c r="DT167" s="207"/>
      <c r="DU167" s="207" t="str">
        <f t="shared" si="37"/>
        <v/>
      </c>
      <c r="DV167" s="207"/>
      <c r="DW167" s="207"/>
      <c r="DX167" s="207"/>
      <c r="DY167" s="207"/>
      <c r="DZ167" s="207"/>
      <c r="EA167" s="207"/>
      <c r="EB167" s="207" t="str">
        <f t="shared" si="38"/>
        <v/>
      </c>
      <c r="EC167" s="207"/>
      <c r="ED167" s="207"/>
      <c r="EE167" s="207"/>
      <c r="EF167" s="207"/>
      <c r="EG167" s="207"/>
      <c r="EH167" s="207"/>
      <c r="EI167" s="207" t="str">
        <f t="shared" si="39"/>
        <v/>
      </c>
      <c r="EJ167" s="207"/>
      <c r="EK167" s="207"/>
      <c r="EL167" s="207"/>
      <c r="EM167" s="207"/>
      <c r="EN167" s="207"/>
      <c r="EO167" s="207"/>
      <c r="EP167" s="207" t="str">
        <f t="shared" si="40"/>
        <v/>
      </c>
      <c r="EQ167" s="207"/>
      <c r="ER167" s="207"/>
      <c r="ES167" s="207"/>
      <c r="ET167" s="207"/>
      <c r="EU167" s="207"/>
      <c r="EV167" s="207"/>
      <c r="EW167" s="207" t="str">
        <f t="shared" si="41"/>
        <v/>
      </c>
      <c r="EX167" s="207"/>
      <c r="EY167" s="207"/>
      <c r="EZ167" s="207"/>
      <c r="FA167" s="207"/>
      <c r="FB167" s="207"/>
      <c r="FC167" s="207"/>
      <c r="FD167" s="207" t="str">
        <f t="shared" si="42"/>
        <v/>
      </c>
      <c r="FE167" s="207"/>
      <c r="FF167" s="207"/>
      <c r="FG167" s="207"/>
      <c r="FH167" s="207"/>
      <c r="FI167" s="207"/>
      <c r="FJ167" s="207"/>
      <c r="FK167" s="207" t="str">
        <f t="shared" si="43"/>
        <v/>
      </c>
      <c r="FL167" s="207"/>
      <c r="FM167" s="207"/>
      <c r="FN167" s="207"/>
      <c r="FO167" s="207"/>
      <c r="FP167" s="207"/>
      <c r="FQ167" s="207"/>
      <c r="FR167" s="207" t="str">
        <f t="shared" si="44"/>
        <v/>
      </c>
      <c r="FS167" s="207"/>
      <c r="FT167" s="207"/>
      <c r="FU167" s="207"/>
      <c r="FV167" s="207"/>
      <c r="FW167" s="207"/>
      <c r="FX167" s="207"/>
      <c r="FY167" s="207" t="str">
        <f t="shared" si="45"/>
        <v/>
      </c>
      <c r="FZ167" s="207"/>
      <c r="GA167" s="207"/>
      <c r="GB167" s="207"/>
      <c r="GC167" s="207"/>
      <c r="GD167" s="207"/>
      <c r="GE167" s="207"/>
      <c r="GF167" s="207" t="str">
        <f t="shared" si="46"/>
        <v/>
      </c>
      <c r="GG167" s="207"/>
      <c r="GH167" s="207"/>
      <c r="GI167" s="207"/>
      <c r="GJ167" s="207"/>
      <c r="GK167" s="207"/>
      <c r="GL167" s="207"/>
      <c r="GM167" s="207" t="str">
        <f t="shared" si="47"/>
        <v/>
      </c>
      <c r="GN167" s="207"/>
      <c r="GO167" s="207"/>
      <c r="GP167" s="207"/>
      <c r="GQ167" s="207"/>
      <c r="GR167" s="207"/>
      <c r="GS167" s="207"/>
      <c r="GT167" s="207" t="str">
        <f t="shared" si="48"/>
        <v/>
      </c>
      <c r="GU167" s="207"/>
      <c r="GV167" s="207"/>
      <c r="GW167" s="207"/>
      <c r="GX167" s="207"/>
      <c r="GY167" s="207"/>
      <c r="GZ167" s="207"/>
      <c r="HA167" s="207" t="str">
        <f t="shared" si="49"/>
        <v/>
      </c>
      <c r="HB167" s="207"/>
      <c r="HC167" s="207"/>
      <c r="HD167" s="207"/>
      <c r="HE167" s="207"/>
      <c r="HF167" s="207"/>
      <c r="HG167" s="207"/>
      <c r="HH167" s="207" t="str">
        <f t="shared" si="50"/>
        <v/>
      </c>
      <c r="HI167" s="207"/>
      <c r="HJ167" s="207"/>
      <c r="HK167" s="207"/>
      <c r="HL167" s="207"/>
      <c r="HM167" s="207"/>
      <c r="HN167" s="207"/>
      <c r="HO167" s="207" t="str">
        <f t="shared" si="51"/>
        <v/>
      </c>
      <c r="HP167" s="207"/>
      <c r="HQ167" s="207"/>
      <c r="HR167" s="207"/>
      <c r="HS167" s="207"/>
      <c r="HT167" s="207"/>
      <c r="HU167" s="207"/>
      <c r="HV167" s="207" t="str">
        <f t="shared" si="52"/>
        <v/>
      </c>
      <c r="HW167" s="207"/>
      <c r="HX167" s="207"/>
      <c r="HY167" s="207"/>
      <c r="HZ167" s="207"/>
      <c r="IA167" s="207"/>
      <c r="IB167" s="207"/>
      <c r="IC167" s="207" t="str">
        <f t="shared" si="53"/>
        <v/>
      </c>
      <c r="ID167" s="207"/>
      <c r="IE167" s="207"/>
      <c r="IF167" s="207"/>
      <c r="IG167" s="207"/>
      <c r="IH167" s="207"/>
      <c r="II167" s="207"/>
      <c r="IJ167" s="207" t="str">
        <f t="shared" si="54"/>
        <v/>
      </c>
      <c r="IK167" s="207"/>
      <c r="IL167" s="207"/>
      <c r="IM167" s="207"/>
      <c r="IN167" s="207"/>
      <c r="IO167" s="207"/>
      <c r="IP167" s="207"/>
      <c r="IQ167" s="207" t="str">
        <f t="shared" si="55"/>
        <v/>
      </c>
      <c r="IR167" s="207"/>
      <c r="IS167" s="207"/>
      <c r="IT167" s="207"/>
      <c r="IU167" s="207"/>
      <c r="IV167" s="207"/>
      <c r="IW167" s="207"/>
      <c r="IX167" s="207" t="str">
        <f t="shared" si="56"/>
        <v/>
      </c>
      <c r="IY167" s="207"/>
      <c r="IZ167" s="207"/>
      <c r="JA167" s="207"/>
      <c r="JB167" s="207"/>
      <c r="JC167" s="207"/>
      <c r="JD167" s="207"/>
      <c r="JE167" s="207" t="str">
        <f t="shared" si="57"/>
        <v/>
      </c>
      <c r="JF167" s="207"/>
      <c r="JG167" s="207"/>
      <c r="JH167" s="207"/>
      <c r="JI167" s="207"/>
      <c r="JJ167" s="207"/>
      <c r="JK167" s="207"/>
      <c r="JL167" s="207" t="str">
        <f t="shared" si="58"/>
        <v/>
      </c>
      <c r="JM167" s="207"/>
      <c r="JN167" s="207"/>
      <c r="JO167" s="207"/>
      <c r="JP167" s="207"/>
      <c r="JQ167" s="207"/>
      <c r="JR167" s="207"/>
      <c r="JS167" s="207" t="str">
        <f t="shared" si="59"/>
        <v/>
      </c>
      <c r="JT167" s="207"/>
      <c r="JU167" s="207"/>
      <c r="JV167" s="207"/>
      <c r="JW167" s="207"/>
      <c r="JX167" s="207"/>
      <c r="JY167" s="207"/>
      <c r="JZ167" s="207" t="str">
        <f t="shared" si="60"/>
        <v/>
      </c>
      <c r="KA167" s="207"/>
      <c r="KB167" s="207"/>
      <c r="KC167" s="207"/>
      <c r="KD167" s="207"/>
      <c r="KE167" s="207"/>
      <c r="KF167" s="207"/>
      <c r="KG167" s="207" t="str">
        <f t="shared" si="61"/>
        <v/>
      </c>
      <c r="KH167" s="207"/>
      <c r="KI167" s="207"/>
      <c r="KJ167" s="207"/>
      <c r="KK167" s="207"/>
      <c r="KL167" s="207"/>
      <c r="KM167" s="207"/>
      <c r="KN167" s="207" t="str">
        <f t="shared" si="62"/>
        <v/>
      </c>
      <c r="KO167" s="207"/>
      <c r="KP167" s="207"/>
      <c r="KQ167" s="207"/>
      <c r="KR167" s="207"/>
      <c r="KS167" s="207"/>
      <c r="KT167" s="207"/>
      <c r="KU167" s="207" t="str">
        <f t="shared" si="63"/>
        <v/>
      </c>
      <c r="KV167" s="207"/>
      <c r="KW167" s="207"/>
      <c r="KX167" s="207"/>
      <c r="KY167" s="207"/>
      <c r="KZ167" s="207"/>
      <c r="LA167" s="207"/>
      <c r="LB167" s="207" t="str">
        <f t="shared" si="64"/>
        <v/>
      </c>
      <c r="LC167" s="207"/>
      <c r="LD167" s="207"/>
      <c r="LE167" s="207"/>
      <c r="LF167" s="207"/>
      <c r="LG167" s="207"/>
      <c r="LH167" s="207"/>
      <c r="LI167" s="207" t="str">
        <f t="shared" si="75"/>
        <v/>
      </c>
      <c r="LJ167" s="207"/>
      <c r="LK167" s="207"/>
      <c r="LL167" s="207"/>
      <c r="LM167" s="207"/>
      <c r="LN167" s="207"/>
      <c r="LO167" s="207"/>
      <c r="LP167" s="207" t="str">
        <f t="shared" si="76"/>
        <v/>
      </c>
      <c r="LQ167" s="207"/>
      <c r="LR167" s="207"/>
      <c r="LS167" s="207"/>
      <c r="LT167" s="207"/>
      <c r="LU167" s="207"/>
      <c r="LV167" s="207"/>
      <c r="LW167" s="207" t="str">
        <f t="shared" si="77"/>
        <v/>
      </c>
      <c r="LX167" s="207"/>
      <c r="LY167" s="207"/>
      <c r="LZ167" s="207"/>
      <c r="MA167" s="207"/>
      <c r="MB167" s="207"/>
      <c r="MC167" s="207"/>
      <c r="MD167" s="207" t="str">
        <f t="shared" si="78"/>
        <v/>
      </c>
      <c r="ME167" s="207"/>
      <c r="MF167" s="207"/>
      <c r="MG167" s="207"/>
      <c r="MH167" s="207"/>
      <c r="MI167" s="207"/>
      <c r="MJ167" s="207"/>
      <c r="MK167" s="207" t="str">
        <f t="shared" si="79"/>
        <v/>
      </c>
      <c r="ML167" s="207"/>
      <c r="MM167" s="207"/>
      <c r="MN167" s="207"/>
      <c r="MO167" s="207"/>
      <c r="MP167" s="207"/>
      <c r="MQ167" s="207"/>
      <c r="MR167" s="207" t="str">
        <f t="shared" si="80"/>
        <v/>
      </c>
      <c r="MS167" s="207"/>
      <c r="MT167" s="207"/>
      <c r="MU167" s="207"/>
      <c r="MV167" s="207"/>
      <c r="MW167" s="207"/>
      <c r="MX167" s="207"/>
      <c r="MY167" s="207" t="str">
        <f t="shared" si="81"/>
        <v/>
      </c>
      <c r="MZ167" s="207"/>
      <c r="NA167" s="207"/>
      <c r="NB167" s="207"/>
      <c r="NC167" s="207"/>
      <c r="ND167" s="207"/>
      <c r="NE167" s="207"/>
      <c r="NF167" s="207" t="str">
        <f t="shared" si="82"/>
        <v/>
      </c>
      <c r="NG167" s="207"/>
      <c r="NH167" s="207"/>
      <c r="NI167" s="207"/>
      <c r="NJ167" s="207"/>
      <c r="NK167" s="207"/>
      <c r="NL167" s="207"/>
      <c r="NM167" s="207" t="str">
        <f t="shared" si="83"/>
        <v/>
      </c>
      <c r="NN167" s="207"/>
      <c r="NO167" s="207"/>
      <c r="NP167" s="207"/>
      <c r="NQ167" s="207"/>
      <c r="NR167" s="207"/>
      <c r="NS167" s="207"/>
      <c r="NT167" s="207" t="str">
        <f t="shared" si="84"/>
        <v/>
      </c>
      <c r="NU167" s="207"/>
      <c r="NV167" s="207"/>
      <c r="NW167" s="207"/>
      <c r="NX167" s="207"/>
      <c r="NY167" s="207"/>
      <c r="NZ167" s="207"/>
      <c r="OA167" s="207" t="str">
        <f t="shared" si="85"/>
        <v/>
      </c>
      <c r="OB167" s="207"/>
      <c r="OC167" s="207"/>
      <c r="OD167" s="207"/>
      <c r="OE167" s="207"/>
      <c r="OF167" s="207"/>
      <c r="OG167" s="207"/>
      <c r="OH167" s="207" t="str">
        <f t="shared" si="86"/>
        <v/>
      </c>
      <c r="OI167" s="207"/>
      <c r="OJ167" s="207"/>
      <c r="OK167" s="207"/>
      <c r="OL167" s="207"/>
      <c r="OM167" s="207"/>
      <c r="ON167" s="207"/>
      <c r="OO167" s="207" t="str">
        <f t="shared" si="87"/>
        <v/>
      </c>
      <c r="OP167" s="207"/>
      <c r="OQ167" s="207"/>
      <c r="OR167" s="207"/>
      <c r="OS167" s="207"/>
      <c r="OT167" s="207"/>
      <c r="OU167" s="207"/>
      <c r="OV167" s="207" t="str">
        <f t="shared" si="88"/>
        <v/>
      </c>
      <c r="OW167" s="207"/>
      <c r="OX167" s="207"/>
      <c r="OY167" s="207"/>
      <c r="OZ167" s="207"/>
      <c r="PA167" s="207"/>
      <c r="PB167" s="207"/>
      <c r="PC167" s="207" t="str">
        <f t="shared" si="89"/>
        <v/>
      </c>
      <c r="PD167" s="207"/>
      <c r="PE167" s="207"/>
      <c r="PF167" s="207"/>
      <c r="PG167" s="207"/>
      <c r="PH167" s="207"/>
      <c r="PI167" s="207"/>
      <c r="PJ167" s="207" t="str">
        <f t="shared" si="90"/>
        <v/>
      </c>
      <c r="PK167" s="207"/>
      <c r="PL167" s="207"/>
      <c r="PM167" s="207"/>
      <c r="PN167" s="207"/>
      <c r="PO167" s="207"/>
      <c r="PP167" s="207"/>
      <c r="PQ167" s="207" t="str">
        <f t="shared" si="91"/>
        <v/>
      </c>
      <c r="PR167" s="207"/>
      <c r="PS167" s="207"/>
      <c r="PT167" s="207"/>
      <c r="PU167" s="207"/>
      <c r="PV167" s="207"/>
      <c r="PW167" s="207"/>
      <c r="PX167" s="207" t="str">
        <f t="shared" si="92"/>
        <v/>
      </c>
      <c r="PY167" s="207"/>
      <c r="PZ167" s="207"/>
      <c r="QA167" s="207"/>
      <c r="QB167" s="207"/>
      <c r="QC167" s="207"/>
      <c r="QD167" s="207"/>
      <c r="QE167" s="207" t="str">
        <f t="shared" si="93"/>
        <v/>
      </c>
      <c r="QF167" s="207"/>
      <c r="QG167" s="207"/>
      <c r="QH167" s="207"/>
      <c r="QI167" s="207"/>
      <c r="QJ167" s="207"/>
      <c r="QK167" s="207"/>
      <c r="QL167" s="207"/>
      <c r="QM167" s="207"/>
      <c r="QN167" s="207"/>
      <c r="QO167" s="207"/>
      <c r="QP167" s="207"/>
      <c r="QQ167" s="207"/>
      <c r="QR167" s="207"/>
      <c r="QS167" s="207"/>
      <c r="QT167" s="207"/>
      <c r="QU167" s="207"/>
      <c r="QV167" s="207"/>
    </row>
    <row r="168" spans="1:464" s="6" customFormat="1" ht="16.5">
      <c r="A168" s="207"/>
      <c r="B168" s="208"/>
      <c r="C168" s="208"/>
      <c r="D168" s="208"/>
      <c r="E168" s="208"/>
      <c r="F168" s="207" t="e">
        <f t="shared" si="102"/>
        <v>#N/A</v>
      </c>
      <c r="G168" s="207"/>
      <c r="H168" s="208"/>
      <c r="I168" s="208"/>
      <c r="J168" s="208"/>
      <c r="K168" s="207"/>
      <c r="L168" s="207"/>
      <c r="M168" s="207">
        <f t="shared" si="103"/>
        <v>0</v>
      </c>
      <c r="N168" s="207"/>
      <c r="O168" s="207"/>
      <c r="P168" s="207"/>
      <c r="Q168" s="209"/>
      <c r="R168" s="207"/>
      <c r="S168" s="207"/>
      <c r="T168" s="207">
        <f t="shared" si="100"/>
        <v>0</v>
      </c>
      <c r="U168" s="207"/>
      <c r="V168" s="207"/>
      <c r="W168" s="207"/>
      <c r="X168" s="207"/>
      <c r="Y168" s="207"/>
      <c r="Z168" s="207"/>
      <c r="AA168" s="207">
        <f t="shared" si="101"/>
        <v>0</v>
      </c>
      <c r="AB168" s="207"/>
      <c r="AC168" s="207"/>
      <c r="AD168" s="207"/>
      <c r="AE168" s="207"/>
      <c r="AF168" s="207"/>
      <c r="AG168" s="207"/>
      <c r="AH168" s="207" t="str">
        <f t="shared" si="24"/>
        <v/>
      </c>
      <c r="AI168" s="207"/>
      <c r="AJ168" s="207"/>
      <c r="AK168" s="207"/>
      <c r="AL168" s="207"/>
      <c r="AM168" s="207"/>
      <c r="AN168" s="207"/>
      <c r="AO168" s="207" t="str">
        <f t="shared" si="25"/>
        <v/>
      </c>
      <c r="AP168" s="207"/>
      <c r="AQ168" s="207"/>
      <c r="AR168" s="207"/>
      <c r="AS168" s="207"/>
      <c r="AT168" s="207"/>
      <c r="AU168" s="207"/>
      <c r="AV168" s="207" t="str">
        <f t="shared" si="26"/>
        <v/>
      </c>
      <c r="AW168" s="207"/>
      <c r="AX168" s="207"/>
      <c r="AY168" s="207"/>
      <c r="AZ168" s="207"/>
      <c r="BA168" s="207"/>
      <c r="BB168" s="207"/>
      <c r="BC168" s="207" t="str">
        <f t="shared" si="27"/>
        <v/>
      </c>
      <c r="BD168" s="207"/>
      <c r="BE168" s="207"/>
      <c r="BF168" s="207"/>
      <c r="BG168" s="207"/>
      <c r="BH168" s="207"/>
      <c r="BI168" s="207"/>
      <c r="BJ168" s="207" t="str">
        <f t="shared" si="28"/>
        <v/>
      </c>
      <c r="BK168" s="207"/>
      <c r="BL168" s="207"/>
      <c r="BM168" s="207"/>
      <c r="BN168" s="207"/>
      <c r="BO168" s="207"/>
      <c r="BP168" s="207"/>
      <c r="BQ168" s="207" t="str">
        <f t="shared" si="29"/>
        <v/>
      </c>
      <c r="BR168" s="207"/>
      <c r="BS168" s="207"/>
      <c r="BT168" s="207"/>
      <c r="BU168" s="207"/>
      <c r="BV168" s="207"/>
      <c r="BW168" s="207"/>
      <c r="BX168" s="207" t="str">
        <f t="shared" si="30"/>
        <v/>
      </c>
      <c r="BY168" s="207"/>
      <c r="BZ168" s="207"/>
      <c r="CA168" s="207"/>
      <c r="CB168" s="207"/>
      <c r="CC168" s="207"/>
      <c r="CD168" s="207"/>
      <c r="CE168" s="207" t="str">
        <f t="shared" si="31"/>
        <v/>
      </c>
      <c r="CF168" s="207"/>
      <c r="CG168" s="207"/>
      <c r="CH168" s="207"/>
      <c r="CI168" s="207"/>
      <c r="CJ168" s="207"/>
      <c r="CK168" s="207"/>
      <c r="CL168" s="207" t="str">
        <f t="shared" si="32"/>
        <v/>
      </c>
      <c r="CM168" s="207"/>
      <c r="CN168" s="207"/>
      <c r="CO168" s="207"/>
      <c r="CP168" s="207"/>
      <c r="CQ168" s="207"/>
      <c r="CR168" s="207"/>
      <c r="CS168" s="207" t="str">
        <f t="shared" si="33"/>
        <v/>
      </c>
      <c r="CT168" s="207"/>
      <c r="CU168" s="207"/>
      <c r="CV168" s="207"/>
      <c r="CW168" s="207"/>
      <c r="CX168" s="207"/>
      <c r="CY168" s="207"/>
      <c r="CZ168" s="207" t="str">
        <f t="shared" si="34"/>
        <v/>
      </c>
      <c r="DA168" s="207"/>
      <c r="DB168" s="207"/>
      <c r="DC168" s="207"/>
      <c r="DD168" s="207"/>
      <c r="DE168" s="207"/>
      <c r="DF168" s="207"/>
      <c r="DG168" s="207" t="str">
        <f t="shared" si="35"/>
        <v/>
      </c>
      <c r="DH168" s="207"/>
      <c r="DI168" s="207"/>
      <c r="DJ168" s="207"/>
      <c r="DK168" s="207"/>
      <c r="DL168" s="207"/>
      <c r="DM168" s="207"/>
      <c r="DN168" s="207" t="str">
        <f t="shared" si="36"/>
        <v/>
      </c>
      <c r="DO168" s="207"/>
      <c r="DP168" s="207"/>
      <c r="DQ168" s="207"/>
      <c r="DR168" s="207"/>
      <c r="DS168" s="207"/>
      <c r="DT168" s="207"/>
      <c r="DU168" s="207" t="str">
        <f t="shared" si="37"/>
        <v/>
      </c>
      <c r="DV168" s="207"/>
      <c r="DW168" s="207"/>
      <c r="DX168" s="207"/>
      <c r="DY168" s="207"/>
      <c r="DZ168" s="207"/>
      <c r="EA168" s="207"/>
      <c r="EB168" s="207" t="str">
        <f t="shared" si="38"/>
        <v/>
      </c>
      <c r="EC168" s="207"/>
      <c r="ED168" s="207"/>
      <c r="EE168" s="207"/>
      <c r="EF168" s="207"/>
      <c r="EG168" s="207"/>
      <c r="EH168" s="207"/>
      <c r="EI168" s="207" t="str">
        <f t="shared" si="39"/>
        <v/>
      </c>
      <c r="EJ168" s="207"/>
      <c r="EK168" s="207"/>
      <c r="EL168" s="207"/>
      <c r="EM168" s="207"/>
      <c r="EN168" s="207"/>
      <c r="EO168" s="207"/>
      <c r="EP168" s="207" t="str">
        <f t="shared" si="40"/>
        <v/>
      </c>
      <c r="EQ168" s="207"/>
      <c r="ER168" s="207"/>
      <c r="ES168" s="207"/>
      <c r="ET168" s="207"/>
      <c r="EU168" s="207"/>
      <c r="EV168" s="207"/>
      <c r="EW168" s="207" t="str">
        <f t="shared" si="41"/>
        <v/>
      </c>
      <c r="EX168" s="207"/>
      <c r="EY168" s="207"/>
      <c r="EZ168" s="207"/>
      <c r="FA168" s="207"/>
      <c r="FB168" s="207"/>
      <c r="FC168" s="207"/>
      <c r="FD168" s="207" t="str">
        <f t="shared" si="42"/>
        <v/>
      </c>
      <c r="FE168" s="207"/>
      <c r="FF168" s="207"/>
      <c r="FG168" s="207"/>
      <c r="FH168" s="207"/>
      <c r="FI168" s="207"/>
      <c r="FJ168" s="207"/>
      <c r="FK168" s="207" t="str">
        <f t="shared" si="43"/>
        <v/>
      </c>
      <c r="FL168" s="207"/>
      <c r="FM168" s="207"/>
      <c r="FN168" s="207"/>
      <c r="FO168" s="207"/>
      <c r="FP168" s="207"/>
      <c r="FQ168" s="207"/>
      <c r="FR168" s="207" t="str">
        <f t="shared" si="44"/>
        <v/>
      </c>
      <c r="FS168" s="207"/>
      <c r="FT168" s="207"/>
      <c r="FU168" s="207"/>
      <c r="FV168" s="207"/>
      <c r="FW168" s="207"/>
      <c r="FX168" s="207"/>
      <c r="FY168" s="207" t="str">
        <f t="shared" si="45"/>
        <v/>
      </c>
      <c r="FZ168" s="207"/>
      <c r="GA168" s="207"/>
      <c r="GB168" s="207"/>
      <c r="GC168" s="207"/>
      <c r="GD168" s="207"/>
      <c r="GE168" s="207"/>
      <c r="GF168" s="207" t="str">
        <f t="shared" si="46"/>
        <v/>
      </c>
      <c r="GG168" s="207"/>
      <c r="GH168" s="207"/>
      <c r="GI168" s="207"/>
      <c r="GJ168" s="207"/>
      <c r="GK168" s="207"/>
      <c r="GL168" s="207"/>
      <c r="GM168" s="207" t="str">
        <f t="shared" si="47"/>
        <v/>
      </c>
      <c r="GN168" s="207"/>
      <c r="GO168" s="207"/>
      <c r="GP168" s="207"/>
      <c r="GQ168" s="207"/>
      <c r="GR168" s="207"/>
      <c r="GS168" s="207"/>
      <c r="GT168" s="207" t="str">
        <f t="shared" si="48"/>
        <v/>
      </c>
      <c r="GU168" s="207"/>
      <c r="GV168" s="207"/>
      <c r="GW168" s="207"/>
      <c r="GX168" s="207"/>
      <c r="GY168" s="207"/>
      <c r="GZ168" s="207"/>
      <c r="HA168" s="207" t="str">
        <f t="shared" si="49"/>
        <v/>
      </c>
      <c r="HB168" s="207"/>
      <c r="HC168" s="207"/>
      <c r="HD168" s="207"/>
      <c r="HE168" s="207"/>
      <c r="HF168" s="207"/>
      <c r="HG168" s="207"/>
      <c r="HH168" s="207" t="str">
        <f t="shared" si="50"/>
        <v/>
      </c>
      <c r="HI168" s="207"/>
      <c r="HJ168" s="207"/>
      <c r="HK168" s="207"/>
      <c r="HL168" s="207"/>
      <c r="HM168" s="207"/>
      <c r="HN168" s="207"/>
      <c r="HO168" s="207" t="str">
        <f t="shared" si="51"/>
        <v/>
      </c>
      <c r="HP168" s="207"/>
      <c r="HQ168" s="207"/>
      <c r="HR168" s="207"/>
      <c r="HS168" s="207"/>
      <c r="HT168" s="207"/>
      <c r="HU168" s="207"/>
      <c r="HV168" s="207" t="str">
        <f t="shared" si="52"/>
        <v/>
      </c>
      <c r="HW168" s="207"/>
      <c r="HX168" s="207"/>
      <c r="HY168" s="207"/>
      <c r="HZ168" s="207"/>
      <c r="IA168" s="207"/>
      <c r="IB168" s="207"/>
      <c r="IC168" s="207" t="str">
        <f t="shared" si="53"/>
        <v/>
      </c>
      <c r="ID168" s="207"/>
      <c r="IE168" s="207"/>
      <c r="IF168" s="207"/>
      <c r="IG168" s="207"/>
      <c r="IH168" s="207"/>
      <c r="II168" s="207"/>
      <c r="IJ168" s="207" t="str">
        <f t="shared" si="54"/>
        <v/>
      </c>
      <c r="IK168" s="207"/>
      <c r="IL168" s="207"/>
      <c r="IM168" s="207"/>
      <c r="IN168" s="207"/>
      <c r="IO168" s="207"/>
      <c r="IP168" s="207"/>
      <c r="IQ168" s="207" t="str">
        <f t="shared" si="55"/>
        <v/>
      </c>
      <c r="IR168" s="207"/>
      <c r="IS168" s="207"/>
      <c r="IT168" s="207"/>
      <c r="IU168" s="207"/>
      <c r="IV168" s="207"/>
      <c r="IW168" s="207"/>
      <c r="IX168" s="207" t="str">
        <f t="shared" si="56"/>
        <v/>
      </c>
      <c r="IY168" s="207"/>
      <c r="IZ168" s="207"/>
      <c r="JA168" s="207"/>
      <c r="JB168" s="207"/>
      <c r="JC168" s="207"/>
      <c r="JD168" s="207"/>
      <c r="JE168" s="207" t="str">
        <f t="shared" si="57"/>
        <v/>
      </c>
      <c r="JF168" s="207"/>
      <c r="JG168" s="207"/>
      <c r="JH168" s="207"/>
      <c r="JI168" s="207"/>
      <c r="JJ168" s="207"/>
      <c r="JK168" s="207"/>
      <c r="JL168" s="207" t="str">
        <f t="shared" si="58"/>
        <v/>
      </c>
      <c r="JM168" s="207"/>
      <c r="JN168" s="207"/>
      <c r="JO168" s="207"/>
      <c r="JP168" s="207"/>
      <c r="JQ168" s="207"/>
      <c r="JR168" s="207"/>
      <c r="JS168" s="207" t="str">
        <f t="shared" si="59"/>
        <v/>
      </c>
      <c r="JT168" s="207"/>
      <c r="JU168" s="207"/>
      <c r="JV168" s="207"/>
      <c r="JW168" s="207"/>
      <c r="JX168" s="207"/>
      <c r="JY168" s="207"/>
      <c r="JZ168" s="207" t="str">
        <f t="shared" si="60"/>
        <v/>
      </c>
      <c r="KA168" s="207"/>
      <c r="KB168" s="207"/>
      <c r="KC168" s="207"/>
      <c r="KD168" s="207"/>
      <c r="KE168" s="207"/>
      <c r="KF168" s="207"/>
      <c r="KG168" s="207" t="str">
        <f t="shared" si="61"/>
        <v/>
      </c>
      <c r="KH168" s="207"/>
      <c r="KI168" s="207"/>
      <c r="KJ168" s="207"/>
      <c r="KK168" s="207"/>
      <c r="KL168" s="207"/>
      <c r="KM168" s="207"/>
      <c r="KN168" s="207" t="str">
        <f t="shared" si="62"/>
        <v/>
      </c>
      <c r="KO168" s="207"/>
      <c r="KP168" s="207"/>
      <c r="KQ168" s="207"/>
      <c r="KR168" s="207"/>
      <c r="KS168" s="207"/>
      <c r="KT168" s="207"/>
      <c r="KU168" s="207" t="str">
        <f t="shared" si="63"/>
        <v/>
      </c>
      <c r="KV168" s="207"/>
      <c r="KW168" s="207"/>
      <c r="KX168" s="207"/>
      <c r="KY168" s="207"/>
      <c r="KZ168" s="207"/>
      <c r="LA168" s="207"/>
      <c r="LB168" s="207" t="str">
        <f t="shared" si="64"/>
        <v/>
      </c>
      <c r="LC168" s="207"/>
      <c r="LD168" s="207"/>
      <c r="LE168" s="207"/>
      <c r="LF168" s="207"/>
      <c r="LG168" s="207"/>
      <c r="LH168" s="207"/>
      <c r="LI168" s="207" t="str">
        <f t="shared" si="75"/>
        <v/>
      </c>
      <c r="LJ168" s="207"/>
      <c r="LK168" s="207"/>
      <c r="LL168" s="207"/>
      <c r="LM168" s="207"/>
      <c r="LN168" s="207"/>
      <c r="LO168" s="207"/>
      <c r="LP168" s="207" t="str">
        <f t="shared" si="76"/>
        <v/>
      </c>
      <c r="LQ168" s="207"/>
      <c r="LR168" s="207"/>
      <c r="LS168" s="207"/>
      <c r="LT168" s="207"/>
      <c r="LU168" s="207"/>
      <c r="LV168" s="207"/>
      <c r="LW168" s="207" t="str">
        <f t="shared" si="77"/>
        <v/>
      </c>
      <c r="LX168" s="207"/>
      <c r="LY168" s="207"/>
      <c r="LZ168" s="207"/>
      <c r="MA168" s="207"/>
      <c r="MB168" s="207"/>
      <c r="MC168" s="207"/>
      <c r="MD168" s="207" t="str">
        <f t="shared" si="78"/>
        <v/>
      </c>
      <c r="ME168" s="207"/>
      <c r="MF168" s="207"/>
      <c r="MG168" s="207"/>
      <c r="MH168" s="207"/>
      <c r="MI168" s="207"/>
      <c r="MJ168" s="207"/>
      <c r="MK168" s="207" t="str">
        <f t="shared" si="79"/>
        <v/>
      </c>
      <c r="ML168" s="207"/>
      <c r="MM168" s="207"/>
      <c r="MN168" s="207"/>
      <c r="MO168" s="207"/>
      <c r="MP168" s="207"/>
      <c r="MQ168" s="207"/>
      <c r="MR168" s="207" t="str">
        <f t="shared" si="80"/>
        <v/>
      </c>
      <c r="MS168" s="207"/>
      <c r="MT168" s="207"/>
      <c r="MU168" s="207"/>
      <c r="MV168" s="207"/>
      <c r="MW168" s="207"/>
      <c r="MX168" s="207"/>
      <c r="MY168" s="207" t="str">
        <f t="shared" si="81"/>
        <v/>
      </c>
      <c r="MZ168" s="207"/>
      <c r="NA168" s="207"/>
      <c r="NB168" s="207"/>
      <c r="NC168" s="207"/>
      <c r="ND168" s="207"/>
      <c r="NE168" s="207"/>
      <c r="NF168" s="207" t="str">
        <f t="shared" si="82"/>
        <v/>
      </c>
      <c r="NG168" s="207"/>
      <c r="NH168" s="207"/>
      <c r="NI168" s="207"/>
      <c r="NJ168" s="207"/>
      <c r="NK168" s="207"/>
      <c r="NL168" s="207"/>
      <c r="NM168" s="207" t="str">
        <f t="shared" si="83"/>
        <v/>
      </c>
      <c r="NN168" s="207"/>
      <c r="NO168" s="207"/>
      <c r="NP168" s="207"/>
      <c r="NQ168" s="207"/>
      <c r="NR168" s="207"/>
      <c r="NS168" s="207"/>
      <c r="NT168" s="207" t="str">
        <f t="shared" si="84"/>
        <v/>
      </c>
      <c r="NU168" s="207"/>
      <c r="NV168" s="207"/>
      <c r="NW168" s="207"/>
      <c r="NX168" s="207"/>
      <c r="NY168" s="207"/>
      <c r="NZ168" s="207"/>
      <c r="OA168" s="207" t="str">
        <f t="shared" si="85"/>
        <v/>
      </c>
      <c r="OB168" s="207"/>
      <c r="OC168" s="207"/>
      <c r="OD168" s="207"/>
      <c r="OE168" s="207"/>
      <c r="OF168" s="207"/>
      <c r="OG168" s="207"/>
      <c r="OH168" s="207" t="str">
        <f t="shared" si="86"/>
        <v/>
      </c>
      <c r="OI168" s="207"/>
      <c r="OJ168" s="207"/>
      <c r="OK168" s="207"/>
      <c r="OL168" s="207"/>
      <c r="OM168" s="207"/>
      <c r="ON168" s="207"/>
      <c r="OO168" s="207" t="str">
        <f t="shared" si="87"/>
        <v/>
      </c>
      <c r="OP168" s="207"/>
      <c r="OQ168" s="207"/>
      <c r="OR168" s="207"/>
      <c r="OS168" s="207"/>
      <c r="OT168" s="207"/>
      <c r="OU168" s="207"/>
      <c r="OV168" s="207" t="str">
        <f t="shared" si="88"/>
        <v/>
      </c>
      <c r="OW168" s="207"/>
      <c r="OX168" s="207"/>
      <c r="OY168" s="207"/>
      <c r="OZ168" s="207"/>
      <c r="PA168" s="207"/>
      <c r="PB168" s="207"/>
      <c r="PC168" s="207" t="str">
        <f t="shared" si="89"/>
        <v/>
      </c>
      <c r="PD168" s="207"/>
      <c r="PE168" s="207"/>
      <c r="PF168" s="207"/>
      <c r="PG168" s="207"/>
      <c r="PH168" s="207"/>
      <c r="PI168" s="207"/>
      <c r="PJ168" s="207" t="str">
        <f t="shared" si="90"/>
        <v/>
      </c>
      <c r="PK168" s="207"/>
      <c r="PL168" s="207"/>
      <c r="PM168" s="207"/>
      <c r="PN168" s="207"/>
      <c r="PO168" s="207"/>
      <c r="PP168" s="207"/>
      <c r="PQ168" s="207" t="str">
        <f t="shared" si="91"/>
        <v/>
      </c>
      <c r="PR168" s="207"/>
      <c r="PS168" s="207"/>
      <c r="PT168" s="207"/>
      <c r="PU168" s="207"/>
      <c r="PV168" s="207"/>
      <c r="PW168" s="207"/>
      <c r="PX168" s="207" t="str">
        <f t="shared" si="92"/>
        <v/>
      </c>
      <c r="PY168" s="207"/>
      <c r="PZ168" s="207"/>
      <c r="QA168" s="207"/>
      <c r="QB168" s="207"/>
      <c r="QC168" s="207"/>
      <c r="QD168" s="207"/>
      <c r="QE168" s="207" t="str">
        <f t="shared" si="93"/>
        <v/>
      </c>
      <c r="QF168" s="207"/>
      <c r="QG168" s="207"/>
      <c r="QH168" s="207"/>
      <c r="QI168" s="207"/>
      <c r="QJ168" s="207"/>
      <c r="QK168" s="207"/>
      <c r="QL168" s="207"/>
      <c r="QM168" s="207"/>
      <c r="QN168" s="207"/>
      <c r="QO168" s="207"/>
      <c r="QP168" s="207"/>
      <c r="QQ168" s="207"/>
      <c r="QR168" s="207"/>
      <c r="QS168" s="207"/>
      <c r="QT168" s="207"/>
      <c r="QU168" s="207"/>
      <c r="QV168" s="207"/>
    </row>
    <row r="169" spans="1:464" s="6" customFormat="1" ht="16.5">
      <c r="A169" s="207"/>
      <c r="B169" s="208"/>
      <c r="C169" s="208"/>
      <c r="D169" s="208"/>
      <c r="E169" s="208"/>
      <c r="F169" s="207" t="e">
        <f t="shared" si="102"/>
        <v>#N/A</v>
      </c>
      <c r="G169" s="207"/>
      <c r="H169" s="208"/>
      <c r="I169" s="208"/>
      <c r="J169" s="208"/>
      <c r="K169" s="207"/>
      <c r="L169" s="207"/>
      <c r="M169" s="207">
        <f t="shared" si="103"/>
        <v>0</v>
      </c>
      <c r="N169" s="207"/>
      <c r="O169" s="207"/>
      <c r="P169" s="207"/>
      <c r="Q169" s="209"/>
      <c r="R169" s="207"/>
      <c r="S169" s="207"/>
      <c r="T169" s="207">
        <f t="shared" si="100"/>
        <v>20</v>
      </c>
      <c r="U169" s="207"/>
      <c r="V169" s="207"/>
      <c r="W169" s="207"/>
      <c r="X169" s="207"/>
      <c r="Y169" s="207"/>
      <c r="Z169" s="207"/>
      <c r="AA169" s="207">
        <f t="shared" si="101"/>
        <v>0</v>
      </c>
      <c r="AB169" s="207"/>
      <c r="AC169" s="207"/>
      <c r="AD169" s="207"/>
      <c r="AE169" s="207"/>
      <c r="AF169" s="207"/>
      <c r="AG169" s="207"/>
      <c r="AH169" s="207" t="str">
        <f t="shared" si="24"/>
        <v/>
      </c>
      <c r="AI169" s="207"/>
      <c r="AJ169" s="207"/>
      <c r="AK169" s="207"/>
      <c r="AL169" s="207"/>
      <c r="AM169" s="207"/>
      <c r="AN169" s="207"/>
      <c r="AO169" s="207" t="str">
        <f t="shared" si="25"/>
        <v/>
      </c>
      <c r="AP169" s="207"/>
      <c r="AQ169" s="207"/>
      <c r="AR169" s="207"/>
      <c r="AS169" s="207"/>
      <c r="AT169" s="207"/>
      <c r="AU169" s="207"/>
      <c r="AV169" s="207" t="str">
        <f t="shared" si="26"/>
        <v/>
      </c>
      <c r="AW169" s="207"/>
      <c r="AX169" s="207"/>
      <c r="AY169" s="207"/>
      <c r="AZ169" s="207"/>
      <c r="BA169" s="207"/>
      <c r="BB169" s="207"/>
      <c r="BC169" s="207" t="str">
        <f t="shared" si="27"/>
        <v/>
      </c>
      <c r="BD169" s="207"/>
      <c r="BE169" s="207"/>
      <c r="BF169" s="207"/>
      <c r="BG169" s="207"/>
      <c r="BH169" s="207"/>
      <c r="BI169" s="207"/>
      <c r="BJ169" s="207" t="str">
        <f t="shared" si="28"/>
        <v/>
      </c>
      <c r="BK169" s="207"/>
      <c r="BL169" s="207"/>
      <c r="BM169" s="207"/>
      <c r="BN169" s="207"/>
      <c r="BO169" s="207"/>
      <c r="BP169" s="207"/>
      <c r="BQ169" s="207" t="str">
        <f t="shared" si="29"/>
        <v/>
      </c>
      <c r="BR169" s="207"/>
      <c r="BS169" s="207"/>
      <c r="BT169" s="207"/>
      <c r="BU169" s="207"/>
      <c r="BV169" s="207"/>
      <c r="BW169" s="207"/>
      <c r="BX169" s="207" t="str">
        <f t="shared" si="30"/>
        <v/>
      </c>
      <c r="BY169" s="207"/>
      <c r="BZ169" s="207"/>
      <c r="CA169" s="207"/>
      <c r="CB169" s="207"/>
      <c r="CC169" s="207"/>
      <c r="CD169" s="207"/>
      <c r="CE169" s="207" t="str">
        <f t="shared" si="31"/>
        <v/>
      </c>
      <c r="CF169" s="207"/>
      <c r="CG169" s="207"/>
      <c r="CH169" s="207"/>
      <c r="CI169" s="207"/>
      <c r="CJ169" s="207"/>
      <c r="CK169" s="207"/>
      <c r="CL169" s="207" t="str">
        <f t="shared" si="32"/>
        <v/>
      </c>
      <c r="CM169" s="207"/>
      <c r="CN169" s="207"/>
      <c r="CO169" s="207"/>
      <c r="CP169" s="207"/>
      <c r="CQ169" s="207"/>
      <c r="CR169" s="207"/>
      <c r="CS169" s="207" t="str">
        <f t="shared" si="33"/>
        <v/>
      </c>
      <c r="CT169" s="207"/>
      <c r="CU169" s="207"/>
      <c r="CV169" s="207"/>
      <c r="CW169" s="207"/>
      <c r="CX169" s="207"/>
      <c r="CY169" s="207"/>
      <c r="CZ169" s="207" t="str">
        <f t="shared" si="34"/>
        <v/>
      </c>
      <c r="DA169" s="207"/>
      <c r="DB169" s="207"/>
      <c r="DC169" s="207"/>
      <c r="DD169" s="207"/>
      <c r="DE169" s="207"/>
      <c r="DF169" s="207"/>
      <c r="DG169" s="207" t="str">
        <f t="shared" si="35"/>
        <v/>
      </c>
      <c r="DH169" s="207"/>
      <c r="DI169" s="207"/>
      <c r="DJ169" s="207"/>
      <c r="DK169" s="207"/>
      <c r="DL169" s="207"/>
      <c r="DM169" s="207"/>
      <c r="DN169" s="207" t="str">
        <f t="shared" si="36"/>
        <v/>
      </c>
      <c r="DO169" s="207"/>
      <c r="DP169" s="207"/>
      <c r="DQ169" s="207"/>
      <c r="DR169" s="207"/>
      <c r="DS169" s="207"/>
      <c r="DT169" s="207"/>
      <c r="DU169" s="207" t="str">
        <f t="shared" si="37"/>
        <v/>
      </c>
      <c r="DV169" s="207"/>
      <c r="DW169" s="207"/>
      <c r="DX169" s="207"/>
      <c r="DY169" s="207"/>
      <c r="DZ169" s="207"/>
      <c r="EA169" s="207"/>
      <c r="EB169" s="207" t="str">
        <f t="shared" si="38"/>
        <v/>
      </c>
      <c r="EC169" s="207"/>
      <c r="ED169" s="207"/>
      <c r="EE169" s="207"/>
      <c r="EF169" s="207"/>
      <c r="EG169" s="207"/>
      <c r="EH169" s="207"/>
      <c r="EI169" s="207" t="str">
        <f t="shared" si="39"/>
        <v/>
      </c>
      <c r="EJ169" s="207"/>
      <c r="EK169" s="207"/>
      <c r="EL169" s="207"/>
      <c r="EM169" s="207"/>
      <c r="EN169" s="207"/>
      <c r="EO169" s="207"/>
      <c r="EP169" s="207" t="str">
        <f t="shared" si="40"/>
        <v/>
      </c>
      <c r="EQ169" s="207"/>
      <c r="ER169" s="207"/>
      <c r="ES169" s="207"/>
      <c r="ET169" s="207"/>
      <c r="EU169" s="207"/>
      <c r="EV169" s="207"/>
      <c r="EW169" s="207" t="str">
        <f t="shared" si="41"/>
        <v/>
      </c>
      <c r="EX169" s="207"/>
      <c r="EY169" s="207"/>
      <c r="EZ169" s="207"/>
      <c r="FA169" s="207"/>
      <c r="FB169" s="207"/>
      <c r="FC169" s="207"/>
      <c r="FD169" s="207" t="str">
        <f t="shared" si="42"/>
        <v/>
      </c>
      <c r="FE169" s="207"/>
      <c r="FF169" s="207"/>
      <c r="FG169" s="207"/>
      <c r="FH169" s="207"/>
      <c r="FI169" s="207"/>
      <c r="FJ169" s="207"/>
      <c r="FK169" s="207" t="str">
        <f t="shared" si="43"/>
        <v/>
      </c>
      <c r="FL169" s="207"/>
      <c r="FM169" s="207"/>
      <c r="FN169" s="207"/>
      <c r="FO169" s="207"/>
      <c r="FP169" s="207"/>
      <c r="FQ169" s="207"/>
      <c r="FR169" s="207" t="str">
        <f t="shared" si="44"/>
        <v/>
      </c>
      <c r="FS169" s="207"/>
      <c r="FT169" s="207"/>
      <c r="FU169" s="207"/>
      <c r="FV169" s="207"/>
      <c r="FW169" s="207"/>
      <c r="FX169" s="207"/>
      <c r="FY169" s="207" t="str">
        <f t="shared" si="45"/>
        <v/>
      </c>
      <c r="FZ169" s="207"/>
      <c r="GA169" s="207"/>
      <c r="GB169" s="207"/>
      <c r="GC169" s="207"/>
      <c r="GD169" s="207"/>
      <c r="GE169" s="207"/>
      <c r="GF169" s="207" t="str">
        <f t="shared" si="46"/>
        <v/>
      </c>
      <c r="GG169" s="207"/>
      <c r="GH169" s="207"/>
      <c r="GI169" s="207"/>
      <c r="GJ169" s="207"/>
      <c r="GK169" s="207"/>
      <c r="GL169" s="207"/>
      <c r="GM169" s="207" t="str">
        <f t="shared" si="47"/>
        <v/>
      </c>
      <c r="GN169" s="207"/>
      <c r="GO169" s="207"/>
      <c r="GP169" s="207"/>
      <c r="GQ169" s="207"/>
      <c r="GR169" s="207"/>
      <c r="GS169" s="207"/>
      <c r="GT169" s="207" t="str">
        <f t="shared" si="48"/>
        <v/>
      </c>
      <c r="GU169" s="207"/>
      <c r="GV169" s="207"/>
      <c r="GW169" s="207"/>
      <c r="GX169" s="207"/>
      <c r="GY169" s="207"/>
      <c r="GZ169" s="207"/>
      <c r="HA169" s="207" t="str">
        <f t="shared" si="49"/>
        <v/>
      </c>
      <c r="HB169" s="207"/>
      <c r="HC169" s="207"/>
      <c r="HD169" s="207"/>
      <c r="HE169" s="207"/>
      <c r="HF169" s="207"/>
      <c r="HG169" s="207"/>
      <c r="HH169" s="207" t="str">
        <f t="shared" si="50"/>
        <v/>
      </c>
      <c r="HI169" s="207"/>
      <c r="HJ169" s="207"/>
      <c r="HK169" s="207"/>
      <c r="HL169" s="207"/>
      <c r="HM169" s="207"/>
      <c r="HN169" s="207"/>
      <c r="HO169" s="207" t="str">
        <f t="shared" si="51"/>
        <v/>
      </c>
      <c r="HP169" s="207"/>
      <c r="HQ169" s="207"/>
      <c r="HR169" s="207"/>
      <c r="HS169" s="207"/>
      <c r="HT169" s="207"/>
      <c r="HU169" s="207"/>
      <c r="HV169" s="207" t="str">
        <f t="shared" si="52"/>
        <v/>
      </c>
      <c r="HW169" s="207"/>
      <c r="HX169" s="207"/>
      <c r="HY169" s="207"/>
      <c r="HZ169" s="207"/>
      <c r="IA169" s="207"/>
      <c r="IB169" s="207"/>
      <c r="IC169" s="207" t="str">
        <f t="shared" si="53"/>
        <v/>
      </c>
      <c r="ID169" s="207"/>
      <c r="IE169" s="207"/>
      <c r="IF169" s="207"/>
      <c r="IG169" s="207"/>
      <c r="IH169" s="207"/>
      <c r="II169" s="207"/>
      <c r="IJ169" s="207" t="str">
        <f t="shared" si="54"/>
        <v/>
      </c>
      <c r="IK169" s="207"/>
      <c r="IL169" s="207"/>
      <c r="IM169" s="207"/>
      <c r="IN169" s="207"/>
      <c r="IO169" s="207"/>
      <c r="IP169" s="207"/>
      <c r="IQ169" s="207" t="str">
        <f t="shared" si="55"/>
        <v/>
      </c>
      <c r="IR169" s="207"/>
      <c r="IS169" s="207"/>
      <c r="IT169" s="207"/>
      <c r="IU169" s="207"/>
      <c r="IV169" s="207"/>
      <c r="IW169" s="207"/>
      <c r="IX169" s="207" t="str">
        <f t="shared" si="56"/>
        <v/>
      </c>
      <c r="IY169" s="207"/>
      <c r="IZ169" s="207"/>
      <c r="JA169" s="207"/>
      <c r="JB169" s="207"/>
      <c r="JC169" s="207"/>
      <c r="JD169" s="207"/>
      <c r="JE169" s="207" t="str">
        <f t="shared" si="57"/>
        <v/>
      </c>
      <c r="JF169" s="207"/>
      <c r="JG169" s="207"/>
      <c r="JH169" s="207"/>
      <c r="JI169" s="207"/>
      <c r="JJ169" s="207"/>
      <c r="JK169" s="207"/>
      <c r="JL169" s="207" t="str">
        <f t="shared" si="58"/>
        <v/>
      </c>
      <c r="JM169" s="207"/>
      <c r="JN169" s="207"/>
      <c r="JO169" s="207"/>
      <c r="JP169" s="207"/>
      <c r="JQ169" s="207"/>
      <c r="JR169" s="207"/>
      <c r="JS169" s="207" t="str">
        <f t="shared" si="59"/>
        <v/>
      </c>
      <c r="JT169" s="207"/>
      <c r="JU169" s="207"/>
      <c r="JV169" s="207"/>
      <c r="JW169" s="207"/>
      <c r="JX169" s="207"/>
      <c r="JY169" s="207"/>
      <c r="JZ169" s="207" t="str">
        <f t="shared" si="60"/>
        <v/>
      </c>
      <c r="KA169" s="207"/>
      <c r="KB169" s="207"/>
      <c r="KC169" s="207"/>
      <c r="KD169" s="207"/>
      <c r="KE169" s="207"/>
      <c r="KF169" s="207"/>
      <c r="KG169" s="207" t="str">
        <f t="shared" si="61"/>
        <v/>
      </c>
      <c r="KH169" s="207"/>
      <c r="KI169" s="207"/>
      <c r="KJ169" s="207"/>
      <c r="KK169" s="207"/>
      <c r="KL169" s="207"/>
      <c r="KM169" s="207"/>
      <c r="KN169" s="207" t="str">
        <f t="shared" si="62"/>
        <v/>
      </c>
      <c r="KO169" s="207"/>
      <c r="KP169" s="207"/>
      <c r="KQ169" s="207"/>
      <c r="KR169" s="207"/>
      <c r="KS169" s="207"/>
      <c r="KT169" s="207"/>
      <c r="KU169" s="207" t="str">
        <f t="shared" si="63"/>
        <v/>
      </c>
      <c r="KV169" s="207"/>
      <c r="KW169" s="207"/>
      <c r="KX169" s="207"/>
      <c r="KY169" s="207"/>
      <c r="KZ169" s="207"/>
      <c r="LA169" s="207"/>
      <c r="LB169" s="207" t="str">
        <f t="shared" si="64"/>
        <v/>
      </c>
      <c r="LC169" s="207"/>
      <c r="LD169" s="207"/>
      <c r="LE169" s="207"/>
      <c r="LF169" s="207"/>
      <c r="LG169" s="207"/>
      <c r="LH169" s="207"/>
      <c r="LI169" s="207" t="str">
        <f t="shared" si="75"/>
        <v/>
      </c>
      <c r="LJ169" s="207"/>
      <c r="LK169" s="207"/>
      <c r="LL169" s="207"/>
      <c r="LM169" s="207"/>
      <c r="LN169" s="207"/>
      <c r="LO169" s="207"/>
      <c r="LP169" s="207" t="str">
        <f t="shared" si="76"/>
        <v/>
      </c>
      <c r="LQ169" s="207"/>
      <c r="LR169" s="207"/>
      <c r="LS169" s="207"/>
      <c r="LT169" s="207"/>
      <c r="LU169" s="207"/>
      <c r="LV169" s="207"/>
      <c r="LW169" s="207" t="str">
        <f t="shared" si="77"/>
        <v/>
      </c>
      <c r="LX169" s="207"/>
      <c r="LY169" s="207"/>
      <c r="LZ169" s="207"/>
      <c r="MA169" s="207"/>
      <c r="MB169" s="207"/>
      <c r="MC169" s="207"/>
      <c r="MD169" s="207" t="str">
        <f t="shared" si="78"/>
        <v/>
      </c>
      <c r="ME169" s="207"/>
      <c r="MF169" s="207"/>
      <c r="MG169" s="207"/>
      <c r="MH169" s="207"/>
      <c r="MI169" s="207"/>
      <c r="MJ169" s="207"/>
      <c r="MK169" s="207" t="str">
        <f t="shared" si="79"/>
        <v/>
      </c>
      <c r="ML169" s="207"/>
      <c r="MM169" s="207"/>
      <c r="MN169" s="207"/>
      <c r="MO169" s="207"/>
      <c r="MP169" s="207"/>
      <c r="MQ169" s="207"/>
      <c r="MR169" s="207" t="str">
        <f t="shared" si="80"/>
        <v/>
      </c>
      <c r="MS169" s="207"/>
      <c r="MT169" s="207"/>
      <c r="MU169" s="207"/>
      <c r="MV169" s="207"/>
      <c r="MW169" s="207"/>
      <c r="MX169" s="207"/>
      <c r="MY169" s="207" t="str">
        <f t="shared" si="81"/>
        <v/>
      </c>
      <c r="MZ169" s="207"/>
      <c r="NA169" s="207"/>
      <c r="NB169" s="207"/>
      <c r="NC169" s="207"/>
      <c r="ND169" s="207"/>
      <c r="NE169" s="207"/>
      <c r="NF169" s="207" t="str">
        <f t="shared" si="82"/>
        <v/>
      </c>
      <c r="NG169" s="207"/>
      <c r="NH169" s="207"/>
      <c r="NI169" s="207"/>
      <c r="NJ169" s="207"/>
      <c r="NK169" s="207"/>
      <c r="NL169" s="207"/>
      <c r="NM169" s="207" t="str">
        <f t="shared" si="83"/>
        <v/>
      </c>
      <c r="NN169" s="207"/>
      <c r="NO169" s="207"/>
      <c r="NP169" s="207"/>
      <c r="NQ169" s="207"/>
      <c r="NR169" s="207"/>
      <c r="NS169" s="207"/>
      <c r="NT169" s="207" t="str">
        <f t="shared" si="84"/>
        <v/>
      </c>
      <c r="NU169" s="207"/>
      <c r="NV169" s="207"/>
      <c r="NW169" s="207"/>
      <c r="NX169" s="207"/>
      <c r="NY169" s="207"/>
      <c r="NZ169" s="207"/>
      <c r="OA169" s="207" t="str">
        <f t="shared" si="85"/>
        <v/>
      </c>
      <c r="OB169" s="207"/>
      <c r="OC169" s="207"/>
      <c r="OD169" s="207"/>
      <c r="OE169" s="207"/>
      <c r="OF169" s="207"/>
      <c r="OG169" s="207"/>
      <c r="OH169" s="207" t="str">
        <f t="shared" si="86"/>
        <v/>
      </c>
      <c r="OI169" s="207"/>
      <c r="OJ169" s="207"/>
      <c r="OK169" s="207"/>
      <c r="OL169" s="207"/>
      <c r="OM169" s="207"/>
      <c r="ON169" s="207"/>
      <c r="OO169" s="207" t="str">
        <f t="shared" si="87"/>
        <v/>
      </c>
      <c r="OP169" s="207"/>
      <c r="OQ169" s="207"/>
      <c r="OR169" s="207"/>
      <c r="OS169" s="207"/>
      <c r="OT169" s="207"/>
      <c r="OU169" s="207"/>
      <c r="OV169" s="207" t="str">
        <f t="shared" si="88"/>
        <v/>
      </c>
      <c r="OW169" s="207"/>
      <c r="OX169" s="207"/>
      <c r="OY169" s="207"/>
      <c r="OZ169" s="207"/>
      <c r="PA169" s="207"/>
      <c r="PB169" s="207"/>
      <c r="PC169" s="207" t="str">
        <f t="shared" si="89"/>
        <v/>
      </c>
      <c r="PD169" s="207"/>
      <c r="PE169" s="207"/>
      <c r="PF169" s="207"/>
      <c r="PG169" s="207"/>
      <c r="PH169" s="207"/>
      <c r="PI169" s="207"/>
      <c r="PJ169" s="207" t="str">
        <f t="shared" si="90"/>
        <v/>
      </c>
      <c r="PK169" s="207"/>
      <c r="PL169" s="207"/>
      <c r="PM169" s="207"/>
      <c r="PN169" s="207"/>
      <c r="PO169" s="207"/>
      <c r="PP169" s="207"/>
      <c r="PQ169" s="207" t="str">
        <f t="shared" si="91"/>
        <v/>
      </c>
      <c r="PR169" s="207"/>
      <c r="PS169" s="207"/>
      <c r="PT169" s="207"/>
      <c r="PU169" s="207"/>
      <c r="PV169" s="207"/>
      <c r="PW169" s="207"/>
      <c r="PX169" s="207" t="str">
        <f t="shared" si="92"/>
        <v/>
      </c>
      <c r="PY169" s="207"/>
      <c r="PZ169" s="207"/>
      <c r="QA169" s="207"/>
      <c r="QB169" s="207"/>
      <c r="QC169" s="207"/>
      <c r="QD169" s="207"/>
      <c r="QE169" s="207" t="str">
        <f t="shared" si="93"/>
        <v/>
      </c>
      <c r="QF169" s="207"/>
      <c r="QG169" s="207"/>
      <c r="QH169" s="207"/>
      <c r="QI169" s="207"/>
      <c r="QJ169" s="207"/>
      <c r="QK169" s="207"/>
      <c r="QL169" s="207"/>
      <c r="QM169" s="207"/>
      <c r="QN169" s="207"/>
      <c r="QO169" s="207"/>
      <c r="QP169" s="207"/>
      <c r="QQ169" s="207"/>
      <c r="QR169" s="207"/>
      <c r="QS169" s="207"/>
      <c r="QT169" s="207"/>
      <c r="QU169" s="207"/>
      <c r="QV169" s="207"/>
    </row>
    <row r="170" spans="1:464" s="6" customFormat="1" ht="16.5">
      <c r="A170" s="207"/>
      <c r="B170" s="208"/>
      <c r="C170" s="208"/>
      <c r="D170" s="208"/>
      <c r="E170" s="208"/>
      <c r="F170" s="207" t="e">
        <f t="shared" si="102"/>
        <v>#N/A</v>
      </c>
      <c r="G170" s="207"/>
      <c r="H170" s="208"/>
      <c r="I170" s="208"/>
      <c r="J170" s="208"/>
      <c r="K170" s="207"/>
      <c r="L170" s="207"/>
      <c r="M170" s="207">
        <f t="shared" si="103"/>
        <v>0</v>
      </c>
      <c r="N170" s="207"/>
      <c r="O170" s="207"/>
      <c r="P170" s="207"/>
      <c r="Q170" s="209"/>
      <c r="R170" s="207"/>
      <c r="S170" s="207"/>
      <c r="T170" s="207">
        <f t="shared" si="100"/>
        <v>20</v>
      </c>
      <c r="U170" s="207"/>
      <c r="V170" s="207"/>
      <c r="W170" s="207"/>
      <c r="X170" s="207"/>
      <c r="Y170" s="207"/>
      <c r="Z170" s="207"/>
      <c r="AA170" s="207">
        <f t="shared" si="101"/>
        <v>0</v>
      </c>
      <c r="AB170" s="207"/>
      <c r="AC170" s="207"/>
      <c r="AD170" s="207"/>
      <c r="AE170" s="207"/>
      <c r="AF170" s="207"/>
      <c r="AG170" s="207"/>
      <c r="AH170" s="207" t="str">
        <f t="shared" si="24"/>
        <v/>
      </c>
      <c r="AI170" s="207"/>
      <c r="AJ170" s="207"/>
      <c r="AK170" s="207"/>
      <c r="AL170" s="207"/>
      <c r="AM170" s="207"/>
      <c r="AN170" s="207"/>
      <c r="AO170" s="207" t="str">
        <f t="shared" si="25"/>
        <v/>
      </c>
      <c r="AP170" s="207"/>
      <c r="AQ170" s="207"/>
      <c r="AR170" s="207"/>
      <c r="AS170" s="207"/>
      <c r="AT170" s="207"/>
      <c r="AU170" s="207"/>
      <c r="AV170" s="207" t="str">
        <f t="shared" si="26"/>
        <v/>
      </c>
      <c r="AW170" s="207"/>
      <c r="AX170" s="207"/>
      <c r="AY170" s="207"/>
      <c r="AZ170" s="207"/>
      <c r="BA170" s="207"/>
      <c r="BB170" s="207"/>
      <c r="BC170" s="207" t="str">
        <f t="shared" si="27"/>
        <v/>
      </c>
      <c r="BD170" s="207"/>
      <c r="BE170" s="207"/>
      <c r="BF170" s="207"/>
      <c r="BG170" s="207"/>
      <c r="BH170" s="207"/>
      <c r="BI170" s="207"/>
      <c r="BJ170" s="207" t="str">
        <f t="shared" si="28"/>
        <v/>
      </c>
      <c r="BK170" s="207"/>
      <c r="BL170" s="207"/>
      <c r="BM170" s="207"/>
      <c r="BN170" s="207"/>
      <c r="BO170" s="207"/>
      <c r="BP170" s="207"/>
      <c r="BQ170" s="207" t="str">
        <f t="shared" si="29"/>
        <v/>
      </c>
      <c r="BR170" s="207"/>
      <c r="BS170" s="207"/>
      <c r="BT170" s="207"/>
      <c r="BU170" s="207"/>
      <c r="BV170" s="207"/>
      <c r="BW170" s="207"/>
      <c r="BX170" s="207" t="str">
        <f t="shared" si="30"/>
        <v/>
      </c>
      <c r="BY170" s="207"/>
      <c r="BZ170" s="207"/>
      <c r="CA170" s="207"/>
      <c r="CB170" s="207"/>
      <c r="CC170" s="207"/>
      <c r="CD170" s="207"/>
      <c r="CE170" s="207" t="str">
        <f t="shared" si="31"/>
        <v/>
      </c>
      <c r="CF170" s="207"/>
      <c r="CG170" s="207"/>
      <c r="CH170" s="207"/>
      <c r="CI170" s="207"/>
      <c r="CJ170" s="207"/>
      <c r="CK170" s="207"/>
      <c r="CL170" s="207" t="str">
        <f t="shared" si="32"/>
        <v/>
      </c>
      <c r="CM170" s="207"/>
      <c r="CN170" s="207"/>
      <c r="CO170" s="207"/>
      <c r="CP170" s="207"/>
      <c r="CQ170" s="207"/>
      <c r="CR170" s="207"/>
      <c r="CS170" s="207" t="str">
        <f t="shared" si="33"/>
        <v/>
      </c>
      <c r="CT170" s="207"/>
      <c r="CU170" s="207"/>
      <c r="CV170" s="207"/>
      <c r="CW170" s="207"/>
      <c r="CX170" s="207"/>
      <c r="CY170" s="207"/>
      <c r="CZ170" s="207" t="str">
        <f t="shared" si="34"/>
        <v/>
      </c>
      <c r="DA170" s="207"/>
      <c r="DB170" s="207"/>
      <c r="DC170" s="207"/>
      <c r="DD170" s="207"/>
      <c r="DE170" s="207"/>
      <c r="DF170" s="207"/>
      <c r="DG170" s="207" t="str">
        <f t="shared" si="35"/>
        <v/>
      </c>
      <c r="DH170" s="207"/>
      <c r="DI170" s="207"/>
      <c r="DJ170" s="207"/>
      <c r="DK170" s="207"/>
      <c r="DL170" s="207"/>
      <c r="DM170" s="207"/>
      <c r="DN170" s="207" t="str">
        <f t="shared" si="36"/>
        <v/>
      </c>
      <c r="DO170" s="207"/>
      <c r="DP170" s="207"/>
      <c r="DQ170" s="207"/>
      <c r="DR170" s="207"/>
      <c r="DS170" s="207"/>
      <c r="DT170" s="207"/>
      <c r="DU170" s="207" t="str">
        <f t="shared" si="37"/>
        <v/>
      </c>
      <c r="DV170" s="207"/>
      <c r="DW170" s="207"/>
      <c r="DX170" s="207"/>
      <c r="DY170" s="207"/>
      <c r="DZ170" s="207"/>
      <c r="EA170" s="207"/>
      <c r="EB170" s="207" t="str">
        <f t="shared" si="38"/>
        <v/>
      </c>
      <c r="EC170" s="207"/>
      <c r="ED170" s="207"/>
      <c r="EE170" s="207"/>
      <c r="EF170" s="207"/>
      <c r="EG170" s="207"/>
      <c r="EH170" s="207"/>
      <c r="EI170" s="207" t="str">
        <f t="shared" si="39"/>
        <v/>
      </c>
      <c r="EJ170" s="207"/>
      <c r="EK170" s="207"/>
      <c r="EL170" s="207"/>
      <c r="EM170" s="207"/>
      <c r="EN170" s="207"/>
      <c r="EO170" s="207"/>
      <c r="EP170" s="207" t="str">
        <f t="shared" si="40"/>
        <v/>
      </c>
      <c r="EQ170" s="207"/>
      <c r="ER170" s="207"/>
      <c r="ES170" s="207"/>
      <c r="ET170" s="207"/>
      <c r="EU170" s="207"/>
      <c r="EV170" s="207"/>
      <c r="EW170" s="207" t="str">
        <f t="shared" si="41"/>
        <v/>
      </c>
      <c r="EX170" s="207"/>
      <c r="EY170" s="207"/>
      <c r="EZ170" s="207"/>
      <c r="FA170" s="207"/>
      <c r="FB170" s="207"/>
      <c r="FC170" s="207"/>
      <c r="FD170" s="207" t="str">
        <f t="shared" si="42"/>
        <v/>
      </c>
      <c r="FE170" s="207"/>
      <c r="FF170" s="207"/>
      <c r="FG170" s="207"/>
      <c r="FH170" s="207"/>
      <c r="FI170" s="207"/>
      <c r="FJ170" s="207"/>
      <c r="FK170" s="207" t="str">
        <f t="shared" si="43"/>
        <v/>
      </c>
      <c r="FL170" s="207"/>
      <c r="FM170" s="207"/>
      <c r="FN170" s="207"/>
      <c r="FO170" s="207"/>
      <c r="FP170" s="207"/>
      <c r="FQ170" s="207"/>
      <c r="FR170" s="207" t="str">
        <f t="shared" si="44"/>
        <v/>
      </c>
      <c r="FS170" s="207"/>
      <c r="FT170" s="207"/>
      <c r="FU170" s="207"/>
      <c r="FV170" s="207"/>
      <c r="FW170" s="207"/>
      <c r="FX170" s="207"/>
      <c r="FY170" s="207" t="str">
        <f t="shared" si="45"/>
        <v/>
      </c>
      <c r="FZ170" s="207"/>
      <c r="GA170" s="207"/>
      <c r="GB170" s="207"/>
      <c r="GC170" s="207"/>
      <c r="GD170" s="207"/>
      <c r="GE170" s="207"/>
      <c r="GF170" s="207" t="str">
        <f t="shared" si="46"/>
        <v/>
      </c>
      <c r="GG170" s="207"/>
      <c r="GH170" s="207"/>
      <c r="GI170" s="207"/>
      <c r="GJ170" s="207"/>
      <c r="GK170" s="207"/>
      <c r="GL170" s="207"/>
      <c r="GM170" s="207" t="str">
        <f t="shared" si="47"/>
        <v/>
      </c>
      <c r="GN170" s="207"/>
      <c r="GO170" s="207"/>
      <c r="GP170" s="207"/>
      <c r="GQ170" s="207"/>
      <c r="GR170" s="207"/>
      <c r="GS170" s="207"/>
      <c r="GT170" s="207" t="str">
        <f t="shared" si="48"/>
        <v/>
      </c>
      <c r="GU170" s="207"/>
      <c r="GV170" s="207"/>
      <c r="GW170" s="207"/>
      <c r="GX170" s="207"/>
      <c r="GY170" s="207"/>
      <c r="GZ170" s="207"/>
      <c r="HA170" s="207" t="str">
        <f t="shared" si="49"/>
        <v/>
      </c>
      <c r="HB170" s="207"/>
      <c r="HC170" s="207"/>
      <c r="HD170" s="207"/>
      <c r="HE170" s="207"/>
      <c r="HF170" s="207"/>
      <c r="HG170" s="207"/>
      <c r="HH170" s="207" t="str">
        <f t="shared" si="50"/>
        <v/>
      </c>
      <c r="HI170" s="207"/>
      <c r="HJ170" s="207"/>
      <c r="HK170" s="207"/>
      <c r="HL170" s="207"/>
      <c r="HM170" s="207"/>
      <c r="HN170" s="207"/>
      <c r="HO170" s="207" t="str">
        <f t="shared" si="51"/>
        <v/>
      </c>
      <c r="HP170" s="207"/>
      <c r="HQ170" s="207"/>
      <c r="HR170" s="207"/>
      <c r="HS170" s="207"/>
      <c r="HT170" s="207"/>
      <c r="HU170" s="207"/>
      <c r="HV170" s="207" t="str">
        <f t="shared" si="52"/>
        <v/>
      </c>
      <c r="HW170" s="207"/>
      <c r="HX170" s="207"/>
      <c r="HY170" s="207"/>
      <c r="HZ170" s="207"/>
      <c r="IA170" s="207"/>
      <c r="IB170" s="207"/>
      <c r="IC170" s="207" t="str">
        <f t="shared" si="53"/>
        <v/>
      </c>
      <c r="ID170" s="207"/>
      <c r="IE170" s="207"/>
      <c r="IF170" s="207"/>
      <c r="IG170" s="207"/>
      <c r="IH170" s="207"/>
      <c r="II170" s="207"/>
      <c r="IJ170" s="207" t="str">
        <f t="shared" si="54"/>
        <v/>
      </c>
      <c r="IK170" s="207"/>
      <c r="IL170" s="207"/>
      <c r="IM170" s="207"/>
      <c r="IN170" s="207"/>
      <c r="IO170" s="207"/>
      <c r="IP170" s="207"/>
      <c r="IQ170" s="207" t="str">
        <f t="shared" si="55"/>
        <v/>
      </c>
      <c r="IR170" s="207"/>
      <c r="IS170" s="207"/>
      <c r="IT170" s="207"/>
      <c r="IU170" s="207"/>
      <c r="IV170" s="207"/>
      <c r="IW170" s="207"/>
      <c r="IX170" s="207" t="str">
        <f t="shared" si="56"/>
        <v/>
      </c>
      <c r="IY170" s="207"/>
      <c r="IZ170" s="207"/>
      <c r="JA170" s="207"/>
      <c r="JB170" s="207"/>
      <c r="JC170" s="207"/>
      <c r="JD170" s="207"/>
      <c r="JE170" s="207" t="str">
        <f t="shared" si="57"/>
        <v/>
      </c>
      <c r="JF170" s="207"/>
      <c r="JG170" s="207"/>
      <c r="JH170" s="207"/>
      <c r="JI170" s="207"/>
      <c r="JJ170" s="207"/>
      <c r="JK170" s="207"/>
      <c r="JL170" s="207" t="str">
        <f t="shared" si="58"/>
        <v/>
      </c>
      <c r="JM170" s="207"/>
      <c r="JN170" s="207"/>
      <c r="JO170" s="207"/>
      <c r="JP170" s="207"/>
      <c r="JQ170" s="207"/>
      <c r="JR170" s="207"/>
      <c r="JS170" s="207" t="str">
        <f t="shared" si="59"/>
        <v/>
      </c>
      <c r="JT170" s="207"/>
      <c r="JU170" s="207"/>
      <c r="JV170" s="207"/>
      <c r="JW170" s="207"/>
      <c r="JX170" s="207"/>
      <c r="JY170" s="207"/>
      <c r="JZ170" s="207" t="str">
        <f t="shared" si="60"/>
        <v/>
      </c>
      <c r="KA170" s="207"/>
      <c r="KB170" s="207"/>
      <c r="KC170" s="207"/>
      <c r="KD170" s="207"/>
      <c r="KE170" s="207"/>
      <c r="KF170" s="207"/>
      <c r="KG170" s="207" t="str">
        <f t="shared" si="61"/>
        <v/>
      </c>
      <c r="KH170" s="207"/>
      <c r="KI170" s="207"/>
      <c r="KJ170" s="207"/>
      <c r="KK170" s="207"/>
      <c r="KL170" s="207"/>
      <c r="KM170" s="207"/>
      <c r="KN170" s="207" t="str">
        <f t="shared" si="62"/>
        <v/>
      </c>
      <c r="KO170" s="207"/>
      <c r="KP170" s="207"/>
      <c r="KQ170" s="207"/>
      <c r="KR170" s="207"/>
      <c r="KS170" s="207"/>
      <c r="KT170" s="207"/>
      <c r="KU170" s="207" t="str">
        <f t="shared" si="63"/>
        <v/>
      </c>
      <c r="KV170" s="207"/>
      <c r="KW170" s="207"/>
      <c r="KX170" s="207"/>
      <c r="KY170" s="207"/>
      <c r="KZ170" s="207"/>
      <c r="LA170" s="207"/>
      <c r="LB170" s="207" t="str">
        <f t="shared" si="64"/>
        <v/>
      </c>
      <c r="LC170" s="207"/>
      <c r="LD170" s="207"/>
      <c r="LE170" s="207"/>
      <c r="LF170" s="207"/>
      <c r="LG170" s="207"/>
      <c r="LH170" s="207"/>
      <c r="LI170" s="207" t="str">
        <f t="shared" si="75"/>
        <v/>
      </c>
      <c r="LJ170" s="207"/>
      <c r="LK170" s="207"/>
      <c r="LL170" s="207"/>
      <c r="LM170" s="207"/>
      <c r="LN170" s="207"/>
      <c r="LO170" s="207"/>
      <c r="LP170" s="207" t="str">
        <f t="shared" si="76"/>
        <v/>
      </c>
      <c r="LQ170" s="207"/>
      <c r="LR170" s="207"/>
      <c r="LS170" s="207"/>
      <c r="LT170" s="207"/>
      <c r="LU170" s="207"/>
      <c r="LV170" s="207"/>
      <c r="LW170" s="207" t="str">
        <f t="shared" si="77"/>
        <v/>
      </c>
      <c r="LX170" s="207"/>
      <c r="LY170" s="207"/>
      <c r="LZ170" s="207"/>
      <c r="MA170" s="207"/>
      <c r="MB170" s="207"/>
      <c r="MC170" s="207"/>
      <c r="MD170" s="207" t="str">
        <f t="shared" si="78"/>
        <v/>
      </c>
      <c r="ME170" s="207"/>
      <c r="MF170" s="207"/>
      <c r="MG170" s="207"/>
      <c r="MH170" s="207"/>
      <c r="MI170" s="207"/>
      <c r="MJ170" s="207"/>
      <c r="MK170" s="207" t="str">
        <f t="shared" si="79"/>
        <v/>
      </c>
      <c r="ML170" s="207"/>
      <c r="MM170" s="207"/>
      <c r="MN170" s="207"/>
      <c r="MO170" s="207"/>
      <c r="MP170" s="207"/>
      <c r="MQ170" s="207"/>
      <c r="MR170" s="207" t="str">
        <f t="shared" si="80"/>
        <v/>
      </c>
      <c r="MS170" s="207"/>
      <c r="MT170" s="207"/>
      <c r="MU170" s="207"/>
      <c r="MV170" s="207"/>
      <c r="MW170" s="207"/>
      <c r="MX170" s="207"/>
      <c r="MY170" s="207" t="str">
        <f t="shared" si="81"/>
        <v/>
      </c>
      <c r="MZ170" s="207"/>
      <c r="NA170" s="207"/>
      <c r="NB170" s="207"/>
      <c r="NC170" s="207"/>
      <c r="ND170" s="207"/>
      <c r="NE170" s="207"/>
      <c r="NF170" s="207" t="str">
        <f t="shared" si="82"/>
        <v/>
      </c>
      <c r="NG170" s="207"/>
      <c r="NH170" s="207"/>
      <c r="NI170" s="207"/>
      <c r="NJ170" s="207"/>
      <c r="NK170" s="207"/>
      <c r="NL170" s="207"/>
      <c r="NM170" s="207" t="str">
        <f t="shared" si="83"/>
        <v/>
      </c>
      <c r="NN170" s="207"/>
      <c r="NO170" s="207"/>
      <c r="NP170" s="207"/>
      <c r="NQ170" s="207"/>
      <c r="NR170" s="207"/>
      <c r="NS170" s="207"/>
      <c r="NT170" s="207" t="str">
        <f t="shared" si="84"/>
        <v/>
      </c>
      <c r="NU170" s="207"/>
      <c r="NV170" s="207"/>
      <c r="NW170" s="207"/>
      <c r="NX170" s="207"/>
      <c r="NY170" s="207"/>
      <c r="NZ170" s="207"/>
      <c r="OA170" s="207" t="str">
        <f t="shared" si="85"/>
        <v/>
      </c>
      <c r="OB170" s="207"/>
      <c r="OC170" s="207"/>
      <c r="OD170" s="207"/>
      <c r="OE170" s="207"/>
      <c r="OF170" s="207"/>
      <c r="OG170" s="207"/>
      <c r="OH170" s="207" t="str">
        <f t="shared" si="86"/>
        <v/>
      </c>
      <c r="OI170" s="207"/>
      <c r="OJ170" s="207"/>
      <c r="OK170" s="207"/>
      <c r="OL170" s="207"/>
      <c r="OM170" s="207"/>
      <c r="ON170" s="207"/>
      <c r="OO170" s="207" t="str">
        <f t="shared" si="87"/>
        <v/>
      </c>
      <c r="OP170" s="207"/>
      <c r="OQ170" s="207"/>
      <c r="OR170" s="207"/>
      <c r="OS170" s="207"/>
      <c r="OT170" s="207"/>
      <c r="OU170" s="207"/>
      <c r="OV170" s="207" t="str">
        <f t="shared" si="88"/>
        <v/>
      </c>
      <c r="OW170" s="207"/>
      <c r="OX170" s="207"/>
      <c r="OY170" s="207"/>
      <c r="OZ170" s="207"/>
      <c r="PA170" s="207"/>
      <c r="PB170" s="207"/>
      <c r="PC170" s="207" t="str">
        <f t="shared" si="89"/>
        <v/>
      </c>
      <c r="PD170" s="207"/>
      <c r="PE170" s="207"/>
      <c r="PF170" s="207"/>
      <c r="PG170" s="207"/>
      <c r="PH170" s="207"/>
      <c r="PI170" s="207"/>
      <c r="PJ170" s="207" t="str">
        <f t="shared" si="90"/>
        <v/>
      </c>
      <c r="PK170" s="207"/>
      <c r="PL170" s="207"/>
      <c r="PM170" s="207"/>
      <c r="PN170" s="207"/>
      <c r="PO170" s="207"/>
      <c r="PP170" s="207"/>
      <c r="PQ170" s="207" t="str">
        <f t="shared" si="91"/>
        <v/>
      </c>
      <c r="PR170" s="207"/>
      <c r="PS170" s="207"/>
      <c r="PT170" s="207"/>
      <c r="PU170" s="207"/>
      <c r="PV170" s="207"/>
      <c r="PW170" s="207"/>
      <c r="PX170" s="207" t="str">
        <f t="shared" si="92"/>
        <v/>
      </c>
      <c r="PY170" s="207"/>
      <c r="PZ170" s="207"/>
      <c r="QA170" s="207"/>
      <c r="QB170" s="207"/>
      <c r="QC170" s="207"/>
      <c r="QD170" s="207"/>
      <c r="QE170" s="207" t="str">
        <f t="shared" si="93"/>
        <v/>
      </c>
      <c r="QF170" s="207"/>
      <c r="QG170" s="207"/>
      <c r="QH170" s="207"/>
      <c r="QI170" s="207"/>
      <c r="QJ170" s="207"/>
      <c r="QK170" s="207"/>
      <c r="QL170" s="207"/>
      <c r="QM170" s="207"/>
      <c r="QN170" s="207"/>
      <c r="QO170" s="207"/>
      <c r="QP170" s="207"/>
      <c r="QQ170" s="207"/>
      <c r="QR170" s="207"/>
      <c r="QS170" s="207"/>
      <c r="QT170" s="207"/>
      <c r="QU170" s="207"/>
      <c r="QV170" s="207"/>
    </row>
    <row r="171" spans="1:464" s="6" customFormat="1" ht="16.5">
      <c r="A171" s="207"/>
      <c r="B171" s="208"/>
      <c r="C171" s="208"/>
      <c r="D171" s="208"/>
      <c r="E171" s="208"/>
      <c r="F171" s="207" t="e">
        <f>F82</f>
        <v>#N/A</v>
      </c>
      <c r="G171" s="207"/>
      <c r="H171" s="208"/>
      <c r="I171" s="208"/>
      <c r="J171" s="208"/>
      <c r="K171" s="207"/>
      <c r="L171" s="207"/>
      <c r="M171" s="207">
        <f>M82</f>
        <v>0</v>
      </c>
      <c r="N171" s="207"/>
      <c r="O171" s="207"/>
      <c r="P171" s="207"/>
      <c r="Q171" s="209"/>
      <c r="R171" s="207"/>
      <c r="S171" s="207"/>
      <c r="T171" s="207">
        <f t="shared" si="100"/>
        <v>0</v>
      </c>
      <c r="U171" s="207"/>
      <c r="V171" s="207"/>
      <c r="W171" s="207"/>
      <c r="X171" s="207"/>
      <c r="Y171" s="207"/>
      <c r="Z171" s="207"/>
      <c r="AA171" s="207">
        <f t="shared" si="101"/>
        <v>0</v>
      </c>
      <c r="AB171" s="207"/>
      <c r="AC171" s="207"/>
      <c r="AD171" s="207"/>
      <c r="AE171" s="207"/>
      <c r="AF171" s="207"/>
      <c r="AG171" s="207"/>
      <c r="AH171" s="207" t="str">
        <f t="shared" si="24"/>
        <v/>
      </c>
      <c r="AI171" s="207"/>
      <c r="AJ171" s="207"/>
      <c r="AK171" s="207"/>
      <c r="AL171" s="207"/>
      <c r="AM171" s="207"/>
      <c r="AN171" s="207"/>
      <c r="AO171" s="207" t="str">
        <f t="shared" si="25"/>
        <v/>
      </c>
      <c r="AP171" s="207"/>
      <c r="AQ171" s="207"/>
      <c r="AR171" s="207"/>
      <c r="AS171" s="207"/>
      <c r="AT171" s="207"/>
      <c r="AU171" s="207"/>
      <c r="AV171" s="207" t="str">
        <f t="shared" si="26"/>
        <v/>
      </c>
      <c r="AW171" s="207"/>
      <c r="AX171" s="207"/>
      <c r="AY171" s="207"/>
      <c r="AZ171" s="207"/>
      <c r="BA171" s="207"/>
      <c r="BB171" s="207"/>
      <c r="BC171" s="207" t="str">
        <f t="shared" si="27"/>
        <v/>
      </c>
      <c r="BD171" s="207"/>
      <c r="BE171" s="207"/>
      <c r="BF171" s="207"/>
      <c r="BG171" s="207"/>
      <c r="BH171" s="207"/>
      <c r="BI171" s="207"/>
      <c r="BJ171" s="207" t="str">
        <f t="shared" si="28"/>
        <v/>
      </c>
      <c r="BK171" s="207"/>
      <c r="BL171" s="207"/>
      <c r="BM171" s="207"/>
      <c r="BN171" s="207"/>
      <c r="BO171" s="207"/>
      <c r="BP171" s="207"/>
      <c r="BQ171" s="207" t="str">
        <f t="shared" si="29"/>
        <v/>
      </c>
      <c r="BR171" s="207"/>
      <c r="BS171" s="207"/>
      <c r="BT171" s="207"/>
      <c r="BU171" s="207"/>
      <c r="BV171" s="207"/>
      <c r="BW171" s="207"/>
      <c r="BX171" s="207" t="str">
        <f t="shared" si="30"/>
        <v/>
      </c>
      <c r="BY171" s="207"/>
      <c r="BZ171" s="207"/>
      <c r="CA171" s="207"/>
      <c r="CB171" s="207"/>
      <c r="CC171" s="207"/>
      <c r="CD171" s="207"/>
      <c r="CE171" s="207" t="str">
        <f t="shared" si="31"/>
        <v/>
      </c>
      <c r="CF171" s="207"/>
      <c r="CG171" s="207"/>
      <c r="CH171" s="207"/>
      <c r="CI171" s="207"/>
      <c r="CJ171" s="207"/>
      <c r="CK171" s="207"/>
      <c r="CL171" s="207" t="str">
        <f t="shared" si="32"/>
        <v/>
      </c>
      <c r="CM171" s="207"/>
      <c r="CN171" s="207"/>
      <c r="CO171" s="207"/>
      <c r="CP171" s="207"/>
      <c r="CQ171" s="207"/>
      <c r="CR171" s="207"/>
      <c r="CS171" s="207" t="str">
        <f t="shared" si="33"/>
        <v/>
      </c>
      <c r="CT171" s="207"/>
      <c r="CU171" s="207"/>
      <c r="CV171" s="207"/>
      <c r="CW171" s="207"/>
      <c r="CX171" s="207"/>
      <c r="CY171" s="207"/>
      <c r="CZ171" s="207" t="str">
        <f t="shared" si="34"/>
        <v/>
      </c>
      <c r="DA171" s="207"/>
      <c r="DB171" s="207"/>
      <c r="DC171" s="207"/>
      <c r="DD171" s="207"/>
      <c r="DE171" s="207"/>
      <c r="DF171" s="207"/>
      <c r="DG171" s="207" t="str">
        <f t="shared" si="35"/>
        <v/>
      </c>
      <c r="DH171" s="207"/>
      <c r="DI171" s="207"/>
      <c r="DJ171" s="207"/>
      <c r="DK171" s="207"/>
      <c r="DL171" s="207"/>
      <c r="DM171" s="207"/>
      <c r="DN171" s="207" t="str">
        <f t="shared" si="36"/>
        <v/>
      </c>
      <c r="DO171" s="207"/>
      <c r="DP171" s="207"/>
      <c r="DQ171" s="207"/>
      <c r="DR171" s="207"/>
      <c r="DS171" s="207"/>
      <c r="DT171" s="207"/>
      <c r="DU171" s="207" t="str">
        <f t="shared" si="37"/>
        <v/>
      </c>
      <c r="DV171" s="207"/>
      <c r="DW171" s="207"/>
      <c r="DX171" s="207"/>
      <c r="DY171" s="207"/>
      <c r="DZ171" s="207"/>
      <c r="EA171" s="207"/>
      <c r="EB171" s="207" t="str">
        <f t="shared" si="38"/>
        <v/>
      </c>
      <c r="EC171" s="207"/>
      <c r="ED171" s="207"/>
      <c r="EE171" s="207"/>
      <c r="EF171" s="207"/>
      <c r="EG171" s="207"/>
      <c r="EH171" s="207"/>
      <c r="EI171" s="207" t="str">
        <f t="shared" si="39"/>
        <v/>
      </c>
      <c r="EJ171" s="207"/>
      <c r="EK171" s="207"/>
      <c r="EL171" s="207"/>
      <c r="EM171" s="207"/>
      <c r="EN171" s="207"/>
      <c r="EO171" s="207"/>
      <c r="EP171" s="207" t="str">
        <f t="shared" si="40"/>
        <v/>
      </c>
      <c r="EQ171" s="207"/>
      <c r="ER171" s="207"/>
      <c r="ES171" s="207"/>
      <c r="ET171" s="207"/>
      <c r="EU171" s="207"/>
      <c r="EV171" s="207"/>
      <c r="EW171" s="207" t="str">
        <f t="shared" si="41"/>
        <v/>
      </c>
      <c r="EX171" s="207"/>
      <c r="EY171" s="207"/>
      <c r="EZ171" s="207"/>
      <c r="FA171" s="207"/>
      <c r="FB171" s="207"/>
      <c r="FC171" s="207"/>
      <c r="FD171" s="207" t="str">
        <f t="shared" si="42"/>
        <v/>
      </c>
      <c r="FE171" s="207"/>
      <c r="FF171" s="207"/>
      <c r="FG171" s="207"/>
      <c r="FH171" s="207"/>
      <c r="FI171" s="207"/>
      <c r="FJ171" s="207"/>
      <c r="FK171" s="207" t="str">
        <f t="shared" si="43"/>
        <v/>
      </c>
      <c r="FL171" s="207"/>
      <c r="FM171" s="207"/>
      <c r="FN171" s="207"/>
      <c r="FO171" s="207"/>
      <c r="FP171" s="207"/>
      <c r="FQ171" s="207"/>
      <c r="FR171" s="207" t="str">
        <f t="shared" si="44"/>
        <v/>
      </c>
      <c r="FS171" s="207"/>
      <c r="FT171" s="207"/>
      <c r="FU171" s="207"/>
      <c r="FV171" s="207"/>
      <c r="FW171" s="207"/>
      <c r="FX171" s="207"/>
      <c r="FY171" s="207" t="str">
        <f t="shared" si="45"/>
        <v/>
      </c>
      <c r="FZ171" s="207"/>
      <c r="GA171" s="207"/>
      <c r="GB171" s="207"/>
      <c r="GC171" s="207"/>
      <c r="GD171" s="207"/>
      <c r="GE171" s="207"/>
      <c r="GF171" s="207" t="str">
        <f t="shared" si="46"/>
        <v/>
      </c>
      <c r="GG171" s="207"/>
      <c r="GH171" s="207"/>
      <c r="GI171" s="207"/>
      <c r="GJ171" s="207"/>
      <c r="GK171" s="207"/>
      <c r="GL171" s="207"/>
      <c r="GM171" s="207" t="str">
        <f t="shared" si="47"/>
        <v/>
      </c>
      <c r="GN171" s="207"/>
      <c r="GO171" s="207"/>
      <c r="GP171" s="207"/>
      <c r="GQ171" s="207"/>
      <c r="GR171" s="207"/>
      <c r="GS171" s="207"/>
      <c r="GT171" s="207" t="str">
        <f t="shared" si="48"/>
        <v/>
      </c>
      <c r="GU171" s="207"/>
      <c r="GV171" s="207"/>
      <c r="GW171" s="207"/>
      <c r="GX171" s="207"/>
      <c r="GY171" s="207"/>
      <c r="GZ171" s="207"/>
      <c r="HA171" s="207" t="str">
        <f t="shared" si="49"/>
        <v/>
      </c>
      <c r="HB171" s="207"/>
      <c r="HC171" s="207"/>
      <c r="HD171" s="207"/>
      <c r="HE171" s="207"/>
      <c r="HF171" s="207"/>
      <c r="HG171" s="207"/>
      <c r="HH171" s="207" t="str">
        <f t="shared" si="50"/>
        <v/>
      </c>
      <c r="HI171" s="207"/>
      <c r="HJ171" s="207"/>
      <c r="HK171" s="207"/>
      <c r="HL171" s="207"/>
      <c r="HM171" s="207"/>
      <c r="HN171" s="207"/>
      <c r="HO171" s="207" t="str">
        <f t="shared" si="51"/>
        <v/>
      </c>
      <c r="HP171" s="207"/>
      <c r="HQ171" s="207"/>
      <c r="HR171" s="207"/>
      <c r="HS171" s="207"/>
      <c r="HT171" s="207"/>
      <c r="HU171" s="207"/>
      <c r="HV171" s="207" t="str">
        <f t="shared" si="52"/>
        <v/>
      </c>
      <c r="HW171" s="207"/>
      <c r="HX171" s="207"/>
      <c r="HY171" s="207"/>
      <c r="HZ171" s="207"/>
      <c r="IA171" s="207"/>
      <c r="IB171" s="207"/>
      <c r="IC171" s="207" t="str">
        <f t="shared" si="53"/>
        <v/>
      </c>
      <c r="ID171" s="207"/>
      <c r="IE171" s="207"/>
      <c r="IF171" s="207"/>
      <c r="IG171" s="207"/>
      <c r="IH171" s="207"/>
      <c r="II171" s="207"/>
      <c r="IJ171" s="207" t="str">
        <f t="shared" si="54"/>
        <v/>
      </c>
      <c r="IK171" s="207"/>
      <c r="IL171" s="207"/>
      <c r="IM171" s="207"/>
      <c r="IN171" s="207"/>
      <c r="IO171" s="207"/>
      <c r="IP171" s="207"/>
      <c r="IQ171" s="207" t="str">
        <f t="shared" si="55"/>
        <v/>
      </c>
      <c r="IR171" s="207"/>
      <c r="IS171" s="207"/>
      <c r="IT171" s="207"/>
      <c r="IU171" s="207"/>
      <c r="IV171" s="207"/>
      <c r="IW171" s="207"/>
      <c r="IX171" s="207" t="str">
        <f t="shared" si="56"/>
        <v/>
      </c>
      <c r="IY171" s="207"/>
      <c r="IZ171" s="207"/>
      <c r="JA171" s="207"/>
      <c r="JB171" s="207"/>
      <c r="JC171" s="207"/>
      <c r="JD171" s="207"/>
      <c r="JE171" s="207" t="str">
        <f t="shared" si="57"/>
        <v/>
      </c>
      <c r="JF171" s="207"/>
      <c r="JG171" s="207"/>
      <c r="JH171" s="207"/>
      <c r="JI171" s="207"/>
      <c r="JJ171" s="207"/>
      <c r="JK171" s="207"/>
      <c r="JL171" s="207" t="str">
        <f t="shared" si="58"/>
        <v/>
      </c>
      <c r="JM171" s="207"/>
      <c r="JN171" s="207"/>
      <c r="JO171" s="207"/>
      <c r="JP171" s="207"/>
      <c r="JQ171" s="207"/>
      <c r="JR171" s="207"/>
      <c r="JS171" s="207" t="str">
        <f t="shared" si="59"/>
        <v/>
      </c>
      <c r="JT171" s="207"/>
      <c r="JU171" s="207"/>
      <c r="JV171" s="207"/>
      <c r="JW171" s="207"/>
      <c r="JX171" s="207"/>
      <c r="JY171" s="207"/>
      <c r="JZ171" s="207" t="str">
        <f t="shared" si="60"/>
        <v/>
      </c>
      <c r="KA171" s="207"/>
      <c r="KB171" s="207"/>
      <c r="KC171" s="207"/>
      <c r="KD171" s="207"/>
      <c r="KE171" s="207"/>
      <c r="KF171" s="207"/>
      <c r="KG171" s="207" t="str">
        <f t="shared" si="61"/>
        <v/>
      </c>
      <c r="KH171" s="207"/>
      <c r="KI171" s="207"/>
      <c r="KJ171" s="207"/>
      <c r="KK171" s="207"/>
      <c r="KL171" s="207"/>
      <c r="KM171" s="207"/>
      <c r="KN171" s="207" t="str">
        <f t="shared" si="62"/>
        <v/>
      </c>
      <c r="KO171" s="207"/>
      <c r="KP171" s="207"/>
      <c r="KQ171" s="207"/>
      <c r="KR171" s="207"/>
      <c r="KS171" s="207"/>
      <c r="KT171" s="207"/>
      <c r="KU171" s="207" t="str">
        <f t="shared" si="63"/>
        <v/>
      </c>
      <c r="KV171" s="207"/>
      <c r="KW171" s="207"/>
      <c r="KX171" s="207"/>
      <c r="KY171" s="207"/>
      <c r="KZ171" s="207"/>
      <c r="LA171" s="207"/>
      <c r="LB171" s="207" t="str">
        <f t="shared" si="64"/>
        <v/>
      </c>
      <c r="LC171" s="207"/>
      <c r="LD171" s="207"/>
      <c r="LE171" s="207"/>
      <c r="LF171" s="207"/>
      <c r="LG171" s="207"/>
      <c r="LH171" s="207"/>
      <c r="LI171" s="207" t="str">
        <f t="shared" si="75"/>
        <v/>
      </c>
      <c r="LJ171" s="207"/>
      <c r="LK171" s="207"/>
      <c r="LL171" s="207"/>
      <c r="LM171" s="207"/>
      <c r="LN171" s="207"/>
      <c r="LO171" s="207"/>
      <c r="LP171" s="207" t="str">
        <f t="shared" si="76"/>
        <v/>
      </c>
      <c r="LQ171" s="207"/>
      <c r="LR171" s="207"/>
      <c r="LS171" s="207"/>
      <c r="LT171" s="207"/>
      <c r="LU171" s="207"/>
      <c r="LV171" s="207"/>
      <c r="LW171" s="207" t="str">
        <f t="shared" si="77"/>
        <v/>
      </c>
      <c r="LX171" s="207"/>
      <c r="LY171" s="207"/>
      <c r="LZ171" s="207"/>
      <c r="MA171" s="207"/>
      <c r="MB171" s="207"/>
      <c r="MC171" s="207"/>
      <c r="MD171" s="207" t="str">
        <f t="shared" si="78"/>
        <v/>
      </c>
      <c r="ME171" s="207"/>
      <c r="MF171" s="207"/>
      <c r="MG171" s="207"/>
      <c r="MH171" s="207"/>
      <c r="MI171" s="207"/>
      <c r="MJ171" s="207"/>
      <c r="MK171" s="207" t="str">
        <f t="shared" si="79"/>
        <v/>
      </c>
      <c r="ML171" s="207"/>
      <c r="MM171" s="207"/>
      <c r="MN171" s="207"/>
      <c r="MO171" s="207"/>
      <c r="MP171" s="207"/>
      <c r="MQ171" s="207"/>
      <c r="MR171" s="207" t="str">
        <f t="shared" si="80"/>
        <v/>
      </c>
      <c r="MS171" s="207"/>
      <c r="MT171" s="207"/>
      <c r="MU171" s="207"/>
      <c r="MV171" s="207"/>
      <c r="MW171" s="207"/>
      <c r="MX171" s="207"/>
      <c r="MY171" s="207" t="str">
        <f t="shared" si="81"/>
        <v/>
      </c>
      <c r="MZ171" s="207"/>
      <c r="NA171" s="207"/>
      <c r="NB171" s="207"/>
      <c r="NC171" s="207"/>
      <c r="ND171" s="207"/>
      <c r="NE171" s="207"/>
      <c r="NF171" s="207" t="str">
        <f t="shared" si="82"/>
        <v/>
      </c>
      <c r="NG171" s="207"/>
      <c r="NH171" s="207"/>
      <c r="NI171" s="207"/>
      <c r="NJ171" s="207"/>
      <c r="NK171" s="207"/>
      <c r="NL171" s="207"/>
      <c r="NM171" s="207" t="str">
        <f t="shared" si="83"/>
        <v/>
      </c>
      <c r="NN171" s="207"/>
      <c r="NO171" s="207"/>
      <c r="NP171" s="207"/>
      <c r="NQ171" s="207"/>
      <c r="NR171" s="207"/>
      <c r="NS171" s="207"/>
      <c r="NT171" s="207" t="str">
        <f t="shared" si="84"/>
        <v/>
      </c>
      <c r="NU171" s="207"/>
      <c r="NV171" s="207"/>
      <c r="NW171" s="207"/>
      <c r="NX171" s="207"/>
      <c r="NY171" s="207"/>
      <c r="NZ171" s="207"/>
      <c r="OA171" s="207" t="str">
        <f t="shared" si="85"/>
        <v/>
      </c>
      <c r="OB171" s="207"/>
      <c r="OC171" s="207"/>
      <c r="OD171" s="207"/>
      <c r="OE171" s="207"/>
      <c r="OF171" s="207"/>
      <c r="OG171" s="207"/>
      <c r="OH171" s="207" t="str">
        <f t="shared" si="86"/>
        <v/>
      </c>
      <c r="OI171" s="207"/>
      <c r="OJ171" s="207"/>
      <c r="OK171" s="207"/>
      <c r="OL171" s="207"/>
      <c r="OM171" s="207"/>
      <c r="ON171" s="207"/>
      <c r="OO171" s="207" t="str">
        <f t="shared" si="87"/>
        <v/>
      </c>
      <c r="OP171" s="207"/>
      <c r="OQ171" s="207"/>
      <c r="OR171" s="207"/>
      <c r="OS171" s="207"/>
      <c r="OT171" s="207"/>
      <c r="OU171" s="207"/>
      <c r="OV171" s="207" t="str">
        <f t="shared" si="88"/>
        <v/>
      </c>
      <c r="OW171" s="207"/>
      <c r="OX171" s="207"/>
      <c r="OY171" s="207"/>
      <c r="OZ171" s="207"/>
      <c r="PA171" s="207"/>
      <c r="PB171" s="207"/>
      <c r="PC171" s="207" t="str">
        <f t="shared" si="89"/>
        <v/>
      </c>
      <c r="PD171" s="207"/>
      <c r="PE171" s="207"/>
      <c r="PF171" s="207"/>
      <c r="PG171" s="207"/>
      <c r="PH171" s="207"/>
      <c r="PI171" s="207"/>
      <c r="PJ171" s="207" t="str">
        <f t="shared" si="90"/>
        <v/>
      </c>
      <c r="PK171" s="207"/>
      <c r="PL171" s="207"/>
      <c r="PM171" s="207"/>
      <c r="PN171" s="207"/>
      <c r="PO171" s="207"/>
      <c r="PP171" s="207"/>
      <c r="PQ171" s="207" t="str">
        <f t="shared" si="91"/>
        <v/>
      </c>
      <c r="PR171" s="207"/>
      <c r="PS171" s="207"/>
      <c r="PT171" s="207"/>
      <c r="PU171" s="207"/>
      <c r="PV171" s="207"/>
      <c r="PW171" s="207"/>
      <c r="PX171" s="207" t="str">
        <f t="shared" si="92"/>
        <v/>
      </c>
      <c r="PY171" s="207"/>
      <c r="PZ171" s="207"/>
      <c r="QA171" s="207"/>
      <c r="QB171" s="207"/>
      <c r="QC171" s="207"/>
      <c r="QD171" s="207"/>
      <c r="QE171" s="207" t="str">
        <f t="shared" si="93"/>
        <v/>
      </c>
      <c r="QF171" s="207"/>
      <c r="QG171" s="207"/>
      <c r="QH171" s="207"/>
      <c r="QI171" s="207"/>
      <c r="QJ171" s="207"/>
      <c r="QK171" s="207"/>
      <c r="QL171" s="207"/>
      <c r="QM171" s="207"/>
      <c r="QN171" s="207"/>
      <c r="QO171" s="207"/>
      <c r="QP171" s="207"/>
      <c r="QQ171" s="207"/>
      <c r="QR171" s="207"/>
      <c r="QS171" s="207"/>
      <c r="QT171" s="207"/>
      <c r="QU171" s="207"/>
      <c r="QV171" s="207"/>
    </row>
    <row r="172" spans="1:464" s="6" customFormat="1" ht="16.5">
      <c r="A172" s="207"/>
      <c r="B172" s="208"/>
      <c r="C172" s="208"/>
      <c r="D172" s="208"/>
      <c r="E172" s="208"/>
      <c r="F172" s="207" t="e">
        <f>#REF!</f>
        <v>#REF!</v>
      </c>
      <c r="G172" s="207"/>
      <c r="H172" s="208"/>
      <c r="I172" s="208"/>
      <c r="J172" s="208"/>
      <c r="K172" s="207"/>
      <c r="L172" s="207"/>
      <c r="M172" s="207" t="e">
        <f>#REF!</f>
        <v>#REF!</v>
      </c>
      <c r="N172" s="207"/>
      <c r="O172" s="207"/>
      <c r="P172" s="207"/>
      <c r="Q172" s="209"/>
      <c r="R172" s="207"/>
      <c r="S172" s="207"/>
      <c r="T172" s="207">
        <f t="shared" si="100"/>
        <v>0</v>
      </c>
      <c r="U172" s="207"/>
      <c r="V172" s="207"/>
      <c r="W172" s="207"/>
      <c r="X172" s="207"/>
      <c r="Y172" s="207"/>
      <c r="Z172" s="207"/>
      <c r="AA172" s="207">
        <f t="shared" si="101"/>
        <v>0</v>
      </c>
      <c r="AB172" s="207"/>
      <c r="AC172" s="207"/>
      <c r="AD172" s="207"/>
      <c r="AE172" s="207"/>
      <c r="AF172" s="207"/>
      <c r="AG172" s="207"/>
      <c r="AH172" s="207" t="str">
        <f t="shared" si="24"/>
        <v/>
      </c>
      <c r="AI172" s="207"/>
      <c r="AJ172" s="207"/>
      <c r="AK172" s="207"/>
      <c r="AL172" s="207"/>
      <c r="AM172" s="207"/>
      <c r="AN172" s="207"/>
      <c r="AO172" s="207" t="str">
        <f t="shared" si="25"/>
        <v/>
      </c>
      <c r="AP172" s="207"/>
      <c r="AQ172" s="207"/>
      <c r="AR172" s="207"/>
      <c r="AS172" s="207"/>
      <c r="AT172" s="207"/>
      <c r="AU172" s="207"/>
      <c r="AV172" s="207" t="str">
        <f t="shared" si="26"/>
        <v/>
      </c>
      <c r="AW172" s="207"/>
      <c r="AX172" s="207"/>
      <c r="AY172" s="207"/>
      <c r="AZ172" s="207"/>
      <c r="BA172" s="207"/>
      <c r="BB172" s="207"/>
      <c r="BC172" s="207" t="str">
        <f t="shared" si="27"/>
        <v/>
      </c>
      <c r="BD172" s="207"/>
      <c r="BE172" s="207"/>
      <c r="BF172" s="207"/>
      <c r="BG172" s="207"/>
      <c r="BH172" s="207"/>
      <c r="BI172" s="207"/>
      <c r="BJ172" s="207" t="str">
        <f t="shared" si="28"/>
        <v/>
      </c>
      <c r="BK172" s="207"/>
      <c r="BL172" s="207"/>
      <c r="BM172" s="207"/>
      <c r="BN172" s="207"/>
      <c r="BO172" s="207"/>
      <c r="BP172" s="207"/>
      <c r="BQ172" s="207" t="str">
        <f t="shared" si="29"/>
        <v/>
      </c>
      <c r="BR172" s="207"/>
      <c r="BS172" s="207"/>
      <c r="BT172" s="207"/>
      <c r="BU172" s="207"/>
      <c r="BV172" s="207"/>
      <c r="BW172" s="207"/>
      <c r="BX172" s="207" t="str">
        <f t="shared" si="30"/>
        <v/>
      </c>
      <c r="BY172" s="207"/>
      <c r="BZ172" s="207"/>
      <c r="CA172" s="207"/>
      <c r="CB172" s="207"/>
      <c r="CC172" s="207"/>
      <c r="CD172" s="207"/>
      <c r="CE172" s="207" t="str">
        <f t="shared" si="31"/>
        <v/>
      </c>
      <c r="CF172" s="207"/>
      <c r="CG172" s="207"/>
      <c r="CH172" s="207"/>
      <c r="CI172" s="207"/>
      <c r="CJ172" s="207"/>
      <c r="CK172" s="207"/>
      <c r="CL172" s="207" t="str">
        <f t="shared" si="32"/>
        <v/>
      </c>
      <c r="CM172" s="207"/>
      <c r="CN172" s="207"/>
      <c r="CO172" s="207"/>
      <c r="CP172" s="207"/>
      <c r="CQ172" s="207"/>
      <c r="CR172" s="207"/>
      <c r="CS172" s="207" t="str">
        <f t="shared" si="33"/>
        <v/>
      </c>
      <c r="CT172" s="207"/>
      <c r="CU172" s="207"/>
      <c r="CV172" s="207"/>
      <c r="CW172" s="207"/>
      <c r="CX172" s="207"/>
      <c r="CY172" s="207"/>
      <c r="CZ172" s="207" t="str">
        <f t="shared" si="34"/>
        <v/>
      </c>
      <c r="DA172" s="207"/>
      <c r="DB172" s="207"/>
      <c r="DC172" s="207"/>
      <c r="DD172" s="207"/>
      <c r="DE172" s="207"/>
      <c r="DF172" s="207"/>
      <c r="DG172" s="207" t="str">
        <f t="shared" si="35"/>
        <v/>
      </c>
      <c r="DH172" s="207"/>
      <c r="DI172" s="207"/>
      <c r="DJ172" s="207"/>
      <c r="DK172" s="207"/>
      <c r="DL172" s="207"/>
      <c r="DM172" s="207"/>
      <c r="DN172" s="207" t="str">
        <f t="shared" si="36"/>
        <v/>
      </c>
      <c r="DO172" s="207"/>
      <c r="DP172" s="207"/>
      <c r="DQ172" s="207"/>
      <c r="DR172" s="207"/>
      <c r="DS172" s="207"/>
      <c r="DT172" s="207"/>
      <c r="DU172" s="207" t="str">
        <f t="shared" si="37"/>
        <v/>
      </c>
      <c r="DV172" s="207"/>
      <c r="DW172" s="207"/>
      <c r="DX172" s="207"/>
      <c r="DY172" s="207"/>
      <c r="DZ172" s="207"/>
      <c r="EA172" s="207"/>
      <c r="EB172" s="207" t="str">
        <f t="shared" si="38"/>
        <v/>
      </c>
      <c r="EC172" s="207"/>
      <c r="ED172" s="207"/>
      <c r="EE172" s="207"/>
      <c r="EF172" s="207"/>
      <c r="EG172" s="207"/>
      <c r="EH172" s="207"/>
      <c r="EI172" s="207" t="str">
        <f t="shared" si="39"/>
        <v/>
      </c>
      <c r="EJ172" s="207"/>
      <c r="EK172" s="207"/>
      <c r="EL172" s="207"/>
      <c r="EM172" s="207"/>
      <c r="EN172" s="207"/>
      <c r="EO172" s="207"/>
      <c r="EP172" s="207" t="str">
        <f t="shared" si="40"/>
        <v/>
      </c>
      <c r="EQ172" s="207"/>
      <c r="ER172" s="207"/>
      <c r="ES172" s="207"/>
      <c r="ET172" s="207"/>
      <c r="EU172" s="207"/>
      <c r="EV172" s="207"/>
      <c r="EW172" s="207" t="str">
        <f t="shared" si="41"/>
        <v/>
      </c>
      <c r="EX172" s="207"/>
      <c r="EY172" s="207"/>
      <c r="EZ172" s="207"/>
      <c r="FA172" s="207"/>
      <c r="FB172" s="207"/>
      <c r="FC172" s="207"/>
      <c r="FD172" s="207" t="str">
        <f t="shared" si="42"/>
        <v/>
      </c>
      <c r="FE172" s="207"/>
      <c r="FF172" s="207"/>
      <c r="FG172" s="207"/>
      <c r="FH172" s="207"/>
      <c r="FI172" s="207"/>
      <c r="FJ172" s="207"/>
      <c r="FK172" s="207" t="str">
        <f t="shared" si="43"/>
        <v/>
      </c>
      <c r="FL172" s="207"/>
      <c r="FM172" s="207"/>
      <c r="FN172" s="207"/>
      <c r="FO172" s="207"/>
      <c r="FP172" s="207"/>
      <c r="FQ172" s="207"/>
      <c r="FR172" s="207" t="str">
        <f t="shared" si="44"/>
        <v/>
      </c>
      <c r="FS172" s="207"/>
      <c r="FT172" s="207"/>
      <c r="FU172" s="207"/>
      <c r="FV172" s="207"/>
      <c r="FW172" s="207"/>
      <c r="FX172" s="207"/>
      <c r="FY172" s="207" t="str">
        <f t="shared" si="45"/>
        <v/>
      </c>
      <c r="FZ172" s="207"/>
      <c r="GA172" s="207"/>
      <c r="GB172" s="207"/>
      <c r="GC172" s="207"/>
      <c r="GD172" s="207"/>
      <c r="GE172" s="207"/>
      <c r="GF172" s="207" t="str">
        <f t="shared" si="46"/>
        <v/>
      </c>
      <c r="GG172" s="207"/>
      <c r="GH172" s="207"/>
      <c r="GI172" s="207"/>
      <c r="GJ172" s="207"/>
      <c r="GK172" s="207"/>
      <c r="GL172" s="207"/>
      <c r="GM172" s="207" t="str">
        <f t="shared" si="47"/>
        <v/>
      </c>
      <c r="GN172" s="207"/>
      <c r="GO172" s="207"/>
      <c r="GP172" s="207"/>
      <c r="GQ172" s="207"/>
      <c r="GR172" s="207"/>
      <c r="GS172" s="207"/>
      <c r="GT172" s="207" t="str">
        <f t="shared" si="48"/>
        <v/>
      </c>
      <c r="GU172" s="207"/>
      <c r="GV172" s="207"/>
      <c r="GW172" s="207"/>
      <c r="GX172" s="207"/>
      <c r="GY172" s="207"/>
      <c r="GZ172" s="207"/>
      <c r="HA172" s="207" t="str">
        <f t="shared" si="49"/>
        <v/>
      </c>
      <c r="HB172" s="207"/>
      <c r="HC172" s="207"/>
      <c r="HD172" s="207"/>
      <c r="HE172" s="207"/>
      <c r="HF172" s="207"/>
      <c r="HG172" s="207"/>
      <c r="HH172" s="207" t="str">
        <f t="shared" si="50"/>
        <v/>
      </c>
      <c r="HI172" s="207"/>
      <c r="HJ172" s="207"/>
      <c r="HK172" s="207"/>
      <c r="HL172" s="207"/>
      <c r="HM172" s="207"/>
      <c r="HN172" s="207"/>
      <c r="HO172" s="207" t="str">
        <f t="shared" si="51"/>
        <v/>
      </c>
      <c r="HP172" s="207"/>
      <c r="HQ172" s="207"/>
      <c r="HR172" s="207"/>
      <c r="HS172" s="207"/>
      <c r="HT172" s="207"/>
      <c r="HU172" s="207"/>
      <c r="HV172" s="207" t="str">
        <f t="shared" si="52"/>
        <v/>
      </c>
      <c r="HW172" s="207"/>
      <c r="HX172" s="207"/>
      <c r="HY172" s="207"/>
      <c r="HZ172" s="207"/>
      <c r="IA172" s="207"/>
      <c r="IB172" s="207"/>
      <c r="IC172" s="207" t="str">
        <f t="shared" si="53"/>
        <v/>
      </c>
      <c r="ID172" s="207"/>
      <c r="IE172" s="207"/>
      <c r="IF172" s="207"/>
      <c r="IG172" s="207"/>
      <c r="IH172" s="207"/>
      <c r="II172" s="207"/>
      <c r="IJ172" s="207" t="str">
        <f t="shared" si="54"/>
        <v/>
      </c>
      <c r="IK172" s="207"/>
      <c r="IL172" s="207"/>
      <c r="IM172" s="207"/>
      <c r="IN172" s="207"/>
      <c r="IO172" s="207"/>
      <c r="IP172" s="207"/>
      <c r="IQ172" s="207" t="str">
        <f t="shared" si="55"/>
        <v/>
      </c>
      <c r="IR172" s="207"/>
      <c r="IS172" s="207"/>
      <c r="IT172" s="207"/>
      <c r="IU172" s="207"/>
      <c r="IV172" s="207"/>
      <c r="IW172" s="207"/>
      <c r="IX172" s="207" t="str">
        <f t="shared" si="56"/>
        <v/>
      </c>
      <c r="IY172" s="207"/>
      <c r="IZ172" s="207"/>
      <c r="JA172" s="207"/>
      <c r="JB172" s="207"/>
      <c r="JC172" s="207"/>
      <c r="JD172" s="207"/>
      <c r="JE172" s="207" t="str">
        <f t="shared" si="57"/>
        <v/>
      </c>
      <c r="JF172" s="207"/>
      <c r="JG172" s="207"/>
      <c r="JH172" s="207"/>
      <c r="JI172" s="207"/>
      <c r="JJ172" s="207"/>
      <c r="JK172" s="207"/>
      <c r="JL172" s="207" t="str">
        <f t="shared" si="58"/>
        <v/>
      </c>
      <c r="JM172" s="207"/>
      <c r="JN172" s="207"/>
      <c r="JO172" s="207"/>
      <c r="JP172" s="207"/>
      <c r="JQ172" s="207"/>
      <c r="JR172" s="207"/>
      <c r="JS172" s="207" t="str">
        <f t="shared" si="59"/>
        <v/>
      </c>
      <c r="JT172" s="207"/>
      <c r="JU172" s="207"/>
      <c r="JV172" s="207"/>
      <c r="JW172" s="207"/>
      <c r="JX172" s="207"/>
      <c r="JY172" s="207"/>
      <c r="JZ172" s="207" t="str">
        <f t="shared" si="60"/>
        <v/>
      </c>
      <c r="KA172" s="207"/>
      <c r="KB172" s="207"/>
      <c r="KC172" s="207"/>
      <c r="KD172" s="207"/>
      <c r="KE172" s="207"/>
      <c r="KF172" s="207"/>
      <c r="KG172" s="207" t="str">
        <f t="shared" si="61"/>
        <v/>
      </c>
      <c r="KH172" s="207"/>
      <c r="KI172" s="207"/>
      <c r="KJ172" s="207"/>
      <c r="KK172" s="207"/>
      <c r="KL172" s="207"/>
      <c r="KM172" s="207"/>
      <c r="KN172" s="207" t="str">
        <f t="shared" si="62"/>
        <v/>
      </c>
      <c r="KO172" s="207"/>
      <c r="KP172" s="207"/>
      <c r="KQ172" s="207"/>
      <c r="KR172" s="207"/>
      <c r="KS172" s="207"/>
      <c r="KT172" s="207"/>
      <c r="KU172" s="207" t="str">
        <f t="shared" si="63"/>
        <v/>
      </c>
      <c r="KV172" s="207"/>
      <c r="KW172" s="207"/>
      <c r="KX172" s="207"/>
      <c r="KY172" s="207"/>
      <c r="KZ172" s="207"/>
      <c r="LA172" s="207"/>
      <c r="LB172" s="207" t="str">
        <f t="shared" si="64"/>
        <v/>
      </c>
      <c r="LC172" s="207"/>
      <c r="LD172" s="207"/>
      <c r="LE172" s="207"/>
      <c r="LF172" s="207"/>
      <c r="LG172" s="207"/>
      <c r="LH172" s="207"/>
      <c r="LI172" s="207" t="str">
        <f t="shared" si="75"/>
        <v/>
      </c>
      <c r="LJ172" s="207"/>
      <c r="LK172" s="207"/>
      <c r="LL172" s="207"/>
      <c r="LM172" s="207"/>
      <c r="LN172" s="207"/>
      <c r="LO172" s="207"/>
      <c r="LP172" s="207" t="str">
        <f t="shared" si="76"/>
        <v/>
      </c>
      <c r="LQ172" s="207"/>
      <c r="LR172" s="207"/>
      <c r="LS172" s="207"/>
      <c r="LT172" s="207"/>
      <c r="LU172" s="207"/>
      <c r="LV172" s="207"/>
      <c r="LW172" s="207" t="str">
        <f t="shared" si="77"/>
        <v/>
      </c>
      <c r="LX172" s="207"/>
      <c r="LY172" s="207"/>
      <c r="LZ172" s="207"/>
      <c r="MA172" s="207"/>
      <c r="MB172" s="207"/>
      <c r="MC172" s="207"/>
      <c r="MD172" s="207" t="str">
        <f t="shared" si="78"/>
        <v/>
      </c>
      <c r="ME172" s="207"/>
      <c r="MF172" s="207"/>
      <c r="MG172" s="207"/>
      <c r="MH172" s="207"/>
      <c r="MI172" s="207"/>
      <c r="MJ172" s="207"/>
      <c r="MK172" s="207" t="str">
        <f t="shared" si="79"/>
        <v/>
      </c>
      <c r="ML172" s="207"/>
      <c r="MM172" s="207"/>
      <c r="MN172" s="207"/>
      <c r="MO172" s="207"/>
      <c r="MP172" s="207"/>
      <c r="MQ172" s="207"/>
      <c r="MR172" s="207" t="str">
        <f t="shared" si="80"/>
        <v/>
      </c>
      <c r="MS172" s="207"/>
      <c r="MT172" s="207"/>
      <c r="MU172" s="207"/>
      <c r="MV172" s="207"/>
      <c r="MW172" s="207"/>
      <c r="MX172" s="207"/>
      <c r="MY172" s="207" t="str">
        <f t="shared" si="81"/>
        <v/>
      </c>
      <c r="MZ172" s="207"/>
      <c r="NA172" s="207"/>
      <c r="NB172" s="207"/>
      <c r="NC172" s="207"/>
      <c r="ND172" s="207"/>
      <c r="NE172" s="207"/>
      <c r="NF172" s="207" t="str">
        <f t="shared" si="82"/>
        <v/>
      </c>
      <c r="NG172" s="207"/>
      <c r="NH172" s="207"/>
      <c r="NI172" s="207"/>
      <c r="NJ172" s="207"/>
      <c r="NK172" s="207"/>
      <c r="NL172" s="207"/>
      <c r="NM172" s="207" t="str">
        <f t="shared" si="83"/>
        <v/>
      </c>
      <c r="NN172" s="207"/>
      <c r="NO172" s="207"/>
      <c r="NP172" s="207"/>
      <c r="NQ172" s="207"/>
      <c r="NR172" s="207"/>
      <c r="NS172" s="207"/>
      <c r="NT172" s="207" t="str">
        <f t="shared" si="84"/>
        <v/>
      </c>
      <c r="NU172" s="207"/>
      <c r="NV172" s="207"/>
      <c r="NW172" s="207"/>
      <c r="NX172" s="207"/>
      <c r="NY172" s="207"/>
      <c r="NZ172" s="207"/>
      <c r="OA172" s="207" t="str">
        <f t="shared" si="85"/>
        <v/>
      </c>
      <c r="OB172" s="207"/>
      <c r="OC172" s="207"/>
      <c r="OD172" s="207"/>
      <c r="OE172" s="207"/>
      <c r="OF172" s="207"/>
      <c r="OG172" s="207"/>
      <c r="OH172" s="207" t="str">
        <f t="shared" si="86"/>
        <v/>
      </c>
      <c r="OI172" s="207"/>
      <c r="OJ172" s="207"/>
      <c r="OK172" s="207"/>
      <c r="OL172" s="207"/>
      <c r="OM172" s="207"/>
      <c r="ON172" s="207"/>
      <c r="OO172" s="207" t="str">
        <f t="shared" si="87"/>
        <v/>
      </c>
      <c r="OP172" s="207"/>
      <c r="OQ172" s="207"/>
      <c r="OR172" s="207"/>
      <c r="OS172" s="207"/>
      <c r="OT172" s="207"/>
      <c r="OU172" s="207"/>
      <c r="OV172" s="207" t="str">
        <f t="shared" si="88"/>
        <v/>
      </c>
      <c r="OW172" s="207"/>
      <c r="OX172" s="207"/>
      <c r="OY172" s="207"/>
      <c r="OZ172" s="207"/>
      <c r="PA172" s="207"/>
      <c r="PB172" s="207"/>
      <c r="PC172" s="207" t="str">
        <f t="shared" si="89"/>
        <v/>
      </c>
      <c r="PD172" s="207"/>
      <c r="PE172" s="207"/>
      <c r="PF172" s="207"/>
      <c r="PG172" s="207"/>
      <c r="PH172" s="207"/>
      <c r="PI172" s="207"/>
      <c r="PJ172" s="207" t="str">
        <f t="shared" si="90"/>
        <v/>
      </c>
      <c r="PK172" s="207"/>
      <c r="PL172" s="207"/>
      <c r="PM172" s="207"/>
      <c r="PN172" s="207"/>
      <c r="PO172" s="207"/>
      <c r="PP172" s="207"/>
      <c r="PQ172" s="207" t="str">
        <f t="shared" si="91"/>
        <v/>
      </c>
      <c r="PR172" s="207"/>
      <c r="PS172" s="207"/>
      <c r="PT172" s="207"/>
      <c r="PU172" s="207"/>
      <c r="PV172" s="207"/>
      <c r="PW172" s="207"/>
      <c r="PX172" s="207" t="str">
        <f t="shared" si="92"/>
        <v/>
      </c>
      <c r="PY172" s="207"/>
      <c r="PZ172" s="207"/>
      <c r="QA172" s="207"/>
      <c r="QB172" s="207"/>
      <c r="QC172" s="207"/>
      <c r="QD172" s="207"/>
      <c r="QE172" s="207" t="str">
        <f t="shared" si="93"/>
        <v/>
      </c>
      <c r="QF172" s="207"/>
      <c r="QG172" s="207"/>
      <c r="QH172" s="207"/>
      <c r="QI172" s="207"/>
      <c r="QJ172" s="207"/>
      <c r="QK172" s="207"/>
      <c r="QL172" s="207"/>
      <c r="QM172" s="207"/>
      <c r="QN172" s="207"/>
      <c r="QO172" s="207"/>
      <c r="QP172" s="207"/>
      <c r="QQ172" s="207"/>
      <c r="QR172" s="207"/>
      <c r="QS172" s="207"/>
      <c r="QT172" s="207"/>
      <c r="QU172" s="207"/>
      <c r="QV172" s="207"/>
    </row>
    <row r="173" spans="1:464" s="6" customFormat="1" ht="16.5">
      <c r="A173" s="207"/>
      <c r="B173" s="208"/>
      <c r="C173" s="208"/>
      <c r="D173" s="208"/>
      <c r="E173" s="208"/>
      <c r="F173" s="207" t="e">
        <f>F83</f>
        <v>#REF!</v>
      </c>
      <c r="G173" s="207"/>
      <c r="H173" s="208"/>
      <c r="I173" s="208"/>
      <c r="J173" s="208"/>
      <c r="K173" s="207"/>
      <c r="L173" s="207"/>
      <c r="M173" s="207">
        <f>M83</f>
        <v>0</v>
      </c>
      <c r="N173" s="207"/>
      <c r="O173" s="207"/>
      <c r="P173" s="207"/>
      <c r="Q173" s="209"/>
      <c r="R173" s="207"/>
      <c r="S173" s="207"/>
      <c r="T173" s="207">
        <f t="shared" si="100"/>
        <v>0</v>
      </c>
      <c r="U173" s="207"/>
      <c r="V173" s="207"/>
      <c r="W173" s="207"/>
      <c r="X173" s="207"/>
      <c r="Y173" s="207"/>
      <c r="Z173" s="207"/>
      <c r="AA173" s="207">
        <f t="shared" si="101"/>
        <v>0</v>
      </c>
      <c r="AB173" s="207"/>
      <c r="AC173" s="207"/>
      <c r="AD173" s="207"/>
      <c r="AE173" s="207"/>
      <c r="AF173" s="207"/>
      <c r="AG173" s="207"/>
      <c r="AH173" s="207" t="str">
        <f t="shared" si="24"/>
        <v/>
      </c>
      <c r="AI173" s="207"/>
      <c r="AJ173" s="207"/>
      <c r="AK173" s="207"/>
      <c r="AL173" s="207"/>
      <c r="AM173" s="207"/>
      <c r="AN173" s="207"/>
      <c r="AO173" s="207" t="str">
        <f t="shared" si="25"/>
        <v/>
      </c>
      <c r="AP173" s="207"/>
      <c r="AQ173" s="207"/>
      <c r="AR173" s="207"/>
      <c r="AS173" s="207"/>
      <c r="AT173" s="207"/>
      <c r="AU173" s="207"/>
      <c r="AV173" s="207" t="str">
        <f t="shared" si="26"/>
        <v/>
      </c>
      <c r="AW173" s="207"/>
      <c r="AX173" s="207"/>
      <c r="AY173" s="207"/>
      <c r="AZ173" s="207"/>
      <c r="BA173" s="207"/>
      <c r="BB173" s="207"/>
      <c r="BC173" s="207" t="str">
        <f t="shared" si="27"/>
        <v/>
      </c>
      <c r="BD173" s="207"/>
      <c r="BE173" s="207"/>
      <c r="BF173" s="207"/>
      <c r="BG173" s="207"/>
      <c r="BH173" s="207"/>
      <c r="BI173" s="207"/>
      <c r="BJ173" s="207" t="str">
        <f t="shared" si="28"/>
        <v/>
      </c>
      <c r="BK173" s="207"/>
      <c r="BL173" s="207"/>
      <c r="BM173" s="207"/>
      <c r="BN173" s="207"/>
      <c r="BO173" s="207"/>
      <c r="BP173" s="207"/>
      <c r="BQ173" s="207" t="str">
        <f t="shared" si="29"/>
        <v/>
      </c>
      <c r="BR173" s="207"/>
      <c r="BS173" s="207"/>
      <c r="BT173" s="207"/>
      <c r="BU173" s="207"/>
      <c r="BV173" s="207"/>
      <c r="BW173" s="207"/>
      <c r="BX173" s="207" t="str">
        <f t="shared" si="30"/>
        <v/>
      </c>
      <c r="BY173" s="207"/>
      <c r="BZ173" s="207"/>
      <c r="CA173" s="207"/>
      <c r="CB173" s="207"/>
      <c r="CC173" s="207"/>
      <c r="CD173" s="207"/>
      <c r="CE173" s="207" t="str">
        <f t="shared" si="31"/>
        <v/>
      </c>
      <c r="CF173" s="207"/>
      <c r="CG173" s="207"/>
      <c r="CH173" s="207"/>
      <c r="CI173" s="207"/>
      <c r="CJ173" s="207"/>
      <c r="CK173" s="207"/>
      <c r="CL173" s="207" t="str">
        <f t="shared" si="32"/>
        <v/>
      </c>
      <c r="CM173" s="207"/>
      <c r="CN173" s="207"/>
      <c r="CO173" s="207"/>
      <c r="CP173" s="207"/>
      <c r="CQ173" s="207"/>
      <c r="CR173" s="207"/>
      <c r="CS173" s="207" t="str">
        <f t="shared" si="33"/>
        <v/>
      </c>
      <c r="CT173" s="207"/>
      <c r="CU173" s="207"/>
      <c r="CV173" s="207"/>
      <c r="CW173" s="207"/>
      <c r="CX173" s="207"/>
      <c r="CY173" s="207"/>
      <c r="CZ173" s="207" t="str">
        <f t="shared" si="34"/>
        <v/>
      </c>
      <c r="DA173" s="207"/>
      <c r="DB173" s="207"/>
      <c r="DC173" s="207"/>
      <c r="DD173" s="207"/>
      <c r="DE173" s="207"/>
      <c r="DF173" s="207"/>
      <c r="DG173" s="207" t="str">
        <f t="shared" si="35"/>
        <v/>
      </c>
      <c r="DH173" s="207"/>
      <c r="DI173" s="207"/>
      <c r="DJ173" s="207"/>
      <c r="DK173" s="207"/>
      <c r="DL173" s="207"/>
      <c r="DM173" s="207"/>
      <c r="DN173" s="207" t="str">
        <f t="shared" si="36"/>
        <v/>
      </c>
      <c r="DO173" s="207"/>
      <c r="DP173" s="207"/>
      <c r="DQ173" s="207"/>
      <c r="DR173" s="207"/>
      <c r="DS173" s="207"/>
      <c r="DT173" s="207"/>
      <c r="DU173" s="207" t="str">
        <f t="shared" si="37"/>
        <v/>
      </c>
      <c r="DV173" s="207"/>
      <c r="DW173" s="207"/>
      <c r="DX173" s="207"/>
      <c r="DY173" s="207"/>
      <c r="DZ173" s="207"/>
      <c r="EA173" s="207"/>
      <c r="EB173" s="207" t="str">
        <f t="shared" si="38"/>
        <v/>
      </c>
      <c r="EC173" s="207"/>
      <c r="ED173" s="207"/>
      <c r="EE173" s="207"/>
      <c r="EF173" s="207"/>
      <c r="EG173" s="207"/>
      <c r="EH173" s="207"/>
      <c r="EI173" s="207" t="str">
        <f t="shared" si="39"/>
        <v/>
      </c>
      <c r="EJ173" s="207"/>
      <c r="EK173" s="207"/>
      <c r="EL173" s="207"/>
      <c r="EM173" s="207"/>
      <c r="EN173" s="207"/>
      <c r="EO173" s="207"/>
      <c r="EP173" s="207" t="str">
        <f t="shared" si="40"/>
        <v/>
      </c>
      <c r="EQ173" s="207"/>
      <c r="ER173" s="207"/>
      <c r="ES173" s="207"/>
      <c r="ET173" s="207"/>
      <c r="EU173" s="207"/>
      <c r="EV173" s="207"/>
      <c r="EW173" s="207" t="str">
        <f t="shared" si="41"/>
        <v/>
      </c>
      <c r="EX173" s="207"/>
      <c r="EY173" s="207"/>
      <c r="EZ173" s="207"/>
      <c r="FA173" s="207"/>
      <c r="FB173" s="207"/>
      <c r="FC173" s="207"/>
      <c r="FD173" s="207" t="str">
        <f t="shared" si="42"/>
        <v/>
      </c>
      <c r="FE173" s="207"/>
      <c r="FF173" s="207"/>
      <c r="FG173" s="207"/>
      <c r="FH173" s="207"/>
      <c r="FI173" s="207"/>
      <c r="FJ173" s="207"/>
      <c r="FK173" s="207" t="str">
        <f t="shared" si="43"/>
        <v/>
      </c>
      <c r="FL173" s="207"/>
      <c r="FM173" s="207"/>
      <c r="FN173" s="207"/>
      <c r="FO173" s="207"/>
      <c r="FP173" s="207"/>
      <c r="FQ173" s="207"/>
      <c r="FR173" s="207" t="str">
        <f t="shared" si="44"/>
        <v/>
      </c>
      <c r="FS173" s="207"/>
      <c r="FT173" s="207"/>
      <c r="FU173" s="207"/>
      <c r="FV173" s="207"/>
      <c r="FW173" s="207"/>
      <c r="FX173" s="207"/>
      <c r="FY173" s="207" t="str">
        <f t="shared" si="45"/>
        <v/>
      </c>
      <c r="FZ173" s="207"/>
      <c r="GA173" s="207"/>
      <c r="GB173" s="207"/>
      <c r="GC173" s="207"/>
      <c r="GD173" s="207"/>
      <c r="GE173" s="207"/>
      <c r="GF173" s="207" t="str">
        <f t="shared" si="46"/>
        <v/>
      </c>
      <c r="GG173" s="207"/>
      <c r="GH173" s="207"/>
      <c r="GI173" s="207"/>
      <c r="GJ173" s="207"/>
      <c r="GK173" s="207"/>
      <c r="GL173" s="207"/>
      <c r="GM173" s="207" t="str">
        <f t="shared" si="47"/>
        <v/>
      </c>
      <c r="GN173" s="207"/>
      <c r="GO173" s="207"/>
      <c r="GP173" s="207"/>
      <c r="GQ173" s="207"/>
      <c r="GR173" s="207"/>
      <c r="GS173" s="207"/>
      <c r="GT173" s="207" t="str">
        <f t="shared" si="48"/>
        <v/>
      </c>
      <c r="GU173" s="207"/>
      <c r="GV173" s="207"/>
      <c r="GW173" s="207"/>
      <c r="GX173" s="207"/>
      <c r="GY173" s="207"/>
      <c r="GZ173" s="207"/>
      <c r="HA173" s="207" t="str">
        <f t="shared" si="49"/>
        <v/>
      </c>
      <c r="HB173" s="207"/>
      <c r="HC173" s="207"/>
      <c r="HD173" s="207"/>
      <c r="HE173" s="207"/>
      <c r="HF173" s="207"/>
      <c r="HG173" s="207"/>
      <c r="HH173" s="207" t="str">
        <f t="shared" si="50"/>
        <v/>
      </c>
      <c r="HI173" s="207"/>
      <c r="HJ173" s="207"/>
      <c r="HK173" s="207"/>
      <c r="HL173" s="207"/>
      <c r="HM173" s="207"/>
      <c r="HN173" s="207"/>
      <c r="HO173" s="207" t="str">
        <f t="shared" si="51"/>
        <v/>
      </c>
      <c r="HP173" s="207"/>
      <c r="HQ173" s="207"/>
      <c r="HR173" s="207"/>
      <c r="HS173" s="207"/>
      <c r="HT173" s="207"/>
      <c r="HU173" s="207"/>
      <c r="HV173" s="207" t="str">
        <f t="shared" si="52"/>
        <v/>
      </c>
      <c r="HW173" s="207"/>
      <c r="HX173" s="207"/>
      <c r="HY173" s="207"/>
      <c r="HZ173" s="207"/>
      <c r="IA173" s="207"/>
      <c r="IB173" s="207"/>
      <c r="IC173" s="207" t="str">
        <f t="shared" si="53"/>
        <v/>
      </c>
      <c r="ID173" s="207"/>
      <c r="IE173" s="207"/>
      <c r="IF173" s="207"/>
      <c r="IG173" s="207"/>
      <c r="IH173" s="207"/>
      <c r="II173" s="207"/>
      <c r="IJ173" s="207" t="str">
        <f t="shared" si="54"/>
        <v/>
      </c>
      <c r="IK173" s="207"/>
      <c r="IL173" s="207"/>
      <c r="IM173" s="207"/>
      <c r="IN173" s="207"/>
      <c r="IO173" s="207"/>
      <c r="IP173" s="207"/>
      <c r="IQ173" s="207" t="str">
        <f t="shared" si="55"/>
        <v/>
      </c>
      <c r="IR173" s="207"/>
      <c r="IS173" s="207"/>
      <c r="IT173" s="207"/>
      <c r="IU173" s="207"/>
      <c r="IV173" s="207"/>
      <c r="IW173" s="207"/>
      <c r="IX173" s="207" t="str">
        <f t="shared" si="56"/>
        <v/>
      </c>
      <c r="IY173" s="207"/>
      <c r="IZ173" s="207"/>
      <c r="JA173" s="207"/>
      <c r="JB173" s="207"/>
      <c r="JC173" s="207"/>
      <c r="JD173" s="207"/>
      <c r="JE173" s="207" t="str">
        <f t="shared" si="57"/>
        <v/>
      </c>
      <c r="JF173" s="207"/>
      <c r="JG173" s="207"/>
      <c r="JH173" s="207"/>
      <c r="JI173" s="207"/>
      <c r="JJ173" s="207"/>
      <c r="JK173" s="207"/>
      <c r="JL173" s="207" t="str">
        <f t="shared" si="58"/>
        <v/>
      </c>
      <c r="JM173" s="207"/>
      <c r="JN173" s="207"/>
      <c r="JO173" s="207"/>
      <c r="JP173" s="207"/>
      <c r="JQ173" s="207"/>
      <c r="JR173" s="207"/>
      <c r="JS173" s="207" t="str">
        <f t="shared" si="59"/>
        <v/>
      </c>
      <c r="JT173" s="207"/>
      <c r="JU173" s="207"/>
      <c r="JV173" s="207"/>
      <c r="JW173" s="207"/>
      <c r="JX173" s="207"/>
      <c r="JY173" s="207"/>
      <c r="JZ173" s="207" t="str">
        <f t="shared" si="60"/>
        <v/>
      </c>
      <c r="KA173" s="207"/>
      <c r="KB173" s="207"/>
      <c r="KC173" s="207"/>
      <c r="KD173" s="207"/>
      <c r="KE173" s="207"/>
      <c r="KF173" s="207"/>
      <c r="KG173" s="207" t="str">
        <f t="shared" si="61"/>
        <v/>
      </c>
      <c r="KH173" s="207"/>
      <c r="KI173" s="207"/>
      <c r="KJ173" s="207"/>
      <c r="KK173" s="207"/>
      <c r="KL173" s="207"/>
      <c r="KM173" s="207"/>
      <c r="KN173" s="207" t="str">
        <f t="shared" si="62"/>
        <v/>
      </c>
      <c r="KO173" s="207"/>
      <c r="KP173" s="207"/>
      <c r="KQ173" s="207"/>
      <c r="KR173" s="207"/>
      <c r="KS173" s="207"/>
      <c r="KT173" s="207"/>
      <c r="KU173" s="207" t="str">
        <f t="shared" si="63"/>
        <v/>
      </c>
      <c r="KV173" s="207"/>
      <c r="KW173" s="207"/>
      <c r="KX173" s="207"/>
      <c r="KY173" s="207"/>
      <c r="KZ173" s="207"/>
      <c r="LA173" s="207"/>
      <c r="LB173" s="207" t="str">
        <f t="shared" si="64"/>
        <v/>
      </c>
      <c r="LC173" s="207"/>
      <c r="LD173" s="207"/>
      <c r="LE173" s="207"/>
      <c r="LF173" s="207"/>
      <c r="LG173" s="207"/>
      <c r="LH173" s="207"/>
      <c r="LI173" s="207" t="str">
        <f t="shared" si="75"/>
        <v/>
      </c>
      <c r="LJ173" s="207"/>
      <c r="LK173" s="207"/>
      <c r="LL173" s="207"/>
      <c r="LM173" s="207"/>
      <c r="LN173" s="207"/>
      <c r="LO173" s="207"/>
      <c r="LP173" s="207" t="str">
        <f t="shared" si="76"/>
        <v/>
      </c>
      <c r="LQ173" s="207"/>
      <c r="LR173" s="207"/>
      <c r="LS173" s="207"/>
      <c r="LT173" s="207"/>
      <c r="LU173" s="207"/>
      <c r="LV173" s="207"/>
      <c r="LW173" s="207" t="str">
        <f t="shared" si="77"/>
        <v/>
      </c>
      <c r="LX173" s="207"/>
      <c r="LY173" s="207"/>
      <c r="LZ173" s="207"/>
      <c r="MA173" s="207"/>
      <c r="MB173" s="207"/>
      <c r="MC173" s="207"/>
      <c r="MD173" s="207" t="str">
        <f t="shared" si="78"/>
        <v/>
      </c>
      <c r="ME173" s="207"/>
      <c r="MF173" s="207"/>
      <c r="MG173" s="207"/>
      <c r="MH173" s="207"/>
      <c r="MI173" s="207"/>
      <c r="MJ173" s="207"/>
      <c r="MK173" s="207" t="str">
        <f t="shared" si="79"/>
        <v/>
      </c>
      <c r="ML173" s="207"/>
      <c r="MM173" s="207"/>
      <c r="MN173" s="207"/>
      <c r="MO173" s="207"/>
      <c r="MP173" s="207"/>
      <c r="MQ173" s="207"/>
      <c r="MR173" s="207" t="str">
        <f t="shared" si="80"/>
        <v/>
      </c>
      <c r="MS173" s="207"/>
      <c r="MT173" s="207"/>
      <c r="MU173" s="207"/>
      <c r="MV173" s="207"/>
      <c r="MW173" s="207"/>
      <c r="MX173" s="207"/>
      <c r="MY173" s="207" t="str">
        <f t="shared" si="81"/>
        <v/>
      </c>
      <c r="MZ173" s="207"/>
      <c r="NA173" s="207"/>
      <c r="NB173" s="207"/>
      <c r="NC173" s="207"/>
      <c r="ND173" s="207"/>
      <c r="NE173" s="207"/>
      <c r="NF173" s="207" t="str">
        <f t="shared" si="82"/>
        <v/>
      </c>
      <c r="NG173" s="207"/>
      <c r="NH173" s="207"/>
      <c r="NI173" s="207"/>
      <c r="NJ173" s="207"/>
      <c r="NK173" s="207"/>
      <c r="NL173" s="207"/>
      <c r="NM173" s="207" t="str">
        <f t="shared" si="83"/>
        <v/>
      </c>
      <c r="NN173" s="207"/>
      <c r="NO173" s="207"/>
      <c r="NP173" s="207"/>
      <c r="NQ173" s="207"/>
      <c r="NR173" s="207"/>
      <c r="NS173" s="207"/>
      <c r="NT173" s="207" t="str">
        <f t="shared" si="84"/>
        <v/>
      </c>
      <c r="NU173" s="207"/>
      <c r="NV173" s="207"/>
      <c r="NW173" s="207"/>
      <c r="NX173" s="207"/>
      <c r="NY173" s="207"/>
      <c r="NZ173" s="207"/>
      <c r="OA173" s="207" t="str">
        <f t="shared" si="85"/>
        <v/>
      </c>
      <c r="OB173" s="207"/>
      <c r="OC173" s="207"/>
      <c r="OD173" s="207"/>
      <c r="OE173" s="207"/>
      <c r="OF173" s="207"/>
      <c r="OG173" s="207"/>
      <c r="OH173" s="207" t="str">
        <f t="shared" si="86"/>
        <v/>
      </c>
      <c r="OI173" s="207"/>
      <c r="OJ173" s="207"/>
      <c r="OK173" s="207"/>
      <c r="OL173" s="207"/>
      <c r="OM173" s="207"/>
      <c r="ON173" s="207"/>
      <c r="OO173" s="207" t="str">
        <f t="shared" si="87"/>
        <v/>
      </c>
      <c r="OP173" s="207"/>
      <c r="OQ173" s="207"/>
      <c r="OR173" s="207"/>
      <c r="OS173" s="207"/>
      <c r="OT173" s="207"/>
      <c r="OU173" s="207"/>
      <c r="OV173" s="207" t="str">
        <f t="shared" si="88"/>
        <v/>
      </c>
      <c r="OW173" s="207"/>
      <c r="OX173" s="207"/>
      <c r="OY173" s="207"/>
      <c r="OZ173" s="207"/>
      <c r="PA173" s="207"/>
      <c r="PB173" s="207"/>
      <c r="PC173" s="207" t="str">
        <f t="shared" si="89"/>
        <v/>
      </c>
      <c r="PD173" s="207"/>
      <c r="PE173" s="207"/>
      <c r="PF173" s="207"/>
      <c r="PG173" s="207"/>
      <c r="PH173" s="207"/>
      <c r="PI173" s="207"/>
      <c r="PJ173" s="207" t="str">
        <f t="shared" si="90"/>
        <v/>
      </c>
      <c r="PK173" s="207"/>
      <c r="PL173" s="207"/>
      <c r="PM173" s="207"/>
      <c r="PN173" s="207"/>
      <c r="PO173" s="207"/>
      <c r="PP173" s="207"/>
      <c r="PQ173" s="207" t="str">
        <f t="shared" si="91"/>
        <v/>
      </c>
      <c r="PR173" s="207"/>
      <c r="PS173" s="207"/>
      <c r="PT173" s="207"/>
      <c r="PU173" s="207"/>
      <c r="PV173" s="207"/>
      <c r="PW173" s="207"/>
      <c r="PX173" s="207" t="str">
        <f t="shared" si="92"/>
        <v/>
      </c>
      <c r="PY173" s="207"/>
      <c r="PZ173" s="207"/>
      <c r="QA173" s="207"/>
      <c r="QB173" s="207"/>
      <c r="QC173" s="207"/>
      <c r="QD173" s="207"/>
      <c r="QE173" s="207" t="str">
        <f t="shared" si="93"/>
        <v/>
      </c>
      <c r="QF173" s="207"/>
      <c r="QG173" s="207"/>
      <c r="QH173" s="207"/>
      <c r="QI173" s="207"/>
      <c r="QJ173" s="207"/>
      <c r="QK173" s="207"/>
      <c r="QL173" s="207"/>
      <c r="QM173" s="207"/>
      <c r="QN173" s="207"/>
      <c r="QO173" s="207"/>
      <c r="QP173" s="207"/>
      <c r="QQ173" s="207"/>
      <c r="QR173" s="207"/>
      <c r="QS173" s="207"/>
      <c r="QT173" s="207"/>
      <c r="QU173" s="207"/>
      <c r="QV173" s="207"/>
    </row>
    <row r="174" spans="1:464" s="6" customFormat="1" ht="16.5">
      <c r="A174" s="207"/>
      <c r="B174" s="208"/>
      <c r="C174" s="208"/>
      <c r="D174" s="208"/>
      <c r="E174" s="208"/>
      <c r="F174" s="207" t="e">
        <f>F84</f>
        <v>#REF!</v>
      </c>
      <c r="G174" s="207"/>
      <c r="H174" s="208"/>
      <c r="I174" s="208"/>
      <c r="J174" s="208"/>
      <c r="K174" s="207"/>
      <c r="L174" s="207"/>
      <c r="M174" s="207">
        <f>M84</f>
        <v>0</v>
      </c>
      <c r="N174" s="207"/>
      <c r="O174" s="207"/>
      <c r="P174" s="207"/>
      <c r="Q174" s="209"/>
      <c r="R174" s="207"/>
      <c r="S174" s="207"/>
      <c r="T174" s="207">
        <f t="shared" si="100"/>
        <v>20</v>
      </c>
      <c r="U174" s="207"/>
      <c r="V174" s="207"/>
      <c r="W174" s="207"/>
      <c r="X174" s="207"/>
      <c r="Y174" s="207"/>
      <c r="Z174" s="207"/>
      <c r="AA174" s="207">
        <f t="shared" si="101"/>
        <v>0</v>
      </c>
      <c r="AB174" s="207"/>
      <c r="AC174" s="207"/>
      <c r="AD174" s="207"/>
      <c r="AE174" s="207"/>
      <c r="AF174" s="207"/>
      <c r="AG174" s="207"/>
      <c r="AH174" s="207" t="str">
        <f t="shared" si="24"/>
        <v/>
      </c>
      <c r="AI174" s="207"/>
      <c r="AJ174" s="207"/>
      <c r="AK174" s="207"/>
      <c r="AL174" s="207"/>
      <c r="AM174" s="207"/>
      <c r="AN174" s="207"/>
      <c r="AO174" s="207" t="str">
        <f t="shared" si="25"/>
        <v/>
      </c>
      <c r="AP174" s="207"/>
      <c r="AQ174" s="207"/>
      <c r="AR174" s="207"/>
      <c r="AS174" s="207"/>
      <c r="AT174" s="207"/>
      <c r="AU174" s="207"/>
      <c r="AV174" s="207" t="str">
        <f t="shared" si="26"/>
        <v/>
      </c>
      <c r="AW174" s="207"/>
      <c r="AX174" s="207"/>
      <c r="AY174" s="207"/>
      <c r="AZ174" s="207"/>
      <c r="BA174" s="207"/>
      <c r="BB174" s="207"/>
      <c r="BC174" s="207" t="str">
        <f t="shared" si="27"/>
        <v/>
      </c>
      <c r="BD174" s="207"/>
      <c r="BE174" s="207"/>
      <c r="BF174" s="207"/>
      <c r="BG174" s="207"/>
      <c r="BH174" s="207"/>
      <c r="BI174" s="207"/>
      <c r="BJ174" s="207" t="str">
        <f t="shared" si="28"/>
        <v/>
      </c>
      <c r="BK174" s="207"/>
      <c r="BL174" s="207"/>
      <c r="BM174" s="207"/>
      <c r="BN174" s="207"/>
      <c r="BO174" s="207"/>
      <c r="BP174" s="207"/>
      <c r="BQ174" s="207" t="str">
        <f t="shared" si="29"/>
        <v/>
      </c>
      <c r="BR174" s="207"/>
      <c r="BS174" s="207"/>
      <c r="BT174" s="207"/>
      <c r="BU174" s="207"/>
      <c r="BV174" s="207"/>
      <c r="BW174" s="207"/>
      <c r="BX174" s="207" t="str">
        <f t="shared" si="30"/>
        <v/>
      </c>
      <c r="BY174" s="207"/>
      <c r="BZ174" s="207"/>
      <c r="CA174" s="207"/>
      <c r="CB174" s="207"/>
      <c r="CC174" s="207"/>
      <c r="CD174" s="207"/>
      <c r="CE174" s="207" t="str">
        <f t="shared" si="31"/>
        <v/>
      </c>
      <c r="CF174" s="207"/>
      <c r="CG174" s="207"/>
      <c r="CH174" s="207"/>
      <c r="CI174" s="207"/>
      <c r="CJ174" s="207"/>
      <c r="CK174" s="207"/>
      <c r="CL174" s="207" t="str">
        <f t="shared" si="32"/>
        <v/>
      </c>
      <c r="CM174" s="207"/>
      <c r="CN174" s="207"/>
      <c r="CO174" s="207"/>
      <c r="CP174" s="207"/>
      <c r="CQ174" s="207"/>
      <c r="CR174" s="207"/>
      <c r="CS174" s="207" t="str">
        <f t="shared" si="33"/>
        <v/>
      </c>
      <c r="CT174" s="207"/>
      <c r="CU174" s="207"/>
      <c r="CV174" s="207"/>
      <c r="CW174" s="207"/>
      <c r="CX174" s="207"/>
      <c r="CY174" s="207"/>
      <c r="CZ174" s="207" t="str">
        <f t="shared" si="34"/>
        <v/>
      </c>
      <c r="DA174" s="207"/>
      <c r="DB174" s="207"/>
      <c r="DC174" s="207"/>
      <c r="DD174" s="207"/>
      <c r="DE174" s="207"/>
      <c r="DF174" s="207"/>
      <c r="DG174" s="207" t="str">
        <f t="shared" si="35"/>
        <v/>
      </c>
      <c r="DH174" s="207"/>
      <c r="DI174" s="207"/>
      <c r="DJ174" s="207"/>
      <c r="DK174" s="207"/>
      <c r="DL174" s="207"/>
      <c r="DM174" s="207"/>
      <c r="DN174" s="207" t="str">
        <f t="shared" si="36"/>
        <v/>
      </c>
      <c r="DO174" s="207"/>
      <c r="DP174" s="207"/>
      <c r="DQ174" s="207"/>
      <c r="DR174" s="207"/>
      <c r="DS174" s="207"/>
      <c r="DT174" s="207"/>
      <c r="DU174" s="207" t="str">
        <f t="shared" si="37"/>
        <v/>
      </c>
      <c r="DV174" s="207"/>
      <c r="DW174" s="207"/>
      <c r="DX174" s="207"/>
      <c r="DY174" s="207"/>
      <c r="DZ174" s="207"/>
      <c r="EA174" s="207"/>
      <c r="EB174" s="207" t="str">
        <f t="shared" si="38"/>
        <v/>
      </c>
      <c r="EC174" s="207"/>
      <c r="ED174" s="207"/>
      <c r="EE174" s="207"/>
      <c r="EF174" s="207"/>
      <c r="EG174" s="207"/>
      <c r="EH174" s="207"/>
      <c r="EI174" s="207" t="str">
        <f t="shared" si="39"/>
        <v/>
      </c>
      <c r="EJ174" s="207"/>
      <c r="EK174" s="207"/>
      <c r="EL174" s="207"/>
      <c r="EM174" s="207"/>
      <c r="EN174" s="207"/>
      <c r="EO174" s="207"/>
      <c r="EP174" s="207" t="str">
        <f t="shared" si="40"/>
        <v/>
      </c>
      <c r="EQ174" s="207"/>
      <c r="ER174" s="207"/>
      <c r="ES174" s="207"/>
      <c r="ET174" s="207"/>
      <c r="EU174" s="207"/>
      <c r="EV174" s="207"/>
      <c r="EW174" s="207" t="str">
        <f t="shared" si="41"/>
        <v/>
      </c>
      <c r="EX174" s="207"/>
      <c r="EY174" s="207"/>
      <c r="EZ174" s="207"/>
      <c r="FA174" s="207"/>
      <c r="FB174" s="207"/>
      <c r="FC174" s="207"/>
      <c r="FD174" s="207" t="str">
        <f t="shared" si="42"/>
        <v/>
      </c>
      <c r="FE174" s="207"/>
      <c r="FF174" s="207"/>
      <c r="FG174" s="207"/>
      <c r="FH174" s="207"/>
      <c r="FI174" s="207"/>
      <c r="FJ174" s="207"/>
      <c r="FK174" s="207" t="str">
        <f t="shared" si="43"/>
        <v/>
      </c>
      <c r="FL174" s="207"/>
      <c r="FM174" s="207"/>
      <c r="FN174" s="207"/>
      <c r="FO174" s="207"/>
      <c r="FP174" s="207"/>
      <c r="FQ174" s="207"/>
      <c r="FR174" s="207" t="str">
        <f t="shared" si="44"/>
        <v/>
      </c>
      <c r="FS174" s="207"/>
      <c r="FT174" s="207"/>
      <c r="FU174" s="207"/>
      <c r="FV174" s="207"/>
      <c r="FW174" s="207"/>
      <c r="FX174" s="207"/>
      <c r="FY174" s="207" t="str">
        <f t="shared" si="45"/>
        <v/>
      </c>
      <c r="FZ174" s="207"/>
      <c r="GA174" s="207"/>
      <c r="GB174" s="207"/>
      <c r="GC174" s="207"/>
      <c r="GD174" s="207"/>
      <c r="GE174" s="207"/>
      <c r="GF174" s="207" t="str">
        <f t="shared" si="46"/>
        <v/>
      </c>
      <c r="GG174" s="207"/>
      <c r="GH174" s="207"/>
      <c r="GI174" s="207"/>
      <c r="GJ174" s="207"/>
      <c r="GK174" s="207"/>
      <c r="GL174" s="207"/>
      <c r="GM174" s="207" t="str">
        <f t="shared" si="47"/>
        <v/>
      </c>
      <c r="GN174" s="207"/>
      <c r="GO174" s="207"/>
      <c r="GP174" s="207"/>
      <c r="GQ174" s="207"/>
      <c r="GR174" s="207"/>
      <c r="GS174" s="207"/>
      <c r="GT174" s="207" t="str">
        <f t="shared" si="48"/>
        <v/>
      </c>
      <c r="GU174" s="207"/>
      <c r="GV174" s="207"/>
      <c r="GW174" s="207"/>
      <c r="GX174" s="207"/>
      <c r="GY174" s="207"/>
      <c r="GZ174" s="207"/>
      <c r="HA174" s="207" t="str">
        <f t="shared" si="49"/>
        <v/>
      </c>
      <c r="HB174" s="207"/>
      <c r="HC174" s="207"/>
      <c r="HD174" s="207"/>
      <c r="HE174" s="207"/>
      <c r="HF174" s="207"/>
      <c r="HG174" s="207"/>
      <c r="HH174" s="207" t="str">
        <f t="shared" si="50"/>
        <v/>
      </c>
      <c r="HI174" s="207"/>
      <c r="HJ174" s="207"/>
      <c r="HK174" s="207"/>
      <c r="HL174" s="207"/>
      <c r="HM174" s="207"/>
      <c r="HN174" s="207"/>
      <c r="HO174" s="207" t="str">
        <f t="shared" si="51"/>
        <v/>
      </c>
      <c r="HP174" s="207"/>
      <c r="HQ174" s="207"/>
      <c r="HR174" s="207"/>
      <c r="HS174" s="207"/>
      <c r="HT174" s="207"/>
      <c r="HU174" s="207"/>
      <c r="HV174" s="207" t="str">
        <f t="shared" si="52"/>
        <v/>
      </c>
      <c r="HW174" s="207"/>
      <c r="HX174" s="207"/>
      <c r="HY174" s="207"/>
      <c r="HZ174" s="207"/>
      <c r="IA174" s="207"/>
      <c r="IB174" s="207"/>
      <c r="IC174" s="207" t="str">
        <f t="shared" si="53"/>
        <v/>
      </c>
      <c r="ID174" s="207"/>
      <c r="IE174" s="207"/>
      <c r="IF174" s="207"/>
      <c r="IG174" s="207"/>
      <c r="IH174" s="207"/>
      <c r="II174" s="207"/>
      <c r="IJ174" s="207" t="str">
        <f t="shared" si="54"/>
        <v/>
      </c>
      <c r="IK174" s="207"/>
      <c r="IL174" s="207"/>
      <c r="IM174" s="207"/>
      <c r="IN174" s="207"/>
      <c r="IO174" s="207"/>
      <c r="IP174" s="207"/>
      <c r="IQ174" s="207" t="str">
        <f t="shared" si="55"/>
        <v/>
      </c>
      <c r="IR174" s="207"/>
      <c r="IS174" s="207"/>
      <c r="IT174" s="207"/>
      <c r="IU174" s="207"/>
      <c r="IV174" s="207"/>
      <c r="IW174" s="207"/>
      <c r="IX174" s="207" t="str">
        <f t="shared" si="56"/>
        <v/>
      </c>
      <c r="IY174" s="207"/>
      <c r="IZ174" s="207"/>
      <c r="JA174" s="207"/>
      <c r="JB174" s="207"/>
      <c r="JC174" s="207"/>
      <c r="JD174" s="207"/>
      <c r="JE174" s="207" t="str">
        <f t="shared" si="57"/>
        <v/>
      </c>
      <c r="JF174" s="207"/>
      <c r="JG174" s="207"/>
      <c r="JH174" s="207"/>
      <c r="JI174" s="207"/>
      <c r="JJ174" s="207"/>
      <c r="JK174" s="207"/>
      <c r="JL174" s="207" t="str">
        <f t="shared" si="58"/>
        <v/>
      </c>
      <c r="JM174" s="207"/>
      <c r="JN174" s="207"/>
      <c r="JO174" s="207"/>
      <c r="JP174" s="207"/>
      <c r="JQ174" s="207"/>
      <c r="JR174" s="207"/>
      <c r="JS174" s="207" t="str">
        <f t="shared" si="59"/>
        <v/>
      </c>
      <c r="JT174" s="207"/>
      <c r="JU174" s="207"/>
      <c r="JV174" s="207"/>
      <c r="JW174" s="207"/>
      <c r="JX174" s="207"/>
      <c r="JY174" s="207"/>
      <c r="JZ174" s="207" t="str">
        <f t="shared" si="60"/>
        <v/>
      </c>
      <c r="KA174" s="207"/>
      <c r="KB174" s="207"/>
      <c r="KC174" s="207"/>
      <c r="KD174" s="207"/>
      <c r="KE174" s="207"/>
      <c r="KF174" s="207"/>
      <c r="KG174" s="207" t="str">
        <f t="shared" si="61"/>
        <v/>
      </c>
      <c r="KH174" s="207"/>
      <c r="KI174" s="207"/>
      <c r="KJ174" s="207"/>
      <c r="KK174" s="207"/>
      <c r="KL174" s="207"/>
      <c r="KM174" s="207"/>
      <c r="KN174" s="207" t="str">
        <f t="shared" si="62"/>
        <v/>
      </c>
      <c r="KO174" s="207"/>
      <c r="KP174" s="207"/>
      <c r="KQ174" s="207"/>
      <c r="KR174" s="207"/>
      <c r="KS174" s="207"/>
      <c r="KT174" s="207"/>
      <c r="KU174" s="207" t="str">
        <f t="shared" si="63"/>
        <v/>
      </c>
      <c r="KV174" s="207"/>
      <c r="KW174" s="207"/>
      <c r="KX174" s="207"/>
      <c r="KY174" s="207"/>
      <c r="KZ174" s="207"/>
      <c r="LA174" s="207"/>
      <c r="LB174" s="207" t="str">
        <f t="shared" si="64"/>
        <v/>
      </c>
      <c r="LC174" s="207"/>
      <c r="LD174" s="207"/>
      <c r="LE174" s="207"/>
      <c r="LF174" s="207"/>
      <c r="LG174" s="207"/>
      <c r="LH174" s="207"/>
      <c r="LI174" s="207" t="str">
        <f t="shared" ref="LI174:LI188" si="104">LP76</f>
        <v/>
      </c>
      <c r="LJ174" s="207"/>
      <c r="LK174" s="207"/>
      <c r="LL174" s="207"/>
      <c r="LM174" s="207"/>
      <c r="LN174" s="207"/>
      <c r="LO174" s="207"/>
      <c r="LP174" s="207" t="str">
        <f t="shared" ref="LP174:LP188" si="105">MD76</f>
        <v/>
      </c>
      <c r="LQ174" s="207"/>
      <c r="LR174" s="207"/>
      <c r="LS174" s="207"/>
      <c r="LT174" s="207"/>
      <c r="LU174" s="207"/>
      <c r="LV174" s="207"/>
      <c r="LW174" s="207" t="str">
        <f t="shared" ref="LW174:LW188" si="106">MK76</f>
        <v/>
      </c>
      <c r="LX174" s="207"/>
      <c r="LY174" s="207"/>
      <c r="LZ174" s="207"/>
      <c r="MA174" s="207"/>
      <c r="MB174" s="207"/>
      <c r="MC174" s="207"/>
      <c r="MD174" s="207" t="str">
        <f t="shared" ref="MD174:MD188" si="107">MR76</f>
        <v/>
      </c>
      <c r="ME174" s="207"/>
      <c r="MF174" s="207"/>
      <c r="MG174" s="207"/>
      <c r="MH174" s="207"/>
      <c r="MI174" s="207"/>
      <c r="MJ174" s="207"/>
      <c r="MK174" s="207" t="str">
        <f t="shared" ref="MK174:MK188" si="108">MY76</f>
        <v/>
      </c>
      <c r="ML174" s="207"/>
      <c r="MM174" s="207"/>
      <c r="MN174" s="207"/>
      <c r="MO174" s="207"/>
      <c r="MP174" s="207"/>
      <c r="MQ174" s="207"/>
      <c r="MR174" s="207" t="str">
        <f t="shared" ref="MR174:MR188" si="109">NF76</f>
        <v/>
      </c>
      <c r="MS174" s="207"/>
      <c r="MT174" s="207"/>
      <c r="MU174" s="207"/>
      <c r="MV174" s="207"/>
      <c r="MW174" s="207"/>
      <c r="MX174" s="207"/>
      <c r="MY174" s="207" t="str">
        <f t="shared" ref="MY174:MY188" si="110">NM76</f>
        <v/>
      </c>
      <c r="MZ174" s="207"/>
      <c r="NA174" s="207"/>
      <c r="NB174" s="207"/>
      <c r="NC174" s="207"/>
      <c r="ND174" s="207"/>
      <c r="NE174" s="207"/>
      <c r="NF174" s="207" t="str">
        <f t="shared" ref="NF174:NF188" si="111">NT76</f>
        <v/>
      </c>
      <c r="NG174" s="207"/>
      <c r="NH174" s="207"/>
      <c r="NI174" s="207"/>
      <c r="NJ174" s="207"/>
      <c r="NK174" s="207"/>
      <c r="NL174" s="207"/>
      <c r="NM174" s="207" t="str">
        <f t="shared" ref="NM174:NM188" si="112">OA76</f>
        <v/>
      </c>
      <c r="NN174" s="207"/>
      <c r="NO174" s="207"/>
      <c r="NP174" s="207"/>
      <c r="NQ174" s="207"/>
      <c r="NR174" s="207"/>
      <c r="NS174" s="207"/>
      <c r="NT174" s="207" t="str">
        <f t="shared" ref="NT174:NT188" si="113">OH76</f>
        <v/>
      </c>
      <c r="NU174" s="207"/>
      <c r="NV174" s="207"/>
      <c r="NW174" s="207"/>
      <c r="NX174" s="207"/>
      <c r="NY174" s="207"/>
      <c r="NZ174" s="207"/>
      <c r="OA174" s="207" t="str">
        <f t="shared" ref="OA174:OA188" si="114">OO76</f>
        <v/>
      </c>
      <c r="OB174" s="207"/>
      <c r="OC174" s="207"/>
      <c r="OD174" s="207"/>
      <c r="OE174" s="207"/>
      <c r="OF174" s="207"/>
      <c r="OG174" s="207"/>
      <c r="OH174" s="207" t="str">
        <f t="shared" ref="OH174:OH188" si="115">OV76</f>
        <v/>
      </c>
      <c r="OI174" s="207"/>
      <c r="OJ174" s="207"/>
      <c r="OK174" s="207"/>
      <c r="OL174" s="207"/>
      <c r="OM174" s="207"/>
      <c r="ON174" s="207"/>
      <c r="OO174" s="207" t="str">
        <f t="shared" ref="OO174:OO188" si="116">PC76</f>
        <v/>
      </c>
      <c r="OP174" s="207"/>
      <c r="OQ174" s="207"/>
      <c r="OR174" s="207"/>
      <c r="OS174" s="207"/>
      <c r="OT174" s="207"/>
      <c r="OU174" s="207"/>
      <c r="OV174" s="207" t="str">
        <f t="shared" ref="OV174:OV188" si="117">PJ76</f>
        <v/>
      </c>
      <c r="OW174" s="207"/>
      <c r="OX174" s="207"/>
      <c r="OY174" s="207"/>
      <c r="OZ174" s="207"/>
      <c r="PA174" s="207"/>
      <c r="PB174" s="207"/>
      <c r="PC174" s="207" t="str">
        <f t="shared" ref="PC174:PC188" si="118">PQ76</f>
        <v/>
      </c>
      <c r="PD174" s="207"/>
      <c r="PE174" s="207"/>
      <c r="PF174" s="207"/>
      <c r="PG174" s="207"/>
      <c r="PH174" s="207"/>
      <c r="PI174" s="207"/>
      <c r="PJ174" s="207" t="str">
        <f t="shared" ref="PJ174:PJ188" si="119">PX76</f>
        <v/>
      </c>
      <c r="PK174" s="207"/>
      <c r="PL174" s="207"/>
      <c r="PM174" s="207"/>
      <c r="PN174" s="207"/>
      <c r="PO174" s="207"/>
      <c r="PP174" s="207"/>
      <c r="PQ174" s="207" t="str">
        <f t="shared" ref="PQ174:PQ188" si="120">QE76</f>
        <v/>
      </c>
      <c r="PR174" s="207"/>
      <c r="PS174" s="207"/>
      <c r="PT174" s="207"/>
      <c r="PU174" s="207"/>
      <c r="PV174" s="207"/>
      <c r="PW174" s="207"/>
      <c r="PX174" s="207" t="str">
        <f t="shared" ref="PX174:PX188" si="121">QL76</f>
        <v/>
      </c>
      <c r="PY174" s="207"/>
      <c r="PZ174" s="207"/>
      <c r="QA174" s="207"/>
      <c r="QB174" s="207"/>
      <c r="QC174" s="207"/>
      <c r="QD174" s="207"/>
      <c r="QE174" s="207" t="str">
        <f t="shared" ref="QE174:QE188" si="122">QS76</f>
        <v/>
      </c>
      <c r="QF174" s="207"/>
      <c r="QG174" s="207"/>
      <c r="QH174" s="207"/>
      <c r="QI174" s="207"/>
      <c r="QJ174" s="207"/>
      <c r="QK174" s="207"/>
      <c r="QL174" s="207"/>
      <c r="QM174" s="207"/>
      <c r="QN174" s="207"/>
      <c r="QO174" s="207"/>
      <c r="QP174" s="207"/>
      <c r="QQ174" s="207"/>
      <c r="QR174" s="207"/>
      <c r="QS174" s="207"/>
      <c r="QT174" s="207"/>
      <c r="QU174" s="207"/>
      <c r="QV174" s="207"/>
    </row>
    <row r="175" spans="1:464" s="6" customFormat="1" ht="16.5">
      <c r="A175" s="207"/>
      <c r="B175" s="208"/>
      <c r="C175" s="208"/>
      <c r="D175" s="208"/>
      <c r="E175" s="208"/>
      <c r="F175" s="207" t="e">
        <f>#REF!</f>
        <v>#REF!</v>
      </c>
      <c r="G175" s="207"/>
      <c r="H175" s="208"/>
      <c r="I175" s="208"/>
      <c r="J175" s="208"/>
      <c r="K175" s="207"/>
      <c r="L175" s="207"/>
      <c r="M175" s="207" t="e">
        <f>#REF!</f>
        <v>#REF!</v>
      </c>
      <c r="N175" s="207"/>
      <c r="O175" s="207"/>
      <c r="P175" s="207"/>
      <c r="Q175" s="209"/>
      <c r="R175" s="207"/>
      <c r="S175" s="207"/>
      <c r="T175" s="207">
        <f t="shared" si="100"/>
        <v>0</v>
      </c>
      <c r="U175" s="207"/>
      <c r="V175" s="207"/>
      <c r="W175" s="207"/>
      <c r="X175" s="207"/>
      <c r="Y175" s="207"/>
      <c r="Z175" s="207"/>
      <c r="AA175" s="207">
        <f t="shared" si="101"/>
        <v>0</v>
      </c>
      <c r="AB175" s="207"/>
      <c r="AC175" s="207"/>
      <c r="AD175" s="207"/>
      <c r="AE175" s="207"/>
      <c r="AF175" s="207"/>
      <c r="AG175" s="207"/>
      <c r="AH175" s="207" t="str">
        <f t="shared" ref="AH175:AH188" si="123">AH77</f>
        <v/>
      </c>
      <c r="AI175" s="207"/>
      <c r="AJ175" s="207"/>
      <c r="AK175" s="207"/>
      <c r="AL175" s="207"/>
      <c r="AM175" s="207"/>
      <c r="AN175" s="207"/>
      <c r="AO175" s="207" t="str">
        <f t="shared" ref="AO175:AO188" si="124">AO77</f>
        <v/>
      </c>
      <c r="AP175" s="207"/>
      <c r="AQ175" s="207"/>
      <c r="AR175" s="207"/>
      <c r="AS175" s="207"/>
      <c r="AT175" s="207"/>
      <c r="AU175" s="207"/>
      <c r="AV175" s="207" t="str">
        <f t="shared" ref="AV175:AV188" si="125">AV77</f>
        <v/>
      </c>
      <c r="AW175" s="207"/>
      <c r="AX175" s="207"/>
      <c r="AY175" s="207"/>
      <c r="AZ175" s="207"/>
      <c r="BA175" s="207"/>
      <c r="BB175" s="207"/>
      <c r="BC175" s="207" t="str">
        <f t="shared" ref="BC175:BC188" si="126">BC77</f>
        <v/>
      </c>
      <c r="BD175" s="207"/>
      <c r="BE175" s="207"/>
      <c r="BF175" s="207"/>
      <c r="BG175" s="207"/>
      <c r="BH175" s="207"/>
      <c r="BI175" s="207"/>
      <c r="BJ175" s="207" t="str">
        <f t="shared" ref="BJ175:BJ188" si="127">BJ77</f>
        <v/>
      </c>
      <c r="BK175" s="207"/>
      <c r="BL175" s="207"/>
      <c r="BM175" s="207"/>
      <c r="BN175" s="207"/>
      <c r="BO175" s="207"/>
      <c r="BP175" s="207"/>
      <c r="BQ175" s="207" t="str">
        <f t="shared" ref="BQ175:BQ188" si="128">BQ77</f>
        <v/>
      </c>
      <c r="BR175" s="207"/>
      <c r="BS175" s="207"/>
      <c r="BT175" s="207"/>
      <c r="BU175" s="207"/>
      <c r="BV175" s="207"/>
      <c r="BW175" s="207"/>
      <c r="BX175" s="207" t="str">
        <f t="shared" ref="BX175:BX188" si="129">BX77</f>
        <v/>
      </c>
      <c r="BY175" s="207"/>
      <c r="BZ175" s="207"/>
      <c r="CA175" s="207"/>
      <c r="CB175" s="207"/>
      <c r="CC175" s="207"/>
      <c r="CD175" s="207"/>
      <c r="CE175" s="207" t="str">
        <f t="shared" ref="CE175:CE188" si="130">CE77</f>
        <v/>
      </c>
      <c r="CF175" s="207"/>
      <c r="CG175" s="207"/>
      <c r="CH175" s="207"/>
      <c r="CI175" s="207"/>
      <c r="CJ175" s="207"/>
      <c r="CK175" s="207"/>
      <c r="CL175" s="207" t="str">
        <f t="shared" ref="CL175:CL188" si="131">CL77</f>
        <v/>
      </c>
      <c r="CM175" s="207"/>
      <c r="CN175" s="207"/>
      <c r="CO175" s="207"/>
      <c r="CP175" s="207"/>
      <c r="CQ175" s="207"/>
      <c r="CR175" s="207"/>
      <c r="CS175" s="207" t="str">
        <f t="shared" ref="CS175:CS188" si="132">CS77</f>
        <v/>
      </c>
      <c r="CT175" s="207"/>
      <c r="CU175" s="207"/>
      <c r="CV175" s="207"/>
      <c r="CW175" s="207"/>
      <c r="CX175" s="207"/>
      <c r="CY175" s="207"/>
      <c r="CZ175" s="207" t="str">
        <f t="shared" ref="CZ175:CZ188" si="133">CZ77</f>
        <v/>
      </c>
      <c r="DA175" s="207"/>
      <c r="DB175" s="207"/>
      <c r="DC175" s="207"/>
      <c r="DD175" s="207"/>
      <c r="DE175" s="207"/>
      <c r="DF175" s="207"/>
      <c r="DG175" s="207" t="str">
        <f t="shared" ref="DG175:DG188" si="134">DG77</f>
        <v/>
      </c>
      <c r="DH175" s="207"/>
      <c r="DI175" s="207"/>
      <c r="DJ175" s="207"/>
      <c r="DK175" s="207"/>
      <c r="DL175" s="207"/>
      <c r="DM175" s="207"/>
      <c r="DN175" s="207" t="str">
        <f t="shared" ref="DN175:DN188" si="135">DN77</f>
        <v/>
      </c>
      <c r="DO175" s="207"/>
      <c r="DP175" s="207"/>
      <c r="DQ175" s="207"/>
      <c r="DR175" s="207"/>
      <c r="DS175" s="207"/>
      <c r="DT175" s="207"/>
      <c r="DU175" s="207" t="str">
        <f t="shared" ref="DU175:DU188" si="136">DU77</f>
        <v/>
      </c>
      <c r="DV175" s="207"/>
      <c r="DW175" s="207"/>
      <c r="DX175" s="207"/>
      <c r="DY175" s="207"/>
      <c r="DZ175" s="207"/>
      <c r="EA175" s="207"/>
      <c r="EB175" s="207" t="str">
        <f t="shared" ref="EB175:EB188" si="137">EB77</f>
        <v/>
      </c>
      <c r="EC175" s="207"/>
      <c r="ED175" s="207"/>
      <c r="EE175" s="207"/>
      <c r="EF175" s="207"/>
      <c r="EG175" s="207"/>
      <c r="EH175" s="207"/>
      <c r="EI175" s="207" t="str">
        <f t="shared" ref="EI175:EI188" si="138">EI77</f>
        <v/>
      </c>
      <c r="EJ175" s="207"/>
      <c r="EK175" s="207"/>
      <c r="EL175" s="207"/>
      <c r="EM175" s="207"/>
      <c r="EN175" s="207"/>
      <c r="EO175" s="207"/>
      <c r="EP175" s="207" t="str">
        <f t="shared" ref="EP175:EP188" si="139">EP77</f>
        <v/>
      </c>
      <c r="EQ175" s="207"/>
      <c r="ER175" s="207"/>
      <c r="ES175" s="207"/>
      <c r="ET175" s="207"/>
      <c r="EU175" s="207"/>
      <c r="EV175" s="207"/>
      <c r="EW175" s="207" t="str">
        <f t="shared" ref="EW175:EW188" si="140">EW77</f>
        <v/>
      </c>
      <c r="EX175" s="207"/>
      <c r="EY175" s="207"/>
      <c r="EZ175" s="207"/>
      <c r="FA175" s="207"/>
      <c r="FB175" s="207"/>
      <c r="FC175" s="207"/>
      <c r="FD175" s="207" t="str">
        <f t="shared" ref="FD175:FD188" si="141">FD77</f>
        <v/>
      </c>
      <c r="FE175" s="207"/>
      <c r="FF175" s="207"/>
      <c r="FG175" s="207"/>
      <c r="FH175" s="207"/>
      <c r="FI175" s="207"/>
      <c r="FJ175" s="207"/>
      <c r="FK175" s="207" t="str">
        <f t="shared" ref="FK175:FK188" si="142">FK77</f>
        <v/>
      </c>
      <c r="FL175" s="207"/>
      <c r="FM175" s="207"/>
      <c r="FN175" s="207"/>
      <c r="FO175" s="207"/>
      <c r="FP175" s="207"/>
      <c r="FQ175" s="207"/>
      <c r="FR175" s="207" t="str">
        <f t="shared" ref="FR175:FR188" si="143">FR77</f>
        <v/>
      </c>
      <c r="FS175" s="207"/>
      <c r="FT175" s="207"/>
      <c r="FU175" s="207"/>
      <c r="FV175" s="207"/>
      <c r="FW175" s="207"/>
      <c r="FX175" s="207"/>
      <c r="FY175" s="207" t="str">
        <f t="shared" ref="FY175:FY188" si="144">FY77</f>
        <v/>
      </c>
      <c r="FZ175" s="207"/>
      <c r="GA175" s="207"/>
      <c r="GB175" s="207"/>
      <c r="GC175" s="207"/>
      <c r="GD175" s="207"/>
      <c r="GE175" s="207"/>
      <c r="GF175" s="207" t="str">
        <f t="shared" ref="GF175:GF188" si="145">GF77</f>
        <v/>
      </c>
      <c r="GG175" s="207"/>
      <c r="GH175" s="207"/>
      <c r="GI175" s="207"/>
      <c r="GJ175" s="207"/>
      <c r="GK175" s="207"/>
      <c r="GL175" s="207"/>
      <c r="GM175" s="207" t="str">
        <f t="shared" ref="GM175:GM188" si="146">GM77</f>
        <v/>
      </c>
      <c r="GN175" s="207"/>
      <c r="GO175" s="207"/>
      <c r="GP175" s="207"/>
      <c r="GQ175" s="207"/>
      <c r="GR175" s="207"/>
      <c r="GS175" s="207"/>
      <c r="GT175" s="207" t="str">
        <f t="shared" ref="GT175:GT188" si="147">GT77</f>
        <v/>
      </c>
      <c r="GU175" s="207"/>
      <c r="GV175" s="207"/>
      <c r="GW175" s="207"/>
      <c r="GX175" s="207"/>
      <c r="GY175" s="207"/>
      <c r="GZ175" s="207"/>
      <c r="HA175" s="207" t="str">
        <f t="shared" ref="HA175:HA188" si="148">HA77</f>
        <v/>
      </c>
      <c r="HB175" s="207"/>
      <c r="HC175" s="207"/>
      <c r="HD175" s="207"/>
      <c r="HE175" s="207"/>
      <c r="HF175" s="207"/>
      <c r="HG175" s="207"/>
      <c r="HH175" s="207" t="str">
        <f t="shared" ref="HH175:HH188" si="149">HH77</f>
        <v/>
      </c>
      <c r="HI175" s="207"/>
      <c r="HJ175" s="207"/>
      <c r="HK175" s="207"/>
      <c r="HL175" s="207"/>
      <c r="HM175" s="207"/>
      <c r="HN175" s="207"/>
      <c r="HO175" s="207" t="str">
        <f t="shared" ref="HO175:HO188" si="150">HO77</f>
        <v/>
      </c>
      <c r="HP175" s="207"/>
      <c r="HQ175" s="207"/>
      <c r="HR175" s="207"/>
      <c r="HS175" s="207"/>
      <c r="HT175" s="207"/>
      <c r="HU175" s="207"/>
      <c r="HV175" s="207" t="str">
        <f t="shared" ref="HV175:HV188" si="151">HV77</f>
        <v/>
      </c>
      <c r="HW175" s="207"/>
      <c r="HX175" s="207"/>
      <c r="HY175" s="207"/>
      <c r="HZ175" s="207"/>
      <c r="IA175" s="207"/>
      <c r="IB175" s="207"/>
      <c r="IC175" s="207" t="str">
        <f t="shared" ref="IC175:IC188" si="152">IC77</f>
        <v/>
      </c>
      <c r="ID175" s="207"/>
      <c r="IE175" s="207"/>
      <c r="IF175" s="207"/>
      <c r="IG175" s="207"/>
      <c r="IH175" s="207"/>
      <c r="II175" s="207"/>
      <c r="IJ175" s="207" t="str">
        <f t="shared" ref="IJ175:IJ188" si="153">IJ77</f>
        <v/>
      </c>
      <c r="IK175" s="207"/>
      <c r="IL175" s="207"/>
      <c r="IM175" s="207"/>
      <c r="IN175" s="207"/>
      <c r="IO175" s="207"/>
      <c r="IP175" s="207"/>
      <c r="IQ175" s="207" t="str">
        <f t="shared" ref="IQ175:IQ188" si="154">IQ77</f>
        <v/>
      </c>
      <c r="IR175" s="207"/>
      <c r="IS175" s="207"/>
      <c r="IT175" s="207"/>
      <c r="IU175" s="207"/>
      <c r="IV175" s="207"/>
      <c r="IW175" s="207"/>
      <c r="IX175" s="207" t="str">
        <f t="shared" ref="IX175:IX188" si="155">IX77</f>
        <v/>
      </c>
      <c r="IY175" s="207"/>
      <c r="IZ175" s="207"/>
      <c r="JA175" s="207"/>
      <c r="JB175" s="207"/>
      <c r="JC175" s="207"/>
      <c r="JD175" s="207"/>
      <c r="JE175" s="207" t="str">
        <f t="shared" ref="JE175:JE188" si="156">JE77</f>
        <v/>
      </c>
      <c r="JF175" s="207"/>
      <c r="JG175" s="207"/>
      <c r="JH175" s="207"/>
      <c r="JI175" s="207"/>
      <c r="JJ175" s="207"/>
      <c r="JK175" s="207"/>
      <c r="JL175" s="207" t="str">
        <f t="shared" ref="JL175:JL188" si="157">JL77</f>
        <v/>
      </c>
      <c r="JM175" s="207"/>
      <c r="JN175" s="207"/>
      <c r="JO175" s="207"/>
      <c r="JP175" s="207"/>
      <c r="JQ175" s="207"/>
      <c r="JR175" s="207"/>
      <c r="JS175" s="207" t="str">
        <f t="shared" ref="JS175:JS188" si="158">JS77</f>
        <v/>
      </c>
      <c r="JT175" s="207"/>
      <c r="JU175" s="207"/>
      <c r="JV175" s="207"/>
      <c r="JW175" s="207"/>
      <c r="JX175" s="207"/>
      <c r="JY175" s="207"/>
      <c r="JZ175" s="207" t="str">
        <f t="shared" ref="JZ175:JZ188" si="159">JZ77</f>
        <v/>
      </c>
      <c r="KA175" s="207"/>
      <c r="KB175" s="207"/>
      <c r="KC175" s="207"/>
      <c r="KD175" s="207"/>
      <c r="KE175" s="207"/>
      <c r="KF175" s="207"/>
      <c r="KG175" s="207" t="str">
        <f t="shared" ref="KG175:KG188" si="160">KG77</f>
        <v/>
      </c>
      <c r="KH175" s="207"/>
      <c r="KI175" s="207"/>
      <c r="KJ175" s="207"/>
      <c r="KK175" s="207"/>
      <c r="KL175" s="207"/>
      <c r="KM175" s="207"/>
      <c r="KN175" s="207" t="str">
        <f t="shared" ref="KN175:KN188" si="161">KN77</f>
        <v/>
      </c>
      <c r="KO175" s="207"/>
      <c r="KP175" s="207"/>
      <c r="KQ175" s="207"/>
      <c r="KR175" s="207"/>
      <c r="KS175" s="207"/>
      <c r="KT175" s="207"/>
      <c r="KU175" s="207" t="str">
        <f t="shared" ref="KU175:KU188" si="162">KU77</f>
        <v/>
      </c>
      <c r="KV175" s="207"/>
      <c r="KW175" s="207"/>
      <c r="KX175" s="207"/>
      <c r="KY175" s="207"/>
      <c r="KZ175" s="207"/>
      <c r="LA175" s="207"/>
      <c r="LB175" s="207" t="str">
        <f t="shared" ref="LB175:LB188" si="163">LB77</f>
        <v/>
      </c>
      <c r="LC175" s="207"/>
      <c r="LD175" s="207"/>
      <c r="LE175" s="207"/>
      <c r="LF175" s="207"/>
      <c r="LG175" s="207"/>
      <c r="LH175" s="207"/>
      <c r="LI175" s="207" t="str">
        <f t="shared" si="104"/>
        <v/>
      </c>
      <c r="LJ175" s="207"/>
      <c r="LK175" s="207"/>
      <c r="LL175" s="207"/>
      <c r="LM175" s="207"/>
      <c r="LN175" s="207"/>
      <c r="LO175" s="207"/>
      <c r="LP175" s="207" t="str">
        <f t="shared" si="105"/>
        <v/>
      </c>
      <c r="LQ175" s="207"/>
      <c r="LR175" s="207"/>
      <c r="LS175" s="207"/>
      <c r="LT175" s="207"/>
      <c r="LU175" s="207"/>
      <c r="LV175" s="207"/>
      <c r="LW175" s="207" t="str">
        <f t="shared" si="106"/>
        <v/>
      </c>
      <c r="LX175" s="207"/>
      <c r="LY175" s="207"/>
      <c r="LZ175" s="207"/>
      <c r="MA175" s="207"/>
      <c r="MB175" s="207"/>
      <c r="MC175" s="207"/>
      <c r="MD175" s="207" t="str">
        <f t="shared" si="107"/>
        <v/>
      </c>
      <c r="ME175" s="207"/>
      <c r="MF175" s="207"/>
      <c r="MG175" s="207"/>
      <c r="MH175" s="207"/>
      <c r="MI175" s="207"/>
      <c r="MJ175" s="207"/>
      <c r="MK175" s="207" t="str">
        <f t="shared" si="108"/>
        <v/>
      </c>
      <c r="ML175" s="207"/>
      <c r="MM175" s="207"/>
      <c r="MN175" s="207"/>
      <c r="MO175" s="207"/>
      <c r="MP175" s="207"/>
      <c r="MQ175" s="207"/>
      <c r="MR175" s="207" t="str">
        <f t="shared" si="109"/>
        <v/>
      </c>
      <c r="MS175" s="207"/>
      <c r="MT175" s="207"/>
      <c r="MU175" s="207"/>
      <c r="MV175" s="207"/>
      <c r="MW175" s="207"/>
      <c r="MX175" s="207"/>
      <c r="MY175" s="207" t="str">
        <f t="shared" si="110"/>
        <v/>
      </c>
      <c r="MZ175" s="207"/>
      <c r="NA175" s="207"/>
      <c r="NB175" s="207"/>
      <c r="NC175" s="207"/>
      <c r="ND175" s="207"/>
      <c r="NE175" s="207"/>
      <c r="NF175" s="207" t="str">
        <f t="shared" si="111"/>
        <v/>
      </c>
      <c r="NG175" s="207"/>
      <c r="NH175" s="207"/>
      <c r="NI175" s="207"/>
      <c r="NJ175" s="207"/>
      <c r="NK175" s="207"/>
      <c r="NL175" s="207"/>
      <c r="NM175" s="207" t="str">
        <f t="shared" si="112"/>
        <v/>
      </c>
      <c r="NN175" s="207"/>
      <c r="NO175" s="207"/>
      <c r="NP175" s="207"/>
      <c r="NQ175" s="207"/>
      <c r="NR175" s="207"/>
      <c r="NS175" s="207"/>
      <c r="NT175" s="207" t="str">
        <f t="shared" si="113"/>
        <v/>
      </c>
      <c r="NU175" s="207"/>
      <c r="NV175" s="207"/>
      <c r="NW175" s="207"/>
      <c r="NX175" s="207"/>
      <c r="NY175" s="207"/>
      <c r="NZ175" s="207"/>
      <c r="OA175" s="207" t="str">
        <f t="shared" si="114"/>
        <v/>
      </c>
      <c r="OB175" s="207"/>
      <c r="OC175" s="207"/>
      <c r="OD175" s="207"/>
      <c r="OE175" s="207"/>
      <c r="OF175" s="207"/>
      <c r="OG175" s="207"/>
      <c r="OH175" s="207" t="str">
        <f t="shared" si="115"/>
        <v/>
      </c>
      <c r="OI175" s="207"/>
      <c r="OJ175" s="207"/>
      <c r="OK175" s="207"/>
      <c r="OL175" s="207"/>
      <c r="OM175" s="207"/>
      <c r="ON175" s="207"/>
      <c r="OO175" s="207" t="str">
        <f t="shared" si="116"/>
        <v/>
      </c>
      <c r="OP175" s="207"/>
      <c r="OQ175" s="207"/>
      <c r="OR175" s="207"/>
      <c r="OS175" s="207"/>
      <c r="OT175" s="207"/>
      <c r="OU175" s="207"/>
      <c r="OV175" s="207" t="str">
        <f t="shared" si="117"/>
        <v/>
      </c>
      <c r="OW175" s="207"/>
      <c r="OX175" s="207"/>
      <c r="OY175" s="207"/>
      <c r="OZ175" s="207"/>
      <c r="PA175" s="207"/>
      <c r="PB175" s="207"/>
      <c r="PC175" s="207" t="str">
        <f t="shared" si="118"/>
        <v/>
      </c>
      <c r="PD175" s="207"/>
      <c r="PE175" s="207"/>
      <c r="PF175" s="207"/>
      <c r="PG175" s="207"/>
      <c r="PH175" s="207"/>
      <c r="PI175" s="207"/>
      <c r="PJ175" s="207" t="str">
        <f t="shared" si="119"/>
        <v/>
      </c>
      <c r="PK175" s="207"/>
      <c r="PL175" s="207"/>
      <c r="PM175" s="207"/>
      <c r="PN175" s="207"/>
      <c r="PO175" s="207"/>
      <c r="PP175" s="207"/>
      <c r="PQ175" s="207" t="str">
        <f t="shared" si="120"/>
        <v/>
      </c>
      <c r="PR175" s="207"/>
      <c r="PS175" s="207"/>
      <c r="PT175" s="207"/>
      <c r="PU175" s="207"/>
      <c r="PV175" s="207"/>
      <c r="PW175" s="207"/>
      <c r="PX175" s="207" t="str">
        <f t="shared" si="121"/>
        <v/>
      </c>
      <c r="PY175" s="207"/>
      <c r="PZ175" s="207"/>
      <c r="QA175" s="207"/>
      <c r="QB175" s="207"/>
      <c r="QC175" s="207"/>
      <c r="QD175" s="207"/>
      <c r="QE175" s="207" t="str">
        <f t="shared" si="122"/>
        <v/>
      </c>
      <c r="QF175" s="207"/>
      <c r="QG175" s="207"/>
      <c r="QH175" s="207"/>
      <c r="QI175" s="207"/>
      <c r="QJ175" s="207"/>
      <c r="QK175" s="207"/>
      <c r="QL175" s="207"/>
      <c r="QM175" s="207"/>
      <c r="QN175" s="207"/>
      <c r="QO175" s="207"/>
      <c r="QP175" s="207"/>
      <c r="QQ175" s="207"/>
      <c r="QR175" s="207"/>
      <c r="QS175" s="207"/>
      <c r="QT175" s="207"/>
      <c r="QU175" s="207"/>
      <c r="QV175" s="207"/>
    </row>
    <row r="176" spans="1:464" s="6" customFormat="1" ht="16.5">
      <c r="A176" s="207"/>
      <c r="B176" s="208"/>
      <c r="C176" s="208"/>
      <c r="D176" s="208"/>
      <c r="E176" s="208"/>
      <c r="F176" s="207" t="e">
        <f>#REF!</f>
        <v>#REF!</v>
      </c>
      <c r="G176" s="207"/>
      <c r="H176" s="208"/>
      <c r="I176" s="208"/>
      <c r="J176" s="208"/>
      <c r="K176" s="207"/>
      <c r="L176" s="207"/>
      <c r="M176" s="207" t="e">
        <f>#REF!</f>
        <v>#REF!</v>
      </c>
      <c r="N176" s="207"/>
      <c r="O176" s="207"/>
      <c r="P176" s="207"/>
      <c r="Q176" s="209"/>
      <c r="R176" s="207"/>
      <c r="S176" s="207"/>
      <c r="T176" s="207">
        <f t="shared" si="100"/>
        <v>0</v>
      </c>
      <c r="U176" s="207"/>
      <c r="V176" s="207"/>
      <c r="W176" s="207"/>
      <c r="X176" s="207"/>
      <c r="Y176" s="207"/>
      <c r="Z176" s="207"/>
      <c r="AA176" s="207">
        <f t="shared" si="101"/>
        <v>0</v>
      </c>
      <c r="AB176" s="207"/>
      <c r="AC176" s="207"/>
      <c r="AD176" s="207"/>
      <c r="AE176" s="207"/>
      <c r="AF176" s="207"/>
      <c r="AG176" s="207"/>
      <c r="AH176" s="207" t="str">
        <f t="shared" si="123"/>
        <v/>
      </c>
      <c r="AI176" s="207"/>
      <c r="AJ176" s="207"/>
      <c r="AK176" s="207"/>
      <c r="AL176" s="207"/>
      <c r="AM176" s="207"/>
      <c r="AN176" s="207"/>
      <c r="AO176" s="207" t="str">
        <f t="shared" si="124"/>
        <v/>
      </c>
      <c r="AP176" s="207"/>
      <c r="AQ176" s="207"/>
      <c r="AR176" s="207"/>
      <c r="AS176" s="207"/>
      <c r="AT176" s="207"/>
      <c r="AU176" s="207"/>
      <c r="AV176" s="207" t="str">
        <f t="shared" si="125"/>
        <v/>
      </c>
      <c r="AW176" s="207"/>
      <c r="AX176" s="207"/>
      <c r="AY176" s="207"/>
      <c r="AZ176" s="207"/>
      <c r="BA176" s="207"/>
      <c r="BB176" s="207"/>
      <c r="BC176" s="207" t="str">
        <f t="shared" si="126"/>
        <v/>
      </c>
      <c r="BD176" s="207"/>
      <c r="BE176" s="207"/>
      <c r="BF176" s="207"/>
      <c r="BG176" s="207"/>
      <c r="BH176" s="207"/>
      <c r="BI176" s="207"/>
      <c r="BJ176" s="207" t="str">
        <f t="shared" si="127"/>
        <v/>
      </c>
      <c r="BK176" s="207"/>
      <c r="BL176" s="207"/>
      <c r="BM176" s="207"/>
      <c r="BN176" s="207"/>
      <c r="BO176" s="207"/>
      <c r="BP176" s="207"/>
      <c r="BQ176" s="207" t="str">
        <f t="shared" si="128"/>
        <v/>
      </c>
      <c r="BR176" s="207"/>
      <c r="BS176" s="207"/>
      <c r="BT176" s="207"/>
      <c r="BU176" s="207"/>
      <c r="BV176" s="207"/>
      <c r="BW176" s="207"/>
      <c r="BX176" s="207" t="str">
        <f t="shared" si="129"/>
        <v/>
      </c>
      <c r="BY176" s="207"/>
      <c r="BZ176" s="207"/>
      <c r="CA176" s="207"/>
      <c r="CB176" s="207"/>
      <c r="CC176" s="207"/>
      <c r="CD176" s="207"/>
      <c r="CE176" s="207" t="str">
        <f t="shared" si="130"/>
        <v/>
      </c>
      <c r="CF176" s="207"/>
      <c r="CG176" s="207"/>
      <c r="CH176" s="207"/>
      <c r="CI176" s="207"/>
      <c r="CJ176" s="207"/>
      <c r="CK176" s="207"/>
      <c r="CL176" s="207" t="str">
        <f t="shared" si="131"/>
        <v/>
      </c>
      <c r="CM176" s="207"/>
      <c r="CN176" s="207"/>
      <c r="CO176" s="207"/>
      <c r="CP176" s="207"/>
      <c r="CQ176" s="207"/>
      <c r="CR176" s="207"/>
      <c r="CS176" s="207" t="str">
        <f t="shared" si="132"/>
        <v/>
      </c>
      <c r="CT176" s="207"/>
      <c r="CU176" s="207"/>
      <c r="CV176" s="207"/>
      <c r="CW176" s="207"/>
      <c r="CX176" s="207"/>
      <c r="CY176" s="207"/>
      <c r="CZ176" s="207" t="str">
        <f t="shared" si="133"/>
        <v/>
      </c>
      <c r="DA176" s="207"/>
      <c r="DB176" s="207"/>
      <c r="DC176" s="207"/>
      <c r="DD176" s="207"/>
      <c r="DE176" s="207"/>
      <c r="DF176" s="207"/>
      <c r="DG176" s="207" t="str">
        <f t="shared" si="134"/>
        <v/>
      </c>
      <c r="DH176" s="207"/>
      <c r="DI176" s="207"/>
      <c r="DJ176" s="207"/>
      <c r="DK176" s="207"/>
      <c r="DL176" s="207"/>
      <c r="DM176" s="207"/>
      <c r="DN176" s="207" t="str">
        <f t="shared" si="135"/>
        <v/>
      </c>
      <c r="DO176" s="207"/>
      <c r="DP176" s="207"/>
      <c r="DQ176" s="207"/>
      <c r="DR176" s="207"/>
      <c r="DS176" s="207"/>
      <c r="DT176" s="207"/>
      <c r="DU176" s="207" t="str">
        <f t="shared" si="136"/>
        <v/>
      </c>
      <c r="DV176" s="207"/>
      <c r="DW176" s="207"/>
      <c r="DX176" s="207"/>
      <c r="DY176" s="207"/>
      <c r="DZ176" s="207"/>
      <c r="EA176" s="207"/>
      <c r="EB176" s="207" t="str">
        <f t="shared" si="137"/>
        <v/>
      </c>
      <c r="EC176" s="207"/>
      <c r="ED176" s="207"/>
      <c r="EE176" s="207"/>
      <c r="EF176" s="207"/>
      <c r="EG176" s="207"/>
      <c r="EH176" s="207"/>
      <c r="EI176" s="207" t="str">
        <f t="shared" si="138"/>
        <v/>
      </c>
      <c r="EJ176" s="207"/>
      <c r="EK176" s="207"/>
      <c r="EL176" s="207"/>
      <c r="EM176" s="207"/>
      <c r="EN176" s="207"/>
      <c r="EO176" s="207"/>
      <c r="EP176" s="207" t="str">
        <f t="shared" si="139"/>
        <v/>
      </c>
      <c r="EQ176" s="207"/>
      <c r="ER176" s="207"/>
      <c r="ES176" s="207"/>
      <c r="ET176" s="207"/>
      <c r="EU176" s="207"/>
      <c r="EV176" s="207"/>
      <c r="EW176" s="207" t="str">
        <f t="shared" si="140"/>
        <v/>
      </c>
      <c r="EX176" s="207"/>
      <c r="EY176" s="207"/>
      <c r="EZ176" s="207"/>
      <c r="FA176" s="207"/>
      <c r="FB176" s="207"/>
      <c r="FC176" s="207"/>
      <c r="FD176" s="207" t="str">
        <f t="shared" si="141"/>
        <v/>
      </c>
      <c r="FE176" s="207"/>
      <c r="FF176" s="207"/>
      <c r="FG176" s="207"/>
      <c r="FH176" s="207"/>
      <c r="FI176" s="207"/>
      <c r="FJ176" s="207"/>
      <c r="FK176" s="207" t="str">
        <f t="shared" si="142"/>
        <v/>
      </c>
      <c r="FL176" s="207"/>
      <c r="FM176" s="207"/>
      <c r="FN176" s="207"/>
      <c r="FO176" s="207"/>
      <c r="FP176" s="207"/>
      <c r="FQ176" s="207"/>
      <c r="FR176" s="207" t="str">
        <f t="shared" si="143"/>
        <v/>
      </c>
      <c r="FS176" s="207"/>
      <c r="FT176" s="207"/>
      <c r="FU176" s="207"/>
      <c r="FV176" s="207"/>
      <c r="FW176" s="207"/>
      <c r="FX176" s="207"/>
      <c r="FY176" s="207" t="str">
        <f t="shared" si="144"/>
        <v/>
      </c>
      <c r="FZ176" s="207"/>
      <c r="GA176" s="207"/>
      <c r="GB176" s="207"/>
      <c r="GC176" s="207"/>
      <c r="GD176" s="207"/>
      <c r="GE176" s="207"/>
      <c r="GF176" s="207" t="str">
        <f t="shared" si="145"/>
        <v/>
      </c>
      <c r="GG176" s="207"/>
      <c r="GH176" s="207"/>
      <c r="GI176" s="207"/>
      <c r="GJ176" s="207"/>
      <c r="GK176" s="207"/>
      <c r="GL176" s="207"/>
      <c r="GM176" s="207" t="str">
        <f t="shared" si="146"/>
        <v/>
      </c>
      <c r="GN176" s="207"/>
      <c r="GO176" s="207"/>
      <c r="GP176" s="207"/>
      <c r="GQ176" s="207"/>
      <c r="GR176" s="207"/>
      <c r="GS176" s="207"/>
      <c r="GT176" s="207" t="str">
        <f t="shared" si="147"/>
        <v/>
      </c>
      <c r="GU176" s="207"/>
      <c r="GV176" s="207"/>
      <c r="GW176" s="207"/>
      <c r="GX176" s="207"/>
      <c r="GY176" s="207"/>
      <c r="GZ176" s="207"/>
      <c r="HA176" s="207" t="str">
        <f t="shared" si="148"/>
        <v/>
      </c>
      <c r="HB176" s="207"/>
      <c r="HC176" s="207"/>
      <c r="HD176" s="207"/>
      <c r="HE176" s="207"/>
      <c r="HF176" s="207"/>
      <c r="HG176" s="207"/>
      <c r="HH176" s="207" t="str">
        <f t="shared" si="149"/>
        <v/>
      </c>
      <c r="HI176" s="207"/>
      <c r="HJ176" s="207"/>
      <c r="HK176" s="207"/>
      <c r="HL176" s="207"/>
      <c r="HM176" s="207"/>
      <c r="HN176" s="207"/>
      <c r="HO176" s="207" t="str">
        <f t="shared" si="150"/>
        <v/>
      </c>
      <c r="HP176" s="207"/>
      <c r="HQ176" s="207"/>
      <c r="HR176" s="207"/>
      <c r="HS176" s="207"/>
      <c r="HT176" s="207"/>
      <c r="HU176" s="207"/>
      <c r="HV176" s="207" t="str">
        <f t="shared" si="151"/>
        <v/>
      </c>
      <c r="HW176" s="207"/>
      <c r="HX176" s="207"/>
      <c r="HY176" s="207"/>
      <c r="HZ176" s="207"/>
      <c r="IA176" s="207"/>
      <c r="IB176" s="207"/>
      <c r="IC176" s="207" t="str">
        <f t="shared" si="152"/>
        <v/>
      </c>
      <c r="ID176" s="207"/>
      <c r="IE176" s="207"/>
      <c r="IF176" s="207"/>
      <c r="IG176" s="207"/>
      <c r="IH176" s="207"/>
      <c r="II176" s="207"/>
      <c r="IJ176" s="207" t="str">
        <f t="shared" si="153"/>
        <v/>
      </c>
      <c r="IK176" s="207"/>
      <c r="IL176" s="207"/>
      <c r="IM176" s="207"/>
      <c r="IN176" s="207"/>
      <c r="IO176" s="207"/>
      <c r="IP176" s="207"/>
      <c r="IQ176" s="207" t="str">
        <f t="shared" si="154"/>
        <v/>
      </c>
      <c r="IR176" s="207"/>
      <c r="IS176" s="207"/>
      <c r="IT176" s="207"/>
      <c r="IU176" s="207"/>
      <c r="IV176" s="207"/>
      <c r="IW176" s="207"/>
      <c r="IX176" s="207" t="str">
        <f t="shared" si="155"/>
        <v/>
      </c>
      <c r="IY176" s="207"/>
      <c r="IZ176" s="207"/>
      <c r="JA176" s="207"/>
      <c r="JB176" s="207"/>
      <c r="JC176" s="207"/>
      <c r="JD176" s="207"/>
      <c r="JE176" s="207" t="str">
        <f t="shared" si="156"/>
        <v/>
      </c>
      <c r="JF176" s="207"/>
      <c r="JG176" s="207"/>
      <c r="JH176" s="207"/>
      <c r="JI176" s="207"/>
      <c r="JJ176" s="207"/>
      <c r="JK176" s="207"/>
      <c r="JL176" s="207" t="str">
        <f t="shared" si="157"/>
        <v/>
      </c>
      <c r="JM176" s="207"/>
      <c r="JN176" s="207"/>
      <c r="JO176" s="207"/>
      <c r="JP176" s="207"/>
      <c r="JQ176" s="207"/>
      <c r="JR176" s="207"/>
      <c r="JS176" s="207" t="str">
        <f t="shared" si="158"/>
        <v/>
      </c>
      <c r="JT176" s="207"/>
      <c r="JU176" s="207"/>
      <c r="JV176" s="207"/>
      <c r="JW176" s="207"/>
      <c r="JX176" s="207"/>
      <c r="JY176" s="207"/>
      <c r="JZ176" s="207" t="str">
        <f t="shared" si="159"/>
        <v/>
      </c>
      <c r="KA176" s="207"/>
      <c r="KB176" s="207"/>
      <c r="KC176" s="207"/>
      <c r="KD176" s="207"/>
      <c r="KE176" s="207"/>
      <c r="KF176" s="207"/>
      <c r="KG176" s="207" t="str">
        <f t="shared" si="160"/>
        <v/>
      </c>
      <c r="KH176" s="207"/>
      <c r="KI176" s="207"/>
      <c r="KJ176" s="207"/>
      <c r="KK176" s="207"/>
      <c r="KL176" s="207"/>
      <c r="KM176" s="207"/>
      <c r="KN176" s="207" t="str">
        <f t="shared" si="161"/>
        <v/>
      </c>
      <c r="KO176" s="207"/>
      <c r="KP176" s="207"/>
      <c r="KQ176" s="207"/>
      <c r="KR176" s="207"/>
      <c r="KS176" s="207"/>
      <c r="KT176" s="207"/>
      <c r="KU176" s="207" t="str">
        <f t="shared" si="162"/>
        <v/>
      </c>
      <c r="KV176" s="207"/>
      <c r="KW176" s="207"/>
      <c r="KX176" s="207"/>
      <c r="KY176" s="207"/>
      <c r="KZ176" s="207"/>
      <c r="LA176" s="207"/>
      <c r="LB176" s="207" t="str">
        <f t="shared" si="163"/>
        <v/>
      </c>
      <c r="LC176" s="207"/>
      <c r="LD176" s="207"/>
      <c r="LE176" s="207"/>
      <c r="LF176" s="207"/>
      <c r="LG176" s="207"/>
      <c r="LH176" s="207"/>
      <c r="LI176" s="207" t="str">
        <f t="shared" si="104"/>
        <v/>
      </c>
      <c r="LJ176" s="207"/>
      <c r="LK176" s="207"/>
      <c r="LL176" s="207"/>
      <c r="LM176" s="207"/>
      <c r="LN176" s="207"/>
      <c r="LO176" s="207"/>
      <c r="LP176" s="207" t="str">
        <f t="shared" si="105"/>
        <v/>
      </c>
      <c r="LQ176" s="207"/>
      <c r="LR176" s="207"/>
      <c r="LS176" s="207"/>
      <c r="LT176" s="207"/>
      <c r="LU176" s="207"/>
      <c r="LV176" s="207"/>
      <c r="LW176" s="207" t="str">
        <f t="shared" si="106"/>
        <v/>
      </c>
      <c r="LX176" s="207"/>
      <c r="LY176" s="207"/>
      <c r="LZ176" s="207"/>
      <c r="MA176" s="207"/>
      <c r="MB176" s="207"/>
      <c r="MC176" s="207"/>
      <c r="MD176" s="207" t="str">
        <f t="shared" si="107"/>
        <v/>
      </c>
      <c r="ME176" s="207"/>
      <c r="MF176" s="207"/>
      <c r="MG176" s="207"/>
      <c r="MH176" s="207"/>
      <c r="MI176" s="207"/>
      <c r="MJ176" s="207"/>
      <c r="MK176" s="207" t="str">
        <f t="shared" si="108"/>
        <v/>
      </c>
      <c r="ML176" s="207"/>
      <c r="MM176" s="207"/>
      <c r="MN176" s="207"/>
      <c r="MO176" s="207"/>
      <c r="MP176" s="207"/>
      <c r="MQ176" s="207"/>
      <c r="MR176" s="207" t="str">
        <f t="shared" si="109"/>
        <v/>
      </c>
      <c r="MS176" s="207"/>
      <c r="MT176" s="207"/>
      <c r="MU176" s="207"/>
      <c r="MV176" s="207"/>
      <c r="MW176" s="207"/>
      <c r="MX176" s="207"/>
      <c r="MY176" s="207" t="str">
        <f t="shared" si="110"/>
        <v/>
      </c>
      <c r="MZ176" s="207"/>
      <c r="NA176" s="207"/>
      <c r="NB176" s="207"/>
      <c r="NC176" s="207"/>
      <c r="ND176" s="207"/>
      <c r="NE176" s="207"/>
      <c r="NF176" s="207" t="str">
        <f t="shared" si="111"/>
        <v/>
      </c>
      <c r="NG176" s="207"/>
      <c r="NH176" s="207"/>
      <c r="NI176" s="207"/>
      <c r="NJ176" s="207"/>
      <c r="NK176" s="207"/>
      <c r="NL176" s="207"/>
      <c r="NM176" s="207" t="str">
        <f t="shared" si="112"/>
        <v/>
      </c>
      <c r="NN176" s="207"/>
      <c r="NO176" s="207"/>
      <c r="NP176" s="207"/>
      <c r="NQ176" s="207"/>
      <c r="NR176" s="207"/>
      <c r="NS176" s="207"/>
      <c r="NT176" s="207" t="str">
        <f t="shared" si="113"/>
        <v/>
      </c>
      <c r="NU176" s="207"/>
      <c r="NV176" s="207"/>
      <c r="NW176" s="207"/>
      <c r="NX176" s="207"/>
      <c r="NY176" s="207"/>
      <c r="NZ176" s="207"/>
      <c r="OA176" s="207" t="str">
        <f t="shared" si="114"/>
        <v/>
      </c>
      <c r="OB176" s="207"/>
      <c r="OC176" s="207"/>
      <c r="OD176" s="207"/>
      <c r="OE176" s="207"/>
      <c r="OF176" s="207"/>
      <c r="OG176" s="207"/>
      <c r="OH176" s="207" t="str">
        <f t="shared" si="115"/>
        <v/>
      </c>
      <c r="OI176" s="207"/>
      <c r="OJ176" s="207"/>
      <c r="OK176" s="207"/>
      <c r="OL176" s="207"/>
      <c r="OM176" s="207"/>
      <c r="ON176" s="207"/>
      <c r="OO176" s="207" t="str">
        <f t="shared" si="116"/>
        <v/>
      </c>
      <c r="OP176" s="207"/>
      <c r="OQ176" s="207"/>
      <c r="OR176" s="207"/>
      <c r="OS176" s="207"/>
      <c r="OT176" s="207"/>
      <c r="OU176" s="207"/>
      <c r="OV176" s="207" t="str">
        <f t="shared" si="117"/>
        <v/>
      </c>
      <c r="OW176" s="207"/>
      <c r="OX176" s="207"/>
      <c r="OY176" s="207"/>
      <c r="OZ176" s="207"/>
      <c r="PA176" s="207"/>
      <c r="PB176" s="207"/>
      <c r="PC176" s="207" t="str">
        <f t="shared" si="118"/>
        <v/>
      </c>
      <c r="PD176" s="207"/>
      <c r="PE176" s="207"/>
      <c r="PF176" s="207"/>
      <c r="PG176" s="207"/>
      <c r="PH176" s="207"/>
      <c r="PI176" s="207"/>
      <c r="PJ176" s="207" t="str">
        <f t="shared" si="119"/>
        <v/>
      </c>
      <c r="PK176" s="207"/>
      <c r="PL176" s="207"/>
      <c r="PM176" s="207"/>
      <c r="PN176" s="207"/>
      <c r="PO176" s="207"/>
      <c r="PP176" s="207"/>
      <c r="PQ176" s="207" t="str">
        <f t="shared" si="120"/>
        <v/>
      </c>
      <c r="PR176" s="207"/>
      <c r="PS176" s="207"/>
      <c r="PT176" s="207"/>
      <c r="PU176" s="207"/>
      <c r="PV176" s="207"/>
      <c r="PW176" s="207"/>
      <c r="PX176" s="207" t="str">
        <f t="shared" si="121"/>
        <v/>
      </c>
      <c r="PY176" s="207"/>
      <c r="PZ176" s="207"/>
      <c r="QA176" s="207"/>
      <c r="QB176" s="207"/>
      <c r="QC176" s="207"/>
      <c r="QD176" s="207"/>
      <c r="QE176" s="207" t="str">
        <f t="shared" si="122"/>
        <v/>
      </c>
      <c r="QF176" s="207"/>
      <c r="QG176" s="207"/>
      <c r="QH176" s="207"/>
      <c r="QI176" s="207"/>
      <c r="QJ176" s="207"/>
      <c r="QK176" s="207"/>
      <c r="QL176" s="207"/>
      <c r="QM176" s="207"/>
      <c r="QN176" s="207"/>
      <c r="QO176" s="207"/>
      <c r="QP176" s="207"/>
      <c r="QQ176" s="207"/>
      <c r="QR176" s="207"/>
      <c r="QS176" s="207"/>
      <c r="QT176" s="207"/>
      <c r="QU176" s="207"/>
      <c r="QV176" s="207"/>
    </row>
    <row r="177" spans="1:464" s="6" customFormat="1" ht="16.5">
      <c r="A177" s="207"/>
      <c r="B177" s="208"/>
      <c r="C177" s="208"/>
      <c r="D177" s="208"/>
      <c r="E177" s="208"/>
      <c r="F177" s="207" t="e">
        <f>#REF!</f>
        <v>#REF!</v>
      </c>
      <c r="G177" s="207"/>
      <c r="H177" s="208"/>
      <c r="I177" s="208"/>
      <c r="J177" s="208"/>
      <c r="K177" s="207"/>
      <c r="L177" s="207"/>
      <c r="M177" s="207" t="e">
        <f>#REF!</f>
        <v>#REF!</v>
      </c>
      <c r="N177" s="207"/>
      <c r="O177" s="207"/>
      <c r="P177" s="207"/>
      <c r="Q177" s="209"/>
      <c r="R177" s="207"/>
      <c r="S177" s="207"/>
      <c r="T177" s="207">
        <f t="shared" si="100"/>
        <v>20</v>
      </c>
      <c r="U177" s="207"/>
      <c r="V177" s="207"/>
      <c r="W177" s="207"/>
      <c r="X177" s="207"/>
      <c r="Y177" s="207"/>
      <c r="Z177" s="207"/>
      <c r="AA177" s="207">
        <f t="shared" si="101"/>
        <v>0</v>
      </c>
      <c r="AB177" s="207"/>
      <c r="AC177" s="207"/>
      <c r="AD177" s="207"/>
      <c r="AE177" s="207"/>
      <c r="AF177" s="207"/>
      <c r="AG177" s="207"/>
      <c r="AH177" s="207" t="str">
        <f t="shared" si="123"/>
        <v/>
      </c>
      <c r="AI177" s="207"/>
      <c r="AJ177" s="207"/>
      <c r="AK177" s="207"/>
      <c r="AL177" s="207"/>
      <c r="AM177" s="207"/>
      <c r="AN177" s="207"/>
      <c r="AO177" s="207" t="str">
        <f t="shared" si="124"/>
        <v/>
      </c>
      <c r="AP177" s="207"/>
      <c r="AQ177" s="207"/>
      <c r="AR177" s="207"/>
      <c r="AS177" s="207"/>
      <c r="AT177" s="207"/>
      <c r="AU177" s="207"/>
      <c r="AV177" s="207" t="str">
        <f t="shared" si="125"/>
        <v/>
      </c>
      <c r="AW177" s="207"/>
      <c r="AX177" s="207"/>
      <c r="AY177" s="207"/>
      <c r="AZ177" s="207"/>
      <c r="BA177" s="207"/>
      <c r="BB177" s="207"/>
      <c r="BC177" s="207" t="str">
        <f t="shared" si="126"/>
        <v/>
      </c>
      <c r="BD177" s="207"/>
      <c r="BE177" s="207"/>
      <c r="BF177" s="207"/>
      <c r="BG177" s="207"/>
      <c r="BH177" s="207"/>
      <c r="BI177" s="207"/>
      <c r="BJ177" s="207" t="str">
        <f t="shared" si="127"/>
        <v/>
      </c>
      <c r="BK177" s="207"/>
      <c r="BL177" s="207"/>
      <c r="BM177" s="207"/>
      <c r="BN177" s="207"/>
      <c r="BO177" s="207"/>
      <c r="BP177" s="207"/>
      <c r="BQ177" s="207" t="str">
        <f t="shared" si="128"/>
        <v/>
      </c>
      <c r="BR177" s="207"/>
      <c r="BS177" s="207"/>
      <c r="BT177" s="207"/>
      <c r="BU177" s="207"/>
      <c r="BV177" s="207"/>
      <c r="BW177" s="207"/>
      <c r="BX177" s="207" t="str">
        <f t="shared" si="129"/>
        <v/>
      </c>
      <c r="BY177" s="207"/>
      <c r="BZ177" s="207"/>
      <c r="CA177" s="207"/>
      <c r="CB177" s="207"/>
      <c r="CC177" s="207"/>
      <c r="CD177" s="207"/>
      <c r="CE177" s="207" t="str">
        <f t="shared" si="130"/>
        <v/>
      </c>
      <c r="CF177" s="207"/>
      <c r="CG177" s="207"/>
      <c r="CH177" s="207"/>
      <c r="CI177" s="207"/>
      <c r="CJ177" s="207"/>
      <c r="CK177" s="207"/>
      <c r="CL177" s="207" t="str">
        <f t="shared" si="131"/>
        <v/>
      </c>
      <c r="CM177" s="207"/>
      <c r="CN177" s="207"/>
      <c r="CO177" s="207"/>
      <c r="CP177" s="207"/>
      <c r="CQ177" s="207"/>
      <c r="CR177" s="207"/>
      <c r="CS177" s="207" t="str">
        <f t="shared" si="132"/>
        <v/>
      </c>
      <c r="CT177" s="207"/>
      <c r="CU177" s="207"/>
      <c r="CV177" s="207"/>
      <c r="CW177" s="207"/>
      <c r="CX177" s="207"/>
      <c r="CY177" s="207"/>
      <c r="CZ177" s="207" t="str">
        <f t="shared" si="133"/>
        <v/>
      </c>
      <c r="DA177" s="207"/>
      <c r="DB177" s="207"/>
      <c r="DC177" s="207"/>
      <c r="DD177" s="207"/>
      <c r="DE177" s="207"/>
      <c r="DF177" s="207"/>
      <c r="DG177" s="207" t="str">
        <f t="shared" si="134"/>
        <v/>
      </c>
      <c r="DH177" s="207"/>
      <c r="DI177" s="207"/>
      <c r="DJ177" s="207"/>
      <c r="DK177" s="207"/>
      <c r="DL177" s="207"/>
      <c r="DM177" s="207"/>
      <c r="DN177" s="207" t="str">
        <f t="shared" si="135"/>
        <v/>
      </c>
      <c r="DO177" s="207"/>
      <c r="DP177" s="207"/>
      <c r="DQ177" s="207"/>
      <c r="DR177" s="207"/>
      <c r="DS177" s="207"/>
      <c r="DT177" s="207"/>
      <c r="DU177" s="207" t="str">
        <f t="shared" si="136"/>
        <v/>
      </c>
      <c r="DV177" s="207"/>
      <c r="DW177" s="207"/>
      <c r="DX177" s="207"/>
      <c r="DY177" s="207"/>
      <c r="DZ177" s="207"/>
      <c r="EA177" s="207"/>
      <c r="EB177" s="207" t="str">
        <f t="shared" si="137"/>
        <v/>
      </c>
      <c r="EC177" s="207"/>
      <c r="ED177" s="207"/>
      <c r="EE177" s="207"/>
      <c r="EF177" s="207"/>
      <c r="EG177" s="207"/>
      <c r="EH177" s="207"/>
      <c r="EI177" s="207" t="str">
        <f t="shared" si="138"/>
        <v/>
      </c>
      <c r="EJ177" s="207"/>
      <c r="EK177" s="207"/>
      <c r="EL177" s="207"/>
      <c r="EM177" s="207"/>
      <c r="EN177" s="207"/>
      <c r="EO177" s="207"/>
      <c r="EP177" s="207" t="str">
        <f t="shared" si="139"/>
        <v/>
      </c>
      <c r="EQ177" s="207"/>
      <c r="ER177" s="207"/>
      <c r="ES177" s="207"/>
      <c r="ET177" s="207"/>
      <c r="EU177" s="207"/>
      <c r="EV177" s="207"/>
      <c r="EW177" s="207" t="str">
        <f t="shared" si="140"/>
        <v/>
      </c>
      <c r="EX177" s="207"/>
      <c r="EY177" s="207"/>
      <c r="EZ177" s="207"/>
      <c r="FA177" s="207"/>
      <c r="FB177" s="207"/>
      <c r="FC177" s="207"/>
      <c r="FD177" s="207" t="str">
        <f t="shared" si="141"/>
        <v/>
      </c>
      <c r="FE177" s="207"/>
      <c r="FF177" s="207"/>
      <c r="FG177" s="207"/>
      <c r="FH177" s="207"/>
      <c r="FI177" s="207"/>
      <c r="FJ177" s="207"/>
      <c r="FK177" s="207" t="str">
        <f t="shared" si="142"/>
        <v/>
      </c>
      <c r="FL177" s="207"/>
      <c r="FM177" s="207"/>
      <c r="FN177" s="207"/>
      <c r="FO177" s="207"/>
      <c r="FP177" s="207"/>
      <c r="FQ177" s="207"/>
      <c r="FR177" s="207" t="str">
        <f t="shared" si="143"/>
        <v/>
      </c>
      <c r="FS177" s="207"/>
      <c r="FT177" s="207"/>
      <c r="FU177" s="207"/>
      <c r="FV177" s="207"/>
      <c r="FW177" s="207"/>
      <c r="FX177" s="207"/>
      <c r="FY177" s="207" t="str">
        <f t="shared" si="144"/>
        <v/>
      </c>
      <c r="FZ177" s="207"/>
      <c r="GA177" s="207"/>
      <c r="GB177" s="207"/>
      <c r="GC177" s="207"/>
      <c r="GD177" s="207"/>
      <c r="GE177" s="207"/>
      <c r="GF177" s="207" t="str">
        <f t="shared" si="145"/>
        <v/>
      </c>
      <c r="GG177" s="207"/>
      <c r="GH177" s="207"/>
      <c r="GI177" s="207"/>
      <c r="GJ177" s="207"/>
      <c r="GK177" s="207"/>
      <c r="GL177" s="207"/>
      <c r="GM177" s="207" t="str">
        <f t="shared" si="146"/>
        <v/>
      </c>
      <c r="GN177" s="207"/>
      <c r="GO177" s="207"/>
      <c r="GP177" s="207"/>
      <c r="GQ177" s="207"/>
      <c r="GR177" s="207"/>
      <c r="GS177" s="207"/>
      <c r="GT177" s="207" t="str">
        <f t="shared" si="147"/>
        <v/>
      </c>
      <c r="GU177" s="207"/>
      <c r="GV177" s="207"/>
      <c r="GW177" s="207"/>
      <c r="GX177" s="207"/>
      <c r="GY177" s="207"/>
      <c r="GZ177" s="207"/>
      <c r="HA177" s="207" t="str">
        <f t="shared" si="148"/>
        <v/>
      </c>
      <c r="HB177" s="207"/>
      <c r="HC177" s="207"/>
      <c r="HD177" s="207"/>
      <c r="HE177" s="207"/>
      <c r="HF177" s="207"/>
      <c r="HG177" s="207"/>
      <c r="HH177" s="207" t="str">
        <f t="shared" si="149"/>
        <v/>
      </c>
      <c r="HI177" s="207"/>
      <c r="HJ177" s="207"/>
      <c r="HK177" s="207"/>
      <c r="HL177" s="207"/>
      <c r="HM177" s="207"/>
      <c r="HN177" s="207"/>
      <c r="HO177" s="207" t="str">
        <f t="shared" si="150"/>
        <v/>
      </c>
      <c r="HP177" s="207"/>
      <c r="HQ177" s="207"/>
      <c r="HR177" s="207"/>
      <c r="HS177" s="207"/>
      <c r="HT177" s="207"/>
      <c r="HU177" s="207"/>
      <c r="HV177" s="207" t="str">
        <f t="shared" si="151"/>
        <v/>
      </c>
      <c r="HW177" s="207"/>
      <c r="HX177" s="207"/>
      <c r="HY177" s="207"/>
      <c r="HZ177" s="207"/>
      <c r="IA177" s="207"/>
      <c r="IB177" s="207"/>
      <c r="IC177" s="207" t="str">
        <f t="shared" si="152"/>
        <v/>
      </c>
      <c r="ID177" s="207"/>
      <c r="IE177" s="207"/>
      <c r="IF177" s="207"/>
      <c r="IG177" s="207"/>
      <c r="IH177" s="207"/>
      <c r="II177" s="207"/>
      <c r="IJ177" s="207" t="str">
        <f t="shared" si="153"/>
        <v/>
      </c>
      <c r="IK177" s="207"/>
      <c r="IL177" s="207"/>
      <c r="IM177" s="207"/>
      <c r="IN177" s="207"/>
      <c r="IO177" s="207"/>
      <c r="IP177" s="207"/>
      <c r="IQ177" s="207" t="str">
        <f t="shared" si="154"/>
        <v/>
      </c>
      <c r="IR177" s="207"/>
      <c r="IS177" s="207"/>
      <c r="IT177" s="207"/>
      <c r="IU177" s="207"/>
      <c r="IV177" s="207"/>
      <c r="IW177" s="207"/>
      <c r="IX177" s="207" t="str">
        <f t="shared" si="155"/>
        <v/>
      </c>
      <c r="IY177" s="207"/>
      <c r="IZ177" s="207"/>
      <c r="JA177" s="207"/>
      <c r="JB177" s="207"/>
      <c r="JC177" s="207"/>
      <c r="JD177" s="207"/>
      <c r="JE177" s="207" t="str">
        <f t="shared" si="156"/>
        <v/>
      </c>
      <c r="JF177" s="207"/>
      <c r="JG177" s="207"/>
      <c r="JH177" s="207"/>
      <c r="JI177" s="207"/>
      <c r="JJ177" s="207"/>
      <c r="JK177" s="207"/>
      <c r="JL177" s="207" t="str">
        <f t="shared" si="157"/>
        <v/>
      </c>
      <c r="JM177" s="207"/>
      <c r="JN177" s="207"/>
      <c r="JO177" s="207"/>
      <c r="JP177" s="207"/>
      <c r="JQ177" s="207"/>
      <c r="JR177" s="207"/>
      <c r="JS177" s="207" t="str">
        <f t="shared" si="158"/>
        <v/>
      </c>
      <c r="JT177" s="207"/>
      <c r="JU177" s="207"/>
      <c r="JV177" s="207"/>
      <c r="JW177" s="207"/>
      <c r="JX177" s="207"/>
      <c r="JY177" s="207"/>
      <c r="JZ177" s="207" t="str">
        <f t="shared" si="159"/>
        <v/>
      </c>
      <c r="KA177" s="207"/>
      <c r="KB177" s="207"/>
      <c r="KC177" s="207"/>
      <c r="KD177" s="207"/>
      <c r="KE177" s="207"/>
      <c r="KF177" s="207"/>
      <c r="KG177" s="207" t="str">
        <f t="shared" si="160"/>
        <v/>
      </c>
      <c r="KH177" s="207"/>
      <c r="KI177" s="207"/>
      <c r="KJ177" s="207"/>
      <c r="KK177" s="207"/>
      <c r="KL177" s="207"/>
      <c r="KM177" s="207"/>
      <c r="KN177" s="207" t="str">
        <f t="shared" si="161"/>
        <v/>
      </c>
      <c r="KO177" s="207"/>
      <c r="KP177" s="207"/>
      <c r="KQ177" s="207"/>
      <c r="KR177" s="207"/>
      <c r="KS177" s="207"/>
      <c r="KT177" s="207"/>
      <c r="KU177" s="207" t="str">
        <f t="shared" si="162"/>
        <v/>
      </c>
      <c r="KV177" s="207"/>
      <c r="KW177" s="207"/>
      <c r="KX177" s="207"/>
      <c r="KY177" s="207"/>
      <c r="KZ177" s="207"/>
      <c r="LA177" s="207"/>
      <c r="LB177" s="207" t="str">
        <f t="shared" si="163"/>
        <v/>
      </c>
      <c r="LC177" s="207"/>
      <c r="LD177" s="207"/>
      <c r="LE177" s="207"/>
      <c r="LF177" s="207"/>
      <c r="LG177" s="207"/>
      <c r="LH177" s="207"/>
      <c r="LI177" s="207" t="str">
        <f t="shared" si="104"/>
        <v/>
      </c>
      <c r="LJ177" s="207"/>
      <c r="LK177" s="207"/>
      <c r="LL177" s="207"/>
      <c r="LM177" s="207"/>
      <c r="LN177" s="207"/>
      <c r="LO177" s="207"/>
      <c r="LP177" s="207" t="str">
        <f t="shared" si="105"/>
        <v/>
      </c>
      <c r="LQ177" s="207"/>
      <c r="LR177" s="207"/>
      <c r="LS177" s="207"/>
      <c r="LT177" s="207"/>
      <c r="LU177" s="207"/>
      <c r="LV177" s="207"/>
      <c r="LW177" s="207" t="str">
        <f t="shared" si="106"/>
        <v/>
      </c>
      <c r="LX177" s="207"/>
      <c r="LY177" s="207"/>
      <c r="LZ177" s="207"/>
      <c r="MA177" s="207"/>
      <c r="MB177" s="207"/>
      <c r="MC177" s="207"/>
      <c r="MD177" s="207" t="str">
        <f t="shared" si="107"/>
        <v/>
      </c>
      <c r="ME177" s="207"/>
      <c r="MF177" s="207"/>
      <c r="MG177" s="207"/>
      <c r="MH177" s="207"/>
      <c r="MI177" s="207"/>
      <c r="MJ177" s="207"/>
      <c r="MK177" s="207" t="str">
        <f t="shared" si="108"/>
        <v/>
      </c>
      <c r="ML177" s="207"/>
      <c r="MM177" s="207"/>
      <c r="MN177" s="207"/>
      <c r="MO177" s="207"/>
      <c r="MP177" s="207"/>
      <c r="MQ177" s="207"/>
      <c r="MR177" s="207" t="str">
        <f t="shared" si="109"/>
        <v/>
      </c>
      <c r="MS177" s="207"/>
      <c r="MT177" s="207"/>
      <c r="MU177" s="207"/>
      <c r="MV177" s="207"/>
      <c r="MW177" s="207"/>
      <c r="MX177" s="207"/>
      <c r="MY177" s="207" t="str">
        <f t="shared" si="110"/>
        <v/>
      </c>
      <c r="MZ177" s="207"/>
      <c r="NA177" s="207"/>
      <c r="NB177" s="207"/>
      <c r="NC177" s="207"/>
      <c r="ND177" s="207"/>
      <c r="NE177" s="207"/>
      <c r="NF177" s="207" t="str">
        <f t="shared" si="111"/>
        <v/>
      </c>
      <c r="NG177" s="207"/>
      <c r="NH177" s="207"/>
      <c r="NI177" s="207"/>
      <c r="NJ177" s="207"/>
      <c r="NK177" s="207"/>
      <c r="NL177" s="207"/>
      <c r="NM177" s="207" t="str">
        <f t="shared" si="112"/>
        <v/>
      </c>
      <c r="NN177" s="207"/>
      <c r="NO177" s="207"/>
      <c r="NP177" s="207"/>
      <c r="NQ177" s="207"/>
      <c r="NR177" s="207"/>
      <c r="NS177" s="207"/>
      <c r="NT177" s="207" t="str">
        <f t="shared" si="113"/>
        <v/>
      </c>
      <c r="NU177" s="207"/>
      <c r="NV177" s="207"/>
      <c r="NW177" s="207"/>
      <c r="NX177" s="207"/>
      <c r="NY177" s="207"/>
      <c r="NZ177" s="207"/>
      <c r="OA177" s="207" t="str">
        <f t="shared" si="114"/>
        <v/>
      </c>
      <c r="OB177" s="207"/>
      <c r="OC177" s="207"/>
      <c r="OD177" s="207"/>
      <c r="OE177" s="207"/>
      <c r="OF177" s="207"/>
      <c r="OG177" s="207"/>
      <c r="OH177" s="207" t="str">
        <f t="shared" si="115"/>
        <v/>
      </c>
      <c r="OI177" s="207"/>
      <c r="OJ177" s="207"/>
      <c r="OK177" s="207"/>
      <c r="OL177" s="207"/>
      <c r="OM177" s="207"/>
      <c r="ON177" s="207"/>
      <c r="OO177" s="207" t="str">
        <f t="shared" si="116"/>
        <v/>
      </c>
      <c r="OP177" s="207"/>
      <c r="OQ177" s="207"/>
      <c r="OR177" s="207"/>
      <c r="OS177" s="207"/>
      <c r="OT177" s="207"/>
      <c r="OU177" s="207"/>
      <c r="OV177" s="207" t="str">
        <f t="shared" si="117"/>
        <v/>
      </c>
      <c r="OW177" s="207"/>
      <c r="OX177" s="207"/>
      <c r="OY177" s="207"/>
      <c r="OZ177" s="207"/>
      <c r="PA177" s="207"/>
      <c r="PB177" s="207"/>
      <c r="PC177" s="207" t="str">
        <f t="shared" si="118"/>
        <v/>
      </c>
      <c r="PD177" s="207"/>
      <c r="PE177" s="207"/>
      <c r="PF177" s="207"/>
      <c r="PG177" s="207"/>
      <c r="PH177" s="207"/>
      <c r="PI177" s="207"/>
      <c r="PJ177" s="207" t="str">
        <f t="shared" si="119"/>
        <v/>
      </c>
      <c r="PK177" s="207"/>
      <c r="PL177" s="207"/>
      <c r="PM177" s="207"/>
      <c r="PN177" s="207"/>
      <c r="PO177" s="207"/>
      <c r="PP177" s="207"/>
      <c r="PQ177" s="207" t="str">
        <f t="shared" si="120"/>
        <v/>
      </c>
      <c r="PR177" s="207"/>
      <c r="PS177" s="207"/>
      <c r="PT177" s="207"/>
      <c r="PU177" s="207"/>
      <c r="PV177" s="207"/>
      <c r="PW177" s="207"/>
      <c r="PX177" s="207" t="str">
        <f t="shared" si="121"/>
        <v/>
      </c>
      <c r="PY177" s="207"/>
      <c r="PZ177" s="207"/>
      <c r="QA177" s="207"/>
      <c r="QB177" s="207"/>
      <c r="QC177" s="207"/>
      <c r="QD177" s="207"/>
      <c r="QE177" s="207" t="str">
        <f t="shared" si="122"/>
        <v/>
      </c>
      <c r="QF177" s="207"/>
      <c r="QG177" s="207"/>
      <c r="QH177" s="207"/>
      <c r="QI177" s="207"/>
      <c r="QJ177" s="207"/>
      <c r="QK177" s="207"/>
      <c r="QL177" s="207"/>
      <c r="QM177" s="207"/>
      <c r="QN177" s="207"/>
      <c r="QO177" s="207"/>
      <c r="QP177" s="207"/>
      <c r="QQ177" s="207"/>
      <c r="QR177" s="207"/>
      <c r="QS177" s="207"/>
      <c r="QT177" s="207"/>
      <c r="QU177" s="207"/>
      <c r="QV177" s="207"/>
    </row>
    <row r="178" spans="1:464" s="6" customFormat="1" ht="16.5">
      <c r="A178" s="207"/>
      <c r="B178" s="208"/>
      <c r="C178" s="208"/>
      <c r="D178" s="208"/>
      <c r="E178" s="208"/>
      <c r="F178" s="207" t="e">
        <f>#REF!</f>
        <v>#REF!</v>
      </c>
      <c r="G178" s="207"/>
      <c r="H178" s="208"/>
      <c r="I178" s="208"/>
      <c r="J178" s="208"/>
      <c r="K178" s="207"/>
      <c r="L178" s="207"/>
      <c r="M178" s="207" t="e">
        <f>#REF!</f>
        <v>#REF!</v>
      </c>
      <c r="N178" s="207"/>
      <c r="O178" s="207"/>
      <c r="P178" s="207"/>
      <c r="Q178" s="209"/>
      <c r="R178" s="207"/>
      <c r="S178" s="207"/>
      <c r="T178" s="207">
        <f t="shared" si="100"/>
        <v>20</v>
      </c>
      <c r="U178" s="207"/>
      <c r="V178" s="207"/>
      <c r="W178" s="207"/>
      <c r="X178" s="207"/>
      <c r="Y178" s="207"/>
      <c r="Z178" s="207"/>
      <c r="AA178" s="207">
        <f t="shared" si="101"/>
        <v>20</v>
      </c>
      <c r="AB178" s="207"/>
      <c r="AC178" s="207"/>
      <c r="AD178" s="207"/>
      <c r="AE178" s="207"/>
      <c r="AF178" s="207"/>
      <c r="AG178" s="207"/>
      <c r="AH178" s="207" t="str">
        <f t="shared" si="123"/>
        <v/>
      </c>
      <c r="AI178" s="207"/>
      <c r="AJ178" s="207"/>
      <c r="AK178" s="207"/>
      <c r="AL178" s="207"/>
      <c r="AM178" s="207"/>
      <c r="AN178" s="207"/>
      <c r="AO178" s="207" t="str">
        <f t="shared" si="124"/>
        <v/>
      </c>
      <c r="AP178" s="207"/>
      <c r="AQ178" s="207"/>
      <c r="AR178" s="207"/>
      <c r="AS178" s="207"/>
      <c r="AT178" s="207"/>
      <c r="AU178" s="207"/>
      <c r="AV178" s="207" t="str">
        <f t="shared" si="125"/>
        <v/>
      </c>
      <c r="AW178" s="207"/>
      <c r="AX178" s="207"/>
      <c r="AY178" s="207"/>
      <c r="AZ178" s="207"/>
      <c r="BA178" s="207"/>
      <c r="BB178" s="207"/>
      <c r="BC178" s="207" t="str">
        <f t="shared" si="126"/>
        <v/>
      </c>
      <c r="BD178" s="207"/>
      <c r="BE178" s="207"/>
      <c r="BF178" s="207"/>
      <c r="BG178" s="207"/>
      <c r="BH178" s="207"/>
      <c r="BI178" s="207"/>
      <c r="BJ178" s="207" t="str">
        <f t="shared" si="127"/>
        <v/>
      </c>
      <c r="BK178" s="207"/>
      <c r="BL178" s="207"/>
      <c r="BM178" s="207"/>
      <c r="BN178" s="207"/>
      <c r="BO178" s="207"/>
      <c r="BP178" s="207"/>
      <c r="BQ178" s="207" t="str">
        <f t="shared" si="128"/>
        <v/>
      </c>
      <c r="BR178" s="207"/>
      <c r="BS178" s="207"/>
      <c r="BT178" s="207"/>
      <c r="BU178" s="207"/>
      <c r="BV178" s="207"/>
      <c r="BW178" s="207"/>
      <c r="BX178" s="207" t="str">
        <f t="shared" si="129"/>
        <v/>
      </c>
      <c r="BY178" s="207"/>
      <c r="BZ178" s="207"/>
      <c r="CA178" s="207"/>
      <c r="CB178" s="207"/>
      <c r="CC178" s="207"/>
      <c r="CD178" s="207"/>
      <c r="CE178" s="207" t="str">
        <f t="shared" si="130"/>
        <v/>
      </c>
      <c r="CF178" s="207"/>
      <c r="CG178" s="207"/>
      <c r="CH178" s="207"/>
      <c r="CI178" s="207"/>
      <c r="CJ178" s="207"/>
      <c r="CK178" s="207"/>
      <c r="CL178" s="207" t="str">
        <f t="shared" si="131"/>
        <v/>
      </c>
      <c r="CM178" s="207"/>
      <c r="CN178" s="207"/>
      <c r="CO178" s="207"/>
      <c r="CP178" s="207"/>
      <c r="CQ178" s="207"/>
      <c r="CR178" s="207"/>
      <c r="CS178" s="207" t="str">
        <f t="shared" si="132"/>
        <v/>
      </c>
      <c r="CT178" s="207"/>
      <c r="CU178" s="207"/>
      <c r="CV178" s="207"/>
      <c r="CW178" s="207"/>
      <c r="CX178" s="207"/>
      <c r="CY178" s="207"/>
      <c r="CZ178" s="207" t="str">
        <f t="shared" si="133"/>
        <v/>
      </c>
      <c r="DA178" s="207"/>
      <c r="DB178" s="207"/>
      <c r="DC178" s="207"/>
      <c r="DD178" s="207"/>
      <c r="DE178" s="207"/>
      <c r="DF178" s="207"/>
      <c r="DG178" s="207" t="str">
        <f t="shared" si="134"/>
        <v/>
      </c>
      <c r="DH178" s="207"/>
      <c r="DI178" s="207"/>
      <c r="DJ178" s="207"/>
      <c r="DK178" s="207"/>
      <c r="DL178" s="207"/>
      <c r="DM178" s="207"/>
      <c r="DN178" s="207" t="str">
        <f t="shared" si="135"/>
        <v/>
      </c>
      <c r="DO178" s="207"/>
      <c r="DP178" s="207"/>
      <c r="DQ178" s="207"/>
      <c r="DR178" s="207"/>
      <c r="DS178" s="207"/>
      <c r="DT178" s="207"/>
      <c r="DU178" s="207" t="str">
        <f t="shared" si="136"/>
        <v/>
      </c>
      <c r="DV178" s="207"/>
      <c r="DW178" s="207"/>
      <c r="DX178" s="207"/>
      <c r="DY178" s="207"/>
      <c r="DZ178" s="207"/>
      <c r="EA178" s="207"/>
      <c r="EB178" s="207" t="str">
        <f t="shared" si="137"/>
        <v/>
      </c>
      <c r="EC178" s="207"/>
      <c r="ED178" s="207"/>
      <c r="EE178" s="207"/>
      <c r="EF178" s="207"/>
      <c r="EG178" s="207"/>
      <c r="EH178" s="207"/>
      <c r="EI178" s="207" t="str">
        <f t="shared" si="138"/>
        <v/>
      </c>
      <c r="EJ178" s="207"/>
      <c r="EK178" s="207"/>
      <c r="EL178" s="207"/>
      <c r="EM178" s="207"/>
      <c r="EN178" s="207"/>
      <c r="EO178" s="207"/>
      <c r="EP178" s="207" t="str">
        <f t="shared" si="139"/>
        <v/>
      </c>
      <c r="EQ178" s="207"/>
      <c r="ER178" s="207"/>
      <c r="ES178" s="207"/>
      <c r="ET178" s="207"/>
      <c r="EU178" s="207"/>
      <c r="EV178" s="207"/>
      <c r="EW178" s="207" t="str">
        <f t="shared" si="140"/>
        <v/>
      </c>
      <c r="EX178" s="207"/>
      <c r="EY178" s="207"/>
      <c r="EZ178" s="207"/>
      <c r="FA178" s="207"/>
      <c r="FB178" s="207"/>
      <c r="FC178" s="207"/>
      <c r="FD178" s="207" t="str">
        <f t="shared" si="141"/>
        <v/>
      </c>
      <c r="FE178" s="207"/>
      <c r="FF178" s="207"/>
      <c r="FG178" s="207"/>
      <c r="FH178" s="207"/>
      <c r="FI178" s="207"/>
      <c r="FJ178" s="207"/>
      <c r="FK178" s="207" t="str">
        <f t="shared" si="142"/>
        <v/>
      </c>
      <c r="FL178" s="207"/>
      <c r="FM178" s="207"/>
      <c r="FN178" s="207"/>
      <c r="FO178" s="207"/>
      <c r="FP178" s="207"/>
      <c r="FQ178" s="207"/>
      <c r="FR178" s="207" t="str">
        <f t="shared" si="143"/>
        <v/>
      </c>
      <c r="FS178" s="207"/>
      <c r="FT178" s="207"/>
      <c r="FU178" s="207"/>
      <c r="FV178" s="207"/>
      <c r="FW178" s="207"/>
      <c r="FX178" s="207"/>
      <c r="FY178" s="207" t="str">
        <f t="shared" si="144"/>
        <v/>
      </c>
      <c r="FZ178" s="207"/>
      <c r="GA178" s="207"/>
      <c r="GB178" s="207"/>
      <c r="GC178" s="207"/>
      <c r="GD178" s="207"/>
      <c r="GE178" s="207"/>
      <c r="GF178" s="207" t="str">
        <f t="shared" si="145"/>
        <v/>
      </c>
      <c r="GG178" s="207"/>
      <c r="GH178" s="207"/>
      <c r="GI178" s="207"/>
      <c r="GJ178" s="207"/>
      <c r="GK178" s="207"/>
      <c r="GL178" s="207"/>
      <c r="GM178" s="207" t="str">
        <f t="shared" si="146"/>
        <v/>
      </c>
      <c r="GN178" s="207"/>
      <c r="GO178" s="207"/>
      <c r="GP178" s="207"/>
      <c r="GQ178" s="207"/>
      <c r="GR178" s="207"/>
      <c r="GS178" s="207"/>
      <c r="GT178" s="207" t="str">
        <f t="shared" si="147"/>
        <v/>
      </c>
      <c r="GU178" s="207"/>
      <c r="GV178" s="207"/>
      <c r="GW178" s="207"/>
      <c r="GX178" s="207"/>
      <c r="GY178" s="207"/>
      <c r="GZ178" s="207"/>
      <c r="HA178" s="207" t="str">
        <f t="shared" si="148"/>
        <v/>
      </c>
      <c r="HB178" s="207"/>
      <c r="HC178" s="207"/>
      <c r="HD178" s="207"/>
      <c r="HE178" s="207"/>
      <c r="HF178" s="207"/>
      <c r="HG178" s="207"/>
      <c r="HH178" s="207" t="str">
        <f t="shared" si="149"/>
        <v/>
      </c>
      <c r="HI178" s="207"/>
      <c r="HJ178" s="207"/>
      <c r="HK178" s="207"/>
      <c r="HL178" s="207"/>
      <c r="HM178" s="207"/>
      <c r="HN178" s="207"/>
      <c r="HO178" s="207" t="str">
        <f t="shared" si="150"/>
        <v/>
      </c>
      <c r="HP178" s="207"/>
      <c r="HQ178" s="207"/>
      <c r="HR178" s="207"/>
      <c r="HS178" s="207"/>
      <c r="HT178" s="207"/>
      <c r="HU178" s="207"/>
      <c r="HV178" s="207" t="str">
        <f t="shared" si="151"/>
        <v/>
      </c>
      <c r="HW178" s="207"/>
      <c r="HX178" s="207"/>
      <c r="HY178" s="207"/>
      <c r="HZ178" s="207"/>
      <c r="IA178" s="207"/>
      <c r="IB178" s="207"/>
      <c r="IC178" s="207" t="str">
        <f t="shared" si="152"/>
        <v/>
      </c>
      <c r="ID178" s="207"/>
      <c r="IE178" s="207"/>
      <c r="IF178" s="207"/>
      <c r="IG178" s="207"/>
      <c r="IH178" s="207"/>
      <c r="II178" s="207"/>
      <c r="IJ178" s="207" t="str">
        <f t="shared" si="153"/>
        <v/>
      </c>
      <c r="IK178" s="207"/>
      <c r="IL178" s="207"/>
      <c r="IM178" s="207"/>
      <c r="IN178" s="207"/>
      <c r="IO178" s="207"/>
      <c r="IP178" s="207"/>
      <c r="IQ178" s="207" t="str">
        <f t="shared" si="154"/>
        <v/>
      </c>
      <c r="IR178" s="207"/>
      <c r="IS178" s="207"/>
      <c r="IT178" s="207"/>
      <c r="IU178" s="207"/>
      <c r="IV178" s="207"/>
      <c r="IW178" s="207"/>
      <c r="IX178" s="207" t="str">
        <f t="shared" si="155"/>
        <v/>
      </c>
      <c r="IY178" s="207"/>
      <c r="IZ178" s="207"/>
      <c r="JA178" s="207"/>
      <c r="JB178" s="207"/>
      <c r="JC178" s="207"/>
      <c r="JD178" s="207"/>
      <c r="JE178" s="207" t="str">
        <f t="shared" si="156"/>
        <v/>
      </c>
      <c r="JF178" s="207"/>
      <c r="JG178" s="207"/>
      <c r="JH178" s="207"/>
      <c r="JI178" s="207"/>
      <c r="JJ178" s="207"/>
      <c r="JK178" s="207"/>
      <c r="JL178" s="207" t="str">
        <f t="shared" si="157"/>
        <v/>
      </c>
      <c r="JM178" s="207"/>
      <c r="JN178" s="207"/>
      <c r="JO178" s="207"/>
      <c r="JP178" s="207"/>
      <c r="JQ178" s="207"/>
      <c r="JR178" s="207"/>
      <c r="JS178" s="207" t="str">
        <f t="shared" si="158"/>
        <v/>
      </c>
      <c r="JT178" s="207"/>
      <c r="JU178" s="207"/>
      <c r="JV178" s="207"/>
      <c r="JW178" s="207"/>
      <c r="JX178" s="207"/>
      <c r="JY178" s="207"/>
      <c r="JZ178" s="207" t="str">
        <f t="shared" si="159"/>
        <v/>
      </c>
      <c r="KA178" s="207"/>
      <c r="KB178" s="207"/>
      <c r="KC178" s="207"/>
      <c r="KD178" s="207"/>
      <c r="KE178" s="207"/>
      <c r="KF178" s="207"/>
      <c r="KG178" s="207" t="str">
        <f t="shared" si="160"/>
        <v/>
      </c>
      <c r="KH178" s="207"/>
      <c r="KI178" s="207"/>
      <c r="KJ178" s="207"/>
      <c r="KK178" s="207"/>
      <c r="KL178" s="207"/>
      <c r="KM178" s="207"/>
      <c r="KN178" s="207" t="str">
        <f t="shared" si="161"/>
        <v/>
      </c>
      <c r="KO178" s="207"/>
      <c r="KP178" s="207"/>
      <c r="KQ178" s="207"/>
      <c r="KR178" s="207"/>
      <c r="KS178" s="207"/>
      <c r="KT178" s="207"/>
      <c r="KU178" s="207" t="str">
        <f t="shared" si="162"/>
        <v/>
      </c>
      <c r="KV178" s="207"/>
      <c r="KW178" s="207"/>
      <c r="KX178" s="207"/>
      <c r="KY178" s="207"/>
      <c r="KZ178" s="207"/>
      <c r="LA178" s="207"/>
      <c r="LB178" s="207" t="str">
        <f t="shared" si="163"/>
        <v/>
      </c>
      <c r="LC178" s="207"/>
      <c r="LD178" s="207"/>
      <c r="LE178" s="207"/>
      <c r="LF178" s="207"/>
      <c r="LG178" s="207"/>
      <c r="LH178" s="207"/>
      <c r="LI178" s="207" t="str">
        <f t="shared" si="104"/>
        <v/>
      </c>
      <c r="LJ178" s="207"/>
      <c r="LK178" s="207"/>
      <c r="LL178" s="207"/>
      <c r="LM178" s="207"/>
      <c r="LN178" s="207"/>
      <c r="LO178" s="207"/>
      <c r="LP178" s="207" t="str">
        <f t="shared" si="105"/>
        <v/>
      </c>
      <c r="LQ178" s="207"/>
      <c r="LR178" s="207"/>
      <c r="LS178" s="207"/>
      <c r="LT178" s="207"/>
      <c r="LU178" s="207"/>
      <c r="LV178" s="207"/>
      <c r="LW178" s="207" t="str">
        <f t="shared" si="106"/>
        <v/>
      </c>
      <c r="LX178" s="207"/>
      <c r="LY178" s="207"/>
      <c r="LZ178" s="207"/>
      <c r="MA178" s="207"/>
      <c r="MB178" s="207"/>
      <c r="MC178" s="207"/>
      <c r="MD178" s="207" t="str">
        <f t="shared" si="107"/>
        <v/>
      </c>
      <c r="ME178" s="207"/>
      <c r="MF178" s="207"/>
      <c r="MG178" s="207"/>
      <c r="MH178" s="207"/>
      <c r="MI178" s="207"/>
      <c r="MJ178" s="207"/>
      <c r="MK178" s="207" t="str">
        <f t="shared" si="108"/>
        <v/>
      </c>
      <c r="ML178" s="207"/>
      <c r="MM178" s="207"/>
      <c r="MN178" s="207"/>
      <c r="MO178" s="207"/>
      <c r="MP178" s="207"/>
      <c r="MQ178" s="207"/>
      <c r="MR178" s="207" t="str">
        <f t="shared" si="109"/>
        <v/>
      </c>
      <c r="MS178" s="207"/>
      <c r="MT178" s="207"/>
      <c r="MU178" s="207"/>
      <c r="MV178" s="207"/>
      <c r="MW178" s="207"/>
      <c r="MX178" s="207"/>
      <c r="MY178" s="207" t="str">
        <f t="shared" si="110"/>
        <v/>
      </c>
      <c r="MZ178" s="207"/>
      <c r="NA178" s="207"/>
      <c r="NB178" s="207"/>
      <c r="NC178" s="207"/>
      <c r="ND178" s="207"/>
      <c r="NE178" s="207"/>
      <c r="NF178" s="207" t="str">
        <f t="shared" si="111"/>
        <v/>
      </c>
      <c r="NG178" s="207"/>
      <c r="NH178" s="207"/>
      <c r="NI178" s="207"/>
      <c r="NJ178" s="207"/>
      <c r="NK178" s="207"/>
      <c r="NL178" s="207"/>
      <c r="NM178" s="207" t="str">
        <f t="shared" si="112"/>
        <v/>
      </c>
      <c r="NN178" s="207"/>
      <c r="NO178" s="207"/>
      <c r="NP178" s="207"/>
      <c r="NQ178" s="207"/>
      <c r="NR178" s="207"/>
      <c r="NS178" s="207"/>
      <c r="NT178" s="207" t="str">
        <f t="shared" si="113"/>
        <v/>
      </c>
      <c r="NU178" s="207"/>
      <c r="NV178" s="207"/>
      <c r="NW178" s="207"/>
      <c r="NX178" s="207"/>
      <c r="NY178" s="207"/>
      <c r="NZ178" s="207"/>
      <c r="OA178" s="207" t="str">
        <f t="shared" si="114"/>
        <v/>
      </c>
      <c r="OB178" s="207"/>
      <c r="OC178" s="207"/>
      <c r="OD178" s="207"/>
      <c r="OE178" s="207"/>
      <c r="OF178" s="207"/>
      <c r="OG178" s="207"/>
      <c r="OH178" s="207" t="str">
        <f t="shared" si="115"/>
        <v/>
      </c>
      <c r="OI178" s="207"/>
      <c r="OJ178" s="207"/>
      <c r="OK178" s="207"/>
      <c r="OL178" s="207"/>
      <c r="OM178" s="207"/>
      <c r="ON178" s="207"/>
      <c r="OO178" s="207" t="str">
        <f t="shared" si="116"/>
        <v/>
      </c>
      <c r="OP178" s="207"/>
      <c r="OQ178" s="207"/>
      <c r="OR178" s="207"/>
      <c r="OS178" s="207"/>
      <c r="OT178" s="207"/>
      <c r="OU178" s="207"/>
      <c r="OV178" s="207" t="str">
        <f t="shared" si="117"/>
        <v/>
      </c>
      <c r="OW178" s="207"/>
      <c r="OX178" s="207"/>
      <c r="OY178" s="207"/>
      <c r="OZ178" s="207"/>
      <c r="PA178" s="207"/>
      <c r="PB178" s="207"/>
      <c r="PC178" s="207" t="str">
        <f t="shared" si="118"/>
        <v/>
      </c>
      <c r="PD178" s="207"/>
      <c r="PE178" s="207"/>
      <c r="PF178" s="207"/>
      <c r="PG178" s="207"/>
      <c r="PH178" s="207"/>
      <c r="PI178" s="207"/>
      <c r="PJ178" s="207" t="str">
        <f t="shared" si="119"/>
        <v/>
      </c>
      <c r="PK178" s="207"/>
      <c r="PL178" s="207"/>
      <c r="PM178" s="207"/>
      <c r="PN178" s="207"/>
      <c r="PO178" s="207"/>
      <c r="PP178" s="207"/>
      <c r="PQ178" s="207" t="str">
        <f t="shared" si="120"/>
        <v/>
      </c>
      <c r="PR178" s="207"/>
      <c r="PS178" s="207"/>
      <c r="PT178" s="207"/>
      <c r="PU178" s="207"/>
      <c r="PV178" s="207"/>
      <c r="PW178" s="207"/>
      <c r="PX178" s="207" t="str">
        <f t="shared" si="121"/>
        <v/>
      </c>
      <c r="PY178" s="207"/>
      <c r="PZ178" s="207"/>
      <c r="QA178" s="207"/>
      <c r="QB178" s="207"/>
      <c r="QC178" s="207"/>
      <c r="QD178" s="207"/>
      <c r="QE178" s="207" t="str">
        <f t="shared" si="122"/>
        <v/>
      </c>
      <c r="QF178" s="207"/>
      <c r="QG178" s="207"/>
      <c r="QH178" s="207"/>
      <c r="QI178" s="207"/>
      <c r="QJ178" s="207"/>
      <c r="QK178" s="207"/>
      <c r="QL178" s="207"/>
      <c r="QM178" s="207"/>
      <c r="QN178" s="207"/>
      <c r="QO178" s="207"/>
      <c r="QP178" s="207"/>
      <c r="QQ178" s="207"/>
      <c r="QR178" s="207"/>
      <c r="QS178" s="207"/>
      <c r="QT178" s="207"/>
      <c r="QU178" s="207"/>
      <c r="QV178" s="207"/>
    </row>
    <row r="179" spans="1:464" s="6" customFormat="1" ht="16.5">
      <c r="A179" s="207"/>
      <c r="B179" s="208"/>
      <c r="C179" s="208"/>
      <c r="D179" s="208"/>
      <c r="E179" s="208"/>
      <c r="F179" s="207" t="e">
        <f>#REF!</f>
        <v>#REF!</v>
      </c>
      <c r="G179" s="207"/>
      <c r="H179" s="208"/>
      <c r="I179" s="208"/>
      <c r="J179" s="208"/>
      <c r="K179" s="207"/>
      <c r="L179" s="207"/>
      <c r="M179" s="207" t="e">
        <f>#REF!</f>
        <v>#REF!</v>
      </c>
      <c r="N179" s="207"/>
      <c r="O179" s="207"/>
      <c r="P179" s="207"/>
      <c r="Q179" s="209"/>
      <c r="R179" s="207"/>
      <c r="S179" s="207"/>
      <c r="T179" s="207" t="e">
        <f>#REF!</f>
        <v>#REF!</v>
      </c>
      <c r="U179" s="207"/>
      <c r="V179" s="207"/>
      <c r="W179" s="207"/>
      <c r="X179" s="207"/>
      <c r="Y179" s="207"/>
      <c r="Z179" s="207"/>
      <c r="AA179" s="207" t="e">
        <f>#REF!</f>
        <v>#REF!</v>
      </c>
      <c r="AB179" s="207"/>
      <c r="AC179" s="207"/>
      <c r="AD179" s="207"/>
      <c r="AE179" s="207"/>
      <c r="AF179" s="207"/>
      <c r="AG179" s="207"/>
      <c r="AH179" s="207" t="str">
        <f t="shared" si="123"/>
        <v/>
      </c>
      <c r="AI179" s="207"/>
      <c r="AJ179" s="207"/>
      <c r="AK179" s="207"/>
      <c r="AL179" s="207"/>
      <c r="AM179" s="207"/>
      <c r="AN179" s="207"/>
      <c r="AO179" s="207" t="str">
        <f t="shared" si="124"/>
        <v/>
      </c>
      <c r="AP179" s="207"/>
      <c r="AQ179" s="207"/>
      <c r="AR179" s="207"/>
      <c r="AS179" s="207"/>
      <c r="AT179" s="207"/>
      <c r="AU179" s="207"/>
      <c r="AV179" s="207" t="str">
        <f t="shared" si="125"/>
        <v/>
      </c>
      <c r="AW179" s="207"/>
      <c r="AX179" s="207"/>
      <c r="AY179" s="207"/>
      <c r="AZ179" s="207"/>
      <c r="BA179" s="207"/>
      <c r="BB179" s="207"/>
      <c r="BC179" s="207" t="str">
        <f t="shared" si="126"/>
        <v/>
      </c>
      <c r="BD179" s="207"/>
      <c r="BE179" s="207"/>
      <c r="BF179" s="207"/>
      <c r="BG179" s="207"/>
      <c r="BH179" s="207"/>
      <c r="BI179" s="207"/>
      <c r="BJ179" s="207" t="str">
        <f t="shared" si="127"/>
        <v/>
      </c>
      <c r="BK179" s="207"/>
      <c r="BL179" s="207"/>
      <c r="BM179" s="207"/>
      <c r="BN179" s="207"/>
      <c r="BO179" s="207"/>
      <c r="BP179" s="207"/>
      <c r="BQ179" s="207" t="str">
        <f t="shared" si="128"/>
        <v/>
      </c>
      <c r="BR179" s="207"/>
      <c r="BS179" s="207"/>
      <c r="BT179" s="207"/>
      <c r="BU179" s="207"/>
      <c r="BV179" s="207"/>
      <c r="BW179" s="207"/>
      <c r="BX179" s="207" t="str">
        <f t="shared" si="129"/>
        <v/>
      </c>
      <c r="BY179" s="207"/>
      <c r="BZ179" s="207"/>
      <c r="CA179" s="207"/>
      <c r="CB179" s="207"/>
      <c r="CC179" s="207"/>
      <c r="CD179" s="207"/>
      <c r="CE179" s="207" t="str">
        <f t="shared" si="130"/>
        <v/>
      </c>
      <c r="CF179" s="207"/>
      <c r="CG179" s="207"/>
      <c r="CH179" s="207"/>
      <c r="CI179" s="207"/>
      <c r="CJ179" s="207"/>
      <c r="CK179" s="207"/>
      <c r="CL179" s="207" t="str">
        <f t="shared" si="131"/>
        <v/>
      </c>
      <c r="CM179" s="207"/>
      <c r="CN179" s="207"/>
      <c r="CO179" s="207"/>
      <c r="CP179" s="207"/>
      <c r="CQ179" s="207"/>
      <c r="CR179" s="207"/>
      <c r="CS179" s="207" t="str">
        <f t="shared" si="132"/>
        <v/>
      </c>
      <c r="CT179" s="207"/>
      <c r="CU179" s="207"/>
      <c r="CV179" s="207"/>
      <c r="CW179" s="207"/>
      <c r="CX179" s="207"/>
      <c r="CY179" s="207"/>
      <c r="CZ179" s="207" t="str">
        <f t="shared" si="133"/>
        <v/>
      </c>
      <c r="DA179" s="207"/>
      <c r="DB179" s="207"/>
      <c r="DC179" s="207"/>
      <c r="DD179" s="207"/>
      <c r="DE179" s="207"/>
      <c r="DF179" s="207"/>
      <c r="DG179" s="207" t="str">
        <f t="shared" si="134"/>
        <v/>
      </c>
      <c r="DH179" s="207"/>
      <c r="DI179" s="207"/>
      <c r="DJ179" s="207"/>
      <c r="DK179" s="207"/>
      <c r="DL179" s="207"/>
      <c r="DM179" s="207"/>
      <c r="DN179" s="207" t="str">
        <f t="shared" si="135"/>
        <v/>
      </c>
      <c r="DO179" s="207"/>
      <c r="DP179" s="207"/>
      <c r="DQ179" s="207"/>
      <c r="DR179" s="207"/>
      <c r="DS179" s="207"/>
      <c r="DT179" s="207"/>
      <c r="DU179" s="207" t="str">
        <f t="shared" si="136"/>
        <v/>
      </c>
      <c r="DV179" s="207"/>
      <c r="DW179" s="207"/>
      <c r="DX179" s="207"/>
      <c r="DY179" s="207"/>
      <c r="DZ179" s="207"/>
      <c r="EA179" s="207"/>
      <c r="EB179" s="207" t="str">
        <f t="shared" si="137"/>
        <v/>
      </c>
      <c r="EC179" s="207"/>
      <c r="ED179" s="207"/>
      <c r="EE179" s="207"/>
      <c r="EF179" s="207"/>
      <c r="EG179" s="207"/>
      <c r="EH179" s="207"/>
      <c r="EI179" s="207" t="str">
        <f t="shared" si="138"/>
        <v/>
      </c>
      <c r="EJ179" s="207"/>
      <c r="EK179" s="207"/>
      <c r="EL179" s="207"/>
      <c r="EM179" s="207"/>
      <c r="EN179" s="207"/>
      <c r="EO179" s="207"/>
      <c r="EP179" s="207" t="str">
        <f t="shared" si="139"/>
        <v/>
      </c>
      <c r="EQ179" s="207"/>
      <c r="ER179" s="207"/>
      <c r="ES179" s="207"/>
      <c r="ET179" s="207"/>
      <c r="EU179" s="207"/>
      <c r="EV179" s="207"/>
      <c r="EW179" s="207" t="str">
        <f t="shared" si="140"/>
        <v/>
      </c>
      <c r="EX179" s="207"/>
      <c r="EY179" s="207"/>
      <c r="EZ179" s="207"/>
      <c r="FA179" s="207"/>
      <c r="FB179" s="207"/>
      <c r="FC179" s="207"/>
      <c r="FD179" s="207" t="str">
        <f t="shared" si="141"/>
        <v/>
      </c>
      <c r="FE179" s="207"/>
      <c r="FF179" s="207"/>
      <c r="FG179" s="207"/>
      <c r="FH179" s="207"/>
      <c r="FI179" s="207"/>
      <c r="FJ179" s="207"/>
      <c r="FK179" s="207" t="str">
        <f t="shared" si="142"/>
        <v/>
      </c>
      <c r="FL179" s="207"/>
      <c r="FM179" s="207"/>
      <c r="FN179" s="207"/>
      <c r="FO179" s="207"/>
      <c r="FP179" s="207"/>
      <c r="FQ179" s="207"/>
      <c r="FR179" s="207" t="str">
        <f t="shared" si="143"/>
        <v/>
      </c>
      <c r="FS179" s="207"/>
      <c r="FT179" s="207"/>
      <c r="FU179" s="207"/>
      <c r="FV179" s="207"/>
      <c r="FW179" s="207"/>
      <c r="FX179" s="207"/>
      <c r="FY179" s="207" t="str">
        <f t="shared" si="144"/>
        <v/>
      </c>
      <c r="FZ179" s="207"/>
      <c r="GA179" s="207"/>
      <c r="GB179" s="207"/>
      <c r="GC179" s="207"/>
      <c r="GD179" s="207"/>
      <c r="GE179" s="207"/>
      <c r="GF179" s="207" t="str">
        <f t="shared" si="145"/>
        <v/>
      </c>
      <c r="GG179" s="207"/>
      <c r="GH179" s="207"/>
      <c r="GI179" s="207"/>
      <c r="GJ179" s="207"/>
      <c r="GK179" s="207"/>
      <c r="GL179" s="207"/>
      <c r="GM179" s="207" t="str">
        <f t="shared" si="146"/>
        <v/>
      </c>
      <c r="GN179" s="207"/>
      <c r="GO179" s="207"/>
      <c r="GP179" s="207"/>
      <c r="GQ179" s="207"/>
      <c r="GR179" s="207"/>
      <c r="GS179" s="207"/>
      <c r="GT179" s="207" t="str">
        <f t="shared" si="147"/>
        <v/>
      </c>
      <c r="GU179" s="207"/>
      <c r="GV179" s="207"/>
      <c r="GW179" s="207"/>
      <c r="GX179" s="207"/>
      <c r="GY179" s="207"/>
      <c r="GZ179" s="207"/>
      <c r="HA179" s="207" t="str">
        <f t="shared" si="148"/>
        <v/>
      </c>
      <c r="HB179" s="207"/>
      <c r="HC179" s="207"/>
      <c r="HD179" s="207"/>
      <c r="HE179" s="207"/>
      <c r="HF179" s="207"/>
      <c r="HG179" s="207"/>
      <c r="HH179" s="207" t="str">
        <f t="shared" si="149"/>
        <v/>
      </c>
      <c r="HI179" s="207"/>
      <c r="HJ179" s="207"/>
      <c r="HK179" s="207"/>
      <c r="HL179" s="207"/>
      <c r="HM179" s="207"/>
      <c r="HN179" s="207"/>
      <c r="HO179" s="207" t="str">
        <f t="shared" si="150"/>
        <v/>
      </c>
      <c r="HP179" s="207"/>
      <c r="HQ179" s="207"/>
      <c r="HR179" s="207"/>
      <c r="HS179" s="207"/>
      <c r="HT179" s="207"/>
      <c r="HU179" s="207"/>
      <c r="HV179" s="207" t="str">
        <f t="shared" si="151"/>
        <v/>
      </c>
      <c r="HW179" s="207"/>
      <c r="HX179" s="207"/>
      <c r="HY179" s="207"/>
      <c r="HZ179" s="207"/>
      <c r="IA179" s="207"/>
      <c r="IB179" s="207"/>
      <c r="IC179" s="207" t="str">
        <f t="shared" si="152"/>
        <v/>
      </c>
      <c r="ID179" s="207"/>
      <c r="IE179" s="207"/>
      <c r="IF179" s="207"/>
      <c r="IG179" s="207"/>
      <c r="IH179" s="207"/>
      <c r="II179" s="207"/>
      <c r="IJ179" s="207" t="str">
        <f t="shared" si="153"/>
        <v/>
      </c>
      <c r="IK179" s="207"/>
      <c r="IL179" s="207"/>
      <c r="IM179" s="207"/>
      <c r="IN179" s="207"/>
      <c r="IO179" s="207"/>
      <c r="IP179" s="207"/>
      <c r="IQ179" s="207" t="str">
        <f t="shared" si="154"/>
        <v/>
      </c>
      <c r="IR179" s="207"/>
      <c r="IS179" s="207"/>
      <c r="IT179" s="207"/>
      <c r="IU179" s="207"/>
      <c r="IV179" s="207"/>
      <c r="IW179" s="207"/>
      <c r="IX179" s="207" t="str">
        <f t="shared" si="155"/>
        <v/>
      </c>
      <c r="IY179" s="207"/>
      <c r="IZ179" s="207"/>
      <c r="JA179" s="207"/>
      <c r="JB179" s="207"/>
      <c r="JC179" s="207"/>
      <c r="JD179" s="207"/>
      <c r="JE179" s="207" t="str">
        <f t="shared" si="156"/>
        <v/>
      </c>
      <c r="JF179" s="207"/>
      <c r="JG179" s="207"/>
      <c r="JH179" s="207"/>
      <c r="JI179" s="207"/>
      <c r="JJ179" s="207"/>
      <c r="JK179" s="207"/>
      <c r="JL179" s="207" t="str">
        <f t="shared" si="157"/>
        <v/>
      </c>
      <c r="JM179" s="207"/>
      <c r="JN179" s="207"/>
      <c r="JO179" s="207"/>
      <c r="JP179" s="207"/>
      <c r="JQ179" s="207"/>
      <c r="JR179" s="207"/>
      <c r="JS179" s="207" t="str">
        <f t="shared" si="158"/>
        <v/>
      </c>
      <c r="JT179" s="207"/>
      <c r="JU179" s="207"/>
      <c r="JV179" s="207"/>
      <c r="JW179" s="207"/>
      <c r="JX179" s="207"/>
      <c r="JY179" s="207"/>
      <c r="JZ179" s="207" t="str">
        <f t="shared" si="159"/>
        <v/>
      </c>
      <c r="KA179" s="207"/>
      <c r="KB179" s="207"/>
      <c r="KC179" s="207"/>
      <c r="KD179" s="207"/>
      <c r="KE179" s="207"/>
      <c r="KF179" s="207"/>
      <c r="KG179" s="207" t="str">
        <f t="shared" si="160"/>
        <v/>
      </c>
      <c r="KH179" s="207"/>
      <c r="KI179" s="207"/>
      <c r="KJ179" s="207"/>
      <c r="KK179" s="207"/>
      <c r="KL179" s="207"/>
      <c r="KM179" s="207"/>
      <c r="KN179" s="207" t="str">
        <f t="shared" si="161"/>
        <v/>
      </c>
      <c r="KO179" s="207"/>
      <c r="KP179" s="207"/>
      <c r="KQ179" s="207"/>
      <c r="KR179" s="207"/>
      <c r="KS179" s="207"/>
      <c r="KT179" s="207"/>
      <c r="KU179" s="207" t="str">
        <f t="shared" si="162"/>
        <v/>
      </c>
      <c r="KV179" s="207"/>
      <c r="KW179" s="207"/>
      <c r="KX179" s="207"/>
      <c r="KY179" s="207"/>
      <c r="KZ179" s="207"/>
      <c r="LA179" s="207"/>
      <c r="LB179" s="207" t="str">
        <f t="shared" si="163"/>
        <v/>
      </c>
      <c r="LC179" s="207"/>
      <c r="LD179" s="207"/>
      <c r="LE179" s="207"/>
      <c r="LF179" s="207"/>
      <c r="LG179" s="207"/>
      <c r="LH179" s="207"/>
      <c r="LI179" s="207" t="str">
        <f t="shared" si="104"/>
        <v/>
      </c>
      <c r="LJ179" s="207"/>
      <c r="LK179" s="207"/>
      <c r="LL179" s="207"/>
      <c r="LM179" s="207"/>
      <c r="LN179" s="207"/>
      <c r="LO179" s="207"/>
      <c r="LP179" s="207" t="str">
        <f t="shared" si="105"/>
        <v/>
      </c>
      <c r="LQ179" s="207"/>
      <c r="LR179" s="207"/>
      <c r="LS179" s="207"/>
      <c r="LT179" s="207"/>
      <c r="LU179" s="207"/>
      <c r="LV179" s="207"/>
      <c r="LW179" s="207" t="str">
        <f t="shared" si="106"/>
        <v/>
      </c>
      <c r="LX179" s="207"/>
      <c r="LY179" s="207"/>
      <c r="LZ179" s="207"/>
      <c r="MA179" s="207"/>
      <c r="MB179" s="207"/>
      <c r="MC179" s="207"/>
      <c r="MD179" s="207" t="str">
        <f t="shared" si="107"/>
        <v/>
      </c>
      <c r="ME179" s="207"/>
      <c r="MF179" s="207"/>
      <c r="MG179" s="207"/>
      <c r="MH179" s="207"/>
      <c r="MI179" s="207"/>
      <c r="MJ179" s="207"/>
      <c r="MK179" s="207" t="str">
        <f t="shared" si="108"/>
        <v/>
      </c>
      <c r="ML179" s="207"/>
      <c r="MM179" s="207"/>
      <c r="MN179" s="207"/>
      <c r="MO179" s="207"/>
      <c r="MP179" s="207"/>
      <c r="MQ179" s="207"/>
      <c r="MR179" s="207" t="str">
        <f t="shared" si="109"/>
        <v/>
      </c>
      <c r="MS179" s="207"/>
      <c r="MT179" s="207"/>
      <c r="MU179" s="207"/>
      <c r="MV179" s="207"/>
      <c r="MW179" s="207"/>
      <c r="MX179" s="207"/>
      <c r="MY179" s="207" t="str">
        <f t="shared" si="110"/>
        <v/>
      </c>
      <c r="MZ179" s="207"/>
      <c r="NA179" s="207"/>
      <c r="NB179" s="207"/>
      <c r="NC179" s="207"/>
      <c r="ND179" s="207"/>
      <c r="NE179" s="207"/>
      <c r="NF179" s="207" t="str">
        <f t="shared" si="111"/>
        <v/>
      </c>
      <c r="NG179" s="207"/>
      <c r="NH179" s="207"/>
      <c r="NI179" s="207"/>
      <c r="NJ179" s="207"/>
      <c r="NK179" s="207"/>
      <c r="NL179" s="207"/>
      <c r="NM179" s="207" t="str">
        <f t="shared" si="112"/>
        <v/>
      </c>
      <c r="NN179" s="207"/>
      <c r="NO179" s="207"/>
      <c r="NP179" s="207"/>
      <c r="NQ179" s="207"/>
      <c r="NR179" s="207"/>
      <c r="NS179" s="207"/>
      <c r="NT179" s="207" t="str">
        <f t="shared" si="113"/>
        <v/>
      </c>
      <c r="NU179" s="207"/>
      <c r="NV179" s="207"/>
      <c r="NW179" s="207"/>
      <c r="NX179" s="207"/>
      <c r="NY179" s="207"/>
      <c r="NZ179" s="207"/>
      <c r="OA179" s="207" t="str">
        <f t="shared" si="114"/>
        <v/>
      </c>
      <c r="OB179" s="207"/>
      <c r="OC179" s="207"/>
      <c r="OD179" s="207"/>
      <c r="OE179" s="207"/>
      <c r="OF179" s="207"/>
      <c r="OG179" s="207"/>
      <c r="OH179" s="207" t="str">
        <f t="shared" si="115"/>
        <v/>
      </c>
      <c r="OI179" s="207"/>
      <c r="OJ179" s="207"/>
      <c r="OK179" s="207"/>
      <c r="OL179" s="207"/>
      <c r="OM179" s="207"/>
      <c r="ON179" s="207"/>
      <c r="OO179" s="207" t="str">
        <f t="shared" si="116"/>
        <v/>
      </c>
      <c r="OP179" s="207"/>
      <c r="OQ179" s="207"/>
      <c r="OR179" s="207"/>
      <c r="OS179" s="207"/>
      <c r="OT179" s="207"/>
      <c r="OU179" s="207"/>
      <c r="OV179" s="207" t="str">
        <f t="shared" si="117"/>
        <v/>
      </c>
      <c r="OW179" s="207"/>
      <c r="OX179" s="207"/>
      <c r="OY179" s="207"/>
      <c r="OZ179" s="207"/>
      <c r="PA179" s="207"/>
      <c r="PB179" s="207"/>
      <c r="PC179" s="207" t="str">
        <f t="shared" si="118"/>
        <v/>
      </c>
      <c r="PD179" s="207"/>
      <c r="PE179" s="207"/>
      <c r="PF179" s="207"/>
      <c r="PG179" s="207"/>
      <c r="PH179" s="207"/>
      <c r="PI179" s="207"/>
      <c r="PJ179" s="207" t="str">
        <f t="shared" si="119"/>
        <v/>
      </c>
      <c r="PK179" s="207"/>
      <c r="PL179" s="207"/>
      <c r="PM179" s="207"/>
      <c r="PN179" s="207"/>
      <c r="PO179" s="207"/>
      <c r="PP179" s="207"/>
      <c r="PQ179" s="207" t="str">
        <f t="shared" si="120"/>
        <v/>
      </c>
      <c r="PR179" s="207"/>
      <c r="PS179" s="207"/>
      <c r="PT179" s="207"/>
      <c r="PU179" s="207"/>
      <c r="PV179" s="207"/>
      <c r="PW179" s="207"/>
      <c r="PX179" s="207" t="str">
        <f t="shared" si="121"/>
        <v/>
      </c>
      <c r="PY179" s="207"/>
      <c r="PZ179" s="207"/>
      <c r="QA179" s="207"/>
      <c r="QB179" s="207"/>
      <c r="QC179" s="207"/>
      <c r="QD179" s="207"/>
      <c r="QE179" s="207" t="str">
        <f t="shared" si="122"/>
        <v/>
      </c>
      <c r="QF179" s="207"/>
      <c r="QG179" s="207"/>
      <c r="QH179" s="207"/>
      <c r="QI179" s="207"/>
      <c r="QJ179" s="207"/>
      <c r="QK179" s="207"/>
      <c r="QL179" s="207"/>
      <c r="QM179" s="207"/>
      <c r="QN179" s="207"/>
      <c r="QO179" s="207"/>
      <c r="QP179" s="207"/>
      <c r="QQ179" s="207"/>
      <c r="QR179" s="207"/>
      <c r="QS179" s="207"/>
      <c r="QT179" s="207"/>
      <c r="QU179" s="207"/>
      <c r="QV179" s="207"/>
    </row>
    <row r="180" spans="1:464" s="6" customFormat="1" ht="16.5">
      <c r="A180" s="207"/>
      <c r="B180" s="208"/>
      <c r="C180" s="208"/>
      <c r="D180" s="208"/>
      <c r="E180" s="208"/>
      <c r="F180" s="207" t="e">
        <f>#REF!</f>
        <v>#REF!</v>
      </c>
      <c r="G180" s="207"/>
      <c r="H180" s="208"/>
      <c r="I180" s="208"/>
      <c r="J180" s="208"/>
      <c r="K180" s="207"/>
      <c r="L180" s="207"/>
      <c r="M180" s="207" t="e">
        <f>#REF!</f>
        <v>#REF!</v>
      </c>
      <c r="N180" s="207"/>
      <c r="O180" s="207"/>
      <c r="P180" s="207"/>
      <c r="Q180" s="209"/>
      <c r="R180" s="207"/>
      <c r="S180" s="207"/>
      <c r="T180" s="207" t="e">
        <f>#REF!</f>
        <v>#REF!</v>
      </c>
      <c r="U180" s="207"/>
      <c r="V180" s="207"/>
      <c r="W180" s="207"/>
      <c r="X180" s="207"/>
      <c r="Y180" s="207"/>
      <c r="Z180" s="207"/>
      <c r="AA180" s="207" t="e">
        <f>#REF!</f>
        <v>#REF!</v>
      </c>
      <c r="AB180" s="207"/>
      <c r="AC180" s="207"/>
      <c r="AD180" s="207"/>
      <c r="AE180" s="207"/>
      <c r="AF180" s="207"/>
      <c r="AG180" s="207"/>
      <c r="AH180" s="207" t="str">
        <f t="shared" si="123"/>
        <v/>
      </c>
      <c r="AI180" s="207"/>
      <c r="AJ180" s="207"/>
      <c r="AK180" s="207"/>
      <c r="AL180" s="207"/>
      <c r="AM180" s="207"/>
      <c r="AN180" s="207"/>
      <c r="AO180" s="207" t="str">
        <f t="shared" si="124"/>
        <v/>
      </c>
      <c r="AP180" s="207"/>
      <c r="AQ180" s="207"/>
      <c r="AR180" s="207"/>
      <c r="AS180" s="207"/>
      <c r="AT180" s="207"/>
      <c r="AU180" s="207"/>
      <c r="AV180" s="207" t="str">
        <f t="shared" si="125"/>
        <v/>
      </c>
      <c r="AW180" s="207"/>
      <c r="AX180" s="207"/>
      <c r="AY180" s="207"/>
      <c r="AZ180" s="207"/>
      <c r="BA180" s="207"/>
      <c r="BB180" s="207"/>
      <c r="BC180" s="207" t="str">
        <f t="shared" si="126"/>
        <v/>
      </c>
      <c r="BD180" s="207"/>
      <c r="BE180" s="207"/>
      <c r="BF180" s="207"/>
      <c r="BG180" s="207"/>
      <c r="BH180" s="207"/>
      <c r="BI180" s="207"/>
      <c r="BJ180" s="207" t="str">
        <f t="shared" si="127"/>
        <v/>
      </c>
      <c r="BK180" s="207"/>
      <c r="BL180" s="207"/>
      <c r="BM180" s="207"/>
      <c r="BN180" s="207"/>
      <c r="BO180" s="207"/>
      <c r="BP180" s="207"/>
      <c r="BQ180" s="207" t="str">
        <f t="shared" si="128"/>
        <v/>
      </c>
      <c r="BR180" s="207"/>
      <c r="BS180" s="207"/>
      <c r="BT180" s="207"/>
      <c r="BU180" s="207"/>
      <c r="BV180" s="207"/>
      <c r="BW180" s="207"/>
      <c r="BX180" s="207" t="str">
        <f t="shared" si="129"/>
        <v/>
      </c>
      <c r="BY180" s="207"/>
      <c r="BZ180" s="207"/>
      <c r="CA180" s="207"/>
      <c r="CB180" s="207"/>
      <c r="CC180" s="207"/>
      <c r="CD180" s="207"/>
      <c r="CE180" s="207" t="str">
        <f t="shared" si="130"/>
        <v/>
      </c>
      <c r="CF180" s="207"/>
      <c r="CG180" s="207"/>
      <c r="CH180" s="207"/>
      <c r="CI180" s="207"/>
      <c r="CJ180" s="207"/>
      <c r="CK180" s="207"/>
      <c r="CL180" s="207" t="str">
        <f t="shared" si="131"/>
        <v/>
      </c>
      <c r="CM180" s="207"/>
      <c r="CN180" s="207"/>
      <c r="CO180" s="207"/>
      <c r="CP180" s="207"/>
      <c r="CQ180" s="207"/>
      <c r="CR180" s="207"/>
      <c r="CS180" s="207" t="str">
        <f t="shared" si="132"/>
        <v/>
      </c>
      <c r="CT180" s="207"/>
      <c r="CU180" s="207"/>
      <c r="CV180" s="207"/>
      <c r="CW180" s="207"/>
      <c r="CX180" s="207"/>
      <c r="CY180" s="207"/>
      <c r="CZ180" s="207" t="str">
        <f t="shared" si="133"/>
        <v/>
      </c>
      <c r="DA180" s="207"/>
      <c r="DB180" s="207"/>
      <c r="DC180" s="207"/>
      <c r="DD180" s="207"/>
      <c r="DE180" s="207"/>
      <c r="DF180" s="207"/>
      <c r="DG180" s="207" t="str">
        <f t="shared" si="134"/>
        <v/>
      </c>
      <c r="DH180" s="207"/>
      <c r="DI180" s="207"/>
      <c r="DJ180" s="207"/>
      <c r="DK180" s="207"/>
      <c r="DL180" s="207"/>
      <c r="DM180" s="207"/>
      <c r="DN180" s="207" t="str">
        <f t="shared" si="135"/>
        <v/>
      </c>
      <c r="DO180" s="207"/>
      <c r="DP180" s="207"/>
      <c r="DQ180" s="207"/>
      <c r="DR180" s="207"/>
      <c r="DS180" s="207"/>
      <c r="DT180" s="207"/>
      <c r="DU180" s="207" t="str">
        <f t="shared" si="136"/>
        <v/>
      </c>
      <c r="DV180" s="207"/>
      <c r="DW180" s="207"/>
      <c r="DX180" s="207"/>
      <c r="DY180" s="207"/>
      <c r="DZ180" s="207"/>
      <c r="EA180" s="207"/>
      <c r="EB180" s="207" t="str">
        <f t="shared" si="137"/>
        <v/>
      </c>
      <c r="EC180" s="207"/>
      <c r="ED180" s="207"/>
      <c r="EE180" s="207"/>
      <c r="EF180" s="207"/>
      <c r="EG180" s="207"/>
      <c r="EH180" s="207"/>
      <c r="EI180" s="207" t="str">
        <f t="shared" si="138"/>
        <v/>
      </c>
      <c r="EJ180" s="207"/>
      <c r="EK180" s="207"/>
      <c r="EL180" s="207"/>
      <c r="EM180" s="207"/>
      <c r="EN180" s="207"/>
      <c r="EO180" s="207"/>
      <c r="EP180" s="207" t="str">
        <f t="shared" si="139"/>
        <v/>
      </c>
      <c r="EQ180" s="207"/>
      <c r="ER180" s="207"/>
      <c r="ES180" s="207"/>
      <c r="ET180" s="207"/>
      <c r="EU180" s="207"/>
      <c r="EV180" s="207"/>
      <c r="EW180" s="207" t="str">
        <f t="shared" si="140"/>
        <v/>
      </c>
      <c r="EX180" s="207"/>
      <c r="EY180" s="207"/>
      <c r="EZ180" s="207"/>
      <c r="FA180" s="207"/>
      <c r="FB180" s="207"/>
      <c r="FC180" s="207"/>
      <c r="FD180" s="207" t="str">
        <f t="shared" si="141"/>
        <v/>
      </c>
      <c r="FE180" s="207"/>
      <c r="FF180" s="207"/>
      <c r="FG180" s="207"/>
      <c r="FH180" s="207"/>
      <c r="FI180" s="207"/>
      <c r="FJ180" s="207"/>
      <c r="FK180" s="207" t="str">
        <f t="shared" si="142"/>
        <v/>
      </c>
      <c r="FL180" s="207"/>
      <c r="FM180" s="207"/>
      <c r="FN180" s="207"/>
      <c r="FO180" s="207"/>
      <c r="FP180" s="207"/>
      <c r="FQ180" s="207"/>
      <c r="FR180" s="207" t="str">
        <f t="shared" si="143"/>
        <v/>
      </c>
      <c r="FS180" s="207"/>
      <c r="FT180" s="207"/>
      <c r="FU180" s="207"/>
      <c r="FV180" s="207"/>
      <c r="FW180" s="207"/>
      <c r="FX180" s="207"/>
      <c r="FY180" s="207" t="str">
        <f t="shared" si="144"/>
        <v/>
      </c>
      <c r="FZ180" s="207"/>
      <c r="GA180" s="207"/>
      <c r="GB180" s="207"/>
      <c r="GC180" s="207"/>
      <c r="GD180" s="207"/>
      <c r="GE180" s="207"/>
      <c r="GF180" s="207" t="str">
        <f t="shared" si="145"/>
        <v/>
      </c>
      <c r="GG180" s="207"/>
      <c r="GH180" s="207"/>
      <c r="GI180" s="207"/>
      <c r="GJ180" s="207"/>
      <c r="GK180" s="207"/>
      <c r="GL180" s="207"/>
      <c r="GM180" s="207" t="str">
        <f t="shared" si="146"/>
        <v/>
      </c>
      <c r="GN180" s="207"/>
      <c r="GO180" s="207"/>
      <c r="GP180" s="207"/>
      <c r="GQ180" s="207"/>
      <c r="GR180" s="207"/>
      <c r="GS180" s="207"/>
      <c r="GT180" s="207" t="str">
        <f t="shared" si="147"/>
        <v/>
      </c>
      <c r="GU180" s="207"/>
      <c r="GV180" s="207"/>
      <c r="GW180" s="207"/>
      <c r="GX180" s="207"/>
      <c r="GY180" s="207"/>
      <c r="GZ180" s="207"/>
      <c r="HA180" s="207" t="str">
        <f t="shared" si="148"/>
        <v/>
      </c>
      <c r="HB180" s="207"/>
      <c r="HC180" s="207"/>
      <c r="HD180" s="207"/>
      <c r="HE180" s="207"/>
      <c r="HF180" s="207"/>
      <c r="HG180" s="207"/>
      <c r="HH180" s="207" t="str">
        <f t="shared" si="149"/>
        <v/>
      </c>
      <c r="HI180" s="207"/>
      <c r="HJ180" s="207"/>
      <c r="HK180" s="207"/>
      <c r="HL180" s="207"/>
      <c r="HM180" s="207"/>
      <c r="HN180" s="207"/>
      <c r="HO180" s="207" t="str">
        <f t="shared" si="150"/>
        <v/>
      </c>
      <c r="HP180" s="207"/>
      <c r="HQ180" s="207"/>
      <c r="HR180" s="207"/>
      <c r="HS180" s="207"/>
      <c r="HT180" s="207"/>
      <c r="HU180" s="207"/>
      <c r="HV180" s="207" t="str">
        <f t="shared" si="151"/>
        <v/>
      </c>
      <c r="HW180" s="207"/>
      <c r="HX180" s="207"/>
      <c r="HY180" s="207"/>
      <c r="HZ180" s="207"/>
      <c r="IA180" s="207"/>
      <c r="IB180" s="207"/>
      <c r="IC180" s="207" t="str">
        <f t="shared" si="152"/>
        <v/>
      </c>
      <c r="ID180" s="207"/>
      <c r="IE180" s="207"/>
      <c r="IF180" s="207"/>
      <c r="IG180" s="207"/>
      <c r="IH180" s="207"/>
      <c r="II180" s="207"/>
      <c r="IJ180" s="207" t="str">
        <f t="shared" si="153"/>
        <v/>
      </c>
      <c r="IK180" s="207"/>
      <c r="IL180" s="207"/>
      <c r="IM180" s="207"/>
      <c r="IN180" s="207"/>
      <c r="IO180" s="207"/>
      <c r="IP180" s="207"/>
      <c r="IQ180" s="207" t="str">
        <f t="shared" si="154"/>
        <v/>
      </c>
      <c r="IR180" s="207"/>
      <c r="IS180" s="207"/>
      <c r="IT180" s="207"/>
      <c r="IU180" s="207"/>
      <c r="IV180" s="207"/>
      <c r="IW180" s="207"/>
      <c r="IX180" s="207" t="str">
        <f t="shared" si="155"/>
        <v/>
      </c>
      <c r="IY180" s="207"/>
      <c r="IZ180" s="207"/>
      <c r="JA180" s="207"/>
      <c r="JB180" s="207"/>
      <c r="JC180" s="207"/>
      <c r="JD180" s="207"/>
      <c r="JE180" s="207" t="str">
        <f t="shared" si="156"/>
        <v/>
      </c>
      <c r="JF180" s="207"/>
      <c r="JG180" s="207"/>
      <c r="JH180" s="207"/>
      <c r="JI180" s="207"/>
      <c r="JJ180" s="207"/>
      <c r="JK180" s="207"/>
      <c r="JL180" s="207" t="str">
        <f t="shared" si="157"/>
        <v/>
      </c>
      <c r="JM180" s="207"/>
      <c r="JN180" s="207"/>
      <c r="JO180" s="207"/>
      <c r="JP180" s="207"/>
      <c r="JQ180" s="207"/>
      <c r="JR180" s="207"/>
      <c r="JS180" s="207" t="str">
        <f t="shared" si="158"/>
        <v/>
      </c>
      <c r="JT180" s="207"/>
      <c r="JU180" s="207"/>
      <c r="JV180" s="207"/>
      <c r="JW180" s="207"/>
      <c r="JX180" s="207"/>
      <c r="JY180" s="207"/>
      <c r="JZ180" s="207" t="str">
        <f t="shared" si="159"/>
        <v/>
      </c>
      <c r="KA180" s="207"/>
      <c r="KB180" s="207"/>
      <c r="KC180" s="207"/>
      <c r="KD180" s="207"/>
      <c r="KE180" s="207"/>
      <c r="KF180" s="207"/>
      <c r="KG180" s="207" t="str">
        <f t="shared" si="160"/>
        <v/>
      </c>
      <c r="KH180" s="207"/>
      <c r="KI180" s="207"/>
      <c r="KJ180" s="207"/>
      <c r="KK180" s="207"/>
      <c r="KL180" s="207"/>
      <c r="KM180" s="207"/>
      <c r="KN180" s="207" t="str">
        <f t="shared" si="161"/>
        <v/>
      </c>
      <c r="KO180" s="207"/>
      <c r="KP180" s="207"/>
      <c r="KQ180" s="207"/>
      <c r="KR180" s="207"/>
      <c r="KS180" s="207"/>
      <c r="KT180" s="207"/>
      <c r="KU180" s="207" t="str">
        <f t="shared" si="162"/>
        <v/>
      </c>
      <c r="KV180" s="207"/>
      <c r="KW180" s="207"/>
      <c r="KX180" s="207"/>
      <c r="KY180" s="207"/>
      <c r="KZ180" s="207"/>
      <c r="LA180" s="207"/>
      <c r="LB180" s="207" t="str">
        <f t="shared" si="163"/>
        <v/>
      </c>
      <c r="LC180" s="207"/>
      <c r="LD180" s="207"/>
      <c r="LE180" s="207"/>
      <c r="LF180" s="207"/>
      <c r="LG180" s="207"/>
      <c r="LH180" s="207"/>
      <c r="LI180" s="207" t="str">
        <f t="shared" si="104"/>
        <v/>
      </c>
      <c r="LJ180" s="207"/>
      <c r="LK180" s="207"/>
      <c r="LL180" s="207"/>
      <c r="LM180" s="207"/>
      <c r="LN180" s="207"/>
      <c r="LO180" s="207"/>
      <c r="LP180" s="207" t="str">
        <f t="shared" si="105"/>
        <v/>
      </c>
      <c r="LQ180" s="207"/>
      <c r="LR180" s="207"/>
      <c r="LS180" s="207"/>
      <c r="LT180" s="207"/>
      <c r="LU180" s="207"/>
      <c r="LV180" s="207"/>
      <c r="LW180" s="207" t="str">
        <f t="shared" si="106"/>
        <v/>
      </c>
      <c r="LX180" s="207"/>
      <c r="LY180" s="207"/>
      <c r="LZ180" s="207"/>
      <c r="MA180" s="207"/>
      <c r="MB180" s="207"/>
      <c r="MC180" s="207"/>
      <c r="MD180" s="207" t="str">
        <f t="shared" si="107"/>
        <v/>
      </c>
      <c r="ME180" s="207"/>
      <c r="MF180" s="207"/>
      <c r="MG180" s="207"/>
      <c r="MH180" s="207"/>
      <c r="MI180" s="207"/>
      <c r="MJ180" s="207"/>
      <c r="MK180" s="207" t="str">
        <f t="shared" si="108"/>
        <v/>
      </c>
      <c r="ML180" s="207"/>
      <c r="MM180" s="207"/>
      <c r="MN180" s="207"/>
      <c r="MO180" s="207"/>
      <c r="MP180" s="207"/>
      <c r="MQ180" s="207"/>
      <c r="MR180" s="207" t="str">
        <f t="shared" si="109"/>
        <v/>
      </c>
      <c r="MS180" s="207"/>
      <c r="MT180" s="207"/>
      <c r="MU180" s="207"/>
      <c r="MV180" s="207"/>
      <c r="MW180" s="207"/>
      <c r="MX180" s="207"/>
      <c r="MY180" s="207" t="str">
        <f t="shared" si="110"/>
        <v/>
      </c>
      <c r="MZ180" s="207"/>
      <c r="NA180" s="207"/>
      <c r="NB180" s="207"/>
      <c r="NC180" s="207"/>
      <c r="ND180" s="207"/>
      <c r="NE180" s="207"/>
      <c r="NF180" s="207" t="str">
        <f t="shared" si="111"/>
        <v/>
      </c>
      <c r="NG180" s="207"/>
      <c r="NH180" s="207"/>
      <c r="NI180" s="207"/>
      <c r="NJ180" s="207"/>
      <c r="NK180" s="207"/>
      <c r="NL180" s="207"/>
      <c r="NM180" s="207" t="str">
        <f t="shared" si="112"/>
        <v/>
      </c>
      <c r="NN180" s="207"/>
      <c r="NO180" s="207"/>
      <c r="NP180" s="207"/>
      <c r="NQ180" s="207"/>
      <c r="NR180" s="207"/>
      <c r="NS180" s="207"/>
      <c r="NT180" s="207" t="str">
        <f t="shared" si="113"/>
        <v/>
      </c>
      <c r="NU180" s="207"/>
      <c r="NV180" s="207"/>
      <c r="NW180" s="207"/>
      <c r="NX180" s="207"/>
      <c r="NY180" s="207"/>
      <c r="NZ180" s="207"/>
      <c r="OA180" s="207" t="str">
        <f t="shared" si="114"/>
        <v/>
      </c>
      <c r="OB180" s="207"/>
      <c r="OC180" s="207"/>
      <c r="OD180" s="207"/>
      <c r="OE180" s="207"/>
      <c r="OF180" s="207"/>
      <c r="OG180" s="207"/>
      <c r="OH180" s="207" t="str">
        <f t="shared" si="115"/>
        <v/>
      </c>
      <c r="OI180" s="207"/>
      <c r="OJ180" s="207"/>
      <c r="OK180" s="207"/>
      <c r="OL180" s="207"/>
      <c r="OM180" s="207"/>
      <c r="ON180" s="207"/>
      <c r="OO180" s="207" t="str">
        <f t="shared" si="116"/>
        <v/>
      </c>
      <c r="OP180" s="207"/>
      <c r="OQ180" s="207"/>
      <c r="OR180" s="207"/>
      <c r="OS180" s="207"/>
      <c r="OT180" s="207"/>
      <c r="OU180" s="207"/>
      <c r="OV180" s="207" t="str">
        <f t="shared" si="117"/>
        <v/>
      </c>
      <c r="OW180" s="207"/>
      <c r="OX180" s="207"/>
      <c r="OY180" s="207"/>
      <c r="OZ180" s="207"/>
      <c r="PA180" s="207"/>
      <c r="PB180" s="207"/>
      <c r="PC180" s="207" t="str">
        <f t="shared" si="118"/>
        <v/>
      </c>
      <c r="PD180" s="207"/>
      <c r="PE180" s="207"/>
      <c r="PF180" s="207"/>
      <c r="PG180" s="207"/>
      <c r="PH180" s="207"/>
      <c r="PI180" s="207"/>
      <c r="PJ180" s="207" t="str">
        <f t="shared" si="119"/>
        <v/>
      </c>
      <c r="PK180" s="207"/>
      <c r="PL180" s="207"/>
      <c r="PM180" s="207"/>
      <c r="PN180" s="207"/>
      <c r="PO180" s="207"/>
      <c r="PP180" s="207"/>
      <c r="PQ180" s="207" t="str">
        <f t="shared" si="120"/>
        <v/>
      </c>
      <c r="PR180" s="207"/>
      <c r="PS180" s="207"/>
      <c r="PT180" s="207"/>
      <c r="PU180" s="207"/>
      <c r="PV180" s="207"/>
      <c r="PW180" s="207"/>
      <c r="PX180" s="207" t="str">
        <f t="shared" si="121"/>
        <v/>
      </c>
      <c r="PY180" s="207"/>
      <c r="PZ180" s="207"/>
      <c r="QA180" s="207"/>
      <c r="QB180" s="207"/>
      <c r="QC180" s="207"/>
      <c r="QD180" s="207"/>
      <c r="QE180" s="207" t="str">
        <f t="shared" si="122"/>
        <v/>
      </c>
      <c r="QF180" s="207"/>
      <c r="QG180" s="207"/>
      <c r="QH180" s="207"/>
      <c r="QI180" s="207"/>
      <c r="QJ180" s="207"/>
      <c r="QK180" s="207"/>
      <c r="QL180" s="207"/>
      <c r="QM180" s="207"/>
      <c r="QN180" s="207"/>
      <c r="QO180" s="207"/>
      <c r="QP180" s="207"/>
      <c r="QQ180" s="207"/>
      <c r="QR180" s="207"/>
      <c r="QS180" s="207"/>
      <c r="QT180" s="207"/>
      <c r="QU180" s="207"/>
      <c r="QV180" s="207"/>
    </row>
    <row r="181" spans="1:464" s="6" customFormat="1" ht="16.5">
      <c r="A181" s="207"/>
      <c r="B181" s="208"/>
      <c r="C181" s="208"/>
      <c r="D181" s="208"/>
      <c r="E181" s="208"/>
      <c r="F181" s="207" t="e">
        <f>#REF!</f>
        <v>#REF!</v>
      </c>
      <c r="G181" s="207"/>
      <c r="H181" s="208"/>
      <c r="I181" s="208"/>
      <c r="J181" s="208"/>
      <c r="K181" s="207"/>
      <c r="L181" s="207"/>
      <c r="M181" s="207" t="e">
        <f>#REF!</f>
        <v>#REF!</v>
      </c>
      <c r="N181" s="207"/>
      <c r="O181" s="207"/>
      <c r="P181" s="207"/>
      <c r="Q181" s="209"/>
      <c r="R181" s="207"/>
      <c r="S181" s="207"/>
      <c r="T181" s="207" t="e">
        <f>#REF!</f>
        <v>#REF!</v>
      </c>
      <c r="U181" s="207"/>
      <c r="V181" s="207"/>
      <c r="W181" s="207"/>
      <c r="X181" s="207"/>
      <c r="Y181" s="207"/>
      <c r="Z181" s="207"/>
      <c r="AA181" s="207" t="e">
        <f>#REF!</f>
        <v>#REF!</v>
      </c>
      <c r="AB181" s="207"/>
      <c r="AC181" s="207"/>
      <c r="AD181" s="207"/>
      <c r="AE181" s="207"/>
      <c r="AF181" s="207"/>
      <c r="AG181" s="207"/>
      <c r="AH181" s="207" t="str">
        <f t="shared" si="123"/>
        <v/>
      </c>
      <c r="AI181" s="207"/>
      <c r="AJ181" s="207"/>
      <c r="AK181" s="207"/>
      <c r="AL181" s="207"/>
      <c r="AM181" s="207"/>
      <c r="AN181" s="207"/>
      <c r="AO181" s="207" t="str">
        <f t="shared" si="124"/>
        <v/>
      </c>
      <c r="AP181" s="207"/>
      <c r="AQ181" s="207"/>
      <c r="AR181" s="207"/>
      <c r="AS181" s="207"/>
      <c r="AT181" s="207"/>
      <c r="AU181" s="207"/>
      <c r="AV181" s="207" t="str">
        <f t="shared" si="125"/>
        <v/>
      </c>
      <c r="AW181" s="207"/>
      <c r="AX181" s="207"/>
      <c r="AY181" s="207"/>
      <c r="AZ181" s="207"/>
      <c r="BA181" s="207"/>
      <c r="BB181" s="207"/>
      <c r="BC181" s="207" t="str">
        <f t="shared" si="126"/>
        <v/>
      </c>
      <c r="BD181" s="207"/>
      <c r="BE181" s="207"/>
      <c r="BF181" s="207"/>
      <c r="BG181" s="207"/>
      <c r="BH181" s="207"/>
      <c r="BI181" s="207"/>
      <c r="BJ181" s="207" t="str">
        <f t="shared" si="127"/>
        <v/>
      </c>
      <c r="BK181" s="207"/>
      <c r="BL181" s="207"/>
      <c r="BM181" s="207"/>
      <c r="BN181" s="207"/>
      <c r="BO181" s="207"/>
      <c r="BP181" s="207"/>
      <c r="BQ181" s="207" t="str">
        <f t="shared" si="128"/>
        <v/>
      </c>
      <c r="BR181" s="207"/>
      <c r="BS181" s="207"/>
      <c r="BT181" s="207"/>
      <c r="BU181" s="207"/>
      <c r="BV181" s="207"/>
      <c r="BW181" s="207"/>
      <c r="BX181" s="207" t="str">
        <f t="shared" si="129"/>
        <v/>
      </c>
      <c r="BY181" s="207"/>
      <c r="BZ181" s="207"/>
      <c r="CA181" s="207"/>
      <c r="CB181" s="207"/>
      <c r="CC181" s="207"/>
      <c r="CD181" s="207"/>
      <c r="CE181" s="207" t="str">
        <f t="shared" si="130"/>
        <v/>
      </c>
      <c r="CF181" s="207"/>
      <c r="CG181" s="207"/>
      <c r="CH181" s="207"/>
      <c r="CI181" s="207"/>
      <c r="CJ181" s="207"/>
      <c r="CK181" s="207"/>
      <c r="CL181" s="207" t="str">
        <f t="shared" si="131"/>
        <v/>
      </c>
      <c r="CM181" s="207"/>
      <c r="CN181" s="207"/>
      <c r="CO181" s="207"/>
      <c r="CP181" s="207"/>
      <c r="CQ181" s="207"/>
      <c r="CR181" s="207"/>
      <c r="CS181" s="207" t="str">
        <f t="shared" si="132"/>
        <v/>
      </c>
      <c r="CT181" s="207"/>
      <c r="CU181" s="207"/>
      <c r="CV181" s="207"/>
      <c r="CW181" s="207"/>
      <c r="CX181" s="207"/>
      <c r="CY181" s="207"/>
      <c r="CZ181" s="207" t="str">
        <f t="shared" si="133"/>
        <v/>
      </c>
      <c r="DA181" s="207"/>
      <c r="DB181" s="207"/>
      <c r="DC181" s="207"/>
      <c r="DD181" s="207"/>
      <c r="DE181" s="207"/>
      <c r="DF181" s="207"/>
      <c r="DG181" s="207" t="str">
        <f t="shared" si="134"/>
        <v/>
      </c>
      <c r="DH181" s="207"/>
      <c r="DI181" s="207"/>
      <c r="DJ181" s="207"/>
      <c r="DK181" s="207"/>
      <c r="DL181" s="207"/>
      <c r="DM181" s="207"/>
      <c r="DN181" s="207" t="str">
        <f t="shared" si="135"/>
        <v/>
      </c>
      <c r="DO181" s="207"/>
      <c r="DP181" s="207"/>
      <c r="DQ181" s="207"/>
      <c r="DR181" s="207"/>
      <c r="DS181" s="207"/>
      <c r="DT181" s="207"/>
      <c r="DU181" s="207" t="str">
        <f t="shared" si="136"/>
        <v/>
      </c>
      <c r="DV181" s="207"/>
      <c r="DW181" s="207"/>
      <c r="DX181" s="207"/>
      <c r="DY181" s="207"/>
      <c r="DZ181" s="207"/>
      <c r="EA181" s="207"/>
      <c r="EB181" s="207" t="str">
        <f t="shared" si="137"/>
        <v/>
      </c>
      <c r="EC181" s="207"/>
      <c r="ED181" s="207"/>
      <c r="EE181" s="207"/>
      <c r="EF181" s="207"/>
      <c r="EG181" s="207"/>
      <c r="EH181" s="207"/>
      <c r="EI181" s="207" t="str">
        <f t="shared" si="138"/>
        <v/>
      </c>
      <c r="EJ181" s="207"/>
      <c r="EK181" s="207"/>
      <c r="EL181" s="207"/>
      <c r="EM181" s="207"/>
      <c r="EN181" s="207"/>
      <c r="EO181" s="207"/>
      <c r="EP181" s="207" t="str">
        <f t="shared" si="139"/>
        <v/>
      </c>
      <c r="EQ181" s="207"/>
      <c r="ER181" s="207"/>
      <c r="ES181" s="207"/>
      <c r="ET181" s="207"/>
      <c r="EU181" s="207"/>
      <c r="EV181" s="207"/>
      <c r="EW181" s="207" t="str">
        <f t="shared" si="140"/>
        <v/>
      </c>
      <c r="EX181" s="207"/>
      <c r="EY181" s="207"/>
      <c r="EZ181" s="207"/>
      <c r="FA181" s="207"/>
      <c r="FB181" s="207"/>
      <c r="FC181" s="207"/>
      <c r="FD181" s="207" t="str">
        <f t="shared" si="141"/>
        <v/>
      </c>
      <c r="FE181" s="207"/>
      <c r="FF181" s="207"/>
      <c r="FG181" s="207"/>
      <c r="FH181" s="207"/>
      <c r="FI181" s="207"/>
      <c r="FJ181" s="207"/>
      <c r="FK181" s="207" t="str">
        <f t="shared" si="142"/>
        <v/>
      </c>
      <c r="FL181" s="207"/>
      <c r="FM181" s="207"/>
      <c r="FN181" s="207"/>
      <c r="FO181" s="207"/>
      <c r="FP181" s="207"/>
      <c r="FQ181" s="207"/>
      <c r="FR181" s="207" t="str">
        <f t="shared" si="143"/>
        <v/>
      </c>
      <c r="FS181" s="207"/>
      <c r="FT181" s="207"/>
      <c r="FU181" s="207"/>
      <c r="FV181" s="207"/>
      <c r="FW181" s="207"/>
      <c r="FX181" s="207"/>
      <c r="FY181" s="207" t="str">
        <f t="shared" si="144"/>
        <v/>
      </c>
      <c r="FZ181" s="207"/>
      <c r="GA181" s="207"/>
      <c r="GB181" s="207"/>
      <c r="GC181" s="207"/>
      <c r="GD181" s="207"/>
      <c r="GE181" s="207"/>
      <c r="GF181" s="207" t="str">
        <f t="shared" si="145"/>
        <v/>
      </c>
      <c r="GG181" s="207"/>
      <c r="GH181" s="207"/>
      <c r="GI181" s="207"/>
      <c r="GJ181" s="207"/>
      <c r="GK181" s="207"/>
      <c r="GL181" s="207"/>
      <c r="GM181" s="207" t="str">
        <f t="shared" si="146"/>
        <v/>
      </c>
      <c r="GN181" s="207"/>
      <c r="GO181" s="207"/>
      <c r="GP181" s="207"/>
      <c r="GQ181" s="207"/>
      <c r="GR181" s="207"/>
      <c r="GS181" s="207"/>
      <c r="GT181" s="207" t="str">
        <f t="shared" si="147"/>
        <v/>
      </c>
      <c r="GU181" s="207"/>
      <c r="GV181" s="207"/>
      <c r="GW181" s="207"/>
      <c r="GX181" s="207"/>
      <c r="GY181" s="207"/>
      <c r="GZ181" s="207"/>
      <c r="HA181" s="207" t="str">
        <f t="shared" si="148"/>
        <v/>
      </c>
      <c r="HB181" s="207"/>
      <c r="HC181" s="207"/>
      <c r="HD181" s="207"/>
      <c r="HE181" s="207"/>
      <c r="HF181" s="207"/>
      <c r="HG181" s="207"/>
      <c r="HH181" s="207" t="str">
        <f t="shared" si="149"/>
        <v/>
      </c>
      <c r="HI181" s="207"/>
      <c r="HJ181" s="207"/>
      <c r="HK181" s="207"/>
      <c r="HL181" s="207"/>
      <c r="HM181" s="207"/>
      <c r="HN181" s="207"/>
      <c r="HO181" s="207" t="str">
        <f t="shared" si="150"/>
        <v/>
      </c>
      <c r="HP181" s="207"/>
      <c r="HQ181" s="207"/>
      <c r="HR181" s="207"/>
      <c r="HS181" s="207"/>
      <c r="HT181" s="207"/>
      <c r="HU181" s="207"/>
      <c r="HV181" s="207" t="str">
        <f t="shared" si="151"/>
        <v/>
      </c>
      <c r="HW181" s="207"/>
      <c r="HX181" s="207"/>
      <c r="HY181" s="207"/>
      <c r="HZ181" s="207"/>
      <c r="IA181" s="207"/>
      <c r="IB181" s="207"/>
      <c r="IC181" s="207" t="str">
        <f t="shared" si="152"/>
        <v/>
      </c>
      <c r="ID181" s="207"/>
      <c r="IE181" s="207"/>
      <c r="IF181" s="207"/>
      <c r="IG181" s="207"/>
      <c r="IH181" s="207"/>
      <c r="II181" s="207"/>
      <c r="IJ181" s="207" t="str">
        <f t="shared" si="153"/>
        <v/>
      </c>
      <c r="IK181" s="207"/>
      <c r="IL181" s="207"/>
      <c r="IM181" s="207"/>
      <c r="IN181" s="207"/>
      <c r="IO181" s="207"/>
      <c r="IP181" s="207"/>
      <c r="IQ181" s="207" t="str">
        <f t="shared" si="154"/>
        <v/>
      </c>
      <c r="IR181" s="207"/>
      <c r="IS181" s="207"/>
      <c r="IT181" s="207"/>
      <c r="IU181" s="207"/>
      <c r="IV181" s="207"/>
      <c r="IW181" s="207"/>
      <c r="IX181" s="207" t="str">
        <f t="shared" si="155"/>
        <v/>
      </c>
      <c r="IY181" s="207"/>
      <c r="IZ181" s="207"/>
      <c r="JA181" s="207"/>
      <c r="JB181" s="207"/>
      <c r="JC181" s="207"/>
      <c r="JD181" s="207"/>
      <c r="JE181" s="207" t="str">
        <f t="shared" si="156"/>
        <v/>
      </c>
      <c r="JF181" s="207"/>
      <c r="JG181" s="207"/>
      <c r="JH181" s="207"/>
      <c r="JI181" s="207"/>
      <c r="JJ181" s="207"/>
      <c r="JK181" s="207"/>
      <c r="JL181" s="207" t="str">
        <f t="shared" si="157"/>
        <v/>
      </c>
      <c r="JM181" s="207"/>
      <c r="JN181" s="207"/>
      <c r="JO181" s="207"/>
      <c r="JP181" s="207"/>
      <c r="JQ181" s="207"/>
      <c r="JR181" s="207"/>
      <c r="JS181" s="207" t="str">
        <f t="shared" si="158"/>
        <v/>
      </c>
      <c r="JT181" s="207"/>
      <c r="JU181" s="207"/>
      <c r="JV181" s="207"/>
      <c r="JW181" s="207"/>
      <c r="JX181" s="207"/>
      <c r="JY181" s="207"/>
      <c r="JZ181" s="207" t="str">
        <f t="shared" si="159"/>
        <v/>
      </c>
      <c r="KA181" s="207"/>
      <c r="KB181" s="207"/>
      <c r="KC181" s="207"/>
      <c r="KD181" s="207"/>
      <c r="KE181" s="207"/>
      <c r="KF181" s="207"/>
      <c r="KG181" s="207" t="str">
        <f t="shared" si="160"/>
        <v/>
      </c>
      <c r="KH181" s="207"/>
      <c r="KI181" s="207"/>
      <c r="KJ181" s="207"/>
      <c r="KK181" s="207"/>
      <c r="KL181" s="207"/>
      <c r="KM181" s="207"/>
      <c r="KN181" s="207" t="str">
        <f t="shared" si="161"/>
        <v/>
      </c>
      <c r="KO181" s="207"/>
      <c r="KP181" s="207"/>
      <c r="KQ181" s="207"/>
      <c r="KR181" s="207"/>
      <c r="KS181" s="207"/>
      <c r="KT181" s="207"/>
      <c r="KU181" s="207" t="str">
        <f t="shared" si="162"/>
        <v/>
      </c>
      <c r="KV181" s="207"/>
      <c r="KW181" s="207"/>
      <c r="KX181" s="207"/>
      <c r="KY181" s="207"/>
      <c r="KZ181" s="207"/>
      <c r="LA181" s="207"/>
      <c r="LB181" s="207" t="str">
        <f t="shared" si="163"/>
        <v/>
      </c>
      <c r="LC181" s="207"/>
      <c r="LD181" s="207"/>
      <c r="LE181" s="207"/>
      <c r="LF181" s="207"/>
      <c r="LG181" s="207"/>
      <c r="LH181" s="207"/>
      <c r="LI181" s="207" t="str">
        <f t="shared" si="104"/>
        <v/>
      </c>
      <c r="LJ181" s="207"/>
      <c r="LK181" s="207"/>
      <c r="LL181" s="207"/>
      <c r="LM181" s="207"/>
      <c r="LN181" s="207"/>
      <c r="LO181" s="207"/>
      <c r="LP181" s="207" t="str">
        <f t="shared" si="105"/>
        <v/>
      </c>
      <c r="LQ181" s="207"/>
      <c r="LR181" s="207"/>
      <c r="LS181" s="207"/>
      <c r="LT181" s="207"/>
      <c r="LU181" s="207"/>
      <c r="LV181" s="207"/>
      <c r="LW181" s="207" t="str">
        <f t="shared" si="106"/>
        <v/>
      </c>
      <c r="LX181" s="207"/>
      <c r="LY181" s="207"/>
      <c r="LZ181" s="207"/>
      <c r="MA181" s="207"/>
      <c r="MB181" s="207"/>
      <c r="MC181" s="207"/>
      <c r="MD181" s="207" t="str">
        <f t="shared" si="107"/>
        <v/>
      </c>
      <c r="ME181" s="207"/>
      <c r="MF181" s="207"/>
      <c r="MG181" s="207"/>
      <c r="MH181" s="207"/>
      <c r="MI181" s="207"/>
      <c r="MJ181" s="207"/>
      <c r="MK181" s="207" t="str">
        <f t="shared" si="108"/>
        <v/>
      </c>
      <c r="ML181" s="207"/>
      <c r="MM181" s="207"/>
      <c r="MN181" s="207"/>
      <c r="MO181" s="207"/>
      <c r="MP181" s="207"/>
      <c r="MQ181" s="207"/>
      <c r="MR181" s="207" t="str">
        <f t="shared" si="109"/>
        <v/>
      </c>
      <c r="MS181" s="207"/>
      <c r="MT181" s="207"/>
      <c r="MU181" s="207"/>
      <c r="MV181" s="207"/>
      <c r="MW181" s="207"/>
      <c r="MX181" s="207"/>
      <c r="MY181" s="207" t="str">
        <f t="shared" si="110"/>
        <v/>
      </c>
      <c r="MZ181" s="207"/>
      <c r="NA181" s="207"/>
      <c r="NB181" s="207"/>
      <c r="NC181" s="207"/>
      <c r="ND181" s="207"/>
      <c r="NE181" s="207"/>
      <c r="NF181" s="207" t="str">
        <f t="shared" si="111"/>
        <v/>
      </c>
      <c r="NG181" s="207"/>
      <c r="NH181" s="207"/>
      <c r="NI181" s="207"/>
      <c r="NJ181" s="207"/>
      <c r="NK181" s="207"/>
      <c r="NL181" s="207"/>
      <c r="NM181" s="207" t="str">
        <f t="shared" si="112"/>
        <v/>
      </c>
      <c r="NN181" s="207"/>
      <c r="NO181" s="207"/>
      <c r="NP181" s="207"/>
      <c r="NQ181" s="207"/>
      <c r="NR181" s="207"/>
      <c r="NS181" s="207"/>
      <c r="NT181" s="207" t="str">
        <f t="shared" si="113"/>
        <v/>
      </c>
      <c r="NU181" s="207"/>
      <c r="NV181" s="207"/>
      <c r="NW181" s="207"/>
      <c r="NX181" s="207"/>
      <c r="NY181" s="207"/>
      <c r="NZ181" s="207"/>
      <c r="OA181" s="207" t="str">
        <f t="shared" si="114"/>
        <v/>
      </c>
      <c r="OB181" s="207"/>
      <c r="OC181" s="207"/>
      <c r="OD181" s="207"/>
      <c r="OE181" s="207"/>
      <c r="OF181" s="207"/>
      <c r="OG181" s="207"/>
      <c r="OH181" s="207" t="str">
        <f t="shared" si="115"/>
        <v/>
      </c>
      <c r="OI181" s="207"/>
      <c r="OJ181" s="207"/>
      <c r="OK181" s="207"/>
      <c r="OL181" s="207"/>
      <c r="OM181" s="207"/>
      <c r="ON181" s="207"/>
      <c r="OO181" s="207" t="str">
        <f t="shared" si="116"/>
        <v/>
      </c>
      <c r="OP181" s="207"/>
      <c r="OQ181" s="207"/>
      <c r="OR181" s="207"/>
      <c r="OS181" s="207"/>
      <c r="OT181" s="207"/>
      <c r="OU181" s="207"/>
      <c r="OV181" s="207" t="str">
        <f t="shared" si="117"/>
        <v/>
      </c>
      <c r="OW181" s="207"/>
      <c r="OX181" s="207"/>
      <c r="OY181" s="207"/>
      <c r="OZ181" s="207"/>
      <c r="PA181" s="207"/>
      <c r="PB181" s="207"/>
      <c r="PC181" s="207" t="str">
        <f t="shared" si="118"/>
        <v/>
      </c>
      <c r="PD181" s="207"/>
      <c r="PE181" s="207"/>
      <c r="PF181" s="207"/>
      <c r="PG181" s="207"/>
      <c r="PH181" s="207"/>
      <c r="PI181" s="207"/>
      <c r="PJ181" s="207" t="str">
        <f t="shared" si="119"/>
        <v/>
      </c>
      <c r="PK181" s="207"/>
      <c r="PL181" s="207"/>
      <c r="PM181" s="207"/>
      <c r="PN181" s="207"/>
      <c r="PO181" s="207"/>
      <c r="PP181" s="207"/>
      <c r="PQ181" s="207" t="str">
        <f t="shared" si="120"/>
        <v/>
      </c>
      <c r="PR181" s="207"/>
      <c r="PS181" s="207"/>
      <c r="PT181" s="207"/>
      <c r="PU181" s="207"/>
      <c r="PV181" s="207"/>
      <c r="PW181" s="207"/>
      <c r="PX181" s="207" t="str">
        <f t="shared" si="121"/>
        <v/>
      </c>
      <c r="PY181" s="207"/>
      <c r="PZ181" s="207"/>
      <c r="QA181" s="207"/>
      <c r="QB181" s="207"/>
      <c r="QC181" s="207"/>
      <c r="QD181" s="207"/>
      <c r="QE181" s="207" t="str">
        <f t="shared" si="122"/>
        <v/>
      </c>
      <c r="QF181" s="207"/>
      <c r="QG181" s="207"/>
      <c r="QH181" s="207"/>
      <c r="QI181" s="207"/>
      <c r="QJ181" s="207"/>
      <c r="QK181" s="207"/>
      <c r="QL181" s="207"/>
      <c r="QM181" s="207"/>
      <c r="QN181" s="207"/>
      <c r="QO181" s="207"/>
      <c r="QP181" s="207"/>
      <c r="QQ181" s="207"/>
      <c r="QR181" s="207"/>
      <c r="QS181" s="207"/>
      <c r="QT181" s="207"/>
      <c r="QU181" s="207"/>
      <c r="QV181" s="207"/>
    </row>
    <row r="182" spans="1:464" s="6" customFormat="1" ht="16.5">
      <c r="A182" s="207"/>
      <c r="B182" s="208"/>
      <c r="C182" s="208"/>
      <c r="D182" s="208"/>
      <c r="E182" s="208"/>
      <c r="F182" s="207" t="e">
        <f>#REF!</f>
        <v>#REF!</v>
      </c>
      <c r="G182" s="207"/>
      <c r="H182" s="208"/>
      <c r="I182" s="208"/>
      <c r="J182" s="208"/>
      <c r="K182" s="207"/>
      <c r="L182" s="207"/>
      <c r="M182" s="207" t="e">
        <f>#REF!</f>
        <v>#REF!</v>
      </c>
      <c r="N182" s="207"/>
      <c r="O182" s="207"/>
      <c r="P182" s="207"/>
      <c r="Q182" s="209"/>
      <c r="R182" s="207"/>
      <c r="S182" s="207"/>
      <c r="T182" s="207" t="e">
        <f>#REF!</f>
        <v>#REF!</v>
      </c>
      <c r="U182" s="207"/>
      <c r="V182" s="207"/>
      <c r="W182" s="207"/>
      <c r="X182" s="207"/>
      <c r="Y182" s="207"/>
      <c r="Z182" s="207"/>
      <c r="AA182" s="207" t="e">
        <f>#REF!</f>
        <v>#REF!</v>
      </c>
      <c r="AB182" s="207"/>
      <c r="AC182" s="207"/>
      <c r="AD182" s="207"/>
      <c r="AE182" s="207"/>
      <c r="AF182" s="207"/>
      <c r="AG182" s="207"/>
      <c r="AH182" s="207" t="str">
        <f t="shared" si="123"/>
        <v/>
      </c>
      <c r="AI182" s="207"/>
      <c r="AJ182" s="207"/>
      <c r="AK182" s="207"/>
      <c r="AL182" s="207"/>
      <c r="AM182" s="207"/>
      <c r="AN182" s="207"/>
      <c r="AO182" s="207" t="str">
        <f t="shared" si="124"/>
        <v/>
      </c>
      <c r="AP182" s="207"/>
      <c r="AQ182" s="207"/>
      <c r="AR182" s="207"/>
      <c r="AS182" s="207"/>
      <c r="AT182" s="207"/>
      <c r="AU182" s="207"/>
      <c r="AV182" s="207" t="str">
        <f t="shared" si="125"/>
        <v/>
      </c>
      <c r="AW182" s="207"/>
      <c r="AX182" s="207"/>
      <c r="AY182" s="207"/>
      <c r="AZ182" s="207"/>
      <c r="BA182" s="207"/>
      <c r="BB182" s="207"/>
      <c r="BC182" s="207" t="str">
        <f t="shared" si="126"/>
        <v/>
      </c>
      <c r="BD182" s="207"/>
      <c r="BE182" s="207"/>
      <c r="BF182" s="207"/>
      <c r="BG182" s="207"/>
      <c r="BH182" s="207"/>
      <c r="BI182" s="207"/>
      <c r="BJ182" s="207" t="str">
        <f t="shared" si="127"/>
        <v/>
      </c>
      <c r="BK182" s="207"/>
      <c r="BL182" s="207"/>
      <c r="BM182" s="207"/>
      <c r="BN182" s="207"/>
      <c r="BO182" s="207"/>
      <c r="BP182" s="207"/>
      <c r="BQ182" s="207" t="str">
        <f t="shared" si="128"/>
        <v/>
      </c>
      <c r="BR182" s="207"/>
      <c r="BS182" s="207"/>
      <c r="BT182" s="207"/>
      <c r="BU182" s="207"/>
      <c r="BV182" s="207"/>
      <c r="BW182" s="207"/>
      <c r="BX182" s="207" t="str">
        <f t="shared" si="129"/>
        <v/>
      </c>
      <c r="BY182" s="207"/>
      <c r="BZ182" s="207"/>
      <c r="CA182" s="207"/>
      <c r="CB182" s="207"/>
      <c r="CC182" s="207"/>
      <c r="CD182" s="207"/>
      <c r="CE182" s="207" t="str">
        <f t="shared" si="130"/>
        <v/>
      </c>
      <c r="CF182" s="207"/>
      <c r="CG182" s="207"/>
      <c r="CH182" s="207"/>
      <c r="CI182" s="207"/>
      <c r="CJ182" s="207"/>
      <c r="CK182" s="207"/>
      <c r="CL182" s="207" t="str">
        <f t="shared" si="131"/>
        <v/>
      </c>
      <c r="CM182" s="207"/>
      <c r="CN182" s="207"/>
      <c r="CO182" s="207"/>
      <c r="CP182" s="207"/>
      <c r="CQ182" s="207"/>
      <c r="CR182" s="207"/>
      <c r="CS182" s="207" t="str">
        <f t="shared" si="132"/>
        <v/>
      </c>
      <c r="CT182" s="207"/>
      <c r="CU182" s="207"/>
      <c r="CV182" s="207"/>
      <c r="CW182" s="207"/>
      <c r="CX182" s="207"/>
      <c r="CY182" s="207"/>
      <c r="CZ182" s="207" t="str">
        <f t="shared" si="133"/>
        <v/>
      </c>
      <c r="DA182" s="207"/>
      <c r="DB182" s="207"/>
      <c r="DC182" s="207"/>
      <c r="DD182" s="207"/>
      <c r="DE182" s="207"/>
      <c r="DF182" s="207"/>
      <c r="DG182" s="207" t="str">
        <f t="shared" si="134"/>
        <v/>
      </c>
      <c r="DH182" s="207"/>
      <c r="DI182" s="207"/>
      <c r="DJ182" s="207"/>
      <c r="DK182" s="207"/>
      <c r="DL182" s="207"/>
      <c r="DM182" s="207"/>
      <c r="DN182" s="207" t="str">
        <f t="shared" si="135"/>
        <v/>
      </c>
      <c r="DO182" s="207"/>
      <c r="DP182" s="207"/>
      <c r="DQ182" s="207"/>
      <c r="DR182" s="207"/>
      <c r="DS182" s="207"/>
      <c r="DT182" s="207"/>
      <c r="DU182" s="207" t="str">
        <f t="shared" si="136"/>
        <v/>
      </c>
      <c r="DV182" s="207"/>
      <c r="DW182" s="207"/>
      <c r="DX182" s="207"/>
      <c r="DY182" s="207"/>
      <c r="DZ182" s="207"/>
      <c r="EA182" s="207"/>
      <c r="EB182" s="207" t="str">
        <f t="shared" si="137"/>
        <v/>
      </c>
      <c r="EC182" s="207"/>
      <c r="ED182" s="207"/>
      <c r="EE182" s="207"/>
      <c r="EF182" s="207"/>
      <c r="EG182" s="207"/>
      <c r="EH182" s="207"/>
      <c r="EI182" s="207" t="str">
        <f t="shared" si="138"/>
        <v/>
      </c>
      <c r="EJ182" s="207"/>
      <c r="EK182" s="207"/>
      <c r="EL182" s="207"/>
      <c r="EM182" s="207"/>
      <c r="EN182" s="207"/>
      <c r="EO182" s="207"/>
      <c r="EP182" s="207" t="str">
        <f t="shared" si="139"/>
        <v/>
      </c>
      <c r="EQ182" s="207"/>
      <c r="ER182" s="207"/>
      <c r="ES182" s="207"/>
      <c r="ET182" s="207"/>
      <c r="EU182" s="207"/>
      <c r="EV182" s="207"/>
      <c r="EW182" s="207" t="str">
        <f t="shared" si="140"/>
        <v/>
      </c>
      <c r="EX182" s="207"/>
      <c r="EY182" s="207"/>
      <c r="EZ182" s="207"/>
      <c r="FA182" s="207"/>
      <c r="FB182" s="207"/>
      <c r="FC182" s="207"/>
      <c r="FD182" s="207" t="str">
        <f t="shared" si="141"/>
        <v/>
      </c>
      <c r="FE182" s="207"/>
      <c r="FF182" s="207"/>
      <c r="FG182" s="207"/>
      <c r="FH182" s="207"/>
      <c r="FI182" s="207"/>
      <c r="FJ182" s="207"/>
      <c r="FK182" s="207" t="str">
        <f t="shared" si="142"/>
        <v/>
      </c>
      <c r="FL182" s="207"/>
      <c r="FM182" s="207"/>
      <c r="FN182" s="207"/>
      <c r="FO182" s="207"/>
      <c r="FP182" s="207"/>
      <c r="FQ182" s="207"/>
      <c r="FR182" s="207" t="str">
        <f t="shared" si="143"/>
        <v/>
      </c>
      <c r="FS182" s="207"/>
      <c r="FT182" s="207"/>
      <c r="FU182" s="207"/>
      <c r="FV182" s="207"/>
      <c r="FW182" s="207"/>
      <c r="FX182" s="207"/>
      <c r="FY182" s="207" t="str">
        <f t="shared" si="144"/>
        <v/>
      </c>
      <c r="FZ182" s="207"/>
      <c r="GA182" s="207"/>
      <c r="GB182" s="207"/>
      <c r="GC182" s="207"/>
      <c r="GD182" s="207"/>
      <c r="GE182" s="207"/>
      <c r="GF182" s="207" t="str">
        <f t="shared" si="145"/>
        <v/>
      </c>
      <c r="GG182" s="207"/>
      <c r="GH182" s="207"/>
      <c r="GI182" s="207"/>
      <c r="GJ182" s="207"/>
      <c r="GK182" s="207"/>
      <c r="GL182" s="207"/>
      <c r="GM182" s="207" t="str">
        <f t="shared" si="146"/>
        <v/>
      </c>
      <c r="GN182" s="207"/>
      <c r="GO182" s="207"/>
      <c r="GP182" s="207"/>
      <c r="GQ182" s="207"/>
      <c r="GR182" s="207"/>
      <c r="GS182" s="207"/>
      <c r="GT182" s="207" t="str">
        <f t="shared" si="147"/>
        <v/>
      </c>
      <c r="GU182" s="207"/>
      <c r="GV182" s="207"/>
      <c r="GW182" s="207"/>
      <c r="GX182" s="207"/>
      <c r="GY182" s="207"/>
      <c r="GZ182" s="207"/>
      <c r="HA182" s="207" t="str">
        <f t="shared" si="148"/>
        <v/>
      </c>
      <c r="HB182" s="207"/>
      <c r="HC182" s="207"/>
      <c r="HD182" s="207"/>
      <c r="HE182" s="207"/>
      <c r="HF182" s="207"/>
      <c r="HG182" s="207"/>
      <c r="HH182" s="207" t="str">
        <f t="shared" si="149"/>
        <v/>
      </c>
      <c r="HI182" s="207"/>
      <c r="HJ182" s="207"/>
      <c r="HK182" s="207"/>
      <c r="HL182" s="207"/>
      <c r="HM182" s="207"/>
      <c r="HN182" s="207"/>
      <c r="HO182" s="207" t="str">
        <f t="shared" si="150"/>
        <v/>
      </c>
      <c r="HP182" s="207"/>
      <c r="HQ182" s="207"/>
      <c r="HR182" s="207"/>
      <c r="HS182" s="207"/>
      <c r="HT182" s="207"/>
      <c r="HU182" s="207"/>
      <c r="HV182" s="207" t="str">
        <f t="shared" si="151"/>
        <v/>
      </c>
      <c r="HW182" s="207"/>
      <c r="HX182" s="207"/>
      <c r="HY182" s="207"/>
      <c r="HZ182" s="207"/>
      <c r="IA182" s="207"/>
      <c r="IB182" s="207"/>
      <c r="IC182" s="207" t="str">
        <f t="shared" si="152"/>
        <v/>
      </c>
      <c r="ID182" s="207"/>
      <c r="IE182" s="207"/>
      <c r="IF182" s="207"/>
      <c r="IG182" s="207"/>
      <c r="IH182" s="207"/>
      <c r="II182" s="207"/>
      <c r="IJ182" s="207" t="str">
        <f t="shared" si="153"/>
        <v/>
      </c>
      <c r="IK182" s="207"/>
      <c r="IL182" s="207"/>
      <c r="IM182" s="207"/>
      <c r="IN182" s="207"/>
      <c r="IO182" s="207"/>
      <c r="IP182" s="207"/>
      <c r="IQ182" s="207" t="str">
        <f t="shared" si="154"/>
        <v/>
      </c>
      <c r="IR182" s="207"/>
      <c r="IS182" s="207"/>
      <c r="IT182" s="207"/>
      <c r="IU182" s="207"/>
      <c r="IV182" s="207"/>
      <c r="IW182" s="207"/>
      <c r="IX182" s="207" t="str">
        <f t="shared" si="155"/>
        <v/>
      </c>
      <c r="IY182" s="207"/>
      <c r="IZ182" s="207"/>
      <c r="JA182" s="207"/>
      <c r="JB182" s="207"/>
      <c r="JC182" s="207"/>
      <c r="JD182" s="207"/>
      <c r="JE182" s="207" t="str">
        <f t="shared" si="156"/>
        <v/>
      </c>
      <c r="JF182" s="207"/>
      <c r="JG182" s="207"/>
      <c r="JH182" s="207"/>
      <c r="JI182" s="207"/>
      <c r="JJ182" s="207"/>
      <c r="JK182" s="207"/>
      <c r="JL182" s="207" t="str">
        <f t="shared" si="157"/>
        <v/>
      </c>
      <c r="JM182" s="207"/>
      <c r="JN182" s="207"/>
      <c r="JO182" s="207"/>
      <c r="JP182" s="207"/>
      <c r="JQ182" s="207"/>
      <c r="JR182" s="207"/>
      <c r="JS182" s="207" t="str">
        <f t="shared" si="158"/>
        <v/>
      </c>
      <c r="JT182" s="207"/>
      <c r="JU182" s="207"/>
      <c r="JV182" s="207"/>
      <c r="JW182" s="207"/>
      <c r="JX182" s="207"/>
      <c r="JY182" s="207"/>
      <c r="JZ182" s="207" t="str">
        <f t="shared" si="159"/>
        <v/>
      </c>
      <c r="KA182" s="207"/>
      <c r="KB182" s="207"/>
      <c r="KC182" s="207"/>
      <c r="KD182" s="207"/>
      <c r="KE182" s="207"/>
      <c r="KF182" s="207"/>
      <c r="KG182" s="207" t="str">
        <f t="shared" si="160"/>
        <v/>
      </c>
      <c r="KH182" s="207"/>
      <c r="KI182" s="207"/>
      <c r="KJ182" s="207"/>
      <c r="KK182" s="207"/>
      <c r="KL182" s="207"/>
      <c r="KM182" s="207"/>
      <c r="KN182" s="207" t="str">
        <f t="shared" si="161"/>
        <v/>
      </c>
      <c r="KO182" s="207"/>
      <c r="KP182" s="207"/>
      <c r="KQ182" s="207"/>
      <c r="KR182" s="207"/>
      <c r="KS182" s="207"/>
      <c r="KT182" s="207"/>
      <c r="KU182" s="207" t="str">
        <f t="shared" si="162"/>
        <v/>
      </c>
      <c r="KV182" s="207"/>
      <c r="KW182" s="207"/>
      <c r="KX182" s="207"/>
      <c r="KY182" s="207"/>
      <c r="KZ182" s="207"/>
      <c r="LA182" s="207"/>
      <c r="LB182" s="207" t="str">
        <f t="shared" si="163"/>
        <v/>
      </c>
      <c r="LC182" s="207"/>
      <c r="LD182" s="207"/>
      <c r="LE182" s="207"/>
      <c r="LF182" s="207"/>
      <c r="LG182" s="207"/>
      <c r="LH182" s="207"/>
      <c r="LI182" s="207" t="str">
        <f t="shared" si="104"/>
        <v/>
      </c>
      <c r="LJ182" s="207"/>
      <c r="LK182" s="207"/>
      <c r="LL182" s="207"/>
      <c r="LM182" s="207"/>
      <c r="LN182" s="207"/>
      <c r="LO182" s="207"/>
      <c r="LP182" s="207" t="str">
        <f t="shared" si="105"/>
        <v/>
      </c>
      <c r="LQ182" s="207"/>
      <c r="LR182" s="207"/>
      <c r="LS182" s="207"/>
      <c r="LT182" s="207"/>
      <c r="LU182" s="207"/>
      <c r="LV182" s="207"/>
      <c r="LW182" s="207" t="str">
        <f t="shared" si="106"/>
        <v/>
      </c>
      <c r="LX182" s="207"/>
      <c r="LY182" s="207"/>
      <c r="LZ182" s="207"/>
      <c r="MA182" s="207"/>
      <c r="MB182" s="207"/>
      <c r="MC182" s="207"/>
      <c r="MD182" s="207" t="str">
        <f t="shared" si="107"/>
        <v/>
      </c>
      <c r="ME182" s="207"/>
      <c r="MF182" s="207"/>
      <c r="MG182" s="207"/>
      <c r="MH182" s="207"/>
      <c r="MI182" s="207"/>
      <c r="MJ182" s="207"/>
      <c r="MK182" s="207" t="str">
        <f t="shared" si="108"/>
        <v/>
      </c>
      <c r="ML182" s="207"/>
      <c r="MM182" s="207"/>
      <c r="MN182" s="207"/>
      <c r="MO182" s="207"/>
      <c r="MP182" s="207"/>
      <c r="MQ182" s="207"/>
      <c r="MR182" s="207" t="str">
        <f t="shared" si="109"/>
        <v/>
      </c>
      <c r="MS182" s="207"/>
      <c r="MT182" s="207"/>
      <c r="MU182" s="207"/>
      <c r="MV182" s="207"/>
      <c r="MW182" s="207"/>
      <c r="MX182" s="207"/>
      <c r="MY182" s="207" t="str">
        <f t="shared" si="110"/>
        <v/>
      </c>
      <c r="MZ182" s="207"/>
      <c r="NA182" s="207"/>
      <c r="NB182" s="207"/>
      <c r="NC182" s="207"/>
      <c r="ND182" s="207"/>
      <c r="NE182" s="207"/>
      <c r="NF182" s="207" t="str">
        <f t="shared" si="111"/>
        <v/>
      </c>
      <c r="NG182" s="207"/>
      <c r="NH182" s="207"/>
      <c r="NI182" s="207"/>
      <c r="NJ182" s="207"/>
      <c r="NK182" s="207"/>
      <c r="NL182" s="207"/>
      <c r="NM182" s="207" t="str">
        <f t="shared" si="112"/>
        <v/>
      </c>
      <c r="NN182" s="207"/>
      <c r="NO182" s="207"/>
      <c r="NP182" s="207"/>
      <c r="NQ182" s="207"/>
      <c r="NR182" s="207"/>
      <c r="NS182" s="207"/>
      <c r="NT182" s="207" t="str">
        <f t="shared" si="113"/>
        <v/>
      </c>
      <c r="NU182" s="207"/>
      <c r="NV182" s="207"/>
      <c r="NW182" s="207"/>
      <c r="NX182" s="207"/>
      <c r="NY182" s="207"/>
      <c r="NZ182" s="207"/>
      <c r="OA182" s="207" t="str">
        <f t="shared" si="114"/>
        <v/>
      </c>
      <c r="OB182" s="207"/>
      <c r="OC182" s="207"/>
      <c r="OD182" s="207"/>
      <c r="OE182" s="207"/>
      <c r="OF182" s="207"/>
      <c r="OG182" s="207"/>
      <c r="OH182" s="207" t="str">
        <f t="shared" si="115"/>
        <v/>
      </c>
      <c r="OI182" s="207"/>
      <c r="OJ182" s="207"/>
      <c r="OK182" s="207"/>
      <c r="OL182" s="207"/>
      <c r="OM182" s="207"/>
      <c r="ON182" s="207"/>
      <c r="OO182" s="207" t="str">
        <f t="shared" si="116"/>
        <v/>
      </c>
      <c r="OP182" s="207"/>
      <c r="OQ182" s="207"/>
      <c r="OR182" s="207"/>
      <c r="OS182" s="207"/>
      <c r="OT182" s="207"/>
      <c r="OU182" s="207"/>
      <c r="OV182" s="207" t="str">
        <f t="shared" si="117"/>
        <v/>
      </c>
      <c r="OW182" s="207"/>
      <c r="OX182" s="207"/>
      <c r="OY182" s="207"/>
      <c r="OZ182" s="207"/>
      <c r="PA182" s="207"/>
      <c r="PB182" s="207"/>
      <c r="PC182" s="207" t="str">
        <f t="shared" si="118"/>
        <v/>
      </c>
      <c r="PD182" s="207"/>
      <c r="PE182" s="207"/>
      <c r="PF182" s="207"/>
      <c r="PG182" s="207"/>
      <c r="PH182" s="207"/>
      <c r="PI182" s="207"/>
      <c r="PJ182" s="207" t="str">
        <f t="shared" si="119"/>
        <v/>
      </c>
      <c r="PK182" s="207"/>
      <c r="PL182" s="207"/>
      <c r="PM182" s="207"/>
      <c r="PN182" s="207"/>
      <c r="PO182" s="207"/>
      <c r="PP182" s="207"/>
      <c r="PQ182" s="207" t="str">
        <f t="shared" si="120"/>
        <v/>
      </c>
      <c r="PR182" s="207"/>
      <c r="PS182" s="207"/>
      <c r="PT182" s="207"/>
      <c r="PU182" s="207"/>
      <c r="PV182" s="207"/>
      <c r="PW182" s="207"/>
      <c r="PX182" s="207" t="str">
        <f t="shared" si="121"/>
        <v/>
      </c>
      <c r="PY182" s="207"/>
      <c r="PZ182" s="207"/>
      <c r="QA182" s="207"/>
      <c r="QB182" s="207"/>
      <c r="QC182" s="207"/>
      <c r="QD182" s="207"/>
      <c r="QE182" s="207" t="str">
        <f t="shared" si="122"/>
        <v/>
      </c>
      <c r="QF182" s="207"/>
      <c r="QG182" s="207"/>
      <c r="QH182" s="207"/>
      <c r="QI182" s="207"/>
      <c r="QJ182" s="207"/>
      <c r="QK182" s="207"/>
      <c r="QL182" s="207"/>
      <c r="QM182" s="207"/>
      <c r="QN182" s="207"/>
      <c r="QO182" s="207"/>
      <c r="QP182" s="207"/>
      <c r="QQ182" s="207"/>
      <c r="QR182" s="207"/>
      <c r="QS182" s="207"/>
      <c r="QT182" s="207"/>
      <c r="QU182" s="207"/>
      <c r="QV182" s="207"/>
    </row>
    <row r="183" spans="1:464" s="6" customFormat="1" ht="16.5">
      <c r="A183" s="207"/>
      <c r="B183" s="208"/>
      <c r="C183" s="208"/>
      <c r="D183" s="208"/>
      <c r="E183" s="208"/>
      <c r="F183" s="207" t="e">
        <f>F85</f>
        <v>#N/A</v>
      </c>
      <c r="G183" s="207"/>
      <c r="H183" s="208"/>
      <c r="I183" s="208"/>
      <c r="J183" s="208"/>
      <c r="K183" s="207"/>
      <c r="L183" s="207"/>
      <c r="M183" s="207">
        <f>M85</f>
        <v>0</v>
      </c>
      <c r="N183" s="207"/>
      <c r="O183" s="207"/>
      <c r="P183" s="207"/>
      <c r="Q183" s="209"/>
      <c r="R183" s="207"/>
      <c r="S183" s="207"/>
      <c r="T183" s="207">
        <f>T85</f>
        <v>0</v>
      </c>
      <c r="U183" s="207"/>
      <c r="V183" s="207"/>
      <c r="W183" s="207"/>
      <c r="X183" s="207"/>
      <c r="Y183" s="207"/>
      <c r="Z183" s="207"/>
      <c r="AA183" s="207">
        <f>AA85</f>
        <v>0</v>
      </c>
      <c r="AB183" s="207"/>
      <c r="AC183" s="207"/>
      <c r="AD183" s="207"/>
      <c r="AE183" s="207"/>
      <c r="AF183" s="207"/>
      <c r="AG183" s="207"/>
      <c r="AH183" s="207" t="str">
        <f t="shared" si="123"/>
        <v/>
      </c>
      <c r="AI183" s="207"/>
      <c r="AJ183" s="207"/>
      <c r="AK183" s="207"/>
      <c r="AL183" s="207"/>
      <c r="AM183" s="207"/>
      <c r="AN183" s="207"/>
      <c r="AO183" s="207" t="str">
        <f t="shared" si="124"/>
        <v/>
      </c>
      <c r="AP183" s="207"/>
      <c r="AQ183" s="207"/>
      <c r="AR183" s="207"/>
      <c r="AS183" s="207"/>
      <c r="AT183" s="207"/>
      <c r="AU183" s="207"/>
      <c r="AV183" s="207" t="str">
        <f t="shared" si="125"/>
        <v/>
      </c>
      <c r="AW183" s="207"/>
      <c r="AX183" s="207"/>
      <c r="AY183" s="207"/>
      <c r="AZ183" s="207"/>
      <c r="BA183" s="207"/>
      <c r="BB183" s="207"/>
      <c r="BC183" s="207" t="str">
        <f t="shared" si="126"/>
        <v/>
      </c>
      <c r="BD183" s="207"/>
      <c r="BE183" s="207"/>
      <c r="BF183" s="207"/>
      <c r="BG183" s="207"/>
      <c r="BH183" s="207"/>
      <c r="BI183" s="207"/>
      <c r="BJ183" s="207" t="str">
        <f t="shared" si="127"/>
        <v/>
      </c>
      <c r="BK183" s="207"/>
      <c r="BL183" s="207"/>
      <c r="BM183" s="207"/>
      <c r="BN183" s="207"/>
      <c r="BO183" s="207"/>
      <c r="BP183" s="207"/>
      <c r="BQ183" s="207" t="str">
        <f t="shared" si="128"/>
        <v/>
      </c>
      <c r="BR183" s="207"/>
      <c r="BS183" s="207"/>
      <c r="BT183" s="207"/>
      <c r="BU183" s="207"/>
      <c r="BV183" s="207"/>
      <c r="BW183" s="207"/>
      <c r="BX183" s="207" t="str">
        <f t="shared" si="129"/>
        <v/>
      </c>
      <c r="BY183" s="207"/>
      <c r="BZ183" s="207"/>
      <c r="CA183" s="207"/>
      <c r="CB183" s="207"/>
      <c r="CC183" s="207"/>
      <c r="CD183" s="207"/>
      <c r="CE183" s="207" t="str">
        <f t="shared" si="130"/>
        <v/>
      </c>
      <c r="CF183" s="207"/>
      <c r="CG183" s="207"/>
      <c r="CH183" s="207"/>
      <c r="CI183" s="207"/>
      <c r="CJ183" s="207"/>
      <c r="CK183" s="207"/>
      <c r="CL183" s="207" t="str">
        <f t="shared" si="131"/>
        <v/>
      </c>
      <c r="CM183" s="207"/>
      <c r="CN183" s="207"/>
      <c r="CO183" s="207"/>
      <c r="CP183" s="207"/>
      <c r="CQ183" s="207"/>
      <c r="CR183" s="207"/>
      <c r="CS183" s="207" t="str">
        <f t="shared" si="132"/>
        <v/>
      </c>
      <c r="CT183" s="207"/>
      <c r="CU183" s="207"/>
      <c r="CV183" s="207"/>
      <c r="CW183" s="207"/>
      <c r="CX183" s="207"/>
      <c r="CY183" s="207"/>
      <c r="CZ183" s="207" t="str">
        <f t="shared" si="133"/>
        <v/>
      </c>
      <c r="DA183" s="207"/>
      <c r="DB183" s="207"/>
      <c r="DC183" s="207"/>
      <c r="DD183" s="207"/>
      <c r="DE183" s="207"/>
      <c r="DF183" s="207"/>
      <c r="DG183" s="207" t="str">
        <f t="shared" si="134"/>
        <v/>
      </c>
      <c r="DH183" s="207"/>
      <c r="DI183" s="207"/>
      <c r="DJ183" s="207"/>
      <c r="DK183" s="207"/>
      <c r="DL183" s="207"/>
      <c r="DM183" s="207"/>
      <c r="DN183" s="207" t="str">
        <f t="shared" si="135"/>
        <v/>
      </c>
      <c r="DO183" s="207"/>
      <c r="DP183" s="207"/>
      <c r="DQ183" s="207"/>
      <c r="DR183" s="207"/>
      <c r="DS183" s="207"/>
      <c r="DT183" s="207"/>
      <c r="DU183" s="207" t="str">
        <f t="shared" si="136"/>
        <v/>
      </c>
      <c r="DV183" s="207"/>
      <c r="DW183" s="207"/>
      <c r="DX183" s="207"/>
      <c r="DY183" s="207"/>
      <c r="DZ183" s="207"/>
      <c r="EA183" s="207"/>
      <c r="EB183" s="207" t="str">
        <f t="shared" si="137"/>
        <v/>
      </c>
      <c r="EC183" s="207"/>
      <c r="ED183" s="207"/>
      <c r="EE183" s="207"/>
      <c r="EF183" s="207"/>
      <c r="EG183" s="207"/>
      <c r="EH183" s="207"/>
      <c r="EI183" s="207" t="str">
        <f t="shared" si="138"/>
        <v/>
      </c>
      <c r="EJ183" s="207"/>
      <c r="EK183" s="207"/>
      <c r="EL183" s="207"/>
      <c r="EM183" s="207"/>
      <c r="EN183" s="207"/>
      <c r="EO183" s="207"/>
      <c r="EP183" s="207" t="str">
        <f t="shared" si="139"/>
        <v/>
      </c>
      <c r="EQ183" s="207"/>
      <c r="ER183" s="207"/>
      <c r="ES183" s="207"/>
      <c r="ET183" s="207"/>
      <c r="EU183" s="207"/>
      <c r="EV183" s="207"/>
      <c r="EW183" s="207" t="str">
        <f t="shared" si="140"/>
        <v/>
      </c>
      <c r="EX183" s="207"/>
      <c r="EY183" s="207"/>
      <c r="EZ183" s="207"/>
      <c r="FA183" s="207"/>
      <c r="FB183" s="207"/>
      <c r="FC183" s="207"/>
      <c r="FD183" s="207" t="str">
        <f t="shared" si="141"/>
        <v/>
      </c>
      <c r="FE183" s="207"/>
      <c r="FF183" s="207"/>
      <c r="FG183" s="207"/>
      <c r="FH183" s="207"/>
      <c r="FI183" s="207"/>
      <c r="FJ183" s="207"/>
      <c r="FK183" s="207" t="str">
        <f t="shared" si="142"/>
        <v/>
      </c>
      <c r="FL183" s="207"/>
      <c r="FM183" s="207"/>
      <c r="FN183" s="207"/>
      <c r="FO183" s="207"/>
      <c r="FP183" s="207"/>
      <c r="FQ183" s="207"/>
      <c r="FR183" s="207" t="str">
        <f t="shared" si="143"/>
        <v/>
      </c>
      <c r="FS183" s="207"/>
      <c r="FT183" s="207"/>
      <c r="FU183" s="207"/>
      <c r="FV183" s="207"/>
      <c r="FW183" s="207"/>
      <c r="FX183" s="207"/>
      <c r="FY183" s="207" t="str">
        <f t="shared" si="144"/>
        <v/>
      </c>
      <c r="FZ183" s="207"/>
      <c r="GA183" s="207"/>
      <c r="GB183" s="207"/>
      <c r="GC183" s="207"/>
      <c r="GD183" s="207"/>
      <c r="GE183" s="207"/>
      <c r="GF183" s="207" t="str">
        <f t="shared" si="145"/>
        <v/>
      </c>
      <c r="GG183" s="207"/>
      <c r="GH183" s="207"/>
      <c r="GI183" s="207"/>
      <c r="GJ183" s="207"/>
      <c r="GK183" s="207"/>
      <c r="GL183" s="207"/>
      <c r="GM183" s="207" t="str">
        <f t="shared" si="146"/>
        <v/>
      </c>
      <c r="GN183" s="207"/>
      <c r="GO183" s="207"/>
      <c r="GP183" s="207"/>
      <c r="GQ183" s="207"/>
      <c r="GR183" s="207"/>
      <c r="GS183" s="207"/>
      <c r="GT183" s="207" t="str">
        <f t="shared" si="147"/>
        <v/>
      </c>
      <c r="GU183" s="207"/>
      <c r="GV183" s="207"/>
      <c r="GW183" s="207"/>
      <c r="GX183" s="207"/>
      <c r="GY183" s="207"/>
      <c r="GZ183" s="207"/>
      <c r="HA183" s="207" t="str">
        <f t="shared" si="148"/>
        <v/>
      </c>
      <c r="HB183" s="207"/>
      <c r="HC183" s="207"/>
      <c r="HD183" s="207"/>
      <c r="HE183" s="207"/>
      <c r="HF183" s="207"/>
      <c r="HG183" s="207"/>
      <c r="HH183" s="207" t="str">
        <f t="shared" si="149"/>
        <v/>
      </c>
      <c r="HI183" s="207"/>
      <c r="HJ183" s="207"/>
      <c r="HK183" s="207"/>
      <c r="HL183" s="207"/>
      <c r="HM183" s="207"/>
      <c r="HN183" s="207"/>
      <c r="HO183" s="207" t="str">
        <f t="shared" si="150"/>
        <v/>
      </c>
      <c r="HP183" s="207"/>
      <c r="HQ183" s="207"/>
      <c r="HR183" s="207"/>
      <c r="HS183" s="207"/>
      <c r="HT183" s="207"/>
      <c r="HU183" s="207"/>
      <c r="HV183" s="207" t="str">
        <f t="shared" si="151"/>
        <v/>
      </c>
      <c r="HW183" s="207"/>
      <c r="HX183" s="207"/>
      <c r="HY183" s="207"/>
      <c r="HZ183" s="207"/>
      <c r="IA183" s="207"/>
      <c r="IB183" s="207"/>
      <c r="IC183" s="207" t="str">
        <f t="shared" si="152"/>
        <v/>
      </c>
      <c r="ID183" s="207"/>
      <c r="IE183" s="207"/>
      <c r="IF183" s="207"/>
      <c r="IG183" s="207"/>
      <c r="IH183" s="207"/>
      <c r="II183" s="207"/>
      <c r="IJ183" s="207" t="str">
        <f t="shared" si="153"/>
        <v/>
      </c>
      <c r="IK183" s="207"/>
      <c r="IL183" s="207"/>
      <c r="IM183" s="207"/>
      <c r="IN183" s="207"/>
      <c r="IO183" s="207"/>
      <c r="IP183" s="207"/>
      <c r="IQ183" s="207" t="str">
        <f t="shared" si="154"/>
        <v/>
      </c>
      <c r="IR183" s="207"/>
      <c r="IS183" s="207"/>
      <c r="IT183" s="207"/>
      <c r="IU183" s="207"/>
      <c r="IV183" s="207"/>
      <c r="IW183" s="207"/>
      <c r="IX183" s="207" t="str">
        <f t="shared" si="155"/>
        <v/>
      </c>
      <c r="IY183" s="207"/>
      <c r="IZ183" s="207"/>
      <c r="JA183" s="207"/>
      <c r="JB183" s="207"/>
      <c r="JC183" s="207"/>
      <c r="JD183" s="207"/>
      <c r="JE183" s="207" t="str">
        <f t="shared" si="156"/>
        <v/>
      </c>
      <c r="JF183" s="207"/>
      <c r="JG183" s="207"/>
      <c r="JH183" s="207"/>
      <c r="JI183" s="207"/>
      <c r="JJ183" s="207"/>
      <c r="JK183" s="207"/>
      <c r="JL183" s="207" t="str">
        <f t="shared" si="157"/>
        <v/>
      </c>
      <c r="JM183" s="207"/>
      <c r="JN183" s="207"/>
      <c r="JO183" s="207"/>
      <c r="JP183" s="207"/>
      <c r="JQ183" s="207"/>
      <c r="JR183" s="207"/>
      <c r="JS183" s="207" t="str">
        <f t="shared" si="158"/>
        <v/>
      </c>
      <c r="JT183" s="207"/>
      <c r="JU183" s="207"/>
      <c r="JV183" s="207"/>
      <c r="JW183" s="207"/>
      <c r="JX183" s="207"/>
      <c r="JY183" s="207"/>
      <c r="JZ183" s="207" t="str">
        <f t="shared" si="159"/>
        <v/>
      </c>
      <c r="KA183" s="207"/>
      <c r="KB183" s="207"/>
      <c r="KC183" s="207"/>
      <c r="KD183" s="207"/>
      <c r="KE183" s="207"/>
      <c r="KF183" s="207"/>
      <c r="KG183" s="207" t="str">
        <f t="shared" si="160"/>
        <v/>
      </c>
      <c r="KH183" s="207"/>
      <c r="KI183" s="207"/>
      <c r="KJ183" s="207"/>
      <c r="KK183" s="207"/>
      <c r="KL183" s="207"/>
      <c r="KM183" s="207"/>
      <c r="KN183" s="207" t="str">
        <f t="shared" si="161"/>
        <v/>
      </c>
      <c r="KO183" s="207"/>
      <c r="KP183" s="207"/>
      <c r="KQ183" s="207"/>
      <c r="KR183" s="207"/>
      <c r="KS183" s="207"/>
      <c r="KT183" s="207"/>
      <c r="KU183" s="207" t="str">
        <f t="shared" si="162"/>
        <v/>
      </c>
      <c r="KV183" s="207"/>
      <c r="KW183" s="207"/>
      <c r="KX183" s="207"/>
      <c r="KY183" s="207"/>
      <c r="KZ183" s="207"/>
      <c r="LA183" s="207"/>
      <c r="LB183" s="207" t="str">
        <f t="shared" si="163"/>
        <v/>
      </c>
      <c r="LC183" s="207"/>
      <c r="LD183" s="207"/>
      <c r="LE183" s="207"/>
      <c r="LF183" s="207"/>
      <c r="LG183" s="207"/>
      <c r="LH183" s="207"/>
      <c r="LI183" s="207" t="str">
        <f t="shared" si="104"/>
        <v/>
      </c>
      <c r="LJ183" s="207"/>
      <c r="LK183" s="207"/>
      <c r="LL183" s="207"/>
      <c r="LM183" s="207"/>
      <c r="LN183" s="207"/>
      <c r="LO183" s="207"/>
      <c r="LP183" s="207" t="str">
        <f t="shared" si="105"/>
        <v/>
      </c>
      <c r="LQ183" s="207"/>
      <c r="LR183" s="207"/>
      <c r="LS183" s="207"/>
      <c r="LT183" s="207"/>
      <c r="LU183" s="207"/>
      <c r="LV183" s="207"/>
      <c r="LW183" s="207" t="str">
        <f t="shared" si="106"/>
        <v/>
      </c>
      <c r="LX183" s="207"/>
      <c r="LY183" s="207"/>
      <c r="LZ183" s="207"/>
      <c r="MA183" s="207"/>
      <c r="MB183" s="207"/>
      <c r="MC183" s="207"/>
      <c r="MD183" s="207" t="str">
        <f t="shared" si="107"/>
        <v/>
      </c>
      <c r="ME183" s="207"/>
      <c r="MF183" s="207"/>
      <c r="MG183" s="207"/>
      <c r="MH183" s="207"/>
      <c r="MI183" s="207"/>
      <c r="MJ183" s="207"/>
      <c r="MK183" s="207" t="str">
        <f t="shared" si="108"/>
        <v/>
      </c>
      <c r="ML183" s="207"/>
      <c r="MM183" s="207"/>
      <c r="MN183" s="207"/>
      <c r="MO183" s="207"/>
      <c r="MP183" s="207"/>
      <c r="MQ183" s="207"/>
      <c r="MR183" s="207" t="str">
        <f t="shared" si="109"/>
        <v/>
      </c>
      <c r="MS183" s="207"/>
      <c r="MT183" s="207"/>
      <c r="MU183" s="207"/>
      <c r="MV183" s="207"/>
      <c r="MW183" s="207"/>
      <c r="MX183" s="207"/>
      <c r="MY183" s="207" t="str">
        <f t="shared" si="110"/>
        <v/>
      </c>
      <c r="MZ183" s="207"/>
      <c r="NA183" s="207"/>
      <c r="NB183" s="207"/>
      <c r="NC183" s="207"/>
      <c r="ND183" s="207"/>
      <c r="NE183" s="207"/>
      <c r="NF183" s="207" t="str">
        <f t="shared" si="111"/>
        <v/>
      </c>
      <c r="NG183" s="207"/>
      <c r="NH183" s="207"/>
      <c r="NI183" s="207"/>
      <c r="NJ183" s="207"/>
      <c r="NK183" s="207"/>
      <c r="NL183" s="207"/>
      <c r="NM183" s="207" t="str">
        <f t="shared" si="112"/>
        <v/>
      </c>
      <c r="NN183" s="207"/>
      <c r="NO183" s="207"/>
      <c r="NP183" s="207"/>
      <c r="NQ183" s="207"/>
      <c r="NR183" s="207"/>
      <c r="NS183" s="207"/>
      <c r="NT183" s="207" t="str">
        <f t="shared" si="113"/>
        <v/>
      </c>
      <c r="NU183" s="207"/>
      <c r="NV183" s="207"/>
      <c r="NW183" s="207"/>
      <c r="NX183" s="207"/>
      <c r="NY183" s="207"/>
      <c r="NZ183" s="207"/>
      <c r="OA183" s="207" t="str">
        <f t="shared" si="114"/>
        <v/>
      </c>
      <c r="OB183" s="207"/>
      <c r="OC183" s="207"/>
      <c r="OD183" s="207"/>
      <c r="OE183" s="207"/>
      <c r="OF183" s="207"/>
      <c r="OG183" s="207"/>
      <c r="OH183" s="207" t="str">
        <f t="shared" si="115"/>
        <v/>
      </c>
      <c r="OI183" s="207"/>
      <c r="OJ183" s="207"/>
      <c r="OK183" s="207"/>
      <c r="OL183" s="207"/>
      <c r="OM183" s="207"/>
      <c r="ON183" s="207"/>
      <c r="OO183" s="207" t="str">
        <f t="shared" si="116"/>
        <v/>
      </c>
      <c r="OP183" s="207"/>
      <c r="OQ183" s="207"/>
      <c r="OR183" s="207"/>
      <c r="OS183" s="207"/>
      <c r="OT183" s="207"/>
      <c r="OU183" s="207"/>
      <c r="OV183" s="207" t="str">
        <f t="shared" si="117"/>
        <v/>
      </c>
      <c r="OW183" s="207"/>
      <c r="OX183" s="207"/>
      <c r="OY183" s="207"/>
      <c r="OZ183" s="207"/>
      <c r="PA183" s="207"/>
      <c r="PB183" s="207"/>
      <c r="PC183" s="207" t="str">
        <f t="shared" si="118"/>
        <v/>
      </c>
      <c r="PD183" s="207"/>
      <c r="PE183" s="207"/>
      <c r="PF183" s="207"/>
      <c r="PG183" s="207"/>
      <c r="PH183" s="207"/>
      <c r="PI183" s="207"/>
      <c r="PJ183" s="207" t="str">
        <f t="shared" si="119"/>
        <v/>
      </c>
      <c r="PK183" s="207"/>
      <c r="PL183" s="207"/>
      <c r="PM183" s="207"/>
      <c r="PN183" s="207"/>
      <c r="PO183" s="207"/>
      <c r="PP183" s="207"/>
      <c r="PQ183" s="207" t="str">
        <f t="shared" si="120"/>
        <v/>
      </c>
      <c r="PR183" s="207"/>
      <c r="PS183" s="207"/>
      <c r="PT183" s="207"/>
      <c r="PU183" s="207"/>
      <c r="PV183" s="207"/>
      <c r="PW183" s="207"/>
      <c r="PX183" s="207" t="str">
        <f t="shared" si="121"/>
        <v/>
      </c>
      <c r="PY183" s="207"/>
      <c r="PZ183" s="207"/>
      <c r="QA183" s="207"/>
      <c r="QB183" s="207"/>
      <c r="QC183" s="207"/>
      <c r="QD183" s="207"/>
      <c r="QE183" s="207" t="str">
        <f t="shared" si="122"/>
        <v/>
      </c>
      <c r="QF183" s="207"/>
      <c r="QG183" s="207"/>
      <c r="QH183" s="207"/>
      <c r="QI183" s="207"/>
      <c r="QJ183" s="207"/>
      <c r="QK183" s="207"/>
      <c r="QL183" s="207"/>
      <c r="QM183" s="207"/>
      <c r="QN183" s="207"/>
      <c r="QO183" s="207"/>
      <c r="QP183" s="207"/>
      <c r="QQ183" s="207"/>
      <c r="QR183" s="207"/>
      <c r="QS183" s="207"/>
      <c r="QT183" s="207"/>
      <c r="QU183" s="207"/>
      <c r="QV183" s="207"/>
    </row>
    <row r="184" spans="1:464" s="6" customFormat="1" ht="16.5">
      <c r="A184" s="207"/>
      <c r="B184" s="208"/>
      <c r="C184" s="208"/>
      <c r="D184" s="208"/>
      <c r="E184" s="208"/>
      <c r="F184" s="207" t="e">
        <f t="shared" ref="F184:F197" si="164">F86</f>
        <v>#N/A</v>
      </c>
      <c r="G184" s="207"/>
      <c r="H184" s="208"/>
      <c r="I184" s="208"/>
      <c r="J184" s="208"/>
      <c r="K184" s="207"/>
      <c r="L184" s="207"/>
      <c r="M184" s="207">
        <f t="shared" ref="M184:M197" si="165">M86</f>
        <v>0</v>
      </c>
      <c r="N184" s="207"/>
      <c r="O184" s="207"/>
      <c r="P184" s="207"/>
      <c r="Q184" s="209"/>
      <c r="R184" s="207"/>
      <c r="S184" s="207"/>
      <c r="T184" s="207">
        <f t="shared" ref="T184:T188" si="166">T86</f>
        <v>0</v>
      </c>
      <c r="U184" s="207"/>
      <c r="V184" s="207"/>
      <c r="W184" s="207"/>
      <c r="X184" s="207"/>
      <c r="Y184" s="207"/>
      <c r="Z184" s="207"/>
      <c r="AA184" s="207">
        <f t="shared" ref="AA184:AA188" si="167">AA86</f>
        <v>0</v>
      </c>
      <c r="AB184" s="207"/>
      <c r="AC184" s="207"/>
      <c r="AD184" s="207"/>
      <c r="AE184" s="207"/>
      <c r="AF184" s="207"/>
      <c r="AG184" s="207"/>
      <c r="AH184" s="207" t="str">
        <f t="shared" si="123"/>
        <v/>
      </c>
      <c r="AI184" s="207"/>
      <c r="AJ184" s="207"/>
      <c r="AK184" s="207"/>
      <c r="AL184" s="207"/>
      <c r="AM184" s="207"/>
      <c r="AN184" s="207"/>
      <c r="AO184" s="207" t="str">
        <f t="shared" si="124"/>
        <v/>
      </c>
      <c r="AP184" s="207"/>
      <c r="AQ184" s="207"/>
      <c r="AR184" s="207"/>
      <c r="AS184" s="207"/>
      <c r="AT184" s="207"/>
      <c r="AU184" s="207"/>
      <c r="AV184" s="207" t="str">
        <f t="shared" si="125"/>
        <v/>
      </c>
      <c r="AW184" s="207"/>
      <c r="AX184" s="207"/>
      <c r="AY184" s="207"/>
      <c r="AZ184" s="207"/>
      <c r="BA184" s="207"/>
      <c r="BB184" s="207"/>
      <c r="BC184" s="207" t="str">
        <f t="shared" si="126"/>
        <v/>
      </c>
      <c r="BD184" s="207"/>
      <c r="BE184" s="207"/>
      <c r="BF184" s="207"/>
      <c r="BG184" s="207"/>
      <c r="BH184" s="207"/>
      <c r="BI184" s="207"/>
      <c r="BJ184" s="207" t="str">
        <f t="shared" si="127"/>
        <v/>
      </c>
      <c r="BK184" s="207"/>
      <c r="BL184" s="207"/>
      <c r="BM184" s="207"/>
      <c r="BN184" s="207"/>
      <c r="BO184" s="207"/>
      <c r="BP184" s="207"/>
      <c r="BQ184" s="207" t="str">
        <f t="shared" si="128"/>
        <v/>
      </c>
      <c r="BR184" s="207"/>
      <c r="BS184" s="207"/>
      <c r="BT184" s="207"/>
      <c r="BU184" s="207"/>
      <c r="BV184" s="207"/>
      <c r="BW184" s="207"/>
      <c r="BX184" s="207" t="str">
        <f t="shared" si="129"/>
        <v/>
      </c>
      <c r="BY184" s="207"/>
      <c r="BZ184" s="207"/>
      <c r="CA184" s="207"/>
      <c r="CB184" s="207"/>
      <c r="CC184" s="207"/>
      <c r="CD184" s="207"/>
      <c r="CE184" s="207" t="str">
        <f t="shared" si="130"/>
        <v/>
      </c>
      <c r="CF184" s="207"/>
      <c r="CG184" s="207"/>
      <c r="CH184" s="207"/>
      <c r="CI184" s="207"/>
      <c r="CJ184" s="207"/>
      <c r="CK184" s="207"/>
      <c r="CL184" s="207" t="str">
        <f t="shared" si="131"/>
        <v/>
      </c>
      <c r="CM184" s="207"/>
      <c r="CN184" s="207"/>
      <c r="CO184" s="207"/>
      <c r="CP184" s="207"/>
      <c r="CQ184" s="207"/>
      <c r="CR184" s="207"/>
      <c r="CS184" s="207" t="str">
        <f t="shared" si="132"/>
        <v/>
      </c>
      <c r="CT184" s="207"/>
      <c r="CU184" s="207"/>
      <c r="CV184" s="207"/>
      <c r="CW184" s="207"/>
      <c r="CX184" s="207"/>
      <c r="CY184" s="207"/>
      <c r="CZ184" s="207" t="str">
        <f t="shared" si="133"/>
        <v/>
      </c>
      <c r="DA184" s="207"/>
      <c r="DB184" s="207"/>
      <c r="DC184" s="207"/>
      <c r="DD184" s="207"/>
      <c r="DE184" s="207"/>
      <c r="DF184" s="207"/>
      <c r="DG184" s="207" t="str">
        <f t="shared" si="134"/>
        <v/>
      </c>
      <c r="DH184" s="207"/>
      <c r="DI184" s="207"/>
      <c r="DJ184" s="207"/>
      <c r="DK184" s="207"/>
      <c r="DL184" s="207"/>
      <c r="DM184" s="207"/>
      <c r="DN184" s="207" t="str">
        <f t="shared" si="135"/>
        <v/>
      </c>
      <c r="DO184" s="207"/>
      <c r="DP184" s="207"/>
      <c r="DQ184" s="207"/>
      <c r="DR184" s="207"/>
      <c r="DS184" s="207"/>
      <c r="DT184" s="207"/>
      <c r="DU184" s="207" t="str">
        <f t="shared" si="136"/>
        <v/>
      </c>
      <c r="DV184" s="207"/>
      <c r="DW184" s="207"/>
      <c r="DX184" s="207"/>
      <c r="DY184" s="207"/>
      <c r="DZ184" s="207"/>
      <c r="EA184" s="207"/>
      <c r="EB184" s="207" t="str">
        <f t="shared" si="137"/>
        <v/>
      </c>
      <c r="EC184" s="207"/>
      <c r="ED184" s="207"/>
      <c r="EE184" s="207"/>
      <c r="EF184" s="207"/>
      <c r="EG184" s="207"/>
      <c r="EH184" s="207"/>
      <c r="EI184" s="207" t="str">
        <f t="shared" si="138"/>
        <v/>
      </c>
      <c r="EJ184" s="207"/>
      <c r="EK184" s="207"/>
      <c r="EL184" s="207"/>
      <c r="EM184" s="207"/>
      <c r="EN184" s="207"/>
      <c r="EO184" s="207"/>
      <c r="EP184" s="207" t="str">
        <f t="shared" si="139"/>
        <v/>
      </c>
      <c r="EQ184" s="207"/>
      <c r="ER184" s="207"/>
      <c r="ES184" s="207"/>
      <c r="ET184" s="207"/>
      <c r="EU184" s="207"/>
      <c r="EV184" s="207"/>
      <c r="EW184" s="207" t="str">
        <f t="shared" si="140"/>
        <v/>
      </c>
      <c r="EX184" s="207"/>
      <c r="EY184" s="207"/>
      <c r="EZ184" s="207"/>
      <c r="FA184" s="207"/>
      <c r="FB184" s="207"/>
      <c r="FC184" s="207"/>
      <c r="FD184" s="207" t="str">
        <f t="shared" si="141"/>
        <v/>
      </c>
      <c r="FE184" s="207"/>
      <c r="FF184" s="207"/>
      <c r="FG184" s="207"/>
      <c r="FH184" s="207"/>
      <c r="FI184" s="207"/>
      <c r="FJ184" s="207"/>
      <c r="FK184" s="207" t="str">
        <f t="shared" si="142"/>
        <v/>
      </c>
      <c r="FL184" s="207"/>
      <c r="FM184" s="207"/>
      <c r="FN184" s="207"/>
      <c r="FO184" s="207"/>
      <c r="FP184" s="207"/>
      <c r="FQ184" s="207"/>
      <c r="FR184" s="207" t="str">
        <f t="shared" si="143"/>
        <v/>
      </c>
      <c r="FS184" s="207"/>
      <c r="FT184" s="207"/>
      <c r="FU184" s="207"/>
      <c r="FV184" s="207"/>
      <c r="FW184" s="207"/>
      <c r="FX184" s="207"/>
      <c r="FY184" s="207" t="str">
        <f t="shared" si="144"/>
        <v/>
      </c>
      <c r="FZ184" s="207"/>
      <c r="GA184" s="207"/>
      <c r="GB184" s="207"/>
      <c r="GC184" s="207"/>
      <c r="GD184" s="207"/>
      <c r="GE184" s="207"/>
      <c r="GF184" s="207" t="str">
        <f t="shared" si="145"/>
        <v/>
      </c>
      <c r="GG184" s="207"/>
      <c r="GH184" s="207"/>
      <c r="GI184" s="207"/>
      <c r="GJ184" s="207"/>
      <c r="GK184" s="207"/>
      <c r="GL184" s="207"/>
      <c r="GM184" s="207" t="str">
        <f t="shared" si="146"/>
        <v/>
      </c>
      <c r="GN184" s="207"/>
      <c r="GO184" s="207"/>
      <c r="GP184" s="207"/>
      <c r="GQ184" s="207"/>
      <c r="GR184" s="207"/>
      <c r="GS184" s="207"/>
      <c r="GT184" s="207" t="str">
        <f t="shared" si="147"/>
        <v/>
      </c>
      <c r="GU184" s="207"/>
      <c r="GV184" s="207"/>
      <c r="GW184" s="207"/>
      <c r="GX184" s="207"/>
      <c r="GY184" s="207"/>
      <c r="GZ184" s="207"/>
      <c r="HA184" s="207" t="str">
        <f t="shared" si="148"/>
        <v/>
      </c>
      <c r="HB184" s="207"/>
      <c r="HC184" s="207"/>
      <c r="HD184" s="207"/>
      <c r="HE184" s="207"/>
      <c r="HF184" s="207"/>
      <c r="HG184" s="207"/>
      <c r="HH184" s="207" t="str">
        <f t="shared" si="149"/>
        <v/>
      </c>
      <c r="HI184" s="207"/>
      <c r="HJ184" s="207"/>
      <c r="HK184" s="207"/>
      <c r="HL184" s="207"/>
      <c r="HM184" s="207"/>
      <c r="HN184" s="207"/>
      <c r="HO184" s="207" t="str">
        <f t="shared" si="150"/>
        <v/>
      </c>
      <c r="HP184" s="207"/>
      <c r="HQ184" s="207"/>
      <c r="HR184" s="207"/>
      <c r="HS184" s="207"/>
      <c r="HT184" s="207"/>
      <c r="HU184" s="207"/>
      <c r="HV184" s="207" t="str">
        <f t="shared" si="151"/>
        <v/>
      </c>
      <c r="HW184" s="207"/>
      <c r="HX184" s="207"/>
      <c r="HY184" s="207"/>
      <c r="HZ184" s="207"/>
      <c r="IA184" s="207"/>
      <c r="IB184" s="207"/>
      <c r="IC184" s="207" t="str">
        <f t="shared" si="152"/>
        <v/>
      </c>
      <c r="ID184" s="207"/>
      <c r="IE184" s="207"/>
      <c r="IF184" s="207"/>
      <c r="IG184" s="207"/>
      <c r="IH184" s="207"/>
      <c r="II184" s="207"/>
      <c r="IJ184" s="207" t="str">
        <f t="shared" si="153"/>
        <v/>
      </c>
      <c r="IK184" s="207"/>
      <c r="IL184" s="207"/>
      <c r="IM184" s="207"/>
      <c r="IN184" s="207"/>
      <c r="IO184" s="207"/>
      <c r="IP184" s="207"/>
      <c r="IQ184" s="207" t="str">
        <f t="shared" si="154"/>
        <v/>
      </c>
      <c r="IR184" s="207"/>
      <c r="IS184" s="207"/>
      <c r="IT184" s="207"/>
      <c r="IU184" s="207"/>
      <c r="IV184" s="207"/>
      <c r="IW184" s="207"/>
      <c r="IX184" s="207" t="str">
        <f t="shared" si="155"/>
        <v/>
      </c>
      <c r="IY184" s="207"/>
      <c r="IZ184" s="207"/>
      <c r="JA184" s="207"/>
      <c r="JB184" s="207"/>
      <c r="JC184" s="207"/>
      <c r="JD184" s="207"/>
      <c r="JE184" s="207" t="str">
        <f t="shared" si="156"/>
        <v/>
      </c>
      <c r="JF184" s="207"/>
      <c r="JG184" s="207"/>
      <c r="JH184" s="207"/>
      <c r="JI184" s="207"/>
      <c r="JJ184" s="207"/>
      <c r="JK184" s="207"/>
      <c r="JL184" s="207" t="str">
        <f t="shared" si="157"/>
        <v/>
      </c>
      <c r="JM184" s="207"/>
      <c r="JN184" s="207"/>
      <c r="JO184" s="207"/>
      <c r="JP184" s="207"/>
      <c r="JQ184" s="207"/>
      <c r="JR184" s="207"/>
      <c r="JS184" s="207" t="str">
        <f t="shared" si="158"/>
        <v/>
      </c>
      <c r="JT184" s="207"/>
      <c r="JU184" s="207"/>
      <c r="JV184" s="207"/>
      <c r="JW184" s="207"/>
      <c r="JX184" s="207"/>
      <c r="JY184" s="207"/>
      <c r="JZ184" s="207" t="str">
        <f t="shared" si="159"/>
        <v/>
      </c>
      <c r="KA184" s="207"/>
      <c r="KB184" s="207"/>
      <c r="KC184" s="207"/>
      <c r="KD184" s="207"/>
      <c r="KE184" s="207"/>
      <c r="KF184" s="207"/>
      <c r="KG184" s="207" t="str">
        <f t="shared" si="160"/>
        <v/>
      </c>
      <c r="KH184" s="207"/>
      <c r="KI184" s="207"/>
      <c r="KJ184" s="207"/>
      <c r="KK184" s="207"/>
      <c r="KL184" s="207"/>
      <c r="KM184" s="207"/>
      <c r="KN184" s="207" t="str">
        <f t="shared" si="161"/>
        <v/>
      </c>
      <c r="KO184" s="207"/>
      <c r="KP184" s="207"/>
      <c r="KQ184" s="207"/>
      <c r="KR184" s="207"/>
      <c r="KS184" s="207"/>
      <c r="KT184" s="207"/>
      <c r="KU184" s="207" t="str">
        <f t="shared" si="162"/>
        <v/>
      </c>
      <c r="KV184" s="207"/>
      <c r="KW184" s="207"/>
      <c r="KX184" s="207"/>
      <c r="KY184" s="207"/>
      <c r="KZ184" s="207"/>
      <c r="LA184" s="207"/>
      <c r="LB184" s="207" t="str">
        <f t="shared" si="163"/>
        <v/>
      </c>
      <c r="LC184" s="207"/>
      <c r="LD184" s="207"/>
      <c r="LE184" s="207"/>
      <c r="LF184" s="207"/>
      <c r="LG184" s="207"/>
      <c r="LH184" s="207"/>
      <c r="LI184" s="207" t="str">
        <f t="shared" si="104"/>
        <v/>
      </c>
      <c r="LJ184" s="207"/>
      <c r="LK184" s="207"/>
      <c r="LL184" s="207"/>
      <c r="LM184" s="207"/>
      <c r="LN184" s="207"/>
      <c r="LO184" s="207"/>
      <c r="LP184" s="207" t="str">
        <f t="shared" si="105"/>
        <v/>
      </c>
      <c r="LQ184" s="207"/>
      <c r="LR184" s="207"/>
      <c r="LS184" s="207"/>
      <c r="LT184" s="207"/>
      <c r="LU184" s="207"/>
      <c r="LV184" s="207"/>
      <c r="LW184" s="207" t="str">
        <f t="shared" si="106"/>
        <v/>
      </c>
      <c r="LX184" s="207"/>
      <c r="LY184" s="207"/>
      <c r="LZ184" s="207"/>
      <c r="MA184" s="207"/>
      <c r="MB184" s="207"/>
      <c r="MC184" s="207"/>
      <c r="MD184" s="207" t="str">
        <f t="shared" si="107"/>
        <v/>
      </c>
      <c r="ME184" s="207"/>
      <c r="MF184" s="207"/>
      <c r="MG184" s="207"/>
      <c r="MH184" s="207"/>
      <c r="MI184" s="207"/>
      <c r="MJ184" s="207"/>
      <c r="MK184" s="207" t="str">
        <f t="shared" si="108"/>
        <v/>
      </c>
      <c r="ML184" s="207"/>
      <c r="MM184" s="207"/>
      <c r="MN184" s="207"/>
      <c r="MO184" s="207"/>
      <c r="MP184" s="207"/>
      <c r="MQ184" s="207"/>
      <c r="MR184" s="207" t="str">
        <f t="shared" si="109"/>
        <v/>
      </c>
      <c r="MS184" s="207"/>
      <c r="MT184" s="207"/>
      <c r="MU184" s="207"/>
      <c r="MV184" s="207"/>
      <c r="MW184" s="207"/>
      <c r="MX184" s="207"/>
      <c r="MY184" s="207" t="str">
        <f t="shared" si="110"/>
        <v/>
      </c>
      <c r="MZ184" s="207"/>
      <c r="NA184" s="207"/>
      <c r="NB184" s="207"/>
      <c r="NC184" s="207"/>
      <c r="ND184" s="207"/>
      <c r="NE184" s="207"/>
      <c r="NF184" s="207" t="str">
        <f t="shared" si="111"/>
        <v/>
      </c>
      <c r="NG184" s="207"/>
      <c r="NH184" s="207"/>
      <c r="NI184" s="207"/>
      <c r="NJ184" s="207"/>
      <c r="NK184" s="207"/>
      <c r="NL184" s="207"/>
      <c r="NM184" s="207" t="str">
        <f t="shared" si="112"/>
        <v/>
      </c>
      <c r="NN184" s="207"/>
      <c r="NO184" s="207"/>
      <c r="NP184" s="207"/>
      <c r="NQ184" s="207"/>
      <c r="NR184" s="207"/>
      <c r="NS184" s="207"/>
      <c r="NT184" s="207" t="str">
        <f t="shared" si="113"/>
        <v/>
      </c>
      <c r="NU184" s="207"/>
      <c r="NV184" s="207"/>
      <c r="NW184" s="207"/>
      <c r="NX184" s="207"/>
      <c r="NY184" s="207"/>
      <c r="NZ184" s="207"/>
      <c r="OA184" s="207" t="str">
        <f t="shared" si="114"/>
        <v/>
      </c>
      <c r="OB184" s="207"/>
      <c r="OC184" s="207"/>
      <c r="OD184" s="207"/>
      <c r="OE184" s="207"/>
      <c r="OF184" s="207"/>
      <c r="OG184" s="207"/>
      <c r="OH184" s="207" t="str">
        <f t="shared" si="115"/>
        <v/>
      </c>
      <c r="OI184" s="207"/>
      <c r="OJ184" s="207"/>
      <c r="OK184" s="207"/>
      <c r="OL184" s="207"/>
      <c r="OM184" s="207"/>
      <c r="ON184" s="207"/>
      <c r="OO184" s="207" t="str">
        <f t="shared" si="116"/>
        <v/>
      </c>
      <c r="OP184" s="207"/>
      <c r="OQ184" s="207"/>
      <c r="OR184" s="207"/>
      <c r="OS184" s="207"/>
      <c r="OT184" s="207"/>
      <c r="OU184" s="207"/>
      <c r="OV184" s="207" t="str">
        <f t="shared" si="117"/>
        <v/>
      </c>
      <c r="OW184" s="207"/>
      <c r="OX184" s="207"/>
      <c r="OY184" s="207"/>
      <c r="OZ184" s="207"/>
      <c r="PA184" s="207"/>
      <c r="PB184" s="207"/>
      <c r="PC184" s="207" t="str">
        <f t="shared" si="118"/>
        <v/>
      </c>
      <c r="PD184" s="207"/>
      <c r="PE184" s="207"/>
      <c r="PF184" s="207"/>
      <c r="PG184" s="207"/>
      <c r="PH184" s="207"/>
      <c r="PI184" s="207"/>
      <c r="PJ184" s="207" t="str">
        <f t="shared" si="119"/>
        <v/>
      </c>
      <c r="PK184" s="207"/>
      <c r="PL184" s="207"/>
      <c r="PM184" s="207"/>
      <c r="PN184" s="207"/>
      <c r="PO184" s="207"/>
      <c r="PP184" s="207"/>
      <c r="PQ184" s="207" t="str">
        <f t="shared" si="120"/>
        <v/>
      </c>
      <c r="PR184" s="207"/>
      <c r="PS184" s="207"/>
      <c r="PT184" s="207"/>
      <c r="PU184" s="207"/>
      <c r="PV184" s="207"/>
      <c r="PW184" s="207"/>
      <c r="PX184" s="207" t="str">
        <f t="shared" si="121"/>
        <v/>
      </c>
      <c r="PY184" s="207"/>
      <c r="PZ184" s="207"/>
      <c r="QA184" s="207"/>
      <c r="QB184" s="207"/>
      <c r="QC184" s="207"/>
      <c r="QD184" s="207"/>
      <c r="QE184" s="207" t="str">
        <f t="shared" si="122"/>
        <v/>
      </c>
      <c r="QF184" s="207"/>
      <c r="QG184" s="207"/>
      <c r="QH184" s="207"/>
      <c r="QI184" s="207"/>
      <c r="QJ184" s="207"/>
      <c r="QK184" s="207"/>
      <c r="QL184" s="207"/>
      <c r="QM184" s="207"/>
      <c r="QN184" s="207"/>
      <c r="QO184" s="207"/>
      <c r="QP184" s="207"/>
      <c r="QQ184" s="207"/>
      <c r="QR184" s="207"/>
      <c r="QS184" s="207"/>
      <c r="QT184" s="207"/>
      <c r="QU184" s="207"/>
      <c r="QV184" s="207"/>
    </row>
    <row r="185" spans="1:464" s="6" customFormat="1" ht="16.5">
      <c r="A185" s="207"/>
      <c r="B185" s="208"/>
      <c r="C185" s="208"/>
      <c r="D185" s="208"/>
      <c r="E185" s="208"/>
      <c r="F185" s="207" t="e">
        <f t="shared" si="164"/>
        <v>#N/A</v>
      </c>
      <c r="G185" s="207"/>
      <c r="H185" s="208"/>
      <c r="I185" s="208"/>
      <c r="J185" s="208"/>
      <c r="K185" s="207"/>
      <c r="L185" s="207"/>
      <c r="M185" s="207">
        <f t="shared" si="165"/>
        <v>0</v>
      </c>
      <c r="N185" s="207"/>
      <c r="O185" s="207"/>
      <c r="P185" s="207"/>
      <c r="Q185" s="209"/>
      <c r="R185" s="207"/>
      <c r="S185" s="207"/>
      <c r="T185" s="207">
        <f t="shared" si="166"/>
        <v>0</v>
      </c>
      <c r="U185" s="207"/>
      <c r="V185" s="207"/>
      <c r="W185" s="207"/>
      <c r="X185" s="207"/>
      <c r="Y185" s="207"/>
      <c r="Z185" s="207"/>
      <c r="AA185" s="207">
        <f t="shared" si="167"/>
        <v>0</v>
      </c>
      <c r="AB185" s="207"/>
      <c r="AC185" s="207"/>
      <c r="AD185" s="207"/>
      <c r="AE185" s="207"/>
      <c r="AF185" s="207"/>
      <c r="AG185" s="207"/>
      <c r="AH185" s="207" t="str">
        <f t="shared" si="123"/>
        <v/>
      </c>
      <c r="AI185" s="207"/>
      <c r="AJ185" s="207"/>
      <c r="AK185" s="207"/>
      <c r="AL185" s="207"/>
      <c r="AM185" s="207"/>
      <c r="AN185" s="207"/>
      <c r="AO185" s="207" t="str">
        <f t="shared" si="124"/>
        <v/>
      </c>
      <c r="AP185" s="207"/>
      <c r="AQ185" s="207"/>
      <c r="AR185" s="207"/>
      <c r="AS185" s="207"/>
      <c r="AT185" s="207"/>
      <c r="AU185" s="207"/>
      <c r="AV185" s="207" t="str">
        <f t="shared" si="125"/>
        <v/>
      </c>
      <c r="AW185" s="207"/>
      <c r="AX185" s="207"/>
      <c r="AY185" s="207"/>
      <c r="AZ185" s="207"/>
      <c r="BA185" s="207"/>
      <c r="BB185" s="207"/>
      <c r="BC185" s="207" t="str">
        <f t="shared" si="126"/>
        <v/>
      </c>
      <c r="BD185" s="207"/>
      <c r="BE185" s="207"/>
      <c r="BF185" s="207"/>
      <c r="BG185" s="207"/>
      <c r="BH185" s="207"/>
      <c r="BI185" s="207"/>
      <c r="BJ185" s="207" t="str">
        <f t="shared" si="127"/>
        <v/>
      </c>
      <c r="BK185" s="207"/>
      <c r="BL185" s="207"/>
      <c r="BM185" s="207"/>
      <c r="BN185" s="207"/>
      <c r="BO185" s="207"/>
      <c r="BP185" s="207"/>
      <c r="BQ185" s="207" t="str">
        <f t="shared" si="128"/>
        <v/>
      </c>
      <c r="BR185" s="207"/>
      <c r="BS185" s="207"/>
      <c r="BT185" s="207"/>
      <c r="BU185" s="207"/>
      <c r="BV185" s="207"/>
      <c r="BW185" s="207"/>
      <c r="BX185" s="207" t="str">
        <f t="shared" si="129"/>
        <v/>
      </c>
      <c r="BY185" s="207"/>
      <c r="BZ185" s="207"/>
      <c r="CA185" s="207"/>
      <c r="CB185" s="207"/>
      <c r="CC185" s="207"/>
      <c r="CD185" s="207"/>
      <c r="CE185" s="207" t="str">
        <f t="shared" si="130"/>
        <v/>
      </c>
      <c r="CF185" s="207"/>
      <c r="CG185" s="207"/>
      <c r="CH185" s="207"/>
      <c r="CI185" s="207"/>
      <c r="CJ185" s="207"/>
      <c r="CK185" s="207"/>
      <c r="CL185" s="207" t="str">
        <f t="shared" si="131"/>
        <v/>
      </c>
      <c r="CM185" s="207"/>
      <c r="CN185" s="207"/>
      <c r="CO185" s="207"/>
      <c r="CP185" s="207"/>
      <c r="CQ185" s="207"/>
      <c r="CR185" s="207"/>
      <c r="CS185" s="207" t="str">
        <f t="shared" si="132"/>
        <v/>
      </c>
      <c r="CT185" s="207"/>
      <c r="CU185" s="207"/>
      <c r="CV185" s="207"/>
      <c r="CW185" s="207"/>
      <c r="CX185" s="207"/>
      <c r="CY185" s="207"/>
      <c r="CZ185" s="207" t="str">
        <f t="shared" si="133"/>
        <v/>
      </c>
      <c r="DA185" s="207"/>
      <c r="DB185" s="207"/>
      <c r="DC185" s="207"/>
      <c r="DD185" s="207"/>
      <c r="DE185" s="207"/>
      <c r="DF185" s="207"/>
      <c r="DG185" s="207" t="str">
        <f t="shared" si="134"/>
        <v/>
      </c>
      <c r="DH185" s="207"/>
      <c r="DI185" s="207"/>
      <c r="DJ185" s="207"/>
      <c r="DK185" s="207"/>
      <c r="DL185" s="207"/>
      <c r="DM185" s="207"/>
      <c r="DN185" s="207" t="str">
        <f t="shared" si="135"/>
        <v/>
      </c>
      <c r="DO185" s="207"/>
      <c r="DP185" s="207"/>
      <c r="DQ185" s="207"/>
      <c r="DR185" s="207"/>
      <c r="DS185" s="207"/>
      <c r="DT185" s="207"/>
      <c r="DU185" s="207" t="str">
        <f t="shared" si="136"/>
        <v/>
      </c>
      <c r="DV185" s="207"/>
      <c r="DW185" s="207"/>
      <c r="DX185" s="207"/>
      <c r="DY185" s="207"/>
      <c r="DZ185" s="207"/>
      <c r="EA185" s="207"/>
      <c r="EB185" s="207" t="str">
        <f t="shared" si="137"/>
        <v/>
      </c>
      <c r="EC185" s="207"/>
      <c r="ED185" s="207"/>
      <c r="EE185" s="207"/>
      <c r="EF185" s="207"/>
      <c r="EG185" s="207"/>
      <c r="EH185" s="207"/>
      <c r="EI185" s="207" t="str">
        <f t="shared" si="138"/>
        <v/>
      </c>
      <c r="EJ185" s="207"/>
      <c r="EK185" s="207"/>
      <c r="EL185" s="207"/>
      <c r="EM185" s="207"/>
      <c r="EN185" s="207"/>
      <c r="EO185" s="207"/>
      <c r="EP185" s="207" t="str">
        <f t="shared" si="139"/>
        <v/>
      </c>
      <c r="EQ185" s="207"/>
      <c r="ER185" s="207"/>
      <c r="ES185" s="207"/>
      <c r="ET185" s="207"/>
      <c r="EU185" s="207"/>
      <c r="EV185" s="207"/>
      <c r="EW185" s="207" t="str">
        <f t="shared" si="140"/>
        <v/>
      </c>
      <c r="EX185" s="207"/>
      <c r="EY185" s="207"/>
      <c r="EZ185" s="207"/>
      <c r="FA185" s="207"/>
      <c r="FB185" s="207"/>
      <c r="FC185" s="207"/>
      <c r="FD185" s="207" t="str">
        <f t="shared" si="141"/>
        <v/>
      </c>
      <c r="FE185" s="207"/>
      <c r="FF185" s="207"/>
      <c r="FG185" s="207"/>
      <c r="FH185" s="207"/>
      <c r="FI185" s="207"/>
      <c r="FJ185" s="207"/>
      <c r="FK185" s="207" t="str">
        <f t="shared" si="142"/>
        <v/>
      </c>
      <c r="FL185" s="207"/>
      <c r="FM185" s="207"/>
      <c r="FN185" s="207"/>
      <c r="FO185" s="207"/>
      <c r="FP185" s="207"/>
      <c r="FQ185" s="207"/>
      <c r="FR185" s="207" t="str">
        <f t="shared" si="143"/>
        <v/>
      </c>
      <c r="FS185" s="207"/>
      <c r="FT185" s="207"/>
      <c r="FU185" s="207"/>
      <c r="FV185" s="207"/>
      <c r="FW185" s="207"/>
      <c r="FX185" s="207"/>
      <c r="FY185" s="207" t="str">
        <f t="shared" si="144"/>
        <v/>
      </c>
      <c r="FZ185" s="207"/>
      <c r="GA185" s="207"/>
      <c r="GB185" s="207"/>
      <c r="GC185" s="207"/>
      <c r="GD185" s="207"/>
      <c r="GE185" s="207"/>
      <c r="GF185" s="207" t="str">
        <f t="shared" si="145"/>
        <v/>
      </c>
      <c r="GG185" s="207"/>
      <c r="GH185" s="207"/>
      <c r="GI185" s="207"/>
      <c r="GJ185" s="207"/>
      <c r="GK185" s="207"/>
      <c r="GL185" s="207"/>
      <c r="GM185" s="207" t="str">
        <f t="shared" si="146"/>
        <v/>
      </c>
      <c r="GN185" s="207"/>
      <c r="GO185" s="207"/>
      <c r="GP185" s="207"/>
      <c r="GQ185" s="207"/>
      <c r="GR185" s="207"/>
      <c r="GS185" s="207"/>
      <c r="GT185" s="207" t="str">
        <f t="shared" si="147"/>
        <v/>
      </c>
      <c r="GU185" s="207"/>
      <c r="GV185" s="207"/>
      <c r="GW185" s="207"/>
      <c r="GX185" s="207"/>
      <c r="GY185" s="207"/>
      <c r="GZ185" s="207"/>
      <c r="HA185" s="207" t="str">
        <f t="shared" si="148"/>
        <v/>
      </c>
      <c r="HB185" s="207"/>
      <c r="HC185" s="207"/>
      <c r="HD185" s="207"/>
      <c r="HE185" s="207"/>
      <c r="HF185" s="207"/>
      <c r="HG185" s="207"/>
      <c r="HH185" s="207" t="str">
        <f t="shared" si="149"/>
        <v/>
      </c>
      <c r="HI185" s="207"/>
      <c r="HJ185" s="207"/>
      <c r="HK185" s="207"/>
      <c r="HL185" s="207"/>
      <c r="HM185" s="207"/>
      <c r="HN185" s="207"/>
      <c r="HO185" s="207" t="str">
        <f t="shared" si="150"/>
        <v/>
      </c>
      <c r="HP185" s="207"/>
      <c r="HQ185" s="207"/>
      <c r="HR185" s="207"/>
      <c r="HS185" s="207"/>
      <c r="HT185" s="207"/>
      <c r="HU185" s="207"/>
      <c r="HV185" s="207" t="str">
        <f t="shared" si="151"/>
        <v/>
      </c>
      <c r="HW185" s="207"/>
      <c r="HX185" s="207"/>
      <c r="HY185" s="207"/>
      <c r="HZ185" s="207"/>
      <c r="IA185" s="207"/>
      <c r="IB185" s="207"/>
      <c r="IC185" s="207" t="str">
        <f t="shared" si="152"/>
        <v/>
      </c>
      <c r="ID185" s="207"/>
      <c r="IE185" s="207"/>
      <c r="IF185" s="207"/>
      <c r="IG185" s="207"/>
      <c r="IH185" s="207"/>
      <c r="II185" s="207"/>
      <c r="IJ185" s="207" t="str">
        <f t="shared" si="153"/>
        <v/>
      </c>
      <c r="IK185" s="207"/>
      <c r="IL185" s="207"/>
      <c r="IM185" s="207"/>
      <c r="IN185" s="207"/>
      <c r="IO185" s="207"/>
      <c r="IP185" s="207"/>
      <c r="IQ185" s="207" t="str">
        <f t="shared" si="154"/>
        <v/>
      </c>
      <c r="IR185" s="207"/>
      <c r="IS185" s="207"/>
      <c r="IT185" s="207"/>
      <c r="IU185" s="207"/>
      <c r="IV185" s="207"/>
      <c r="IW185" s="207"/>
      <c r="IX185" s="207" t="str">
        <f t="shared" si="155"/>
        <v/>
      </c>
      <c r="IY185" s="207"/>
      <c r="IZ185" s="207"/>
      <c r="JA185" s="207"/>
      <c r="JB185" s="207"/>
      <c r="JC185" s="207"/>
      <c r="JD185" s="207"/>
      <c r="JE185" s="207" t="str">
        <f t="shared" si="156"/>
        <v/>
      </c>
      <c r="JF185" s="207"/>
      <c r="JG185" s="207"/>
      <c r="JH185" s="207"/>
      <c r="JI185" s="207"/>
      <c r="JJ185" s="207"/>
      <c r="JK185" s="207"/>
      <c r="JL185" s="207" t="str">
        <f t="shared" si="157"/>
        <v/>
      </c>
      <c r="JM185" s="207"/>
      <c r="JN185" s="207"/>
      <c r="JO185" s="207"/>
      <c r="JP185" s="207"/>
      <c r="JQ185" s="207"/>
      <c r="JR185" s="207"/>
      <c r="JS185" s="207" t="str">
        <f t="shared" si="158"/>
        <v/>
      </c>
      <c r="JT185" s="207"/>
      <c r="JU185" s="207"/>
      <c r="JV185" s="207"/>
      <c r="JW185" s="207"/>
      <c r="JX185" s="207"/>
      <c r="JY185" s="207"/>
      <c r="JZ185" s="207" t="str">
        <f t="shared" si="159"/>
        <v/>
      </c>
      <c r="KA185" s="207"/>
      <c r="KB185" s="207"/>
      <c r="KC185" s="207"/>
      <c r="KD185" s="207"/>
      <c r="KE185" s="207"/>
      <c r="KF185" s="207"/>
      <c r="KG185" s="207" t="str">
        <f t="shared" si="160"/>
        <v/>
      </c>
      <c r="KH185" s="207"/>
      <c r="KI185" s="207"/>
      <c r="KJ185" s="207"/>
      <c r="KK185" s="207"/>
      <c r="KL185" s="207"/>
      <c r="KM185" s="207"/>
      <c r="KN185" s="207" t="str">
        <f t="shared" si="161"/>
        <v/>
      </c>
      <c r="KO185" s="207"/>
      <c r="KP185" s="207"/>
      <c r="KQ185" s="207"/>
      <c r="KR185" s="207"/>
      <c r="KS185" s="207"/>
      <c r="KT185" s="207"/>
      <c r="KU185" s="207" t="str">
        <f t="shared" si="162"/>
        <v/>
      </c>
      <c r="KV185" s="207"/>
      <c r="KW185" s="207"/>
      <c r="KX185" s="207"/>
      <c r="KY185" s="207"/>
      <c r="KZ185" s="207"/>
      <c r="LA185" s="207"/>
      <c r="LB185" s="207" t="str">
        <f t="shared" si="163"/>
        <v/>
      </c>
      <c r="LC185" s="207"/>
      <c r="LD185" s="207"/>
      <c r="LE185" s="207"/>
      <c r="LF185" s="207"/>
      <c r="LG185" s="207"/>
      <c r="LH185" s="207"/>
      <c r="LI185" s="207" t="str">
        <f t="shared" si="104"/>
        <v/>
      </c>
      <c r="LJ185" s="207"/>
      <c r="LK185" s="207"/>
      <c r="LL185" s="207"/>
      <c r="LM185" s="207"/>
      <c r="LN185" s="207"/>
      <c r="LO185" s="207"/>
      <c r="LP185" s="207" t="str">
        <f t="shared" si="105"/>
        <v/>
      </c>
      <c r="LQ185" s="207"/>
      <c r="LR185" s="207"/>
      <c r="LS185" s="207"/>
      <c r="LT185" s="207"/>
      <c r="LU185" s="207"/>
      <c r="LV185" s="207"/>
      <c r="LW185" s="207" t="str">
        <f t="shared" si="106"/>
        <v/>
      </c>
      <c r="LX185" s="207"/>
      <c r="LY185" s="207"/>
      <c r="LZ185" s="207"/>
      <c r="MA185" s="207"/>
      <c r="MB185" s="207"/>
      <c r="MC185" s="207"/>
      <c r="MD185" s="207" t="str">
        <f t="shared" si="107"/>
        <v/>
      </c>
      <c r="ME185" s="207"/>
      <c r="MF185" s="207"/>
      <c r="MG185" s="207"/>
      <c r="MH185" s="207"/>
      <c r="MI185" s="207"/>
      <c r="MJ185" s="207"/>
      <c r="MK185" s="207" t="str">
        <f t="shared" si="108"/>
        <v/>
      </c>
      <c r="ML185" s="207"/>
      <c r="MM185" s="207"/>
      <c r="MN185" s="207"/>
      <c r="MO185" s="207"/>
      <c r="MP185" s="207"/>
      <c r="MQ185" s="207"/>
      <c r="MR185" s="207" t="str">
        <f t="shared" si="109"/>
        <v/>
      </c>
      <c r="MS185" s="207"/>
      <c r="MT185" s="207"/>
      <c r="MU185" s="207"/>
      <c r="MV185" s="207"/>
      <c r="MW185" s="207"/>
      <c r="MX185" s="207"/>
      <c r="MY185" s="207" t="str">
        <f t="shared" si="110"/>
        <v/>
      </c>
      <c r="MZ185" s="207"/>
      <c r="NA185" s="207"/>
      <c r="NB185" s="207"/>
      <c r="NC185" s="207"/>
      <c r="ND185" s="207"/>
      <c r="NE185" s="207"/>
      <c r="NF185" s="207" t="str">
        <f t="shared" si="111"/>
        <v/>
      </c>
      <c r="NG185" s="207"/>
      <c r="NH185" s="207"/>
      <c r="NI185" s="207"/>
      <c r="NJ185" s="207"/>
      <c r="NK185" s="207"/>
      <c r="NL185" s="207"/>
      <c r="NM185" s="207" t="str">
        <f t="shared" si="112"/>
        <v/>
      </c>
      <c r="NN185" s="207"/>
      <c r="NO185" s="207"/>
      <c r="NP185" s="207"/>
      <c r="NQ185" s="207"/>
      <c r="NR185" s="207"/>
      <c r="NS185" s="207"/>
      <c r="NT185" s="207" t="str">
        <f t="shared" si="113"/>
        <v/>
      </c>
      <c r="NU185" s="207"/>
      <c r="NV185" s="207"/>
      <c r="NW185" s="207"/>
      <c r="NX185" s="207"/>
      <c r="NY185" s="207"/>
      <c r="NZ185" s="207"/>
      <c r="OA185" s="207" t="str">
        <f t="shared" si="114"/>
        <v/>
      </c>
      <c r="OB185" s="207"/>
      <c r="OC185" s="207"/>
      <c r="OD185" s="207"/>
      <c r="OE185" s="207"/>
      <c r="OF185" s="207"/>
      <c r="OG185" s="207"/>
      <c r="OH185" s="207" t="str">
        <f t="shared" si="115"/>
        <v/>
      </c>
      <c r="OI185" s="207"/>
      <c r="OJ185" s="207"/>
      <c r="OK185" s="207"/>
      <c r="OL185" s="207"/>
      <c r="OM185" s="207"/>
      <c r="ON185" s="207"/>
      <c r="OO185" s="207" t="str">
        <f t="shared" si="116"/>
        <v/>
      </c>
      <c r="OP185" s="207"/>
      <c r="OQ185" s="207"/>
      <c r="OR185" s="207"/>
      <c r="OS185" s="207"/>
      <c r="OT185" s="207"/>
      <c r="OU185" s="207"/>
      <c r="OV185" s="207" t="str">
        <f t="shared" si="117"/>
        <v/>
      </c>
      <c r="OW185" s="207"/>
      <c r="OX185" s="207"/>
      <c r="OY185" s="207"/>
      <c r="OZ185" s="207"/>
      <c r="PA185" s="207"/>
      <c r="PB185" s="207"/>
      <c r="PC185" s="207" t="str">
        <f t="shared" si="118"/>
        <v/>
      </c>
      <c r="PD185" s="207"/>
      <c r="PE185" s="207"/>
      <c r="PF185" s="207"/>
      <c r="PG185" s="207"/>
      <c r="PH185" s="207"/>
      <c r="PI185" s="207"/>
      <c r="PJ185" s="207" t="str">
        <f t="shared" si="119"/>
        <v/>
      </c>
      <c r="PK185" s="207"/>
      <c r="PL185" s="207"/>
      <c r="PM185" s="207"/>
      <c r="PN185" s="207"/>
      <c r="PO185" s="207"/>
      <c r="PP185" s="207"/>
      <c r="PQ185" s="207" t="str">
        <f t="shared" si="120"/>
        <v/>
      </c>
      <c r="PR185" s="207"/>
      <c r="PS185" s="207"/>
      <c r="PT185" s="207"/>
      <c r="PU185" s="207"/>
      <c r="PV185" s="207"/>
      <c r="PW185" s="207"/>
      <c r="PX185" s="207" t="str">
        <f t="shared" si="121"/>
        <v/>
      </c>
      <c r="PY185" s="207"/>
      <c r="PZ185" s="207"/>
      <c r="QA185" s="207"/>
      <c r="QB185" s="207"/>
      <c r="QC185" s="207"/>
      <c r="QD185" s="207"/>
      <c r="QE185" s="207" t="str">
        <f t="shared" si="122"/>
        <v/>
      </c>
      <c r="QF185" s="207"/>
      <c r="QG185" s="207"/>
      <c r="QH185" s="207"/>
      <c r="QI185" s="207"/>
      <c r="QJ185" s="207"/>
      <c r="QK185" s="207"/>
      <c r="QL185" s="207"/>
      <c r="QM185" s="207"/>
      <c r="QN185" s="207"/>
      <c r="QO185" s="207"/>
      <c r="QP185" s="207"/>
      <c r="QQ185" s="207"/>
      <c r="QR185" s="207"/>
      <c r="QS185" s="207"/>
      <c r="QT185" s="207"/>
      <c r="QU185" s="207"/>
      <c r="QV185" s="207"/>
    </row>
    <row r="186" spans="1:464" s="6" customFormat="1" ht="16.5">
      <c r="A186" s="207"/>
      <c r="B186" s="208"/>
      <c r="C186" s="208"/>
      <c r="D186" s="208"/>
      <c r="E186" s="208"/>
      <c r="F186" s="207" t="e">
        <f t="shared" si="164"/>
        <v>#N/A</v>
      </c>
      <c r="G186" s="207"/>
      <c r="H186" s="208"/>
      <c r="I186" s="208"/>
      <c r="J186" s="208"/>
      <c r="K186" s="207"/>
      <c r="L186" s="207"/>
      <c r="M186" s="207">
        <f t="shared" si="165"/>
        <v>0</v>
      </c>
      <c r="N186" s="207"/>
      <c r="O186" s="207"/>
      <c r="P186" s="207"/>
      <c r="Q186" s="209"/>
      <c r="R186" s="207"/>
      <c r="S186" s="207"/>
      <c r="T186" s="207">
        <f t="shared" si="166"/>
        <v>0</v>
      </c>
      <c r="U186" s="207"/>
      <c r="V186" s="207"/>
      <c r="W186" s="207"/>
      <c r="X186" s="207"/>
      <c r="Y186" s="207"/>
      <c r="Z186" s="207"/>
      <c r="AA186" s="207">
        <f t="shared" si="167"/>
        <v>0</v>
      </c>
      <c r="AB186" s="207"/>
      <c r="AC186" s="207"/>
      <c r="AD186" s="207"/>
      <c r="AE186" s="207"/>
      <c r="AF186" s="207"/>
      <c r="AG186" s="207"/>
      <c r="AH186" s="207" t="str">
        <f t="shared" si="123"/>
        <v/>
      </c>
      <c r="AI186" s="207"/>
      <c r="AJ186" s="207"/>
      <c r="AK186" s="207"/>
      <c r="AL186" s="207"/>
      <c r="AM186" s="207"/>
      <c r="AN186" s="207"/>
      <c r="AO186" s="207" t="str">
        <f t="shared" si="124"/>
        <v/>
      </c>
      <c r="AP186" s="207"/>
      <c r="AQ186" s="207"/>
      <c r="AR186" s="207"/>
      <c r="AS186" s="207"/>
      <c r="AT186" s="207"/>
      <c r="AU186" s="207"/>
      <c r="AV186" s="207" t="str">
        <f t="shared" si="125"/>
        <v/>
      </c>
      <c r="AW186" s="207"/>
      <c r="AX186" s="207"/>
      <c r="AY186" s="207"/>
      <c r="AZ186" s="207"/>
      <c r="BA186" s="207"/>
      <c r="BB186" s="207"/>
      <c r="BC186" s="207" t="str">
        <f t="shared" si="126"/>
        <v/>
      </c>
      <c r="BD186" s="207"/>
      <c r="BE186" s="207"/>
      <c r="BF186" s="207"/>
      <c r="BG186" s="207"/>
      <c r="BH186" s="207"/>
      <c r="BI186" s="207"/>
      <c r="BJ186" s="207" t="str">
        <f t="shared" si="127"/>
        <v/>
      </c>
      <c r="BK186" s="207"/>
      <c r="BL186" s="207"/>
      <c r="BM186" s="207"/>
      <c r="BN186" s="207"/>
      <c r="BO186" s="207"/>
      <c r="BP186" s="207"/>
      <c r="BQ186" s="207" t="str">
        <f t="shared" si="128"/>
        <v/>
      </c>
      <c r="BR186" s="207"/>
      <c r="BS186" s="207"/>
      <c r="BT186" s="207"/>
      <c r="BU186" s="207"/>
      <c r="BV186" s="207"/>
      <c r="BW186" s="207"/>
      <c r="BX186" s="207" t="str">
        <f t="shared" si="129"/>
        <v/>
      </c>
      <c r="BY186" s="207"/>
      <c r="BZ186" s="207"/>
      <c r="CA186" s="207"/>
      <c r="CB186" s="207"/>
      <c r="CC186" s="207"/>
      <c r="CD186" s="207"/>
      <c r="CE186" s="207" t="str">
        <f t="shared" si="130"/>
        <v/>
      </c>
      <c r="CF186" s="207"/>
      <c r="CG186" s="207"/>
      <c r="CH186" s="207"/>
      <c r="CI186" s="207"/>
      <c r="CJ186" s="207"/>
      <c r="CK186" s="207"/>
      <c r="CL186" s="207" t="str">
        <f t="shared" si="131"/>
        <v/>
      </c>
      <c r="CM186" s="207"/>
      <c r="CN186" s="207"/>
      <c r="CO186" s="207"/>
      <c r="CP186" s="207"/>
      <c r="CQ186" s="207"/>
      <c r="CR186" s="207"/>
      <c r="CS186" s="207" t="str">
        <f t="shared" si="132"/>
        <v/>
      </c>
      <c r="CT186" s="207"/>
      <c r="CU186" s="207"/>
      <c r="CV186" s="207"/>
      <c r="CW186" s="207"/>
      <c r="CX186" s="207"/>
      <c r="CY186" s="207"/>
      <c r="CZ186" s="207" t="str">
        <f t="shared" si="133"/>
        <v/>
      </c>
      <c r="DA186" s="207"/>
      <c r="DB186" s="207"/>
      <c r="DC186" s="207"/>
      <c r="DD186" s="207"/>
      <c r="DE186" s="207"/>
      <c r="DF186" s="207"/>
      <c r="DG186" s="207" t="str">
        <f t="shared" si="134"/>
        <v/>
      </c>
      <c r="DH186" s="207"/>
      <c r="DI186" s="207"/>
      <c r="DJ186" s="207"/>
      <c r="DK186" s="207"/>
      <c r="DL186" s="207"/>
      <c r="DM186" s="207"/>
      <c r="DN186" s="207" t="str">
        <f t="shared" si="135"/>
        <v/>
      </c>
      <c r="DO186" s="207"/>
      <c r="DP186" s="207"/>
      <c r="DQ186" s="207"/>
      <c r="DR186" s="207"/>
      <c r="DS186" s="207"/>
      <c r="DT186" s="207"/>
      <c r="DU186" s="207" t="str">
        <f t="shared" si="136"/>
        <v/>
      </c>
      <c r="DV186" s="207"/>
      <c r="DW186" s="207"/>
      <c r="DX186" s="207"/>
      <c r="DY186" s="207"/>
      <c r="DZ186" s="207"/>
      <c r="EA186" s="207"/>
      <c r="EB186" s="207" t="str">
        <f t="shared" si="137"/>
        <v/>
      </c>
      <c r="EC186" s="207"/>
      <c r="ED186" s="207"/>
      <c r="EE186" s="207"/>
      <c r="EF186" s="207"/>
      <c r="EG186" s="207"/>
      <c r="EH186" s="207"/>
      <c r="EI186" s="207" t="str">
        <f t="shared" si="138"/>
        <v/>
      </c>
      <c r="EJ186" s="207"/>
      <c r="EK186" s="207"/>
      <c r="EL186" s="207"/>
      <c r="EM186" s="207"/>
      <c r="EN186" s="207"/>
      <c r="EO186" s="207"/>
      <c r="EP186" s="207" t="str">
        <f t="shared" si="139"/>
        <v/>
      </c>
      <c r="EQ186" s="207"/>
      <c r="ER186" s="207"/>
      <c r="ES186" s="207"/>
      <c r="ET186" s="207"/>
      <c r="EU186" s="207"/>
      <c r="EV186" s="207"/>
      <c r="EW186" s="207" t="str">
        <f t="shared" si="140"/>
        <v/>
      </c>
      <c r="EX186" s="207"/>
      <c r="EY186" s="207"/>
      <c r="EZ186" s="207"/>
      <c r="FA186" s="207"/>
      <c r="FB186" s="207"/>
      <c r="FC186" s="207"/>
      <c r="FD186" s="207" t="str">
        <f t="shared" si="141"/>
        <v/>
      </c>
      <c r="FE186" s="207"/>
      <c r="FF186" s="207"/>
      <c r="FG186" s="207"/>
      <c r="FH186" s="207"/>
      <c r="FI186" s="207"/>
      <c r="FJ186" s="207"/>
      <c r="FK186" s="207" t="str">
        <f t="shared" si="142"/>
        <v/>
      </c>
      <c r="FL186" s="207"/>
      <c r="FM186" s="207"/>
      <c r="FN186" s="207"/>
      <c r="FO186" s="207"/>
      <c r="FP186" s="207"/>
      <c r="FQ186" s="207"/>
      <c r="FR186" s="207" t="str">
        <f t="shared" si="143"/>
        <v/>
      </c>
      <c r="FS186" s="207"/>
      <c r="FT186" s="207"/>
      <c r="FU186" s="207"/>
      <c r="FV186" s="207"/>
      <c r="FW186" s="207"/>
      <c r="FX186" s="207"/>
      <c r="FY186" s="207" t="str">
        <f t="shared" si="144"/>
        <v/>
      </c>
      <c r="FZ186" s="207"/>
      <c r="GA186" s="207"/>
      <c r="GB186" s="207"/>
      <c r="GC186" s="207"/>
      <c r="GD186" s="207"/>
      <c r="GE186" s="207"/>
      <c r="GF186" s="207" t="str">
        <f t="shared" si="145"/>
        <v/>
      </c>
      <c r="GG186" s="207"/>
      <c r="GH186" s="207"/>
      <c r="GI186" s="207"/>
      <c r="GJ186" s="207"/>
      <c r="GK186" s="207"/>
      <c r="GL186" s="207"/>
      <c r="GM186" s="207" t="str">
        <f t="shared" si="146"/>
        <v/>
      </c>
      <c r="GN186" s="207"/>
      <c r="GO186" s="207"/>
      <c r="GP186" s="207"/>
      <c r="GQ186" s="207"/>
      <c r="GR186" s="207"/>
      <c r="GS186" s="207"/>
      <c r="GT186" s="207" t="str">
        <f t="shared" si="147"/>
        <v/>
      </c>
      <c r="GU186" s="207"/>
      <c r="GV186" s="207"/>
      <c r="GW186" s="207"/>
      <c r="GX186" s="207"/>
      <c r="GY186" s="207"/>
      <c r="GZ186" s="207"/>
      <c r="HA186" s="207" t="str">
        <f t="shared" si="148"/>
        <v/>
      </c>
      <c r="HB186" s="207"/>
      <c r="HC186" s="207"/>
      <c r="HD186" s="207"/>
      <c r="HE186" s="207"/>
      <c r="HF186" s="207"/>
      <c r="HG186" s="207"/>
      <c r="HH186" s="207" t="str">
        <f t="shared" si="149"/>
        <v/>
      </c>
      <c r="HI186" s="207"/>
      <c r="HJ186" s="207"/>
      <c r="HK186" s="207"/>
      <c r="HL186" s="207"/>
      <c r="HM186" s="207"/>
      <c r="HN186" s="207"/>
      <c r="HO186" s="207" t="str">
        <f t="shared" si="150"/>
        <v/>
      </c>
      <c r="HP186" s="207"/>
      <c r="HQ186" s="207"/>
      <c r="HR186" s="207"/>
      <c r="HS186" s="207"/>
      <c r="HT186" s="207"/>
      <c r="HU186" s="207"/>
      <c r="HV186" s="207" t="str">
        <f t="shared" si="151"/>
        <v/>
      </c>
      <c r="HW186" s="207"/>
      <c r="HX186" s="207"/>
      <c r="HY186" s="207"/>
      <c r="HZ186" s="207"/>
      <c r="IA186" s="207"/>
      <c r="IB186" s="207"/>
      <c r="IC186" s="207" t="str">
        <f t="shared" si="152"/>
        <v/>
      </c>
      <c r="ID186" s="207"/>
      <c r="IE186" s="207"/>
      <c r="IF186" s="207"/>
      <c r="IG186" s="207"/>
      <c r="IH186" s="207"/>
      <c r="II186" s="207"/>
      <c r="IJ186" s="207" t="str">
        <f t="shared" si="153"/>
        <v/>
      </c>
      <c r="IK186" s="207"/>
      <c r="IL186" s="207"/>
      <c r="IM186" s="207"/>
      <c r="IN186" s="207"/>
      <c r="IO186" s="207"/>
      <c r="IP186" s="207"/>
      <c r="IQ186" s="207" t="str">
        <f t="shared" si="154"/>
        <v/>
      </c>
      <c r="IR186" s="207"/>
      <c r="IS186" s="207"/>
      <c r="IT186" s="207"/>
      <c r="IU186" s="207"/>
      <c r="IV186" s="207"/>
      <c r="IW186" s="207"/>
      <c r="IX186" s="207" t="str">
        <f t="shared" si="155"/>
        <v/>
      </c>
      <c r="IY186" s="207"/>
      <c r="IZ186" s="207"/>
      <c r="JA186" s="207"/>
      <c r="JB186" s="207"/>
      <c r="JC186" s="207"/>
      <c r="JD186" s="207"/>
      <c r="JE186" s="207" t="str">
        <f t="shared" si="156"/>
        <v/>
      </c>
      <c r="JF186" s="207"/>
      <c r="JG186" s="207"/>
      <c r="JH186" s="207"/>
      <c r="JI186" s="207"/>
      <c r="JJ186" s="207"/>
      <c r="JK186" s="207"/>
      <c r="JL186" s="207" t="str">
        <f t="shared" si="157"/>
        <v/>
      </c>
      <c r="JM186" s="207"/>
      <c r="JN186" s="207"/>
      <c r="JO186" s="207"/>
      <c r="JP186" s="207"/>
      <c r="JQ186" s="207"/>
      <c r="JR186" s="207"/>
      <c r="JS186" s="207" t="str">
        <f t="shared" si="158"/>
        <v/>
      </c>
      <c r="JT186" s="207"/>
      <c r="JU186" s="207"/>
      <c r="JV186" s="207"/>
      <c r="JW186" s="207"/>
      <c r="JX186" s="207"/>
      <c r="JY186" s="207"/>
      <c r="JZ186" s="207" t="str">
        <f t="shared" si="159"/>
        <v/>
      </c>
      <c r="KA186" s="207"/>
      <c r="KB186" s="207"/>
      <c r="KC186" s="207"/>
      <c r="KD186" s="207"/>
      <c r="KE186" s="207"/>
      <c r="KF186" s="207"/>
      <c r="KG186" s="207" t="str">
        <f t="shared" si="160"/>
        <v/>
      </c>
      <c r="KH186" s="207"/>
      <c r="KI186" s="207"/>
      <c r="KJ186" s="207"/>
      <c r="KK186" s="207"/>
      <c r="KL186" s="207"/>
      <c r="KM186" s="207"/>
      <c r="KN186" s="207" t="str">
        <f t="shared" si="161"/>
        <v/>
      </c>
      <c r="KO186" s="207"/>
      <c r="KP186" s="207"/>
      <c r="KQ186" s="207"/>
      <c r="KR186" s="207"/>
      <c r="KS186" s="207"/>
      <c r="KT186" s="207"/>
      <c r="KU186" s="207" t="str">
        <f t="shared" si="162"/>
        <v/>
      </c>
      <c r="KV186" s="207"/>
      <c r="KW186" s="207"/>
      <c r="KX186" s="207"/>
      <c r="KY186" s="207"/>
      <c r="KZ186" s="207"/>
      <c r="LA186" s="207"/>
      <c r="LB186" s="207" t="str">
        <f t="shared" si="163"/>
        <v/>
      </c>
      <c r="LC186" s="207"/>
      <c r="LD186" s="207"/>
      <c r="LE186" s="207"/>
      <c r="LF186" s="207"/>
      <c r="LG186" s="207"/>
      <c r="LH186" s="207"/>
      <c r="LI186" s="207" t="str">
        <f t="shared" si="104"/>
        <v/>
      </c>
      <c r="LJ186" s="207"/>
      <c r="LK186" s="207"/>
      <c r="LL186" s="207"/>
      <c r="LM186" s="207"/>
      <c r="LN186" s="207"/>
      <c r="LO186" s="207"/>
      <c r="LP186" s="207" t="str">
        <f t="shared" si="105"/>
        <v/>
      </c>
      <c r="LQ186" s="207"/>
      <c r="LR186" s="207"/>
      <c r="LS186" s="207"/>
      <c r="LT186" s="207"/>
      <c r="LU186" s="207"/>
      <c r="LV186" s="207"/>
      <c r="LW186" s="207" t="str">
        <f t="shared" si="106"/>
        <v/>
      </c>
      <c r="LX186" s="207"/>
      <c r="LY186" s="207"/>
      <c r="LZ186" s="207"/>
      <c r="MA186" s="207"/>
      <c r="MB186" s="207"/>
      <c r="MC186" s="207"/>
      <c r="MD186" s="207" t="str">
        <f t="shared" si="107"/>
        <v/>
      </c>
      <c r="ME186" s="207"/>
      <c r="MF186" s="207"/>
      <c r="MG186" s="207"/>
      <c r="MH186" s="207"/>
      <c r="MI186" s="207"/>
      <c r="MJ186" s="207"/>
      <c r="MK186" s="207" t="str">
        <f t="shared" si="108"/>
        <v/>
      </c>
      <c r="ML186" s="207"/>
      <c r="MM186" s="207"/>
      <c r="MN186" s="207"/>
      <c r="MO186" s="207"/>
      <c r="MP186" s="207"/>
      <c r="MQ186" s="207"/>
      <c r="MR186" s="207" t="str">
        <f t="shared" si="109"/>
        <v/>
      </c>
      <c r="MS186" s="207"/>
      <c r="MT186" s="207"/>
      <c r="MU186" s="207"/>
      <c r="MV186" s="207"/>
      <c r="MW186" s="207"/>
      <c r="MX186" s="207"/>
      <c r="MY186" s="207" t="str">
        <f t="shared" si="110"/>
        <v/>
      </c>
      <c r="MZ186" s="207"/>
      <c r="NA186" s="207"/>
      <c r="NB186" s="207"/>
      <c r="NC186" s="207"/>
      <c r="ND186" s="207"/>
      <c r="NE186" s="207"/>
      <c r="NF186" s="207" t="str">
        <f t="shared" si="111"/>
        <v/>
      </c>
      <c r="NG186" s="207"/>
      <c r="NH186" s="207"/>
      <c r="NI186" s="207"/>
      <c r="NJ186" s="207"/>
      <c r="NK186" s="207"/>
      <c r="NL186" s="207"/>
      <c r="NM186" s="207" t="str">
        <f t="shared" si="112"/>
        <v/>
      </c>
      <c r="NN186" s="207"/>
      <c r="NO186" s="207"/>
      <c r="NP186" s="207"/>
      <c r="NQ186" s="207"/>
      <c r="NR186" s="207"/>
      <c r="NS186" s="207"/>
      <c r="NT186" s="207" t="str">
        <f t="shared" si="113"/>
        <v/>
      </c>
      <c r="NU186" s="207"/>
      <c r="NV186" s="207"/>
      <c r="NW186" s="207"/>
      <c r="NX186" s="207"/>
      <c r="NY186" s="207"/>
      <c r="NZ186" s="207"/>
      <c r="OA186" s="207" t="str">
        <f t="shared" si="114"/>
        <v/>
      </c>
      <c r="OB186" s="207"/>
      <c r="OC186" s="207"/>
      <c r="OD186" s="207"/>
      <c r="OE186" s="207"/>
      <c r="OF186" s="207"/>
      <c r="OG186" s="207"/>
      <c r="OH186" s="207" t="str">
        <f t="shared" si="115"/>
        <v/>
      </c>
      <c r="OI186" s="207"/>
      <c r="OJ186" s="207"/>
      <c r="OK186" s="207"/>
      <c r="OL186" s="207"/>
      <c r="OM186" s="207"/>
      <c r="ON186" s="207"/>
      <c r="OO186" s="207" t="str">
        <f t="shared" si="116"/>
        <v/>
      </c>
      <c r="OP186" s="207"/>
      <c r="OQ186" s="207"/>
      <c r="OR186" s="207"/>
      <c r="OS186" s="207"/>
      <c r="OT186" s="207"/>
      <c r="OU186" s="207"/>
      <c r="OV186" s="207" t="str">
        <f t="shared" si="117"/>
        <v/>
      </c>
      <c r="OW186" s="207"/>
      <c r="OX186" s="207"/>
      <c r="OY186" s="207"/>
      <c r="OZ186" s="207"/>
      <c r="PA186" s="207"/>
      <c r="PB186" s="207"/>
      <c r="PC186" s="207" t="str">
        <f t="shared" si="118"/>
        <v/>
      </c>
      <c r="PD186" s="207"/>
      <c r="PE186" s="207"/>
      <c r="PF186" s="207"/>
      <c r="PG186" s="207"/>
      <c r="PH186" s="207"/>
      <c r="PI186" s="207"/>
      <c r="PJ186" s="207" t="str">
        <f t="shared" si="119"/>
        <v/>
      </c>
      <c r="PK186" s="207"/>
      <c r="PL186" s="207"/>
      <c r="PM186" s="207"/>
      <c r="PN186" s="207"/>
      <c r="PO186" s="207"/>
      <c r="PP186" s="207"/>
      <c r="PQ186" s="207" t="str">
        <f t="shared" si="120"/>
        <v/>
      </c>
      <c r="PR186" s="207"/>
      <c r="PS186" s="207"/>
      <c r="PT186" s="207"/>
      <c r="PU186" s="207"/>
      <c r="PV186" s="207"/>
      <c r="PW186" s="207"/>
      <c r="PX186" s="207" t="str">
        <f t="shared" si="121"/>
        <v/>
      </c>
      <c r="PY186" s="207"/>
      <c r="PZ186" s="207"/>
      <c r="QA186" s="207"/>
      <c r="QB186" s="207"/>
      <c r="QC186" s="207"/>
      <c r="QD186" s="207"/>
      <c r="QE186" s="207" t="str">
        <f t="shared" si="122"/>
        <v/>
      </c>
      <c r="QF186" s="207"/>
      <c r="QG186" s="207"/>
      <c r="QH186" s="207"/>
      <c r="QI186" s="207"/>
      <c r="QJ186" s="207"/>
      <c r="QK186" s="207"/>
      <c r="QL186" s="207"/>
      <c r="QM186" s="207"/>
      <c r="QN186" s="207"/>
      <c r="QO186" s="207"/>
      <c r="QP186" s="207"/>
      <c r="QQ186" s="207"/>
      <c r="QR186" s="207"/>
      <c r="QS186" s="207"/>
      <c r="QT186" s="207"/>
      <c r="QU186" s="207"/>
      <c r="QV186" s="207"/>
    </row>
    <row r="187" spans="1:464" s="6" customFormat="1" ht="16.5">
      <c r="A187" s="207"/>
      <c r="B187" s="208"/>
      <c r="C187" s="208"/>
      <c r="D187" s="208"/>
      <c r="E187" s="208"/>
      <c r="F187" s="207" t="e">
        <f t="shared" si="164"/>
        <v>#N/A</v>
      </c>
      <c r="G187" s="207"/>
      <c r="H187" s="208"/>
      <c r="I187" s="208"/>
      <c r="J187" s="208"/>
      <c r="K187" s="207"/>
      <c r="L187" s="207"/>
      <c r="M187" s="207">
        <f t="shared" si="165"/>
        <v>0</v>
      </c>
      <c r="N187" s="207"/>
      <c r="O187" s="207"/>
      <c r="P187" s="207"/>
      <c r="Q187" s="209"/>
      <c r="R187" s="207"/>
      <c r="S187" s="207"/>
      <c r="T187" s="207">
        <f t="shared" si="166"/>
        <v>0</v>
      </c>
      <c r="U187" s="207"/>
      <c r="V187" s="207"/>
      <c r="W187" s="207"/>
      <c r="X187" s="207"/>
      <c r="Y187" s="207"/>
      <c r="Z187" s="207"/>
      <c r="AA187" s="207">
        <f t="shared" si="167"/>
        <v>0</v>
      </c>
      <c r="AB187" s="207"/>
      <c r="AC187" s="207"/>
      <c r="AD187" s="207"/>
      <c r="AE187" s="207"/>
      <c r="AF187" s="207"/>
      <c r="AG187" s="207"/>
      <c r="AH187" s="207" t="str">
        <f t="shared" si="123"/>
        <v/>
      </c>
      <c r="AI187" s="207"/>
      <c r="AJ187" s="207"/>
      <c r="AK187" s="207"/>
      <c r="AL187" s="207"/>
      <c r="AM187" s="207"/>
      <c r="AN187" s="207"/>
      <c r="AO187" s="207" t="str">
        <f t="shared" si="124"/>
        <v/>
      </c>
      <c r="AP187" s="207"/>
      <c r="AQ187" s="207"/>
      <c r="AR187" s="207"/>
      <c r="AS187" s="207"/>
      <c r="AT187" s="207"/>
      <c r="AU187" s="207"/>
      <c r="AV187" s="207" t="str">
        <f t="shared" si="125"/>
        <v/>
      </c>
      <c r="AW187" s="207"/>
      <c r="AX187" s="207"/>
      <c r="AY187" s="207"/>
      <c r="AZ187" s="207"/>
      <c r="BA187" s="207"/>
      <c r="BB187" s="207"/>
      <c r="BC187" s="207" t="str">
        <f t="shared" si="126"/>
        <v/>
      </c>
      <c r="BD187" s="207"/>
      <c r="BE187" s="207"/>
      <c r="BF187" s="207"/>
      <c r="BG187" s="207"/>
      <c r="BH187" s="207"/>
      <c r="BI187" s="207"/>
      <c r="BJ187" s="207" t="str">
        <f t="shared" si="127"/>
        <v/>
      </c>
      <c r="BK187" s="207"/>
      <c r="BL187" s="207"/>
      <c r="BM187" s="207"/>
      <c r="BN187" s="207"/>
      <c r="BO187" s="207"/>
      <c r="BP187" s="207"/>
      <c r="BQ187" s="207" t="str">
        <f t="shared" si="128"/>
        <v/>
      </c>
      <c r="BR187" s="207"/>
      <c r="BS187" s="207"/>
      <c r="BT187" s="207"/>
      <c r="BU187" s="207"/>
      <c r="BV187" s="207"/>
      <c r="BW187" s="207"/>
      <c r="BX187" s="207" t="str">
        <f t="shared" si="129"/>
        <v/>
      </c>
      <c r="BY187" s="207"/>
      <c r="BZ187" s="207"/>
      <c r="CA187" s="207"/>
      <c r="CB187" s="207"/>
      <c r="CC187" s="207"/>
      <c r="CD187" s="207"/>
      <c r="CE187" s="207" t="str">
        <f t="shared" si="130"/>
        <v/>
      </c>
      <c r="CF187" s="207"/>
      <c r="CG187" s="207"/>
      <c r="CH187" s="207"/>
      <c r="CI187" s="207"/>
      <c r="CJ187" s="207"/>
      <c r="CK187" s="207"/>
      <c r="CL187" s="207" t="str">
        <f t="shared" si="131"/>
        <v/>
      </c>
      <c r="CM187" s="207"/>
      <c r="CN187" s="207"/>
      <c r="CO187" s="207"/>
      <c r="CP187" s="207"/>
      <c r="CQ187" s="207"/>
      <c r="CR187" s="207"/>
      <c r="CS187" s="207" t="str">
        <f t="shared" si="132"/>
        <v/>
      </c>
      <c r="CT187" s="207"/>
      <c r="CU187" s="207"/>
      <c r="CV187" s="207"/>
      <c r="CW187" s="207"/>
      <c r="CX187" s="207"/>
      <c r="CY187" s="207"/>
      <c r="CZ187" s="207" t="str">
        <f t="shared" si="133"/>
        <v/>
      </c>
      <c r="DA187" s="207"/>
      <c r="DB187" s="207"/>
      <c r="DC187" s="207"/>
      <c r="DD187" s="207"/>
      <c r="DE187" s="207"/>
      <c r="DF187" s="207"/>
      <c r="DG187" s="207" t="str">
        <f t="shared" si="134"/>
        <v/>
      </c>
      <c r="DH187" s="207"/>
      <c r="DI187" s="207"/>
      <c r="DJ187" s="207"/>
      <c r="DK187" s="207"/>
      <c r="DL187" s="207"/>
      <c r="DM187" s="207"/>
      <c r="DN187" s="207" t="str">
        <f t="shared" si="135"/>
        <v/>
      </c>
      <c r="DO187" s="207"/>
      <c r="DP187" s="207"/>
      <c r="DQ187" s="207"/>
      <c r="DR187" s="207"/>
      <c r="DS187" s="207"/>
      <c r="DT187" s="207"/>
      <c r="DU187" s="207" t="str">
        <f t="shared" si="136"/>
        <v/>
      </c>
      <c r="DV187" s="207"/>
      <c r="DW187" s="207"/>
      <c r="DX187" s="207"/>
      <c r="DY187" s="207"/>
      <c r="DZ187" s="207"/>
      <c r="EA187" s="207"/>
      <c r="EB187" s="207" t="str">
        <f t="shared" si="137"/>
        <v/>
      </c>
      <c r="EC187" s="207"/>
      <c r="ED187" s="207"/>
      <c r="EE187" s="207"/>
      <c r="EF187" s="207"/>
      <c r="EG187" s="207"/>
      <c r="EH187" s="207"/>
      <c r="EI187" s="207" t="str">
        <f t="shared" si="138"/>
        <v/>
      </c>
      <c r="EJ187" s="207"/>
      <c r="EK187" s="207"/>
      <c r="EL187" s="207"/>
      <c r="EM187" s="207"/>
      <c r="EN187" s="207"/>
      <c r="EO187" s="207"/>
      <c r="EP187" s="207" t="str">
        <f t="shared" si="139"/>
        <v/>
      </c>
      <c r="EQ187" s="207"/>
      <c r="ER187" s="207"/>
      <c r="ES187" s="207"/>
      <c r="ET187" s="207"/>
      <c r="EU187" s="207"/>
      <c r="EV187" s="207"/>
      <c r="EW187" s="207" t="str">
        <f t="shared" si="140"/>
        <v/>
      </c>
      <c r="EX187" s="207"/>
      <c r="EY187" s="207"/>
      <c r="EZ187" s="207"/>
      <c r="FA187" s="207"/>
      <c r="FB187" s="207"/>
      <c r="FC187" s="207"/>
      <c r="FD187" s="207" t="str">
        <f t="shared" si="141"/>
        <v/>
      </c>
      <c r="FE187" s="207"/>
      <c r="FF187" s="207"/>
      <c r="FG187" s="207"/>
      <c r="FH187" s="207"/>
      <c r="FI187" s="207"/>
      <c r="FJ187" s="207"/>
      <c r="FK187" s="207" t="str">
        <f t="shared" si="142"/>
        <v/>
      </c>
      <c r="FL187" s="207"/>
      <c r="FM187" s="207"/>
      <c r="FN187" s="207"/>
      <c r="FO187" s="207"/>
      <c r="FP187" s="207"/>
      <c r="FQ187" s="207"/>
      <c r="FR187" s="207" t="str">
        <f t="shared" si="143"/>
        <v/>
      </c>
      <c r="FS187" s="207"/>
      <c r="FT187" s="207"/>
      <c r="FU187" s="207"/>
      <c r="FV187" s="207"/>
      <c r="FW187" s="207"/>
      <c r="FX187" s="207"/>
      <c r="FY187" s="207" t="str">
        <f t="shared" si="144"/>
        <v/>
      </c>
      <c r="FZ187" s="207"/>
      <c r="GA187" s="207"/>
      <c r="GB187" s="207"/>
      <c r="GC187" s="207"/>
      <c r="GD187" s="207"/>
      <c r="GE187" s="207"/>
      <c r="GF187" s="207" t="str">
        <f t="shared" si="145"/>
        <v/>
      </c>
      <c r="GG187" s="207"/>
      <c r="GH187" s="207"/>
      <c r="GI187" s="207"/>
      <c r="GJ187" s="207"/>
      <c r="GK187" s="207"/>
      <c r="GL187" s="207"/>
      <c r="GM187" s="207" t="str">
        <f t="shared" si="146"/>
        <v/>
      </c>
      <c r="GN187" s="207"/>
      <c r="GO187" s="207"/>
      <c r="GP187" s="207"/>
      <c r="GQ187" s="207"/>
      <c r="GR187" s="207"/>
      <c r="GS187" s="207"/>
      <c r="GT187" s="207" t="str">
        <f t="shared" si="147"/>
        <v/>
      </c>
      <c r="GU187" s="207"/>
      <c r="GV187" s="207"/>
      <c r="GW187" s="207"/>
      <c r="GX187" s="207"/>
      <c r="GY187" s="207"/>
      <c r="GZ187" s="207"/>
      <c r="HA187" s="207" t="str">
        <f t="shared" si="148"/>
        <v/>
      </c>
      <c r="HB187" s="207"/>
      <c r="HC187" s="207"/>
      <c r="HD187" s="207"/>
      <c r="HE187" s="207"/>
      <c r="HF187" s="207"/>
      <c r="HG187" s="207"/>
      <c r="HH187" s="207" t="str">
        <f t="shared" si="149"/>
        <v/>
      </c>
      <c r="HI187" s="207"/>
      <c r="HJ187" s="207"/>
      <c r="HK187" s="207"/>
      <c r="HL187" s="207"/>
      <c r="HM187" s="207"/>
      <c r="HN187" s="207"/>
      <c r="HO187" s="207" t="str">
        <f t="shared" si="150"/>
        <v/>
      </c>
      <c r="HP187" s="207"/>
      <c r="HQ187" s="207"/>
      <c r="HR187" s="207"/>
      <c r="HS187" s="207"/>
      <c r="HT187" s="207"/>
      <c r="HU187" s="207"/>
      <c r="HV187" s="207" t="str">
        <f t="shared" si="151"/>
        <v/>
      </c>
      <c r="HW187" s="207"/>
      <c r="HX187" s="207"/>
      <c r="HY187" s="207"/>
      <c r="HZ187" s="207"/>
      <c r="IA187" s="207"/>
      <c r="IB187" s="207"/>
      <c r="IC187" s="207" t="str">
        <f t="shared" si="152"/>
        <v/>
      </c>
      <c r="ID187" s="207"/>
      <c r="IE187" s="207"/>
      <c r="IF187" s="207"/>
      <c r="IG187" s="207"/>
      <c r="IH187" s="207"/>
      <c r="II187" s="207"/>
      <c r="IJ187" s="207" t="str">
        <f t="shared" si="153"/>
        <v/>
      </c>
      <c r="IK187" s="207"/>
      <c r="IL187" s="207"/>
      <c r="IM187" s="207"/>
      <c r="IN187" s="207"/>
      <c r="IO187" s="207"/>
      <c r="IP187" s="207"/>
      <c r="IQ187" s="207" t="str">
        <f t="shared" si="154"/>
        <v/>
      </c>
      <c r="IR187" s="207"/>
      <c r="IS187" s="207"/>
      <c r="IT187" s="207"/>
      <c r="IU187" s="207"/>
      <c r="IV187" s="207"/>
      <c r="IW187" s="207"/>
      <c r="IX187" s="207" t="str">
        <f t="shared" si="155"/>
        <v/>
      </c>
      <c r="IY187" s="207"/>
      <c r="IZ187" s="207"/>
      <c r="JA187" s="207"/>
      <c r="JB187" s="207"/>
      <c r="JC187" s="207"/>
      <c r="JD187" s="207"/>
      <c r="JE187" s="207" t="str">
        <f t="shared" si="156"/>
        <v/>
      </c>
      <c r="JF187" s="207"/>
      <c r="JG187" s="207"/>
      <c r="JH187" s="207"/>
      <c r="JI187" s="207"/>
      <c r="JJ187" s="207"/>
      <c r="JK187" s="207"/>
      <c r="JL187" s="207" t="str">
        <f t="shared" si="157"/>
        <v/>
      </c>
      <c r="JM187" s="207"/>
      <c r="JN187" s="207"/>
      <c r="JO187" s="207"/>
      <c r="JP187" s="207"/>
      <c r="JQ187" s="207"/>
      <c r="JR187" s="207"/>
      <c r="JS187" s="207" t="str">
        <f t="shared" si="158"/>
        <v/>
      </c>
      <c r="JT187" s="207"/>
      <c r="JU187" s="207"/>
      <c r="JV187" s="207"/>
      <c r="JW187" s="207"/>
      <c r="JX187" s="207"/>
      <c r="JY187" s="207"/>
      <c r="JZ187" s="207" t="str">
        <f t="shared" si="159"/>
        <v/>
      </c>
      <c r="KA187" s="207"/>
      <c r="KB187" s="207"/>
      <c r="KC187" s="207"/>
      <c r="KD187" s="207"/>
      <c r="KE187" s="207"/>
      <c r="KF187" s="207"/>
      <c r="KG187" s="207" t="str">
        <f t="shared" si="160"/>
        <v/>
      </c>
      <c r="KH187" s="207"/>
      <c r="KI187" s="207"/>
      <c r="KJ187" s="207"/>
      <c r="KK187" s="207"/>
      <c r="KL187" s="207"/>
      <c r="KM187" s="207"/>
      <c r="KN187" s="207" t="str">
        <f t="shared" si="161"/>
        <v/>
      </c>
      <c r="KO187" s="207"/>
      <c r="KP187" s="207"/>
      <c r="KQ187" s="207"/>
      <c r="KR187" s="207"/>
      <c r="KS187" s="207"/>
      <c r="KT187" s="207"/>
      <c r="KU187" s="207" t="str">
        <f t="shared" si="162"/>
        <v/>
      </c>
      <c r="KV187" s="207"/>
      <c r="KW187" s="207"/>
      <c r="KX187" s="207"/>
      <c r="KY187" s="207"/>
      <c r="KZ187" s="207"/>
      <c r="LA187" s="207"/>
      <c r="LB187" s="207" t="str">
        <f t="shared" si="163"/>
        <v/>
      </c>
      <c r="LC187" s="207"/>
      <c r="LD187" s="207"/>
      <c r="LE187" s="207"/>
      <c r="LF187" s="207"/>
      <c r="LG187" s="207"/>
      <c r="LH187" s="207"/>
      <c r="LI187" s="207" t="str">
        <f t="shared" si="104"/>
        <v/>
      </c>
      <c r="LJ187" s="207"/>
      <c r="LK187" s="207"/>
      <c r="LL187" s="207"/>
      <c r="LM187" s="207"/>
      <c r="LN187" s="207"/>
      <c r="LO187" s="207"/>
      <c r="LP187" s="207" t="str">
        <f t="shared" si="105"/>
        <v/>
      </c>
      <c r="LQ187" s="207"/>
      <c r="LR187" s="207"/>
      <c r="LS187" s="207"/>
      <c r="LT187" s="207"/>
      <c r="LU187" s="207"/>
      <c r="LV187" s="207"/>
      <c r="LW187" s="207" t="str">
        <f t="shared" si="106"/>
        <v/>
      </c>
      <c r="LX187" s="207"/>
      <c r="LY187" s="207"/>
      <c r="LZ187" s="207"/>
      <c r="MA187" s="207"/>
      <c r="MB187" s="207"/>
      <c r="MC187" s="207"/>
      <c r="MD187" s="207" t="str">
        <f t="shared" si="107"/>
        <v/>
      </c>
      <c r="ME187" s="207"/>
      <c r="MF187" s="207"/>
      <c r="MG187" s="207"/>
      <c r="MH187" s="207"/>
      <c r="MI187" s="207"/>
      <c r="MJ187" s="207"/>
      <c r="MK187" s="207" t="str">
        <f t="shared" si="108"/>
        <v/>
      </c>
      <c r="ML187" s="207"/>
      <c r="MM187" s="207"/>
      <c r="MN187" s="207"/>
      <c r="MO187" s="207"/>
      <c r="MP187" s="207"/>
      <c r="MQ187" s="207"/>
      <c r="MR187" s="207" t="str">
        <f t="shared" si="109"/>
        <v/>
      </c>
      <c r="MS187" s="207"/>
      <c r="MT187" s="207"/>
      <c r="MU187" s="207"/>
      <c r="MV187" s="207"/>
      <c r="MW187" s="207"/>
      <c r="MX187" s="207"/>
      <c r="MY187" s="207" t="str">
        <f t="shared" si="110"/>
        <v/>
      </c>
      <c r="MZ187" s="207"/>
      <c r="NA187" s="207"/>
      <c r="NB187" s="207"/>
      <c r="NC187" s="207"/>
      <c r="ND187" s="207"/>
      <c r="NE187" s="207"/>
      <c r="NF187" s="207" t="str">
        <f t="shared" si="111"/>
        <v/>
      </c>
      <c r="NG187" s="207"/>
      <c r="NH187" s="207"/>
      <c r="NI187" s="207"/>
      <c r="NJ187" s="207"/>
      <c r="NK187" s="207"/>
      <c r="NL187" s="207"/>
      <c r="NM187" s="207" t="str">
        <f t="shared" si="112"/>
        <v/>
      </c>
      <c r="NN187" s="207"/>
      <c r="NO187" s="207"/>
      <c r="NP187" s="207"/>
      <c r="NQ187" s="207"/>
      <c r="NR187" s="207"/>
      <c r="NS187" s="207"/>
      <c r="NT187" s="207" t="str">
        <f t="shared" si="113"/>
        <v/>
      </c>
      <c r="NU187" s="207"/>
      <c r="NV187" s="207"/>
      <c r="NW187" s="207"/>
      <c r="NX187" s="207"/>
      <c r="NY187" s="207"/>
      <c r="NZ187" s="207"/>
      <c r="OA187" s="207" t="str">
        <f t="shared" si="114"/>
        <v/>
      </c>
      <c r="OB187" s="207"/>
      <c r="OC187" s="207"/>
      <c r="OD187" s="207"/>
      <c r="OE187" s="207"/>
      <c r="OF187" s="207"/>
      <c r="OG187" s="207"/>
      <c r="OH187" s="207" t="str">
        <f t="shared" si="115"/>
        <v/>
      </c>
      <c r="OI187" s="207"/>
      <c r="OJ187" s="207"/>
      <c r="OK187" s="207"/>
      <c r="OL187" s="207"/>
      <c r="OM187" s="207"/>
      <c r="ON187" s="207"/>
      <c r="OO187" s="207" t="str">
        <f t="shared" si="116"/>
        <v/>
      </c>
      <c r="OP187" s="207"/>
      <c r="OQ187" s="207"/>
      <c r="OR187" s="207"/>
      <c r="OS187" s="207"/>
      <c r="OT187" s="207"/>
      <c r="OU187" s="207"/>
      <c r="OV187" s="207" t="str">
        <f t="shared" si="117"/>
        <v/>
      </c>
      <c r="OW187" s="207"/>
      <c r="OX187" s="207"/>
      <c r="OY187" s="207"/>
      <c r="OZ187" s="207"/>
      <c r="PA187" s="207"/>
      <c r="PB187" s="207"/>
      <c r="PC187" s="207" t="str">
        <f t="shared" si="118"/>
        <v/>
      </c>
      <c r="PD187" s="207"/>
      <c r="PE187" s="207"/>
      <c r="PF187" s="207"/>
      <c r="PG187" s="207"/>
      <c r="PH187" s="207"/>
      <c r="PI187" s="207"/>
      <c r="PJ187" s="207" t="str">
        <f t="shared" si="119"/>
        <v/>
      </c>
      <c r="PK187" s="207"/>
      <c r="PL187" s="207"/>
      <c r="PM187" s="207"/>
      <c r="PN187" s="207"/>
      <c r="PO187" s="207"/>
      <c r="PP187" s="207"/>
      <c r="PQ187" s="207" t="str">
        <f t="shared" si="120"/>
        <v/>
      </c>
      <c r="PR187" s="207"/>
      <c r="PS187" s="207"/>
      <c r="PT187" s="207"/>
      <c r="PU187" s="207"/>
      <c r="PV187" s="207"/>
      <c r="PW187" s="207"/>
      <c r="PX187" s="207" t="str">
        <f t="shared" si="121"/>
        <v/>
      </c>
      <c r="PY187" s="207"/>
      <c r="PZ187" s="207"/>
      <c r="QA187" s="207"/>
      <c r="QB187" s="207"/>
      <c r="QC187" s="207"/>
      <c r="QD187" s="207"/>
      <c r="QE187" s="207" t="str">
        <f t="shared" si="122"/>
        <v/>
      </c>
      <c r="QF187" s="207"/>
      <c r="QG187" s="207"/>
      <c r="QH187" s="207"/>
      <c r="QI187" s="207"/>
      <c r="QJ187" s="207"/>
      <c r="QK187" s="207"/>
      <c r="QL187" s="207"/>
      <c r="QM187" s="207"/>
      <c r="QN187" s="207"/>
      <c r="QO187" s="207"/>
      <c r="QP187" s="207"/>
      <c r="QQ187" s="207"/>
      <c r="QR187" s="207"/>
      <c r="QS187" s="207"/>
      <c r="QT187" s="207"/>
      <c r="QU187" s="207"/>
      <c r="QV187" s="207"/>
    </row>
    <row r="188" spans="1:464" s="6" customFormat="1" ht="16.5">
      <c r="A188" s="207"/>
      <c r="B188" s="208"/>
      <c r="C188" s="208"/>
      <c r="D188" s="208"/>
      <c r="E188" s="208"/>
      <c r="F188" s="207" t="e">
        <f>F90</f>
        <v>#N/A</v>
      </c>
      <c r="G188" s="207"/>
      <c r="H188" s="208"/>
      <c r="I188" s="208"/>
      <c r="J188" s="208"/>
      <c r="K188" s="207"/>
      <c r="L188" s="207"/>
      <c r="M188" s="207">
        <f t="shared" si="165"/>
        <v>0</v>
      </c>
      <c r="N188" s="207"/>
      <c r="O188" s="207"/>
      <c r="P188" s="207"/>
      <c r="Q188" s="209"/>
      <c r="R188" s="207"/>
      <c r="S188" s="207"/>
      <c r="T188" s="207">
        <f t="shared" si="166"/>
        <v>0</v>
      </c>
      <c r="U188" s="207"/>
      <c r="V188" s="207"/>
      <c r="W188" s="207"/>
      <c r="X188" s="207"/>
      <c r="Y188" s="207"/>
      <c r="Z188" s="207"/>
      <c r="AA188" s="207">
        <f t="shared" si="167"/>
        <v>0</v>
      </c>
      <c r="AB188" s="207"/>
      <c r="AC188" s="207"/>
      <c r="AD188" s="207"/>
      <c r="AE188" s="207"/>
      <c r="AF188" s="207"/>
      <c r="AG188" s="207"/>
      <c r="AH188" s="207" t="str">
        <f t="shared" si="123"/>
        <v/>
      </c>
      <c r="AI188" s="207"/>
      <c r="AJ188" s="207"/>
      <c r="AK188" s="207"/>
      <c r="AL188" s="207"/>
      <c r="AM188" s="207"/>
      <c r="AN188" s="207"/>
      <c r="AO188" s="207" t="str">
        <f t="shared" si="124"/>
        <v/>
      </c>
      <c r="AP188" s="207"/>
      <c r="AQ188" s="207"/>
      <c r="AR188" s="207"/>
      <c r="AS188" s="207"/>
      <c r="AT188" s="207"/>
      <c r="AU188" s="207"/>
      <c r="AV188" s="207" t="str">
        <f t="shared" si="125"/>
        <v/>
      </c>
      <c r="AW188" s="207"/>
      <c r="AX188" s="207"/>
      <c r="AY188" s="207"/>
      <c r="AZ188" s="207"/>
      <c r="BA188" s="207"/>
      <c r="BB188" s="207"/>
      <c r="BC188" s="207" t="str">
        <f t="shared" si="126"/>
        <v/>
      </c>
      <c r="BD188" s="207"/>
      <c r="BE188" s="207"/>
      <c r="BF188" s="207"/>
      <c r="BG188" s="207"/>
      <c r="BH188" s="207"/>
      <c r="BI188" s="207"/>
      <c r="BJ188" s="207" t="str">
        <f t="shared" si="127"/>
        <v/>
      </c>
      <c r="BK188" s="207"/>
      <c r="BL188" s="207"/>
      <c r="BM188" s="207"/>
      <c r="BN188" s="207"/>
      <c r="BO188" s="207"/>
      <c r="BP188" s="207"/>
      <c r="BQ188" s="207" t="str">
        <f t="shared" si="128"/>
        <v/>
      </c>
      <c r="BR188" s="207"/>
      <c r="BS188" s="207"/>
      <c r="BT188" s="207"/>
      <c r="BU188" s="207"/>
      <c r="BV188" s="207"/>
      <c r="BW188" s="207"/>
      <c r="BX188" s="207" t="str">
        <f t="shared" si="129"/>
        <v/>
      </c>
      <c r="BY188" s="207"/>
      <c r="BZ188" s="207"/>
      <c r="CA188" s="207"/>
      <c r="CB188" s="207"/>
      <c r="CC188" s="207"/>
      <c r="CD188" s="207"/>
      <c r="CE188" s="207" t="str">
        <f t="shared" si="130"/>
        <v/>
      </c>
      <c r="CF188" s="207"/>
      <c r="CG188" s="207"/>
      <c r="CH188" s="207"/>
      <c r="CI188" s="207"/>
      <c r="CJ188" s="207"/>
      <c r="CK188" s="207"/>
      <c r="CL188" s="207" t="str">
        <f t="shared" si="131"/>
        <v/>
      </c>
      <c r="CM188" s="207"/>
      <c r="CN188" s="207"/>
      <c r="CO188" s="207"/>
      <c r="CP188" s="207"/>
      <c r="CQ188" s="207"/>
      <c r="CR188" s="207"/>
      <c r="CS188" s="207" t="str">
        <f t="shared" si="132"/>
        <v/>
      </c>
      <c r="CT188" s="207"/>
      <c r="CU188" s="207"/>
      <c r="CV188" s="207"/>
      <c r="CW188" s="207"/>
      <c r="CX188" s="207"/>
      <c r="CY188" s="207"/>
      <c r="CZ188" s="207" t="str">
        <f t="shared" si="133"/>
        <v/>
      </c>
      <c r="DA188" s="207"/>
      <c r="DB188" s="207"/>
      <c r="DC188" s="207"/>
      <c r="DD188" s="207"/>
      <c r="DE188" s="207"/>
      <c r="DF188" s="207"/>
      <c r="DG188" s="207" t="str">
        <f t="shared" si="134"/>
        <v/>
      </c>
      <c r="DH188" s="207"/>
      <c r="DI188" s="207"/>
      <c r="DJ188" s="207"/>
      <c r="DK188" s="207"/>
      <c r="DL188" s="207"/>
      <c r="DM188" s="207"/>
      <c r="DN188" s="207" t="str">
        <f t="shared" si="135"/>
        <v/>
      </c>
      <c r="DO188" s="207"/>
      <c r="DP188" s="207"/>
      <c r="DQ188" s="207"/>
      <c r="DR188" s="207"/>
      <c r="DS188" s="207"/>
      <c r="DT188" s="207"/>
      <c r="DU188" s="207" t="str">
        <f t="shared" si="136"/>
        <v/>
      </c>
      <c r="DV188" s="207"/>
      <c r="DW188" s="207"/>
      <c r="DX188" s="207"/>
      <c r="DY188" s="207"/>
      <c r="DZ188" s="207"/>
      <c r="EA188" s="207"/>
      <c r="EB188" s="207" t="str">
        <f t="shared" si="137"/>
        <v/>
      </c>
      <c r="EC188" s="207"/>
      <c r="ED188" s="207"/>
      <c r="EE188" s="207"/>
      <c r="EF188" s="207"/>
      <c r="EG188" s="207"/>
      <c r="EH188" s="207"/>
      <c r="EI188" s="207" t="str">
        <f t="shared" si="138"/>
        <v/>
      </c>
      <c r="EJ188" s="207"/>
      <c r="EK188" s="207"/>
      <c r="EL188" s="207"/>
      <c r="EM188" s="207"/>
      <c r="EN188" s="207"/>
      <c r="EO188" s="207"/>
      <c r="EP188" s="207" t="str">
        <f t="shared" si="139"/>
        <v/>
      </c>
      <c r="EQ188" s="207"/>
      <c r="ER188" s="207"/>
      <c r="ES188" s="207"/>
      <c r="ET188" s="207"/>
      <c r="EU188" s="207"/>
      <c r="EV188" s="207"/>
      <c r="EW188" s="207" t="str">
        <f t="shared" si="140"/>
        <v/>
      </c>
      <c r="EX188" s="207"/>
      <c r="EY188" s="207"/>
      <c r="EZ188" s="207"/>
      <c r="FA188" s="207"/>
      <c r="FB188" s="207"/>
      <c r="FC188" s="207"/>
      <c r="FD188" s="207" t="str">
        <f t="shared" si="141"/>
        <v/>
      </c>
      <c r="FE188" s="207"/>
      <c r="FF188" s="207"/>
      <c r="FG188" s="207"/>
      <c r="FH188" s="207"/>
      <c r="FI188" s="207"/>
      <c r="FJ188" s="207"/>
      <c r="FK188" s="207" t="str">
        <f t="shared" si="142"/>
        <v/>
      </c>
      <c r="FL188" s="207"/>
      <c r="FM188" s="207"/>
      <c r="FN188" s="207"/>
      <c r="FO188" s="207"/>
      <c r="FP188" s="207"/>
      <c r="FQ188" s="207"/>
      <c r="FR188" s="207" t="str">
        <f t="shared" si="143"/>
        <v/>
      </c>
      <c r="FS188" s="207"/>
      <c r="FT188" s="207"/>
      <c r="FU188" s="207"/>
      <c r="FV188" s="207"/>
      <c r="FW188" s="207"/>
      <c r="FX188" s="207"/>
      <c r="FY188" s="207" t="str">
        <f t="shared" si="144"/>
        <v/>
      </c>
      <c r="FZ188" s="207"/>
      <c r="GA188" s="207"/>
      <c r="GB188" s="207"/>
      <c r="GC188" s="207"/>
      <c r="GD188" s="207"/>
      <c r="GE188" s="207"/>
      <c r="GF188" s="207" t="str">
        <f t="shared" si="145"/>
        <v/>
      </c>
      <c r="GG188" s="207"/>
      <c r="GH188" s="207"/>
      <c r="GI188" s="207"/>
      <c r="GJ188" s="207"/>
      <c r="GK188" s="207"/>
      <c r="GL188" s="207"/>
      <c r="GM188" s="207" t="str">
        <f t="shared" si="146"/>
        <v/>
      </c>
      <c r="GN188" s="207"/>
      <c r="GO188" s="207"/>
      <c r="GP188" s="207"/>
      <c r="GQ188" s="207"/>
      <c r="GR188" s="207"/>
      <c r="GS188" s="207"/>
      <c r="GT188" s="207" t="str">
        <f t="shared" si="147"/>
        <v/>
      </c>
      <c r="GU188" s="207"/>
      <c r="GV188" s="207"/>
      <c r="GW188" s="207"/>
      <c r="GX188" s="207"/>
      <c r="GY188" s="207"/>
      <c r="GZ188" s="207"/>
      <c r="HA188" s="207" t="str">
        <f t="shared" si="148"/>
        <v/>
      </c>
      <c r="HB188" s="207"/>
      <c r="HC188" s="207"/>
      <c r="HD188" s="207"/>
      <c r="HE188" s="207"/>
      <c r="HF188" s="207"/>
      <c r="HG188" s="207"/>
      <c r="HH188" s="207" t="str">
        <f t="shared" si="149"/>
        <v/>
      </c>
      <c r="HI188" s="207"/>
      <c r="HJ188" s="207"/>
      <c r="HK188" s="207"/>
      <c r="HL188" s="207"/>
      <c r="HM188" s="207"/>
      <c r="HN188" s="207"/>
      <c r="HO188" s="207" t="str">
        <f t="shared" si="150"/>
        <v/>
      </c>
      <c r="HP188" s="207"/>
      <c r="HQ188" s="207"/>
      <c r="HR188" s="207"/>
      <c r="HS188" s="207"/>
      <c r="HT188" s="207"/>
      <c r="HU188" s="207"/>
      <c r="HV188" s="207" t="str">
        <f t="shared" si="151"/>
        <v/>
      </c>
      <c r="HW188" s="207"/>
      <c r="HX188" s="207"/>
      <c r="HY188" s="207"/>
      <c r="HZ188" s="207"/>
      <c r="IA188" s="207"/>
      <c r="IB188" s="207"/>
      <c r="IC188" s="207" t="str">
        <f t="shared" si="152"/>
        <v/>
      </c>
      <c r="ID188" s="207"/>
      <c r="IE188" s="207"/>
      <c r="IF188" s="207"/>
      <c r="IG188" s="207"/>
      <c r="IH188" s="207"/>
      <c r="II188" s="207"/>
      <c r="IJ188" s="207" t="str">
        <f t="shared" si="153"/>
        <v/>
      </c>
      <c r="IK188" s="207"/>
      <c r="IL188" s="207"/>
      <c r="IM188" s="207"/>
      <c r="IN188" s="207"/>
      <c r="IO188" s="207"/>
      <c r="IP188" s="207"/>
      <c r="IQ188" s="207" t="str">
        <f t="shared" si="154"/>
        <v/>
      </c>
      <c r="IR188" s="207"/>
      <c r="IS188" s="207"/>
      <c r="IT188" s="207"/>
      <c r="IU188" s="207"/>
      <c r="IV188" s="207"/>
      <c r="IW188" s="207"/>
      <c r="IX188" s="207" t="str">
        <f t="shared" si="155"/>
        <v/>
      </c>
      <c r="IY188" s="207"/>
      <c r="IZ188" s="207"/>
      <c r="JA188" s="207"/>
      <c r="JB188" s="207"/>
      <c r="JC188" s="207"/>
      <c r="JD188" s="207"/>
      <c r="JE188" s="207" t="str">
        <f t="shared" si="156"/>
        <v/>
      </c>
      <c r="JF188" s="207"/>
      <c r="JG188" s="207"/>
      <c r="JH188" s="207"/>
      <c r="JI188" s="207"/>
      <c r="JJ188" s="207"/>
      <c r="JK188" s="207"/>
      <c r="JL188" s="207" t="str">
        <f t="shared" si="157"/>
        <v/>
      </c>
      <c r="JM188" s="207"/>
      <c r="JN188" s="207"/>
      <c r="JO188" s="207"/>
      <c r="JP188" s="207"/>
      <c r="JQ188" s="207"/>
      <c r="JR188" s="207"/>
      <c r="JS188" s="207" t="str">
        <f t="shared" si="158"/>
        <v/>
      </c>
      <c r="JT188" s="207"/>
      <c r="JU188" s="207"/>
      <c r="JV188" s="207"/>
      <c r="JW188" s="207"/>
      <c r="JX188" s="207"/>
      <c r="JY188" s="207"/>
      <c r="JZ188" s="207" t="str">
        <f t="shared" si="159"/>
        <v/>
      </c>
      <c r="KA188" s="207"/>
      <c r="KB188" s="207"/>
      <c r="KC188" s="207"/>
      <c r="KD188" s="207"/>
      <c r="KE188" s="207"/>
      <c r="KF188" s="207"/>
      <c r="KG188" s="207" t="str">
        <f t="shared" si="160"/>
        <v/>
      </c>
      <c r="KH188" s="207"/>
      <c r="KI188" s="207"/>
      <c r="KJ188" s="207"/>
      <c r="KK188" s="207"/>
      <c r="KL188" s="207"/>
      <c r="KM188" s="207"/>
      <c r="KN188" s="207" t="str">
        <f t="shared" si="161"/>
        <v/>
      </c>
      <c r="KO188" s="207"/>
      <c r="KP188" s="207"/>
      <c r="KQ188" s="207"/>
      <c r="KR188" s="207"/>
      <c r="KS188" s="207"/>
      <c r="KT188" s="207"/>
      <c r="KU188" s="207" t="str">
        <f t="shared" si="162"/>
        <v/>
      </c>
      <c r="KV188" s="207"/>
      <c r="KW188" s="207"/>
      <c r="KX188" s="207"/>
      <c r="KY188" s="207"/>
      <c r="KZ188" s="207"/>
      <c r="LA188" s="207"/>
      <c r="LB188" s="207" t="str">
        <f t="shared" si="163"/>
        <v/>
      </c>
      <c r="LC188" s="207"/>
      <c r="LD188" s="207"/>
      <c r="LE188" s="207"/>
      <c r="LF188" s="207"/>
      <c r="LG188" s="207"/>
      <c r="LH188" s="207"/>
      <c r="LI188" s="207" t="str">
        <f t="shared" si="104"/>
        <v/>
      </c>
      <c r="LJ188" s="207"/>
      <c r="LK188" s="207"/>
      <c r="LL188" s="207"/>
      <c r="LM188" s="207"/>
      <c r="LN188" s="207"/>
      <c r="LO188" s="207"/>
      <c r="LP188" s="207" t="str">
        <f t="shared" si="105"/>
        <v/>
      </c>
      <c r="LQ188" s="207"/>
      <c r="LR188" s="207"/>
      <c r="LS188" s="207"/>
      <c r="LT188" s="207"/>
      <c r="LU188" s="207"/>
      <c r="LV188" s="207"/>
      <c r="LW188" s="207" t="str">
        <f t="shared" si="106"/>
        <v/>
      </c>
      <c r="LX188" s="207"/>
      <c r="LY188" s="207"/>
      <c r="LZ188" s="207"/>
      <c r="MA188" s="207"/>
      <c r="MB188" s="207"/>
      <c r="MC188" s="207"/>
      <c r="MD188" s="207" t="str">
        <f t="shared" si="107"/>
        <v/>
      </c>
      <c r="ME188" s="207"/>
      <c r="MF188" s="207"/>
      <c r="MG188" s="207"/>
      <c r="MH188" s="207"/>
      <c r="MI188" s="207"/>
      <c r="MJ188" s="207"/>
      <c r="MK188" s="207" t="str">
        <f t="shared" si="108"/>
        <v/>
      </c>
      <c r="ML188" s="207"/>
      <c r="MM188" s="207"/>
      <c r="MN188" s="207"/>
      <c r="MO188" s="207"/>
      <c r="MP188" s="207"/>
      <c r="MQ188" s="207"/>
      <c r="MR188" s="207" t="str">
        <f t="shared" si="109"/>
        <v/>
      </c>
      <c r="MS188" s="207"/>
      <c r="MT188" s="207"/>
      <c r="MU188" s="207"/>
      <c r="MV188" s="207"/>
      <c r="MW188" s="207"/>
      <c r="MX188" s="207"/>
      <c r="MY188" s="207" t="str">
        <f t="shared" si="110"/>
        <v/>
      </c>
      <c r="MZ188" s="207"/>
      <c r="NA188" s="207"/>
      <c r="NB188" s="207"/>
      <c r="NC188" s="207"/>
      <c r="ND188" s="207"/>
      <c r="NE188" s="207"/>
      <c r="NF188" s="207" t="str">
        <f t="shared" si="111"/>
        <v/>
      </c>
      <c r="NG188" s="207"/>
      <c r="NH188" s="207"/>
      <c r="NI188" s="207"/>
      <c r="NJ188" s="207"/>
      <c r="NK188" s="207"/>
      <c r="NL188" s="207"/>
      <c r="NM188" s="207" t="str">
        <f t="shared" si="112"/>
        <v/>
      </c>
      <c r="NN188" s="207"/>
      <c r="NO188" s="207"/>
      <c r="NP188" s="207"/>
      <c r="NQ188" s="207"/>
      <c r="NR188" s="207"/>
      <c r="NS188" s="207"/>
      <c r="NT188" s="207" t="str">
        <f t="shared" si="113"/>
        <v/>
      </c>
      <c r="NU188" s="207"/>
      <c r="NV188" s="207"/>
      <c r="NW188" s="207"/>
      <c r="NX188" s="207"/>
      <c r="NY188" s="207"/>
      <c r="NZ188" s="207"/>
      <c r="OA188" s="207" t="str">
        <f t="shared" si="114"/>
        <v/>
      </c>
      <c r="OB188" s="207"/>
      <c r="OC188" s="207"/>
      <c r="OD188" s="207"/>
      <c r="OE188" s="207"/>
      <c r="OF188" s="207"/>
      <c r="OG188" s="207"/>
      <c r="OH188" s="207" t="str">
        <f t="shared" si="115"/>
        <v/>
      </c>
      <c r="OI188" s="207"/>
      <c r="OJ188" s="207"/>
      <c r="OK188" s="207"/>
      <c r="OL188" s="207"/>
      <c r="OM188" s="207"/>
      <c r="ON188" s="207"/>
      <c r="OO188" s="207" t="str">
        <f t="shared" si="116"/>
        <v/>
      </c>
      <c r="OP188" s="207"/>
      <c r="OQ188" s="207"/>
      <c r="OR188" s="207"/>
      <c r="OS188" s="207"/>
      <c r="OT188" s="207"/>
      <c r="OU188" s="207"/>
      <c r="OV188" s="207" t="str">
        <f t="shared" si="117"/>
        <v/>
      </c>
      <c r="OW188" s="207"/>
      <c r="OX188" s="207"/>
      <c r="OY188" s="207"/>
      <c r="OZ188" s="207"/>
      <c r="PA188" s="207"/>
      <c r="PB188" s="207"/>
      <c r="PC188" s="207" t="str">
        <f t="shared" si="118"/>
        <v/>
      </c>
      <c r="PD188" s="207"/>
      <c r="PE188" s="207"/>
      <c r="PF188" s="207"/>
      <c r="PG188" s="207"/>
      <c r="PH188" s="207"/>
      <c r="PI188" s="207"/>
      <c r="PJ188" s="207" t="str">
        <f t="shared" si="119"/>
        <v/>
      </c>
      <c r="PK188" s="207"/>
      <c r="PL188" s="207"/>
      <c r="PM188" s="207"/>
      <c r="PN188" s="207"/>
      <c r="PO188" s="207"/>
      <c r="PP188" s="207"/>
      <c r="PQ188" s="207" t="str">
        <f t="shared" si="120"/>
        <v/>
      </c>
      <c r="PR188" s="207"/>
      <c r="PS188" s="207"/>
      <c r="PT188" s="207"/>
      <c r="PU188" s="207"/>
      <c r="PV188" s="207"/>
      <c r="PW188" s="207"/>
      <c r="PX188" s="207" t="str">
        <f t="shared" si="121"/>
        <v/>
      </c>
      <c r="PY188" s="207"/>
      <c r="PZ188" s="207"/>
      <c r="QA188" s="207"/>
      <c r="QB188" s="207"/>
      <c r="QC188" s="207"/>
      <c r="QD188" s="207"/>
      <c r="QE188" s="207" t="str">
        <f t="shared" si="122"/>
        <v/>
      </c>
      <c r="QF188" s="207"/>
      <c r="QG188" s="207"/>
      <c r="QH188" s="207"/>
      <c r="QI188" s="207"/>
      <c r="QJ188" s="207"/>
      <c r="QK188" s="207"/>
      <c r="QL188" s="207"/>
      <c r="QM188" s="207"/>
      <c r="QN188" s="207"/>
      <c r="QO188" s="207"/>
      <c r="QP188" s="207"/>
      <c r="QQ188" s="207"/>
      <c r="QR188" s="207"/>
      <c r="QS188" s="207"/>
      <c r="QT188" s="207"/>
      <c r="QU188" s="207"/>
      <c r="QV188" s="207"/>
    </row>
    <row r="189" spans="1:464" s="6" customFormat="1" ht="16.5">
      <c r="A189" s="207"/>
      <c r="B189" s="208"/>
      <c r="C189" s="208"/>
      <c r="D189" s="208"/>
      <c r="E189" s="208"/>
      <c r="F189" s="207"/>
      <c r="G189" s="207" t="e">
        <f>G12</f>
        <v>#N/A</v>
      </c>
      <c r="H189" s="208"/>
      <c r="I189" s="208"/>
      <c r="J189" s="208"/>
      <c r="K189" s="207"/>
      <c r="L189" s="207"/>
      <c r="M189" s="207"/>
      <c r="N189" s="207">
        <f>N12</f>
        <v>0</v>
      </c>
      <c r="O189" s="207"/>
      <c r="P189" s="207"/>
      <c r="Q189" s="209"/>
      <c r="R189" s="207"/>
      <c r="S189" s="207"/>
      <c r="T189" s="207"/>
      <c r="U189" s="207">
        <f>U12</f>
        <v>0</v>
      </c>
      <c r="V189" s="207"/>
      <c r="W189" s="207"/>
      <c r="X189" s="209"/>
      <c r="Y189" s="207"/>
      <c r="Z189" s="207"/>
      <c r="AA189" s="207"/>
      <c r="AB189" s="207">
        <f>AB12</f>
        <v>0</v>
      </c>
      <c r="AC189" s="207"/>
      <c r="AD189" s="207"/>
      <c r="AE189" s="209"/>
      <c r="AF189" s="207"/>
      <c r="AG189" s="207"/>
      <c r="AH189" s="207"/>
      <c r="AI189" s="207" t="str">
        <f>AI12</f>
        <v/>
      </c>
      <c r="AJ189" s="207"/>
      <c r="AK189" s="207"/>
      <c r="AL189" s="209"/>
      <c r="AM189" s="207"/>
      <c r="AN189" s="207"/>
      <c r="AO189" s="207"/>
      <c r="AP189" s="207" t="str">
        <f>AP12</f>
        <v/>
      </c>
      <c r="AQ189" s="207"/>
      <c r="AR189" s="207"/>
      <c r="AS189" s="209"/>
      <c r="AT189" s="207"/>
      <c r="AU189" s="207"/>
      <c r="AV189" s="207"/>
      <c r="AW189" s="207" t="str">
        <f>AW12</f>
        <v/>
      </c>
      <c r="AX189" s="207"/>
      <c r="AY189" s="207"/>
      <c r="AZ189" s="207"/>
      <c r="BA189" s="207"/>
      <c r="BB189" s="207"/>
      <c r="BC189" s="207"/>
      <c r="BD189" s="207" t="str">
        <f>BD12</f>
        <v/>
      </c>
      <c r="BE189" s="207"/>
      <c r="BF189" s="207"/>
      <c r="BG189" s="209"/>
      <c r="BH189" s="207"/>
      <c r="BI189" s="207"/>
      <c r="BJ189" s="207"/>
      <c r="BK189" s="207" t="str">
        <f>BK12</f>
        <v/>
      </c>
      <c r="BL189" s="207"/>
      <c r="BM189" s="207"/>
      <c r="BN189" s="209"/>
      <c r="BO189" s="207"/>
      <c r="BP189" s="207"/>
      <c r="BQ189" s="207"/>
      <c r="BR189" s="207" t="str">
        <f>BR12</f>
        <v/>
      </c>
      <c r="BS189" s="207"/>
      <c r="BT189" s="207"/>
      <c r="BU189" s="209"/>
      <c r="BV189" s="207"/>
      <c r="BW189" s="207"/>
      <c r="BX189" s="207"/>
      <c r="BY189" s="207" t="str">
        <f>BY12</f>
        <v/>
      </c>
      <c r="BZ189" s="207"/>
      <c r="CA189" s="207"/>
      <c r="CB189" s="209"/>
      <c r="CC189" s="207"/>
      <c r="CD189" s="207"/>
      <c r="CE189" s="207"/>
      <c r="CF189" s="207" t="str">
        <f>CF12</f>
        <v/>
      </c>
      <c r="CG189" s="207"/>
      <c r="CH189" s="207"/>
      <c r="CI189" s="209"/>
      <c r="CJ189" s="207"/>
      <c r="CK189" s="207"/>
      <c r="CL189" s="207"/>
      <c r="CM189" s="207" t="str">
        <f>CM12</f>
        <v/>
      </c>
      <c r="CN189" s="207"/>
      <c r="CO189" s="207"/>
      <c r="CP189" s="207"/>
      <c r="CQ189" s="207"/>
      <c r="CR189" s="207"/>
      <c r="CS189" s="207"/>
      <c r="CT189" s="207" t="str">
        <f>CT12</f>
        <v/>
      </c>
      <c r="CU189" s="207"/>
      <c r="CV189" s="207"/>
      <c r="CW189" s="209"/>
      <c r="CX189" s="207"/>
      <c r="CY189" s="207"/>
      <c r="CZ189" s="207"/>
      <c r="DA189" s="207" t="str">
        <f>DA12</f>
        <v/>
      </c>
      <c r="DB189" s="207"/>
      <c r="DC189" s="207"/>
      <c r="DD189" s="209"/>
      <c r="DE189" s="207"/>
      <c r="DF189" s="207"/>
      <c r="DG189" s="207"/>
      <c r="DH189" s="207" t="str">
        <f>DH12</f>
        <v/>
      </c>
      <c r="DI189" s="207"/>
      <c r="DJ189" s="207"/>
      <c r="DK189" s="209"/>
      <c r="DL189" s="207"/>
      <c r="DM189" s="207"/>
      <c r="DN189" s="207"/>
      <c r="DO189" s="207" t="str">
        <f>DO12</f>
        <v/>
      </c>
      <c r="DP189" s="207"/>
      <c r="DQ189" s="207"/>
      <c r="DR189" s="209"/>
      <c r="DS189" s="207"/>
      <c r="DT189" s="207"/>
      <c r="DU189" s="207"/>
      <c r="DV189" s="207" t="str">
        <f>DV12</f>
        <v/>
      </c>
      <c r="DW189" s="207"/>
      <c r="DX189" s="207"/>
      <c r="DY189" s="209"/>
      <c r="DZ189" s="207"/>
      <c r="EA189" s="207"/>
      <c r="EB189" s="207"/>
      <c r="EC189" s="207" t="str">
        <f>EC12</f>
        <v/>
      </c>
      <c r="ED189" s="207"/>
      <c r="EE189" s="207"/>
      <c r="EF189" s="207"/>
      <c r="EG189" s="207"/>
      <c r="EH189" s="207"/>
      <c r="EI189" s="207"/>
      <c r="EJ189" s="207" t="str">
        <f>EJ12</f>
        <v/>
      </c>
      <c r="EK189" s="207"/>
      <c r="EL189" s="207"/>
      <c r="EM189" s="209"/>
      <c r="EN189" s="207"/>
      <c r="EO189" s="207"/>
      <c r="EP189" s="207"/>
      <c r="EQ189" s="207" t="str">
        <f>EQ12</f>
        <v/>
      </c>
      <c r="ER189" s="207"/>
      <c r="ES189" s="207"/>
      <c r="ET189" s="209"/>
      <c r="EU189" s="207"/>
      <c r="EV189" s="207"/>
      <c r="EW189" s="207"/>
      <c r="EX189" s="207" t="str">
        <f>EX12</f>
        <v/>
      </c>
      <c r="EY189" s="207"/>
      <c r="EZ189" s="207"/>
      <c r="FA189" s="209"/>
      <c r="FB189" s="207"/>
      <c r="FC189" s="207"/>
      <c r="FD189" s="207"/>
      <c r="FE189" s="207" t="str">
        <f>FE12</f>
        <v/>
      </c>
      <c r="FF189" s="207"/>
      <c r="FG189" s="207"/>
      <c r="FH189" s="209"/>
      <c r="FI189" s="207"/>
      <c r="FJ189" s="207"/>
      <c r="FK189" s="207"/>
      <c r="FL189" s="207" t="str">
        <f>FL12</f>
        <v/>
      </c>
      <c r="FM189" s="207"/>
      <c r="FN189" s="207"/>
      <c r="FO189" s="209"/>
      <c r="FP189" s="207"/>
      <c r="FQ189" s="207"/>
      <c r="FR189" s="207"/>
      <c r="FS189" s="207" t="str">
        <f>FS12</f>
        <v/>
      </c>
      <c r="FT189" s="207"/>
      <c r="FU189" s="207"/>
      <c r="FV189" s="207"/>
      <c r="FW189" s="207"/>
      <c r="FX189" s="207"/>
      <c r="FY189" s="207"/>
      <c r="FZ189" s="207" t="str">
        <f>FZ12</f>
        <v/>
      </c>
      <c r="GA189" s="207"/>
      <c r="GB189" s="207"/>
      <c r="GC189" s="209"/>
      <c r="GD189" s="207"/>
      <c r="GE189" s="207"/>
      <c r="GF189" s="207"/>
      <c r="GG189" s="207" t="str">
        <f>GG12</f>
        <v/>
      </c>
      <c r="GH189" s="207"/>
      <c r="GI189" s="207"/>
      <c r="GJ189" s="209"/>
      <c r="GK189" s="207"/>
      <c r="GL189" s="207"/>
      <c r="GM189" s="207"/>
      <c r="GN189" s="207" t="str">
        <f>GN12</f>
        <v/>
      </c>
      <c r="GO189" s="207"/>
      <c r="GP189" s="207"/>
      <c r="GQ189" s="209"/>
      <c r="GR189" s="207"/>
      <c r="GS189" s="207"/>
      <c r="GT189" s="207"/>
      <c r="GU189" s="207" t="str">
        <f>GU12</f>
        <v/>
      </c>
      <c r="GV189" s="207"/>
      <c r="GW189" s="207"/>
      <c r="GX189" s="209"/>
      <c r="GY189" s="207"/>
      <c r="GZ189" s="207"/>
      <c r="HA189" s="207"/>
      <c r="HB189" s="207" t="str">
        <f>HB12</f>
        <v/>
      </c>
      <c r="HC189" s="207"/>
      <c r="HD189" s="207"/>
      <c r="HE189" s="209"/>
      <c r="HF189" s="207"/>
      <c r="HG189" s="207"/>
      <c r="HH189" s="207"/>
      <c r="HI189" s="207" t="str">
        <f>HI12</f>
        <v/>
      </c>
      <c r="HJ189" s="207"/>
      <c r="HK189" s="207"/>
      <c r="HL189" s="207"/>
      <c r="HM189" s="207"/>
      <c r="HN189" s="207"/>
      <c r="HO189" s="207"/>
      <c r="HP189" s="207" t="str">
        <f>HP12</f>
        <v/>
      </c>
      <c r="HQ189" s="207"/>
      <c r="HR189" s="207"/>
      <c r="HS189" s="209"/>
      <c r="HT189" s="207"/>
      <c r="HU189" s="207"/>
      <c r="HV189" s="207"/>
      <c r="HW189" s="207" t="str">
        <f>HW12</f>
        <v/>
      </c>
      <c r="HX189" s="207"/>
      <c r="HY189" s="207"/>
      <c r="HZ189" s="209"/>
      <c r="IA189" s="207"/>
      <c r="IB189" s="207"/>
      <c r="IC189" s="207"/>
      <c r="ID189" s="207" t="str">
        <f>ID12</f>
        <v/>
      </c>
      <c r="IE189" s="207"/>
      <c r="IF189" s="207"/>
      <c r="IG189" s="209"/>
      <c r="IH189" s="207"/>
      <c r="II189" s="207"/>
      <c r="IJ189" s="207"/>
      <c r="IK189" s="207" t="str">
        <f>IK12</f>
        <v/>
      </c>
      <c r="IL189" s="207"/>
      <c r="IM189" s="207"/>
      <c r="IN189" s="209"/>
      <c r="IO189" s="207"/>
      <c r="IP189" s="207"/>
      <c r="IQ189" s="207"/>
      <c r="IR189" s="207" t="str">
        <f>IR12</f>
        <v/>
      </c>
      <c r="IS189" s="207"/>
      <c r="IT189" s="207"/>
      <c r="IU189" s="209"/>
      <c r="IV189" s="207"/>
      <c r="IW189" s="207"/>
      <c r="IX189" s="207"/>
      <c r="IY189" s="207" t="str">
        <f>IY12</f>
        <v/>
      </c>
      <c r="IZ189" s="207"/>
      <c r="JA189" s="207"/>
      <c r="JB189" s="207"/>
      <c r="JC189" s="207"/>
      <c r="JD189" s="207"/>
      <c r="JE189" s="207"/>
      <c r="JF189" s="207" t="str">
        <f>JF12</f>
        <v/>
      </c>
      <c r="JG189" s="207"/>
      <c r="JH189" s="207"/>
      <c r="JI189" s="209"/>
      <c r="JJ189" s="207"/>
      <c r="JK189" s="207"/>
      <c r="JL189" s="207"/>
      <c r="JM189" s="207" t="str">
        <f>JM12</f>
        <v/>
      </c>
      <c r="JN189" s="207"/>
      <c r="JO189" s="207"/>
      <c r="JP189" s="209"/>
      <c r="JQ189" s="207"/>
      <c r="JR189" s="207"/>
      <c r="JS189" s="207"/>
      <c r="JT189" s="207" t="str">
        <f>JT12</f>
        <v/>
      </c>
      <c r="JU189" s="207"/>
      <c r="JV189" s="207"/>
      <c r="JW189" s="209"/>
      <c r="JX189" s="207"/>
      <c r="JY189" s="207"/>
      <c r="JZ189" s="207"/>
      <c r="KA189" s="207" t="str">
        <f>KA12</f>
        <v/>
      </c>
      <c r="KB189" s="207"/>
      <c r="KC189" s="207"/>
      <c r="KD189" s="209"/>
      <c r="KE189" s="207"/>
      <c r="KF189" s="207"/>
      <c r="KG189" s="207"/>
      <c r="KH189" s="207" t="str">
        <f>KH12</f>
        <v/>
      </c>
      <c r="KI189" s="207"/>
      <c r="KJ189" s="207"/>
      <c r="KK189" s="209"/>
      <c r="KL189" s="207"/>
      <c r="KM189" s="207"/>
      <c r="KN189" s="207"/>
      <c r="KO189" s="207" t="str">
        <f>KO12</f>
        <v/>
      </c>
      <c r="KP189" s="207"/>
      <c r="KQ189" s="207"/>
      <c r="KR189" s="207"/>
      <c r="KS189" s="207"/>
      <c r="KT189" s="207"/>
      <c r="KU189" s="207"/>
      <c r="KV189" s="207" t="str">
        <f>KV12</f>
        <v/>
      </c>
      <c r="KW189" s="207"/>
      <c r="KX189" s="207"/>
      <c r="KY189" s="209"/>
      <c r="KZ189" s="207"/>
      <c r="LA189" s="207"/>
      <c r="LB189" s="207"/>
      <c r="LC189" s="207" t="str">
        <f>LC12</f>
        <v/>
      </c>
      <c r="LD189" s="207"/>
      <c r="LE189" s="207"/>
      <c r="LF189" s="209"/>
      <c r="LG189" s="207"/>
      <c r="LH189" s="207"/>
      <c r="LI189" s="207"/>
      <c r="LJ189" s="207" t="str">
        <f t="shared" ref="LJ189:LJ220" si="168">LQ12</f>
        <v/>
      </c>
      <c r="LK189" s="207"/>
      <c r="LL189" s="207"/>
      <c r="LM189" s="209"/>
      <c r="LN189" s="207"/>
      <c r="LO189" s="207"/>
      <c r="LP189" s="207"/>
      <c r="LQ189" s="207" t="str">
        <f t="shared" ref="LQ189:LQ220" si="169">ME12</f>
        <v/>
      </c>
      <c r="LR189" s="207"/>
      <c r="LS189" s="207"/>
      <c r="LT189" s="209"/>
      <c r="LU189" s="207"/>
      <c r="LV189" s="207"/>
      <c r="LW189" s="207"/>
      <c r="LX189" s="207" t="str">
        <f t="shared" ref="LX189:LX220" si="170">ML12</f>
        <v/>
      </c>
      <c r="LY189" s="207"/>
      <c r="LZ189" s="207"/>
      <c r="MA189" s="209"/>
      <c r="MB189" s="207"/>
      <c r="MC189" s="207"/>
      <c r="MD189" s="207"/>
      <c r="ME189" s="207" t="str">
        <f t="shared" ref="ME189:ME220" si="171">MS12</f>
        <v/>
      </c>
      <c r="MF189" s="207"/>
      <c r="MG189" s="207"/>
      <c r="MH189" s="207"/>
      <c r="MI189" s="207"/>
      <c r="MJ189" s="207"/>
      <c r="MK189" s="207"/>
      <c r="ML189" s="207" t="str">
        <f t="shared" ref="ML189:ML220" si="172">MZ12</f>
        <v/>
      </c>
      <c r="MM189" s="207"/>
      <c r="MN189" s="207"/>
      <c r="MO189" s="209"/>
      <c r="MP189" s="207"/>
      <c r="MQ189" s="207"/>
      <c r="MR189" s="207"/>
      <c r="MS189" s="207" t="str">
        <f t="shared" ref="MS189:MS220" si="173">NG12</f>
        <v/>
      </c>
      <c r="MT189" s="207"/>
      <c r="MU189" s="207"/>
      <c r="MV189" s="209"/>
      <c r="MW189" s="207"/>
      <c r="MX189" s="207"/>
      <c r="MY189" s="207"/>
      <c r="MZ189" s="207" t="str">
        <f t="shared" ref="MZ189:MZ220" si="174">NN12</f>
        <v/>
      </c>
      <c r="NA189" s="207"/>
      <c r="NB189" s="207"/>
      <c r="NC189" s="209"/>
      <c r="ND189" s="207"/>
      <c r="NE189" s="207"/>
      <c r="NF189" s="207"/>
      <c r="NG189" s="207" t="str">
        <f t="shared" ref="NG189:NG220" si="175">NU12</f>
        <v/>
      </c>
      <c r="NH189" s="207"/>
      <c r="NI189" s="207"/>
      <c r="NJ189" s="209"/>
      <c r="NK189" s="207"/>
      <c r="NL189" s="207"/>
      <c r="NM189" s="207"/>
      <c r="NN189" s="207" t="str">
        <f t="shared" ref="NN189:NN220" si="176">OB12</f>
        <v/>
      </c>
      <c r="NO189" s="207"/>
      <c r="NP189" s="207"/>
      <c r="NQ189" s="209"/>
      <c r="NR189" s="207"/>
      <c r="NS189" s="207"/>
      <c r="NT189" s="207"/>
      <c r="NU189" s="207" t="str">
        <f t="shared" ref="NU189:NU220" si="177">OI12</f>
        <v/>
      </c>
      <c r="NV189" s="207"/>
      <c r="NW189" s="207"/>
      <c r="NX189" s="207"/>
      <c r="NY189" s="207"/>
      <c r="NZ189" s="207"/>
      <c r="OA189" s="207"/>
      <c r="OB189" s="207" t="str">
        <f t="shared" ref="OB189:OB220" si="178">OP12</f>
        <v/>
      </c>
      <c r="OC189" s="207"/>
      <c r="OD189" s="207"/>
      <c r="OE189" s="209"/>
      <c r="OF189" s="207"/>
      <c r="OG189" s="207"/>
      <c r="OH189" s="207"/>
      <c r="OI189" s="207" t="str">
        <f t="shared" ref="OI189:OI220" si="179">OW12</f>
        <v/>
      </c>
      <c r="OJ189" s="207"/>
      <c r="OK189" s="207"/>
      <c r="OL189" s="209"/>
      <c r="OM189" s="207"/>
      <c r="ON189" s="207"/>
      <c r="OO189" s="207"/>
      <c r="OP189" s="207" t="str">
        <f t="shared" ref="OP189:OP220" si="180">PD12</f>
        <v/>
      </c>
      <c r="OQ189" s="207"/>
      <c r="OR189" s="207"/>
      <c r="OS189" s="209"/>
      <c r="OT189" s="207"/>
      <c r="OU189" s="207"/>
      <c r="OV189" s="207"/>
      <c r="OW189" s="207" t="str">
        <f t="shared" ref="OW189:OW220" si="181">PK12</f>
        <v/>
      </c>
      <c r="OX189" s="207"/>
      <c r="OY189" s="207"/>
      <c r="OZ189" s="209"/>
      <c r="PA189" s="207"/>
      <c r="PB189" s="207"/>
      <c r="PC189" s="207"/>
      <c r="PD189" s="207" t="str">
        <f t="shared" ref="PD189:PD220" si="182">PR12</f>
        <v/>
      </c>
      <c r="PE189" s="207"/>
      <c r="PF189" s="207"/>
      <c r="PG189" s="209"/>
      <c r="PH189" s="207"/>
      <c r="PI189" s="207"/>
      <c r="PJ189" s="207"/>
      <c r="PK189" s="207" t="str">
        <f t="shared" ref="PK189:PK220" si="183">PY12</f>
        <v/>
      </c>
      <c r="PL189" s="207"/>
      <c r="PM189" s="207"/>
      <c r="PN189" s="207"/>
      <c r="PO189" s="207"/>
      <c r="PP189" s="207"/>
      <c r="PQ189" s="207"/>
      <c r="PR189" s="207" t="str">
        <f t="shared" ref="PR189:PR220" si="184">QF12</f>
        <v/>
      </c>
      <c r="PS189" s="207"/>
      <c r="PT189" s="207"/>
      <c r="PU189" s="207"/>
      <c r="PV189" s="207"/>
      <c r="PW189" s="207"/>
      <c r="PX189" s="207"/>
      <c r="PY189" s="207" t="str">
        <f t="shared" ref="PY189:PY220" si="185">QM12</f>
        <v/>
      </c>
      <c r="PZ189" s="207"/>
      <c r="QA189" s="207"/>
      <c r="QB189" s="207"/>
      <c r="QC189" s="207"/>
      <c r="QD189" s="207"/>
      <c r="QE189" s="207"/>
      <c r="QF189" s="207" t="str">
        <f t="shared" ref="QF189:QF220" si="186">QT12</f>
        <v/>
      </c>
      <c r="QG189" s="207"/>
      <c r="QH189" s="207"/>
      <c r="QI189" s="207"/>
      <c r="QJ189" s="207"/>
      <c r="QK189" s="207"/>
      <c r="QL189" s="207"/>
      <c r="QM189" s="207"/>
      <c r="QN189" s="207"/>
      <c r="QO189" s="207"/>
      <c r="QP189" s="207"/>
      <c r="QQ189" s="207"/>
      <c r="QR189" s="207"/>
      <c r="QS189" s="207"/>
      <c r="QT189" s="207"/>
      <c r="QU189" s="207"/>
      <c r="QV189" s="207"/>
    </row>
    <row r="190" spans="1:464" s="6" customFormat="1" ht="16.5">
      <c r="A190" s="207"/>
      <c r="B190" s="208"/>
      <c r="C190" s="208"/>
      <c r="D190" s="208"/>
      <c r="E190" s="208"/>
      <c r="F190" s="207"/>
      <c r="G190" s="207" t="e">
        <f t="shared" ref="G190:G192" si="187">G13</f>
        <v>#N/A</v>
      </c>
      <c r="H190" s="208"/>
      <c r="I190" s="208"/>
      <c r="J190" s="208"/>
      <c r="K190" s="207"/>
      <c r="L190" s="207"/>
      <c r="M190" s="207"/>
      <c r="N190" s="207">
        <f t="shared" ref="N190:N192" si="188">N13</f>
        <v>0</v>
      </c>
      <c r="O190" s="207"/>
      <c r="P190" s="207"/>
      <c r="Q190" s="209"/>
      <c r="R190" s="207"/>
      <c r="S190" s="207"/>
      <c r="T190" s="207"/>
      <c r="U190" s="207">
        <f t="shared" ref="U190:U201" si="189">U13</f>
        <v>0</v>
      </c>
      <c r="V190" s="207"/>
      <c r="W190" s="207"/>
      <c r="X190" s="209"/>
      <c r="Y190" s="207"/>
      <c r="Z190" s="207"/>
      <c r="AA190" s="207"/>
      <c r="AB190" s="207">
        <f t="shared" ref="AB190:AB201" si="190">AB13</f>
        <v>0</v>
      </c>
      <c r="AC190" s="207"/>
      <c r="AD190" s="207"/>
      <c r="AE190" s="209"/>
      <c r="AF190" s="207"/>
      <c r="AG190" s="207"/>
      <c r="AH190" s="207"/>
      <c r="AI190" s="207" t="str">
        <f t="shared" ref="AI190:AI253" si="191">AI13</f>
        <v/>
      </c>
      <c r="AJ190" s="207"/>
      <c r="AK190" s="207"/>
      <c r="AL190" s="209"/>
      <c r="AM190" s="207"/>
      <c r="AN190" s="207"/>
      <c r="AO190" s="207"/>
      <c r="AP190" s="207" t="str">
        <f t="shared" ref="AP190:AP253" si="192">AP13</f>
        <v/>
      </c>
      <c r="AQ190" s="207"/>
      <c r="AR190" s="207"/>
      <c r="AS190" s="209"/>
      <c r="AT190" s="207"/>
      <c r="AU190" s="207"/>
      <c r="AV190" s="207"/>
      <c r="AW190" s="207" t="str">
        <f t="shared" ref="AW190:AW253" si="193">AW13</f>
        <v/>
      </c>
      <c r="AX190" s="207"/>
      <c r="AY190" s="207"/>
      <c r="AZ190" s="207"/>
      <c r="BA190" s="207"/>
      <c r="BB190" s="207"/>
      <c r="BC190" s="207"/>
      <c r="BD190" s="207" t="str">
        <f t="shared" ref="BD190:BD253" si="194">BD13</f>
        <v/>
      </c>
      <c r="BE190" s="207"/>
      <c r="BF190" s="207"/>
      <c r="BG190" s="209"/>
      <c r="BH190" s="207"/>
      <c r="BI190" s="207"/>
      <c r="BJ190" s="207"/>
      <c r="BK190" s="207" t="str">
        <f t="shared" ref="BK190:BK253" si="195">BK13</f>
        <v/>
      </c>
      <c r="BL190" s="207"/>
      <c r="BM190" s="207"/>
      <c r="BN190" s="209"/>
      <c r="BO190" s="207"/>
      <c r="BP190" s="207"/>
      <c r="BQ190" s="207"/>
      <c r="BR190" s="207" t="str">
        <f t="shared" ref="BR190:BR253" si="196">BR13</f>
        <v/>
      </c>
      <c r="BS190" s="207"/>
      <c r="BT190" s="207"/>
      <c r="BU190" s="209"/>
      <c r="BV190" s="207"/>
      <c r="BW190" s="207"/>
      <c r="BX190" s="207"/>
      <c r="BY190" s="207" t="str">
        <f t="shared" ref="BY190:BY253" si="197">BY13</f>
        <v/>
      </c>
      <c r="BZ190" s="207"/>
      <c r="CA190" s="207"/>
      <c r="CB190" s="209"/>
      <c r="CC190" s="207"/>
      <c r="CD190" s="207"/>
      <c r="CE190" s="207"/>
      <c r="CF190" s="207" t="str">
        <f t="shared" ref="CF190:CF253" si="198">CF13</f>
        <v/>
      </c>
      <c r="CG190" s="207"/>
      <c r="CH190" s="207"/>
      <c r="CI190" s="209"/>
      <c r="CJ190" s="207"/>
      <c r="CK190" s="207"/>
      <c r="CL190" s="207"/>
      <c r="CM190" s="207" t="str">
        <f t="shared" ref="CM190:CM253" si="199">CM13</f>
        <v/>
      </c>
      <c r="CN190" s="207"/>
      <c r="CO190" s="207"/>
      <c r="CP190" s="207"/>
      <c r="CQ190" s="207"/>
      <c r="CR190" s="207"/>
      <c r="CS190" s="207"/>
      <c r="CT190" s="207" t="str">
        <f t="shared" ref="CT190:CT253" si="200">CT13</f>
        <v/>
      </c>
      <c r="CU190" s="207"/>
      <c r="CV190" s="207"/>
      <c r="CW190" s="209"/>
      <c r="CX190" s="207"/>
      <c r="CY190" s="207"/>
      <c r="CZ190" s="207"/>
      <c r="DA190" s="207" t="str">
        <f t="shared" ref="DA190:DA253" si="201">DA13</f>
        <v/>
      </c>
      <c r="DB190" s="207"/>
      <c r="DC190" s="207"/>
      <c r="DD190" s="209"/>
      <c r="DE190" s="207"/>
      <c r="DF190" s="207"/>
      <c r="DG190" s="207"/>
      <c r="DH190" s="207" t="str">
        <f t="shared" ref="DH190:DH253" si="202">DH13</f>
        <v/>
      </c>
      <c r="DI190" s="207"/>
      <c r="DJ190" s="207"/>
      <c r="DK190" s="209"/>
      <c r="DL190" s="207"/>
      <c r="DM190" s="207"/>
      <c r="DN190" s="207"/>
      <c r="DO190" s="207" t="str">
        <f t="shared" ref="DO190:DO253" si="203">DO13</f>
        <v/>
      </c>
      <c r="DP190" s="207"/>
      <c r="DQ190" s="207"/>
      <c r="DR190" s="209"/>
      <c r="DS190" s="207"/>
      <c r="DT190" s="207"/>
      <c r="DU190" s="207"/>
      <c r="DV190" s="207" t="str">
        <f t="shared" ref="DV190:DV253" si="204">DV13</f>
        <v/>
      </c>
      <c r="DW190" s="207"/>
      <c r="DX190" s="207"/>
      <c r="DY190" s="209"/>
      <c r="DZ190" s="207"/>
      <c r="EA190" s="207"/>
      <c r="EB190" s="207"/>
      <c r="EC190" s="207" t="str">
        <f t="shared" ref="EC190:EC253" si="205">EC13</f>
        <v/>
      </c>
      <c r="ED190" s="207"/>
      <c r="EE190" s="207"/>
      <c r="EF190" s="207"/>
      <c r="EG190" s="207"/>
      <c r="EH190" s="207"/>
      <c r="EI190" s="207"/>
      <c r="EJ190" s="207" t="str">
        <f t="shared" ref="EJ190:EJ253" si="206">EJ13</f>
        <v/>
      </c>
      <c r="EK190" s="207"/>
      <c r="EL190" s="207"/>
      <c r="EM190" s="209"/>
      <c r="EN190" s="207"/>
      <c r="EO190" s="207"/>
      <c r="EP190" s="207"/>
      <c r="EQ190" s="207" t="str">
        <f t="shared" ref="EQ190:EQ253" si="207">EQ13</f>
        <v/>
      </c>
      <c r="ER190" s="207"/>
      <c r="ES190" s="207"/>
      <c r="ET190" s="209"/>
      <c r="EU190" s="207"/>
      <c r="EV190" s="207"/>
      <c r="EW190" s="207"/>
      <c r="EX190" s="207" t="str">
        <f t="shared" ref="EX190:EX253" si="208">EX13</f>
        <v/>
      </c>
      <c r="EY190" s="207"/>
      <c r="EZ190" s="207"/>
      <c r="FA190" s="209"/>
      <c r="FB190" s="207"/>
      <c r="FC190" s="207"/>
      <c r="FD190" s="207"/>
      <c r="FE190" s="207" t="str">
        <f t="shared" ref="FE190:FE253" si="209">FE13</f>
        <v/>
      </c>
      <c r="FF190" s="207"/>
      <c r="FG190" s="207"/>
      <c r="FH190" s="209"/>
      <c r="FI190" s="207"/>
      <c r="FJ190" s="207"/>
      <c r="FK190" s="207"/>
      <c r="FL190" s="207" t="str">
        <f t="shared" ref="FL190:FL253" si="210">FL13</f>
        <v/>
      </c>
      <c r="FM190" s="207"/>
      <c r="FN190" s="207"/>
      <c r="FO190" s="209"/>
      <c r="FP190" s="207"/>
      <c r="FQ190" s="207"/>
      <c r="FR190" s="207"/>
      <c r="FS190" s="207" t="str">
        <f t="shared" ref="FS190:FS253" si="211">FS13</f>
        <v/>
      </c>
      <c r="FT190" s="207"/>
      <c r="FU190" s="207"/>
      <c r="FV190" s="207"/>
      <c r="FW190" s="207"/>
      <c r="FX190" s="207"/>
      <c r="FY190" s="207"/>
      <c r="FZ190" s="207" t="str">
        <f t="shared" ref="FZ190:FZ253" si="212">FZ13</f>
        <v/>
      </c>
      <c r="GA190" s="207"/>
      <c r="GB190" s="207"/>
      <c r="GC190" s="209"/>
      <c r="GD190" s="207"/>
      <c r="GE190" s="207"/>
      <c r="GF190" s="207"/>
      <c r="GG190" s="207" t="str">
        <f t="shared" ref="GG190:GG253" si="213">GG13</f>
        <v/>
      </c>
      <c r="GH190" s="207"/>
      <c r="GI190" s="207"/>
      <c r="GJ190" s="209"/>
      <c r="GK190" s="207"/>
      <c r="GL190" s="207"/>
      <c r="GM190" s="207"/>
      <c r="GN190" s="207" t="str">
        <f t="shared" ref="GN190:GN253" si="214">GN13</f>
        <v/>
      </c>
      <c r="GO190" s="207"/>
      <c r="GP190" s="207"/>
      <c r="GQ190" s="209"/>
      <c r="GR190" s="207"/>
      <c r="GS190" s="207"/>
      <c r="GT190" s="207"/>
      <c r="GU190" s="207" t="str">
        <f t="shared" ref="GU190:GU253" si="215">GU13</f>
        <v/>
      </c>
      <c r="GV190" s="207"/>
      <c r="GW190" s="207"/>
      <c r="GX190" s="209"/>
      <c r="GY190" s="207"/>
      <c r="GZ190" s="207"/>
      <c r="HA190" s="207"/>
      <c r="HB190" s="207" t="str">
        <f t="shared" ref="HB190:HB253" si="216">HB13</f>
        <v/>
      </c>
      <c r="HC190" s="207"/>
      <c r="HD190" s="207"/>
      <c r="HE190" s="209"/>
      <c r="HF190" s="207"/>
      <c r="HG190" s="207"/>
      <c r="HH190" s="207"/>
      <c r="HI190" s="207" t="str">
        <f t="shared" ref="HI190:HI253" si="217">HI13</f>
        <v/>
      </c>
      <c r="HJ190" s="207"/>
      <c r="HK190" s="207"/>
      <c r="HL190" s="207"/>
      <c r="HM190" s="207"/>
      <c r="HN190" s="207"/>
      <c r="HO190" s="207"/>
      <c r="HP190" s="207" t="str">
        <f t="shared" ref="HP190:HP253" si="218">HP13</f>
        <v/>
      </c>
      <c r="HQ190" s="207"/>
      <c r="HR190" s="207"/>
      <c r="HS190" s="209"/>
      <c r="HT190" s="207"/>
      <c r="HU190" s="207"/>
      <c r="HV190" s="207"/>
      <c r="HW190" s="207" t="str">
        <f t="shared" ref="HW190:HW253" si="219">HW13</f>
        <v/>
      </c>
      <c r="HX190" s="207"/>
      <c r="HY190" s="207"/>
      <c r="HZ190" s="209"/>
      <c r="IA190" s="207"/>
      <c r="IB190" s="207"/>
      <c r="IC190" s="207"/>
      <c r="ID190" s="207" t="str">
        <f t="shared" ref="ID190:ID253" si="220">ID13</f>
        <v/>
      </c>
      <c r="IE190" s="207"/>
      <c r="IF190" s="207"/>
      <c r="IG190" s="209"/>
      <c r="IH190" s="207"/>
      <c r="II190" s="207"/>
      <c r="IJ190" s="207"/>
      <c r="IK190" s="207" t="str">
        <f t="shared" ref="IK190:IK253" si="221">IK13</f>
        <v/>
      </c>
      <c r="IL190" s="207"/>
      <c r="IM190" s="207"/>
      <c r="IN190" s="209"/>
      <c r="IO190" s="207"/>
      <c r="IP190" s="207"/>
      <c r="IQ190" s="207"/>
      <c r="IR190" s="207" t="str">
        <f t="shared" ref="IR190:IR253" si="222">IR13</f>
        <v/>
      </c>
      <c r="IS190" s="207"/>
      <c r="IT190" s="207"/>
      <c r="IU190" s="209"/>
      <c r="IV190" s="207"/>
      <c r="IW190" s="207"/>
      <c r="IX190" s="207"/>
      <c r="IY190" s="207" t="str">
        <f t="shared" ref="IY190:IY253" si="223">IY13</f>
        <v/>
      </c>
      <c r="IZ190" s="207"/>
      <c r="JA190" s="207"/>
      <c r="JB190" s="207"/>
      <c r="JC190" s="207"/>
      <c r="JD190" s="207"/>
      <c r="JE190" s="207"/>
      <c r="JF190" s="207" t="str">
        <f t="shared" ref="JF190:JF253" si="224">JF13</f>
        <v/>
      </c>
      <c r="JG190" s="207"/>
      <c r="JH190" s="207"/>
      <c r="JI190" s="209"/>
      <c r="JJ190" s="207"/>
      <c r="JK190" s="207"/>
      <c r="JL190" s="207"/>
      <c r="JM190" s="207" t="str">
        <f t="shared" ref="JM190:JM253" si="225">JM13</f>
        <v/>
      </c>
      <c r="JN190" s="207"/>
      <c r="JO190" s="207"/>
      <c r="JP190" s="209"/>
      <c r="JQ190" s="207"/>
      <c r="JR190" s="207"/>
      <c r="JS190" s="207"/>
      <c r="JT190" s="207" t="str">
        <f t="shared" ref="JT190:JT253" si="226">JT13</f>
        <v/>
      </c>
      <c r="JU190" s="207"/>
      <c r="JV190" s="207"/>
      <c r="JW190" s="209"/>
      <c r="JX190" s="207"/>
      <c r="JY190" s="207"/>
      <c r="JZ190" s="207"/>
      <c r="KA190" s="207" t="str">
        <f t="shared" ref="KA190:KA253" si="227">KA13</f>
        <v/>
      </c>
      <c r="KB190" s="207"/>
      <c r="KC190" s="207"/>
      <c r="KD190" s="209"/>
      <c r="KE190" s="207"/>
      <c r="KF190" s="207"/>
      <c r="KG190" s="207"/>
      <c r="KH190" s="207" t="str">
        <f t="shared" ref="KH190:KH253" si="228">KH13</f>
        <v/>
      </c>
      <c r="KI190" s="207"/>
      <c r="KJ190" s="207"/>
      <c r="KK190" s="209"/>
      <c r="KL190" s="207"/>
      <c r="KM190" s="207"/>
      <c r="KN190" s="207"/>
      <c r="KO190" s="207" t="str">
        <f t="shared" ref="KO190:KO253" si="229">KO13</f>
        <v/>
      </c>
      <c r="KP190" s="207"/>
      <c r="KQ190" s="207"/>
      <c r="KR190" s="207"/>
      <c r="KS190" s="207"/>
      <c r="KT190" s="207"/>
      <c r="KU190" s="207"/>
      <c r="KV190" s="207" t="str">
        <f t="shared" ref="KV190:KV253" si="230">KV13</f>
        <v/>
      </c>
      <c r="KW190" s="207"/>
      <c r="KX190" s="207"/>
      <c r="KY190" s="209"/>
      <c r="KZ190" s="207"/>
      <c r="LA190" s="207"/>
      <c r="LB190" s="207"/>
      <c r="LC190" s="207" t="str">
        <f t="shared" ref="LC190:LC253" si="231">LC13</f>
        <v/>
      </c>
      <c r="LD190" s="207"/>
      <c r="LE190" s="207"/>
      <c r="LF190" s="209"/>
      <c r="LG190" s="207"/>
      <c r="LH190" s="207"/>
      <c r="LI190" s="207"/>
      <c r="LJ190" s="207" t="str">
        <f t="shared" si="168"/>
        <v/>
      </c>
      <c r="LK190" s="207"/>
      <c r="LL190" s="207"/>
      <c r="LM190" s="209"/>
      <c r="LN190" s="207"/>
      <c r="LO190" s="207"/>
      <c r="LP190" s="207"/>
      <c r="LQ190" s="207" t="str">
        <f t="shared" si="169"/>
        <v/>
      </c>
      <c r="LR190" s="207"/>
      <c r="LS190" s="207"/>
      <c r="LT190" s="209"/>
      <c r="LU190" s="207"/>
      <c r="LV190" s="207"/>
      <c r="LW190" s="207"/>
      <c r="LX190" s="207" t="str">
        <f t="shared" si="170"/>
        <v/>
      </c>
      <c r="LY190" s="207"/>
      <c r="LZ190" s="207"/>
      <c r="MA190" s="209"/>
      <c r="MB190" s="207"/>
      <c r="MC190" s="207"/>
      <c r="MD190" s="207"/>
      <c r="ME190" s="207" t="str">
        <f t="shared" si="171"/>
        <v/>
      </c>
      <c r="MF190" s="207"/>
      <c r="MG190" s="207"/>
      <c r="MH190" s="207"/>
      <c r="MI190" s="207"/>
      <c r="MJ190" s="207"/>
      <c r="MK190" s="207"/>
      <c r="ML190" s="207" t="str">
        <f t="shared" si="172"/>
        <v/>
      </c>
      <c r="MM190" s="207"/>
      <c r="MN190" s="207"/>
      <c r="MO190" s="209"/>
      <c r="MP190" s="207"/>
      <c r="MQ190" s="207"/>
      <c r="MR190" s="207"/>
      <c r="MS190" s="207" t="str">
        <f t="shared" si="173"/>
        <v/>
      </c>
      <c r="MT190" s="207"/>
      <c r="MU190" s="207"/>
      <c r="MV190" s="209"/>
      <c r="MW190" s="207"/>
      <c r="MX190" s="207"/>
      <c r="MY190" s="207"/>
      <c r="MZ190" s="207" t="str">
        <f t="shared" si="174"/>
        <v/>
      </c>
      <c r="NA190" s="207"/>
      <c r="NB190" s="207"/>
      <c r="NC190" s="209"/>
      <c r="ND190" s="207"/>
      <c r="NE190" s="207"/>
      <c r="NF190" s="207"/>
      <c r="NG190" s="207" t="str">
        <f t="shared" si="175"/>
        <v/>
      </c>
      <c r="NH190" s="207"/>
      <c r="NI190" s="207"/>
      <c r="NJ190" s="209"/>
      <c r="NK190" s="207"/>
      <c r="NL190" s="207"/>
      <c r="NM190" s="207"/>
      <c r="NN190" s="207" t="str">
        <f t="shared" si="176"/>
        <v/>
      </c>
      <c r="NO190" s="207"/>
      <c r="NP190" s="207"/>
      <c r="NQ190" s="209"/>
      <c r="NR190" s="207"/>
      <c r="NS190" s="207"/>
      <c r="NT190" s="207"/>
      <c r="NU190" s="207" t="str">
        <f t="shared" si="177"/>
        <v/>
      </c>
      <c r="NV190" s="207"/>
      <c r="NW190" s="207"/>
      <c r="NX190" s="207"/>
      <c r="NY190" s="207"/>
      <c r="NZ190" s="207"/>
      <c r="OA190" s="207"/>
      <c r="OB190" s="207" t="str">
        <f t="shared" si="178"/>
        <v/>
      </c>
      <c r="OC190" s="207"/>
      <c r="OD190" s="207"/>
      <c r="OE190" s="209"/>
      <c r="OF190" s="207"/>
      <c r="OG190" s="207"/>
      <c r="OH190" s="207"/>
      <c r="OI190" s="207" t="str">
        <f t="shared" si="179"/>
        <v/>
      </c>
      <c r="OJ190" s="207"/>
      <c r="OK190" s="207"/>
      <c r="OL190" s="209"/>
      <c r="OM190" s="207"/>
      <c r="ON190" s="207"/>
      <c r="OO190" s="207"/>
      <c r="OP190" s="207" t="str">
        <f t="shared" si="180"/>
        <v/>
      </c>
      <c r="OQ190" s="207"/>
      <c r="OR190" s="207"/>
      <c r="OS190" s="209"/>
      <c r="OT190" s="207"/>
      <c r="OU190" s="207"/>
      <c r="OV190" s="207"/>
      <c r="OW190" s="207" t="str">
        <f t="shared" si="181"/>
        <v/>
      </c>
      <c r="OX190" s="207"/>
      <c r="OY190" s="207"/>
      <c r="OZ190" s="209"/>
      <c r="PA190" s="207"/>
      <c r="PB190" s="207"/>
      <c r="PC190" s="207"/>
      <c r="PD190" s="207" t="str">
        <f t="shared" si="182"/>
        <v/>
      </c>
      <c r="PE190" s="207"/>
      <c r="PF190" s="207"/>
      <c r="PG190" s="209"/>
      <c r="PH190" s="207"/>
      <c r="PI190" s="207"/>
      <c r="PJ190" s="207"/>
      <c r="PK190" s="207" t="str">
        <f t="shared" si="183"/>
        <v/>
      </c>
      <c r="PL190" s="207"/>
      <c r="PM190" s="207"/>
      <c r="PN190" s="207"/>
      <c r="PO190" s="207"/>
      <c r="PP190" s="207"/>
      <c r="PQ190" s="207"/>
      <c r="PR190" s="207" t="str">
        <f t="shared" si="184"/>
        <v/>
      </c>
      <c r="PS190" s="207"/>
      <c r="PT190" s="207"/>
      <c r="PU190" s="207"/>
      <c r="PV190" s="207"/>
      <c r="PW190" s="207"/>
      <c r="PX190" s="207"/>
      <c r="PY190" s="207" t="str">
        <f t="shared" si="185"/>
        <v/>
      </c>
      <c r="PZ190" s="207"/>
      <c r="QA190" s="207"/>
      <c r="QB190" s="207"/>
      <c r="QC190" s="207"/>
      <c r="QD190" s="207"/>
      <c r="QE190" s="207"/>
      <c r="QF190" s="207" t="str">
        <f t="shared" si="186"/>
        <v/>
      </c>
      <c r="QG190" s="207"/>
      <c r="QH190" s="207"/>
      <c r="QI190" s="207"/>
      <c r="QJ190" s="207"/>
      <c r="QK190" s="207"/>
      <c r="QL190" s="207"/>
      <c r="QM190" s="207"/>
      <c r="QN190" s="207"/>
      <c r="QO190" s="207"/>
      <c r="QP190" s="207"/>
      <c r="QQ190" s="207"/>
      <c r="QR190" s="207"/>
      <c r="QS190" s="207"/>
      <c r="QT190" s="207"/>
      <c r="QU190" s="207"/>
      <c r="QV190" s="207"/>
    </row>
    <row r="191" spans="1:464" s="6" customFormat="1" ht="16.5">
      <c r="A191" s="207"/>
      <c r="B191" s="208"/>
      <c r="C191" s="208"/>
      <c r="D191" s="208"/>
      <c r="E191" s="208"/>
      <c r="F191" s="207"/>
      <c r="G191" s="207" t="e">
        <f t="shared" si="187"/>
        <v>#N/A</v>
      </c>
      <c r="H191" s="208"/>
      <c r="I191" s="208"/>
      <c r="J191" s="208"/>
      <c r="K191" s="207"/>
      <c r="L191" s="207"/>
      <c r="M191" s="207"/>
      <c r="N191" s="207">
        <f t="shared" si="188"/>
        <v>0</v>
      </c>
      <c r="O191" s="207"/>
      <c r="P191" s="207"/>
      <c r="Q191" s="209"/>
      <c r="R191" s="207"/>
      <c r="S191" s="207"/>
      <c r="T191" s="207"/>
      <c r="U191" s="207">
        <f t="shared" si="189"/>
        <v>0</v>
      </c>
      <c r="V191" s="207"/>
      <c r="W191" s="207"/>
      <c r="X191" s="209"/>
      <c r="Y191" s="207"/>
      <c r="Z191" s="207"/>
      <c r="AA191" s="207"/>
      <c r="AB191" s="207">
        <f t="shared" si="190"/>
        <v>0</v>
      </c>
      <c r="AC191" s="207"/>
      <c r="AD191" s="207"/>
      <c r="AE191" s="209"/>
      <c r="AF191" s="207"/>
      <c r="AG191" s="207"/>
      <c r="AH191" s="207"/>
      <c r="AI191" s="207" t="str">
        <f t="shared" si="191"/>
        <v/>
      </c>
      <c r="AJ191" s="207"/>
      <c r="AK191" s="207"/>
      <c r="AL191" s="209"/>
      <c r="AM191" s="207"/>
      <c r="AN191" s="207"/>
      <c r="AO191" s="207"/>
      <c r="AP191" s="207" t="str">
        <f t="shared" si="192"/>
        <v/>
      </c>
      <c r="AQ191" s="207"/>
      <c r="AR191" s="207"/>
      <c r="AS191" s="209"/>
      <c r="AT191" s="207"/>
      <c r="AU191" s="207"/>
      <c r="AV191" s="207"/>
      <c r="AW191" s="207" t="str">
        <f t="shared" si="193"/>
        <v/>
      </c>
      <c r="AX191" s="207"/>
      <c r="AY191" s="207"/>
      <c r="AZ191" s="207"/>
      <c r="BA191" s="207"/>
      <c r="BB191" s="207"/>
      <c r="BC191" s="207"/>
      <c r="BD191" s="207" t="str">
        <f t="shared" si="194"/>
        <v/>
      </c>
      <c r="BE191" s="207"/>
      <c r="BF191" s="207"/>
      <c r="BG191" s="209"/>
      <c r="BH191" s="207"/>
      <c r="BI191" s="207"/>
      <c r="BJ191" s="207"/>
      <c r="BK191" s="207" t="str">
        <f t="shared" si="195"/>
        <v/>
      </c>
      <c r="BL191" s="207"/>
      <c r="BM191" s="207"/>
      <c r="BN191" s="209"/>
      <c r="BO191" s="207"/>
      <c r="BP191" s="207"/>
      <c r="BQ191" s="207"/>
      <c r="BR191" s="207" t="str">
        <f t="shared" si="196"/>
        <v/>
      </c>
      <c r="BS191" s="207"/>
      <c r="BT191" s="207"/>
      <c r="BU191" s="209"/>
      <c r="BV191" s="207"/>
      <c r="BW191" s="207"/>
      <c r="BX191" s="207"/>
      <c r="BY191" s="207" t="str">
        <f t="shared" si="197"/>
        <v/>
      </c>
      <c r="BZ191" s="207"/>
      <c r="CA191" s="207"/>
      <c r="CB191" s="209"/>
      <c r="CC191" s="207"/>
      <c r="CD191" s="207"/>
      <c r="CE191" s="207"/>
      <c r="CF191" s="207" t="str">
        <f t="shared" si="198"/>
        <v/>
      </c>
      <c r="CG191" s="207"/>
      <c r="CH191" s="207"/>
      <c r="CI191" s="209"/>
      <c r="CJ191" s="207"/>
      <c r="CK191" s="207"/>
      <c r="CL191" s="207"/>
      <c r="CM191" s="207" t="str">
        <f t="shared" si="199"/>
        <v/>
      </c>
      <c r="CN191" s="207"/>
      <c r="CO191" s="207"/>
      <c r="CP191" s="207"/>
      <c r="CQ191" s="207"/>
      <c r="CR191" s="207"/>
      <c r="CS191" s="207"/>
      <c r="CT191" s="207" t="str">
        <f t="shared" si="200"/>
        <v/>
      </c>
      <c r="CU191" s="207"/>
      <c r="CV191" s="207"/>
      <c r="CW191" s="209"/>
      <c r="CX191" s="207"/>
      <c r="CY191" s="207"/>
      <c r="CZ191" s="207"/>
      <c r="DA191" s="207" t="str">
        <f t="shared" si="201"/>
        <v/>
      </c>
      <c r="DB191" s="207"/>
      <c r="DC191" s="207"/>
      <c r="DD191" s="209"/>
      <c r="DE191" s="207"/>
      <c r="DF191" s="207"/>
      <c r="DG191" s="207"/>
      <c r="DH191" s="207" t="str">
        <f t="shared" si="202"/>
        <v/>
      </c>
      <c r="DI191" s="207"/>
      <c r="DJ191" s="207"/>
      <c r="DK191" s="209"/>
      <c r="DL191" s="207"/>
      <c r="DM191" s="207"/>
      <c r="DN191" s="207"/>
      <c r="DO191" s="207" t="str">
        <f t="shared" si="203"/>
        <v/>
      </c>
      <c r="DP191" s="207"/>
      <c r="DQ191" s="207"/>
      <c r="DR191" s="209"/>
      <c r="DS191" s="207"/>
      <c r="DT191" s="207"/>
      <c r="DU191" s="207"/>
      <c r="DV191" s="207" t="str">
        <f t="shared" si="204"/>
        <v/>
      </c>
      <c r="DW191" s="207"/>
      <c r="DX191" s="207"/>
      <c r="DY191" s="209"/>
      <c r="DZ191" s="207"/>
      <c r="EA191" s="207"/>
      <c r="EB191" s="207"/>
      <c r="EC191" s="207" t="str">
        <f t="shared" si="205"/>
        <v/>
      </c>
      <c r="ED191" s="207"/>
      <c r="EE191" s="207"/>
      <c r="EF191" s="207"/>
      <c r="EG191" s="207"/>
      <c r="EH191" s="207"/>
      <c r="EI191" s="207"/>
      <c r="EJ191" s="207" t="str">
        <f t="shared" si="206"/>
        <v/>
      </c>
      <c r="EK191" s="207"/>
      <c r="EL191" s="207"/>
      <c r="EM191" s="209"/>
      <c r="EN191" s="207"/>
      <c r="EO191" s="207"/>
      <c r="EP191" s="207"/>
      <c r="EQ191" s="207" t="str">
        <f t="shared" si="207"/>
        <v/>
      </c>
      <c r="ER191" s="207"/>
      <c r="ES191" s="207"/>
      <c r="ET191" s="209"/>
      <c r="EU191" s="207"/>
      <c r="EV191" s="207"/>
      <c r="EW191" s="207"/>
      <c r="EX191" s="207" t="str">
        <f t="shared" si="208"/>
        <v/>
      </c>
      <c r="EY191" s="207"/>
      <c r="EZ191" s="207"/>
      <c r="FA191" s="209"/>
      <c r="FB191" s="207"/>
      <c r="FC191" s="207"/>
      <c r="FD191" s="207"/>
      <c r="FE191" s="207" t="str">
        <f t="shared" si="209"/>
        <v/>
      </c>
      <c r="FF191" s="207"/>
      <c r="FG191" s="207"/>
      <c r="FH191" s="209"/>
      <c r="FI191" s="207"/>
      <c r="FJ191" s="207"/>
      <c r="FK191" s="207"/>
      <c r="FL191" s="207" t="str">
        <f t="shared" si="210"/>
        <v/>
      </c>
      <c r="FM191" s="207"/>
      <c r="FN191" s="207"/>
      <c r="FO191" s="209"/>
      <c r="FP191" s="207"/>
      <c r="FQ191" s="207"/>
      <c r="FR191" s="207"/>
      <c r="FS191" s="207" t="str">
        <f t="shared" si="211"/>
        <v/>
      </c>
      <c r="FT191" s="207"/>
      <c r="FU191" s="207"/>
      <c r="FV191" s="207"/>
      <c r="FW191" s="207"/>
      <c r="FX191" s="207"/>
      <c r="FY191" s="207"/>
      <c r="FZ191" s="207" t="str">
        <f t="shared" si="212"/>
        <v/>
      </c>
      <c r="GA191" s="207"/>
      <c r="GB191" s="207"/>
      <c r="GC191" s="209"/>
      <c r="GD191" s="207"/>
      <c r="GE191" s="207"/>
      <c r="GF191" s="207"/>
      <c r="GG191" s="207" t="str">
        <f t="shared" si="213"/>
        <v/>
      </c>
      <c r="GH191" s="207"/>
      <c r="GI191" s="207"/>
      <c r="GJ191" s="209"/>
      <c r="GK191" s="207"/>
      <c r="GL191" s="207"/>
      <c r="GM191" s="207"/>
      <c r="GN191" s="207" t="str">
        <f t="shared" si="214"/>
        <v/>
      </c>
      <c r="GO191" s="207"/>
      <c r="GP191" s="207"/>
      <c r="GQ191" s="209"/>
      <c r="GR191" s="207"/>
      <c r="GS191" s="207"/>
      <c r="GT191" s="207"/>
      <c r="GU191" s="207" t="str">
        <f t="shared" si="215"/>
        <v/>
      </c>
      <c r="GV191" s="207"/>
      <c r="GW191" s="207"/>
      <c r="GX191" s="209"/>
      <c r="GY191" s="207"/>
      <c r="GZ191" s="207"/>
      <c r="HA191" s="207"/>
      <c r="HB191" s="207" t="str">
        <f t="shared" si="216"/>
        <v/>
      </c>
      <c r="HC191" s="207"/>
      <c r="HD191" s="207"/>
      <c r="HE191" s="209"/>
      <c r="HF191" s="207"/>
      <c r="HG191" s="207"/>
      <c r="HH191" s="207"/>
      <c r="HI191" s="207" t="str">
        <f t="shared" si="217"/>
        <v/>
      </c>
      <c r="HJ191" s="207"/>
      <c r="HK191" s="207"/>
      <c r="HL191" s="207"/>
      <c r="HM191" s="207"/>
      <c r="HN191" s="207"/>
      <c r="HO191" s="207"/>
      <c r="HP191" s="207" t="str">
        <f t="shared" si="218"/>
        <v/>
      </c>
      <c r="HQ191" s="207"/>
      <c r="HR191" s="207"/>
      <c r="HS191" s="209"/>
      <c r="HT191" s="207"/>
      <c r="HU191" s="207"/>
      <c r="HV191" s="207"/>
      <c r="HW191" s="207" t="str">
        <f t="shared" si="219"/>
        <v/>
      </c>
      <c r="HX191" s="207"/>
      <c r="HY191" s="207"/>
      <c r="HZ191" s="209"/>
      <c r="IA191" s="207"/>
      <c r="IB191" s="207"/>
      <c r="IC191" s="207"/>
      <c r="ID191" s="207" t="str">
        <f t="shared" si="220"/>
        <v/>
      </c>
      <c r="IE191" s="207"/>
      <c r="IF191" s="207"/>
      <c r="IG191" s="209"/>
      <c r="IH191" s="207"/>
      <c r="II191" s="207"/>
      <c r="IJ191" s="207"/>
      <c r="IK191" s="207" t="str">
        <f t="shared" si="221"/>
        <v/>
      </c>
      <c r="IL191" s="207"/>
      <c r="IM191" s="207"/>
      <c r="IN191" s="209"/>
      <c r="IO191" s="207"/>
      <c r="IP191" s="207"/>
      <c r="IQ191" s="207"/>
      <c r="IR191" s="207" t="str">
        <f t="shared" si="222"/>
        <v/>
      </c>
      <c r="IS191" s="207"/>
      <c r="IT191" s="207"/>
      <c r="IU191" s="209"/>
      <c r="IV191" s="207"/>
      <c r="IW191" s="207"/>
      <c r="IX191" s="207"/>
      <c r="IY191" s="207" t="str">
        <f t="shared" si="223"/>
        <v/>
      </c>
      <c r="IZ191" s="207"/>
      <c r="JA191" s="207"/>
      <c r="JB191" s="207"/>
      <c r="JC191" s="207"/>
      <c r="JD191" s="207"/>
      <c r="JE191" s="207"/>
      <c r="JF191" s="207" t="str">
        <f t="shared" si="224"/>
        <v/>
      </c>
      <c r="JG191" s="207"/>
      <c r="JH191" s="207"/>
      <c r="JI191" s="209"/>
      <c r="JJ191" s="207"/>
      <c r="JK191" s="207"/>
      <c r="JL191" s="207"/>
      <c r="JM191" s="207" t="str">
        <f t="shared" si="225"/>
        <v/>
      </c>
      <c r="JN191" s="207"/>
      <c r="JO191" s="207"/>
      <c r="JP191" s="209"/>
      <c r="JQ191" s="207"/>
      <c r="JR191" s="207"/>
      <c r="JS191" s="207"/>
      <c r="JT191" s="207" t="str">
        <f t="shared" si="226"/>
        <v/>
      </c>
      <c r="JU191" s="207"/>
      <c r="JV191" s="207"/>
      <c r="JW191" s="209"/>
      <c r="JX191" s="207"/>
      <c r="JY191" s="207"/>
      <c r="JZ191" s="207"/>
      <c r="KA191" s="207" t="str">
        <f t="shared" si="227"/>
        <v/>
      </c>
      <c r="KB191" s="207"/>
      <c r="KC191" s="207"/>
      <c r="KD191" s="209"/>
      <c r="KE191" s="207"/>
      <c r="KF191" s="207"/>
      <c r="KG191" s="207"/>
      <c r="KH191" s="207" t="str">
        <f t="shared" si="228"/>
        <v/>
      </c>
      <c r="KI191" s="207"/>
      <c r="KJ191" s="207"/>
      <c r="KK191" s="209"/>
      <c r="KL191" s="207"/>
      <c r="KM191" s="207"/>
      <c r="KN191" s="207"/>
      <c r="KO191" s="207" t="str">
        <f t="shared" si="229"/>
        <v/>
      </c>
      <c r="KP191" s="207"/>
      <c r="KQ191" s="207"/>
      <c r="KR191" s="207"/>
      <c r="KS191" s="207"/>
      <c r="KT191" s="207"/>
      <c r="KU191" s="207"/>
      <c r="KV191" s="207" t="str">
        <f t="shared" si="230"/>
        <v/>
      </c>
      <c r="KW191" s="207"/>
      <c r="KX191" s="207"/>
      <c r="KY191" s="209"/>
      <c r="KZ191" s="207"/>
      <c r="LA191" s="207"/>
      <c r="LB191" s="207"/>
      <c r="LC191" s="207" t="str">
        <f t="shared" si="231"/>
        <v/>
      </c>
      <c r="LD191" s="207"/>
      <c r="LE191" s="207"/>
      <c r="LF191" s="209"/>
      <c r="LG191" s="207"/>
      <c r="LH191" s="207"/>
      <c r="LI191" s="207"/>
      <c r="LJ191" s="207" t="str">
        <f t="shared" si="168"/>
        <v/>
      </c>
      <c r="LK191" s="207"/>
      <c r="LL191" s="207"/>
      <c r="LM191" s="209"/>
      <c r="LN191" s="207"/>
      <c r="LO191" s="207"/>
      <c r="LP191" s="207"/>
      <c r="LQ191" s="207" t="str">
        <f t="shared" si="169"/>
        <v/>
      </c>
      <c r="LR191" s="207"/>
      <c r="LS191" s="207"/>
      <c r="LT191" s="209"/>
      <c r="LU191" s="207"/>
      <c r="LV191" s="207"/>
      <c r="LW191" s="207"/>
      <c r="LX191" s="207" t="str">
        <f t="shared" si="170"/>
        <v/>
      </c>
      <c r="LY191" s="207"/>
      <c r="LZ191" s="207"/>
      <c r="MA191" s="209"/>
      <c r="MB191" s="207"/>
      <c r="MC191" s="207"/>
      <c r="MD191" s="207"/>
      <c r="ME191" s="207" t="str">
        <f t="shared" si="171"/>
        <v/>
      </c>
      <c r="MF191" s="207"/>
      <c r="MG191" s="207"/>
      <c r="MH191" s="207"/>
      <c r="MI191" s="207"/>
      <c r="MJ191" s="207"/>
      <c r="MK191" s="207"/>
      <c r="ML191" s="207" t="str">
        <f t="shared" si="172"/>
        <v/>
      </c>
      <c r="MM191" s="207"/>
      <c r="MN191" s="207"/>
      <c r="MO191" s="209"/>
      <c r="MP191" s="207"/>
      <c r="MQ191" s="207"/>
      <c r="MR191" s="207"/>
      <c r="MS191" s="207" t="str">
        <f t="shared" si="173"/>
        <v/>
      </c>
      <c r="MT191" s="207"/>
      <c r="MU191" s="207"/>
      <c r="MV191" s="209"/>
      <c r="MW191" s="207"/>
      <c r="MX191" s="207"/>
      <c r="MY191" s="207"/>
      <c r="MZ191" s="207" t="str">
        <f t="shared" si="174"/>
        <v/>
      </c>
      <c r="NA191" s="207"/>
      <c r="NB191" s="207"/>
      <c r="NC191" s="209"/>
      <c r="ND191" s="207"/>
      <c r="NE191" s="207"/>
      <c r="NF191" s="207"/>
      <c r="NG191" s="207" t="str">
        <f t="shared" si="175"/>
        <v/>
      </c>
      <c r="NH191" s="207"/>
      <c r="NI191" s="207"/>
      <c r="NJ191" s="209"/>
      <c r="NK191" s="207"/>
      <c r="NL191" s="207"/>
      <c r="NM191" s="207"/>
      <c r="NN191" s="207" t="str">
        <f t="shared" si="176"/>
        <v/>
      </c>
      <c r="NO191" s="207"/>
      <c r="NP191" s="207"/>
      <c r="NQ191" s="209"/>
      <c r="NR191" s="207"/>
      <c r="NS191" s="207"/>
      <c r="NT191" s="207"/>
      <c r="NU191" s="207" t="str">
        <f t="shared" si="177"/>
        <v/>
      </c>
      <c r="NV191" s="207"/>
      <c r="NW191" s="207"/>
      <c r="NX191" s="207"/>
      <c r="NY191" s="207"/>
      <c r="NZ191" s="207"/>
      <c r="OA191" s="207"/>
      <c r="OB191" s="207" t="str">
        <f t="shared" si="178"/>
        <v/>
      </c>
      <c r="OC191" s="207"/>
      <c r="OD191" s="207"/>
      <c r="OE191" s="209"/>
      <c r="OF191" s="207"/>
      <c r="OG191" s="207"/>
      <c r="OH191" s="207"/>
      <c r="OI191" s="207" t="str">
        <f t="shared" si="179"/>
        <v/>
      </c>
      <c r="OJ191" s="207"/>
      <c r="OK191" s="207"/>
      <c r="OL191" s="209"/>
      <c r="OM191" s="207"/>
      <c r="ON191" s="207"/>
      <c r="OO191" s="207"/>
      <c r="OP191" s="207" t="str">
        <f t="shared" si="180"/>
        <v/>
      </c>
      <c r="OQ191" s="207"/>
      <c r="OR191" s="207"/>
      <c r="OS191" s="209"/>
      <c r="OT191" s="207"/>
      <c r="OU191" s="207"/>
      <c r="OV191" s="207"/>
      <c r="OW191" s="207" t="str">
        <f t="shared" si="181"/>
        <v/>
      </c>
      <c r="OX191" s="207"/>
      <c r="OY191" s="207"/>
      <c r="OZ191" s="209"/>
      <c r="PA191" s="207"/>
      <c r="PB191" s="207"/>
      <c r="PC191" s="207"/>
      <c r="PD191" s="207" t="str">
        <f t="shared" si="182"/>
        <v/>
      </c>
      <c r="PE191" s="207"/>
      <c r="PF191" s="207"/>
      <c r="PG191" s="209"/>
      <c r="PH191" s="207"/>
      <c r="PI191" s="207"/>
      <c r="PJ191" s="207"/>
      <c r="PK191" s="207" t="str">
        <f t="shared" si="183"/>
        <v/>
      </c>
      <c r="PL191" s="207"/>
      <c r="PM191" s="207"/>
      <c r="PN191" s="207"/>
      <c r="PO191" s="207"/>
      <c r="PP191" s="207"/>
      <c r="PQ191" s="207"/>
      <c r="PR191" s="207" t="str">
        <f t="shared" si="184"/>
        <v/>
      </c>
      <c r="PS191" s="207"/>
      <c r="PT191" s="207"/>
      <c r="PU191" s="207"/>
      <c r="PV191" s="207"/>
      <c r="PW191" s="207"/>
      <c r="PX191" s="207"/>
      <c r="PY191" s="207" t="str">
        <f t="shared" si="185"/>
        <v/>
      </c>
      <c r="PZ191" s="207"/>
      <c r="QA191" s="207"/>
      <c r="QB191" s="207"/>
      <c r="QC191" s="207"/>
      <c r="QD191" s="207"/>
      <c r="QE191" s="207"/>
      <c r="QF191" s="207" t="str">
        <f t="shared" si="186"/>
        <v/>
      </c>
      <c r="QG191" s="207"/>
      <c r="QH191" s="207"/>
      <c r="QI191" s="207"/>
      <c r="QJ191" s="207"/>
      <c r="QK191" s="207"/>
      <c r="QL191" s="207"/>
      <c r="QM191" s="207"/>
      <c r="QN191" s="207"/>
      <c r="QO191" s="207"/>
      <c r="QP191" s="207"/>
      <c r="QQ191" s="207"/>
      <c r="QR191" s="207"/>
      <c r="QS191" s="207"/>
      <c r="QT191" s="207"/>
      <c r="QU191" s="207"/>
      <c r="QV191" s="207"/>
    </row>
    <row r="192" spans="1:464" s="6" customFormat="1" ht="16.5">
      <c r="A192" s="207"/>
      <c r="B192" s="208"/>
      <c r="C192" s="208"/>
      <c r="D192" s="208"/>
      <c r="E192" s="208"/>
      <c r="F192" s="207"/>
      <c r="G192" s="207" t="e">
        <f t="shared" si="187"/>
        <v>#N/A</v>
      </c>
      <c r="H192" s="208"/>
      <c r="I192" s="208"/>
      <c r="J192" s="208"/>
      <c r="K192" s="207"/>
      <c r="L192" s="207"/>
      <c r="M192" s="207"/>
      <c r="N192" s="207">
        <f t="shared" si="188"/>
        <v>0</v>
      </c>
      <c r="O192" s="207"/>
      <c r="P192" s="207"/>
      <c r="Q192" s="209"/>
      <c r="R192" s="207"/>
      <c r="S192" s="207"/>
      <c r="T192" s="207"/>
      <c r="U192" s="207">
        <f t="shared" si="189"/>
        <v>0</v>
      </c>
      <c r="V192" s="207"/>
      <c r="W192" s="207"/>
      <c r="X192" s="209"/>
      <c r="Y192" s="207"/>
      <c r="Z192" s="207"/>
      <c r="AA192" s="207"/>
      <c r="AB192" s="207">
        <f t="shared" si="190"/>
        <v>0</v>
      </c>
      <c r="AC192" s="207"/>
      <c r="AD192" s="207"/>
      <c r="AE192" s="209"/>
      <c r="AF192" s="207"/>
      <c r="AG192" s="207"/>
      <c r="AH192" s="207"/>
      <c r="AI192" s="207" t="str">
        <f t="shared" si="191"/>
        <v/>
      </c>
      <c r="AJ192" s="207"/>
      <c r="AK192" s="207"/>
      <c r="AL192" s="209"/>
      <c r="AM192" s="207"/>
      <c r="AN192" s="207"/>
      <c r="AO192" s="207"/>
      <c r="AP192" s="207" t="str">
        <f t="shared" si="192"/>
        <v/>
      </c>
      <c r="AQ192" s="207"/>
      <c r="AR192" s="207"/>
      <c r="AS192" s="209"/>
      <c r="AT192" s="207"/>
      <c r="AU192" s="207"/>
      <c r="AV192" s="207"/>
      <c r="AW192" s="207" t="str">
        <f t="shared" si="193"/>
        <v/>
      </c>
      <c r="AX192" s="207"/>
      <c r="AY192" s="207"/>
      <c r="AZ192" s="207"/>
      <c r="BA192" s="207"/>
      <c r="BB192" s="207"/>
      <c r="BC192" s="207"/>
      <c r="BD192" s="207" t="str">
        <f t="shared" si="194"/>
        <v/>
      </c>
      <c r="BE192" s="207"/>
      <c r="BF192" s="207"/>
      <c r="BG192" s="209"/>
      <c r="BH192" s="207"/>
      <c r="BI192" s="207"/>
      <c r="BJ192" s="207"/>
      <c r="BK192" s="207" t="str">
        <f t="shared" si="195"/>
        <v/>
      </c>
      <c r="BL192" s="207"/>
      <c r="BM192" s="207"/>
      <c r="BN192" s="209"/>
      <c r="BO192" s="207"/>
      <c r="BP192" s="207"/>
      <c r="BQ192" s="207"/>
      <c r="BR192" s="207" t="str">
        <f t="shared" si="196"/>
        <v/>
      </c>
      <c r="BS192" s="207"/>
      <c r="BT192" s="207"/>
      <c r="BU192" s="209"/>
      <c r="BV192" s="207"/>
      <c r="BW192" s="207"/>
      <c r="BX192" s="207"/>
      <c r="BY192" s="207" t="str">
        <f t="shared" si="197"/>
        <v/>
      </c>
      <c r="BZ192" s="207"/>
      <c r="CA192" s="207"/>
      <c r="CB192" s="209"/>
      <c r="CC192" s="207"/>
      <c r="CD192" s="207"/>
      <c r="CE192" s="207"/>
      <c r="CF192" s="207" t="str">
        <f t="shared" si="198"/>
        <v/>
      </c>
      <c r="CG192" s="207"/>
      <c r="CH192" s="207"/>
      <c r="CI192" s="209"/>
      <c r="CJ192" s="207"/>
      <c r="CK192" s="207"/>
      <c r="CL192" s="207"/>
      <c r="CM192" s="207" t="str">
        <f t="shared" si="199"/>
        <v/>
      </c>
      <c r="CN192" s="207"/>
      <c r="CO192" s="207"/>
      <c r="CP192" s="207"/>
      <c r="CQ192" s="207"/>
      <c r="CR192" s="207"/>
      <c r="CS192" s="207"/>
      <c r="CT192" s="207" t="str">
        <f t="shared" si="200"/>
        <v/>
      </c>
      <c r="CU192" s="207"/>
      <c r="CV192" s="207"/>
      <c r="CW192" s="209"/>
      <c r="CX192" s="207"/>
      <c r="CY192" s="207"/>
      <c r="CZ192" s="207"/>
      <c r="DA192" s="207" t="str">
        <f t="shared" si="201"/>
        <v/>
      </c>
      <c r="DB192" s="207"/>
      <c r="DC192" s="207"/>
      <c r="DD192" s="209"/>
      <c r="DE192" s="207"/>
      <c r="DF192" s="207"/>
      <c r="DG192" s="207"/>
      <c r="DH192" s="207" t="str">
        <f t="shared" si="202"/>
        <v/>
      </c>
      <c r="DI192" s="207"/>
      <c r="DJ192" s="207"/>
      <c r="DK192" s="209"/>
      <c r="DL192" s="207"/>
      <c r="DM192" s="207"/>
      <c r="DN192" s="207"/>
      <c r="DO192" s="207" t="str">
        <f t="shared" si="203"/>
        <v/>
      </c>
      <c r="DP192" s="207"/>
      <c r="DQ192" s="207"/>
      <c r="DR192" s="209"/>
      <c r="DS192" s="207"/>
      <c r="DT192" s="207"/>
      <c r="DU192" s="207"/>
      <c r="DV192" s="207" t="str">
        <f t="shared" si="204"/>
        <v/>
      </c>
      <c r="DW192" s="207"/>
      <c r="DX192" s="207"/>
      <c r="DY192" s="209"/>
      <c r="DZ192" s="207"/>
      <c r="EA192" s="207"/>
      <c r="EB192" s="207"/>
      <c r="EC192" s="207" t="str">
        <f t="shared" si="205"/>
        <v/>
      </c>
      <c r="ED192" s="207"/>
      <c r="EE192" s="207"/>
      <c r="EF192" s="207"/>
      <c r="EG192" s="207"/>
      <c r="EH192" s="207"/>
      <c r="EI192" s="207"/>
      <c r="EJ192" s="207" t="str">
        <f t="shared" si="206"/>
        <v/>
      </c>
      <c r="EK192" s="207"/>
      <c r="EL192" s="207"/>
      <c r="EM192" s="209"/>
      <c r="EN192" s="207"/>
      <c r="EO192" s="207"/>
      <c r="EP192" s="207"/>
      <c r="EQ192" s="207" t="str">
        <f t="shared" si="207"/>
        <v/>
      </c>
      <c r="ER192" s="207"/>
      <c r="ES192" s="207"/>
      <c r="ET192" s="209"/>
      <c r="EU192" s="207"/>
      <c r="EV192" s="207"/>
      <c r="EW192" s="207"/>
      <c r="EX192" s="207" t="str">
        <f t="shared" si="208"/>
        <v/>
      </c>
      <c r="EY192" s="207"/>
      <c r="EZ192" s="207"/>
      <c r="FA192" s="209"/>
      <c r="FB192" s="207"/>
      <c r="FC192" s="207"/>
      <c r="FD192" s="207"/>
      <c r="FE192" s="207" t="str">
        <f t="shared" si="209"/>
        <v/>
      </c>
      <c r="FF192" s="207"/>
      <c r="FG192" s="207"/>
      <c r="FH192" s="209"/>
      <c r="FI192" s="207"/>
      <c r="FJ192" s="207"/>
      <c r="FK192" s="207"/>
      <c r="FL192" s="207" t="str">
        <f t="shared" si="210"/>
        <v/>
      </c>
      <c r="FM192" s="207"/>
      <c r="FN192" s="207"/>
      <c r="FO192" s="209"/>
      <c r="FP192" s="207"/>
      <c r="FQ192" s="207"/>
      <c r="FR192" s="207"/>
      <c r="FS192" s="207" t="str">
        <f t="shared" si="211"/>
        <v/>
      </c>
      <c r="FT192" s="207"/>
      <c r="FU192" s="207"/>
      <c r="FV192" s="207"/>
      <c r="FW192" s="207"/>
      <c r="FX192" s="207"/>
      <c r="FY192" s="207"/>
      <c r="FZ192" s="207" t="str">
        <f t="shared" si="212"/>
        <v/>
      </c>
      <c r="GA192" s="207"/>
      <c r="GB192" s="207"/>
      <c r="GC192" s="209"/>
      <c r="GD192" s="207"/>
      <c r="GE192" s="207"/>
      <c r="GF192" s="207"/>
      <c r="GG192" s="207" t="str">
        <f t="shared" si="213"/>
        <v/>
      </c>
      <c r="GH192" s="207"/>
      <c r="GI192" s="207"/>
      <c r="GJ192" s="209"/>
      <c r="GK192" s="207"/>
      <c r="GL192" s="207"/>
      <c r="GM192" s="207"/>
      <c r="GN192" s="207" t="str">
        <f t="shared" si="214"/>
        <v/>
      </c>
      <c r="GO192" s="207"/>
      <c r="GP192" s="207"/>
      <c r="GQ192" s="209"/>
      <c r="GR192" s="207"/>
      <c r="GS192" s="207"/>
      <c r="GT192" s="207"/>
      <c r="GU192" s="207" t="str">
        <f t="shared" si="215"/>
        <v/>
      </c>
      <c r="GV192" s="207"/>
      <c r="GW192" s="207"/>
      <c r="GX192" s="209"/>
      <c r="GY192" s="207"/>
      <c r="GZ192" s="207"/>
      <c r="HA192" s="207"/>
      <c r="HB192" s="207" t="str">
        <f t="shared" si="216"/>
        <v/>
      </c>
      <c r="HC192" s="207"/>
      <c r="HD192" s="207"/>
      <c r="HE192" s="209"/>
      <c r="HF192" s="207"/>
      <c r="HG192" s="207"/>
      <c r="HH192" s="207"/>
      <c r="HI192" s="207" t="str">
        <f t="shared" si="217"/>
        <v/>
      </c>
      <c r="HJ192" s="207"/>
      <c r="HK192" s="207"/>
      <c r="HL192" s="207"/>
      <c r="HM192" s="207"/>
      <c r="HN192" s="207"/>
      <c r="HO192" s="207"/>
      <c r="HP192" s="207" t="str">
        <f t="shared" si="218"/>
        <v/>
      </c>
      <c r="HQ192" s="207"/>
      <c r="HR192" s="207"/>
      <c r="HS192" s="209"/>
      <c r="HT192" s="207"/>
      <c r="HU192" s="207"/>
      <c r="HV192" s="207"/>
      <c r="HW192" s="207" t="str">
        <f t="shared" si="219"/>
        <v/>
      </c>
      <c r="HX192" s="207"/>
      <c r="HY192" s="207"/>
      <c r="HZ192" s="209"/>
      <c r="IA192" s="207"/>
      <c r="IB192" s="207"/>
      <c r="IC192" s="207"/>
      <c r="ID192" s="207" t="str">
        <f t="shared" si="220"/>
        <v/>
      </c>
      <c r="IE192" s="207"/>
      <c r="IF192" s="207"/>
      <c r="IG192" s="209"/>
      <c r="IH192" s="207"/>
      <c r="II192" s="207"/>
      <c r="IJ192" s="207"/>
      <c r="IK192" s="207" t="str">
        <f t="shared" si="221"/>
        <v/>
      </c>
      <c r="IL192" s="207"/>
      <c r="IM192" s="207"/>
      <c r="IN192" s="209"/>
      <c r="IO192" s="207"/>
      <c r="IP192" s="207"/>
      <c r="IQ192" s="207"/>
      <c r="IR192" s="207" t="str">
        <f t="shared" si="222"/>
        <v/>
      </c>
      <c r="IS192" s="207"/>
      <c r="IT192" s="207"/>
      <c r="IU192" s="209"/>
      <c r="IV192" s="207"/>
      <c r="IW192" s="207"/>
      <c r="IX192" s="207"/>
      <c r="IY192" s="207" t="str">
        <f t="shared" si="223"/>
        <v/>
      </c>
      <c r="IZ192" s="207"/>
      <c r="JA192" s="207"/>
      <c r="JB192" s="207"/>
      <c r="JC192" s="207"/>
      <c r="JD192" s="207"/>
      <c r="JE192" s="207"/>
      <c r="JF192" s="207" t="str">
        <f t="shared" si="224"/>
        <v/>
      </c>
      <c r="JG192" s="207"/>
      <c r="JH192" s="207"/>
      <c r="JI192" s="209"/>
      <c r="JJ192" s="207"/>
      <c r="JK192" s="207"/>
      <c r="JL192" s="207"/>
      <c r="JM192" s="207" t="str">
        <f t="shared" si="225"/>
        <v/>
      </c>
      <c r="JN192" s="207"/>
      <c r="JO192" s="207"/>
      <c r="JP192" s="209"/>
      <c r="JQ192" s="207"/>
      <c r="JR192" s="207"/>
      <c r="JS192" s="207"/>
      <c r="JT192" s="207" t="str">
        <f t="shared" si="226"/>
        <v/>
      </c>
      <c r="JU192" s="207"/>
      <c r="JV192" s="207"/>
      <c r="JW192" s="209"/>
      <c r="JX192" s="207"/>
      <c r="JY192" s="207"/>
      <c r="JZ192" s="207"/>
      <c r="KA192" s="207" t="str">
        <f t="shared" si="227"/>
        <v/>
      </c>
      <c r="KB192" s="207"/>
      <c r="KC192" s="207"/>
      <c r="KD192" s="209"/>
      <c r="KE192" s="207"/>
      <c r="KF192" s="207"/>
      <c r="KG192" s="207"/>
      <c r="KH192" s="207" t="str">
        <f t="shared" si="228"/>
        <v/>
      </c>
      <c r="KI192" s="207"/>
      <c r="KJ192" s="207"/>
      <c r="KK192" s="209"/>
      <c r="KL192" s="207"/>
      <c r="KM192" s="207"/>
      <c r="KN192" s="207"/>
      <c r="KO192" s="207" t="str">
        <f t="shared" si="229"/>
        <v/>
      </c>
      <c r="KP192" s="207"/>
      <c r="KQ192" s="207"/>
      <c r="KR192" s="207"/>
      <c r="KS192" s="207"/>
      <c r="KT192" s="207"/>
      <c r="KU192" s="207"/>
      <c r="KV192" s="207" t="str">
        <f t="shared" si="230"/>
        <v/>
      </c>
      <c r="KW192" s="207"/>
      <c r="KX192" s="207"/>
      <c r="KY192" s="209"/>
      <c r="KZ192" s="207"/>
      <c r="LA192" s="207"/>
      <c r="LB192" s="207"/>
      <c r="LC192" s="207" t="str">
        <f t="shared" si="231"/>
        <v/>
      </c>
      <c r="LD192" s="207"/>
      <c r="LE192" s="207"/>
      <c r="LF192" s="209"/>
      <c r="LG192" s="207"/>
      <c r="LH192" s="207"/>
      <c r="LI192" s="207"/>
      <c r="LJ192" s="207" t="str">
        <f t="shared" si="168"/>
        <v/>
      </c>
      <c r="LK192" s="207"/>
      <c r="LL192" s="207"/>
      <c r="LM192" s="209"/>
      <c r="LN192" s="207"/>
      <c r="LO192" s="207"/>
      <c r="LP192" s="207"/>
      <c r="LQ192" s="207" t="str">
        <f t="shared" si="169"/>
        <v/>
      </c>
      <c r="LR192" s="207"/>
      <c r="LS192" s="207"/>
      <c r="LT192" s="209"/>
      <c r="LU192" s="207"/>
      <c r="LV192" s="207"/>
      <c r="LW192" s="207"/>
      <c r="LX192" s="207" t="str">
        <f t="shared" si="170"/>
        <v/>
      </c>
      <c r="LY192" s="207"/>
      <c r="LZ192" s="207"/>
      <c r="MA192" s="209"/>
      <c r="MB192" s="207"/>
      <c r="MC192" s="207"/>
      <c r="MD192" s="207"/>
      <c r="ME192" s="207" t="str">
        <f t="shared" si="171"/>
        <v/>
      </c>
      <c r="MF192" s="207"/>
      <c r="MG192" s="207"/>
      <c r="MH192" s="207"/>
      <c r="MI192" s="207"/>
      <c r="MJ192" s="207"/>
      <c r="MK192" s="207"/>
      <c r="ML192" s="207" t="str">
        <f t="shared" si="172"/>
        <v/>
      </c>
      <c r="MM192" s="207"/>
      <c r="MN192" s="207"/>
      <c r="MO192" s="209"/>
      <c r="MP192" s="207"/>
      <c r="MQ192" s="207"/>
      <c r="MR192" s="207"/>
      <c r="MS192" s="207" t="str">
        <f t="shared" si="173"/>
        <v/>
      </c>
      <c r="MT192" s="207"/>
      <c r="MU192" s="207"/>
      <c r="MV192" s="209"/>
      <c r="MW192" s="207"/>
      <c r="MX192" s="207"/>
      <c r="MY192" s="207"/>
      <c r="MZ192" s="207" t="str">
        <f t="shared" si="174"/>
        <v/>
      </c>
      <c r="NA192" s="207"/>
      <c r="NB192" s="207"/>
      <c r="NC192" s="209"/>
      <c r="ND192" s="207"/>
      <c r="NE192" s="207"/>
      <c r="NF192" s="207"/>
      <c r="NG192" s="207" t="str">
        <f t="shared" si="175"/>
        <v/>
      </c>
      <c r="NH192" s="207"/>
      <c r="NI192" s="207"/>
      <c r="NJ192" s="209"/>
      <c r="NK192" s="207"/>
      <c r="NL192" s="207"/>
      <c r="NM192" s="207"/>
      <c r="NN192" s="207" t="str">
        <f t="shared" si="176"/>
        <v/>
      </c>
      <c r="NO192" s="207"/>
      <c r="NP192" s="207"/>
      <c r="NQ192" s="209"/>
      <c r="NR192" s="207"/>
      <c r="NS192" s="207"/>
      <c r="NT192" s="207"/>
      <c r="NU192" s="207" t="str">
        <f t="shared" si="177"/>
        <v/>
      </c>
      <c r="NV192" s="207"/>
      <c r="NW192" s="207"/>
      <c r="NX192" s="207"/>
      <c r="NY192" s="207"/>
      <c r="NZ192" s="207"/>
      <c r="OA192" s="207"/>
      <c r="OB192" s="207" t="str">
        <f t="shared" si="178"/>
        <v/>
      </c>
      <c r="OC192" s="207"/>
      <c r="OD192" s="207"/>
      <c r="OE192" s="209"/>
      <c r="OF192" s="207"/>
      <c r="OG192" s="207"/>
      <c r="OH192" s="207"/>
      <c r="OI192" s="207" t="str">
        <f t="shared" si="179"/>
        <v/>
      </c>
      <c r="OJ192" s="207"/>
      <c r="OK192" s="207"/>
      <c r="OL192" s="209"/>
      <c r="OM192" s="207"/>
      <c r="ON192" s="207"/>
      <c r="OO192" s="207"/>
      <c r="OP192" s="207" t="str">
        <f t="shared" si="180"/>
        <v/>
      </c>
      <c r="OQ192" s="207"/>
      <c r="OR192" s="207"/>
      <c r="OS192" s="209"/>
      <c r="OT192" s="207"/>
      <c r="OU192" s="207"/>
      <c r="OV192" s="207"/>
      <c r="OW192" s="207" t="str">
        <f t="shared" si="181"/>
        <v/>
      </c>
      <c r="OX192" s="207"/>
      <c r="OY192" s="207"/>
      <c r="OZ192" s="209"/>
      <c r="PA192" s="207"/>
      <c r="PB192" s="207"/>
      <c r="PC192" s="207"/>
      <c r="PD192" s="207" t="str">
        <f t="shared" si="182"/>
        <v/>
      </c>
      <c r="PE192" s="207"/>
      <c r="PF192" s="207"/>
      <c r="PG192" s="209"/>
      <c r="PH192" s="207"/>
      <c r="PI192" s="207"/>
      <c r="PJ192" s="207"/>
      <c r="PK192" s="207" t="str">
        <f t="shared" si="183"/>
        <v/>
      </c>
      <c r="PL192" s="207"/>
      <c r="PM192" s="207"/>
      <c r="PN192" s="207"/>
      <c r="PO192" s="207"/>
      <c r="PP192" s="207"/>
      <c r="PQ192" s="207"/>
      <c r="PR192" s="207" t="str">
        <f t="shared" si="184"/>
        <v/>
      </c>
      <c r="PS192" s="207"/>
      <c r="PT192" s="207"/>
      <c r="PU192" s="207"/>
      <c r="PV192" s="207"/>
      <c r="PW192" s="207"/>
      <c r="PX192" s="207"/>
      <c r="PY192" s="207" t="str">
        <f t="shared" si="185"/>
        <v/>
      </c>
      <c r="PZ192" s="207"/>
      <c r="QA192" s="207"/>
      <c r="QB192" s="207"/>
      <c r="QC192" s="207"/>
      <c r="QD192" s="207"/>
      <c r="QE192" s="207"/>
      <c r="QF192" s="207" t="str">
        <f t="shared" si="186"/>
        <v/>
      </c>
      <c r="QG192" s="207"/>
      <c r="QH192" s="207"/>
      <c r="QI192" s="207"/>
      <c r="QJ192" s="207"/>
      <c r="QK192" s="207"/>
      <c r="QL192" s="207"/>
      <c r="QM192" s="207"/>
      <c r="QN192" s="207"/>
      <c r="QO192" s="207"/>
      <c r="QP192" s="207"/>
      <c r="QQ192" s="207"/>
      <c r="QR192" s="207"/>
      <c r="QS192" s="207"/>
      <c r="QT192" s="207"/>
      <c r="QU192" s="207"/>
      <c r="QV192" s="207"/>
    </row>
    <row r="193" spans="1:464" s="6" customFormat="1" ht="16.5">
      <c r="A193" s="207"/>
      <c r="B193" s="208"/>
      <c r="C193" s="208"/>
      <c r="D193" s="208"/>
      <c r="E193" s="208"/>
      <c r="F193" s="207"/>
      <c r="G193" s="207" t="e">
        <f>G17</f>
        <v>#N/A</v>
      </c>
      <c r="H193" s="208"/>
      <c r="I193" s="208"/>
      <c r="J193" s="208"/>
      <c r="K193" s="207"/>
      <c r="L193" s="207"/>
      <c r="M193" s="207"/>
      <c r="N193" s="207">
        <f>N17</f>
        <v>0</v>
      </c>
      <c r="O193" s="207"/>
      <c r="P193" s="207"/>
      <c r="Q193" s="209"/>
      <c r="R193" s="207"/>
      <c r="S193" s="207"/>
      <c r="T193" s="207"/>
      <c r="U193" s="207">
        <f t="shared" si="189"/>
        <v>0</v>
      </c>
      <c r="V193" s="207"/>
      <c r="W193" s="207"/>
      <c r="X193" s="209"/>
      <c r="Y193" s="207"/>
      <c r="Z193" s="207"/>
      <c r="AA193" s="207"/>
      <c r="AB193" s="207">
        <f t="shared" si="190"/>
        <v>0</v>
      </c>
      <c r="AC193" s="207"/>
      <c r="AD193" s="207"/>
      <c r="AE193" s="209"/>
      <c r="AF193" s="207"/>
      <c r="AG193" s="207"/>
      <c r="AH193" s="207"/>
      <c r="AI193" s="207" t="str">
        <f t="shared" si="191"/>
        <v/>
      </c>
      <c r="AJ193" s="207"/>
      <c r="AK193" s="207"/>
      <c r="AL193" s="209"/>
      <c r="AM193" s="207"/>
      <c r="AN193" s="207"/>
      <c r="AO193" s="207"/>
      <c r="AP193" s="207" t="str">
        <f t="shared" si="192"/>
        <v/>
      </c>
      <c r="AQ193" s="207"/>
      <c r="AR193" s="207"/>
      <c r="AS193" s="209"/>
      <c r="AT193" s="207"/>
      <c r="AU193" s="207"/>
      <c r="AV193" s="207"/>
      <c r="AW193" s="207" t="str">
        <f t="shared" si="193"/>
        <v/>
      </c>
      <c r="AX193" s="207"/>
      <c r="AY193" s="207"/>
      <c r="AZ193" s="207"/>
      <c r="BA193" s="207"/>
      <c r="BB193" s="207"/>
      <c r="BC193" s="207"/>
      <c r="BD193" s="207" t="str">
        <f t="shared" si="194"/>
        <v/>
      </c>
      <c r="BE193" s="207"/>
      <c r="BF193" s="207"/>
      <c r="BG193" s="209"/>
      <c r="BH193" s="207"/>
      <c r="BI193" s="207"/>
      <c r="BJ193" s="207"/>
      <c r="BK193" s="207" t="str">
        <f t="shared" si="195"/>
        <v/>
      </c>
      <c r="BL193" s="207"/>
      <c r="BM193" s="207"/>
      <c r="BN193" s="209"/>
      <c r="BO193" s="207"/>
      <c r="BP193" s="207"/>
      <c r="BQ193" s="207"/>
      <c r="BR193" s="207" t="str">
        <f t="shared" si="196"/>
        <v/>
      </c>
      <c r="BS193" s="207"/>
      <c r="BT193" s="207"/>
      <c r="BU193" s="209"/>
      <c r="BV193" s="207"/>
      <c r="BW193" s="207"/>
      <c r="BX193" s="207"/>
      <c r="BY193" s="207" t="str">
        <f t="shared" si="197"/>
        <v/>
      </c>
      <c r="BZ193" s="207"/>
      <c r="CA193" s="207"/>
      <c r="CB193" s="209"/>
      <c r="CC193" s="207"/>
      <c r="CD193" s="207"/>
      <c r="CE193" s="207"/>
      <c r="CF193" s="207" t="str">
        <f t="shared" si="198"/>
        <v/>
      </c>
      <c r="CG193" s="207"/>
      <c r="CH193" s="207"/>
      <c r="CI193" s="209"/>
      <c r="CJ193" s="207"/>
      <c r="CK193" s="207"/>
      <c r="CL193" s="207"/>
      <c r="CM193" s="207" t="str">
        <f t="shared" si="199"/>
        <v/>
      </c>
      <c r="CN193" s="207"/>
      <c r="CO193" s="207"/>
      <c r="CP193" s="207"/>
      <c r="CQ193" s="207"/>
      <c r="CR193" s="207"/>
      <c r="CS193" s="207"/>
      <c r="CT193" s="207" t="str">
        <f t="shared" si="200"/>
        <v/>
      </c>
      <c r="CU193" s="207"/>
      <c r="CV193" s="207"/>
      <c r="CW193" s="209"/>
      <c r="CX193" s="207"/>
      <c r="CY193" s="207"/>
      <c r="CZ193" s="207"/>
      <c r="DA193" s="207" t="str">
        <f t="shared" si="201"/>
        <v/>
      </c>
      <c r="DB193" s="207"/>
      <c r="DC193" s="207"/>
      <c r="DD193" s="209"/>
      <c r="DE193" s="207"/>
      <c r="DF193" s="207"/>
      <c r="DG193" s="207"/>
      <c r="DH193" s="207" t="str">
        <f t="shared" si="202"/>
        <v/>
      </c>
      <c r="DI193" s="207"/>
      <c r="DJ193" s="207"/>
      <c r="DK193" s="209"/>
      <c r="DL193" s="207"/>
      <c r="DM193" s="207"/>
      <c r="DN193" s="207"/>
      <c r="DO193" s="207" t="str">
        <f t="shared" si="203"/>
        <v/>
      </c>
      <c r="DP193" s="207"/>
      <c r="DQ193" s="207"/>
      <c r="DR193" s="209"/>
      <c r="DS193" s="207"/>
      <c r="DT193" s="207"/>
      <c r="DU193" s="207"/>
      <c r="DV193" s="207" t="str">
        <f t="shared" si="204"/>
        <v/>
      </c>
      <c r="DW193" s="207"/>
      <c r="DX193" s="207"/>
      <c r="DY193" s="209"/>
      <c r="DZ193" s="207"/>
      <c r="EA193" s="207"/>
      <c r="EB193" s="207"/>
      <c r="EC193" s="207" t="str">
        <f t="shared" si="205"/>
        <v/>
      </c>
      <c r="ED193" s="207"/>
      <c r="EE193" s="207"/>
      <c r="EF193" s="207"/>
      <c r="EG193" s="207"/>
      <c r="EH193" s="207"/>
      <c r="EI193" s="207"/>
      <c r="EJ193" s="207" t="str">
        <f t="shared" si="206"/>
        <v/>
      </c>
      <c r="EK193" s="207"/>
      <c r="EL193" s="207"/>
      <c r="EM193" s="209"/>
      <c r="EN193" s="207"/>
      <c r="EO193" s="207"/>
      <c r="EP193" s="207"/>
      <c r="EQ193" s="207" t="str">
        <f t="shared" si="207"/>
        <v/>
      </c>
      <c r="ER193" s="207"/>
      <c r="ES193" s="207"/>
      <c r="ET193" s="209"/>
      <c r="EU193" s="207"/>
      <c r="EV193" s="207"/>
      <c r="EW193" s="207"/>
      <c r="EX193" s="207" t="str">
        <f t="shared" si="208"/>
        <v/>
      </c>
      <c r="EY193" s="207"/>
      <c r="EZ193" s="207"/>
      <c r="FA193" s="209"/>
      <c r="FB193" s="207"/>
      <c r="FC193" s="207"/>
      <c r="FD193" s="207"/>
      <c r="FE193" s="207" t="str">
        <f t="shared" si="209"/>
        <v/>
      </c>
      <c r="FF193" s="207"/>
      <c r="FG193" s="207"/>
      <c r="FH193" s="209"/>
      <c r="FI193" s="207"/>
      <c r="FJ193" s="207"/>
      <c r="FK193" s="207"/>
      <c r="FL193" s="207" t="str">
        <f t="shared" si="210"/>
        <v/>
      </c>
      <c r="FM193" s="207"/>
      <c r="FN193" s="207"/>
      <c r="FO193" s="209"/>
      <c r="FP193" s="207"/>
      <c r="FQ193" s="207"/>
      <c r="FR193" s="207"/>
      <c r="FS193" s="207" t="str">
        <f t="shared" si="211"/>
        <v/>
      </c>
      <c r="FT193" s="207"/>
      <c r="FU193" s="207"/>
      <c r="FV193" s="207"/>
      <c r="FW193" s="207"/>
      <c r="FX193" s="207"/>
      <c r="FY193" s="207"/>
      <c r="FZ193" s="207" t="str">
        <f t="shared" si="212"/>
        <v/>
      </c>
      <c r="GA193" s="207"/>
      <c r="GB193" s="207"/>
      <c r="GC193" s="209"/>
      <c r="GD193" s="207"/>
      <c r="GE193" s="207"/>
      <c r="GF193" s="207"/>
      <c r="GG193" s="207" t="str">
        <f t="shared" si="213"/>
        <v/>
      </c>
      <c r="GH193" s="207"/>
      <c r="GI193" s="207"/>
      <c r="GJ193" s="209"/>
      <c r="GK193" s="207"/>
      <c r="GL193" s="207"/>
      <c r="GM193" s="207"/>
      <c r="GN193" s="207" t="str">
        <f t="shared" si="214"/>
        <v/>
      </c>
      <c r="GO193" s="207"/>
      <c r="GP193" s="207"/>
      <c r="GQ193" s="209"/>
      <c r="GR193" s="207"/>
      <c r="GS193" s="207"/>
      <c r="GT193" s="207"/>
      <c r="GU193" s="207" t="str">
        <f t="shared" si="215"/>
        <v/>
      </c>
      <c r="GV193" s="207"/>
      <c r="GW193" s="207"/>
      <c r="GX193" s="209"/>
      <c r="GY193" s="207"/>
      <c r="GZ193" s="207"/>
      <c r="HA193" s="207"/>
      <c r="HB193" s="207" t="str">
        <f t="shared" si="216"/>
        <v/>
      </c>
      <c r="HC193" s="207"/>
      <c r="HD193" s="207"/>
      <c r="HE193" s="209"/>
      <c r="HF193" s="207"/>
      <c r="HG193" s="207"/>
      <c r="HH193" s="207"/>
      <c r="HI193" s="207" t="str">
        <f t="shared" si="217"/>
        <v/>
      </c>
      <c r="HJ193" s="207"/>
      <c r="HK193" s="207"/>
      <c r="HL193" s="207"/>
      <c r="HM193" s="207"/>
      <c r="HN193" s="207"/>
      <c r="HO193" s="207"/>
      <c r="HP193" s="207" t="str">
        <f t="shared" si="218"/>
        <v/>
      </c>
      <c r="HQ193" s="207"/>
      <c r="HR193" s="207"/>
      <c r="HS193" s="209"/>
      <c r="HT193" s="207"/>
      <c r="HU193" s="207"/>
      <c r="HV193" s="207"/>
      <c r="HW193" s="207" t="str">
        <f t="shared" si="219"/>
        <v/>
      </c>
      <c r="HX193" s="207"/>
      <c r="HY193" s="207"/>
      <c r="HZ193" s="209"/>
      <c r="IA193" s="207"/>
      <c r="IB193" s="207"/>
      <c r="IC193" s="207"/>
      <c r="ID193" s="207" t="str">
        <f t="shared" si="220"/>
        <v/>
      </c>
      <c r="IE193" s="207"/>
      <c r="IF193" s="207"/>
      <c r="IG193" s="209"/>
      <c r="IH193" s="207"/>
      <c r="II193" s="207"/>
      <c r="IJ193" s="207"/>
      <c r="IK193" s="207" t="str">
        <f t="shared" si="221"/>
        <v/>
      </c>
      <c r="IL193" s="207"/>
      <c r="IM193" s="207"/>
      <c r="IN193" s="209"/>
      <c r="IO193" s="207"/>
      <c r="IP193" s="207"/>
      <c r="IQ193" s="207"/>
      <c r="IR193" s="207" t="str">
        <f t="shared" si="222"/>
        <v/>
      </c>
      <c r="IS193" s="207"/>
      <c r="IT193" s="207"/>
      <c r="IU193" s="209"/>
      <c r="IV193" s="207"/>
      <c r="IW193" s="207"/>
      <c r="IX193" s="207"/>
      <c r="IY193" s="207" t="str">
        <f t="shared" si="223"/>
        <v/>
      </c>
      <c r="IZ193" s="207"/>
      <c r="JA193" s="207"/>
      <c r="JB193" s="207"/>
      <c r="JC193" s="207"/>
      <c r="JD193" s="207"/>
      <c r="JE193" s="207"/>
      <c r="JF193" s="207" t="str">
        <f t="shared" si="224"/>
        <v/>
      </c>
      <c r="JG193" s="207"/>
      <c r="JH193" s="207"/>
      <c r="JI193" s="209"/>
      <c r="JJ193" s="207"/>
      <c r="JK193" s="207"/>
      <c r="JL193" s="207"/>
      <c r="JM193" s="207" t="str">
        <f t="shared" si="225"/>
        <v/>
      </c>
      <c r="JN193" s="207"/>
      <c r="JO193" s="207"/>
      <c r="JP193" s="209"/>
      <c r="JQ193" s="207"/>
      <c r="JR193" s="207"/>
      <c r="JS193" s="207"/>
      <c r="JT193" s="207" t="str">
        <f t="shared" si="226"/>
        <v/>
      </c>
      <c r="JU193" s="207"/>
      <c r="JV193" s="207"/>
      <c r="JW193" s="209"/>
      <c r="JX193" s="207"/>
      <c r="JY193" s="207"/>
      <c r="JZ193" s="207"/>
      <c r="KA193" s="207" t="str">
        <f t="shared" si="227"/>
        <v/>
      </c>
      <c r="KB193" s="207"/>
      <c r="KC193" s="207"/>
      <c r="KD193" s="209"/>
      <c r="KE193" s="207"/>
      <c r="KF193" s="207"/>
      <c r="KG193" s="207"/>
      <c r="KH193" s="207" t="str">
        <f t="shared" si="228"/>
        <v/>
      </c>
      <c r="KI193" s="207"/>
      <c r="KJ193" s="207"/>
      <c r="KK193" s="209"/>
      <c r="KL193" s="207"/>
      <c r="KM193" s="207"/>
      <c r="KN193" s="207"/>
      <c r="KO193" s="207" t="str">
        <f t="shared" si="229"/>
        <v/>
      </c>
      <c r="KP193" s="207"/>
      <c r="KQ193" s="207"/>
      <c r="KR193" s="207"/>
      <c r="KS193" s="207"/>
      <c r="KT193" s="207"/>
      <c r="KU193" s="207"/>
      <c r="KV193" s="207" t="str">
        <f t="shared" si="230"/>
        <v/>
      </c>
      <c r="KW193" s="207"/>
      <c r="KX193" s="207"/>
      <c r="KY193" s="209"/>
      <c r="KZ193" s="207"/>
      <c r="LA193" s="207"/>
      <c r="LB193" s="207"/>
      <c r="LC193" s="207" t="str">
        <f t="shared" si="231"/>
        <v/>
      </c>
      <c r="LD193" s="207"/>
      <c r="LE193" s="207"/>
      <c r="LF193" s="209"/>
      <c r="LG193" s="207"/>
      <c r="LH193" s="207"/>
      <c r="LI193" s="207"/>
      <c r="LJ193" s="207" t="str">
        <f t="shared" si="168"/>
        <v/>
      </c>
      <c r="LK193" s="207"/>
      <c r="LL193" s="207"/>
      <c r="LM193" s="209"/>
      <c r="LN193" s="207"/>
      <c r="LO193" s="207"/>
      <c r="LP193" s="207"/>
      <c r="LQ193" s="207" t="str">
        <f t="shared" si="169"/>
        <v/>
      </c>
      <c r="LR193" s="207"/>
      <c r="LS193" s="207"/>
      <c r="LT193" s="209"/>
      <c r="LU193" s="207"/>
      <c r="LV193" s="207"/>
      <c r="LW193" s="207"/>
      <c r="LX193" s="207" t="str">
        <f t="shared" si="170"/>
        <v/>
      </c>
      <c r="LY193" s="207"/>
      <c r="LZ193" s="207"/>
      <c r="MA193" s="209"/>
      <c r="MB193" s="207"/>
      <c r="MC193" s="207"/>
      <c r="MD193" s="207"/>
      <c r="ME193" s="207" t="str">
        <f t="shared" si="171"/>
        <v/>
      </c>
      <c r="MF193" s="207"/>
      <c r="MG193" s="207"/>
      <c r="MH193" s="207"/>
      <c r="MI193" s="207"/>
      <c r="MJ193" s="207"/>
      <c r="MK193" s="207"/>
      <c r="ML193" s="207" t="str">
        <f t="shared" si="172"/>
        <v/>
      </c>
      <c r="MM193" s="207"/>
      <c r="MN193" s="207"/>
      <c r="MO193" s="209"/>
      <c r="MP193" s="207"/>
      <c r="MQ193" s="207"/>
      <c r="MR193" s="207"/>
      <c r="MS193" s="207" t="str">
        <f t="shared" si="173"/>
        <v/>
      </c>
      <c r="MT193" s="207"/>
      <c r="MU193" s="207"/>
      <c r="MV193" s="209"/>
      <c r="MW193" s="207"/>
      <c r="MX193" s="207"/>
      <c r="MY193" s="207"/>
      <c r="MZ193" s="207" t="str">
        <f t="shared" si="174"/>
        <v/>
      </c>
      <c r="NA193" s="207"/>
      <c r="NB193" s="207"/>
      <c r="NC193" s="209"/>
      <c r="ND193" s="207"/>
      <c r="NE193" s="207"/>
      <c r="NF193" s="207"/>
      <c r="NG193" s="207" t="str">
        <f t="shared" si="175"/>
        <v/>
      </c>
      <c r="NH193" s="207"/>
      <c r="NI193" s="207"/>
      <c r="NJ193" s="209"/>
      <c r="NK193" s="207"/>
      <c r="NL193" s="207"/>
      <c r="NM193" s="207"/>
      <c r="NN193" s="207" t="str">
        <f t="shared" si="176"/>
        <v/>
      </c>
      <c r="NO193" s="207"/>
      <c r="NP193" s="207"/>
      <c r="NQ193" s="209"/>
      <c r="NR193" s="207"/>
      <c r="NS193" s="207"/>
      <c r="NT193" s="207"/>
      <c r="NU193" s="207" t="str">
        <f t="shared" si="177"/>
        <v/>
      </c>
      <c r="NV193" s="207"/>
      <c r="NW193" s="207"/>
      <c r="NX193" s="207"/>
      <c r="NY193" s="207"/>
      <c r="NZ193" s="207"/>
      <c r="OA193" s="207"/>
      <c r="OB193" s="207" t="str">
        <f t="shared" si="178"/>
        <v/>
      </c>
      <c r="OC193" s="207"/>
      <c r="OD193" s="207"/>
      <c r="OE193" s="209"/>
      <c r="OF193" s="207"/>
      <c r="OG193" s="207"/>
      <c r="OH193" s="207"/>
      <c r="OI193" s="207" t="str">
        <f t="shared" si="179"/>
        <v/>
      </c>
      <c r="OJ193" s="207"/>
      <c r="OK193" s="207"/>
      <c r="OL193" s="209"/>
      <c r="OM193" s="207"/>
      <c r="ON193" s="207"/>
      <c r="OO193" s="207"/>
      <c r="OP193" s="207" t="str">
        <f t="shared" si="180"/>
        <v/>
      </c>
      <c r="OQ193" s="207"/>
      <c r="OR193" s="207"/>
      <c r="OS193" s="209"/>
      <c r="OT193" s="207"/>
      <c r="OU193" s="207"/>
      <c r="OV193" s="207"/>
      <c r="OW193" s="207" t="str">
        <f t="shared" si="181"/>
        <v/>
      </c>
      <c r="OX193" s="207"/>
      <c r="OY193" s="207"/>
      <c r="OZ193" s="209"/>
      <c r="PA193" s="207"/>
      <c r="PB193" s="207"/>
      <c r="PC193" s="207"/>
      <c r="PD193" s="207" t="str">
        <f t="shared" si="182"/>
        <v/>
      </c>
      <c r="PE193" s="207"/>
      <c r="PF193" s="207"/>
      <c r="PG193" s="209"/>
      <c r="PH193" s="207"/>
      <c r="PI193" s="207"/>
      <c r="PJ193" s="207"/>
      <c r="PK193" s="207" t="str">
        <f t="shared" si="183"/>
        <v/>
      </c>
      <c r="PL193" s="207"/>
      <c r="PM193" s="207"/>
      <c r="PN193" s="207"/>
      <c r="PO193" s="207"/>
      <c r="PP193" s="207"/>
      <c r="PQ193" s="207"/>
      <c r="PR193" s="207" t="str">
        <f t="shared" si="184"/>
        <v/>
      </c>
      <c r="PS193" s="207"/>
      <c r="PT193" s="207"/>
      <c r="PU193" s="207"/>
      <c r="PV193" s="207"/>
      <c r="PW193" s="207"/>
      <c r="PX193" s="207"/>
      <c r="PY193" s="207" t="str">
        <f t="shared" si="185"/>
        <v/>
      </c>
      <c r="PZ193" s="207"/>
      <c r="QA193" s="207"/>
      <c r="QB193" s="207"/>
      <c r="QC193" s="207"/>
      <c r="QD193" s="207"/>
      <c r="QE193" s="207"/>
      <c r="QF193" s="207" t="str">
        <f t="shared" si="186"/>
        <v/>
      </c>
      <c r="QG193" s="207"/>
      <c r="QH193" s="207"/>
      <c r="QI193" s="207"/>
      <c r="QJ193" s="207"/>
      <c r="QK193" s="207"/>
      <c r="QL193" s="207"/>
      <c r="QM193" s="207"/>
      <c r="QN193" s="207"/>
      <c r="QO193" s="207"/>
      <c r="QP193" s="207"/>
      <c r="QQ193" s="207"/>
      <c r="QR193" s="207"/>
      <c r="QS193" s="207"/>
      <c r="QT193" s="207"/>
      <c r="QU193" s="207"/>
      <c r="QV193" s="207"/>
    </row>
    <row r="194" spans="1:464" s="6" customFormat="1" ht="16.5">
      <c r="A194" s="207"/>
      <c r="B194" s="208"/>
      <c r="C194" s="208"/>
      <c r="D194" s="208"/>
      <c r="E194" s="208"/>
      <c r="F194" s="207"/>
      <c r="G194" s="207" t="e">
        <f>G18</f>
        <v>#N/A</v>
      </c>
      <c r="H194" s="208"/>
      <c r="I194" s="208"/>
      <c r="J194" s="208"/>
      <c r="K194" s="207"/>
      <c r="L194" s="207"/>
      <c r="M194" s="207"/>
      <c r="N194" s="207">
        <f>N18</f>
        <v>20</v>
      </c>
      <c r="O194" s="207"/>
      <c r="P194" s="207"/>
      <c r="Q194" s="209"/>
      <c r="R194" s="207"/>
      <c r="S194" s="207"/>
      <c r="T194" s="207"/>
      <c r="U194" s="207">
        <f t="shared" si="189"/>
        <v>0</v>
      </c>
      <c r="V194" s="207"/>
      <c r="W194" s="207"/>
      <c r="X194" s="209"/>
      <c r="Y194" s="207"/>
      <c r="Z194" s="207"/>
      <c r="AA194" s="207"/>
      <c r="AB194" s="207">
        <f t="shared" si="190"/>
        <v>0</v>
      </c>
      <c r="AC194" s="207"/>
      <c r="AD194" s="207"/>
      <c r="AE194" s="209"/>
      <c r="AF194" s="207"/>
      <c r="AG194" s="207"/>
      <c r="AH194" s="207"/>
      <c r="AI194" s="207" t="str">
        <f t="shared" si="191"/>
        <v/>
      </c>
      <c r="AJ194" s="207"/>
      <c r="AK194" s="207"/>
      <c r="AL194" s="209"/>
      <c r="AM194" s="207"/>
      <c r="AN194" s="207"/>
      <c r="AO194" s="207"/>
      <c r="AP194" s="207" t="str">
        <f t="shared" si="192"/>
        <v/>
      </c>
      <c r="AQ194" s="207"/>
      <c r="AR194" s="207"/>
      <c r="AS194" s="209"/>
      <c r="AT194" s="207"/>
      <c r="AU194" s="207"/>
      <c r="AV194" s="207"/>
      <c r="AW194" s="207" t="str">
        <f t="shared" si="193"/>
        <v/>
      </c>
      <c r="AX194" s="207"/>
      <c r="AY194" s="207"/>
      <c r="AZ194" s="207"/>
      <c r="BA194" s="207"/>
      <c r="BB194" s="207"/>
      <c r="BC194" s="207"/>
      <c r="BD194" s="207" t="str">
        <f t="shared" si="194"/>
        <v/>
      </c>
      <c r="BE194" s="207"/>
      <c r="BF194" s="207"/>
      <c r="BG194" s="209"/>
      <c r="BH194" s="207"/>
      <c r="BI194" s="207"/>
      <c r="BJ194" s="207"/>
      <c r="BK194" s="207" t="str">
        <f t="shared" si="195"/>
        <v/>
      </c>
      <c r="BL194" s="207"/>
      <c r="BM194" s="207"/>
      <c r="BN194" s="209"/>
      <c r="BO194" s="207"/>
      <c r="BP194" s="207"/>
      <c r="BQ194" s="207"/>
      <c r="BR194" s="207" t="str">
        <f t="shared" si="196"/>
        <v/>
      </c>
      <c r="BS194" s="207"/>
      <c r="BT194" s="207"/>
      <c r="BU194" s="209"/>
      <c r="BV194" s="207"/>
      <c r="BW194" s="207"/>
      <c r="BX194" s="207"/>
      <c r="BY194" s="207" t="str">
        <f t="shared" si="197"/>
        <v/>
      </c>
      <c r="BZ194" s="207"/>
      <c r="CA194" s="207"/>
      <c r="CB194" s="209"/>
      <c r="CC194" s="207"/>
      <c r="CD194" s="207"/>
      <c r="CE194" s="207"/>
      <c r="CF194" s="207" t="str">
        <f t="shared" si="198"/>
        <v/>
      </c>
      <c r="CG194" s="207"/>
      <c r="CH194" s="207"/>
      <c r="CI194" s="209"/>
      <c r="CJ194" s="207"/>
      <c r="CK194" s="207"/>
      <c r="CL194" s="207"/>
      <c r="CM194" s="207" t="str">
        <f t="shared" si="199"/>
        <v/>
      </c>
      <c r="CN194" s="207"/>
      <c r="CO194" s="207"/>
      <c r="CP194" s="207"/>
      <c r="CQ194" s="207"/>
      <c r="CR194" s="207"/>
      <c r="CS194" s="207"/>
      <c r="CT194" s="207" t="str">
        <f t="shared" si="200"/>
        <v/>
      </c>
      <c r="CU194" s="207"/>
      <c r="CV194" s="207"/>
      <c r="CW194" s="209"/>
      <c r="CX194" s="207"/>
      <c r="CY194" s="207"/>
      <c r="CZ194" s="207"/>
      <c r="DA194" s="207" t="str">
        <f t="shared" si="201"/>
        <v/>
      </c>
      <c r="DB194" s="207"/>
      <c r="DC194" s="207"/>
      <c r="DD194" s="209"/>
      <c r="DE194" s="207"/>
      <c r="DF194" s="207"/>
      <c r="DG194" s="207"/>
      <c r="DH194" s="207" t="str">
        <f t="shared" si="202"/>
        <v/>
      </c>
      <c r="DI194" s="207"/>
      <c r="DJ194" s="207"/>
      <c r="DK194" s="209"/>
      <c r="DL194" s="207"/>
      <c r="DM194" s="207"/>
      <c r="DN194" s="207"/>
      <c r="DO194" s="207" t="str">
        <f t="shared" si="203"/>
        <v/>
      </c>
      <c r="DP194" s="207"/>
      <c r="DQ194" s="207"/>
      <c r="DR194" s="209"/>
      <c r="DS194" s="207"/>
      <c r="DT194" s="207"/>
      <c r="DU194" s="207"/>
      <c r="DV194" s="207" t="str">
        <f t="shared" si="204"/>
        <v/>
      </c>
      <c r="DW194" s="207"/>
      <c r="DX194" s="207"/>
      <c r="DY194" s="209"/>
      <c r="DZ194" s="207"/>
      <c r="EA194" s="207"/>
      <c r="EB194" s="207"/>
      <c r="EC194" s="207" t="str">
        <f t="shared" si="205"/>
        <v/>
      </c>
      <c r="ED194" s="207"/>
      <c r="EE194" s="207"/>
      <c r="EF194" s="207"/>
      <c r="EG194" s="207"/>
      <c r="EH194" s="207"/>
      <c r="EI194" s="207"/>
      <c r="EJ194" s="207" t="str">
        <f t="shared" si="206"/>
        <v/>
      </c>
      <c r="EK194" s="207"/>
      <c r="EL194" s="207"/>
      <c r="EM194" s="209"/>
      <c r="EN194" s="207"/>
      <c r="EO194" s="207"/>
      <c r="EP194" s="207"/>
      <c r="EQ194" s="207" t="str">
        <f t="shared" si="207"/>
        <v/>
      </c>
      <c r="ER194" s="207"/>
      <c r="ES194" s="207"/>
      <c r="ET194" s="209"/>
      <c r="EU194" s="207"/>
      <c r="EV194" s="207"/>
      <c r="EW194" s="207"/>
      <c r="EX194" s="207" t="str">
        <f t="shared" si="208"/>
        <v/>
      </c>
      <c r="EY194" s="207"/>
      <c r="EZ194" s="207"/>
      <c r="FA194" s="209"/>
      <c r="FB194" s="207"/>
      <c r="FC194" s="207"/>
      <c r="FD194" s="207"/>
      <c r="FE194" s="207" t="str">
        <f t="shared" si="209"/>
        <v/>
      </c>
      <c r="FF194" s="207"/>
      <c r="FG194" s="207"/>
      <c r="FH194" s="209"/>
      <c r="FI194" s="207"/>
      <c r="FJ194" s="207"/>
      <c r="FK194" s="207"/>
      <c r="FL194" s="207" t="str">
        <f t="shared" si="210"/>
        <v/>
      </c>
      <c r="FM194" s="207"/>
      <c r="FN194" s="207"/>
      <c r="FO194" s="209"/>
      <c r="FP194" s="207"/>
      <c r="FQ194" s="207"/>
      <c r="FR194" s="207"/>
      <c r="FS194" s="207" t="str">
        <f t="shared" si="211"/>
        <v/>
      </c>
      <c r="FT194" s="207"/>
      <c r="FU194" s="207"/>
      <c r="FV194" s="207"/>
      <c r="FW194" s="207"/>
      <c r="FX194" s="207"/>
      <c r="FY194" s="207"/>
      <c r="FZ194" s="207" t="str">
        <f t="shared" si="212"/>
        <v/>
      </c>
      <c r="GA194" s="207"/>
      <c r="GB194" s="207"/>
      <c r="GC194" s="209"/>
      <c r="GD194" s="207"/>
      <c r="GE194" s="207"/>
      <c r="GF194" s="207"/>
      <c r="GG194" s="207" t="str">
        <f t="shared" si="213"/>
        <v/>
      </c>
      <c r="GH194" s="207"/>
      <c r="GI194" s="207"/>
      <c r="GJ194" s="209"/>
      <c r="GK194" s="207"/>
      <c r="GL194" s="207"/>
      <c r="GM194" s="207"/>
      <c r="GN194" s="207" t="str">
        <f t="shared" si="214"/>
        <v/>
      </c>
      <c r="GO194" s="207"/>
      <c r="GP194" s="207"/>
      <c r="GQ194" s="209"/>
      <c r="GR194" s="207"/>
      <c r="GS194" s="207"/>
      <c r="GT194" s="207"/>
      <c r="GU194" s="207" t="str">
        <f t="shared" si="215"/>
        <v/>
      </c>
      <c r="GV194" s="207"/>
      <c r="GW194" s="207"/>
      <c r="GX194" s="209"/>
      <c r="GY194" s="207"/>
      <c r="GZ194" s="207"/>
      <c r="HA194" s="207"/>
      <c r="HB194" s="207" t="str">
        <f t="shared" si="216"/>
        <v/>
      </c>
      <c r="HC194" s="207"/>
      <c r="HD194" s="207"/>
      <c r="HE194" s="209"/>
      <c r="HF194" s="207"/>
      <c r="HG194" s="207"/>
      <c r="HH194" s="207"/>
      <c r="HI194" s="207" t="str">
        <f t="shared" si="217"/>
        <v/>
      </c>
      <c r="HJ194" s="207"/>
      <c r="HK194" s="207"/>
      <c r="HL194" s="207"/>
      <c r="HM194" s="207"/>
      <c r="HN194" s="207"/>
      <c r="HO194" s="207"/>
      <c r="HP194" s="207" t="str">
        <f t="shared" si="218"/>
        <v/>
      </c>
      <c r="HQ194" s="207"/>
      <c r="HR194" s="207"/>
      <c r="HS194" s="209"/>
      <c r="HT194" s="207"/>
      <c r="HU194" s="207"/>
      <c r="HV194" s="207"/>
      <c r="HW194" s="207" t="str">
        <f t="shared" si="219"/>
        <v/>
      </c>
      <c r="HX194" s="207"/>
      <c r="HY194" s="207"/>
      <c r="HZ194" s="209"/>
      <c r="IA194" s="207"/>
      <c r="IB194" s="207"/>
      <c r="IC194" s="207"/>
      <c r="ID194" s="207" t="str">
        <f t="shared" si="220"/>
        <v/>
      </c>
      <c r="IE194" s="207"/>
      <c r="IF194" s="207"/>
      <c r="IG194" s="209"/>
      <c r="IH194" s="207"/>
      <c r="II194" s="207"/>
      <c r="IJ194" s="207"/>
      <c r="IK194" s="207" t="str">
        <f t="shared" si="221"/>
        <v/>
      </c>
      <c r="IL194" s="207"/>
      <c r="IM194" s="207"/>
      <c r="IN194" s="209"/>
      <c r="IO194" s="207"/>
      <c r="IP194" s="207"/>
      <c r="IQ194" s="207"/>
      <c r="IR194" s="207" t="str">
        <f t="shared" si="222"/>
        <v/>
      </c>
      <c r="IS194" s="207"/>
      <c r="IT194" s="207"/>
      <c r="IU194" s="209"/>
      <c r="IV194" s="207"/>
      <c r="IW194" s="207"/>
      <c r="IX194" s="207"/>
      <c r="IY194" s="207" t="str">
        <f t="shared" si="223"/>
        <v/>
      </c>
      <c r="IZ194" s="207"/>
      <c r="JA194" s="207"/>
      <c r="JB194" s="207"/>
      <c r="JC194" s="207"/>
      <c r="JD194" s="207"/>
      <c r="JE194" s="207"/>
      <c r="JF194" s="207" t="str">
        <f t="shared" si="224"/>
        <v/>
      </c>
      <c r="JG194" s="207"/>
      <c r="JH194" s="207"/>
      <c r="JI194" s="209"/>
      <c r="JJ194" s="207"/>
      <c r="JK194" s="207"/>
      <c r="JL194" s="207"/>
      <c r="JM194" s="207" t="str">
        <f t="shared" si="225"/>
        <v/>
      </c>
      <c r="JN194" s="207"/>
      <c r="JO194" s="207"/>
      <c r="JP194" s="209"/>
      <c r="JQ194" s="207"/>
      <c r="JR194" s="207"/>
      <c r="JS194" s="207"/>
      <c r="JT194" s="207" t="str">
        <f t="shared" si="226"/>
        <v/>
      </c>
      <c r="JU194" s="207"/>
      <c r="JV194" s="207"/>
      <c r="JW194" s="209"/>
      <c r="JX194" s="207"/>
      <c r="JY194" s="207"/>
      <c r="JZ194" s="207"/>
      <c r="KA194" s="207" t="str">
        <f t="shared" si="227"/>
        <v/>
      </c>
      <c r="KB194" s="207"/>
      <c r="KC194" s="207"/>
      <c r="KD194" s="209"/>
      <c r="KE194" s="207"/>
      <c r="KF194" s="207"/>
      <c r="KG194" s="207"/>
      <c r="KH194" s="207" t="str">
        <f t="shared" si="228"/>
        <v/>
      </c>
      <c r="KI194" s="207"/>
      <c r="KJ194" s="207"/>
      <c r="KK194" s="209"/>
      <c r="KL194" s="207"/>
      <c r="KM194" s="207"/>
      <c r="KN194" s="207"/>
      <c r="KO194" s="207" t="str">
        <f t="shared" si="229"/>
        <v/>
      </c>
      <c r="KP194" s="207"/>
      <c r="KQ194" s="207"/>
      <c r="KR194" s="207"/>
      <c r="KS194" s="207"/>
      <c r="KT194" s="207"/>
      <c r="KU194" s="207"/>
      <c r="KV194" s="207" t="str">
        <f t="shared" si="230"/>
        <v/>
      </c>
      <c r="KW194" s="207"/>
      <c r="KX194" s="207"/>
      <c r="KY194" s="209"/>
      <c r="KZ194" s="207"/>
      <c r="LA194" s="207"/>
      <c r="LB194" s="207"/>
      <c r="LC194" s="207" t="str">
        <f t="shared" si="231"/>
        <v/>
      </c>
      <c r="LD194" s="207"/>
      <c r="LE194" s="207"/>
      <c r="LF194" s="209"/>
      <c r="LG194" s="207"/>
      <c r="LH194" s="207"/>
      <c r="LI194" s="207"/>
      <c r="LJ194" s="207" t="str">
        <f t="shared" si="168"/>
        <v/>
      </c>
      <c r="LK194" s="207"/>
      <c r="LL194" s="207"/>
      <c r="LM194" s="209"/>
      <c r="LN194" s="207"/>
      <c r="LO194" s="207"/>
      <c r="LP194" s="207"/>
      <c r="LQ194" s="207" t="str">
        <f t="shared" si="169"/>
        <v/>
      </c>
      <c r="LR194" s="207"/>
      <c r="LS194" s="207"/>
      <c r="LT194" s="209"/>
      <c r="LU194" s="207"/>
      <c r="LV194" s="207"/>
      <c r="LW194" s="207"/>
      <c r="LX194" s="207" t="str">
        <f t="shared" si="170"/>
        <v/>
      </c>
      <c r="LY194" s="207"/>
      <c r="LZ194" s="207"/>
      <c r="MA194" s="209"/>
      <c r="MB194" s="207"/>
      <c r="MC194" s="207"/>
      <c r="MD194" s="207"/>
      <c r="ME194" s="207" t="str">
        <f t="shared" si="171"/>
        <v/>
      </c>
      <c r="MF194" s="207"/>
      <c r="MG194" s="207"/>
      <c r="MH194" s="207"/>
      <c r="MI194" s="207"/>
      <c r="MJ194" s="207"/>
      <c r="MK194" s="207"/>
      <c r="ML194" s="207" t="str">
        <f t="shared" si="172"/>
        <v/>
      </c>
      <c r="MM194" s="207"/>
      <c r="MN194" s="207"/>
      <c r="MO194" s="209"/>
      <c r="MP194" s="207"/>
      <c r="MQ194" s="207"/>
      <c r="MR194" s="207"/>
      <c r="MS194" s="207" t="str">
        <f t="shared" si="173"/>
        <v/>
      </c>
      <c r="MT194" s="207"/>
      <c r="MU194" s="207"/>
      <c r="MV194" s="209"/>
      <c r="MW194" s="207"/>
      <c r="MX194" s="207"/>
      <c r="MY194" s="207"/>
      <c r="MZ194" s="207" t="str">
        <f t="shared" si="174"/>
        <v/>
      </c>
      <c r="NA194" s="207"/>
      <c r="NB194" s="207"/>
      <c r="NC194" s="209"/>
      <c r="ND194" s="207"/>
      <c r="NE194" s="207"/>
      <c r="NF194" s="207"/>
      <c r="NG194" s="207" t="str">
        <f t="shared" si="175"/>
        <v/>
      </c>
      <c r="NH194" s="207"/>
      <c r="NI194" s="207"/>
      <c r="NJ194" s="209"/>
      <c r="NK194" s="207"/>
      <c r="NL194" s="207"/>
      <c r="NM194" s="207"/>
      <c r="NN194" s="207" t="str">
        <f t="shared" si="176"/>
        <v/>
      </c>
      <c r="NO194" s="207"/>
      <c r="NP194" s="207"/>
      <c r="NQ194" s="209"/>
      <c r="NR194" s="207"/>
      <c r="NS194" s="207"/>
      <c r="NT194" s="207"/>
      <c r="NU194" s="207" t="str">
        <f t="shared" si="177"/>
        <v/>
      </c>
      <c r="NV194" s="207"/>
      <c r="NW194" s="207"/>
      <c r="NX194" s="207"/>
      <c r="NY194" s="207"/>
      <c r="NZ194" s="207"/>
      <c r="OA194" s="207"/>
      <c r="OB194" s="207" t="str">
        <f t="shared" si="178"/>
        <v/>
      </c>
      <c r="OC194" s="207"/>
      <c r="OD194" s="207"/>
      <c r="OE194" s="209"/>
      <c r="OF194" s="207"/>
      <c r="OG194" s="207"/>
      <c r="OH194" s="207"/>
      <c r="OI194" s="207" t="str">
        <f t="shared" si="179"/>
        <v/>
      </c>
      <c r="OJ194" s="207"/>
      <c r="OK194" s="207"/>
      <c r="OL194" s="209"/>
      <c r="OM194" s="207"/>
      <c r="ON194" s="207"/>
      <c r="OO194" s="207"/>
      <c r="OP194" s="207" t="str">
        <f t="shared" si="180"/>
        <v/>
      </c>
      <c r="OQ194" s="207"/>
      <c r="OR194" s="207"/>
      <c r="OS194" s="209"/>
      <c r="OT194" s="207"/>
      <c r="OU194" s="207"/>
      <c r="OV194" s="207"/>
      <c r="OW194" s="207" t="str">
        <f t="shared" si="181"/>
        <v/>
      </c>
      <c r="OX194" s="207"/>
      <c r="OY194" s="207"/>
      <c r="OZ194" s="209"/>
      <c r="PA194" s="207"/>
      <c r="PB194" s="207"/>
      <c r="PC194" s="207"/>
      <c r="PD194" s="207" t="str">
        <f t="shared" si="182"/>
        <v/>
      </c>
      <c r="PE194" s="207"/>
      <c r="PF194" s="207"/>
      <c r="PG194" s="209"/>
      <c r="PH194" s="207"/>
      <c r="PI194" s="207"/>
      <c r="PJ194" s="207"/>
      <c r="PK194" s="207" t="str">
        <f t="shared" si="183"/>
        <v/>
      </c>
      <c r="PL194" s="207"/>
      <c r="PM194" s="207"/>
      <c r="PN194" s="207"/>
      <c r="PO194" s="207"/>
      <c r="PP194" s="207"/>
      <c r="PQ194" s="207"/>
      <c r="PR194" s="207" t="str">
        <f t="shared" si="184"/>
        <v/>
      </c>
      <c r="PS194" s="207"/>
      <c r="PT194" s="207"/>
      <c r="PU194" s="207"/>
      <c r="PV194" s="207"/>
      <c r="PW194" s="207"/>
      <c r="PX194" s="207"/>
      <c r="PY194" s="207" t="str">
        <f t="shared" si="185"/>
        <v/>
      </c>
      <c r="PZ194" s="207"/>
      <c r="QA194" s="207"/>
      <c r="QB194" s="207"/>
      <c r="QC194" s="207"/>
      <c r="QD194" s="207"/>
      <c r="QE194" s="207"/>
      <c r="QF194" s="207" t="str">
        <f t="shared" si="186"/>
        <v/>
      </c>
      <c r="QG194" s="207"/>
      <c r="QH194" s="207"/>
      <c r="QI194" s="207"/>
      <c r="QJ194" s="207"/>
      <c r="QK194" s="207"/>
      <c r="QL194" s="207"/>
      <c r="QM194" s="207"/>
      <c r="QN194" s="207"/>
      <c r="QO194" s="207"/>
      <c r="QP194" s="207"/>
      <c r="QQ194" s="207"/>
      <c r="QR194" s="207"/>
      <c r="QS194" s="207"/>
      <c r="QT194" s="207"/>
      <c r="QU194" s="207"/>
      <c r="QV194" s="207"/>
    </row>
    <row r="195" spans="1:464" s="6" customFormat="1" ht="16.5">
      <c r="A195" s="207"/>
      <c r="B195" s="208"/>
      <c r="C195" s="208"/>
      <c r="D195" s="208"/>
      <c r="E195" s="208"/>
      <c r="F195" s="207"/>
      <c r="G195" s="207" t="e">
        <f>G19</f>
        <v>#N/A</v>
      </c>
      <c r="H195" s="208"/>
      <c r="I195" s="208"/>
      <c r="J195" s="208"/>
      <c r="K195" s="207"/>
      <c r="L195" s="207"/>
      <c r="M195" s="207"/>
      <c r="N195" s="207">
        <f>N19</f>
        <v>20</v>
      </c>
      <c r="O195" s="207"/>
      <c r="P195" s="207"/>
      <c r="Q195" s="209"/>
      <c r="R195" s="207"/>
      <c r="S195" s="207"/>
      <c r="T195" s="207"/>
      <c r="U195" s="207">
        <f t="shared" si="189"/>
        <v>0</v>
      </c>
      <c r="V195" s="207"/>
      <c r="W195" s="207"/>
      <c r="X195" s="209"/>
      <c r="Y195" s="207"/>
      <c r="Z195" s="207"/>
      <c r="AA195" s="207"/>
      <c r="AB195" s="207">
        <f t="shared" si="190"/>
        <v>0</v>
      </c>
      <c r="AC195" s="207"/>
      <c r="AD195" s="207"/>
      <c r="AE195" s="209"/>
      <c r="AF195" s="207"/>
      <c r="AG195" s="207"/>
      <c r="AH195" s="207"/>
      <c r="AI195" s="207" t="str">
        <f t="shared" si="191"/>
        <v/>
      </c>
      <c r="AJ195" s="207"/>
      <c r="AK195" s="207"/>
      <c r="AL195" s="209"/>
      <c r="AM195" s="207"/>
      <c r="AN195" s="207"/>
      <c r="AO195" s="207"/>
      <c r="AP195" s="207" t="str">
        <f t="shared" si="192"/>
        <v/>
      </c>
      <c r="AQ195" s="207"/>
      <c r="AR195" s="207"/>
      <c r="AS195" s="209"/>
      <c r="AT195" s="207"/>
      <c r="AU195" s="207"/>
      <c r="AV195" s="207"/>
      <c r="AW195" s="207" t="str">
        <f t="shared" si="193"/>
        <v/>
      </c>
      <c r="AX195" s="207"/>
      <c r="AY195" s="207"/>
      <c r="AZ195" s="207"/>
      <c r="BA195" s="207"/>
      <c r="BB195" s="207"/>
      <c r="BC195" s="207"/>
      <c r="BD195" s="207" t="str">
        <f t="shared" si="194"/>
        <v/>
      </c>
      <c r="BE195" s="207"/>
      <c r="BF195" s="207"/>
      <c r="BG195" s="209"/>
      <c r="BH195" s="207"/>
      <c r="BI195" s="207"/>
      <c r="BJ195" s="207"/>
      <c r="BK195" s="207" t="str">
        <f t="shared" si="195"/>
        <v/>
      </c>
      <c r="BL195" s="207"/>
      <c r="BM195" s="207"/>
      <c r="BN195" s="209"/>
      <c r="BO195" s="207"/>
      <c r="BP195" s="207"/>
      <c r="BQ195" s="207"/>
      <c r="BR195" s="207" t="str">
        <f t="shared" si="196"/>
        <v/>
      </c>
      <c r="BS195" s="207"/>
      <c r="BT195" s="207"/>
      <c r="BU195" s="209"/>
      <c r="BV195" s="207"/>
      <c r="BW195" s="207"/>
      <c r="BX195" s="207"/>
      <c r="BY195" s="207" t="str">
        <f t="shared" si="197"/>
        <v/>
      </c>
      <c r="BZ195" s="207"/>
      <c r="CA195" s="207"/>
      <c r="CB195" s="209"/>
      <c r="CC195" s="207"/>
      <c r="CD195" s="207"/>
      <c r="CE195" s="207"/>
      <c r="CF195" s="207" t="str">
        <f t="shared" si="198"/>
        <v/>
      </c>
      <c r="CG195" s="207"/>
      <c r="CH195" s="207"/>
      <c r="CI195" s="209"/>
      <c r="CJ195" s="207"/>
      <c r="CK195" s="207"/>
      <c r="CL195" s="207"/>
      <c r="CM195" s="207" t="str">
        <f t="shared" si="199"/>
        <v/>
      </c>
      <c r="CN195" s="207"/>
      <c r="CO195" s="207"/>
      <c r="CP195" s="207"/>
      <c r="CQ195" s="207"/>
      <c r="CR195" s="207"/>
      <c r="CS195" s="207"/>
      <c r="CT195" s="207" t="str">
        <f t="shared" si="200"/>
        <v/>
      </c>
      <c r="CU195" s="207"/>
      <c r="CV195" s="207"/>
      <c r="CW195" s="209"/>
      <c r="CX195" s="207"/>
      <c r="CY195" s="207"/>
      <c r="CZ195" s="207"/>
      <c r="DA195" s="207" t="str">
        <f t="shared" si="201"/>
        <v/>
      </c>
      <c r="DB195" s="207"/>
      <c r="DC195" s="207"/>
      <c r="DD195" s="209"/>
      <c r="DE195" s="207"/>
      <c r="DF195" s="207"/>
      <c r="DG195" s="207"/>
      <c r="DH195" s="207" t="str">
        <f t="shared" si="202"/>
        <v/>
      </c>
      <c r="DI195" s="207"/>
      <c r="DJ195" s="207"/>
      <c r="DK195" s="209"/>
      <c r="DL195" s="207"/>
      <c r="DM195" s="207"/>
      <c r="DN195" s="207"/>
      <c r="DO195" s="207" t="str">
        <f t="shared" si="203"/>
        <v/>
      </c>
      <c r="DP195" s="207"/>
      <c r="DQ195" s="207"/>
      <c r="DR195" s="209"/>
      <c r="DS195" s="207"/>
      <c r="DT195" s="207"/>
      <c r="DU195" s="207"/>
      <c r="DV195" s="207" t="str">
        <f t="shared" si="204"/>
        <v/>
      </c>
      <c r="DW195" s="207"/>
      <c r="DX195" s="207"/>
      <c r="DY195" s="209"/>
      <c r="DZ195" s="207"/>
      <c r="EA195" s="207"/>
      <c r="EB195" s="207"/>
      <c r="EC195" s="207" t="str">
        <f t="shared" si="205"/>
        <v/>
      </c>
      <c r="ED195" s="207"/>
      <c r="EE195" s="207"/>
      <c r="EF195" s="207"/>
      <c r="EG195" s="207"/>
      <c r="EH195" s="207"/>
      <c r="EI195" s="207"/>
      <c r="EJ195" s="207" t="str">
        <f t="shared" si="206"/>
        <v/>
      </c>
      <c r="EK195" s="207"/>
      <c r="EL195" s="207"/>
      <c r="EM195" s="209"/>
      <c r="EN195" s="207"/>
      <c r="EO195" s="207"/>
      <c r="EP195" s="207"/>
      <c r="EQ195" s="207" t="str">
        <f t="shared" si="207"/>
        <v/>
      </c>
      <c r="ER195" s="207"/>
      <c r="ES195" s="207"/>
      <c r="ET195" s="209"/>
      <c r="EU195" s="207"/>
      <c r="EV195" s="207"/>
      <c r="EW195" s="207"/>
      <c r="EX195" s="207" t="str">
        <f t="shared" si="208"/>
        <v/>
      </c>
      <c r="EY195" s="207"/>
      <c r="EZ195" s="207"/>
      <c r="FA195" s="209"/>
      <c r="FB195" s="207"/>
      <c r="FC195" s="207"/>
      <c r="FD195" s="207"/>
      <c r="FE195" s="207" t="str">
        <f t="shared" si="209"/>
        <v/>
      </c>
      <c r="FF195" s="207"/>
      <c r="FG195" s="207"/>
      <c r="FH195" s="209"/>
      <c r="FI195" s="207"/>
      <c r="FJ195" s="207"/>
      <c r="FK195" s="207"/>
      <c r="FL195" s="207" t="str">
        <f t="shared" si="210"/>
        <v/>
      </c>
      <c r="FM195" s="207"/>
      <c r="FN195" s="207"/>
      <c r="FO195" s="209"/>
      <c r="FP195" s="207"/>
      <c r="FQ195" s="207"/>
      <c r="FR195" s="207"/>
      <c r="FS195" s="207" t="str">
        <f t="shared" si="211"/>
        <v/>
      </c>
      <c r="FT195" s="207"/>
      <c r="FU195" s="207"/>
      <c r="FV195" s="207"/>
      <c r="FW195" s="207"/>
      <c r="FX195" s="207"/>
      <c r="FY195" s="207"/>
      <c r="FZ195" s="207" t="str">
        <f t="shared" si="212"/>
        <v/>
      </c>
      <c r="GA195" s="207"/>
      <c r="GB195" s="207"/>
      <c r="GC195" s="209"/>
      <c r="GD195" s="207"/>
      <c r="GE195" s="207"/>
      <c r="GF195" s="207"/>
      <c r="GG195" s="207" t="str">
        <f t="shared" si="213"/>
        <v/>
      </c>
      <c r="GH195" s="207"/>
      <c r="GI195" s="207"/>
      <c r="GJ195" s="209"/>
      <c r="GK195" s="207"/>
      <c r="GL195" s="207"/>
      <c r="GM195" s="207"/>
      <c r="GN195" s="207" t="str">
        <f t="shared" si="214"/>
        <v/>
      </c>
      <c r="GO195" s="207"/>
      <c r="GP195" s="207"/>
      <c r="GQ195" s="209"/>
      <c r="GR195" s="207"/>
      <c r="GS195" s="207"/>
      <c r="GT195" s="207"/>
      <c r="GU195" s="207" t="str">
        <f t="shared" si="215"/>
        <v/>
      </c>
      <c r="GV195" s="207"/>
      <c r="GW195" s="207"/>
      <c r="GX195" s="209"/>
      <c r="GY195" s="207"/>
      <c r="GZ195" s="207"/>
      <c r="HA195" s="207"/>
      <c r="HB195" s="207" t="str">
        <f t="shared" si="216"/>
        <v/>
      </c>
      <c r="HC195" s="207"/>
      <c r="HD195" s="207"/>
      <c r="HE195" s="209"/>
      <c r="HF195" s="207"/>
      <c r="HG195" s="207"/>
      <c r="HH195" s="207"/>
      <c r="HI195" s="207" t="str">
        <f t="shared" si="217"/>
        <v/>
      </c>
      <c r="HJ195" s="207"/>
      <c r="HK195" s="207"/>
      <c r="HL195" s="207"/>
      <c r="HM195" s="207"/>
      <c r="HN195" s="207"/>
      <c r="HO195" s="207"/>
      <c r="HP195" s="207" t="str">
        <f t="shared" si="218"/>
        <v/>
      </c>
      <c r="HQ195" s="207"/>
      <c r="HR195" s="207"/>
      <c r="HS195" s="209"/>
      <c r="HT195" s="207"/>
      <c r="HU195" s="207"/>
      <c r="HV195" s="207"/>
      <c r="HW195" s="207" t="str">
        <f t="shared" si="219"/>
        <v/>
      </c>
      <c r="HX195" s="207"/>
      <c r="HY195" s="207"/>
      <c r="HZ195" s="209"/>
      <c r="IA195" s="207"/>
      <c r="IB195" s="207"/>
      <c r="IC195" s="207"/>
      <c r="ID195" s="207" t="str">
        <f t="shared" si="220"/>
        <v/>
      </c>
      <c r="IE195" s="207"/>
      <c r="IF195" s="207"/>
      <c r="IG195" s="209"/>
      <c r="IH195" s="207"/>
      <c r="II195" s="207"/>
      <c r="IJ195" s="207"/>
      <c r="IK195" s="207" t="str">
        <f t="shared" si="221"/>
        <v/>
      </c>
      <c r="IL195" s="207"/>
      <c r="IM195" s="207"/>
      <c r="IN195" s="209"/>
      <c r="IO195" s="207"/>
      <c r="IP195" s="207"/>
      <c r="IQ195" s="207"/>
      <c r="IR195" s="207" t="str">
        <f t="shared" si="222"/>
        <v/>
      </c>
      <c r="IS195" s="207"/>
      <c r="IT195" s="207"/>
      <c r="IU195" s="209"/>
      <c r="IV195" s="207"/>
      <c r="IW195" s="207"/>
      <c r="IX195" s="207"/>
      <c r="IY195" s="207" t="str">
        <f t="shared" si="223"/>
        <v/>
      </c>
      <c r="IZ195" s="207"/>
      <c r="JA195" s="207"/>
      <c r="JB195" s="207"/>
      <c r="JC195" s="207"/>
      <c r="JD195" s="207"/>
      <c r="JE195" s="207"/>
      <c r="JF195" s="207" t="str">
        <f t="shared" si="224"/>
        <v/>
      </c>
      <c r="JG195" s="207"/>
      <c r="JH195" s="207"/>
      <c r="JI195" s="209"/>
      <c r="JJ195" s="207"/>
      <c r="JK195" s="207"/>
      <c r="JL195" s="207"/>
      <c r="JM195" s="207" t="str">
        <f t="shared" si="225"/>
        <v/>
      </c>
      <c r="JN195" s="207"/>
      <c r="JO195" s="207"/>
      <c r="JP195" s="209"/>
      <c r="JQ195" s="207"/>
      <c r="JR195" s="207"/>
      <c r="JS195" s="207"/>
      <c r="JT195" s="207" t="str">
        <f t="shared" si="226"/>
        <v/>
      </c>
      <c r="JU195" s="207"/>
      <c r="JV195" s="207"/>
      <c r="JW195" s="209"/>
      <c r="JX195" s="207"/>
      <c r="JY195" s="207"/>
      <c r="JZ195" s="207"/>
      <c r="KA195" s="207" t="str">
        <f t="shared" si="227"/>
        <v/>
      </c>
      <c r="KB195" s="207"/>
      <c r="KC195" s="207"/>
      <c r="KD195" s="209"/>
      <c r="KE195" s="207"/>
      <c r="KF195" s="207"/>
      <c r="KG195" s="207"/>
      <c r="KH195" s="207" t="str">
        <f t="shared" si="228"/>
        <v/>
      </c>
      <c r="KI195" s="207"/>
      <c r="KJ195" s="207"/>
      <c r="KK195" s="209"/>
      <c r="KL195" s="207"/>
      <c r="KM195" s="207"/>
      <c r="KN195" s="207"/>
      <c r="KO195" s="207" t="str">
        <f t="shared" si="229"/>
        <v/>
      </c>
      <c r="KP195" s="207"/>
      <c r="KQ195" s="207"/>
      <c r="KR195" s="207"/>
      <c r="KS195" s="207"/>
      <c r="KT195" s="207"/>
      <c r="KU195" s="207"/>
      <c r="KV195" s="207" t="str">
        <f t="shared" si="230"/>
        <v/>
      </c>
      <c r="KW195" s="207"/>
      <c r="KX195" s="207"/>
      <c r="KY195" s="209"/>
      <c r="KZ195" s="207"/>
      <c r="LA195" s="207"/>
      <c r="LB195" s="207"/>
      <c r="LC195" s="207" t="str">
        <f t="shared" si="231"/>
        <v/>
      </c>
      <c r="LD195" s="207"/>
      <c r="LE195" s="207"/>
      <c r="LF195" s="209"/>
      <c r="LG195" s="207"/>
      <c r="LH195" s="207"/>
      <c r="LI195" s="207"/>
      <c r="LJ195" s="207" t="str">
        <f t="shared" si="168"/>
        <v/>
      </c>
      <c r="LK195" s="207"/>
      <c r="LL195" s="207"/>
      <c r="LM195" s="209"/>
      <c r="LN195" s="207"/>
      <c r="LO195" s="207"/>
      <c r="LP195" s="207"/>
      <c r="LQ195" s="207" t="str">
        <f t="shared" si="169"/>
        <v/>
      </c>
      <c r="LR195" s="207"/>
      <c r="LS195" s="207"/>
      <c r="LT195" s="209"/>
      <c r="LU195" s="207"/>
      <c r="LV195" s="207"/>
      <c r="LW195" s="207"/>
      <c r="LX195" s="207" t="str">
        <f t="shared" si="170"/>
        <v/>
      </c>
      <c r="LY195" s="207"/>
      <c r="LZ195" s="207"/>
      <c r="MA195" s="209"/>
      <c r="MB195" s="207"/>
      <c r="MC195" s="207"/>
      <c r="MD195" s="207"/>
      <c r="ME195" s="207" t="str">
        <f t="shared" si="171"/>
        <v/>
      </c>
      <c r="MF195" s="207"/>
      <c r="MG195" s="207"/>
      <c r="MH195" s="207"/>
      <c r="MI195" s="207"/>
      <c r="MJ195" s="207"/>
      <c r="MK195" s="207"/>
      <c r="ML195" s="207" t="str">
        <f t="shared" si="172"/>
        <v/>
      </c>
      <c r="MM195" s="207"/>
      <c r="MN195" s="207"/>
      <c r="MO195" s="209"/>
      <c r="MP195" s="207"/>
      <c r="MQ195" s="207"/>
      <c r="MR195" s="207"/>
      <c r="MS195" s="207" t="str">
        <f t="shared" si="173"/>
        <v/>
      </c>
      <c r="MT195" s="207"/>
      <c r="MU195" s="207"/>
      <c r="MV195" s="209"/>
      <c r="MW195" s="207"/>
      <c r="MX195" s="207"/>
      <c r="MY195" s="207"/>
      <c r="MZ195" s="207" t="str">
        <f t="shared" si="174"/>
        <v/>
      </c>
      <c r="NA195" s="207"/>
      <c r="NB195" s="207"/>
      <c r="NC195" s="209"/>
      <c r="ND195" s="207"/>
      <c r="NE195" s="207"/>
      <c r="NF195" s="207"/>
      <c r="NG195" s="207" t="str">
        <f t="shared" si="175"/>
        <v/>
      </c>
      <c r="NH195" s="207"/>
      <c r="NI195" s="207"/>
      <c r="NJ195" s="209"/>
      <c r="NK195" s="207"/>
      <c r="NL195" s="207"/>
      <c r="NM195" s="207"/>
      <c r="NN195" s="207" t="str">
        <f t="shared" si="176"/>
        <v/>
      </c>
      <c r="NO195" s="207"/>
      <c r="NP195" s="207"/>
      <c r="NQ195" s="209"/>
      <c r="NR195" s="207"/>
      <c r="NS195" s="207"/>
      <c r="NT195" s="207"/>
      <c r="NU195" s="207" t="str">
        <f t="shared" si="177"/>
        <v/>
      </c>
      <c r="NV195" s="207"/>
      <c r="NW195" s="207"/>
      <c r="NX195" s="207"/>
      <c r="NY195" s="207"/>
      <c r="NZ195" s="207"/>
      <c r="OA195" s="207"/>
      <c r="OB195" s="207" t="str">
        <f t="shared" si="178"/>
        <v/>
      </c>
      <c r="OC195" s="207"/>
      <c r="OD195" s="207"/>
      <c r="OE195" s="209"/>
      <c r="OF195" s="207"/>
      <c r="OG195" s="207"/>
      <c r="OH195" s="207"/>
      <c r="OI195" s="207" t="str">
        <f t="shared" si="179"/>
        <v/>
      </c>
      <c r="OJ195" s="207"/>
      <c r="OK195" s="207"/>
      <c r="OL195" s="209"/>
      <c r="OM195" s="207"/>
      <c r="ON195" s="207"/>
      <c r="OO195" s="207"/>
      <c r="OP195" s="207" t="str">
        <f t="shared" si="180"/>
        <v/>
      </c>
      <c r="OQ195" s="207"/>
      <c r="OR195" s="207"/>
      <c r="OS195" s="209"/>
      <c r="OT195" s="207"/>
      <c r="OU195" s="207"/>
      <c r="OV195" s="207"/>
      <c r="OW195" s="207" t="str">
        <f t="shared" si="181"/>
        <v/>
      </c>
      <c r="OX195" s="207"/>
      <c r="OY195" s="207"/>
      <c r="OZ195" s="209"/>
      <c r="PA195" s="207"/>
      <c r="PB195" s="207"/>
      <c r="PC195" s="207"/>
      <c r="PD195" s="207" t="str">
        <f t="shared" si="182"/>
        <v/>
      </c>
      <c r="PE195" s="207"/>
      <c r="PF195" s="207"/>
      <c r="PG195" s="209"/>
      <c r="PH195" s="207"/>
      <c r="PI195" s="207"/>
      <c r="PJ195" s="207"/>
      <c r="PK195" s="207" t="str">
        <f t="shared" si="183"/>
        <v/>
      </c>
      <c r="PL195" s="207"/>
      <c r="PM195" s="207"/>
      <c r="PN195" s="207"/>
      <c r="PO195" s="207"/>
      <c r="PP195" s="207"/>
      <c r="PQ195" s="207"/>
      <c r="PR195" s="207" t="str">
        <f t="shared" si="184"/>
        <v/>
      </c>
      <c r="PS195" s="207"/>
      <c r="PT195" s="207"/>
      <c r="PU195" s="207"/>
      <c r="PV195" s="207"/>
      <c r="PW195" s="207"/>
      <c r="PX195" s="207"/>
      <c r="PY195" s="207" t="str">
        <f t="shared" si="185"/>
        <v/>
      </c>
      <c r="PZ195" s="207"/>
      <c r="QA195" s="207"/>
      <c r="QB195" s="207"/>
      <c r="QC195" s="207"/>
      <c r="QD195" s="207"/>
      <c r="QE195" s="207"/>
      <c r="QF195" s="207" t="str">
        <f t="shared" si="186"/>
        <v/>
      </c>
      <c r="QG195" s="207"/>
      <c r="QH195" s="207"/>
      <c r="QI195" s="207"/>
      <c r="QJ195" s="207"/>
      <c r="QK195" s="207"/>
      <c r="QL195" s="207"/>
      <c r="QM195" s="207"/>
      <c r="QN195" s="207"/>
      <c r="QO195" s="207"/>
      <c r="QP195" s="207"/>
      <c r="QQ195" s="207"/>
      <c r="QR195" s="207"/>
      <c r="QS195" s="207"/>
      <c r="QT195" s="207"/>
      <c r="QU195" s="207"/>
      <c r="QV195" s="207"/>
    </row>
    <row r="196" spans="1:464" s="6" customFormat="1" ht="16.5">
      <c r="A196" s="207"/>
      <c r="B196" s="208"/>
      <c r="C196" s="208"/>
      <c r="D196" s="208"/>
      <c r="E196" s="208"/>
      <c r="F196" s="207"/>
      <c r="G196" s="207" t="e">
        <f>G20</f>
        <v>#N/A</v>
      </c>
      <c r="H196" s="208"/>
      <c r="I196" s="208"/>
      <c r="J196" s="208"/>
      <c r="K196" s="207"/>
      <c r="L196" s="207"/>
      <c r="M196" s="207" t="str">
        <f t="shared" si="165"/>
        <v/>
      </c>
      <c r="N196" s="207">
        <f>N20</f>
        <v>20</v>
      </c>
      <c r="O196" s="207"/>
      <c r="P196" s="207"/>
      <c r="Q196" s="209"/>
      <c r="R196" s="207"/>
      <c r="S196" s="207"/>
      <c r="T196" s="207"/>
      <c r="U196" s="207">
        <f t="shared" si="189"/>
        <v>0</v>
      </c>
      <c r="V196" s="207"/>
      <c r="W196" s="207"/>
      <c r="X196" s="209"/>
      <c r="Y196" s="207"/>
      <c r="Z196" s="207"/>
      <c r="AA196" s="207"/>
      <c r="AB196" s="207">
        <f t="shared" si="190"/>
        <v>0</v>
      </c>
      <c r="AC196" s="207"/>
      <c r="AD196" s="207"/>
      <c r="AE196" s="209"/>
      <c r="AF196" s="207"/>
      <c r="AG196" s="207"/>
      <c r="AH196" s="207"/>
      <c r="AI196" s="207" t="str">
        <f t="shared" si="191"/>
        <v/>
      </c>
      <c r="AJ196" s="207"/>
      <c r="AK196" s="207"/>
      <c r="AL196" s="209"/>
      <c r="AM196" s="207"/>
      <c r="AN196" s="207"/>
      <c r="AO196" s="207"/>
      <c r="AP196" s="207" t="str">
        <f t="shared" si="192"/>
        <v/>
      </c>
      <c r="AQ196" s="207"/>
      <c r="AR196" s="207"/>
      <c r="AS196" s="209"/>
      <c r="AT196" s="207"/>
      <c r="AU196" s="207"/>
      <c r="AV196" s="207"/>
      <c r="AW196" s="207" t="str">
        <f t="shared" si="193"/>
        <v/>
      </c>
      <c r="AX196" s="207"/>
      <c r="AY196" s="207"/>
      <c r="AZ196" s="207"/>
      <c r="BA196" s="207"/>
      <c r="BB196" s="207"/>
      <c r="BC196" s="207"/>
      <c r="BD196" s="207" t="str">
        <f t="shared" si="194"/>
        <v/>
      </c>
      <c r="BE196" s="207"/>
      <c r="BF196" s="207"/>
      <c r="BG196" s="209"/>
      <c r="BH196" s="207"/>
      <c r="BI196" s="207"/>
      <c r="BJ196" s="207"/>
      <c r="BK196" s="207" t="str">
        <f t="shared" si="195"/>
        <v/>
      </c>
      <c r="BL196" s="207"/>
      <c r="BM196" s="207"/>
      <c r="BN196" s="209"/>
      <c r="BO196" s="207"/>
      <c r="BP196" s="207"/>
      <c r="BQ196" s="207"/>
      <c r="BR196" s="207" t="str">
        <f t="shared" si="196"/>
        <v/>
      </c>
      <c r="BS196" s="207"/>
      <c r="BT196" s="207"/>
      <c r="BU196" s="209"/>
      <c r="BV196" s="207"/>
      <c r="BW196" s="207"/>
      <c r="BX196" s="207"/>
      <c r="BY196" s="207" t="str">
        <f t="shared" si="197"/>
        <v/>
      </c>
      <c r="BZ196" s="207"/>
      <c r="CA196" s="207"/>
      <c r="CB196" s="209"/>
      <c r="CC196" s="207"/>
      <c r="CD196" s="207"/>
      <c r="CE196" s="207"/>
      <c r="CF196" s="207" t="str">
        <f t="shared" si="198"/>
        <v/>
      </c>
      <c r="CG196" s="207"/>
      <c r="CH196" s="207"/>
      <c r="CI196" s="209"/>
      <c r="CJ196" s="207"/>
      <c r="CK196" s="207"/>
      <c r="CL196" s="207"/>
      <c r="CM196" s="207" t="str">
        <f t="shared" si="199"/>
        <v/>
      </c>
      <c r="CN196" s="207"/>
      <c r="CO196" s="207"/>
      <c r="CP196" s="207"/>
      <c r="CQ196" s="207"/>
      <c r="CR196" s="207"/>
      <c r="CS196" s="207"/>
      <c r="CT196" s="207" t="str">
        <f t="shared" si="200"/>
        <v/>
      </c>
      <c r="CU196" s="207"/>
      <c r="CV196" s="207"/>
      <c r="CW196" s="209"/>
      <c r="CX196" s="207"/>
      <c r="CY196" s="207"/>
      <c r="CZ196" s="207"/>
      <c r="DA196" s="207" t="str">
        <f t="shared" si="201"/>
        <v/>
      </c>
      <c r="DB196" s="207"/>
      <c r="DC196" s="207"/>
      <c r="DD196" s="209"/>
      <c r="DE196" s="207"/>
      <c r="DF196" s="207"/>
      <c r="DG196" s="207"/>
      <c r="DH196" s="207" t="str">
        <f t="shared" si="202"/>
        <v/>
      </c>
      <c r="DI196" s="207"/>
      <c r="DJ196" s="207"/>
      <c r="DK196" s="209"/>
      <c r="DL196" s="207"/>
      <c r="DM196" s="207"/>
      <c r="DN196" s="207"/>
      <c r="DO196" s="207" t="str">
        <f t="shared" si="203"/>
        <v/>
      </c>
      <c r="DP196" s="207"/>
      <c r="DQ196" s="207"/>
      <c r="DR196" s="209"/>
      <c r="DS196" s="207"/>
      <c r="DT196" s="207"/>
      <c r="DU196" s="207"/>
      <c r="DV196" s="207" t="str">
        <f t="shared" si="204"/>
        <v/>
      </c>
      <c r="DW196" s="207"/>
      <c r="DX196" s="207"/>
      <c r="DY196" s="209"/>
      <c r="DZ196" s="207"/>
      <c r="EA196" s="207"/>
      <c r="EB196" s="207"/>
      <c r="EC196" s="207" t="str">
        <f t="shared" si="205"/>
        <v/>
      </c>
      <c r="ED196" s="207"/>
      <c r="EE196" s="207"/>
      <c r="EF196" s="207"/>
      <c r="EG196" s="207"/>
      <c r="EH196" s="207"/>
      <c r="EI196" s="207"/>
      <c r="EJ196" s="207" t="str">
        <f t="shared" si="206"/>
        <v/>
      </c>
      <c r="EK196" s="207"/>
      <c r="EL196" s="207"/>
      <c r="EM196" s="209"/>
      <c r="EN196" s="207"/>
      <c r="EO196" s="207"/>
      <c r="EP196" s="207"/>
      <c r="EQ196" s="207" t="str">
        <f t="shared" si="207"/>
        <v/>
      </c>
      <c r="ER196" s="207"/>
      <c r="ES196" s="207"/>
      <c r="ET196" s="209"/>
      <c r="EU196" s="207"/>
      <c r="EV196" s="207"/>
      <c r="EW196" s="207"/>
      <c r="EX196" s="207" t="str">
        <f t="shared" si="208"/>
        <v/>
      </c>
      <c r="EY196" s="207"/>
      <c r="EZ196" s="207"/>
      <c r="FA196" s="209"/>
      <c r="FB196" s="207"/>
      <c r="FC196" s="207"/>
      <c r="FD196" s="207"/>
      <c r="FE196" s="207" t="str">
        <f t="shared" si="209"/>
        <v/>
      </c>
      <c r="FF196" s="207"/>
      <c r="FG196" s="207"/>
      <c r="FH196" s="209"/>
      <c r="FI196" s="207"/>
      <c r="FJ196" s="207"/>
      <c r="FK196" s="207"/>
      <c r="FL196" s="207" t="str">
        <f t="shared" si="210"/>
        <v/>
      </c>
      <c r="FM196" s="207"/>
      <c r="FN196" s="207"/>
      <c r="FO196" s="209"/>
      <c r="FP196" s="207"/>
      <c r="FQ196" s="207"/>
      <c r="FR196" s="207"/>
      <c r="FS196" s="207" t="str">
        <f t="shared" si="211"/>
        <v/>
      </c>
      <c r="FT196" s="207"/>
      <c r="FU196" s="207"/>
      <c r="FV196" s="207"/>
      <c r="FW196" s="207"/>
      <c r="FX196" s="207"/>
      <c r="FY196" s="207"/>
      <c r="FZ196" s="207" t="str">
        <f t="shared" si="212"/>
        <v/>
      </c>
      <c r="GA196" s="207"/>
      <c r="GB196" s="207"/>
      <c r="GC196" s="209"/>
      <c r="GD196" s="207"/>
      <c r="GE196" s="207"/>
      <c r="GF196" s="207"/>
      <c r="GG196" s="207" t="str">
        <f t="shared" si="213"/>
        <v/>
      </c>
      <c r="GH196" s="207"/>
      <c r="GI196" s="207"/>
      <c r="GJ196" s="209"/>
      <c r="GK196" s="207"/>
      <c r="GL196" s="207"/>
      <c r="GM196" s="207"/>
      <c r="GN196" s="207" t="str">
        <f t="shared" si="214"/>
        <v/>
      </c>
      <c r="GO196" s="207"/>
      <c r="GP196" s="207"/>
      <c r="GQ196" s="209"/>
      <c r="GR196" s="207"/>
      <c r="GS196" s="207"/>
      <c r="GT196" s="207"/>
      <c r="GU196" s="207" t="str">
        <f t="shared" si="215"/>
        <v/>
      </c>
      <c r="GV196" s="207"/>
      <c r="GW196" s="207"/>
      <c r="GX196" s="209"/>
      <c r="GY196" s="207"/>
      <c r="GZ196" s="207"/>
      <c r="HA196" s="207"/>
      <c r="HB196" s="207" t="str">
        <f t="shared" si="216"/>
        <v/>
      </c>
      <c r="HC196" s="207"/>
      <c r="HD196" s="207"/>
      <c r="HE196" s="209"/>
      <c r="HF196" s="207"/>
      <c r="HG196" s="207"/>
      <c r="HH196" s="207"/>
      <c r="HI196" s="207" t="str">
        <f t="shared" si="217"/>
        <v/>
      </c>
      <c r="HJ196" s="207"/>
      <c r="HK196" s="207"/>
      <c r="HL196" s="207"/>
      <c r="HM196" s="207"/>
      <c r="HN196" s="207"/>
      <c r="HO196" s="207"/>
      <c r="HP196" s="207" t="str">
        <f t="shared" si="218"/>
        <v/>
      </c>
      <c r="HQ196" s="207"/>
      <c r="HR196" s="207"/>
      <c r="HS196" s="209"/>
      <c r="HT196" s="207"/>
      <c r="HU196" s="207"/>
      <c r="HV196" s="207"/>
      <c r="HW196" s="207" t="str">
        <f t="shared" si="219"/>
        <v/>
      </c>
      <c r="HX196" s="207"/>
      <c r="HY196" s="207"/>
      <c r="HZ196" s="209"/>
      <c r="IA196" s="207"/>
      <c r="IB196" s="207"/>
      <c r="IC196" s="207"/>
      <c r="ID196" s="207" t="str">
        <f t="shared" si="220"/>
        <v/>
      </c>
      <c r="IE196" s="207"/>
      <c r="IF196" s="207"/>
      <c r="IG196" s="209"/>
      <c r="IH196" s="207"/>
      <c r="II196" s="207"/>
      <c r="IJ196" s="207"/>
      <c r="IK196" s="207" t="str">
        <f t="shared" si="221"/>
        <v/>
      </c>
      <c r="IL196" s="207"/>
      <c r="IM196" s="207"/>
      <c r="IN196" s="209"/>
      <c r="IO196" s="207"/>
      <c r="IP196" s="207"/>
      <c r="IQ196" s="207"/>
      <c r="IR196" s="207" t="str">
        <f t="shared" si="222"/>
        <v/>
      </c>
      <c r="IS196" s="207"/>
      <c r="IT196" s="207"/>
      <c r="IU196" s="209"/>
      <c r="IV196" s="207"/>
      <c r="IW196" s="207"/>
      <c r="IX196" s="207"/>
      <c r="IY196" s="207" t="str">
        <f t="shared" si="223"/>
        <v/>
      </c>
      <c r="IZ196" s="207"/>
      <c r="JA196" s="207"/>
      <c r="JB196" s="207"/>
      <c r="JC196" s="207"/>
      <c r="JD196" s="207"/>
      <c r="JE196" s="207"/>
      <c r="JF196" s="207" t="str">
        <f t="shared" si="224"/>
        <v/>
      </c>
      <c r="JG196" s="207"/>
      <c r="JH196" s="207"/>
      <c r="JI196" s="209"/>
      <c r="JJ196" s="207"/>
      <c r="JK196" s="207"/>
      <c r="JL196" s="207"/>
      <c r="JM196" s="207" t="str">
        <f t="shared" si="225"/>
        <v/>
      </c>
      <c r="JN196" s="207"/>
      <c r="JO196" s="207"/>
      <c r="JP196" s="209"/>
      <c r="JQ196" s="207"/>
      <c r="JR196" s="207"/>
      <c r="JS196" s="207"/>
      <c r="JT196" s="207" t="str">
        <f t="shared" si="226"/>
        <v/>
      </c>
      <c r="JU196" s="207"/>
      <c r="JV196" s="207"/>
      <c r="JW196" s="209"/>
      <c r="JX196" s="207"/>
      <c r="JY196" s="207"/>
      <c r="JZ196" s="207"/>
      <c r="KA196" s="207" t="str">
        <f t="shared" si="227"/>
        <v/>
      </c>
      <c r="KB196" s="207"/>
      <c r="KC196" s="207"/>
      <c r="KD196" s="209"/>
      <c r="KE196" s="207"/>
      <c r="KF196" s="207"/>
      <c r="KG196" s="207"/>
      <c r="KH196" s="207" t="str">
        <f t="shared" si="228"/>
        <v/>
      </c>
      <c r="KI196" s="207"/>
      <c r="KJ196" s="207"/>
      <c r="KK196" s="209"/>
      <c r="KL196" s="207"/>
      <c r="KM196" s="207"/>
      <c r="KN196" s="207"/>
      <c r="KO196" s="207" t="str">
        <f t="shared" si="229"/>
        <v/>
      </c>
      <c r="KP196" s="207"/>
      <c r="KQ196" s="207"/>
      <c r="KR196" s="207"/>
      <c r="KS196" s="207"/>
      <c r="KT196" s="207"/>
      <c r="KU196" s="207"/>
      <c r="KV196" s="207" t="str">
        <f t="shared" si="230"/>
        <v/>
      </c>
      <c r="KW196" s="207"/>
      <c r="KX196" s="207"/>
      <c r="KY196" s="209"/>
      <c r="KZ196" s="207"/>
      <c r="LA196" s="207"/>
      <c r="LB196" s="207"/>
      <c r="LC196" s="207" t="str">
        <f t="shared" si="231"/>
        <v/>
      </c>
      <c r="LD196" s="207"/>
      <c r="LE196" s="207"/>
      <c r="LF196" s="209"/>
      <c r="LG196" s="207"/>
      <c r="LH196" s="207"/>
      <c r="LI196" s="207"/>
      <c r="LJ196" s="207" t="str">
        <f t="shared" si="168"/>
        <v/>
      </c>
      <c r="LK196" s="207"/>
      <c r="LL196" s="207"/>
      <c r="LM196" s="209"/>
      <c r="LN196" s="207"/>
      <c r="LO196" s="207"/>
      <c r="LP196" s="207"/>
      <c r="LQ196" s="207" t="str">
        <f t="shared" si="169"/>
        <v/>
      </c>
      <c r="LR196" s="207"/>
      <c r="LS196" s="207"/>
      <c r="LT196" s="209"/>
      <c r="LU196" s="207"/>
      <c r="LV196" s="207"/>
      <c r="LW196" s="207"/>
      <c r="LX196" s="207" t="str">
        <f t="shared" si="170"/>
        <v/>
      </c>
      <c r="LY196" s="207"/>
      <c r="LZ196" s="207"/>
      <c r="MA196" s="209"/>
      <c r="MB196" s="207"/>
      <c r="MC196" s="207"/>
      <c r="MD196" s="207"/>
      <c r="ME196" s="207" t="str">
        <f t="shared" si="171"/>
        <v/>
      </c>
      <c r="MF196" s="207"/>
      <c r="MG196" s="207"/>
      <c r="MH196" s="207"/>
      <c r="MI196" s="207"/>
      <c r="MJ196" s="207"/>
      <c r="MK196" s="207"/>
      <c r="ML196" s="207" t="str">
        <f t="shared" si="172"/>
        <v/>
      </c>
      <c r="MM196" s="207"/>
      <c r="MN196" s="207"/>
      <c r="MO196" s="209"/>
      <c r="MP196" s="207"/>
      <c r="MQ196" s="207"/>
      <c r="MR196" s="207"/>
      <c r="MS196" s="207" t="str">
        <f t="shared" si="173"/>
        <v/>
      </c>
      <c r="MT196" s="207"/>
      <c r="MU196" s="207"/>
      <c r="MV196" s="209"/>
      <c r="MW196" s="207"/>
      <c r="MX196" s="207"/>
      <c r="MY196" s="207"/>
      <c r="MZ196" s="207" t="str">
        <f t="shared" si="174"/>
        <v/>
      </c>
      <c r="NA196" s="207"/>
      <c r="NB196" s="207"/>
      <c r="NC196" s="209"/>
      <c r="ND196" s="207"/>
      <c r="NE196" s="207"/>
      <c r="NF196" s="207"/>
      <c r="NG196" s="207" t="str">
        <f t="shared" si="175"/>
        <v/>
      </c>
      <c r="NH196" s="207"/>
      <c r="NI196" s="207"/>
      <c r="NJ196" s="209"/>
      <c r="NK196" s="207"/>
      <c r="NL196" s="207"/>
      <c r="NM196" s="207"/>
      <c r="NN196" s="207" t="str">
        <f t="shared" si="176"/>
        <v/>
      </c>
      <c r="NO196" s="207"/>
      <c r="NP196" s="207"/>
      <c r="NQ196" s="209"/>
      <c r="NR196" s="207"/>
      <c r="NS196" s="207"/>
      <c r="NT196" s="207"/>
      <c r="NU196" s="207" t="str">
        <f t="shared" si="177"/>
        <v/>
      </c>
      <c r="NV196" s="207"/>
      <c r="NW196" s="207"/>
      <c r="NX196" s="207"/>
      <c r="NY196" s="207"/>
      <c r="NZ196" s="207"/>
      <c r="OA196" s="207"/>
      <c r="OB196" s="207" t="str">
        <f t="shared" si="178"/>
        <v/>
      </c>
      <c r="OC196" s="207"/>
      <c r="OD196" s="207"/>
      <c r="OE196" s="209"/>
      <c r="OF196" s="207"/>
      <c r="OG196" s="207"/>
      <c r="OH196" s="207"/>
      <c r="OI196" s="207" t="str">
        <f t="shared" si="179"/>
        <v/>
      </c>
      <c r="OJ196" s="207"/>
      <c r="OK196" s="207"/>
      <c r="OL196" s="209"/>
      <c r="OM196" s="207"/>
      <c r="ON196" s="207"/>
      <c r="OO196" s="207"/>
      <c r="OP196" s="207" t="str">
        <f t="shared" si="180"/>
        <v/>
      </c>
      <c r="OQ196" s="207"/>
      <c r="OR196" s="207"/>
      <c r="OS196" s="209"/>
      <c r="OT196" s="207"/>
      <c r="OU196" s="207"/>
      <c r="OV196" s="207"/>
      <c r="OW196" s="207" t="str">
        <f t="shared" si="181"/>
        <v/>
      </c>
      <c r="OX196" s="207"/>
      <c r="OY196" s="207"/>
      <c r="OZ196" s="209"/>
      <c r="PA196" s="207"/>
      <c r="PB196" s="207"/>
      <c r="PC196" s="207"/>
      <c r="PD196" s="207" t="str">
        <f t="shared" si="182"/>
        <v/>
      </c>
      <c r="PE196" s="207"/>
      <c r="PF196" s="207"/>
      <c r="PG196" s="209"/>
      <c r="PH196" s="207"/>
      <c r="PI196" s="207"/>
      <c r="PJ196" s="207"/>
      <c r="PK196" s="207" t="str">
        <f t="shared" si="183"/>
        <v/>
      </c>
      <c r="PL196" s="207"/>
      <c r="PM196" s="207"/>
      <c r="PN196" s="207"/>
      <c r="PO196" s="207"/>
      <c r="PP196" s="207"/>
      <c r="PQ196" s="207"/>
      <c r="PR196" s="207" t="str">
        <f t="shared" si="184"/>
        <v/>
      </c>
      <c r="PS196" s="207"/>
      <c r="PT196" s="207"/>
      <c r="PU196" s="207"/>
      <c r="PV196" s="207"/>
      <c r="PW196" s="207"/>
      <c r="PX196" s="207"/>
      <c r="PY196" s="207" t="str">
        <f t="shared" si="185"/>
        <v/>
      </c>
      <c r="PZ196" s="207"/>
      <c r="QA196" s="207"/>
      <c r="QB196" s="207"/>
      <c r="QC196" s="207"/>
      <c r="QD196" s="207"/>
      <c r="QE196" s="207"/>
      <c r="QF196" s="207" t="str">
        <f t="shared" si="186"/>
        <v/>
      </c>
      <c r="QG196" s="207"/>
      <c r="QH196" s="207"/>
      <c r="QI196" s="207"/>
      <c r="QJ196" s="207"/>
      <c r="QK196" s="207"/>
      <c r="QL196" s="207"/>
      <c r="QM196" s="207"/>
      <c r="QN196" s="207"/>
      <c r="QO196" s="207"/>
      <c r="QP196" s="207"/>
      <c r="QQ196" s="207"/>
      <c r="QR196" s="207"/>
      <c r="QS196" s="207"/>
      <c r="QT196" s="207"/>
      <c r="QU196" s="207"/>
      <c r="QV196" s="207"/>
    </row>
    <row r="197" spans="1:464" s="6" customFormat="1" ht="16.5">
      <c r="A197" s="207"/>
      <c r="B197" s="208"/>
      <c r="C197" s="208"/>
      <c r="D197" s="208"/>
      <c r="E197" s="208"/>
      <c r="F197" s="207" t="str">
        <f t="shared" si="164"/>
        <v/>
      </c>
      <c r="G197" s="207" t="e">
        <f t="shared" ref="G197:G199" si="232">G22</f>
        <v>#N/A</v>
      </c>
      <c r="H197" s="208"/>
      <c r="I197" s="208"/>
      <c r="J197" s="208"/>
      <c r="K197" s="207"/>
      <c r="L197" s="207"/>
      <c r="M197" s="207" t="str">
        <f t="shared" si="165"/>
        <v/>
      </c>
      <c r="N197" s="207">
        <f t="shared" ref="N197:N199" si="233">N22</f>
        <v>0</v>
      </c>
      <c r="O197" s="207"/>
      <c r="P197" s="207"/>
      <c r="Q197" s="209"/>
      <c r="R197" s="207"/>
      <c r="S197" s="207"/>
      <c r="T197" s="207"/>
      <c r="U197" s="207">
        <f t="shared" si="189"/>
        <v>0</v>
      </c>
      <c r="V197" s="207"/>
      <c r="W197" s="207"/>
      <c r="X197" s="209"/>
      <c r="Y197" s="207"/>
      <c r="Z197" s="207"/>
      <c r="AA197" s="207"/>
      <c r="AB197" s="207">
        <f t="shared" si="190"/>
        <v>0</v>
      </c>
      <c r="AC197" s="207"/>
      <c r="AD197" s="207"/>
      <c r="AE197" s="209"/>
      <c r="AF197" s="207"/>
      <c r="AG197" s="207"/>
      <c r="AH197" s="207"/>
      <c r="AI197" s="207" t="str">
        <f t="shared" si="191"/>
        <v/>
      </c>
      <c r="AJ197" s="207"/>
      <c r="AK197" s="207"/>
      <c r="AL197" s="209"/>
      <c r="AM197" s="207"/>
      <c r="AN197" s="207"/>
      <c r="AO197" s="207"/>
      <c r="AP197" s="207" t="str">
        <f t="shared" si="192"/>
        <v/>
      </c>
      <c r="AQ197" s="207"/>
      <c r="AR197" s="207"/>
      <c r="AS197" s="209"/>
      <c r="AT197" s="207"/>
      <c r="AU197" s="207"/>
      <c r="AV197" s="207"/>
      <c r="AW197" s="207" t="str">
        <f t="shared" si="193"/>
        <v/>
      </c>
      <c r="AX197" s="207"/>
      <c r="AY197" s="207"/>
      <c r="AZ197" s="207"/>
      <c r="BA197" s="207"/>
      <c r="BB197" s="207"/>
      <c r="BC197" s="207"/>
      <c r="BD197" s="207" t="str">
        <f t="shared" si="194"/>
        <v/>
      </c>
      <c r="BE197" s="207"/>
      <c r="BF197" s="207"/>
      <c r="BG197" s="209"/>
      <c r="BH197" s="207"/>
      <c r="BI197" s="207"/>
      <c r="BJ197" s="207"/>
      <c r="BK197" s="207" t="str">
        <f t="shared" si="195"/>
        <v/>
      </c>
      <c r="BL197" s="207"/>
      <c r="BM197" s="207"/>
      <c r="BN197" s="209"/>
      <c r="BO197" s="207"/>
      <c r="BP197" s="207"/>
      <c r="BQ197" s="207"/>
      <c r="BR197" s="207" t="str">
        <f t="shared" si="196"/>
        <v/>
      </c>
      <c r="BS197" s="207"/>
      <c r="BT197" s="207"/>
      <c r="BU197" s="209"/>
      <c r="BV197" s="207"/>
      <c r="BW197" s="207"/>
      <c r="BX197" s="207"/>
      <c r="BY197" s="207" t="str">
        <f t="shared" si="197"/>
        <v/>
      </c>
      <c r="BZ197" s="207"/>
      <c r="CA197" s="207"/>
      <c r="CB197" s="209"/>
      <c r="CC197" s="207"/>
      <c r="CD197" s="207"/>
      <c r="CE197" s="207"/>
      <c r="CF197" s="207" t="str">
        <f t="shared" si="198"/>
        <v/>
      </c>
      <c r="CG197" s="207"/>
      <c r="CH197" s="207"/>
      <c r="CI197" s="209"/>
      <c r="CJ197" s="207"/>
      <c r="CK197" s="207"/>
      <c r="CL197" s="207"/>
      <c r="CM197" s="207" t="str">
        <f t="shared" si="199"/>
        <v/>
      </c>
      <c r="CN197" s="207"/>
      <c r="CO197" s="207"/>
      <c r="CP197" s="207"/>
      <c r="CQ197" s="207"/>
      <c r="CR197" s="207"/>
      <c r="CS197" s="207"/>
      <c r="CT197" s="207" t="str">
        <f t="shared" si="200"/>
        <v/>
      </c>
      <c r="CU197" s="207"/>
      <c r="CV197" s="207"/>
      <c r="CW197" s="209"/>
      <c r="CX197" s="207"/>
      <c r="CY197" s="207"/>
      <c r="CZ197" s="207"/>
      <c r="DA197" s="207" t="str">
        <f t="shared" si="201"/>
        <v/>
      </c>
      <c r="DB197" s="207"/>
      <c r="DC197" s="207"/>
      <c r="DD197" s="209"/>
      <c r="DE197" s="207"/>
      <c r="DF197" s="207"/>
      <c r="DG197" s="207"/>
      <c r="DH197" s="207" t="str">
        <f t="shared" si="202"/>
        <v/>
      </c>
      <c r="DI197" s="207"/>
      <c r="DJ197" s="207"/>
      <c r="DK197" s="209"/>
      <c r="DL197" s="207"/>
      <c r="DM197" s="207"/>
      <c r="DN197" s="207"/>
      <c r="DO197" s="207" t="str">
        <f t="shared" si="203"/>
        <v/>
      </c>
      <c r="DP197" s="207"/>
      <c r="DQ197" s="207"/>
      <c r="DR197" s="209"/>
      <c r="DS197" s="207"/>
      <c r="DT197" s="207"/>
      <c r="DU197" s="207"/>
      <c r="DV197" s="207" t="str">
        <f t="shared" si="204"/>
        <v/>
      </c>
      <c r="DW197" s="207"/>
      <c r="DX197" s="207"/>
      <c r="DY197" s="209"/>
      <c r="DZ197" s="207"/>
      <c r="EA197" s="207"/>
      <c r="EB197" s="207"/>
      <c r="EC197" s="207" t="str">
        <f t="shared" si="205"/>
        <v/>
      </c>
      <c r="ED197" s="207"/>
      <c r="EE197" s="207"/>
      <c r="EF197" s="207"/>
      <c r="EG197" s="207"/>
      <c r="EH197" s="207"/>
      <c r="EI197" s="207"/>
      <c r="EJ197" s="207" t="str">
        <f t="shared" si="206"/>
        <v/>
      </c>
      <c r="EK197" s="207"/>
      <c r="EL197" s="207"/>
      <c r="EM197" s="209"/>
      <c r="EN197" s="207"/>
      <c r="EO197" s="207"/>
      <c r="EP197" s="207"/>
      <c r="EQ197" s="207" t="str">
        <f t="shared" si="207"/>
        <v/>
      </c>
      <c r="ER197" s="207"/>
      <c r="ES197" s="207"/>
      <c r="ET197" s="209"/>
      <c r="EU197" s="207"/>
      <c r="EV197" s="207"/>
      <c r="EW197" s="207"/>
      <c r="EX197" s="207" t="str">
        <f t="shared" si="208"/>
        <v/>
      </c>
      <c r="EY197" s="207"/>
      <c r="EZ197" s="207"/>
      <c r="FA197" s="209"/>
      <c r="FB197" s="207"/>
      <c r="FC197" s="207"/>
      <c r="FD197" s="207"/>
      <c r="FE197" s="207" t="str">
        <f t="shared" si="209"/>
        <v/>
      </c>
      <c r="FF197" s="207"/>
      <c r="FG197" s="207"/>
      <c r="FH197" s="209"/>
      <c r="FI197" s="207"/>
      <c r="FJ197" s="207"/>
      <c r="FK197" s="207"/>
      <c r="FL197" s="207" t="str">
        <f t="shared" si="210"/>
        <v/>
      </c>
      <c r="FM197" s="207"/>
      <c r="FN197" s="207"/>
      <c r="FO197" s="209"/>
      <c r="FP197" s="207"/>
      <c r="FQ197" s="207"/>
      <c r="FR197" s="207"/>
      <c r="FS197" s="207" t="str">
        <f t="shared" si="211"/>
        <v/>
      </c>
      <c r="FT197" s="207"/>
      <c r="FU197" s="207"/>
      <c r="FV197" s="207"/>
      <c r="FW197" s="207"/>
      <c r="FX197" s="207"/>
      <c r="FY197" s="207"/>
      <c r="FZ197" s="207" t="str">
        <f t="shared" si="212"/>
        <v/>
      </c>
      <c r="GA197" s="207"/>
      <c r="GB197" s="207"/>
      <c r="GC197" s="209"/>
      <c r="GD197" s="207"/>
      <c r="GE197" s="207"/>
      <c r="GF197" s="207"/>
      <c r="GG197" s="207" t="str">
        <f t="shared" si="213"/>
        <v/>
      </c>
      <c r="GH197" s="207"/>
      <c r="GI197" s="207"/>
      <c r="GJ197" s="209"/>
      <c r="GK197" s="207"/>
      <c r="GL197" s="207"/>
      <c r="GM197" s="207"/>
      <c r="GN197" s="207" t="str">
        <f t="shared" si="214"/>
        <v/>
      </c>
      <c r="GO197" s="207"/>
      <c r="GP197" s="207"/>
      <c r="GQ197" s="209"/>
      <c r="GR197" s="207"/>
      <c r="GS197" s="207"/>
      <c r="GT197" s="207"/>
      <c r="GU197" s="207" t="str">
        <f t="shared" si="215"/>
        <v/>
      </c>
      <c r="GV197" s="207"/>
      <c r="GW197" s="207"/>
      <c r="GX197" s="209"/>
      <c r="GY197" s="207"/>
      <c r="GZ197" s="207"/>
      <c r="HA197" s="207"/>
      <c r="HB197" s="207" t="str">
        <f t="shared" si="216"/>
        <v/>
      </c>
      <c r="HC197" s="207"/>
      <c r="HD197" s="207"/>
      <c r="HE197" s="209"/>
      <c r="HF197" s="207"/>
      <c r="HG197" s="207"/>
      <c r="HH197" s="207"/>
      <c r="HI197" s="207" t="str">
        <f t="shared" si="217"/>
        <v/>
      </c>
      <c r="HJ197" s="207"/>
      <c r="HK197" s="207"/>
      <c r="HL197" s="207"/>
      <c r="HM197" s="207"/>
      <c r="HN197" s="207"/>
      <c r="HO197" s="207"/>
      <c r="HP197" s="207" t="str">
        <f t="shared" si="218"/>
        <v/>
      </c>
      <c r="HQ197" s="207"/>
      <c r="HR197" s="207"/>
      <c r="HS197" s="209"/>
      <c r="HT197" s="207"/>
      <c r="HU197" s="207"/>
      <c r="HV197" s="207"/>
      <c r="HW197" s="207" t="str">
        <f t="shared" si="219"/>
        <v/>
      </c>
      <c r="HX197" s="207"/>
      <c r="HY197" s="207"/>
      <c r="HZ197" s="209"/>
      <c r="IA197" s="207"/>
      <c r="IB197" s="207"/>
      <c r="IC197" s="207"/>
      <c r="ID197" s="207" t="str">
        <f t="shared" si="220"/>
        <v/>
      </c>
      <c r="IE197" s="207"/>
      <c r="IF197" s="207"/>
      <c r="IG197" s="209"/>
      <c r="IH197" s="207"/>
      <c r="II197" s="207"/>
      <c r="IJ197" s="207"/>
      <c r="IK197" s="207" t="str">
        <f t="shared" si="221"/>
        <v/>
      </c>
      <c r="IL197" s="207"/>
      <c r="IM197" s="207"/>
      <c r="IN197" s="209"/>
      <c r="IO197" s="207"/>
      <c r="IP197" s="207"/>
      <c r="IQ197" s="207"/>
      <c r="IR197" s="207" t="str">
        <f t="shared" si="222"/>
        <v/>
      </c>
      <c r="IS197" s="207"/>
      <c r="IT197" s="207"/>
      <c r="IU197" s="209"/>
      <c r="IV197" s="207"/>
      <c r="IW197" s="207"/>
      <c r="IX197" s="207"/>
      <c r="IY197" s="207" t="str">
        <f t="shared" si="223"/>
        <v/>
      </c>
      <c r="IZ197" s="207"/>
      <c r="JA197" s="207"/>
      <c r="JB197" s="207"/>
      <c r="JC197" s="207"/>
      <c r="JD197" s="207"/>
      <c r="JE197" s="207"/>
      <c r="JF197" s="207" t="str">
        <f t="shared" si="224"/>
        <v/>
      </c>
      <c r="JG197" s="207"/>
      <c r="JH197" s="207"/>
      <c r="JI197" s="209"/>
      <c r="JJ197" s="207"/>
      <c r="JK197" s="207"/>
      <c r="JL197" s="207"/>
      <c r="JM197" s="207" t="str">
        <f t="shared" si="225"/>
        <v/>
      </c>
      <c r="JN197" s="207"/>
      <c r="JO197" s="207"/>
      <c r="JP197" s="209"/>
      <c r="JQ197" s="207"/>
      <c r="JR197" s="207"/>
      <c r="JS197" s="207"/>
      <c r="JT197" s="207" t="str">
        <f t="shared" si="226"/>
        <v/>
      </c>
      <c r="JU197" s="207"/>
      <c r="JV197" s="207"/>
      <c r="JW197" s="209"/>
      <c r="JX197" s="207"/>
      <c r="JY197" s="207"/>
      <c r="JZ197" s="207"/>
      <c r="KA197" s="207" t="str">
        <f t="shared" si="227"/>
        <v/>
      </c>
      <c r="KB197" s="207"/>
      <c r="KC197" s="207"/>
      <c r="KD197" s="209"/>
      <c r="KE197" s="207"/>
      <c r="KF197" s="207"/>
      <c r="KG197" s="207"/>
      <c r="KH197" s="207" t="str">
        <f t="shared" si="228"/>
        <v/>
      </c>
      <c r="KI197" s="207"/>
      <c r="KJ197" s="207"/>
      <c r="KK197" s="209"/>
      <c r="KL197" s="207"/>
      <c r="KM197" s="207"/>
      <c r="KN197" s="207"/>
      <c r="KO197" s="207" t="str">
        <f t="shared" si="229"/>
        <v/>
      </c>
      <c r="KP197" s="207"/>
      <c r="KQ197" s="207"/>
      <c r="KR197" s="207"/>
      <c r="KS197" s="207"/>
      <c r="KT197" s="207"/>
      <c r="KU197" s="207"/>
      <c r="KV197" s="207" t="str">
        <f t="shared" si="230"/>
        <v/>
      </c>
      <c r="KW197" s="207"/>
      <c r="KX197" s="207"/>
      <c r="KY197" s="209"/>
      <c r="KZ197" s="207"/>
      <c r="LA197" s="207"/>
      <c r="LB197" s="207"/>
      <c r="LC197" s="207" t="str">
        <f t="shared" si="231"/>
        <v/>
      </c>
      <c r="LD197" s="207"/>
      <c r="LE197" s="207"/>
      <c r="LF197" s="209"/>
      <c r="LG197" s="207"/>
      <c r="LH197" s="207"/>
      <c r="LI197" s="207"/>
      <c r="LJ197" s="207" t="str">
        <f t="shared" si="168"/>
        <v/>
      </c>
      <c r="LK197" s="207"/>
      <c r="LL197" s="207"/>
      <c r="LM197" s="209"/>
      <c r="LN197" s="207"/>
      <c r="LO197" s="207"/>
      <c r="LP197" s="207"/>
      <c r="LQ197" s="207" t="str">
        <f t="shared" si="169"/>
        <v/>
      </c>
      <c r="LR197" s="207"/>
      <c r="LS197" s="207"/>
      <c r="LT197" s="209"/>
      <c r="LU197" s="207"/>
      <c r="LV197" s="207"/>
      <c r="LW197" s="207"/>
      <c r="LX197" s="207" t="str">
        <f t="shared" si="170"/>
        <v/>
      </c>
      <c r="LY197" s="207"/>
      <c r="LZ197" s="207"/>
      <c r="MA197" s="209"/>
      <c r="MB197" s="207"/>
      <c r="MC197" s="207"/>
      <c r="MD197" s="207"/>
      <c r="ME197" s="207" t="str">
        <f t="shared" si="171"/>
        <v/>
      </c>
      <c r="MF197" s="207"/>
      <c r="MG197" s="207"/>
      <c r="MH197" s="207"/>
      <c r="MI197" s="207"/>
      <c r="MJ197" s="207"/>
      <c r="MK197" s="207"/>
      <c r="ML197" s="207" t="str">
        <f t="shared" si="172"/>
        <v/>
      </c>
      <c r="MM197" s="207"/>
      <c r="MN197" s="207"/>
      <c r="MO197" s="209"/>
      <c r="MP197" s="207"/>
      <c r="MQ197" s="207"/>
      <c r="MR197" s="207"/>
      <c r="MS197" s="207" t="str">
        <f t="shared" si="173"/>
        <v/>
      </c>
      <c r="MT197" s="207"/>
      <c r="MU197" s="207"/>
      <c r="MV197" s="209"/>
      <c r="MW197" s="207"/>
      <c r="MX197" s="207"/>
      <c r="MY197" s="207"/>
      <c r="MZ197" s="207" t="str">
        <f t="shared" si="174"/>
        <v/>
      </c>
      <c r="NA197" s="207"/>
      <c r="NB197" s="207"/>
      <c r="NC197" s="209"/>
      <c r="ND197" s="207"/>
      <c r="NE197" s="207"/>
      <c r="NF197" s="207"/>
      <c r="NG197" s="207" t="str">
        <f t="shared" si="175"/>
        <v/>
      </c>
      <c r="NH197" s="207"/>
      <c r="NI197" s="207"/>
      <c r="NJ197" s="209"/>
      <c r="NK197" s="207"/>
      <c r="NL197" s="207"/>
      <c r="NM197" s="207"/>
      <c r="NN197" s="207" t="str">
        <f t="shared" si="176"/>
        <v/>
      </c>
      <c r="NO197" s="207"/>
      <c r="NP197" s="207"/>
      <c r="NQ197" s="209"/>
      <c r="NR197" s="207"/>
      <c r="NS197" s="207"/>
      <c r="NT197" s="207"/>
      <c r="NU197" s="207" t="str">
        <f t="shared" si="177"/>
        <v/>
      </c>
      <c r="NV197" s="207"/>
      <c r="NW197" s="207"/>
      <c r="NX197" s="207"/>
      <c r="NY197" s="207"/>
      <c r="NZ197" s="207"/>
      <c r="OA197" s="207"/>
      <c r="OB197" s="207" t="str">
        <f t="shared" si="178"/>
        <v/>
      </c>
      <c r="OC197" s="207"/>
      <c r="OD197" s="207"/>
      <c r="OE197" s="209"/>
      <c r="OF197" s="207"/>
      <c r="OG197" s="207"/>
      <c r="OH197" s="207"/>
      <c r="OI197" s="207" t="str">
        <f t="shared" si="179"/>
        <v/>
      </c>
      <c r="OJ197" s="207"/>
      <c r="OK197" s="207"/>
      <c r="OL197" s="209"/>
      <c r="OM197" s="207"/>
      <c r="ON197" s="207"/>
      <c r="OO197" s="207"/>
      <c r="OP197" s="207" t="str">
        <f t="shared" si="180"/>
        <v/>
      </c>
      <c r="OQ197" s="207"/>
      <c r="OR197" s="207"/>
      <c r="OS197" s="209"/>
      <c r="OT197" s="207"/>
      <c r="OU197" s="207"/>
      <c r="OV197" s="207"/>
      <c r="OW197" s="207" t="str">
        <f t="shared" si="181"/>
        <v/>
      </c>
      <c r="OX197" s="207"/>
      <c r="OY197" s="207"/>
      <c r="OZ197" s="209"/>
      <c r="PA197" s="207"/>
      <c r="PB197" s="207"/>
      <c r="PC197" s="207"/>
      <c r="PD197" s="207" t="str">
        <f t="shared" si="182"/>
        <v/>
      </c>
      <c r="PE197" s="207"/>
      <c r="PF197" s="207"/>
      <c r="PG197" s="209"/>
      <c r="PH197" s="207"/>
      <c r="PI197" s="207"/>
      <c r="PJ197" s="207"/>
      <c r="PK197" s="207" t="str">
        <f t="shared" si="183"/>
        <v/>
      </c>
      <c r="PL197" s="207"/>
      <c r="PM197" s="207"/>
      <c r="PN197" s="207"/>
      <c r="PO197" s="207"/>
      <c r="PP197" s="207"/>
      <c r="PQ197" s="207"/>
      <c r="PR197" s="207" t="str">
        <f t="shared" si="184"/>
        <v/>
      </c>
      <c r="PS197" s="207"/>
      <c r="PT197" s="207"/>
      <c r="PU197" s="207"/>
      <c r="PV197" s="207"/>
      <c r="PW197" s="207"/>
      <c r="PX197" s="207"/>
      <c r="PY197" s="207" t="str">
        <f t="shared" si="185"/>
        <v/>
      </c>
      <c r="PZ197" s="207"/>
      <c r="QA197" s="207"/>
      <c r="QB197" s="207"/>
      <c r="QC197" s="207"/>
      <c r="QD197" s="207"/>
      <c r="QE197" s="207"/>
      <c r="QF197" s="207" t="str">
        <f t="shared" si="186"/>
        <v/>
      </c>
      <c r="QG197" s="207"/>
      <c r="QH197" s="207"/>
      <c r="QI197" s="207"/>
      <c r="QJ197" s="207"/>
      <c r="QK197" s="207"/>
      <c r="QL197" s="207"/>
      <c r="QM197" s="207"/>
      <c r="QN197" s="207"/>
      <c r="QO197" s="207"/>
      <c r="QP197" s="207"/>
      <c r="QQ197" s="207"/>
      <c r="QR197" s="207"/>
      <c r="QS197" s="207"/>
      <c r="QT197" s="207"/>
      <c r="QU197" s="207"/>
      <c r="QV197" s="207"/>
    </row>
    <row r="198" spans="1:464" s="6" customFormat="1" ht="16.5">
      <c r="A198" s="207"/>
      <c r="B198" s="208"/>
      <c r="C198" s="208"/>
      <c r="D198" s="208"/>
      <c r="E198" s="208"/>
      <c r="F198" s="207"/>
      <c r="G198" s="207" t="e">
        <f t="shared" si="232"/>
        <v>#N/A</v>
      </c>
      <c r="H198" s="208"/>
      <c r="I198" s="208"/>
      <c r="J198" s="208"/>
      <c r="K198" s="207"/>
      <c r="L198" s="207"/>
      <c r="M198" s="207"/>
      <c r="N198" s="207">
        <f t="shared" si="233"/>
        <v>20</v>
      </c>
      <c r="O198" s="207"/>
      <c r="P198" s="207"/>
      <c r="Q198" s="209"/>
      <c r="R198" s="207"/>
      <c r="S198" s="207"/>
      <c r="T198" s="207"/>
      <c r="U198" s="207">
        <f t="shared" si="189"/>
        <v>0</v>
      </c>
      <c r="V198" s="207"/>
      <c r="W198" s="207"/>
      <c r="X198" s="209"/>
      <c r="Y198" s="207"/>
      <c r="Z198" s="207"/>
      <c r="AA198" s="207"/>
      <c r="AB198" s="207">
        <f t="shared" si="190"/>
        <v>20</v>
      </c>
      <c r="AC198" s="207"/>
      <c r="AD198" s="207"/>
      <c r="AE198" s="209"/>
      <c r="AF198" s="207"/>
      <c r="AG198" s="207"/>
      <c r="AH198" s="207"/>
      <c r="AI198" s="207" t="str">
        <f t="shared" si="191"/>
        <v/>
      </c>
      <c r="AJ198" s="207"/>
      <c r="AK198" s="207"/>
      <c r="AL198" s="209"/>
      <c r="AM198" s="207"/>
      <c r="AN198" s="207"/>
      <c r="AO198" s="207"/>
      <c r="AP198" s="207" t="str">
        <f t="shared" si="192"/>
        <v/>
      </c>
      <c r="AQ198" s="207"/>
      <c r="AR198" s="207"/>
      <c r="AS198" s="209"/>
      <c r="AT198" s="207"/>
      <c r="AU198" s="207"/>
      <c r="AV198" s="207"/>
      <c r="AW198" s="207" t="str">
        <f t="shared" si="193"/>
        <v/>
      </c>
      <c r="AX198" s="207"/>
      <c r="AY198" s="207"/>
      <c r="AZ198" s="207"/>
      <c r="BA198" s="207"/>
      <c r="BB198" s="207"/>
      <c r="BC198" s="207"/>
      <c r="BD198" s="207" t="str">
        <f t="shared" si="194"/>
        <v/>
      </c>
      <c r="BE198" s="207"/>
      <c r="BF198" s="207"/>
      <c r="BG198" s="209"/>
      <c r="BH198" s="207"/>
      <c r="BI198" s="207"/>
      <c r="BJ198" s="207"/>
      <c r="BK198" s="207" t="str">
        <f t="shared" si="195"/>
        <v/>
      </c>
      <c r="BL198" s="207"/>
      <c r="BM198" s="207"/>
      <c r="BN198" s="209"/>
      <c r="BO198" s="207"/>
      <c r="BP198" s="207"/>
      <c r="BQ198" s="207"/>
      <c r="BR198" s="207" t="str">
        <f t="shared" si="196"/>
        <v/>
      </c>
      <c r="BS198" s="207"/>
      <c r="BT198" s="207"/>
      <c r="BU198" s="209"/>
      <c r="BV198" s="207"/>
      <c r="BW198" s="207"/>
      <c r="BX198" s="207"/>
      <c r="BY198" s="207" t="str">
        <f t="shared" si="197"/>
        <v/>
      </c>
      <c r="BZ198" s="207"/>
      <c r="CA198" s="207"/>
      <c r="CB198" s="209"/>
      <c r="CC198" s="207"/>
      <c r="CD198" s="207"/>
      <c r="CE198" s="207"/>
      <c r="CF198" s="207" t="str">
        <f t="shared" si="198"/>
        <v/>
      </c>
      <c r="CG198" s="207"/>
      <c r="CH198" s="207"/>
      <c r="CI198" s="209"/>
      <c r="CJ198" s="207"/>
      <c r="CK198" s="207"/>
      <c r="CL198" s="207"/>
      <c r="CM198" s="207" t="str">
        <f t="shared" si="199"/>
        <v/>
      </c>
      <c r="CN198" s="207"/>
      <c r="CO198" s="207"/>
      <c r="CP198" s="207"/>
      <c r="CQ198" s="207"/>
      <c r="CR198" s="207"/>
      <c r="CS198" s="207"/>
      <c r="CT198" s="207" t="str">
        <f t="shared" si="200"/>
        <v/>
      </c>
      <c r="CU198" s="207"/>
      <c r="CV198" s="207"/>
      <c r="CW198" s="209"/>
      <c r="CX198" s="207"/>
      <c r="CY198" s="207"/>
      <c r="CZ198" s="207"/>
      <c r="DA198" s="207" t="str">
        <f t="shared" si="201"/>
        <v/>
      </c>
      <c r="DB198" s="207"/>
      <c r="DC198" s="207"/>
      <c r="DD198" s="209"/>
      <c r="DE198" s="207"/>
      <c r="DF198" s="207"/>
      <c r="DG198" s="207"/>
      <c r="DH198" s="207" t="str">
        <f t="shared" si="202"/>
        <v/>
      </c>
      <c r="DI198" s="207"/>
      <c r="DJ198" s="207"/>
      <c r="DK198" s="209"/>
      <c r="DL198" s="207"/>
      <c r="DM198" s="207"/>
      <c r="DN198" s="207"/>
      <c r="DO198" s="207" t="str">
        <f t="shared" si="203"/>
        <v/>
      </c>
      <c r="DP198" s="207"/>
      <c r="DQ198" s="207"/>
      <c r="DR198" s="209"/>
      <c r="DS198" s="207"/>
      <c r="DT198" s="207"/>
      <c r="DU198" s="207"/>
      <c r="DV198" s="207" t="str">
        <f t="shared" si="204"/>
        <v/>
      </c>
      <c r="DW198" s="207"/>
      <c r="DX198" s="207"/>
      <c r="DY198" s="209"/>
      <c r="DZ198" s="207"/>
      <c r="EA198" s="207"/>
      <c r="EB198" s="207"/>
      <c r="EC198" s="207" t="str">
        <f t="shared" si="205"/>
        <v/>
      </c>
      <c r="ED198" s="207"/>
      <c r="EE198" s="207"/>
      <c r="EF198" s="207"/>
      <c r="EG198" s="207"/>
      <c r="EH198" s="207"/>
      <c r="EI198" s="207"/>
      <c r="EJ198" s="207" t="str">
        <f t="shared" si="206"/>
        <v/>
      </c>
      <c r="EK198" s="207"/>
      <c r="EL198" s="207"/>
      <c r="EM198" s="209"/>
      <c r="EN198" s="207"/>
      <c r="EO198" s="207"/>
      <c r="EP198" s="207"/>
      <c r="EQ198" s="207" t="str">
        <f t="shared" si="207"/>
        <v/>
      </c>
      <c r="ER198" s="207"/>
      <c r="ES198" s="207"/>
      <c r="ET198" s="209"/>
      <c r="EU198" s="207"/>
      <c r="EV198" s="207"/>
      <c r="EW198" s="207"/>
      <c r="EX198" s="207" t="str">
        <f t="shared" si="208"/>
        <v/>
      </c>
      <c r="EY198" s="207"/>
      <c r="EZ198" s="207"/>
      <c r="FA198" s="209"/>
      <c r="FB198" s="207"/>
      <c r="FC198" s="207"/>
      <c r="FD198" s="207"/>
      <c r="FE198" s="207" t="str">
        <f t="shared" si="209"/>
        <v/>
      </c>
      <c r="FF198" s="207"/>
      <c r="FG198" s="207"/>
      <c r="FH198" s="209"/>
      <c r="FI198" s="207"/>
      <c r="FJ198" s="207"/>
      <c r="FK198" s="207"/>
      <c r="FL198" s="207" t="str">
        <f t="shared" si="210"/>
        <v/>
      </c>
      <c r="FM198" s="207"/>
      <c r="FN198" s="207"/>
      <c r="FO198" s="209"/>
      <c r="FP198" s="207"/>
      <c r="FQ198" s="207"/>
      <c r="FR198" s="207"/>
      <c r="FS198" s="207" t="str">
        <f t="shared" si="211"/>
        <v/>
      </c>
      <c r="FT198" s="207"/>
      <c r="FU198" s="207"/>
      <c r="FV198" s="207"/>
      <c r="FW198" s="207"/>
      <c r="FX198" s="207"/>
      <c r="FY198" s="207"/>
      <c r="FZ198" s="207" t="str">
        <f t="shared" si="212"/>
        <v/>
      </c>
      <c r="GA198" s="207"/>
      <c r="GB198" s="207"/>
      <c r="GC198" s="209"/>
      <c r="GD198" s="207"/>
      <c r="GE198" s="207"/>
      <c r="GF198" s="207"/>
      <c r="GG198" s="207" t="str">
        <f t="shared" si="213"/>
        <v/>
      </c>
      <c r="GH198" s="207"/>
      <c r="GI198" s="207"/>
      <c r="GJ198" s="209"/>
      <c r="GK198" s="207"/>
      <c r="GL198" s="207"/>
      <c r="GM198" s="207"/>
      <c r="GN198" s="207" t="str">
        <f t="shared" si="214"/>
        <v/>
      </c>
      <c r="GO198" s="207"/>
      <c r="GP198" s="207"/>
      <c r="GQ198" s="209"/>
      <c r="GR198" s="207"/>
      <c r="GS198" s="207"/>
      <c r="GT198" s="207"/>
      <c r="GU198" s="207" t="str">
        <f t="shared" si="215"/>
        <v/>
      </c>
      <c r="GV198" s="207"/>
      <c r="GW198" s="207"/>
      <c r="GX198" s="209"/>
      <c r="GY198" s="207"/>
      <c r="GZ198" s="207"/>
      <c r="HA198" s="207"/>
      <c r="HB198" s="207" t="str">
        <f t="shared" si="216"/>
        <v/>
      </c>
      <c r="HC198" s="207"/>
      <c r="HD198" s="207"/>
      <c r="HE198" s="209"/>
      <c r="HF198" s="207"/>
      <c r="HG198" s="207"/>
      <c r="HH198" s="207"/>
      <c r="HI198" s="207" t="str">
        <f t="shared" si="217"/>
        <v/>
      </c>
      <c r="HJ198" s="207"/>
      <c r="HK198" s="207"/>
      <c r="HL198" s="207"/>
      <c r="HM198" s="207"/>
      <c r="HN198" s="207"/>
      <c r="HO198" s="207"/>
      <c r="HP198" s="207" t="str">
        <f t="shared" si="218"/>
        <v/>
      </c>
      <c r="HQ198" s="207"/>
      <c r="HR198" s="207"/>
      <c r="HS198" s="209"/>
      <c r="HT198" s="207"/>
      <c r="HU198" s="207"/>
      <c r="HV198" s="207"/>
      <c r="HW198" s="207" t="str">
        <f t="shared" si="219"/>
        <v/>
      </c>
      <c r="HX198" s="207"/>
      <c r="HY198" s="207"/>
      <c r="HZ198" s="209"/>
      <c r="IA198" s="207"/>
      <c r="IB198" s="207"/>
      <c r="IC198" s="207"/>
      <c r="ID198" s="207" t="str">
        <f t="shared" si="220"/>
        <v/>
      </c>
      <c r="IE198" s="207"/>
      <c r="IF198" s="207"/>
      <c r="IG198" s="209"/>
      <c r="IH198" s="207"/>
      <c r="II198" s="207"/>
      <c r="IJ198" s="207"/>
      <c r="IK198" s="207" t="str">
        <f t="shared" si="221"/>
        <v/>
      </c>
      <c r="IL198" s="207"/>
      <c r="IM198" s="207"/>
      <c r="IN198" s="209"/>
      <c r="IO198" s="207"/>
      <c r="IP198" s="207"/>
      <c r="IQ198" s="207"/>
      <c r="IR198" s="207" t="str">
        <f t="shared" si="222"/>
        <v/>
      </c>
      <c r="IS198" s="207"/>
      <c r="IT198" s="207"/>
      <c r="IU198" s="209"/>
      <c r="IV198" s="207"/>
      <c r="IW198" s="207"/>
      <c r="IX198" s="207"/>
      <c r="IY198" s="207" t="str">
        <f t="shared" si="223"/>
        <v/>
      </c>
      <c r="IZ198" s="207"/>
      <c r="JA198" s="207"/>
      <c r="JB198" s="207"/>
      <c r="JC198" s="207"/>
      <c r="JD198" s="207"/>
      <c r="JE198" s="207"/>
      <c r="JF198" s="207" t="str">
        <f t="shared" si="224"/>
        <v/>
      </c>
      <c r="JG198" s="207"/>
      <c r="JH198" s="207"/>
      <c r="JI198" s="209"/>
      <c r="JJ198" s="207"/>
      <c r="JK198" s="207"/>
      <c r="JL198" s="207"/>
      <c r="JM198" s="207" t="str">
        <f t="shared" si="225"/>
        <v/>
      </c>
      <c r="JN198" s="207"/>
      <c r="JO198" s="207"/>
      <c r="JP198" s="209"/>
      <c r="JQ198" s="207"/>
      <c r="JR198" s="207"/>
      <c r="JS198" s="207"/>
      <c r="JT198" s="207" t="str">
        <f t="shared" si="226"/>
        <v/>
      </c>
      <c r="JU198" s="207"/>
      <c r="JV198" s="207"/>
      <c r="JW198" s="209"/>
      <c r="JX198" s="207"/>
      <c r="JY198" s="207"/>
      <c r="JZ198" s="207"/>
      <c r="KA198" s="207" t="str">
        <f t="shared" si="227"/>
        <v/>
      </c>
      <c r="KB198" s="207"/>
      <c r="KC198" s="207"/>
      <c r="KD198" s="209"/>
      <c r="KE198" s="207"/>
      <c r="KF198" s="207"/>
      <c r="KG198" s="207"/>
      <c r="KH198" s="207" t="str">
        <f t="shared" si="228"/>
        <v/>
      </c>
      <c r="KI198" s="207"/>
      <c r="KJ198" s="207"/>
      <c r="KK198" s="209"/>
      <c r="KL198" s="207"/>
      <c r="KM198" s="207"/>
      <c r="KN198" s="207"/>
      <c r="KO198" s="207" t="str">
        <f t="shared" si="229"/>
        <v/>
      </c>
      <c r="KP198" s="207"/>
      <c r="KQ198" s="207"/>
      <c r="KR198" s="207"/>
      <c r="KS198" s="207"/>
      <c r="KT198" s="207"/>
      <c r="KU198" s="207"/>
      <c r="KV198" s="207" t="str">
        <f t="shared" si="230"/>
        <v/>
      </c>
      <c r="KW198" s="207"/>
      <c r="KX198" s="207"/>
      <c r="KY198" s="209"/>
      <c r="KZ198" s="207"/>
      <c r="LA198" s="207"/>
      <c r="LB198" s="207"/>
      <c r="LC198" s="207" t="str">
        <f t="shared" si="231"/>
        <v/>
      </c>
      <c r="LD198" s="207"/>
      <c r="LE198" s="207"/>
      <c r="LF198" s="209"/>
      <c r="LG198" s="207"/>
      <c r="LH198" s="207"/>
      <c r="LI198" s="207"/>
      <c r="LJ198" s="207" t="str">
        <f t="shared" si="168"/>
        <v/>
      </c>
      <c r="LK198" s="207"/>
      <c r="LL198" s="207"/>
      <c r="LM198" s="209"/>
      <c r="LN198" s="207"/>
      <c r="LO198" s="207"/>
      <c r="LP198" s="207"/>
      <c r="LQ198" s="207" t="str">
        <f t="shared" si="169"/>
        <v/>
      </c>
      <c r="LR198" s="207"/>
      <c r="LS198" s="207"/>
      <c r="LT198" s="209"/>
      <c r="LU198" s="207"/>
      <c r="LV198" s="207"/>
      <c r="LW198" s="207"/>
      <c r="LX198" s="207" t="str">
        <f t="shared" si="170"/>
        <v/>
      </c>
      <c r="LY198" s="207"/>
      <c r="LZ198" s="207"/>
      <c r="MA198" s="209"/>
      <c r="MB198" s="207"/>
      <c r="MC198" s="207"/>
      <c r="MD198" s="207"/>
      <c r="ME198" s="207" t="str">
        <f t="shared" si="171"/>
        <v/>
      </c>
      <c r="MF198" s="207"/>
      <c r="MG198" s="207"/>
      <c r="MH198" s="207"/>
      <c r="MI198" s="207"/>
      <c r="MJ198" s="207"/>
      <c r="MK198" s="207"/>
      <c r="ML198" s="207" t="str">
        <f t="shared" si="172"/>
        <v/>
      </c>
      <c r="MM198" s="207"/>
      <c r="MN198" s="207"/>
      <c r="MO198" s="209"/>
      <c r="MP198" s="207"/>
      <c r="MQ198" s="207"/>
      <c r="MR198" s="207"/>
      <c r="MS198" s="207" t="str">
        <f t="shared" si="173"/>
        <v/>
      </c>
      <c r="MT198" s="207"/>
      <c r="MU198" s="207"/>
      <c r="MV198" s="209"/>
      <c r="MW198" s="207"/>
      <c r="MX198" s="207"/>
      <c r="MY198" s="207"/>
      <c r="MZ198" s="207" t="str">
        <f t="shared" si="174"/>
        <v/>
      </c>
      <c r="NA198" s="207"/>
      <c r="NB198" s="207"/>
      <c r="NC198" s="209"/>
      <c r="ND198" s="207"/>
      <c r="NE198" s="207"/>
      <c r="NF198" s="207"/>
      <c r="NG198" s="207" t="str">
        <f t="shared" si="175"/>
        <v/>
      </c>
      <c r="NH198" s="207"/>
      <c r="NI198" s="207"/>
      <c r="NJ198" s="209"/>
      <c r="NK198" s="207"/>
      <c r="NL198" s="207"/>
      <c r="NM198" s="207"/>
      <c r="NN198" s="207" t="str">
        <f t="shared" si="176"/>
        <v/>
      </c>
      <c r="NO198" s="207"/>
      <c r="NP198" s="207"/>
      <c r="NQ198" s="209"/>
      <c r="NR198" s="207"/>
      <c r="NS198" s="207"/>
      <c r="NT198" s="207"/>
      <c r="NU198" s="207" t="str">
        <f t="shared" si="177"/>
        <v/>
      </c>
      <c r="NV198" s="207"/>
      <c r="NW198" s="207"/>
      <c r="NX198" s="207"/>
      <c r="NY198" s="207"/>
      <c r="NZ198" s="207"/>
      <c r="OA198" s="207"/>
      <c r="OB198" s="207" t="str">
        <f t="shared" si="178"/>
        <v/>
      </c>
      <c r="OC198" s="207"/>
      <c r="OD198" s="207"/>
      <c r="OE198" s="209"/>
      <c r="OF198" s="207"/>
      <c r="OG198" s="207"/>
      <c r="OH198" s="207"/>
      <c r="OI198" s="207" t="str">
        <f t="shared" si="179"/>
        <v/>
      </c>
      <c r="OJ198" s="207"/>
      <c r="OK198" s="207"/>
      <c r="OL198" s="209"/>
      <c r="OM198" s="207"/>
      <c r="ON198" s="207"/>
      <c r="OO198" s="207"/>
      <c r="OP198" s="207" t="str">
        <f t="shared" si="180"/>
        <v/>
      </c>
      <c r="OQ198" s="207"/>
      <c r="OR198" s="207"/>
      <c r="OS198" s="209"/>
      <c r="OT198" s="207"/>
      <c r="OU198" s="207"/>
      <c r="OV198" s="207"/>
      <c r="OW198" s="207" t="str">
        <f t="shared" si="181"/>
        <v/>
      </c>
      <c r="OX198" s="207"/>
      <c r="OY198" s="207"/>
      <c r="OZ198" s="209"/>
      <c r="PA198" s="207"/>
      <c r="PB198" s="207"/>
      <c r="PC198" s="207"/>
      <c r="PD198" s="207" t="str">
        <f t="shared" si="182"/>
        <v/>
      </c>
      <c r="PE198" s="207"/>
      <c r="PF198" s="207"/>
      <c r="PG198" s="209"/>
      <c r="PH198" s="207"/>
      <c r="PI198" s="207"/>
      <c r="PJ198" s="207"/>
      <c r="PK198" s="207" t="str">
        <f t="shared" si="183"/>
        <v/>
      </c>
      <c r="PL198" s="207"/>
      <c r="PM198" s="207"/>
      <c r="PN198" s="207"/>
      <c r="PO198" s="207"/>
      <c r="PP198" s="207"/>
      <c r="PQ198" s="207"/>
      <c r="PR198" s="207" t="str">
        <f t="shared" si="184"/>
        <v/>
      </c>
      <c r="PS198" s="207"/>
      <c r="PT198" s="207"/>
      <c r="PU198" s="207"/>
      <c r="PV198" s="207"/>
      <c r="PW198" s="207"/>
      <c r="PX198" s="207"/>
      <c r="PY198" s="207" t="str">
        <f t="shared" si="185"/>
        <v/>
      </c>
      <c r="PZ198" s="207"/>
      <c r="QA198" s="207"/>
      <c r="QB198" s="207"/>
      <c r="QC198" s="207"/>
      <c r="QD198" s="207"/>
      <c r="QE198" s="207"/>
      <c r="QF198" s="207" t="str">
        <f t="shared" si="186"/>
        <v/>
      </c>
      <c r="QG198" s="207"/>
      <c r="QH198" s="207"/>
      <c r="QI198" s="207"/>
      <c r="QJ198" s="207"/>
      <c r="QK198" s="207"/>
      <c r="QL198" s="207"/>
      <c r="QM198" s="207"/>
      <c r="QN198" s="207"/>
      <c r="QO198" s="207"/>
      <c r="QP198" s="207"/>
      <c r="QQ198" s="207"/>
      <c r="QR198" s="207"/>
      <c r="QS198" s="207"/>
      <c r="QT198" s="207"/>
      <c r="QU198" s="207"/>
      <c r="QV198" s="207"/>
    </row>
    <row r="199" spans="1:464" s="6" customFormat="1" ht="16.5">
      <c r="A199" s="207"/>
      <c r="B199" s="208"/>
      <c r="C199" s="208"/>
      <c r="D199" s="208"/>
      <c r="E199" s="208"/>
      <c r="F199" s="207"/>
      <c r="G199" s="207" t="e">
        <f t="shared" si="232"/>
        <v>#N/A</v>
      </c>
      <c r="H199" s="208"/>
      <c r="I199" s="208"/>
      <c r="J199" s="208"/>
      <c r="K199" s="207"/>
      <c r="L199" s="207"/>
      <c r="M199" s="207"/>
      <c r="N199" s="207">
        <f t="shared" si="233"/>
        <v>0</v>
      </c>
      <c r="O199" s="207"/>
      <c r="P199" s="207"/>
      <c r="Q199" s="209"/>
      <c r="R199" s="207"/>
      <c r="S199" s="207"/>
      <c r="T199" s="207"/>
      <c r="U199" s="207">
        <f t="shared" si="189"/>
        <v>0</v>
      </c>
      <c r="V199" s="207"/>
      <c r="W199" s="207"/>
      <c r="X199" s="209"/>
      <c r="Y199" s="207"/>
      <c r="Z199" s="207"/>
      <c r="AA199" s="207"/>
      <c r="AB199" s="207">
        <f t="shared" si="190"/>
        <v>0</v>
      </c>
      <c r="AC199" s="207"/>
      <c r="AD199" s="207"/>
      <c r="AE199" s="209"/>
      <c r="AF199" s="207"/>
      <c r="AG199" s="207"/>
      <c r="AH199" s="207"/>
      <c r="AI199" s="207" t="str">
        <f t="shared" si="191"/>
        <v/>
      </c>
      <c r="AJ199" s="207"/>
      <c r="AK199" s="207"/>
      <c r="AL199" s="209"/>
      <c r="AM199" s="207"/>
      <c r="AN199" s="207"/>
      <c r="AO199" s="207"/>
      <c r="AP199" s="207" t="str">
        <f t="shared" si="192"/>
        <v/>
      </c>
      <c r="AQ199" s="207"/>
      <c r="AR199" s="207"/>
      <c r="AS199" s="209"/>
      <c r="AT199" s="207"/>
      <c r="AU199" s="207"/>
      <c r="AV199" s="207"/>
      <c r="AW199" s="207" t="str">
        <f t="shared" si="193"/>
        <v/>
      </c>
      <c r="AX199" s="207"/>
      <c r="AY199" s="207"/>
      <c r="AZ199" s="207"/>
      <c r="BA199" s="207"/>
      <c r="BB199" s="207"/>
      <c r="BC199" s="207"/>
      <c r="BD199" s="207" t="str">
        <f t="shared" si="194"/>
        <v/>
      </c>
      <c r="BE199" s="207"/>
      <c r="BF199" s="207"/>
      <c r="BG199" s="209"/>
      <c r="BH199" s="207"/>
      <c r="BI199" s="207"/>
      <c r="BJ199" s="207"/>
      <c r="BK199" s="207" t="str">
        <f t="shared" si="195"/>
        <v/>
      </c>
      <c r="BL199" s="207"/>
      <c r="BM199" s="207"/>
      <c r="BN199" s="209"/>
      <c r="BO199" s="207"/>
      <c r="BP199" s="207"/>
      <c r="BQ199" s="207"/>
      <c r="BR199" s="207" t="str">
        <f t="shared" si="196"/>
        <v/>
      </c>
      <c r="BS199" s="207"/>
      <c r="BT199" s="207"/>
      <c r="BU199" s="209"/>
      <c r="BV199" s="207"/>
      <c r="BW199" s="207"/>
      <c r="BX199" s="207"/>
      <c r="BY199" s="207" t="str">
        <f t="shared" si="197"/>
        <v/>
      </c>
      <c r="BZ199" s="207"/>
      <c r="CA199" s="207"/>
      <c r="CB199" s="209"/>
      <c r="CC199" s="207"/>
      <c r="CD199" s="207"/>
      <c r="CE199" s="207"/>
      <c r="CF199" s="207" t="str">
        <f t="shared" si="198"/>
        <v/>
      </c>
      <c r="CG199" s="207"/>
      <c r="CH199" s="207"/>
      <c r="CI199" s="209"/>
      <c r="CJ199" s="207"/>
      <c r="CK199" s="207"/>
      <c r="CL199" s="207"/>
      <c r="CM199" s="207" t="str">
        <f t="shared" si="199"/>
        <v/>
      </c>
      <c r="CN199" s="207"/>
      <c r="CO199" s="207"/>
      <c r="CP199" s="207"/>
      <c r="CQ199" s="207"/>
      <c r="CR199" s="207"/>
      <c r="CS199" s="207"/>
      <c r="CT199" s="207" t="str">
        <f t="shared" si="200"/>
        <v/>
      </c>
      <c r="CU199" s="207"/>
      <c r="CV199" s="207"/>
      <c r="CW199" s="209"/>
      <c r="CX199" s="207"/>
      <c r="CY199" s="207"/>
      <c r="CZ199" s="207"/>
      <c r="DA199" s="207" t="str">
        <f t="shared" si="201"/>
        <v/>
      </c>
      <c r="DB199" s="207"/>
      <c r="DC199" s="207"/>
      <c r="DD199" s="209"/>
      <c r="DE199" s="207"/>
      <c r="DF199" s="207"/>
      <c r="DG199" s="207"/>
      <c r="DH199" s="207" t="str">
        <f t="shared" si="202"/>
        <v/>
      </c>
      <c r="DI199" s="207"/>
      <c r="DJ199" s="207"/>
      <c r="DK199" s="209"/>
      <c r="DL199" s="207"/>
      <c r="DM199" s="207"/>
      <c r="DN199" s="207"/>
      <c r="DO199" s="207" t="str">
        <f t="shared" si="203"/>
        <v/>
      </c>
      <c r="DP199" s="207"/>
      <c r="DQ199" s="207"/>
      <c r="DR199" s="209"/>
      <c r="DS199" s="207"/>
      <c r="DT199" s="207"/>
      <c r="DU199" s="207"/>
      <c r="DV199" s="207" t="str">
        <f t="shared" si="204"/>
        <v/>
      </c>
      <c r="DW199" s="207"/>
      <c r="DX199" s="207"/>
      <c r="DY199" s="209"/>
      <c r="DZ199" s="207"/>
      <c r="EA199" s="207"/>
      <c r="EB199" s="207"/>
      <c r="EC199" s="207" t="str">
        <f t="shared" si="205"/>
        <v/>
      </c>
      <c r="ED199" s="207"/>
      <c r="EE199" s="207"/>
      <c r="EF199" s="207"/>
      <c r="EG199" s="207"/>
      <c r="EH199" s="207"/>
      <c r="EI199" s="207"/>
      <c r="EJ199" s="207" t="str">
        <f t="shared" si="206"/>
        <v/>
      </c>
      <c r="EK199" s="207"/>
      <c r="EL199" s="207"/>
      <c r="EM199" s="209"/>
      <c r="EN199" s="207"/>
      <c r="EO199" s="207"/>
      <c r="EP199" s="207"/>
      <c r="EQ199" s="207" t="str">
        <f t="shared" si="207"/>
        <v/>
      </c>
      <c r="ER199" s="207"/>
      <c r="ES199" s="207"/>
      <c r="ET199" s="209"/>
      <c r="EU199" s="207"/>
      <c r="EV199" s="207"/>
      <c r="EW199" s="207"/>
      <c r="EX199" s="207" t="str">
        <f t="shared" si="208"/>
        <v/>
      </c>
      <c r="EY199" s="207"/>
      <c r="EZ199" s="207"/>
      <c r="FA199" s="209"/>
      <c r="FB199" s="207"/>
      <c r="FC199" s="207"/>
      <c r="FD199" s="207"/>
      <c r="FE199" s="207" t="str">
        <f t="shared" si="209"/>
        <v/>
      </c>
      <c r="FF199" s="207"/>
      <c r="FG199" s="207"/>
      <c r="FH199" s="209"/>
      <c r="FI199" s="207"/>
      <c r="FJ199" s="207"/>
      <c r="FK199" s="207"/>
      <c r="FL199" s="207" t="str">
        <f t="shared" si="210"/>
        <v/>
      </c>
      <c r="FM199" s="207"/>
      <c r="FN199" s="207"/>
      <c r="FO199" s="209"/>
      <c r="FP199" s="207"/>
      <c r="FQ199" s="207"/>
      <c r="FR199" s="207"/>
      <c r="FS199" s="207" t="str">
        <f t="shared" si="211"/>
        <v/>
      </c>
      <c r="FT199" s="207"/>
      <c r="FU199" s="207"/>
      <c r="FV199" s="207"/>
      <c r="FW199" s="207"/>
      <c r="FX199" s="207"/>
      <c r="FY199" s="207"/>
      <c r="FZ199" s="207" t="str">
        <f t="shared" si="212"/>
        <v/>
      </c>
      <c r="GA199" s="207"/>
      <c r="GB199" s="207"/>
      <c r="GC199" s="209"/>
      <c r="GD199" s="207"/>
      <c r="GE199" s="207"/>
      <c r="GF199" s="207"/>
      <c r="GG199" s="207" t="str">
        <f t="shared" si="213"/>
        <v/>
      </c>
      <c r="GH199" s="207"/>
      <c r="GI199" s="207"/>
      <c r="GJ199" s="209"/>
      <c r="GK199" s="207"/>
      <c r="GL199" s="207"/>
      <c r="GM199" s="207"/>
      <c r="GN199" s="207" t="str">
        <f t="shared" si="214"/>
        <v/>
      </c>
      <c r="GO199" s="207"/>
      <c r="GP199" s="207"/>
      <c r="GQ199" s="209"/>
      <c r="GR199" s="207"/>
      <c r="GS199" s="207"/>
      <c r="GT199" s="207"/>
      <c r="GU199" s="207" t="str">
        <f t="shared" si="215"/>
        <v/>
      </c>
      <c r="GV199" s="207"/>
      <c r="GW199" s="207"/>
      <c r="GX199" s="209"/>
      <c r="GY199" s="207"/>
      <c r="GZ199" s="207"/>
      <c r="HA199" s="207"/>
      <c r="HB199" s="207" t="str">
        <f t="shared" si="216"/>
        <v/>
      </c>
      <c r="HC199" s="207"/>
      <c r="HD199" s="207"/>
      <c r="HE199" s="209"/>
      <c r="HF199" s="207"/>
      <c r="HG199" s="207"/>
      <c r="HH199" s="207"/>
      <c r="HI199" s="207" t="str">
        <f t="shared" si="217"/>
        <v/>
      </c>
      <c r="HJ199" s="207"/>
      <c r="HK199" s="207"/>
      <c r="HL199" s="207"/>
      <c r="HM199" s="207"/>
      <c r="HN199" s="207"/>
      <c r="HO199" s="207"/>
      <c r="HP199" s="207" t="str">
        <f t="shared" si="218"/>
        <v/>
      </c>
      <c r="HQ199" s="207"/>
      <c r="HR199" s="207"/>
      <c r="HS199" s="209"/>
      <c r="HT199" s="207"/>
      <c r="HU199" s="207"/>
      <c r="HV199" s="207"/>
      <c r="HW199" s="207" t="str">
        <f t="shared" si="219"/>
        <v/>
      </c>
      <c r="HX199" s="207"/>
      <c r="HY199" s="207"/>
      <c r="HZ199" s="209"/>
      <c r="IA199" s="207"/>
      <c r="IB199" s="207"/>
      <c r="IC199" s="207"/>
      <c r="ID199" s="207" t="str">
        <f t="shared" si="220"/>
        <v/>
      </c>
      <c r="IE199" s="207"/>
      <c r="IF199" s="207"/>
      <c r="IG199" s="209"/>
      <c r="IH199" s="207"/>
      <c r="II199" s="207"/>
      <c r="IJ199" s="207"/>
      <c r="IK199" s="207" t="str">
        <f t="shared" si="221"/>
        <v/>
      </c>
      <c r="IL199" s="207"/>
      <c r="IM199" s="207"/>
      <c r="IN199" s="209"/>
      <c r="IO199" s="207"/>
      <c r="IP199" s="207"/>
      <c r="IQ199" s="207"/>
      <c r="IR199" s="207" t="str">
        <f t="shared" si="222"/>
        <v/>
      </c>
      <c r="IS199" s="207"/>
      <c r="IT199" s="207"/>
      <c r="IU199" s="209"/>
      <c r="IV199" s="207"/>
      <c r="IW199" s="207"/>
      <c r="IX199" s="207"/>
      <c r="IY199" s="207" t="str">
        <f t="shared" si="223"/>
        <v/>
      </c>
      <c r="IZ199" s="207"/>
      <c r="JA199" s="207"/>
      <c r="JB199" s="207"/>
      <c r="JC199" s="207"/>
      <c r="JD199" s="207"/>
      <c r="JE199" s="207"/>
      <c r="JF199" s="207" t="str">
        <f t="shared" si="224"/>
        <v/>
      </c>
      <c r="JG199" s="207"/>
      <c r="JH199" s="207"/>
      <c r="JI199" s="209"/>
      <c r="JJ199" s="207"/>
      <c r="JK199" s="207"/>
      <c r="JL199" s="207"/>
      <c r="JM199" s="207" t="str">
        <f t="shared" si="225"/>
        <v/>
      </c>
      <c r="JN199" s="207"/>
      <c r="JO199" s="207"/>
      <c r="JP199" s="209"/>
      <c r="JQ199" s="207"/>
      <c r="JR199" s="207"/>
      <c r="JS199" s="207"/>
      <c r="JT199" s="207" t="str">
        <f t="shared" si="226"/>
        <v/>
      </c>
      <c r="JU199" s="207"/>
      <c r="JV199" s="207"/>
      <c r="JW199" s="209"/>
      <c r="JX199" s="207"/>
      <c r="JY199" s="207"/>
      <c r="JZ199" s="207"/>
      <c r="KA199" s="207" t="str">
        <f t="shared" si="227"/>
        <v/>
      </c>
      <c r="KB199" s="207"/>
      <c r="KC199" s="207"/>
      <c r="KD199" s="209"/>
      <c r="KE199" s="207"/>
      <c r="KF199" s="207"/>
      <c r="KG199" s="207"/>
      <c r="KH199" s="207" t="str">
        <f t="shared" si="228"/>
        <v/>
      </c>
      <c r="KI199" s="207"/>
      <c r="KJ199" s="207"/>
      <c r="KK199" s="209"/>
      <c r="KL199" s="207"/>
      <c r="KM199" s="207"/>
      <c r="KN199" s="207"/>
      <c r="KO199" s="207" t="str">
        <f t="shared" si="229"/>
        <v/>
      </c>
      <c r="KP199" s="207"/>
      <c r="KQ199" s="207"/>
      <c r="KR199" s="207"/>
      <c r="KS199" s="207"/>
      <c r="KT199" s="207"/>
      <c r="KU199" s="207"/>
      <c r="KV199" s="207" t="str">
        <f t="shared" si="230"/>
        <v/>
      </c>
      <c r="KW199" s="207"/>
      <c r="KX199" s="207"/>
      <c r="KY199" s="209"/>
      <c r="KZ199" s="207"/>
      <c r="LA199" s="207"/>
      <c r="LB199" s="207"/>
      <c r="LC199" s="207" t="str">
        <f t="shared" si="231"/>
        <v/>
      </c>
      <c r="LD199" s="207"/>
      <c r="LE199" s="207"/>
      <c r="LF199" s="209"/>
      <c r="LG199" s="207"/>
      <c r="LH199" s="207"/>
      <c r="LI199" s="207"/>
      <c r="LJ199" s="207" t="str">
        <f t="shared" si="168"/>
        <v/>
      </c>
      <c r="LK199" s="207"/>
      <c r="LL199" s="207"/>
      <c r="LM199" s="209"/>
      <c r="LN199" s="207"/>
      <c r="LO199" s="207"/>
      <c r="LP199" s="207"/>
      <c r="LQ199" s="207" t="str">
        <f t="shared" si="169"/>
        <v/>
      </c>
      <c r="LR199" s="207"/>
      <c r="LS199" s="207"/>
      <c r="LT199" s="209"/>
      <c r="LU199" s="207"/>
      <c r="LV199" s="207"/>
      <c r="LW199" s="207"/>
      <c r="LX199" s="207" t="str">
        <f t="shared" si="170"/>
        <v/>
      </c>
      <c r="LY199" s="207"/>
      <c r="LZ199" s="207"/>
      <c r="MA199" s="209"/>
      <c r="MB199" s="207"/>
      <c r="MC199" s="207"/>
      <c r="MD199" s="207"/>
      <c r="ME199" s="207" t="str">
        <f t="shared" si="171"/>
        <v/>
      </c>
      <c r="MF199" s="207"/>
      <c r="MG199" s="207"/>
      <c r="MH199" s="207"/>
      <c r="MI199" s="207"/>
      <c r="MJ199" s="207"/>
      <c r="MK199" s="207"/>
      <c r="ML199" s="207" t="str">
        <f t="shared" si="172"/>
        <v/>
      </c>
      <c r="MM199" s="207"/>
      <c r="MN199" s="207"/>
      <c r="MO199" s="209"/>
      <c r="MP199" s="207"/>
      <c r="MQ199" s="207"/>
      <c r="MR199" s="207"/>
      <c r="MS199" s="207" t="str">
        <f t="shared" si="173"/>
        <v/>
      </c>
      <c r="MT199" s="207"/>
      <c r="MU199" s="207"/>
      <c r="MV199" s="209"/>
      <c r="MW199" s="207"/>
      <c r="MX199" s="207"/>
      <c r="MY199" s="207"/>
      <c r="MZ199" s="207" t="str">
        <f t="shared" si="174"/>
        <v/>
      </c>
      <c r="NA199" s="207"/>
      <c r="NB199" s="207"/>
      <c r="NC199" s="209"/>
      <c r="ND199" s="207"/>
      <c r="NE199" s="207"/>
      <c r="NF199" s="207"/>
      <c r="NG199" s="207" t="str">
        <f t="shared" si="175"/>
        <v/>
      </c>
      <c r="NH199" s="207"/>
      <c r="NI199" s="207"/>
      <c r="NJ199" s="209"/>
      <c r="NK199" s="207"/>
      <c r="NL199" s="207"/>
      <c r="NM199" s="207"/>
      <c r="NN199" s="207" t="str">
        <f t="shared" si="176"/>
        <v/>
      </c>
      <c r="NO199" s="207"/>
      <c r="NP199" s="207"/>
      <c r="NQ199" s="209"/>
      <c r="NR199" s="207"/>
      <c r="NS199" s="207"/>
      <c r="NT199" s="207"/>
      <c r="NU199" s="207" t="str">
        <f t="shared" si="177"/>
        <v/>
      </c>
      <c r="NV199" s="207"/>
      <c r="NW199" s="207"/>
      <c r="NX199" s="207"/>
      <c r="NY199" s="207"/>
      <c r="NZ199" s="207"/>
      <c r="OA199" s="207"/>
      <c r="OB199" s="207" t="str">
        <f t="shared" si="178"/>
        <v/>
      </c>
      <c r="OC199" s="207"/>
      <c r="OD199" s="207"/>
      <c r="OE199" s="209"/>
      <c r="OF199" s="207"/>
      <c r="OG199" s="207"/>
      <c r="OH199" s="207"/>
      <c r="OI199" s="207" t="str">
        <f t="shared" si="179"/>
        <v/>
      </c>
      <c r="OJ199" s="207"/>
      <c r="OK199" s="207"/>
      <c r="OL199" s="209"/>
      <c r="OM199" s="207"/>
      <c r="ON199" s="207"/>
      <c r="OO199" s="207"/>
      <c r="OP199" s="207" t="str">
        <f t="shared" si="180"/>
        <v/>
      </c>
      <c r="OQ199" s="207"/>
      <c r="OR199" s="207"/>
      <c r="OS199" s="209"/>
      <c r="OT199" s="207"/>
      <c r="OU199" s="207"/>
      <c r="OV199" s="207"/>
      <c r="OW199" s="207" t="str">
        <f t="shared" si="181"/>
        <v/>
      </c>
      <c r="OX199" s="207"/>
      <c r="OY199" s="207"/>
      <c r="OZ199" s="209"/>
      <c r="PA199" s="207"/>
      <c r="PB199" s="207"/>
      <c r="PC199" s="207"/>
      <c r="PD199" s="207" t="str">
        <f t="shared" si="182"/>
        <v/>
      </c>
      <c r="PE199" s="207"/>
      <c r="PF199" s="207"/>
      <c r="PG199" s="209"/>
      <c r="PH199" s="207"/>
      <c r="PI199" s="207"/>
      <c r="PJ199" s="207"/>
      <c r="PK199" s="207" t="str">
        <f t="shared" si="183"/>
        <v/>
      </c>
      <c r="PL199" s="207"/>
      <c r="PM199" s="207"/>
      <c r="PN199" s="207"/>
      <c r="PO199" s="207"/>
      <c r="PP199" s="207"/>
      <c r="PQ199" s="207"/>
      <c r="PR199" s="207" t="str">
        <f t="shared" si="184"/>
        <v/>
      </c>
      <c r="PS199" s="207"/>
      <c r="PT199" s="207"/>
      <c r="PU199" s="207"/>
      <c r="PV199" s="207"/>
      <c r="PW199" s="207"/>
      <c r="PX199" s="207"/>
      <c r="PY199" s="207" t="str">
        <f t="shared" si="185"/>
        <v/>
      </c>
      <c r="PZ199" s="207"/>
      <c r="QA199" s="207"/>
      <c r="QB199" s="207"/>
      <c r="QC199" s="207"/>
      <c r="QD199" s="207"/>
      <c r="QE199" s="207"/>
      <c r="QF199" s="207" t="str">
        <f t="shared" si="186"/>
        <v/>
      </c>
      <c r="QG199" s="207"/>
      <c r="QH199" s="207"/>
      <c r="QI199" s="207"/>
      <c r="QJ199" s="207"/>
      <c r="QK199" s="207"/>
      <c r="QL199" s="207"/>
      <c r="QM199" s="207"/>
      <c r="QN199" s="207"/>
      <c r="QO199" s="207"/>
      <c r="QP199" s="207"/>
      <c r="QQ199" s="207"/>
      <c r="QR199" s="207"/>
      <c r="QS199" s="207"/>
      <c r="QT199" s="207"/>
      <c r="QU199" s="207"/>
      <c r="QV199" s="207"/>
    </row>
    <row r="200" spans="1:464" s="6" customFormat="1" ht="16.5">
      <c r="A200" s="207"/>
      <c r="B200" s="208"/>
      <c r="C200" s="208"/>
      <c r="D200" s="208"/>
      <c r="E200" s="208"/>
      <c r="F200" s="207"/>
      <c r="G200" s="207" t="e">
        <f t="shared" ref="G200:G208" si="234">G26</f>
        <v>#N/A</v>
      </c>
      <c r="H200" s="208"/>
      <c r="I200" s="208"/>
      <c r="J200" s="208"/>
      <c r="K200" s="207"/>
      <c r="L200" s="207"/>
      <c r="M200" s="207"/>
      <c r="N200" s="207">
        <f t="shared" ref="N200:N208" si="235">N26</f>
        <v>0</v>
      </c>
      <c r="O200" s="207"/>
      <c r="P200" s="207"/>
      <c r="Q200" s="209"/>
      <c r="R200" s="207"/>
      <c r="S200" s="207"/>
      <c r="T200" s="207"/>
      <c r="U200" s="207">
        <f t="shared" si="189"/>
        <v>0</v>
      </c>
      <c r="V200" s="207"/>
      <c r="W200" s="207"/>
      <c r="X200" s="209"/>
      <c r="Y200" s="207"/>
      <c r="Z200" s="207"/>
      <c r="AA200" s="207"/>
      <c r="AB200" s="207">
        <f t="shared" si="190"/>
        <v>20</v>
      </c>
      <c r="AC200" s="207"/>
      <c r="AD200" s="207"/>
      <c r="AE200" s="209"/>
      <c r="AF200" s="207"/>
      <c r="AG200" s="207"/>
      <c r="AH200" s="207"/>
      <c r="AI200" s="207" t="str">
        <f t="shared" si="191"/>
        <v/>
      </c>
      <c r="AJ200" s="207"/>
      <c r="AK200" s="207"/>
      <c r="AL200" s="209"/>
      <c r="AM200" s="207"/>
      <c r="AN200" s="207"/>
      <c r="AO200" s="207"/>
      <c r="AP200" s="207" t="str">
        <f t="shared" si="192"/>
        <v/>
      </c>
      <c r="AQ200" s="207"/>
      <c r="AR200" s="207"/>
      <c r="AS200" s="209"/>
      <c r="AT200" s="207"/>
      <c r="AU200" s="207"/>
      <c r="AV200" s="207"/>
      <c r="AW200" s="207" t="str">
        <f t="shared" si="193"/>
        <v/>
      </c>
      <c r="AX200" s="207"/>
      <c r="AY200" s="207"/>
      <c r="AZ200" s="207"/>
      <c r="BA200" s="207"/>
      <c r="BB200" s="207"/>
      <c r="BC200" s="207"/>
      <c r="BD200" s="207" t="str">
        <f t="shared" si="194"/>
        <v/>
      </c>
      <c r="BE200" s="207"/>
      <c r="BF200" s="207"/>
      <c r="BG200" s="209"/>
      <c r="BH200" s="207"/>
      <c r="BI200" s="207"/>
      <c r="BJ200" s="207"/>
      <c r="BK200" s="207" t="str">
        <f t="shared" si="195"/>
        <v/>
      </c>
      <c r="BL200" s="207"/>
      <c r="BM200" s="207"/>
      <c r="BN200" s="209"/>
      <c r="BO200" s="207"/>
      <c r="BP200" s="207"/>
      <c r="BQ200" s="207"/>
      <c r="BR200" s="207" t="str">
        <f t="shared" si="196"/>
        <v/>
      </c>
      <c r="BS200" s="207"/>
      <c r="BT200" s="207"/>
      <c r="BU200" s="209"/>
      <c r="BV200" s="207"/>
      <c r="BW200" s="207"/>
      <c r="BX200" s="207"/>
      <c r="BY200" s="207" t="str">
        <f t="shared" si="197"/>
        <v/>
      </c>
      <c r="BZ200" s="207"/>
      <c r="CA200" s="207"/>
      <c r="CB200" s="209"/>
      <c r="CC200" s="207"/>
      <c r="CD200" s="207"/>
      <c r="CE200" s="207"/>
      <c r="CF200" s="207" t="str">
        <f t="shared" si="198"/>
        <v/>
      </c>
      <c r="CG200" s="207"/>
      <c r="CH200" s="207"/>
      <c r="CI200" s="209"/>
      <c r="CJ200" s="207"/>
      <c r="CK200" s="207"/>
      <c r="CL200" s="207"/>
      <c r="CM200" s="207" t="str">
        <f t="shared" si="199"/>
        <v/>
      </c>
      <c r="CN200" s="207"/>
      <c r="CO200" s="207"/>
      <c r="CP200" s="207"/>
      <c r="CQ200" s="207"/>
      <c r="CR200" s="207"/>
      <c r="CS200" s="207"/>
      <c r="CT200" s="207" t="str">
        <f t="shared" si="200"/>
        <v/>
      </c>
      <c r="CU200" s="207"/>
      <c r="CV200" s="207"/>
      <c r="CW200" s="209"/>
      <c r="CX200" s="207"/>
      <c r="CY200" s="207"/>
      <c r="CZ200" s="207"/>
      <c r="DA200" s="207" t="str">
        <f t="shared" si="201"/>
        <v/>
      </c>
      <c r="DB200" s="207"/>
      <c r="DC200" s="207"/>
      <c r="DD200" s="209"/>
      <c r="DE200" s="207"/>
      <c r="DF200" s="207"/>
      <c r="DG200" s="207"/>
      <c r="DH200" s="207" t="str">
        <f t="shared" si="202"/>
        <v/>
      </c>
      <c r="DI200" s="207"/>
      <c r="DJ200" s="207"/>
      <c r="DK200" s="209"/>
      <c r="DL200" s="207"/>
      <c r="DM200" s="207"/>
      <c r="DN200" s="207"/>
      <c r="DO200" s="207" t="str">
        <f t="shared" si="203"/>
        <v/>
      </c>
      <c r="DP200" s="207"/>
      <c r="DQ200" s="207"/>
      <c r="DR200" s="209"/>
      <c r="DS200" s="207"/>
      <c r="DT200" s="207"/>
      <c r="DU200" s="207"/>
      <c r="DV200" s="207" t="str">
        <f t="shared" si="204"/>
        <v/>
      </c>
      <c r="DW200" s="207"/>
      <c r="DX200" s="207"/>
      <c r="DY200" s="209"/>
      <c r="DZ200" s="207"/>
      <c r="EA200" s="207"/>
      <c r="EB200" s="207"/>
      <c r="EC200" s="207" t="str">
        <f t="shared" si="205"/>
        <v/>
      </c>
      <c r="ED200" s="207"/>
      <c r="EE200" s="207"/>
      <c r="EF200" s="207"/>
      <c r="EG200" s="207"/>
      <c r="EH200" s="207"/>
      <c r="EI200" s="207"/>
      <c r="EJ200" s="207" t="str">
        <f t="shared" si="206"/>
        <v/>
      </c>
      <c r="EK200" s="207"/>
      <c r="EL200" s="207"/>
      <c r="EM200" s="209"/>
      <c r="EN200" s="207"/>
      <c r="EO200" s="207"/>
      <c r="EP200" s="207"/>
      <c r="EQ200" s="207" t="str">
        <f t="shared" si="207"/>
        <v/>
      </c>
      <c r="ER200" s="207"/>
      <c r="ES200" s="207"/>
      <c r="ET200" s="209"/>
      <c r="EU200" s="207"/>
      <c r="EV200" s="207"/>
      <c r="EW200" s="207"/>
      <c r="EX200" s="207" t="str">
        <f t="shared" si="208"/>
        <v/>
      </c>
      <c r="EY200" s="207"/>
      <c r="EZ200" s="207"/>
      <c r="FA200" s="209"/>
      <c r="FB200" s="207"/>
      <c r="FC200" s="207"/>
      <c r="FD200" s="207"/>
      <c r="FE200" s="207" t="str">
        <f t="shared" si="209"/>
        <v/>
      </c>
      <c r="FF200" s="207"/>
      <c r="FG200" s="207"/>
      <c r="FH200" s="209"/>
      <c r="FI200" s="207"/>
      <c r="FJ200" s="207"/>
      <c r="FK200" s="207"/>
      <c r="FL200" s="207" t="str">
        <f t="shared" si="210"/>
        <v/>
      </c>
      <c r="FM200" s="207"/>
      <c r="FN200" s="207"/>
      <c r="FO200" s="209"/>
      <c r="FP200" s="207"/>
      <c r="FQ200" s="207"/>
      <c r="FR200" s="207"/>
      <c r="FS200" s="207" t="str">
        <f t="shared" si="211"/>
        <v/>
      </c>
      <c r="FT200" s="207"/>
      <c r="FU200" s="207"/>
      <c r="FV200" s="207"/>
      <c r="FW200" s="207"/>
      <c r="FX200" s="207"/>
      <c r="FY200" s="207"/>
      <c r="FZ200" s="207" t="str">
        <f t="shared" si="212"/>
        <v/>
      </c>
      <c r="GA200" s="207"/>
      <c r="GB200" s="207"/>
      <c r="GC200" s="209"/>
      <c r="GD200" s="207"/>
      <c r="GE200" s="207"/>
      <c r="GF200" s="207"/>
      <c r="GG200" s="207" t="str">
        <f t="shared" si="213"/>
        <v/>
      </c>
      <c r="GH200" s="207"/>
      <c r="GI200" s="207"/>
      <c r="GJ200" s="209"/>
      <c r="GK200" s="207"/>
      <c r="GL200" s="207"/>
      <c r="GM200" s="207"/>
      <c r="GN200" s="207" t="str">
        <f t="shared" si="214"/>
        <v/>
      </c>
      <c r="GO200" s="207"/>
      <c r="GP200" s="207"/>
      <c r="GQ200" s="209"/>
      <c r="GR200" s="207"/>
      <c r="GS200" s="207"/>
      <c r="GT200" s="207"/>
      <c r="GU200" s="207" t="str">
        <f t="shared" si="215"/>
        <v/>
      </c>
      <c r="GV200" s="207"/>
      <c r="GW200" s="207"/>
      <c r="GX200" s="209"/>
      <c r="GY200" s="207"/>
      <c r="GZ200" s="207"/>
      <c r="HA200" s="207"/>
      <c r="HB200" s="207" t="str">
        <f t="shared" si="216"/>
        <v/>
      </c>
      <c r="HC200" s="207"/>
      <c r="HD200" s="207"/>
      <c r="HE200" s="209"/>
      <c r="HF200" s="207"/>
      <c r="HG200" s="207"/>
      <c r="HH200" s="207"/>
      <c r="HI200" s="207" t="str">
        <f t="shared" si="217"/>
        <v/>
      </c>
      <c r="HJ200" s="207"/>
      <c r="HK200" s="207"/>
      <c r="HL200" s="207"/>
      <c r="HM200" s="207"/>
      <c r="HN200" s="207"/>
      <c r="HO200" s="207"/>
      <c r="HP200" s="207" t="str">
        <f t="shared" si="218"/>
        <v/>
      </c>
      <c r="HQ200" s="207"/>
      <c r="HR200" s="207"/>
      <c r="HS200" s="209"/>
      <c r="HT200" s="207"/>
      <c r="HU200" s="207"/>
      <c r="HV200" s="207"/>
      <c r="HW200" s="207" t="str">
        <f t="shared" si="219"/>
        <v/>
      </c>
      <c r="HX200" s="207"/>
      <c r="HY200" s="207"/>
      <c r="HZ200" s="209"/>
      <c r="IA200" s="207"/>
      <c r="IB200" s="207"/>
      <c r="IC200" s="207"/>
      <c r="ID200" s="207" t="str">
        <f t="shared" si="220"/>
        <v/>
      </c>
      <c r="IE200" s="207"/>
      <c r="IF200" s="207"/>
      <c r="IG200" s="209"/>
      <c r="IH200" s="207"/>
      <c r="II200" s="207"/>
      <c r="IJ200" s="207"/>
      <c r="IK200" s="207" t="str">
        <f t="shared" si="221"/>
        <v/>
      </c>
      <c r="IL200" s="207"/>
      <c r="IM200" s="207"/>
      <c r="IN200" s="209"/>
      <c r="IO200" s="207"/>
      <c r="IP200" s="207"/>
      <c r="IQ200" s="207"/>
      <c r="IR200" s="207" t="str">
        <f t="shared" si="222"/>
        <v/>
      </c>
      <c r="IS200" s="207"/>
      <c r="IT200" s="207"/>
      <c r="IU200" s="209"/>
      <c r="IV200" s="207"/>
      <c r="IW200" s="207"/>
      <c r="IX200" s="207"/>
      <c r="IY200" s="207" t="str">
        <f t="shared" si="223"/>
        <v/>
      </c>
      <c r="IZ200" s="207"/>
      <c r="JA200" s="207"/>
      <c r="JB200" s="207"/>
      <c r="JC200" s="207"/>
      <c r="JD200" s="207"/>
      <c r="JE200" s="207"/>
      <c r="JF200" s="207" t="str">
        <f t="shared" si="224"/>
        <v/>
      </c>
      <c r="JG200" s="207"/>
      <c r="JH200" s="207"/>
      <c r="JI200" s="209"/>
      <c r="JJ200" s="207"/>
      <c r="JK200" s="207"/>
      <c r="JL200" s="207"/>
      <c r="JM200" s="207" t="str">
        <f t="shared" si="225"/>
        <v/>
      </c>
      <c r="JN200" s="207"/>
      <c r="JO200" s="207"/>
      <c r="JP200" s="209"/>
      <c r="JQ200" s="207"/>
      <c r="JR200" s="207"/>
      <c r="JS200" s="207"/>
      <c r="JT200" s="207" t="str">
        <f t="shared" si="226"/>
        <v/>
      </c>
      <c r="JU200" s="207"/>
      <c r="JV200" s="207"/>
      <c r="JW200" s="209"/>
      <c r="JX200" s="207"/>
      <c r="JY200" s="207"/>
      <c r="JZ200" s="207"/>
      <c r="KA200" s="207" t="str">
        <f t="shared" si="227"/>
        <v/>
      </c>
      <c r="KB200" s="207"/>
      <c r="KC200" s="207"/>
      <c r="KD200" s="209"/>
      <c r="KE200" s="207"/>
      <c r="KF200" s="207"/>
      <c r="KG200" s="207"/>
      <c r="KH200" s="207" t="str">
        <f t="shared" si="228"/>
        <v/>
      </c>
      <c r="KI200" s="207"/>
      <c r="KJ200" s="207"/>
      <c r="KK200" s="209"/>
      <c r="KL200" s="207"/>
      <c r="KM200" s="207"/>
      <c r="KN200" s="207"/>
      <c r="KO200" s="207" t="str">
        <f t="shared" si="229"/>
        <v/>
      </c>
      <c r="KP200" s="207"/>
      <c r="KQ200" s="207"/>
      <c r="KR200" s="207"/>
      <c r="KS200" s="207"/>
      <c r="KT200" s="207"/>
      <c r="KU200" s="207"/>
      <c r="KV200" s="207" t="str">
        <f t="shared" si="230"/>
        <v/>
      </c>
      <c r="KW200" s="207"/>
      <c r="KX200" s="207"/>
      <c r="KY200" s="209"/>
      <c r="KZ200" s="207"/>
      <c r="LA200" s="207"/>
      <c r="LB200" s="207"/>
      <c r="LC200" s="207" t="str">
        <f t="shared" si="231"/>
        <v/>
      </c>
      <c r="LD200" s="207"/>
      <c r="LE200" s="207"/>
      <c r="LF200" s="209"/>
      <c r="LG200" s="207"/>
      <c r="LH200" s="207"/>
      <c r="LI200" s="207"/>
      <c r="LJ200" s="207" t="str">
        <f t="shared" si="168"/>
        <v/>
      </c>
      <c r="LK200" s="207"/>
      <c r="LL200" s="207"/>
      <c r="LM200" s="209"/>
      <c r="LN200" s="207"/>
      <c r="LO200" s="207"/>
      <c r="LP200" s="207"/>
      <c r="LQ200" s="207" t="str">
        <f t="shared" si="169"/>
        <v/>
      </c>
      <c r="LR200" s="207"/>
      <c r="LS200" s="207"/>
      <c r="LT200" s="209"/>
      <c r="LU200" s="207"/>
      <c r="LV200" s="207"/>
      <c r="LW200" s="207"/>
      <c r="LX200" s="207" t="str">
        <f t="shared" si="170"/>
        <v/>
      </c>
      <c r="LY200" s="207"/>
      <c r="LZ200" s="207"/>
      <c r="MA200" s="209"/>
      <c r="MB200" s="207"/>
      <c r="MC200" s="207"/>
      <c r="MD200" s="207"/>
      <c r="ME200" s="207" t="str">
        <f t="shared" si="171"/>
        <v/>
      </c>
      <c r="MF200" s="207"/>
      <c r="MG200" s="207"/>
      <c r="MH200" s="207"/>
      <c r="MI200" s="207"/>
      <c r="MJ200" s="207"/>
      <c r="MK200" s="207"/>
      <c r="ML200" s="207" t="str">
        <f t="shared" si="172"/>
        <v/>
      </c>
      <c r="MM200" s="207"/>
      <c r="MN200" s="207"/>
      <c r="MO200" s="209"/>
      <c r="MP200" s="207"/>
      <c r="MQ200" s="207"/>
      <c r="MR200" s="207"/>
      <c r="MS200" s="207" t="str">
        <f t="shared" si="173"/>
        <v/>
      </c>
      <c r="MT200" s="207"/>
      <c r="MU200" s="207"/>
      <c r="MV200" s="209"/>
      <c r="MW200" s="207"/>
      <c r="MX200" s="207"/>
      <c r="MY200" s="207"/>
      <c r="MZ200" s="207" t="str">
        <f t="shared" si="174"/>
        <v/>
      </c>
      <c r="NA200" s="207"/>
      <c r="NB200" s="207"/>
      <c r="NC200" s="209"/>
      <c r="ND200" s="207"/>
      <c r="NE200" s="207"/>
      <c r="NF200" s="207"/>
      <c r="NG200" s="207" t="str">
        <f t="shared" si="175"/>
        <v/>
      </c>
      <c r="NH200" s="207"/>
      <c r="NI200" s="207"/>
      <c r="NJ200" s="209"/>
      <c r="NK200" s="207"/>
      <c r="NL200" s="207"/>
      <c r="NM200" s="207"/>
      <c r="NN200" s="207" t="str">
        <f t="shared" si="176"/>
        <v/>
      </c>
      <c r="NO200" s="207"/>
      <c r="NP200" s="207"/>
      <c r="NQ200" s="209"/>
      <c r="NR200" s="207"/>
      <c r="NS200" s="207"/>
      <c r="NT200" s="207"/>
      <c r="NU200" s="207" t="str">
        <f t="shared" si="177"/>
        <v/>
      </c>
      <c r="NV200" s="207"/>
      <c r="NW200" s="207"/>
      <c r="NX200" s="207"/>
      <c r="NY200" s="207"/>
      <c r="NZ200" s="207"/>
      <c r="OA200" s="207"/>
      <c r="OB200" s="207" t="str">
        <f t="shared" si="178"/>
        <v/>
      </c>
      <c r="OC200" s="207"/>
      <c r="OD200" s="207"/>
      <c r="OE200" s="209"/>
      <c r="OF200" s="207"/>
      <c r="OG200" s="207"/>
      <c r="OH200" s="207"/>
      <c r="OI200" s="207" t="str">
        <f t="shared" si="179"/>
        <v/>
      </c>
      <c r="OJ200" s="207"/>
      <c r="OK200" s="207"/>
      <c r="OL200" s="209"/>
      <c r="OM200" s="207"/>
      <c r="ON200" s="207"/>
      <c r="OO200" s="207"/>
      <c r="OP200" s="207" t="str">
        <f t="shared" si="180"/>
        <v/>
      </c>
      <c r="OQ200" s="207"/>
      <c r="OR200" s="207"/>
      <c r="OS200" s="209"/>
      <c r="OT200" s="207"/>
      <c r="OU200" s="207"/>
      <c r="OV200" s="207"/>
      <c r="OW200" s="207" t="str">
        <f t="shared" si="181"/>
        <v/>
      </c>
      <c r="OX200" s="207"/>
      <c r="OY200" s="207"/>
      <c r="OZ200" s="209"/>
      <c r="PA200" s="207"/>
      <c r="PB200" s="207"/>
      <c r="PC200" s="207"/>
      <c r="PD200" s="207" t="str">
        <f t="shared" si="182"/>
        <v/>
      </c>
      <c r="PE200" s="207"/>
      <c r="PF200" s="207"/>
      <c r="PG200" s="209"/>
      <c r="PH200" s="207"/>
      <c r="PI200" s="207"/>
      <c r="PJ200" s="207"/>
      <c r="PK200" s="207" t="str">
        <f t="shared" si="183"/>
        <v/>
      </c>
      <c r="PL200" s="207"/>
      <c r="PM200" s="207"/>
      <c r="PN200" s="207"/>
      <c r="PO200" s="207"/>
      <c r="PP200" s="207"/>
      <c r="PQ200" s="207"/>
      <c r="PR200" s="207" t="str">
        <f t="shared" si="184"/>
        <v/>
      </c>
      <c r="PS200" s="207"/>
      <c r="PT200" s="207"/>
      <c r="PU200" s="207"/>
      <c r="PV200" s="207"/>
      <c r="PW200" s="207"/>
      <c r="PX200" s="207"/>
      <c r="PY200" s="207" t="str">
        <f t="shared" si="185"/>
        <v/>
      </c>
      <c r="PZ200" s="207"/>
      <c r="QA200" s="207"/>
      <c r="QB200" s="207"/>
      <c r="QC200" s="207"/>
      <c r="QD200" s="207"/>
      <c r="QE200" s="207"/>
      <c r="QF200" s="207" t="str">
        <f t="shared" si="186"/>
        <v/>
      </c>
      <c r="QG200" s="207"/>
      <c r="QH200" s="207"/>
      <c r="QI200" s="207"/>
      <c r="QJ200" s="207"/>
      <c r="QK200" s="207"/>
      <c r="QL200" s="207"/>
      <c r="QM200" s="207"/>
      <c r="QN200" s="207"/>
      <c r="QO200" s="207"/>
      <c r="QP200" s="207"/>
      <c r="QQ200" s="207"/>
      <c r="QR200" s="207"/>
      <c r="QS200" s="207"/>
      <c r="QT200" s="207"/>
      <c r="QU200" s="207"/>
      <c r="QV200" s="207"/>
    </row>
    <row r="201" spans="1:464" s="6" customFormat="1" ht="16.5">
      <c r="A201" s="207"/>
      <c r="B201" s="208"/>
      <c r="C201" s="208"/>
      <c r="D201" s="208"/>
      <c r="E201" s="208"/>
      <c r="F201" s="207"/>
      <c r="G201" s="207" t="e">
        <f t="shared" si="234"/>
        <v>#N/A</v>
      </c>
      <c r="H201" s="208"/>
      <c r="I201" s="208"/>
      <c r="J201" s="208"/>
      <c r="K201" s="207"/>
      <c r="L201" s="207"/>
      <c r="M201" s="207"/>
      <c r="N201" s="207">
        <f t="shared" si="235"/>
        <v>20</v>
      </c>
      <c r="O201" s="207"/>
      <c r="P201" s="207"/>
      <c r="Q201" s="209"/>
      <c r="R201" s="207"/>
      <c r="S201" s="207"/>
      <c r="T201" s="207"/>
      <c r="U201" s="207">
        <f t="shared" si="189"/>
        <v>0</v>
      </c>
      <c r="V201" s="207"/>
      <c r="W201" s="207"/>
      <c r="X201" s="209"/>
      <c r="Y201" s="207"/>
      <c r="Z201" s="207"/>
      <c r="AA201" s="207"/>
      <c r="AB201" s="207">
        <f t="shared" si="190"/>
        <v>0</v>
      </c>
      <c r="AC201" s="207"/>
      <c r="AD201" s="207"/>
      <c r="AE201" s="209"/>
      <c r="AF201" s="207"/>
      <c r="AG201" s="207"/>
      <c r="AH201" s="207"/>
      <c r="AI201" s="207" t="str">
        <f t="shared" si="191"/>
        <v/>
      </c>
      <c r="AJ201" s="207"/>
      <c r="AK201" s="207"/>
      <c r="AL201" s="209"/>
      <c r="AM201" s="207"/>
      <c r="AN201" s="207"/>
      <c r="AO201" s="207"/>
      <c r="AP201" s="207" t="str">
        <f t="shared" si="192"/>
        <v/>
      </c>
      <c r="AQ201" s="207"/>
      <c r="AR201" s="207"/>
      <c r="AS201" s="209"/>
      <c r="AT201" s="207"/>
      <c r="AU201" s="207"/>
      <c r="AV201" s="207"/>
      <c r="AW201" s="207" t="str">
        <f t="shared" si="193"/>
        <v/>
      </c>
      <c r="AX201" s="207"/>
      <c r="AY201" s="207"/>
      <c r="AZ201" s="207"/>
      <c r="BA201" s="207"/>
      <c r="BB201" s="207"/>
      <c r="BC201" s="207"/>
      <c r="BD201" s="207" t="str">
        <f t="shared" si="194"/>
        <v/>
      </c>
      <c r="BE201" s="207"/>
      <c r="BF201" s="207"/>
      <c r="BG201" s="209"/>
      <c r="BH201" s="207"/>
      <c r="BI201" s="207"/>
      <c r="BJ201" s="207"/>
      <c r="BK201" s="207" t="str">
        <f t="shared" si="195"/>
        <v/>
      </c>
      <c r="BL201" s="207"/>
      <c r="BM201" s="207"/>
      <c r="BN201" s="209"/>
      <c r="BO201" s="207"/>
      <c r="BP201" s="207"/>
      <c r="BQ201" s="207"/>
      <c r="BR201" s="207" t="str">
        <f t="shared" si="196"/>
        <v/>
      </c>
      <c r="BS201" s="207"/>
      <c r="BT201" s="207"/>
      <c r="BU201" s="209"/>
      <c r="BV201" s="207"/>
      <c r="BW201" s="207"/>
      <c r="BX201" s="207"/>
      <c r="BY201" s="207" t="str">
        <f t="shared" si="197"/>
        <v/>
      </c>
      <c r="BZ201" s="207"/>
      <c r="CA201" s="207"/>
      <c r="CB201" s="209"/>
      <c r="CC201" s="207"/>
      <c r="CD201" s="207"/>
      <c r="CE201" s="207"/>
      <c r="CF201" s="207" t="str">
        <f t="shared" si="198"/>
        <v/>
      </c>
      <c r="CG201" s="207"/>
      <c r="CH201" s="207"/>
      <c r="CI201" s="209"/>
      <c r="CJ201" s="207"/>
      <c r="CK201" s="207"/>
      <c r="CL201" s="207"/>
      <c r="CM201" s="207" t="str">
        <f t="shared" si="199"/>
        <v/>
      </c>
      <c r="CN201" s="207"/>
      <c r="CO201" s="207"/>
      <c r="CP201" s="207"/>
      <c r="CQ201" s="207"/>
      <c r="CR201" s="207"/>
      <c r="CS201" s="207"/>
      <c r="CT201" s="207" t="str">
        <f t="shared" si="200"/>
        <v/>
      </c>
      <c r="CU201" s="207"/>
      <c r="CV201" s="207"/>
      <c r="CW201" s="209"/>
      <c r="CX201" s="207"/>
      <c r="CY201" s="207"/>
      <c r="CZ201" s="207"/>
      <c r="DA201" s="207" t="str">
        <f t="shared" si="201"/>
        <v/>
      </c>
      <c r="DB201" s="207"/>
      <c r="DC201" s="207"/>
      <c r="DD201" s="209"/>
      <c r="DE201" s="207"/>
      <c r="DF201" s="207"/>
      <c r="DG201" s="207"/>
      <c r="DH201" s="207" t="str">
        <f t="shared" si="202"/>
        <v/>
      </c>
      <c r="DI201" s="207"/>
      <c r="DJ201" s="207"/>
      <c r="DK201" s="209"/>
      <c r="DL201" s="207"/>
      <c r="DM201" s="207"/>
      <c r="DN201" s="207"/>
      <c r="DO201" s="207" t="str">
        <f t="shared" si="203"/>
        <v/>
      </c>
      <c r="DP201" s="207"/>
      <c r="DQ201" s="207"/>
      <c r="DR201" s="209"/>
      <c r="DS201" s="207"/>
      <c r="DT201" s="207"/>
      <c r="DU201" s="207"/>
      <c r="DV201" s="207" t="str">
        <f t="shared" si="204"/>
        <v/>
      </c>
      <c r="DW201" s="207"/>
      <c r="DX201" s="207"/>
      <c r="DY201" s="209"/>
      <c r="DZ201" s="207"/>
      <c r="EA201" s="207"/>
      <c r="EB201" s="207"/>
      <c r="EC201" s="207" t="str">
        <f t="shared" si="205"/>
        <v/>
      </c>
      <c r="ED201" s="207"/>
      <c r="EE201" s="207"/>
      <c r="EF201" s="207"/>
      <c r="EG201" s="207"/>
      <c r="EH201" s="207"/>
      <c r="EI201" s="207"/>
      <c r="EJ201" s="207" t="str">
        <f t="shared" si="206"/>
        <v/>
      </c>
      <c r="EK201" s="207"/>
      <c r="EL201" s="207"/>
      <c r="EM201" s="209"/>
      <c r="EN201" s="207"/>
      <c r="EO201" s="207"/>
      <c r="EP201" s="207"/>
      <c r="EQ201" s="207" t="str">
        <f t="shared" si="207"/>
        <v/>
      </c>
      <c r="ER201" s="207"/>
      <c r="ES201" s="207"/>
      <c r="ET201" s="209"/>
      <c r="EU201" s="207"/>
      <c r="EV201" s="207"/>
      <c r="EW201" s="207"/>
      <c r="EX201" s="207" t="str">
        <f t="shared" si="208"/>
        <v/>
      </c>
      <c r="EY201" s="207"/>
      <c r="EZ201" s="207"/>
      <c r="FA201" s="209"/>
      <c r="FB201" s="207"/>
      <c r="FC201" s="207"/>
      <c r="FD201" s="207"/>
      <c r="FE201" s="207" t="str">
        <f t="shared" si="209"/>
        <v/>
      </c>
      <c r="FF201" s="207"/>
      <c r="FG201" s="207"/>
      <c r="FH201" s="209"/>
      <c r="FI201" s="207"/>
      <c r="FJ201" s="207"/>
      <c r="FK201" s="207"/>
      <c r="FL201" s="207" t="str">
        <f t="shared" si="210"/>
        <v/>
      </c>
      <c r="FM201" s="207"/>
      <c r="FN201" s="207"/>
      <c r="FO201" s="209"/>
      <c r="FP201" s="207"/>
      <c r="FQ201" s="207"/>
      <c r="FR201" s="207"/>
      <c r="FS201" s="207" t="str">
        <f t="shared" si="211"/>
        <v/>
      </c>
      <c r="FT201" s="207"/>
      <c r="FU201" s="207"/>
      <c r="FV201" s="207"/>
      <c r="FW201" s="207"/>
      <c r="FX201" s="207"/>
      <c r="FY201" s="207"/>
      <c r="FZ201" s="207" t="str">
        <f t="shared" si="212"/>
        <v/>
      </c>
      <c r="GA201" s="207"/>
      <c r="GB201" s="207"/>
      <c r="GC201" s="209"/>
      <c r="GD201" s="207"/>
      <c r="GE201" s="207"/>
      <c r="GF201" s="207"/>
      <c r="GG201" s="207" t="str">
        <f t="shared" si="213"/>
        <v/>
      </c>
      <c r="GH201" s="207"/>
      <c r="GI201" s="207"/>
      <c r="GJ201" s="209"/>
      <c r="GK201" s="207"/>
      <c r="GL201" s="207"/>
      <c r="GM201" s="207"/>
      <c r="GN201" s="207" t="str">
        <f t="shared" si="214"/>
        <v/>
      </c>
      <c r="GO201" s="207"/>
      <c r="GP201" s="207"/>
      <c r="GQ201" s="209"/>
      <c r="GR201" s="207"/>
      <c r="GS201" s="207"/>
      <c r="GT201" s="207"/>
      <c r="GU201" s="207" t="str">
        <f t="shared" si="215"/>
        <v/>
      </c>
      <c r="GV201" s="207"/>
      <c r="GW201" s="207"/>
      <c r="GX201" s="209"/>
      <c r="GY201" s="207"/>
      <c r="GZ201" s="207"/>
      <c r="HA201" s="207"/>
      <c r="HB201" s="207" t="str">
        <f t="shared" si="216"/>
        <v/>
      </c>
      <c r="HC201" s="207"/>
      <c r="HD201" s="207"/>
      <c r="HE201" s="209"/>
      <c r="HF201" s="207"/>
      <c r="HG201" s="207"/>
      <c r="HH201" s="207"/>
      <c r="HI201" s="207" t="str">
        <f t="shared" si="217"/>
        <v/>
      </c>
      <c r="HJ201" s="207"/>
      <c r="HK201" s="207"/>
      <c r="HL201" s="207"/>
      <c r="HM201" s="207"/>
      <c r="HN201" s="207"/>
      <c r="HO201" s="207"/>
      <c r="HP201" s="207" t="str">
        <f t="shared" si="218"/>
        <v/>
      </c>
      <c r="HQ201" s="207"/>
      <c r="HR201" s="207"/>
      <c r="HS201" s="209"/>
      <c r="HT201" s="207"/>
      <c r="HU201" s="207"/>
      <c r="HV201" s="207"/>
      <c r="HW201" s="207" t="str">
        <f t="shared" si="219"/>
        <v/>
      </c>
      <c r="HX201" s="207"/>
      <c r="HY201" s="207"/>
      <c r="HZ201" s="209"/>
      <c r="IA201" s="207"/>
      <c r="IB201" s="207"/>
      <c r="IC201" s="207"/>
      <c r="ID201" s="207" t="str">
        <f t="shared" si="220"/>
        <v/>
      </c>
      <c r="IE201" s="207"/>
      <c r="IF201" s="207"/>
      <c r="IG201" s="209"/>
      <c r="IH201" s="207"/>
      <c r="II201" s="207"/>
      <c r="IJ201" s="207"/>
      <c r="IK201" s="207" t="str">
        <f t="shared" si="221"/>
        <v/>
      </c>
      <c r="IL201" s="207"/>
      <c r="IM201" s="207"/>
      <c r="IN201" s="209"/>
      <c r="IO201" s="207"/>
      <c r="IP201" s="207"/>
      <c r="IQ201" s="207"/>
      <c r="IR201" s="207" t="str">
        <f t="shared" si="222"/>
        <v/>
      </c>
      <c r="IS201" s="207"/>
      <c r="IT201" s="207"/>
      <c r="IU201" s="209"/>
      <c r="IV201" s="207"/>
      <c r="IW201" s="207"/>
      <c r="IX201" s="207"/>
      <c r="IY201" s="207" t="str">
        <f t="shared" si="223"/>
        <v/>
      </c>
      <c r="IZ201" s="207"/>
      <c r="JA201" s="207"/>
      <c r="JB201" s="207"/>
      <c r="JC201" s="207"/>
      <c r="JD201" s="207"/>
      <c r="JE201" s="207"/>
      <c r="JF201" s="207" t="str">
        <f t="shared" si="224"/>
        <v/>
      </c>
      <c r="JG201" s="207"/>
      <c r="JH201" s="207"/>
      <c r="JI201" s="209"/>
      <c r="JJ201" s="207"/>
      <c r="JK201" s="207"/>
      <c r="JL201" s="207"/>
      <c r="JM201" s="207" t="str">
        <f t="shared" si="225"/>
        <v/>
      </c>
      <c r="JN201" s="207"/>
      <c r="JO201" s="207"/>
      <c r="JP201" s="209"/>
      <c r="JQ201" s="207"/>
      <c r="JR201" s="207"/>
      <c r="JS201" s="207"/>
      <c r="JT201" s="207" t="str">
        <f t="shared" si="226"/>
        <v/>
      </c>
      <c r="JU201" s="207"/>
      <c r="JV201" s="207"/>
      <c r="JW201" s="209"/>
      <c r="JX201" s="207"/>
      <c r="JY201" s="207"/>
      <c r="JZ201" s="207"/>
      <c r="KA201" s="207" t="str">
        <f t="shared" si="227"/>
        <v/>
      </c>
      <c r="KB201" s="207"/>
      <c r="KC201" s="207"/>
      <c r="KD201" s="209"/>
      <c r="KE201" s="207"/>
      <c r="KF201" s="207"/>
      <c r="KG201" s="207"/>
      <c r="KH201" s="207" t="str">
        <f t="shared" si="228"/>
        <v/>
      </c>
      <c r="KI201" s="207"/>
      <c r="KJ201" s="207"/>
      <c r="KK201" s="209"/>
      <c r="KL201" s="207"/>
      <c r="KM201" s="207"/>
      <c r="KN201" s="207"/>
      <c r="KO201" s="207" t="str">
        <f t="shared" si="229"/>
        <v/>
      </c>
      <c r="KP201" s="207"/>
      <c r="KQ201" s="207"/>
      <c r="KR201" s="207"/>
      <c r="KS201" s="207"/>
      <c r="KT201" s="207"/>
      <c r="KU201" s="207"/>
      <c r="KV201" s="207" t="str">
        <f t="shared" si="230"/>
        <v/>
      </c>
      <c r="KW201" s="207"/>
      <c r="KX201" s="207"/>
      <c r="KY201" s="209"/>
      <c r="KZ201" s="207"/>
      <c r="LA201" s="207"/>
      <c r="LB201" s="207"/>
      <c r="LC201" s="207" t="str">
        <f t="shared" si="231"/>
        <v/>
      </c>
      <c r="LD201" s="207"/>
      <c r="LE201" s="207"/>
      <c r="LF201" s="209"/>
      <c r="LG201" s="207"/>
      <c r="LH201" s="207"/>
      <c r="LI201" s="207"/>
      <c r="LJ201" s="207" t="str">
        <f t="shared" si="168"/>
        <v/>
      </c>
      <c r="LK201" s="207"/>
      <c r="LL201" s="207"/>
      <c r="LM201" s="209"/>
      <c r="LN201" s="207"/>
      <c r="LO201" s="207"/>
      <c r="LP201" s="207"/>
      <c r="LQ201" s="207" t="str">
        <f t="shared" si="169"/>
        <v/>
      </c>
      <c r="LR201" s="207"/>
      <c r="LS201" s="207"/>
      <c r="LT201" s="209"/>
      <c r="LU201" s="207"/>
      <c r="LV201" s="207"/>
      <c r="LW201" s="207"/>
      <c r="LX201" s="207" t="str">
        <f t="shared" si="170"/>
        <v/>
      </c>
      <c r="LY201" s="207"/>
      <c r="LZ201" s="207"/>
      <c r="MA201" s="209"/>
      <c r="MB201" s="207"/>
      <c r="MC201" s="207"/>
      <c r="MD201" s="207"/>
      <c r="ME201" s="207" t="str">
        <f t="shared" si="171"/>
        <v/>
      </c>
      <c r="MF201" s="207"/>
      <c r="MG201" s="207"/>
      <c r="MH201" s="207"/>
      <c r="MI201" s="207"/>
      <c r="MJ201" s="207"/>
      <c r="MK201" s="207"/>
      <c r="ML201" s="207" t="str">
        <f t="shared" si="172"/>
        <v/>
      </c>
      <c r="MM201" s="207"/>
      <c r="MN201" s="207"/>
      <c r="MO201" s="209"/>
      <c r="MP201" s="207"/>
      <c r="MQ201" s="207"/>
      <c r="MR201" s="207"/>
      <c r="MS201" s="207" t="str">
        <f t="shared" si="173"/>
        <v/>
      </c>
      <c r="MT201" s="207"/>
      <c r="MU201" s="207"/>
      <c r="MV201" s="209"/>
      <c r="MW201" s="207"/>
      <c r="MX201" s="207"/>
      <c r="MY201" s="207"/>
      <c r="MZ201" s="207" t="str">
        <f t="shared" si="174"/>
        <v/>
      </c>
      <c r="NA201" s="207"/>
      <c r="NB201" s="207"/>
      <c r="NC201" s="209"/>
      <c r="ND201" s="207"/>
      <c r="NE201" s="207"/>
      <c r="NF201" s="207"/>
      <c r="NG201" s="207" t="str">
        <f t="shared" si="175"/>
        <v/>
      </c>
      <c r="NH201" s="207"/>
      <c r="NI201" s="207"/>
      <c r="NJ201" s="209"/>
      <c r="NK201" s="207"/>
      <c r="NL201" s="207"/>
      <c r="NM201" s="207"/>
      <c r="NN201" s="207" t="str">
        <f t="shared" si="176"/>
        <v/>
      </c>
      <c r="NO201" s="207"/>
      <c r="NP201" s="207"/>
      <c r="NQ201" s="209"/>
      <c r="NR201" s="207"/>
      <c r="NS201" s="207"/>
      <c r="NT201" s="207"/>
      <c r="NU201" s="207" t="str">
        <f t="shared" si="177"/>
        <v/>
      </c>
      <c r="NV201" s="207"/>
      <c r="NW201" s="207"/>
      <c r="NX201" s="207"/>
      <c r="NY201" s="207"/>
      <c r="NZ201" s="207"/>
      <c r="OA201" s="207"/>
      <c r="OB201" s="207" t="str">
        <f t="shared" si="178"/>
        <v/>
      </c>
      <c r="OC201" s="207"/>
      <c r="OD201" s="207"/>
      <c r="OE201" s="209"/>
      <c r="OF201" s="207"/>
      <c r="OG201" s="207"/>
      <c r="OH201" s="207"/>
      <c r="OI201" s="207" t="str">
        <f t="shared" si="179"/>
        <v/>
      </c>
      <c r="OJ201" s="207"/>
      <c r="OK201" s="207"/>
      <c r="OL201" s="209"/>
      <c r="OM201" s="207"/>
      <c r="ON201" s="207"/>
      <c r="OO201" s="207"/>
      <c r="OP201" s="207" t="str">
        <f t="shared" si="180"/>
        <v/>
      </c>
      <c r="OQ201" s="207"/>
      <c r="OR201" s="207"/>
      <c r="OS201" s="209"/>
      <c r="OT201" s="207"/>
      <c r="OU201" s="207"/>
      <c r="OV201" s="207"/>
      <c r="OW201" s="207" t="str">
        <f t="shared" si="181"/>
        <v/>
      </c>
      <c r="OX201" s="207"/>
      <c r="OY201" s="207"/>
      <c r="OZ201" s="209"/>
      <c r="PA201" s="207"/>
      <c r="PB201" s="207"/>
      <c r="PC201" s="207"/>
      <c r="PD201" s="207" t="str">
        <f t="shared" si="182"/>
        <v/>
      </c>
      <c r="PE201" s="207"/>
      <c r="PF201" s="207"/>
      <c r="PG201" s="209"/>
      <c r="PH201" s="207"/>
      <c r="PI201" s="207"/>
      <c r="PJ201" s="207"/>
      <c r="PK201" s="207" t="str">
        <f t="shared" si="183"/>
        <v/>
      </c>
      <c r="PL201" s="207"/>
      <c r="PM201" s="207"/>
      <c r="PN201" s="207"/>
      <c r="PO201" s="207"/>
      <c r="PP201" s="207"/>
      <c r="PQ201" s="207"/>
      <c r="PR201" s="207" t="str">
        <f t="shared" si="184"/>
        <v/>
      </c>
      <c r="PS201" s="207"/>
      <c r="PT201" s="207"/>
      <c r="PU201" s="207"/>
      <c r="PV201" s="207"/>
      <c r="PW201" s="207"/>
      <c r="PX201" s="207"/>
      <c r="PY201" s="207" t="str">
        <f t="shared" si="185"/>
        <v/>
      </c>
      <c r="PZ201" s="207"/>
      <c r="QA201" s="207"/>
      <c r="QB201" s="207"/>
      <c r="QC201" s="207"/>
      <c r="QD201" s="207"/>
      <c r="QE201" s="207"/>
      <c r="QF201" s="207" t="str">
        <f t="shared" si="186"/>
        <v/>
      </c>
      <c r="QG201" s="207"/>
      <c r="QH201" s="207"/>
      <c r="QI201" s="207"/>
      <c r="QJ201" s="207"/>
      <c r="QK201" s="207"/>
      <c r="QL201" s="207"/>
      <c r="QM201" s="207"/>
      <c r="QN201" s="207"/>
      <c r="QO201" s="207"/>
      <c r="QP201" s="207"/>
      <c r="QQ201" s="207"/>
      <c r="QR201" s="207"/>
      <c r="QS201" s="207"/>
      <c r="QT201" s="207"/>
      <c r="QU201" s="207"/>
      <c r="QV201" s="207"/>
    </row>
    <row r="202" spans="1:464" s="6" customFormat="1" ht="16.5">
      <c r="A202" s="207"/>
      <c r="B202" s="208"/>
      <c r="C202" s="208"/>
      <c r="D202" s="208"/>
      <c r="E202" s="208"/>
      <c r="F202" s="207"/>
      <c r="G202" s="207" t="e">
        <f t="shared" si="234"/>
        <v>#N/A</v>
      </c>
      <c r="H202" s="208"/>
      <c r="I202" s="208"/>
      <c r="J202" s="208"/>
      <c r="K202" s="207"/>
      <c r="L202" s="207"/>
      <c r="M202" s="207"/>
      <c r="N202" s="207">
        <f t="shared" si="235"/>
        <v>20</v>
      </c>
      <c r="O202" s="207"/>
      <c r="P202" s="207"/>
      <c r="Q202" s="209"/>
      <c r="R202" s="207"/>
      <c r="S202" s="207"/>
      <c r="T202" s="207"/>
      <c r="U202" s="207">
        <f t="shared" ref="U202:U214" si="236">U26</f>
        <v>0</v>
      </c>
      <c r="V202" s="207"/>
      <c r="W202" s="207"/>
      <c r="X202" s="209"/>
      <c r="Y202" s="207"/>
      <c r="Z202" s="207"/>
      <c r="AA202" s="207"/>
      <c r="AB202" s="207">
        <f t="shared" ref="AB202:AB214" si="237">AB26</f>
        <v>20</v>
      </c>
      <c r="AC202" s="207"/>
      <c r="AD202" s="207"/>
      <c r="AE202" s="209"/>
      <c r="AF202" s="207"/>
      <c r="AG202" s="207"/>
      <c r="AH202" s="207"/>
      <c r="AI202" s="207" t="str">
        <f t="shared" si="191"/>
        <v/>
      </c>
      <c r="AJ202" s="207"/>
      <c r="AK202" s="207"/>
      <c r="AL202" s="209"/>
      <c r="AM202" s="207"/>
      <c r="AN202" s="207"/>
      <c r="AO202" s="207"/>
      <c r="AP202" s="207" t="str">
        <f t="shared" si="192"/>
        <v/>
      </c>
      <c r="AQ202" s="207"/>
      <c r="AR202" s="207"/>
      <c r="AS202" s="209"/>
      <c r="AT202" s="207"/>
      <c r="AU202" s="207"/>
      <c r="AV202" s="207"/>
      <c r="AW202" s="207" t="str">
        <f t="shared" si="193"/>
        <v/>
      </c>
      <c r="AX202" s="207"/>
      <c r="AY202" s="207"/>
      <c r="AZ202" s="207"/>
      <c r="BA202" s="207"/>
      <c r="BB202" s="207"/>
      <c r="BC202" s="207"/>
      <c r="BD202" s="207" t="str">
        <f t="shared" si="194"/>
        <v/>
      </c>
      <c r="BE202" s="207"/>
      <c r="BF202" s="207"/>
      <c r="BG202" s="209"/>
      <c r="BH202" s="207"/>
      <c r="BI202" s="207"/>
      <c r="BJ202" s="207"/>
      <c r="BK202" s="207" t="str">
        <f t="shared" si="195"/>
        <v/>
      </c>
      <c r="BL202" s="207"/>
      <c r="BM202" s="207"/>
      <c r="BN202" s="209"/>
      <c r="BO202" s="207"/>
      <c r="BP202" s="207"/>
      <c r="BQ202" s="207"/>
      <c r="BR202" s="207" t="str">
        <f t="shared" si="196"/>
        <v/>
      </c>
      <c r="BS202" s="207"/>
      <c r="BT202" s="207"/>
      <c r="BU202" s="209"/>
      <c r="BV202" s="207"/>
      <c r="BW202" s="207"/>
      <c r="BX202" s="207"/>
      <c r="BY202" s="207" t="str">
        <f t="shared" si="197"/>
        <v/>
      </c>
      <c r="BZ202" s="207"/>
      <c r="CA202" s="207"/>
      <c r="CB202" s="209"/>
      <c r="CC202" s="207"/>
      <c r="CD202" s="207"/>
      <c r="CE202" s="207"/>
      <c r="CF202" s="207" t="str">
        <f t="shared" si="198"/>
        <v/>
      </c>
      <c r="CG202" s="207"/>
      <c r="CH202" s="207"/>
      <c r="CI202" s="209"/>
      <c r="CJ202" s="207"/>
      <c r="CK202" s="207"/>
      <c r="CL202" s="207"/>
      <c r="CM202" s="207" t="str">
        <f t="shared" si="199"/>
        <v/>
      </c>
      <c r="CN202" s="207"/>
      <c r="CO202" s="207"/>
      <c r="CP202" s="207"/>
      <c r="CQ202" s="207"/>
      <c r="CR202" s="207"/>
      <c r="CS202" s="207"/>
      <c r="CT202" s="207" t="str">
        <f t="shared" si="200"/>
        <v/>
      </c>
      <c r="CU202" s="207"/>
      <c r="CV202" s="207"/>
      <c r="CW202" s="209"/>
      <c r="CX202" s="207"/>
      <c r="CY202" s="207"/>
      <c r="CZ202" s="207"/>
      <c r="DA202" s="207" t="str">
        <f t="shared" si="201"/>
        <v/>
      </c>
      <c r="DB202" s="207"/>
      <c r="DC202" s="207"/>
      <c r="DD202" s="209"/>
      <c r="DE202" s="207"/>
      <c r="DF202" s="207"/>
      <c r="DG202" s="207"/>
      <c r="DH202" s="207" t="str">
        <f t="shared" si="202"/>
        <v/>
      </c>
      <c r="DI202" s="207"/>
      <c r="DJ202" s="207"/>
      <c r="DK202" s="209"/>
      <c r="DL202" s="207"/>
      <c r="DM202" s="207"/>
      <c r="DN202" s="207"/>
      <c r="DO202" s="207" t="str">
        <f t="shared" si="203"/>
        <v/>
      </c>
      <c r="DP202" s="207"/>
      <c r="DQ202" s="207"/>
      <c r="DR202" s="209"/>
      <c r="DS202" s="207"/>
      <c r="DT202" s="207"/>
      <c r="DU202" s="207"/>
      <c r="DV202" s="207" t="str">
        <f t="shared" si="204"/>
        <v/>
      </c>
      <c r="DW202" s="207"/>
      <c r="DX202" s="207"/>
      <c r="DY202" s="209"/>
      <c r="DZ202" s="207"/>
      <c r="EA202" s="207"/>
      <c r="EB202" s="207"/>
      <c r="EC202" s="207" t="str">
        <f t="shared" si="205"/>
        <v/>
      </c>
      <c r="ED202" s="207"/>
      <c r="EE202" s="207"/>
      <c r="EF202" s="207"/>
      <c r="EG202" s="207"/>
      <c r="EH202" s="207"/>
      <c r="EI202" s="207"/>
      <c r="EJ202" s="207" t="str">
        <f t="shared" si="206"/>
        <v/>
      </c>
      <c r="EK202" s="207"/>
      <c r="EL202" s="207"/>
      <c r="EM202" s="209"/>
      <c r="EN202" s="207"/>
      <c r="EO202" s="207"/>
      <c r="EP202" s="207"/>
      <c r="EQ202" s="207" t="str">
        <f t="shared" si="207"/>
        <v/>
      </c>
      <c r="ER202" s="207"/>
      <c r="ES202" s="207"/>
      <c r="ET202" s="209"/>
      <c r="EU202" s="207"/>
      <c r="EV202" s="207"/>
      <c r="EW202" s="207"/>
      <c r="EX202" s="207" t="str">
        <f t="shared" si="208"/>
        <v/>
      </c>
      <c r="EY202" s="207"/>
      <c r="EZ202" s="207"/>
      <c r="FA202" s="209"/>
      <c r="FB202" s="207"/>
      <c r="FC202" s="207"/>
      <c r="FD202" s="207"/>
      <c r="FE202" s="207" t="str">
        <f t="shared" si="209"/>
        <v/>
      </c>
      <c r="FF202" s="207"/>
      <c r="FG202" s="207"/>
      <c r="FH202" s="209"/>
      <c r="FI202" s="207"/>
      <c r="FJ202" s="207"/>
      <c r="FK202" s="207"/>
      <c r="FL202" s="207" t="str">
        <f t="shared" si="210"/>
        <v/>
      </c>
      <c r="FM202" s="207"/>
      <c r="FN202" s="207"/>
      <c r="FO202" s="209"/>
      <c r="FP202" s="207"/>
      <c r="FQ202" s="207"/>
      <c r="FR202" s="207"/>
      <c r="FS202" s="207" t="str">
        <f t="shared" si="211"/>
        <v/>
      </c>
      <c r="FT202" s="207"/>
      <c r="FU202" s="207"/>
      <c r="FV202" s="207"/>
      <c r="FW202" s="207"/>
      <c r="FX202" s="207"/>
      <c r="FY202" s="207"/>
      <c r="FZ202" s="207" t="str">
        <f t="shared" si="212"/>
        <v/>
      </c>
      <c r="GA202" s="207"/>
      <c r="GB202" s="207"/>
      <c r="GC202" s="209"/>
      <c r="GD202" s="207"/>
      <c r="GE202" s="207"/>
      <c r="GF202" s="207"/>
      <c r="GG202" s="207" t="str">
        <f t="shared" si="213"/>
        <v/>
      </c>
      <c r="GH202" s="207"/>
      <c r="GI202" s="207"/>
      <c r="GJ202" s="209"/>
      <c r="GK202" s="207"/>
      <c r="GL202" s="207"/>
      <c r="GM202" s="207"/>
      <c r="GN202" s="207" t="str">
        <f t="shared" si="214"/>
        <v/>
      </c>
      <c r="GO202" s="207"/>
      <c r="GP202" s="207"/>
      <c r="GQ202" s="209"/>
      <c r="GR202" s="207"/>
      <c r="GS202" s="207"/>
      <c r="GT202" s="207"/>
      <c r="GU202" s="207" t="str">
        <f t="shared" si="215"/>
        <v/>
      </c>
      <c r="GV202" s="207"/>
      <c r="GW202" s="207"/>
      <c r="GX202" s="209"/>
      <c r="GY202" s="207"/>
      <c r="GZ202" s="207"/>
      <c r="HA202" s="207"/>
      <c r="HB202" s="207" t="str">
        <f t="shared" si="216"/>
        <v/>
      </c>
      <c r="HC202" s="207"/>
      <c r="HD202" s="207"/>
      <c r="HE202" s="209"/>
      <c r="HF202" s="207"/>
      <c r="HG202" s="207"/>
      <c r="HH202" s="207"/>
      <c r="HI202" s="207" t="str">
        <f t="shared" si="217"/>
        <v/>
      </c>
      <c r="HJ202" s="207"/>
      <c r="HK202" s="207"/>
      <c r="HL202" s="207"/>
      <c r="HM202" s="207"/>
      <c r="HN202" s="207"/>
      <c r="HO202" s="207"/>
      <c r="HP202" s="207" t="str">
        <f t="shared" si="218"/>
        <v/>
      </c>
      <c r="HQ202" s="207"/>
      <c r="HR202" s="207"/>
      <c r="HS202" s="209"/>
      <c r="HT202" s="207"/>
      <c r="HU202" s="207"/>
      <c r="HV202" s="207"/>
      <c r="HW202" s="207" t="str">
        <f t="shared" si="219"/>
        <v/>
      </c>
      <c r="HX202" s="207"/>
      <c r="HY202" s="207"/>
      <c r="HZ202" s="209"/>
      <c r="IA202" s="207"/>
      <c r="IB202" s="207"/>
      <c r="IC202" s="207"/>
      <c r="ID202" s="207" t="str">
        <f t="shared" si="220"/>
        <v/>
      </c>
      <c r="IE202" s="207"/>
      <c r="IF202" s="207"/>
      <c r="IG202" s="209"/>
      <c r="IH202" s="207"/>
      <c r="II202" s="207"/>
      <c r="IJ202" s="207"/>
      <c r="IK202" s="207" t="str">
        <f t="shared" si="221"/>
        <v/>
      </c>
      <c r="IL202" s="207"/>
      <c r="IM202" s="207"/>
      <c r="IN202" s="209"/>
      <c r="IO202" s="207"/>
      <c r="IP202" s="207"/>
      <c r="IQ202" s="207"/>
      <c r="IR202" s="207" t="str">
        <f t="shared" si="222"/>
        <v/>
      </c>
      <c r="IS202" s="207"/>
      <c r="IT202" s="207"/>
      <c r="IU202" s="209"/>
      <c r="IV202" s="207"/>
      <c r="IW202" s="207"/>
      <c r="IX202" s="207"/>
      <c r="IY202" s="207" t="str">
        <f t="shared" si="223"/>
        <v/>
      </c>
      <c r="IZ202" s="207"/>
      <c r="JA202" s="207"/>
      <c r="JB202" s="207"/>
      <c r="JC202" s="207"/>
      <c r="JD202" s="207"/>
      <c r="JE202" s="207"/>
      <c r="JF202" s="207" t="str">
        <f t="shared" si="224"/>
        <v/>
      </c>
      <c r="JG202" s="207"/>
      <c r="JH202" s="207"/>
      <c r="JI202" s="209"/>
      <c r="JJ202" s="207"/>
      <c r="JK202" s="207"/>
      <c r="JL202" s="207"/>
      <c r="JM202" s="207" t="str">
        <f t="shared" si="225"/>
        <v/>
      </c>
      <c r="JN202" s="207"/>
      <c r="JO202" s="207"/>
      <c r="JP202" s="209"/>
      <c r="JQ202" s="207"/>
      <c r="JR202" s="207"/>
      <c r="JS202" s="207"/>
      <c r="JT202" s="207" t="str">
        <f t="shared" si="226"/>
        <v/>
      </c>
      <c r="JU202" s="207"/>
      <c r="JV202" s="207"/>
      <c r="JW202" s="209"/>
      <c r="JX202" s="207"/>
      <c r="JY202" s="207"/>
      <c r="JZ202" s="207"/>
      <c r="KA202" s="207" t="str">
        <f t="shared" si="227"/>
        <v/>
      </c>
      <c r="KB202" s="207"/>
      <c r="KC202" s="207"/>
      <c r="KD202" s="209"/>
      <c r="KE202" s="207"/>
      <c r="KF202" s="207"/>
      <c r="KG202" s="207"/>
      <c r="KH202" s="207" t="str">
        <f t="shared" si="228"/>
        <v/>
      </c>
      <c r="KI202" s="207"/>
      <c r="KJ202" s="207"/>
      <c r="KK202" s="209"/>
      <c r="KL202" s="207"/>
      <c r="KM202" s="207"/>
      <c r="KN202" s="207"/>
      <c r="KO202" s="207" t="str">
        <f t="shared" si="229"/>
        <v/>
      </c>
      <c r="KP202" s="207"/>
      <c r="KQ202" s="207"/>
      <c r="KR202" s="207"/>
      <c r="KS202" s="207"/>
      <c r="KT202" s="207"/>
      <c r="KU202" s="207"/>
      <c r="KV202" s="207" t="str">
        <f t="shared" si="230"/>
        <v/>
      </c>
      <c r="KW202" s="207"/>
      <c r="KX202" s="207"/>
      <c r="KY202" s="209"/>
      <c r="KZ202" s="207"/>
      <c r="LA202" s="207"/>
      <c r="LB202" s="207"/>
      <c r="LC202" s="207" t="str">
        <f t="shared" si="231"/>
        <v/>
      </c>
      <c r="LD202" s="207"/>
      <c r="LE202" s="207"/>
      <c r="LF202" s="209"/>
      <c r="LG202" s="207"/>
      <c r="LH202" s="207"/>
      <c r="LI202" s="207"/>
      <c r="LJ202" s="207" t="str">
        <f t="shared" si="168"/>
        <v/>
      </c>
      <c r="LK202" s="207"/>
      <c r="LL202" s="207"/>
      <c r="LM202" s="209"/>
      <c r="LN202" s="207"/>
      <c r="LO202" s="207"/>
      <c r="LP202" s="207"/>
      <c r="LQ202" s="207" t="str">
        <f t="shared" si="169"/>
        <v/>
      </c>
      <c r="LR202" s="207"/>
      <c r="LS202" s="207"/>
      <c r="LT202" s="209"/>
      <c r="LU202" s="207"/>
      <c r="LV202" s="207"/>
      <c r="LW202" s="207"/>
      <c r="LX202" s="207" t="str">
        <f t="shared" si="170"/>
        <v/>
      </c>
      <c r="LY202" s="207"/>
      <c r="LZ202" s="207"/>
      <c r="MA202" s="209"/>
      <c r="MB202" s="207"/>
      <c r="MC202" s="207"/>
      <c r="MD202" s="207"/>
      <c r="ME202" s="207" t="str">
        <f t="shared" si="171"/>
        <v/>
      </c>
      <c r="MF202" s="207"/>
      <c r="MG202" s="207"/>
      <c r="MH202" s="207"/>
      <c r="MI202" s="207"/>
      <c r="MJ202" s="207"/>
      <c r="MK202" s="207"/>
      <c r="ML202" s="207" t="str">
        <f t="shared" si="172"/>
        <v/>
      </c>
      <c r="MM202" s="207"/>
      <c r="MN202" s="207"/>
      <c r="MO202" s="209"/>
      <c r="MP202" s="207"/>
      <c r="MQ202" s="207"/>
      <c r="MR202" s="207"/>
      <c r="MS202" s="207" t="str">
        <f t="shared" si="173"/>
        <v/>
      </c>
      <c r="MT202" s="207"/>
      <c r="MU202" s="207"/>
      <c r="MV202" s="209"/>
      <c r="MW202" s="207"/>
      <c r="MX202" s="207"/>
      <c r="MY202" s="207"/>
      <c r="MZ202" s="207" t="str">
        <f t="shared" si="174"/>
        <v/>
      </c>
      <c r="NA202" s="207"/>
      <c r="NB202" s="207"/>
      <c r="NC202" s="209"/>
      <c r="ND202" s="207"/>
      <c r="NE202" s="207"/>
      <c r="NF202" s="207"/>
      <c r="NG202" s="207" t="str">
        <f t="shared" si="175"/>
        <v/>
      </c>
      <c r="NH202" s="207"/>
      <c r="NI202" s="207"/>
      <c r="NJ202" s="209"/>
      <c r="NK202" s="207"/>
      <c r="NL202" s="207"/>
      <c r="NM202" s="207"/>
      <c r="NN202" s="207" t="str">
        <f t="shared" si="176"/>
        <v/>
      </c>
      <c r="NO202" s="207"/>
      <c r="NP202" s="207"/>
      <c r="NQ202" s="209"/>
      <c r="NR202" s="207"/>
      <c r="NS202" s="207"/>
      <c r="NT202" s="207"/>
      <c r="NU202" s="207" t="str">
        <f t="shared" si="177"/>
        <v/>
      </c>
      <c r="NV202" s="207"/>
      <c r="NW202" s="207"/>
      <c r="NX202" s="207"/>
      <c r="NY202" s="207"/>
      <c r="NZ202" s="207"/>
      <c r="OA202" s="207"/>
      <c r="OB202" s="207" t="str">
        <f t="shared" si="178"/>
        <v/>
      </c>
      <c r="OC202" s="207"/>
      <c r="OD202" s="207"/>
      <c r="OE202" s="209"/>
      <c r="OF202" s="207"/>
      <c r="OG202" s="207"/>
      <c r="OH202" s="207"/>
      <c r="OI202" s="207" t="str">
        <f t="shared" si="179"/>
        <v/>
      </c>
      <c r="OJ202" s="207"/>
      <c r="OK202" s="207"/>
      <c r="OL202" s="209"/>
      <c r="OM202" s="207"/>
      <c r="ON202" s="207"/>
      <c r="OO202" s="207"/>
      <c r="OP202" s="207" t="str">
        <f t="shared" si="180"/>
        <v/>
      </c>
      <c r="OQ202" s="207"/>
      <c r="OR202" s="207"/>
      <c r="OS202" s="209"/>
      <c r="OT202" s="207"/>
      <c r="OU202" s="207"/>
      <c r="OV202" s="207"/>
      <c r="OW202" s="207" t="str">
        <f t="shared" si="181"/>
        <v/>
      </c>
      <c r="OX202" s="207"/>
      <c r="OY202" s="207"/>
      <c r="OZ202" s="209"/>
      <c r="PA202" s="207"/>
      <c r="PB202" s="207"/>
      <c r="PC202" s="207"/>
      <c r="PD202" s="207" t="str">
        <f t="shared" si="182"/>
        <v/>
      </c>
      <c r="PE202" s="207"/>
      <c r="PF202" s="207"/>
      <c r="PG202" s="209"/>
      <c r="PH202" s="207"/>
      <c r="PI202" s="207"/>
      <c r="PJ202" s="207"/>
      <c r="PK202" s="207" t="str">
        <f t="shared" si="183"/>
        <v/>
      </c>
      <c r="PL202" s="207"/>
      <c r="PM202" s="207"/>
      <c r="PN202" s="207"/>
      <c r="PO202" s="207"/>
      <c r="PP202" s="207"/>
      <c r="PQ202" s="207"/>
      <c r="PR202" s="207" t="str">
        <f t="shared" si="184"/>
        <v/>
      </c>
      <c r="PS202" s="207"/>
      <c r="PT202" s="207"/>
      <c r="PU202" s="207"/>
      <c r="PV202" s="207"/>
      <c r="PW202" s="207"/>
      <c r="PX202" s="207"/>
      <c r="PY202" s="207" t="str">
        <f t="shared" si="185"/>
        <v/>
      </c>
      <c r="PZ202" s="207"/>
      <c r="QA202" s="207"/>
      <c r="QB202" s="207"/>
      <c r="QC202" s="207"/>
      <c r="QD202" s="207"/>
      <c r="QE202" s="207"/>
      <c r="QF202" s="207" t="str">
        <f t="shared" si="186"/>
        <v/>
      </c>
      <c r="QG202" s="207"/>
      <c r="QH202" s="207"/>
      <c r="QI202" s="207"/>
      <c r="QJ202" s="207"/>
      <c r="QK202" s="207"/>
      <c r="QL202" s="207"/>
      <c r="QM202" s="207"/>
      <c r="QN202" s="207"/>
      <c r="QO202" s="207"/>
      <c r="QP202" s="207"/>
      <c r="QQ202" s="207"/>
      <c r="QR202" s="207"/>
      <c r="QS202" s="207"/>
      <c r="QT202" s="207"/>
      <c r="QU202" s="207"/>
      <c r="QV202" s="207"/>
    </row>
    <row r="203" spans="1:464" s="6" customFormat="1" ht="16.5">
      <c r="A203" s="207"/>
      <c r="B203" s="208"/>
      <c r="C203" s="208"/>
      <c r="D203" s="208"/>
      <c r="E203" s="208"/>
      <c r="F203" s="207"/>
      <c r="G203" s="207" t="e">
        <f t="shared" si="234"/>
        <v>#N/A</v>
      </c>
      <c r="H203" s="208"/>
      <c r="I203" s="208"/>
      <c r="J203" s="208"/>
      <c r="K203" s="207"/>
      <c r="L203" s="207"/>
      <c r="M203" s="207"/>
      <c r="N203" s="207">
        <f t="shared" si="235"/>
        <v>20</v>
      </c>
      <c r="O203" s="207"/>
      <c r="P203" s="207"/>
      <c r="Q203" s="209"/>
      <c r="R203" s="207"/>
      <c r="S203" s="207"/>
      <c r="T203" s="207"/>
      <c r="U203" s="207">
        <f t="shared" si="236"/>
        <v>0</v>
      </c>
      <c r="V203" s="207"/>
      <c r="W203" s="207"/>
      <c r="X203" s="209"/>
      <c r="Y203" s="207"/>
      <c r="Z203" s="207"/>
      <c r="AA203" s="207"/>
      <c r="AB203" s="207">
        <f t="shared" si="237"/>
        <v>0</v>
      </c>
      <c r="AC203" s="207"/>
      <c r="AD203" s="207"/>
      <c r="AE203" s="209"/>
      <c r="AF203" s="207"/>
      <c r="AG203" s="207"/>
      <c r="AH203" s="207"/>
      <c r="AI203" s="207" t="str">
        <f t="shared" si="191"/>
        <v/>
      </c>
      <c r="AJ203" s="207"/>
      <c r="AK203" s="207"/>
      <c r="AL203" s="209"/>
      <c r="AM203" s="207"/>
      <c r="AN203" s="207"/>
      <c r="AO203" s="207"/>
      <c r="AP203" s="207" t="str">
        <f t="shared" si="192"/>
        <v/>
      </c>
      <c r="AQ203" s="207"/>
      <c r="AR203" s="207"/>
      <c r="AS203" s="209"/>
      <c r="AT203" s="207"/>
      <c r="AU203" s="207"/>
      <c r="AV203" s="207"/>
      <c r="AW203" s="207" t="str">
        <f t="shared" si="193"/>
        <v/>
      </c>
      <c r="AX203" s="207"/>
      <c r="AY203" s="207"/>
      <c r="AZ203" s="207"/>
      <c r="BA203" s="207"/>
      <c r="BB203" s="207"/>
      <c r="BC203" s="207"/>
      <c r="BD203" s="207" t="str">
        <f t="shared" si="194"/>
        <v/>
      </c>
      <c r="BE203" s="207"/>
      <c r="BF203" s="207"/>
      <c r="BG203" s="209"/>
      <c r="BH203" s="207"/>
      <c r="BI203" s="207"/>
      <c r="BJ203" s="207"/>
      <c r="BK203" s="207" t="str">
        <f t="shared" si="195"/>
        <v/>
      </c>
      <c r="BL203" s="207"/>
      <c r="BM203" s="207"/>
      <c r="BN203" s="209"/>
      <c r="BO203" s="207"/>
      <c r="BP203" s="207"/>
      <c r="BQ203" s="207"/>
      <c r="BR203" s="207" t="str">
        <f t="shared" si="196"/>
        <v/>
      </c>
      <c r="BS203" s="207"/>
      <c r="BT203" s="207"/>
      <c r="BU203" s="209"/>
      <c r="BV203" s="207"/>
      <c r="BW203" s="207"/>
      <c r="BX203" s="207"/>
      <c r="BY203" s="207" t="str">
        <f t="shared" si="197"/>
        <v/>
      </c>
      <c r="BZ203" s="207"/>
      <c r="CA203" s="207"/>
      <c r="CB203" s="209"/>
      <c r="CC203" s="207"/>
      <c r="CD203" s="207"/>
      <c r="CE203" s="207"/>
      <c r="CF203" s="207" t="str">
        <f t="shared" si="198"/>
        <v/>
      </c>
      <c r="CG203" s="207"/>
      <c r="CH203" s="207"/>
      <c r="CI203" s="209"/>
      <c r="CJ203" s="207"/>
      <c r="CK203" s="207"/>
      <c r="CL203" s="207"/>
      <c r="CM203" s="207" t="str">
        <f t="shared" si="199"/>
        <v/>
      </c>
      <c r="CN203" s="207"/>
      <c r="CO203" s="207"/>
      <c r="CP203" s="207"/>
      <c r="CQ203" s="207"/>
      <c r="CR203" s="207"/>
      <c r="CS203" s="207"/>
      <c r="CT203" s="207" t="str">
        <f t="shared" si="200"/>
        <v/>
      </c>
      <c r="CU203" s="207"/>
      <c r="CV203" s="207"/>
      <c r="CW203" s="209"/>
      <c r="CX203" s="207"/>
      <c r="CY203" s="207"/>
      <c r="CZ203" s="207"/>
      <c r="DA203" s="207" t="str">
        <f t="shared" si="201"/>
        <v/>
      </c>
      <c r="DB203" s="207"/>
      <c r="DC203" s="207"/>
      <c r="DD203" s="209"/>
      <c r="DE203" s="207"/>
      <c r="DF203" s="207"/>
      <c r="DG203" s="207"/>
      <c r="DH203" s="207" t="str">
        <f t="shared" si="202"/>
        <v/>
      </c>
      <c r="DI203" s="207"/>
      <c r="DJ203" s="207"/>
      <c r="DK203" s="209"/>
      <c r="DL203" s="207"/>
      <c r="DM203" s="207"/>
      <c r="DN203" s="207"/>
      <c r="DO203" s="207" t="str">
        <f t="shared" si="203"/>
        <v/>
      </c>
      <c r="DP203" s="207"/>
      <c r="DQ203" s="207"/>
      <c r="DR203" s="209"/>
      <c r="DS203" s="207"/>
      <c r="DT203" s="207"/>
      <c r="DU203" s="207"/>
      <c r="DV203" s="207" t="str">
        <f t="shared" si="204"/>
        <v/>
      </c>
      <c r="DW203" s="207"/>
      <c r="DX203" s="207"/>
      <c r="DY203" s="209"/>
      <c r="DZ203" s="207"/>
      <c r="EA203" s="207"/>
      <c r="EB203" s="207"/>
      <c r="EC203" s="207" t="str">
        <f t="shared" si="205"/>
        <v/>
      </c>
      <c r="ED203" s="207"/>
      <c r="EE203" s="207"/>
      <c r="EF203" s="207"/>
      <c r="EG203" s="207"/>
      <c r="EH203" s="207"/>
      <c r="EI203" s="207"/>
      <c r="EJ203" s="207" t="str">
        <f t="shared" si="206"/>
        <v/>
      </c>
      <c r="EK203" s="207"/>
      <c r="EL203" s="207"/>
      <c r="EM203" s="209"/>
      <c r="EN203" s="207"/>
      <c r="EO203" s="207"/>
      <c r="EP203" s="207"/>
      <c r="EQ203" s="207" t="str">
        <f t="shared" si="207"/>
        <v/>
      </c>
      <c r="ER203" s="207"/>
      <c r="ES203" s="207"/>
      <c r="ET203" s="209"/>
      <c r="EU203" s="207"/>
      <c r="EV203" s="207"/>
      <c r="EW203" s="207"/>
      <c r="EX203" s="207" t="str">
        <f t="shared" si="208"/>
        <v/>
      </c>
      <c r="EY203" s="207"/>
      <c r="EZ203" s="207"/>
      <c r="FA203" s="209"/>
      <c r="FB203" s="207"/>
      <c r="FC203" s="207"/>
      <c r="FD203" s="207"/>
      <c r="FE203" s="207" t="str">
        <f t="shared" si="209"/>
        <v/>
      </c>
      <c r="FF203" s="207"/>
      <c r="FG203" s="207"/>
      <c r="FH203" s="209"/>
      <c r="FI203" s="207"/>
      <c r="FJ203" s="207"/>
      <c r="FK203" s="207"/>
      <c r="FL203" s="207" t="str">
        <f t="shared" si="210"/>
        <v/>
      </c>
      <c r="FM203" s="207"/>
      <c r="FN203" s="207"/>
      <c r="FO203" s="209"/>
      <c r="FP203" s="207"/>
      <c r="FQ203" s="207"/>
      <c r="FR203" s="207"/>
      <c r="FS203" s="207" t="str">
        <f t="shared" si="211"/>
        <v/>
      </c>
      <c r="FT203" s="207"/>
      <c r="FU203" s="207"/>
      <c r="FV203" s="207"/>
      <c r="FW203" s="207"/>
      <c r="FX203" s="207"/>
      <c r="FY203" s="207"/>
      <c r="FZ203" s="207" t="str">
        <f t="shared" si="212"/>
        <v/>
      </c>
      <c r="GA203" s="207"/>
      <c r="GB203" s="207"/>
      <c r="GC203" s="209"/>
      <c r="GD203" s="207"/>
      <c r="GE203" s="207"/>
      <c r="GF203" s="207"/>
      <c r="GG203" s="207" t="str">
        <f t="shared" si="213"/>
        <v/>
      </c>
      <c r="GH203" s="207"/>
      <c r="GI203" s="207"/>
      <c r="GJ203" s="209"/>
      <c r="GK203" s="207"/>
      <c r="GL203" s="207"/>
      <c r="GM203" s="207"/>
      <c r="GN203" s="207" t="str">
        <f t="shared" si="214"/>
        <v/>
      </c>
      <c r="GO203" s="207"/>
      <c r="GP203" s="207"/>
      <c r="GQ203" s="209"/>
      <c r="GR203" s="207"/>
      <c r="GS203" s="207"/>
      <c r="GT203" s="207"/>
      <c r="GU203" s="207" t="str">
        <f t="shared" si="215"/>
        <v/>
      </c>
      <c r="GV203" s="207"/>
      <c r="GW203" s="207"/>
      <c r="GX203" s="209"/>
      <c r="GY203" s="207"/>
      <c r="GZ203" s="207"/>
      <c r="HA203" s="207"/>
      <c r="HB203" s="207" t="str">
        <f t="shared" si="216"/>
        <v/>
      </c>
      <c r="HC203" s="207"/>
      <c r="HD203" s="207"/>
      <c r="HE203" s="209"/>
      <c r="HF203" s="207"/>
      <c r="HG203" s="207"/>
      <c r="HH203" s="207"/>
      <c r="HI203" s="207" t="str">
        <f t="shared" si="217"/>
        <v/>
      </c>
      <c r="HJ203" s="207"/>
      <c r="HK203" s="207"/>
      <c r="HL203" s="207"/>
      <c r="HM203" s="207"/>
      <c r="HN203" s="207"/>
      <c r="HO203" s="207"/>
      <c r="HP203" s="207" t="str">
        <f t="shared" si="218"/>
        <v/>
      </c>
      <c r="HQ203" s="207"/>
      <c r="HR203" s="207"/>
      <c r="HS203" s="209"/>
      <c r="HT203" s="207"/>
      <c r="HU203" s="207"/>
      <c r="HV203" s="207"/>
      <c r="HW203" s="207" t="str">
        <f t="shared" si="219"/>
        <v/>
      </c>
      <c r="HX203" s="207"/>
      <c r="HY203" s="207"/>
      <c r="HZ203" s="209"/>
      <c r="IA203" s="207"/>
      <c r="IB203" s="207"/>
      <c r="IC203" s="207"/>
      <c r="ID203" s="207" t="str">
        <f t="shared" si="220"/>
        <v/>
      </c>
      <c r="IE203" s="207"/>
      <c r="IF203" s="207"/>
      <c r="IG203" s="209"/>
      <c r="IH203" s="207"/>
      <c r="II203" s="207"/>
      <c r="IJ203" s="207"/>
      <c r="IK203" s="207" t="str">
        <f t="shared" si="221"/>
        <v/>
      </c>
      <c r="IL203" s="207"/>
      <c r="IM203" s="207"/>
      <c r="IN203" s="209"/>
      <c r="IO203" s="207"/>
      <c r="IP203" s="207"/>
      <c r="IQ203" s="207"/>
      <c r="IR203" s="207" t="str">
        <f t="shared" si="222"/>
        <v/>
      </c>
      <c r="IS203" s="207"/>
      <c r="IT203" s="207"/>
      <c r="IU203" s="209"/>
      <c r="IV203" s="207"/>
      <c r="IW203" s="207"/>
      <c r="IX203" s="207"/>
      <c r="IY203" s="207" t="str">
        <f t="shared" si="223"/>
        <v/>
      </c>
      <c r="IZ203" s="207"/>
      <c r="JA203" s="207"/>
      <c r="JB203" s="207"/>
      <c r="JC203" s="207"/>
      <c r="JD203" s="207"/>
      <c r="JE203" s="207"/>
      <c r="JF203" s="207" t="str">
        <f t="shared" si="224"/>
        <v/>
      </c>
      <c r="JG203" s="207"/>
      <c r="JH203" s="207"/>
      <c r="JI203" s="209"/>
      <c r="JJ203" s="207"/>
      <c r="JK203" s="207"/>
      <c r="JL203" s="207"/>
      <c r="JM203" s="207" t="str">
        <f t="shared" si="225"/>
        <v/>
      </c>
      <c r="JN203" s="207"/>
      <c r="JO203" s="207"/>
      <c r="JP203" s="209"/>
      <c r="JQ203" s="207"/>
      <c r="JR203" s="207"/>
      <c r="JS203" s="207"/>
      <c r="JT203" s="207" t="str">
        <f t="shared" si="226"/>
        <v/>
      </c>
      <c r="JU203" s="207"/>
      <c r="JV203" s="207"/>
      <c r="JW203" s="209"/>
      <c r="JX203" s="207"/>
      <c r="JY203" s="207"/>
      <c r="JZ203" s="207"/>
      <c r="KA203" s="207" t="str">
        <f t="shared" si="227"/>
        <v/>
      </c>
      <c r="KB203" s="207"/>
      <c r="KC203" s="207"/>
      <c r="KD203" s="209"/>
      <c r="KE203" s="207"/>
      <c r="KF203" s="207"/>
      <c r="KG203" s="207"/>
      <c r="KH203" s="207" t="str">
        <f t="shared" si="228"/>
        <v/>
      </c>
      <c r="KI203" s="207"/>
      <c r="KJ203" s="207"/>
      <c r="KK203" s="209"/>
      <c r="KL203" s="207"/>
      <c r="KM203" s="207"/>
      <c r="KN203" s="207"/>
      <c r="KO203" s="207" t="str">
        <f t="shared" si="229"/>
        <v/>
      </c>
      <c r="KP203" s="207"/>
      <c r="KQ203" s="207"/>
      <c r="KR203" s="207"/>
      <c r="KS203" s="207"/>
      <c r="KT203" s="207"/>
      <c r="KU203" s="207"/>
      <c r="KV203" s="207" t="str">
        <f t="shared" si="230"/>
        <v/>
      </c>
      <c r="KW203" s="207"/>
      <c r="KX203" s="207"/>
      <c r="KY203" s="209"/>
      <c r="KZ203" s="207"/>
      <c r="LA203" s="207"/>
      <c r="LB203" s="207"/>
      <c r="LC203" s="207" t="str">
        <f t="shared" si="231"/>
        <v/>
      </c>
      <c r="LD203" s="207"/>
      <c r="LE203" s="207"/>
      <c r="LF203" s="209"/>
      <c r="LG203" s="207"/>
      <c r="LH203" s="207"/>
      <c r="LI203" s="207"/>
      <c r="LJ203" s="207" t="str">
        <f t="shared" si="168"/>
        <v/>
      </c>
      <c r="LK203" s="207"/>
      <c r="LL203" s="207"/>
      <c r="LM203" s="209"/>
      <c r="LN203" s="207"/>
      <c r="LO203" s="207"/>
      <c r="LP203" s="207"/>
      <c r="LQ203" s="207" t="str">
        <f t="shared" si="169"/>
        <v/>
      </c>
      <c r="LR203" s="207"/>
      <c r="LS203" s="207"/>
      <c r="LT203" s="209"/>
      <c r="LU203" s="207"/>
      <c r="LV203" s="207"/>
      <c r="LW203" s="207"/>
      <c r="LX203" s="207" t="str">
        <f t="shared" si="170"/>
        <v/>
      </c>
      <c r="LY203" s="207"/>
      <c r="LZ203" s="207"/>
      <c r="MA203" s="209"/>
      <c r="MB203" s="207"/>
      <c r="MC203" s="207"/>
      <c r="MD203" s="207"/>
      <c r="ME203" s="207" t="str">
        <f t="shared" si="171"/>
        <v/>
      </c>
      <c r="MF203" s="207"/>
      <c r="MG203" s="207"/>
      <c r="MH203" s="207"/>
      <c r="MI203" s="207"/>
      <c r="MJ203" s="207"/>
      <c r="MK203" s="207"/>
      <c r="ML203" s="207" t="str">
        <f t="shared" si="172"/>
        <v/>
      </c>
      <c r="MM203" s="207"/>
      <c r="MN203" s="207"/>
      <c r="MO203" s="209"/>
      <c r="MP203" s="207"/>
      <c r="MQ203" s="207"/>
      <c r="MR203" s="207"/>
      <c r="MS203" s="207" t="str">
        <f t="shared" si="173"/>
        <v/>
      </c>
      <c r="MT203" s="207"/>
      <c r="MU203" s="207"/>
      <c r="MV203" s="209"/>
      <c r="MW203" s="207"/>
      <c r="MX203" s="207"/>
      <c r="MY203" s="207"/>
      <c r="MZ203" s="207" t="str">
        <f t="shared" si="174"/>
        <v/>
      </c>
      <c r="NA203" s="207"/>
      <c r="NB203" s="207"/>
      <c r="NC203" s="209"/>
      <c r="ND203" s="207"/>
      <c r="NE203" s="207"/>
      <c r="NF203" s="207"/>
      <c r="NG203" s="207" t="str">
        <f t="shared" si="175"/>
        <v/>
      </c>
      <c r="NH203" s="207"/>
      <c r="NI203" s="207"/>
      <c r="NJ203" s="209"/>
      <c r="NK203" s="207"/>
      <c r="NL203" s="207"/>
      <c r="NM203" s="207"/>
      <c r="NN203" s="207" t="str">
        <f t="shared" si="176"/>
        <v/>
      </c>
      <c r="NO203" s="207"/>
      <c r="NP203" s="207"/>
      <c r="NQ203" s="209"/>
      <c r="NR203" s="207"/>
      <c r="NS203" s="207"/>
      <c r="NT203" s="207"/>
      <c r="NU203" s="207" t="str">
        <f t="shared" si="177"/>
        <v/>
      </c>
      <c r="NV203" s="207"/>
      <c r="NW203" s="207"/>
      <c r="NX203" s="207"/>
      <c r="NY203" s="207"/>
      <c r="NZ203" s="207"/>
      <c r="OA203" s="207"/>
      <c r="OB203" s="207" t="str">
        <f t="shared" si="178"/>
        <v/>
      </c>
      <c r="OC203" s="207"/>
      <c r="OD203" s="207"/>
      <c r="OE203" s="209"/>
      <c r="OF203" s="207"/>
      <c r="OG203" s="207"/>
      <c r="OH203" s="207"/>
      <c r="OI203" s="207" t="str">
        <f t="shared" si="179"/>
        <v/>
      </c>
      <c r="OJ203" s="207"/>
      <c r="OK203" s="207"/>
      <c r="OL203" s="209"/>
      <c r="OM203" s="207"/>
      <c r="ON203" s="207"/>
      <c r="OO203" s="207"/>
      <c r="OP203" s="207" t="str">
        <f t="shared" si="180"/>
        <v/>
      </c>
      <c r="OQ203" s="207"/>
      <c r="OR203" s="207"/>
      <c r="OS203" s="209"/>
      <c r="OT203" s="207"/>
      <c r="OU203" s="207"/>
      <c r="OV203" s="207"/>
      <c r="OW203" s="207" t="str">
        <f t="shared" si="181"/>
        <v/>
      </c>
      <c r="OX203" s="207"/>
      <c r="OY203" s="207"/>
      <c r="OZ203" s="209"/>
      <c r="PA203" s="207"/>
      <c r="PB203" s="207"/>
      <c r="PC203" s="207"/>
      <c r="PD203" s="207" t="str">
        <f t="shared" si="182"/>
        <v/>
      </c>
      <c r="PE203" s="207"/>
      <c r="PF203" s="207"/>
      <c r="PG203" s="209"/>
      <c r="PH203" s="207"/>
      <c r="PI203" s="207"/>
      <c r="PJ203" s="207"/>
      <c r="PK203" s="207" t="str">
        <f t="shared" si="183"/>
        <v/>
      </c>
      <c r="PL203" s="207"/>
      <c r="PM203" s="207"/>
      <c r="PN203" s="207"/>
      <c r="PO203" s="207"/>
      <c r="PP203" s="207"/>
      <c r="PQ203" s="207"/>
      <c r="PR203" s="207" t="str">
        <f t="shared" si="184"/>
        <v/>
      </c>
      <c r="PS203" s="207"/>
      <c r="PT203" s="207"/>
      <c r="PU203" s="207"/>
      <c r="PV203" s="207"/>
      <c r="PW203" s="207"/>
      <c r="PX203" s="207"/>
      <c r="PY203" s="207" t="str">
        <f t="shared" si="185"/>
        <v/>
      </c>
      <c r="PZ203" s="207"/>
      <c r="QA203" s="207"/>
      <c r="QB203" s="207"/>
      <c r="QC203" s="207"/>
      <c r="QD203" s="207"/>
      <c r="QE203" s="207"/>
      <c r="QF203" s="207" t="str">
        <f t="shared" si="186"/>
        <v/>
      </c>
      <c r="QG203" s="207"/>
      <c r="QH203" s="207"/>
      <c r="QI203" s="207"/>
      <c r="QJ203" s="207"/>
      <c r="QK203" s="207"/>
      <c r="QL203" s="207"/>
      <c r="QM203" s="207"/>
      <c r="QN203" s="207"/>
      <c r="QO203" s="207"/>
      <c r="QP203" s="207"/>
      <c r="QQ203" s="207"/>
      <c r="QR203" s="207"/>
      <c r="QS203" s="207"/>
      <c r="QT203" s="207"/>
      <c r="QU203" s="207"/>
      <c r="QV203" s="207"/>
    </row>
    <row r="204" spans="1:464" s="6" customFormat="1" ht="16.5">
      <c r="A204" s="207"/>
      <c r="B204" s="208"/>
      <c r="C204" s="208"/>
      <c r="D204" s="208"/>
      <c r="E204" s="208"/>
      <c r="F204" s="207"/>
      <c r="G204" s="207" t="e">
        <f t="shared" si="234"/>
        <v>#N/A</v>
      </c>
      <c r="H204" s="208"/>
      <c r="I204" s="208"/>
      <c r="J204" s="208"/>
      <c r="K204" s="207"/>
      <c r="L204" s="207"/>
      <c r="M204" s="207"/>
      <c r="N204" s="207">
        <f t="shared" si="235"/>
        <v>20</v>
      </c>
      <c r="O204" s="207"/>
      <c r="P204" s="207"/>
      <c r="Q204" s="209"/>
      <c r="R204" s="207"/>
      <c r="S204" s="207"/>
      <c r="T204" s="207"/>
      <c r="U204" s="207">
        <f t="shared" si="236"/>
        <v>0</v>
      </c>
      <c r="V204" s="207"/>
      <c r="W204" s="207"/>
      <c r="X204" s="209"/>
      <c r="Y204" s="207"/>
      <c r="Z204" s="207"/>
      <c r="AA204" s="207"/>
      <c r="AB204" s="207">
        <f t="shared" si="237"/>
        <v>0</v>
      </c>
      <c r="AC204" s="207"/>
      <c r="AD204" s="207"/>
      <c r="AE204" s="209"/>
      <c r="AF204" s="207"/>
      <c r="AG204" s="207"/>
      <c r="AH204" s="207"/>
      <c r="AI204" s="207" t="str">
        <f t="shared" si="191"/>
        <v/>
      </c>
      <c r="AJ204" s="207"/>
      <c r="AK204" s="207"/>
      <c r="AL204" s="209"/>
      <c r="AM204" s="207"/>
      <c r="AN204" s="207"/>
      <c r="AO204" s="207"/>
      <c r="AP204" s="207" t="str">
        <f t="shared" si="192"/>
        <v/>
      </c>
      <c r="AQ204" s="207"/>
      <c r="AR204" s="207"/>
      <c r="AS204" s="209"/>
      <c r="AT204" s="207"/>
      <c r="AU204" s="207"/>
      <c r="AV204" s="207"/>
      <c r="AW204" s="207" t="str">
        <f t="shared" si="193"/>
        <v/>
      </c>
      <c r="AX204" s="207"/>
      <c r="AY204" s="207"/>
      <c r="AZ204" s="207"/>
      <c r="BA204" s="207"/>
      <c r="BB204" s="207"/>
      <c r="BC204" s="207"/>
      <c r="BD204" s="207" t="str">
        <f t="shared" si="194"/>
        <v/>
      </c>
      <c r="BE204" s="207"/>
      <c r="BF204" s="207"/>
      <c r="BG204" s="209"/>
      <c r="BH204" s="207"/>
      <c r="BI204" s="207"/>
      <c r="BJ204" s="207"/>
      <c r="BK204" s="207" t="str">
        <f t="shared" si="195"/>
        <v/>
      </c>
      <c r="BL204" s="207"/>
      <c r="BM204" s="207"/>
      <c r="BN204" s="209"/>
      <c r="BO204" s="207"/>
      <c r="BP204" s="207"/>
      <c r="BQ204" s="207"/>
      <c r="BR204" s="207" t="str">
        <f t="shared" si="196"/>
        <v/>
      </c>
      <c r="BS204" s="207"/>
      <c r="BT204" s="207"/>
      <c r="BU204" s="209"/>
      <c r="BV204" s="207"/>
      <c r="BW204" s="207"/>
      <c r="BX204" s="207"/>
      <c r="BY204" s="207" t="str">
        <f t="shared" si="197"/>
        <v/>
      </c>
      <c r="BZ204" s="207"/>
      <c r="CA204" s="207"/>
      <c r="CB204" s="209"/>
      <c r="CC204" s="207"/>
      <c r="CD204" s="207"/>
      <c r="CE204" s="207"/>
      <c r="CF204" s="207" t="str">
        <f t="shared" si="198"/>
        <v/>
      </c>
      <c r="CG204" s="207"/>
      <c r="CH204" s="207"/>
      <c r="CI204" s="209"/>
      <c r="CJ204" s="207"/>
      <c r="CK204" s="207"/>
      <c r="CL204" s="207"/>
      <c r="CM204" s="207" t="str">
        <f t="shared" si="199"/>
        <v/>
      </c>
      <c r="CN204" s="207"/>
      <c r="CO204" s="207"/>
      <c r="CP204" s="207"/>
      <c r="CQ204" s="207"/>
      <c r="CR204" s="207"/>
      <c r="CS204" s="207"/>
      <c r="CT204" s="207" t="str">
        <f t="shared" si="200"/>
        <v/>
      </c>
      <c r="CU204" s="207"/>
      <c r="CV204" s="207"/>
      <c r="CW204" s="209"/>
      <c r="CX204" s="207"/>
      <c r="CY204" s="207"/>
      <c r="CZ204" s="207"/>
      <c r="DA204" s="207" t="str">
        <f t="shared" si="201"/>
        <v/>
      </c>
      <c r="DB204" s="207"/>
      <c r="DC204" s="207"/>
      <c r="DD204" s="209"/>
      <c r="DE204" s="207"/>
      <c r="DF204" s="207"/>
      <c r="DG204" s="207"/>
      <c r="DH204" s="207" t="str">
        <f t="shared" si="202"/>
        <v/>
      </c>
      <c r="DI204" s="207"/>
      <c r="DJ204" s="207"/>
      <c r="DK204" s="209"/>
      <c r="DL204" s="207"/>
      <c r="DM204" s="207"/>
      <c r="DN204" s="207"/>
      <c r="DO204" s="207" t="str">
        <f t="shared" si="203"/>
        <v/>
      </c>
      <c r="DP204" s="207"/>
      <c r="DQ204" s="207"/>
      <c r="DR204" s="209"/>
      <c r="DS204" s="207"/>
      <c r="DT204" s="207"/>
      <c r="DU204" s="207"/>
      <c r="DV204" s="207" t="str">
        <f t="shared" si="204"/>
        <v/>
      </c>
      <c r="DW204" s="207"/>
      <c r="DX204" s="207"/>
      <c r="DY204" s="209"/>
      <c r="DZ204" s="207"/>
      <c r="EA204" s="207"/>
      <c r="EB204" s="207"/>
      <c r="EC204" s="207" t="str">
        <f t="shared" si="205"/>
        <v/>
      </c>
      <c r="ED204" s="207"/>
      <c r="EE204" s="207"/>
      <c r="EF204" s="207"/>
      <c r="EG204" s="207"/>
      <c r="EH204" s="207"/>
      <c r="EI204" s="207"/>
      <c r="EJ204" s="207" t="str">
        <f t="shared" si="206"/>
        <v/>
      </c>
      <c r="EK204" s="207"/>
      <c r="EL204" s="207"/>
      <c r="EM204" s="209"/>
      <c r="EN204" s="207"/>
      <c r="EO204" s="207"/>
      <c r="EP204" s="207"/>
      <c r="EQ204" s="207" t="str">
        <f t="shared" si="207"/>
        <v/>
      </c>
      <c r="ER204" s="207"/>
      <c r="ES204" s="207"/>
      <c r="ET204" s="209"/>
      <c r="EU204" s="207"/>
      <c r="EV204" s="207"/>
      <c r="EW204" s="207"/>
      <c r="EX204" s="207" t="str">
        <f t="shared" si="208"/>
        <v/>
      </c>
      <c r="EY204" s="207"/>
      <c r="EZ204" s="207"/>
      <c r="FA204" s="209"/>
      <c r="FB204" s="207"/>
      <c r="FC204" s="207"/>
      <c r="FD204" s="207"/>
      <c r="FE204" s="207" t="str">
        <f t="shared" si="209"/>
        <v/>
      </c>
      <c r="FF204" s="207"/>
      <c r="FG204" s="207"/>
      <c r="FH204" s="209"/>
      <c r="FI204" s="207"/>
      <c r="FJ204" s="207"/>
      <c r="FK204" s="207"/>
      <c r="FL204" s="207" t="str">
        <f t="shared" si="210"/>
        <v/>
      </c>
      <c r="FM204" s="207"/>
      <c r="FN204" s="207"/>
      <c r="FO204" s="209"/>
      <c r="FP204" s="207"/>
      <c r="FQ204" s="207"/>
      <c r="FR204" s="207"/>
      <c r="FS204" s="207" t="str">
        <f t="shared" si="211"/>
        <v/>
      </c>
      <c r="FT204" s="207"/>
      <c r="FU204" s="207"/>
      <c r="FV204" s="207"/>
      <c r="FW204" s="207"/>
      <c r="FX204" s="207"/>
      <c r="FY204" s="207"/>
      <c r="FZ204" s="207" t="str">
        <f t="shared" si="212"/>
        <v/>
      </c>
      <c r="GA204" s="207"/>
      <c r="GB204" s="207"/>
      <c r="GC204" s="209"/>
      <c r="GD204" s="207"/>
      <c r="GE204" s="207"/>
      <c r="GF204" s="207"/>
      <c r="GG204" s="207" t="str">
        <f t="shared" si="213"/>
        <v/>
      </c>
      <c r="GH204" s="207"/>
      <c r="GI204" s="207"/>
      <c r="GJ204" s="209"/>
      <c r="GK204" s="207"/>
      <c r="GL204" s="207"/>
      <c r="GM204" s="207"/>
      <c r="GN204" s="207" t="str">
        <f t="shared" si="214"/>
        <v/>
      </c>
      <c r="GO204" s="207"/>
      <c r="GP204" s="207"/>
      <c r="GQ204" s="209"/>
      <c r="GR204" s="207"/>
      <c r="GS204" s="207"/>
      <c r="GT204" s="207"/>
      <c r="GU204" s="207" t="str">
        <f t="shared" si="215"/>
        <v/>
      </c>
      <c r="GV204" s="207"/>
      <c r="GW204" s="207"/>
      <c r="GX204" s="209"/>
      <c r="GY204" s="207"/>
      <c r="GZ204" s="207"/>
      <c r="HA204" s="207"/>
      <c r="HB204" s="207" t="str">
        <f t="shared" si="216"/>
        <v/>
      </c>
      <c r="HC204" s="207"/>
      <c r="HD204" s="207"/>
      <c r="HE204" s="209"/>
      <c r="HF204" s="207"/>
      <c r="HG204" s="207"/>
      <c r="HH204" s="207"/>
      <c r="HI204" s="207" t="str">
        <f t="shared" si="217"/>
        <v/>
      </c>
      <c r="HJ204" s="207"/>
      <c r="HK204" s="207"/>
      <c r="HL204" s="207"/>
      <c r="HM204" s="207"/>
      <c r="HN204" s="207"/>
      <c r="HO204" s="207"/>
      <c r="HP204" s="207" t="str">
        <f t="shared" si="218"/>
        <v/>
      </c>
      <c r="HQ204" s="207"/>
      <c r="HR204" s="207"/>
      <c r="HS204" s="209"/>
      <c r="HT204" s="207"/>
      <c r="HU204" s="207"/>
      <c r="HV204" s="207"/>
      <c r="HW204" s="207" t="str">
        <f t="shared" si="219"/>
        <v/>
      </c>
      <c r="HX204" s="207"/>
      <c r="HY204" s="207"/>
      <c r="HZ204" s="209"/>
      <c r="IA204" s="207"/>
      <c r="IB204" s="207"/>
      <c r="IC204" s="207"/>
      <c r="ID204" s="207" t="str">
        <f t="shared" si="220"/>
        <v/>
      </c>
      <c r="IE204" s="207"/>
      <c r="IF204" s="207"/>
      <c r="IG204" s="209"/>
      <c r="IH204" s="207"/>
      <c r="II204" s="207"/>
      <c r="IJ204" s="207"/>
      <c r="IK204" s="207" t="str">
        <f t="shared" si="221"/>
        <v/>
      </c>
      <c r="IL204" s="207"/>
      <c r="IM204" s="207"/>
      <c r="IN204" s="209"/>
      <c r="IO204" s="207"/>
      <c r="IP204" s="207"/>
      <c r="IQ204" s="207"/>
      <c r="IR204" s="207" t="str">
        <f t="shared" si="222"/>
        <v/>
      </c>
      <c r="IS204" s="207"/>
      <c r="IT204" s="207"/>
      <c r="IU204" s="209"/>
      <c r="IV204" s="207"/>
      <c r="IW204" s="207"/>
      <c r="IX204" s="207"/>
      <c r="IY204" s="207" t="str">
        <f t="shared" si="223"/>
        <v/>
      </c>
      <c r="IZ204" s="207"/>
      <c r="JA204" s="207"/>
      <c r="JB204" s="207"/>
      <c r="JC204" s="207"/>
      <c r="JD204" s="207"/>
      <c r="JE204" s="207"/>
      <c r="JF204" s="207" t="str">
        <f t="shared" si="224"/>
        <v/>
      </c>
      <c r="JG204" s="207"/>
      <c r="JH204" s="207"/>
      <c r="JI204" s="209"/>
      <c r="JJ204" s="207"/>
      <c r="JK204" s="207"/>
      <c r="JL204" s="207"/>
      <c r="JM204" s="207" t="str">
        <f t="shared" si="225"/>
        <v/>
      </c>
      <c r="JN204" s="207"/>
      <c r="JO204" s="207"/>
      <c r="JP204" s="209"/>
      <c r="JQ204" s="207"/>
      <c r="JR204" s="207"/>
      <c r="JS204" s="207"/>
      <c r="JT204" s="207" t="str">
        <f t="shared" si="226"/>
        <v/>
      </c>
      <c r="JU204" s="207"/>
      <c r="JV204" s="207"/>
      <c r="JW204" s="209"/>
      <c r="JX204" s="207"/>
      <c r="JY204" s="207"/>
      <c r="JZ204" s="207"/>
      <c r="KA204" s="207" t="str">
        <f t="shared" si="227"/>
        <v/>
      </c>
      <c r="KB204" s="207"/>
      <c r="KC204" s="207"/>
      <c r="KD204" s="209"/>
      <c r="KE204" s="207"/>
      <c r="KF204" s="207"/>
      <c r="KG204" s="207"/>
      <c r="KH204" s="207" t="str">
        <f t="shared" si="228"/>
        <v/>
      </c>
      <c r="KI204" s="207"/>
      <c r="KJ204" s="207"/>
      <c r="KK204" s="209"/>
      <c r="KL204" s="207"/>
      <c r="KM204" s="207"/>
      <c r="KN204" s="207"/>
      <c r="KO204" s="207" t="str">
        <f t="shared" si="229"/>
        <v/>
      </c>
      <c r="KP204" s="207"/>
      <c r="KQ204" s="207"/>
      <c r="KR204" s="207"/>
      <c r="KS204" s="207"/>
      <c r="KT204" s="207"/>
      <c r="KU204" s="207"/>
      <c r="KV204" s="207" t="str">
        <f t="shared" si="230"/>
        <v/>
      </c>
      <c r="KW204" s="207"/>
      <c r="KX204" s="207"/>
      <c r="KY204" s="209"/>
      <c r="KZ204" s="207"/>
      <c r="LA204" s="207"/>
      <c r="LB204" s="207"/>
      <c r="LC204" s="207" t="str">
        <f t="shared" si="231"/>
        <v/>
      </c>
      <c r="LD204" s="207"/>
      <c r="LE204" s="207"/>
      <c r="LF204" s="209"/>
      <c r="LG204" s="207"/>
      <c r="LH204" s="207"/>
      <c r="LI204" s="207"/>
      <c r="LJ204" s="207" t="str">
        <f t="shared" si="168"/>
        <v/>
      </c>
      <c r="LK204" s="207"/>
      <c r="LL204" s="207"/>
      <c r="LM204" s="209"/>
      <c r="LN204" s="207"/>
      <c r="LO204" s="207"/>
      <c r="LP204" s="207"/>
      <c r="LQ204" s="207" t="str">
        <f t="shared" si="169"/>
        <v/>
      </c>
      <c r="LR204" s="207"/>
      <c r="LS204" s="207"/>
      <c r="LT204" s="209"/>
      <c r="LU204" s="207"/>
      <c r="LV204" s="207"/>
      <c r="LW204" s="207"/>
      <c r="LX204" s="207" t="str">
        <f t="shared" si="170"/>
        <v/>
      </c>
      <c r="LY204" s="207"/>
      <c r="LZ204" s="207"/>
      <c r="MA204" s="209"/>
      <c r="MB204" s="207"/>
      <c r="MC204" s="207"/>
      <c r="MD204" s="207"/>
      <c r="ME204" s="207" t="str">
        <f t="shared" si="171"/>
        <v/>
      </c>
      <c r="MF204" s="207"/>
      <c r="MG204" s="207"/>
      <c r="MH204" s="207"/>
      <c r="MI204" s="207"/>
      <c r="MJ204" s="207"/>
      <c r="MK204" s="207"/>
      <c r="ML204" s="207" t="str">
        <f t="shared" si="172"/>
        <v/>
      </c>
      <c r="MM204" s="207"/>
      <c r="MN204" s="207"/>
      <c r="MO204" s="209"/>
      <c r="MP204" s="207"/>
      <c r="MQ204" s="207"/>
      <c r="MR204" s="207"/>
      <c r="MS204" s="207" t="str">
        <f t="shared" si="173"/>
        <v/>
      </c>
      <c r="MT204" s="207"/>
      <c r="MU204" s="207"/>
      <c r="MV204" s="209"/>
      <c r="MW204" s="207"/>
      <c r="MX204" s="207"/>
      <c r="MY204" s="207"/>
      <c r="MZ204" s="207" t="str">
        <f t="shared" si="174"/>
        <v/>
      </c>
      <c r="NA204" s="207"/>
      <c r="NB204" s="207"/>
      <c r="NC204" s="209"/>
      <c r="ND204" s="207"/>
      <c r="NE204" s="207"/>
      <c r="NF204" s="207"/>
      <c r="NG204" s="207" t="str">
        <f t="shared" si="175"/>
        <v/>
      </c>
      <c r="NH204" s="207"/>
      <c r="NI204" s="207"/>
      <c r="NJ204" s="209"/>
      <c r="NK204" s="207"/>
      <c r="NL204" s="207"/>
      <c r="NM204" s="207"/>
      <c r="NN204" s="207" t="str">
        <f t="shared" si="176"/>
        <v/>
      </c>
      <c r="NO204" s="207"/>
      <c r="NP204" s="207"/>
      <c r="NQ204" s="209"/>
      <c r="NR204" s="207"/>
      <c r="NS204" s="207"/>
      <c r="NT204" s="207"/>
      <c r="NU204" s="207" t="str">
        <f t="shared" si="177"/>
        <v/>
      </c>
      <c r="NV204" s="207"/>
      <c r="NW204" s="207"/>
      <c r="NX204" s="207"/>
      <c r="NY204" s="207"/>
      <c r="NZ204" s="207"/>
      <c r="OA204" s="207"/>
      <c r="OB204" s="207" t="str">
        <f t="shared" si="178"/>
        <v/>
      </c>
      <c r="OC204" s="207"/>
      <c r="OD204" s="207"/>
      <c r="OE204" s="209"/>
      <c r="OF204" s="207"/>
      <c r="OG204" s="207"/>
      <c r="OH204" s="207"/>
      <c r="OI204" s="207" t="str">
        <f t="shared" si="179"/>
        <v/>
      </c>
      <c r="OJ204" s="207"/>
      <c r="OK204" s="207"/>
      <c r="OL204" s="209"/>
      <c r="OM204" s="207"/>
      <c r="ON204" s="207"/>
      <c r="OO204" s="207"/>
      <c r="OP204" s="207" t="str">
        <f t="shared" si="180"/>
        <v/>
      </c>
      <c r="OQ204" s="207"/>
      <c r="OR204" s="207"/>
      <c r="OS204" s="209"/>
      <c r="OT204" s="207"/>
      <c r="OU204" s="207"/>
      <c r="OV204" s="207"/>
      <c r="OW204" s="207" t="str">
        <f t="shared" si="181"/>
        <v/>
      </c>
      <c r="OX204" s="207"/>
      <c r="OY204" s="207"/>
      <c r="OZ204" s="209"/>
      <c r="PA204" s="207"/>
      <c r="PB204" s="207"/>
      <c r="PC204" s="207"/>
      <c r="PD204" s="207" t="str">
        <f t="shared" si="182"/>
        <v/>
      </c>
      <c r="PE204" s="207"/>
      <c r="PF204" s="207"/>
      <c r="PG204" s="209"/>
      <c r="PH204" s="207"/>
      <c r="PI204" s="207"/>
      <c r="PJ204" s="207"/>
      <c r="PK204" s="207" t="str">
        <f t="shared" si="183"/>
        <v/>
      </c>
      <c r="PL204" s="207"/>
      <c r="PM204" s="207"/>
      <c r="PN204" s="207"/>
      <c r="PO204" s="207"/>
      <c r="PP204" s="207"/>
      <c r="PQ204" s="207"/>
      <c r="PR204" s="207" t="str">
        <f t="shared" si="184"/>
        <v/>
      </c>
      <c r="PS204" s="207"/>
      <c r="PT204" s="207"/>
      <c r="PU204" s="207"/>
      <c r="PV204" s="207"/>
      <c r="PW204" s="207"/>
      <c r="PX204" s="207"/>
      <c r="PY204" s="207" t="str">
        <f t="shared" si="185"/>
        <v/>
      </c>
      <c r="PZ204" s="207"/>
      <c r="QA204" s="207"/>
      <c r="QB204" s="207"/>
      <c r="QC204" s="207"/>
      <c r="QD204" s="207"/>
      <c r="QE204" s="207"/>
      <c r="QF204" s="207" t="str">
        <f t="shared" si="186"/>
        <v/>
      </c>
      <c r="QG204" s="207"/>
      <c r="QH204" s="207"/>
      <c r="QI204" s="207"/>
      <c r="QJ204" s="207"/>
      <c r="QK204" s="207"/>
      <c r="QL204" s="207"/>
      <c r="QM204" s="207"/>
      <c r="QN204" s="207"/>
      <c r="QO204" s="207"/>
      <c r="QP204" s="207"/>
      <c r="QQ204" s="207"/>
      <c r="QR204" s="207"/>
      <c r="QS204" s="207"/>
      <c r="QT204" s="207"/>
      <c r="QU204" s="207"/>
      <c r="QV204" s="207"/>
    </row>
    <row r="205" spans="1:464" s="6" customFormat="1" ht="16.5">
      <c r="A205" s="207"/>
      <c r="B205" s="208"/>
      <c r="C205" s="208"/>
      <c r="D205" s="208"/>
      <c r="E205" s="208"/>
      <c r="F205" s="207"/>
      <c r="G205" s="207" t="e">
        <f t="shared" si="234"/>
        <v>#N/A</v>
      </c>
      <c r="H205" s="208"/>
      <c r="I205" s="208"/>
      <c r="J205" s="208"/>
      <c r="K205" s="207"/>
      <c r="L205" s="207"/>
      <c r="M205" s="207"/>
      <c r="N205" s="207">
        <f t="shared" si="235"/>
        <v>0</v>
      </c>
      <c r="O205" s="207"/>
      <c r="P205" s="207"/>
      <c r="Q205" s="209"/>
      <c r="R205" s="207"/>
      <c r="S205" s="207"/>
      <c r="T205" s="207"/>
      <c r="U205" s="207">
        <f t="shared" si="236"/>
        <v>0</v>
      </c>
      <c r="V205" s="207"/>
      <c r="W205" s="207"/>
      <c r="X205" s="209"/>
      <c r="Y205" s="207"/>
      <c r="Z205" s="207"/>
      <c r="AA205" s="207"/>
      <c r="AB205" s="207">
        <f t="shared" si="237"/>
        <v>0</v>
      </c>
      <c r="AC205" s="207"/>
      <c r="AD205" s="207"/>
      <c r="AE205" s="209"/>
      <c r="AF205" s="207"/>
      <c r="AG205" s="207"/>
      <c r="AH205" s="207"/>
      <c r="AI205" s="207" t="str">
        <f t="shared" si="191"/>
        <v/>
      </c>
      <c r="AJ205" s="207"/>
      <c r="AK205" s="207"/>
      <c r="AL205" s="209"/>
      <c r="AM205" s="207"/>
      <c r="AN205" s="207"/>
      <c r="AO205" s="207"/>
      <c r="AP205" s="207" t="str">
        <f t="shared" si="192"/>
        <v/>
      </c>
      <c r="AQ205" s="207"/>
      <c r="AR205" s="207"/>
      <c r="AS205" s="209"/>
      <c r="AT205" s="207"/>
      <c r="AU205" s="207"/>
      <c r="AV205" s="207"/>
      <c r="AW205" s="207" t="str">
        <f t="shared" si="193"/>
        <v/>
      </c>
      <c r="AX205" s="207"/>
      <c r="AY205" s="207"/>
      <c r="AZ205" s="207"/>
      <c r="BA205" s="207"/>
      <c r="BB205" s="207"/>
      <c r="BC205" s="207"/>
      <c r="BD205" s="207" t="str">
        <f t="shared" si="194"/>
        <v/>
      </c>
      <c r="BE205" s="207"/>
      <c r="BF205" s="207"/>
      <c r="BG205" s="209"/>
      <c r="BH205" s="207"/>
      <c r="BI205" s="207"/>
      <c r="BJ205" s="207"/>
      <c r="BK205" s="207" t="str">
        <f t="shared" si="195"/>
        <v/>
      </c>
      <c r="BL205" s="207"/>
      <c r="BM205" s="207"/>
      <c r="BN205" s="209"/>
      <c r="BO205" s="207"/>
      <c r="BP205" s="207"/>
      <c r="BQ205" s="207"/>
      <c r="BR205" s="207" t="str">
        <f t="shared" si="196"/>
        <v/>
      </c>
      <c r="BS205" s="207"/>
      <c r="BT205" s="207"/>
      <c r="BU205" s="209"/>
      <c r="BV205" s="207"/>
      <c r="BW205" s="207"/>
      <c r="BX205" s="207"/>
      <c r="BY205" s="207" t="str">
        <f t="shared" si="197"/>
        <v/>
      </c>
      <c r="BZ205" s="207"/>
      <c r="CA205" s="207"/>
      <c r="CB205" s="209"/>
      <c r="CC205" s="207"/>
      <c r="CD205" s="207"/>
      <c r="CE205" s="207"/>
      <c r="CF205" s="207" t="str">
        <f t="shared" si="198"/>
        <v/>
      </c>
      <c r="CG205" s="207"/>
      <c r="CH205" s="207"/>
      <c r="CI205" s="209"/>
      <c r="CJ205" s="207"/>
      <c r="CK205" s="207"/>
      <c r="CL205" s="207"/>
      <c r="CM205" s="207" t="str">
        <f t="shared" si="199"/>
        <v/>
      </c>
      <c r="CN205" s="207"/>
      <c r="CO205" s="207"/>
      <c r="CP205" s="207"/>
      <c r="CQ205" s="207"/>
      <c r="CR205" s="207"/>
      <c r="CS205" s="207"/>
      <c r="CT205" s="207" t="str">
        <f t="shared" si="200"/>
        <v/>
      </c>
      <c r="CU205" s="207"/>
      <c r="CV205" s="207"/>
      <c r="CW205" s="209"/>
      <c r="CX205" s="207"/>
      <c r="CY205" s="207"/>
      <c r="CZ205" s="207"/>
      <c r="DA205" s="207" t="str">
        <f t="shared" si="201"/>
        <v/>
      </c>
      <c r="DB205" s="207"/>
      <c r="DC205" s="207"/>
      <c r="DD205" s="209"/>
      <c r="DE205" s="207"/>
      <c r="DF205" s="207"/>
      <c r="DG205" s="207"/>
      <c r="DH205" s="207" t="str">
        <f t="shared" si="202"/>
        <v/>
      </c>
      <c r="DI205" s="207"/>
      <c r="DJ205" s="207"/>
      <c r="DK205" s="209"/>
      <c r="DL205" s="207"/>
      <c r="DM205" s="207"/>
      <c r="DN205" s="207"/>
      <c r="DO205" s="207" t="str">
        <f t="shared" si="203"/>
        <v/>
      </c>
      <c r="DP205" s="207"/>
      <c r="DQ205" s="207"/>
      <c r="DR205" s="209"/>
      <c r="DS205" s="207"/>
      <c r="DT205" s="207"/>
      <c r="DU205" s="207"/>
      <c r="DV205" s="207" t="str">
        <f t="shared" si="204"/>
        <v/>
      </c>
      <c r="DW205" s="207"/>
      <c r="DX205" s="207"/>
      <c r="DY205" s="209"/>
      <c r="DZ205" s="207"/>
      <c r="EA205" s="207"/>
      <c r="EB205" s="207"/>
      <c r="EC205" s="207" t="str">
        <f t="shared" si="205"/>
        <v/>
      </c>
      <c r="ED205" s="207"/>
      <c r="EE205" s="207"/>
      <c r="EF205" s="207"/>
      <c r="EG205" s="207"/>
      <c r="EH205" s="207"/>
      <c r="EI205" s="207"/>
      <c r="EJ205" s="207" t="str">
        <f t="shared" si="206"/>
        <v/>
      </c>
      <c r="EK205" s="207"/>
      <c r="EL205" s="207"/>
      <c r="EM205" s="209"/>
      <c r="EN205" s="207"/>
      <c r="EO205" s="207"/>
      <c r="EP205" s="207"/>
      <c r="EQ205" s="207" t="str">
        <f t="shared" si="207"/>
        <v/>
      </c>
      <c r="ER205" s="207"/>
      <c r="ES205" s="207"/>
      <c r="ET205" s="209"/>
      <c r="EU205" s="207"/>
      <c r="EV205" s="207"/>
      <c r="EW205" s="207"/>
      <c r="EX205" s="207" t="str">
        <f t="shared" si="208"/>
        <v/>
      </c>
      <c r="EY205" s="207"/>
      <c r="EZ205" s="207"/>
      <c r="FA205" s="209"/>
      <c r="FB205" s="207"/>
      <c r="FC205" s="207"/>
      <c r="FD205" s="207"/>
      <c r="FE205" s="207" t="str">
        <f t="shared" si="209"/>
        <v/>
      </c>
      <c r="FF205" s="207"/>
      <c r="FG205" s="207"/>
      <c r="FH205" s="209"/>
      <c r="FI205" s="207"/>
      <c r="FJ205" s="207"/>
      <c r="FK205" s="207"/>
      <c r="FL205" s="207" t="str">
        <f t="shared" si="210"/>
        <v/>
      </c>
      <c r="FM205" s="207"/>
      <c r="FN205" s="207"/>
      <c r="FO205" s="209"/>
      <c r="FP205" s="207"/>
      <c r="FQ205" s="207"/>
      <c r="FR205" s="207"/>
      <c r="FS205" s="207" t="str">
        <f t="shared" si="211"/>
        <v/>
      </c>
      <c r="FT205" s="207"/>
      <c r="FU205" s="207"/>
      <c r="FV205" s="207"/>
      <c r="FW205" s="207"/>
      <c r="FX205" s="207"/>
      <c r="FY205" s="207"/>
      <c r="FZ205" s="207" t="str">
        <f t="shared" si="212"/>
        <v/>
      </c>
      <c r="GA205" s="207"/>
      <c r="GB205" s="207"/>
      <c r="GC205" s="209"/>
      <c r="GD205" s="207"/>
      <c r="GE205" s="207"/>
      <c r="GF205" s="207"/>
      <c r="GG205" s="207" t="str">
        <f t="shared" si="213"/>
        <v/>
      </c>
      <c r="GH205" s="207"/>
      <c r="GI205" s="207"/>
      <c r="GJ205" s="209"/>
      <c r="GK205" s="207"/>
      <c r="GL205" s="207"/>
      <c r="GM205" s="207"/>
      <c r="GN205" s="207" t="str">
        <f t="shared" si="214"/>
        <v/>
      </c>
      <c r="GO205" s="207"/>
      <c r="GP205" s="207"/>
      <c r="GQ205" s="209"/>
      <c r="GR205" s="207"/>
      <c r="GS205" s="207"/>
      <c r="GT205" s="207"/>
      <c r="GU205" s="207" t="str">
        <f t="shared" si="215"/>
        <v/>
      </c>
      <c r="GV205" s="207"/>
      <c r="GW205" s="207"/>
      <c r="GX205" s="209"/>
      <c r="GY205" s="207"/>
      <c r="GZ205" s="207"/>
      <c r="HA205" s="207"/>
      <c r="HB205" s="207" t="str">
        <f t="shared" si="216"/>
        <v/>
      </c>
      <c r="HC205" s="207"/>
      <c r="HD205" s="207"/>
      <c r="HE205" s="209"/>
      <c r="HF205" s="207"/>
      <c r="HG205" s="207"/>
      <c r="HH205" s="207"/>
      <c r="HI205" s="207" t="str">
        <f t="shared" si="217"/>
        <v/>
      </c>
      <c r="HJ205" s="207"/>
      <c r="HK205" s="207"/>
      <c r="HL205" s="207"/>
      <c r="HM205" s="207"/>
      <c r="HN205" s="207"/>
      <c r="HO205" s="207"/>
      <c r="HP205" s="207" t="str">
        <f t="shared" si="218"/>
        <v/>
      </c>
      <c r="HQ205" s="207"/>
      <c r="HR205" s="207"/>
      <c r="HS205" s="209"/>
      <c r="HT205" s="207"/>
      <c r="HU205" s="207"/>
      <c r="HV205" s="207"/>
      <c r="HW205" s="207" t="str">
        <f t="shared" si="219"/>
        <v/>
      </c>
      <c r="HX205" s="207"/>
      <c r="HY205" s="207"/>
      <c r="HZ205" s="209"/>
      <c r="IA205" s="207"/>
      <c r="IB205" s="207"/>
      <c r="IC205" s="207"/>
      <c r="ID205" s="207" t="str">
        <f t="shared" si="220"/>
        <v/>
      </c>
      <c r="IE205" s="207"/>
      <c r="IF205" s="207"/>
      <c r="IG205" s="209"/>
      <c r="IH205" s="207"/>
      <c r="II205" s="207"/>
      <c r="IJ205" s="207"/>
      <c r="IK205" s="207" t="str">
        <f t="shared" si="221"/>
        <v/>
      </c>
      <c r="IL205" s="207"/>
      <c r="IM205" s="207"/>
      <c r="IN205" s="209"/>
      <c r="IO205" s="207"/>
      <c r="IP205" s="207"/>
      <c r="IQ205" s="207"/>
      <c r="IR205" s="207" t="str">
        <f t="shared" si="222"/>
        <v/>
      </c>
      <c r="IS205" s="207"/>
      <c r="IT205" s="207"/>
      <c r="IU205" s="209"/>
      <c r="IV205" s="207"/>
      <c r="IW205" s="207"/>
      <c r="IX205" s="207"/>
      <c r="IY205" s="207" t="str">
        <f t="shared" si="223"/>
        <v/>
      </c>
      <c r="IZ205" s="207"/>
      <c r="JA205" s="207"/>
      <c r="JB205" s="207"/>
      <c r="JC205" s="207"/>
      <c r="JD205" s="207"/>
      <c r="JE205" s="207"/>
      <c r="JF205" s="207" t="str">
        <f t="shared" si="224"/>
        <v/>
      </c>
      <c r="JG205" s="207"/>
      <c r="JH205" s="207"/>
      <c r="JI205" s="209"/>
      <c r="JJ205" s="207"/>
      <c r="JK205" s="207"/>
      <c r="JL205" s="207"/>
      <c r="JM205" s="207" t="str">
        <f t="shared" si="225"/>
        <v/>
      </c>
      <c r="JN205" s="207"/>
      <c r="JO205" s="207"/>
      <c r="JP205" s="209"/>
      <c r="JQ205" s="207"/>
      <c r="JR205" s="207"/>
      <c r="JS205" s="207"/>
      <c r="JT205" s="207" t="str">
        <f t="shared" si="226"/>
        <v/>
      </c>
      <c r="JU205" s="207"/>
      <c r="JV205" s="207"/>
      <c r="JW205" s="209"/>
      <c r="JX205" s="207"/>
      <c r="JY205" s="207"/>
      <c r="JZ205" s="207"/>
      <c r="KA205" s="207" t="str">
        <f t="shared" si="227"/>
        <v/>
      </c>
      <c r="KB205" s="207"/>
      <c r="KC205" s="207"/>
      <c r="KD205" s="209"/>
      <c r="KE205" s="207"/>
      <c r="KF205" s="207"/>
      <c r="KG205" s="207"/>
      <c r="KH205" s="207" t="str">
        <f t="shared" si="228"/>
        <v/>
      </c>
      <c r="KI205" s="207"/>
      <c r="KJ205" s="207"/>
      <c r="KK205" s="209"/>
      <c r="KL205" s="207"/>
      <c r="KM205" s="207"/>
      <c r="KN205" s="207"/>
      <c r="KO205" s="207" t="str">
        <f t="shared" si="229"/>
        <v/>
      </c>
      <c r="KP205" s="207"/>
      <c r="KQ205" s="207"/>
      <c r="KR205" s="207"/>
      <c r="KS205" s="207"/>
      <c r="KT205" s="207"/>
      <c r="KU205" s="207"/>
      <c r="KV205" s="207" t="str">
        <f t="shared" si="230"/>
        <v/>
      </c>
      <c r="KW205" s="207"/>
      <c r="KX205" s="207"/>
      <c r="KY205" s="209"/>
      <c r="KZ205" s="207"/>
      <c r="LA205" s="207"/>
      <c r="LB205" s="207"/>
      <c r="LC205" s="207" t="str">
        <f t="shared" si="231"/>
        <v/>
      </c>
      <c r="LD205" s="207"/>
      <c r="LE205" s="207"/>
      <c r="LF205" s="209"/>
      <c r="LG205" s="207"/>
      <c r="LH205" s="207"/>
      <c r="LI205" s="207"/>
      <c r="LJ205" s="207" t="str">
        <f t="shared" si="168"/>
        <v/>
      </c>
      <c r="LK205" s="207"/>
      <c r="LL205" s="207"/>
      <c r="LM205" s="209"/>
      <c r="LN205" s="207"/>
      <c r="LO205" s="207"/>
      <c r="LP205" s="207"/>
      <c r="LQ205" s="207" t="str">
        <f t="shared" si="169"/>
        <v/>
      </c>
      <c r="LR205" s="207"/>
      <c r="LS205" s="207"/>
      <c r="LT205" s="209"/>
      <c r="LU205" s="207"/>
      <c r="LV205" s="207"/>
      <c r="LW205" s="207"/>
      <c r="LX205" s="207" t="str">
        <f t="shared" si="170"/>
        <v/>
      </c>
      <c r="LY205" s="207"/>
      <c r="LZ205" s="207"/>
      <c r="MA205" s="209"/>
      <c r="MB205" s="207"/>
      <c r="MC205" s="207"/>
      <c r="MD205" s="207"/>
      <c r="ME205" s="207" t="str">
        <f t="shared" si="171"/>
        <v/>
      </c>
      <c r="MF205" s="207"/>
      <c r="MG205" s="207"/>
      <c r="MH205" s="207"/>
      <c r="MI205" s="207"/>
      <c r="MJ205" s="207"/>
      <c r="MK205" s="207"/>
      <c r="ML205" s="207" t="str">
        <f t="shared" si="172"/>
        <v/>
      </c>
      <c r="MM205" s="207"/>
      <c r="MN205" s="207"/>
      <c r="MO205" s="209"/>
      <c r="MP205" s="207"/>
      <c r="MQ205" s="207"/>
      <c r="MR205" s="207"/>
      <c r="MS205" s="207" t="str">
        <f t="shared" si="173"/>
        <v/>
      </c>
      <c r="MT205" s="207"/>
      <c r="MU205" s="207"/>
      <c r="MV205" s="209"/>
      <c r="MW205" s="207"/>
      <c r="MX205" s="207"/>
      <c r="MY205" s="207"/>
      <c r="MZ205" s="207" t="str">
        <f t="shared" si="174"/>
        <v/>
      </c>
      <c r="NA205" s="207"/>
      <c r="NB205" s="207"/>
      <c r="NC205" s="209"/>
      <c r="ND205" s="207"/>
      <c r="NE205" s="207"/>
      <c r="NF205" s="207"/>
      <c r="NG205" s="207" t="str">
        <f t="shared" si="175"/>
        <v/>
      </c>
      <c r="NH205" s="207"/>
      <c r="NI205" s="207"/>
      <c r="NJ205" s="209"/>
      <c r="NK205" s="207"/>
      <c r="NL205" s="207"/>
      <c r="NM205" s="207"/>
      <c r="NN205" s="207" t="str">
        <f t="shared" si="176"/>
        <v/>
      </c>
      <c r="NO205" s="207"/>
      <c r="NP205" s="207"/>
      <c r="NQ205" s="209"/>
      <c r="NR205" s="207"/>
      <c r="NS205" s="207"/>
      <c r="NT205" s="207"/>
      <c r="NU205" s="207" t="str">
        <f t="shared" si="177"/>
        <v/>
      </c>
      <c r="NV205" s="207"/>
      <c r="NW205" s="207"/>
      <c r="NX205" s="207"/>
      <c r="NY205" s="207"/>
      <c r="NZ205" s="207"/>
      <c r="OA205" s="207"/>
      <c r="OB205" s="207" t="str">
        <f t="shared" si="178"/>
        <v/>
      </c>
      <c r="OC205" s="207"/>
      <c r="OD205" s="207"/>
      <c r="OE205" s="209"/>
      <c r="OF205" s="207"/>
      <c r="OG205" s="207"/>
      <c r="OH205" s="207"/>
      <c r="OI205" s="207" t="str">
        <f t="shared" si="179"/>
        <v/>
      </c>
      <c r="OJ205" s="207"/>
      <c r="OK205" s="207"/>
      <c r="OL205" s="209"/>
      <c r="OM205" s="207"/>
      <c r="ON205" s="207"/>
      <c r="OO205" s="207"/>
      <c r="OP205" s="207" t="str">
        <f t="shared" si="180"/>
        <v/>
      </c>
      <c r="OQ205" s="207"/>
      <c r="OR205" s="207"/>
      <c r="OS205" s="209"/>
      <c r="OT205" s="207"/>
      <c r="OU205" s="207"/>
      <c r="OV205" s="207"/>
      <c r="OW205" s="207" t="str">
        <f t="shared" si="181"/>
        <v/>
      </c>
      <c r="OX205" s="207"/>
      <c r="OY205" s="207"/>
      <c r="OZ205" s="209"/>
      <c r="PA205" s="207"/>
      <c r="PB205" s="207"/>
      <c r="PC205" s="207"/>
      <c r="PD205" s="207" t="str">
        <f t="shared" si="182"/>
        <v/>
      </c>
      <c r="PE205" s="207"/>
      <c r="PF205" s="207"/>
      <c r="PG205" s="209"/>
      <c r="PH205" s="207"/>
      <c r="PI205" s="207"/>
      <c r="PJ205" s="207"/>
      <c r="PK205" s="207" t="str">
        <f t="shared" si="183"/>
        <v/>
      </c>
      <c r="PL205" s="207"/>
      <c r="PM205" s="207"/>
      <c r="PN205" s="207"/>
      <c r="PO205" s="207"/>
      <c r="PP205" s="207"/>
      <c r="PQ205" s="207"/>
      <c r="PR205" s="207" t="str">
        <f t="shared" si="184"/>
        <v/>
      </c>
      <c r="PS205" s="207"/>
      <c r="PT205" s="207"/>
      <c r="PU205" s="207"/>
      <c r="PV205" s="207"/>
      <c r="PW205" s="207"/>
      <c r="PX205" s="207"/>
      <c r="PY205" s="207" t="str">
        <f t="shared" si="185"/>
        <v/>
      </c>
      <c r="PZ205" s="207"/>
      <c r="QA205" s="207"/>
      <c r="QB205" s="207"/>
      <c r="QC205" s="207"/>
      <c r="QD205" s="207"/>
      <c r="QE205" s="207"/>
      <c r="QF205" s="207" t="str">
        <f t="shared" si="186"/>
        <v/>
      </c>
      <c r="QG205" s="207"/>
      <c r="QH205" s="207"/>
      <c r="QI205" s="207"/>
      <c r="QJ205" s="207"/>
      <c r="QK205" s="207"/>
      <c r="QL205" s="207"/>
      <c r="QM205" s="207"/>
      <c r="QN205" s="207"/>
      <c r="QO205" s="207"/>
      <c r="QP205" s="207"/>
      <c r="QQ205" s="207"/>
      <c r="QR205" s="207"/>
      <c r="QS205" s="207"/>
      <c r="QT205" s="207"/>
      <c r="QU205" s="207"/>
      <c r="QV205" s="207"/>
    </row>
    <row r="206" spans="1:464" s="6" customFormat="1" ht="16.5">
      <c r="A206" s="207"/>
      <c r="B206" s="208"/>
      <c r="C206" s="208"/>
      <c r="D206" s="208"/>
      <c r="E206" s="208"/>
      <c r="F206" s="207"/>
      <c r="G206" s="207" t="e">
        <f t="shared" si="234"/>
        <v>#N/A</v>
      </c>
      <c r="H206" s="208"/>
      <c r="I206" s="208"/>
      <c r="J206" s="208"/>
      <c r="K206" s="207"/>
      <c r="L206" s="207"/>
      <c r="M206" s="207"/>
      <c r="N206" s="207">
        <f t="shared" si="235"/>
        <v>0</v>
      </c>
      <c r="O206" s="207"/>
      <c r="P206" s="207"/>
      <c r="Q206" s="209"/>
      <c r="R206" s="207"/>
      <c r="S206" s="207"/>
      <c r="T206" s="207"/>
      <c r="U206" s="207">
        <f t="shared" si="236"/>
        <v>0</v>
      </c>
      <c r="V206" s="207"/>
      <c r="W206" s="207"/>
      <c r="X206" s="209"/>
      <c r="Y206" s="207"/>
      <c r="Z206" s="207"/>
      <c r="AA206" s="207"/>
      <c r="AB206" s="207">
        <f t="shared" si="237"/>
        <v>0</v>
      </c>
      <c r="AC206" s="207"/>
      <c r="AD206" s="207"/>
      <c r="AE206" s="209"/>
      <c r="AF206" s="207"/>
      <c r="AG206" s="207"/>
      <c r="AH206" s="207"/>
      <c r="AI206" s="207" t="str">
        <f t="shared" si="191"/>
        <v/>
      </c>
      <c r="AJ206" s="207"/>
      <c r="AK206" s="207"/>
      <c r="AL206" s="209"/>
      <c r="AM206" s="207"/>
      <c r="AN206" s="207"/>
      <c r="AO206" s="207"/>
      <c r="AP206" s="207" t="str">
        <f t="shared" si="192"/>
        <v/>
      </c>
      <c r="AQ206" s="207"/>
      <c r="AR206" s="207"/>
      <c r="AS206" s="209"/>
      <c r="AT206" s="207"/>
      <c r="AU206" s="207"/>
      <c r="AV206" s="207"/>
      <c r="AW206" s="207" t="str">
        <f t="shared" si="193"/>
        <v/>
      </c>
      <c r="AX206" s="207"/>
      <c r="AY206" s="207"/>
      <c r="AZ206" s="207"/>
      <c r="BA206" s="207"/>
      <c r="BB206" s="207"/>
      <c r="BC206" s="207"/>
      <c r="BD206" s="207" t="str">
        <f t="shared" si="194"/>
        <v/>
      </c>
      <c r="BE206" s="207"/>
      <c r="BF206" s="207"/>
      <c r="BG206" s="209"/>
      <c r="BH206" s="207"/>
      <c r="BI206" s="207"/>
      <c r="BJ206" s="207"/>
      <c r="BK206" s="207" t="str">
        <f t="shared" si="195"/>
        <v/>
      </c>
      <c r="BL206" s="207"/>
      <c r="BM206" s="207"/>
      <c r="BN206" s="209"/>
      <c r="BO206" s="207"/>
      <c r="BP206" s="207"/>
      <c r="BQ206" s="207"/>
      <c r="BR206" s="207" t="str">
        <f t="shared" si="196"/>
        <v/>
      </c>
      <c r="BS206" s="207"/>
      <c r="BT206" s="207"/>
      <c r="BU206" s="209"/>
      <c r="BV206" s="207"/>
      <c r="BW206" s="207"/>
      <c r="BX206" s="207"/>
      <c r="BY206" s="207" t="str">
        <f t="shared" si="197"/>
        <v/>
      </c>
      <c r="BZ206" s="207"/>
      <c r="CA206" s="207"/>
      <c r="CB206" s="209"/>
      <c r="CC206" s="207"/>
      <c r="CD206" s="207"/>
      <c r="CE206" s="207"/>
      <c r="CF206" s="207" t="str">
        <f t="shared" si="198"/>
        <v/>
      </c>
      <c r="CG206" s="207"/>
      <c r="CH206" s="207"/>
      <c r="CI206" s="209"/>
      <c r="CJ206" s="207"/>
      <c r="CK206" s="207"/>
      <c r="CL206" s="207"/>
      <c r="CM206" s="207" t="str">
        <f t="shared" si="199"/>
        <v/>
      </c>
      <c r="CN206" s="207"/>
      <c r="CO206" s="207"/>
      <c r="CP206" s="207"/>
      <c r="CQ206" s="207"/>
      <c r="CR206" s="207"/>
      <c r="CS206" s="207"/>
      <c r="CT206" s="207" t="str">
        <f t="shared" si="200"/>
        <v/>
      </c>
      <c r="CU206" s="207"/>
      <c r="CV206" s="207"/>
      <c r="CW206" s="209"/>
      <c r="CX206" s="207"/>
      <c r="CY206" s="207"/>
      <c r="CZ206" s="207"/>
      <c r="DA206" s="207" t="str">
        <f t="shared" si="201"/>
        <v/>
      </c>
      <c r="DB206" s="207"/>
      <c r="DC206" s="207"/>
      <c r="DD206" s="209"/>
      <c r="DE206" s="207"/>
      <c r="DF206" s="207"/>
      <c r="DG206" s="207"/>
      <c r="DH206" s="207" t="str">
        <f t="shared" si="202"/>
        <v/>
      </c>
      <c r="DI206" s="207"/>
      <c r="DJ206" s="207"/>
      <c r="DK206" s="209"/>
      <c r="DL206" s="207"/>
      <c r="DM206" s="207"/>
      <c r="DN206" s="207"/>
      <c r="DO206" s="207" t="str">
        <f t="shared" si="203"/>
        <v/>
      </c>
      <c r="DP206" s="207"/>
      <c r="DQ206" s="207"/>
      <c r="DR206" s="209"/>
      <c r="DS206" s="207"/>
      <c r="DT206" s="207"/>
      <c r="DU206" s="207"/>
      <c r="DV206" s="207" t="str">
        <f t="shared" si="204"/>
        <v/>
      </c>
      <c r="DW206" s="207"/>
      <c r="DX206" s="207"/>
      <c r="DY206" s="209"/>
      <c r="DZ206" s="207"/>
      <c r="EA206" s="207"/>
      <c r="EB206" s="207"/>
      <c r="EC206" s="207" t="str">
        <f t="shared" si="205"/>
        <v/>
      </c>
      <c r="ED206" s="207"/>
      <c r="EE206" s="207"/>
      <c r="EF206" s="207"/>
      <c r="EG206" s="207"/>
      <c r="EH206" s="207"/>
      <c r="EI206" s="207"/>
      <c r="EJ206" s="207" t="str">
        <f t="shared" si="206"/>
        <v/>
      </c>
      <c r="EK206" s="207"/>
      <c r="EL206" s="207"/>
      <c r="EM206" s="209"/>
      <c r="EN206" s="207"/>
      <c r="EO206" s="207"/>
      <c r="EP206" s="207"/>
      <c r="EQ206" s="207" t="str">
        <f t="shared" si="207"/>
        <v/>
      </c>
      <c r="ER206" s="207"/>
      <c r="ES206" s="207"/>
      <c r="ET206" s="209"/>
      <c r="EU206" s="207"/>
      <c r="EV206" s="207"/>
      <c r="EW206" s="207"/>
      <c r="EX206" s="207" t="str">
        <f t="shared" si="208"/>
        <v/>
      </c>
      <c r="EY206" s="207"/>
      <c r="EZ206" s="207"/>
      <c r="FA206" s="209"/>
      <c r="FB206" s="207"/>
      <c r="FC206" s="207"/>
      <c r="FD206" s="207"/>
      <c r="FE206" s="207" t="str">
        <f t="shared" si="209"/>
        <v/>
      </c>
      <c r="FF206" s="207"/>
      <c r="FG206" s="207"/>
      <c r="FH206" s="209"/>
      <c r="FI206" s="207"/>
      <c r="FJ206" s="207"/>
      <c r="FK206" s="207"/>
      <c r="FL206" s="207" t="str">
        <f t="shared" si="210"/>
        <v/>
      </c>
      <c r="FM206" s="207"/>
      <c r="FN206" s="207"/>
      <c r="FO206" s="209"/>
      <c r="FP206" s="207"/>
      <c r="FQ206" s="207"/>
      <c r="FR206" s="207"/>
      <c r="FS206" s="207" t="str">
        <f t="shared" si="211"/>
        <v/>
      </c>
      <c r="FT206" s="207"/>
      <c r="FU206" s="207"/>
      <c r="FV206" s="207"/>
      <c r="FW206" s="207"/>
      <c r="FX206" s="207"/>
      <c r="FY206" s="207"/>
      <c r="FZ206" s="207" t="str">
        <f t="shared" si="212"/>
        <v/>
      </c>
      <c r="GA206" s="207"/>
      <c r="GB206" s="207"/>
      <c r="GC206" s="209"/>
      <c r="GD206" s="207"/>
      <c r="GE206" s="207"/>
      <c r="GF206" s="207"/>
      <c r="GG206" s="207" t="str">
        <f t="shared" si="213"/>
        <v/>
      </c>
      <c r="GH206" s="207"/>
      <c r="GI206" s="207"/>
      <c r="GJ206" s="209"/>
      <c r="GK206" s="207"/>
      <c r="GL206" s="207"/>
      <c r="GM206" s="207"/>
      <c r="GN206" s="207" t="str">
        <f t="shared" si="214"/>
        <v/>
      </c>
      <c r="GO206" s="207"/>
      <c r="GP206" s="207"/>
      <c r="GQ206" s="209"/>
      <c r="GR206" s="207"/>
      <c r="GS206" s="207"/>
      <c r="GT206" s="207"/>
      <c r="GU206" s="207" t="str">
        <f t="shared" si="215"/>
        <v/>
      </c>
      <c r="GV206" s="207"/>
      <c r="GW206" s="207"/>
      <c r="GX206" s="209"/>
      <c r="GY206" s="207"/>
      <c r="GZ206" s="207"/>
      <c r="HA206" s="207"/>
      <c r="HB206" s="207" t="str">
        <f t="shared" si="216"/>
        <v/>
      </c>
      <c r="HC206" s="207"/>
      <c r="HD206" s="207"/>
      <c r="HE206" s="209"/>
      <c r="HF206" s="207"/>
      <c r="HG206" s="207"/>
      <c r="HH206" s="207"/>
      <c r="HI206" s="207" t="str">
        <f t="shared" si="217"/>
        <v/>
      </c>
      <c r="HJ206" s="207"/>
      <c r="HK206" s="207"/>
      <c r="HL206" s="207"/>
      <c r="HM206" s="207"/>
      <c r="HN206" s="207"/>
      <c r="HO206" s="207"/>
      <c r="HP206" s="207" t="str">
        <f t="shared" si="218"/>
        <v/>
      </c>
      <c r="HQ206" s="207"/>
      <c r="HR206" s="207"/>
      <c r="HS206" s="209"/>
      <c r="HT206" s="207"/>
      <c r="HU206" s="207"/>
      <c r="HV206" s="207"/>
      <c r="HW206" s="207" t="str">
        <f t="shared" si="219"/>
        <v/>
      </c>
      <c r="HX206" s="207"/>
      <c r="HY206" s="207"/>
      <c r="HZ206" s="209"/>
      <c r="IA206" s="207"/>
      <c r="IB206" s="207"/>
      <c r="IC206" s="207"/>
      <c r="ID206" s="207" t="str">
        <f t="shared" si="220"/>
        <v/>
      </c>
      <c r="IE206" s="207"/>
      <c r="IF206" s="207"/>
      <c r="IG206" s="209"/>
      <c r="IH206" s="207"/>
      <c r="II206" s="207"/>
      <c r="IJ206" s="207"/>
      <c r="IK206" s="207" t="str">
        <f t="shared" si="221"/>
        <v/>
      </c>
      <c r="IL206" s="207"/>
      <c r="IM206" s="207"/>
      <c r="IN206" s="209"/>
      <c r="IO206" s="207"/>
      <c r="IP206" s="207"/>
      <c r="IQ206" s="207"/>
      <c r="IR206" s="207" t="str">
        <f t="shared" si="222"/>
        <v/>
      </c>
      <c r="IS206" s="207"/>
      <c r="IT206" s="207"/>
      <c r="IU206" s="209"/>
      <c r="IV206" s="207"/>
      <c r="IW206" s="207"/>
      <c r="IX206" s="207"/>
      <c r="IY206" s="207" t="str">
        <f t="shared" si="223"/>
        <v/>
      </c>
      <c r="IZ206" s="207"/>
      <c r="JA206" s="207"/>
      <c r="JB206" s="207"/>
      <c r="JC206" s="207"/>
      <c r="JD206" s="207"/>
      <c r="JE206" s="207"/>
      <c r="JF206" s="207" t="str">
        <f t="shared" si="224"/>
        <v/>
      </c>
      <c r="JG206" s="207"/>
      <c r="JH206" s="207"/>
      <c r="JI206" s="209"/>
      <c r="JJ206" s="207"/>
      <c r="JK206" s="207"/>
      <c r="JL206" s="207"/>
      <c r="JM206" s="207" t="str">
        <f t="shared" si="225"/>
        <v/>
      </c>
      <c r="JN206" s="207"/>
      <c r="JO206" s="207"/>
      <c r="JP206" s="209"/>
      <c r="JQ206" s="207"/>
      <c r="JR206" s="207"/>
      <c r="JS206" s="207"/>
      <c r="JT206" s="207" t="str">
        <f t="shared" si="226"/>
        <v/>
      </c>
      <c r="JU206" s="207"/>
      <c r="JV206" s="207"/>
      <c r="JW206" s="209"/>
      <c r="JX206" s="207"/>
      <c r="JY206" s="207"/>
      <c r="JZ206" s="207"/>
      <c r="KA206" s="207" t="str">
        <f t="shared" si="227"/>
        <v/>
      </c>
      <c r="KB206" s="207"/>
      <c r="KC206" s="207"/>
      <c r="KD206" s="209"/>
      <c r="KE206" s="207"/>
      <c r="KF206" s="207"/>
      <c r="KG206" s="207"/>
      <c r="KH206" s="207" t="str">
        <f t="shared" si="228"/>
        <v/>
      </c>
      <c r="KI206" s="207"/>
      <c r="KJ206" s="207"/>
      <c r="KK206" s="209"/>
      <c r="KL206" s="207"/>
      <c r="KM206" s="207"/>
      <c r="KN206" s="207"/>
      <c r="KO206" s="207" t="str">
        <f t="shared" si="229"/>
        <v/>
      </c>
      <c r="KP206" s="207"/>
      <c r="KQ206" s="207"/>
      <c r="KR206" s="207"/>
      <c r="KS206" s="207"/>
      <c r="KT206" s="207"/>
      <c r="KU206" s="207"/>
      <c r="KV206" s="207" t="str">
        <f t="shared" si="230"/>
        <v/>
      </c>
      <c r="KW206" s="207"/>
      <c r="KX206" s="207"/>
      <c r="KY206" s="209"/>
      <c r="KZ206" s="207"/>
      <c r="LA206" s="207"/>
      <c r="LB206" s="207"/>
      <c r="LC206" s="207" t="str">
        <f t="shared" si="231"/>
        <v/>
      </c>
      <c r="LD206" s="207"/>
      <c r="LE206" s="207"/>
      <c r="LF206" s="209"/>
      <c r="LG206" s="207"/>
      <c r="LH206" s="207"/>
      <c r="LI206" s="207"/>
      <c r="LJ206" s="207" t="str">
        <f t="shared" si="168"/>
        <v/>
      </c>
      <c r="LK206" s="207"/>
      <c r="LL206" s="207"/>
      <c r="LM206" s="209"/>
      <c r="LN206" s="207"/>
      <c r="LO206" s="207"/>
      <c r="LP206" s="207"/>
      <c r="LQ206" s="207" t="str">
        <f t="shared" si="169"/>
        <v/>
      </c>
      <c r="LR206" s="207"/>
      <c r="LS206" s="207"/>
      <c r="LT206" s="209"/>
      <c r="LU206" s="207"/>
      <c r="LV206" s="207"/>
      <c r="LW206" s="207"/>
      <c r="LX206" s="207" t="str">
        <f t="shared" si="170"/>
        <v/>
      </c>
      <c r="LY206" s="207"/>
      <c r="LZ206" s="207"/>
      <c r="MA206" s="209"/>
      <c r="MB206" s="207"/>
      <c r="MC206" s="207"/>
      <c r="MD206" s="207"/>
      <c r="ME206" s="207" t="str">
        <f t="shared" si="171"/>
        <v/>
      </c>
      <c r="MF206" s="207"/>
      <c r="MG206" s="207"/>
      <c r="MH206" s="207"/>
      <c r="MI206" s="207"/>
      <c r="MJ206" s="207"/>
      <c r="MK206" s="207"/>
      <c r="ML206" s="207" t="str">
        <f t="shared" si="172"/>
        <v/>
      </c>
      <c r="MM206" s="207"/>
      <c r="MN206" s="207"/>
      <c r="MO206" s="209"/>
      <c r="MP206" s="207"/>
      <c r="MQ206" s="207"/>
      <c r="MR206" s="207"/>
      <c r="MS206" s="207" t="str">
        <f t="shared" si="173"/>
        <v/>
      </c>
      <c r="MT206" s="207"/>
      <c r="MU206" s="207"/>
      <c r="MV206" s="209"/>
      <c r="MW206" s="207"/>
      <c r="MX206" s="207"/>
      <c r="MY206" s="207"/>
      <c r="MZ206" s="207" t="str">
        <f t="shared" si="174"/>
        <v/>
      </c>
      <c r="NA206" s="207"/>
      <c r="NB206" s="207"/>
      <c r="NC206" s="209"/>
      <c r="ND206" s="207"/>
      <c r="NE206" s="207"/>
      <c r="NF206" s="207"/>
      <c r="NG206" s="207" t="str">
        <f t="shared" si="175"/>
        <v/>
      </c>
      <c r="NH206" s="207"/>
      <c r="NI206" s="207"/>
      <c r="NJ206" s="209"/>
      <c r="NK206" s="207"/>
      <c r="NL206" s="207"/>
      <c r="NM206" s="207"/>
      <c r="NN206" s="207" t="str">
        <f t="shared" si="176"/>
        <v/>
      </c>
      <c r="NO206" s="207"/>
      <c r="NP206" s="207"/>
      <c r="NQ206" s="209"/>
      <c r="NR206" s="207"/>
      <c r="NS206" s="207"/>
      <c r="NT206" s="207"/>
      <c r="NU206" s="207" t="str">
        <f t="shared" si="177"/>
        <v/>
      </c>
      <c r="NV206" s="207"/>
      <c r="NW206" s="207"/>
      <c r="NX206" s="207"/>
      <c r="NY206" s="207"/>
      <c r="NZ206" s="207"/>
      <c r="OA206" s="207"/>
      <c r="OB206" s="207" t="str">
        <f t="shared" si="178"/>
        <v/>
      </c>
      <c r="OC206" s="207"/>
      <c r="OD206" s="207"/>
      <c r="OE206" s="209"/>
      <c r="OF206" s="207"/>
      <c r="OG206" s="207"/>
      <c r="OH206" s="207"/>
      <c r="OI206" s="207" t="str">
        <f t="shared" si="179"/>
        <v/>
      </c>
      <c r="OJ206" s="207"/>
      <c r="OK206" s="207"/>
      <c r="OL206" s="209"/>
      <c r="OM206" s="207"/>
      <c r="ON206" s="207"/>
      <c r="OO206" s="207"/>
      <c r="OP206" s="207" t="str">
        <f t="shared" si="180"/>
        <v/>
      </c>
      <c r="OQ206" s="207"/>
      <c r="OR206" s="207"/>
      <c r="OS206" s="209"/>
      <c r="OT206" s="207"/>
      <c r="OU206" s="207"/>
      <c r="OV206" s="207"/>
      <c r="OW206" s="207" t="str">
        <f t="shared" si="181"/>
        <v/>
      </c>
      <c r="OX206" s="207"/>
      <c r="OY206" s="207"/>
      <c r="OZ206" s="209"/>
      <c r="PA206" s="207"/>
      <c r="PB206" s="207"/>
      <c r="PC206" s="207"/>
      <c r="PD206" s="207" t="str">
        <f t="shared" si="182"/>
        <v/>
      </c>
      <c r="PE206" s="207"/>
      <c r="PF206" s="207"/>
      <c r="PG206" s="209"/>
      <c r="PH206" s="207"/>
      <c r="PI206" s="207"/>
      <c r="PJ206" s="207"/>
      <c r="PK206" s="207" t="str">
        <f t="shared" si="183"/>
        <v/>
      </c>
      <c r="PL206" s="207"/>
      <c r="PM206" s="207"/>
      <c r="PN206" s="207"/>
      <c r="PO206" s="207"/>
      <c r="PP206" s="207"/>
      <c r="PQ206" s="207"/>
      <c r="PR206" s="207" t="str">
        <f t="shared" si="184"/>
        <v/>
      </c>
      <c r="PS206" s="207"/>
      <c r="PT206" s="207"/>
      <c r="PU206" s="207"/>
      <c r="PV206" s="207"/>
      <c r="PW206" s="207"/>
      <c r="PX206" s="207"/>
      <c r="PY206" s="207" t="str">
        <f t="shared" si="185"/>
        <v/>
      </c>
      <c r="PZ206" s="207"/>
      <c r="QA206" s="207"/>
      <c r="QB206" s="207"/>
      <c r="QC206" s="207"/>
      <c r="QD206" s="207"/>
      <c r="QE206" s="207"/>
      <c r="QF206" s="207" t="str">
        <f t="shared" si="186"/>
        <v/>
      </c>
      <c r="QG206" s="207"/>
      <c r="QH206" s="207"/>
      <c r="QI206" s="207"/>
      <c r="QJ206" s="207"/>
      <c r="QK206" s="207"/>
      <c r="QL206" s="207"/>
      <c r="QM206" s="207"/>
      <c r="QN206" s="207"/>
      <c r="QO206" s="207"/>
      <c r="QP206" s="207"/>
      <c r="QQ206" s="207"/>
      <c r="QR206" s="207"/>
      <c r="QS206" s="207"/>
      <c r="QT206" s="207"/>
      <c r="QU206" s="207"/>
      <c r="QV206" s="207"/>
    </row>
    <row r="207" spans="1:464" s="6" customFormat="1" ht="16.5">
      <c r="A207" s="207"/>
      <c r="B207" s="208"/>
      <c r="C207" s="208"/>
      <c r="D207" s="208"/>
      <c r="E207" s="208"/>
      <c r="F207" s="207"/>
      <c r="G207" s="207" t="e">
        <f t="shared" si="234"/>
        <v>#N/A</v>
      </c>
      <c r="H207" s="208"/>
      <c r="I207" s="208"/>
      <c r="J207" s="208"/>
      <c r="K207" s="207"/>
      <c r="L207" s="207"/>
      <c r="M207" s="207"/>
      <c r="N207" s="207">
        <f t="shared" si="235"/>
        <v>20</v>
      </c>
      <c r="O207" s="207"/>
      <c r="P207" s="207"/>
      <c r="Q207" s="209"/>
      <c r="R207" s="207"/>
      <c r="S207" s="207"/>
      <c r="T207" s="207"/>
      <c r="U207" s="207">
        <f t="shared" si="236"/>
        <v>0</v>
      </c>
      <c r="V207" s="207"/>
      <c r="W207" s="207"/>
      <c r="X207" s="209"/>
      <c r="Y207" s="207"/>
      <c r="Z207" s="207"/>
      <c r="AA207" s="207"/>
      <c r="AB207" s="207">
        <f t="shared" si="237"/>
        <v>20</v>
      </c>
      <c r="AC207" s="207"/>
      <c r="AD207" s="207"/>
      <c r="AE207" s="209"/>
      <c r="AF207" s="207"/>
      <c r="AG207" s="207"/>
      <c r="AH207" s="207"/>
      <c r="AI207" s="207" t="str">
        <f t="shared" si="191"/>
        <v/>
      </c>
      <c r="AJ207" s="207"/>
      <c r="AK207" s="207"/>
      <c r="AL207" s="209"/>
      <c r="AM207" s="207"/>
      <c r="AN207" s="207"/>
      <c r="AO207" s="207"/>
      <c r="AP207" s="207" t="str">
        <f t="shared" si="192"/>
        <v/>
      </c>
      <c r="AQ207" s="207"/>
      <c r="AR207" s="207"/>
      <c r="AS207" s="209"/>
      <c r="AT207" s="207"/>
      <c r="AU207" s="207"/>
      <c r="AV207" s="207"/>
      <c r="AW207" s="207" t="str">
        <f t="shared" si="193"/>
        <v/>
      </c>
      <c r="AX207" s="207"/>
      <c r="AY207" s="207"/>
      <c r="AZ207" s="207"/>
      <c r="BA207" s="207"/>
      <c r="BB207" s="207"/>
      <c r="BC207" s="207"/>
      <c r="BD207" s="207" t="str">
        <f t="shared" si="194"/>
        <v/>
      </c>
      <c r="BE207" s="207"/>
      <c r="BF207" s="207"/>
      <c r="BG207" s="209"/>
      <c r="BH207" s="207"/>
      <c r="BI207" s="207"/>
      <c r="BJ207" s="207"/>
      <c r="BK207" s="207" t="str">
        <f t="shared" si="195"/>
        <v/>
      </c>
      <c r="BL207" s="207"/>
      <c r="BM207" s="207"/>
      <c r="BN207" s="209"/>
      <c r="BO207" s="207"/>
      <c r="BP207" s="207"/>
      <c r="BQ207" s="207"/>
      <c r="BR207" s="207" t="str">
        <f t="shared" si="196"/>
        <v/>
      </c>
      <c r="BS207" s="207"/>
      <c r="BT207" s="207"/>
      <c r="BU207" s="209"/>
      <c r="BV207" s="207"/>
      <c r="BW207" s="207"/>
      <c r="BX207" s="207"/>
      <c r="BY207" s="207" t="str">
        <f t="shared" si="197"/>
        <v/>
      </c>
      <c r="BZ207" s="207"/>
      <c r="CA207" s="207"/>
      <c r="CB207" s="209"/>
      <c r="CC207" s="207"/>
      <c r="CD207" s="207"/>
      <c r="CE207" s="207"/>
      <c r="CF207" s="207" t="str">
        <f t="shared" si="198"/>
        <v/>
      </c>
      <c r="CG207" s="207"/>
      <c r="CH207" s="207"/>
      <c r="CI207" s="209"/>
      <c r="CJ207" s="207"/>
      <c r="CK207" s="207"/>
      <c r="CL207" s="207"/>
      <c r="CM207" s="207" t="str">
        <f t="shared" si="199"/>
        <v/>
      </c>
      <c r="CN207" s="207"/>
      <c r="CO207" s="207"/>
      <c r="CP207" s="207"/>
      <c r="CQ207" s="207"/>
      <c r="CR207" s="207"/>
      <c r="CS207" s="207"/>
      <c r="CT207" s="207" t="str">
        <f t="shared" si="200"/>
        <v/>
      </c>
      <c r="CU207" s="207"/>
      <c r="CV207" s="207"/>
      <c r="CW207" s="209"/>
      <c r="CX207" s="207"/>
      <c r="CY207" s="207"/>
      <c r="CZ207" s="207"/>
      <c r="DA207" s="207" t="str">
        <f t="shared" si="201"/>
        <v/>
      </c>
      <c r="DB207" s="207"/>
      <c r="DC207" s="207"/>
      <c r="DD207" s="209"/>
      <c r="DE207" s="207"/>
      <c r="DF207" s="207"/>
      <c r="DG207" s="207"/>
      <c r="DH207" s="207" t="str">
        <f t="shared" si="202"/>
        <v/>
      </c>
      <c r="DI207" s="207"/>
      <c r="DJ207" s="207"/>
      <c r="DK207" s="209"/>
      <c r="DL207" s="207"/>
      <c r="DM207" s="207"/>
      <c r="DN207" s="207"/>
      <c r="DO207" s="207" t="str">
        <f t="shared" si="203"/>
        <v/>
      </c>
      <c r="DP207" s="207"/>
      <c r="DQ207" s="207"/>
      <c r="DR207" s="209"/>
      <c r="DS207" s="207"/>
      <c r="DT207" s="207"/>
      <c r="DU207" s="207"/>
      <c r="DV207" s="207" t="str">
        <f t="shared" si="204"/>
        <v/>
      </c>
      <c r="DW207" s="207"/>
      <c r="DX207" s="207"/>
      <c r="DY207" s="209"/>
      <c r="DZ207" s="207"/>
      <c r="EA207" s="207"/>
      <c r="EB207" s="207"/>
      <c r="EC207" s="207" t="str">
        <f t="shared" si="205"/>
        <v/>
      </c>
      <c r="ED207" s="207"/>
      <c r="EE207" s="207"/>
      <c r="EF207" s="207"/>
      <c r="EG207" s="207"/>
      <c r="EH207" s="207"/>
      <c r="EI207" s="207"/>
      <c r="EJ207" s="207" t="str">
        <f t="shared" si="206"/>
        <v/>
      </c>
      <c r="EK207" s="207"/>
      <c r="EL207" s="207"/>
      <c r="EM207" s="209"/>
      <c r="EN207" s="207"/>
      <c r="EO207" s="207"/>
      <c r="EP207" s="207"/>
      <c r="EQ207" s="207" t="str">
        <f t="shared" si="207"/>
        <v/>
      </c>
      <c r="ER207" s="207"/>
      <c r="ES207" s="207"/>
      <c r="ET207" s="209"/>
      <c r="EU207" s="207"/>
      <c r="EV207" s="207"/>
      <c r="EW207" s="207"/>
      <c r="EX207" s="207" t="str">
        <f t="shared" si="208"/>
        <v/>
      </c>
      <c r="EY207" s="207"/>
      <c r="EZ207" s="207"/>
      <c r="FA207" s="209"/>
      <c r="FB207" s="207"/>
      <c r="FC207" s="207"/>
      <c r="FD207" s="207"/>
      <c r="FE207" s="207" t="str">
        <f t="shared" si="209"/>
        <v/>
      </c>
      <c r="FF207" s="207"/>
      <c r="FG207" s="207"/>
      <c r="FH207" s="209"/>
      <c r="FI207" s="207"/>
      <c r="FJ207" s="207"/>
      <c r="FK207" s="207"/>
      <c r="FL207" s="207" t="str">
        <f t="shared" si="210"/>
        <v/>
      </c>
      <c r="FM207" s="207"/>
      <c r="FN207" s="207"/>
      <c r="FO207" s="209"/>
      <c r="FP207" s="207"/>
      <c r="FQ207" s="207"/>
      <c r="FR207" s="207"/>
      <c r="FS207" s="207" t="str">
        <f t="shared" si="211"/>
        <v/>
      </c>
      <c r="FT207" s="207"/>
      <c r="FU207" s="207"/>
      <c r="FV207" s="207"/>
      <c r="FW207" s="207"/>
      <c r="FX207" s="207"/>
      <c r="FY207" s="207"/>
      <c r="FZ207" s="207" t="str">
        <f t="shared" si="212"/>
        <v/>
      </c>
      <c r="GA207" s="207"/>
      <c r="GB207" s="207"/>
      <c r="GC207" s="209"/>
      <c r="GD207" s="207"/>
      <c r="GE207" s="207"/>
      <c r="GF207" s="207"/>
      <c r="GG207" s="207" t="str">
        <f t="shared" si="213"/>
        <v/>
      </c>
      <c r="GH207" s="207"/>
      <c r="GI207" s="207"/>
      <c r="GJ207" s="209"/>
      <c r="GK207" s="207"/>
      <c r="GL207" s="207"/>
      <c r="GM207" s="207"/>
      <c r="GN207" s="207" t="str">
        <f t="shared" si="214"/>
        <v/>
      </c>
      <c r="GO207" s="207"/>
      <c r="GP207" s="207"/>
      <c r="GQ207" s="209"/>
      <c r="GR207" s="207"/>
      <c r="GS207" s="207"/>
      <c r="GT207" s="207"/>
      <c r="GU207" s="207" t="str">
        <f t="shared" si="215"/>
        <v/>
      </c>
      <c r="GV207" s="207"/>
      <c r="GW207" s="207"/>
      <c r="GX207" s="209"/>
      <c r="GY207" s="207"/>
      <c r="GZ207" s="207"/>
      <c r="HA207" s="207"/>
      <c r="HB207" s="207" t="str">
        <f t="shared" si="216"/>
        <v/>
      </c>
      <c r="HC207" s="207"/>
      <c r="HD207" s="207"/>
      <c r="HE207" s="209"/>
      <c r="HF207" s="207"/>
      <c r="HG207" s="207"/>
      <c r="HH207" s="207"/>
      <c r="HI207" s="207" t="str">
        <f t="shared" si="217"/>
        <v/>
      </c>
      <c r="HJ207" s="207"/>
      <c r="HK207" s="207"/>
      <c r="HL207" s="207"/>
      <c r="HM207" s="207"/>
      <c r="HN207" s="207"/>
      <c r="HO207" s="207"/>
      <c r="HP207" s="207" t="str">
        <f t="shared" si="218"/>
        <v/>
      </c>
      <c r="HQ207" s="207"/>
      <c r="HR207" s="207"/>
      <c r="HS207" s="209"/>
      <c r="HT207" s="207"/>
      <c r="HU207" s="207"/>
      <c r="HV207" s="207"/>
      <c r="HW207" s="207" t="str">
        <f t="shared" si="219"/>
        <v/>
      </c>
      <c r="HX207" s="207"/>
      <c r="HY207" s="207"/>
      <c r="HZ207" s="209"/>
      <c r="IA207" s="207"/>
      <c r="IB207" s="207"/>
      <c r="IC207" s="207"/>
      <c r="ID207" s="207" t="str">
        <f t="shared" si="220"/>
        <v/>
      </c>
      <c r="IE207" s="207"/>
      <c r="IF207" s="207"/>
      <c r="IG207" s="209"/>
      <c r="IH207" s="207"/>
      <c r="II207" s="207"/>
      <c r="IJ207" s="207"/>
      <c r="IK207" s="207" t="str">
        <f t="shared" si="221"/>
        <v/>
      </c>
      <c r="IL207" s="207"/>
      <c r="IM207" s="207"/>
      <c r="IN207" s="209"/>
      <c r="IO207" s="207"/>
      <c r="IP207" s="207"/>
      <c r="IQ207" s="207"/>
      <c r="IR207" s="207" t="str">
        <f t="shared" si="222"/>
        <v/>
      </c>
      <c r="IS207" s="207"/>
      <c r="IT207" s="207"/>
      <c r="IU207" s="209"/>
      <c r="IV207" s="207"/>
      <c r="IW207" s="207"/>
      <c r="IX207" s="207"/>
      <c r="IY207" s="207" t="str">
        <f t="shared" si="223"/>
        <v/>
      </c>
      <c r="IZ207" s="207"/>
      <c r="JA207" s="207"/>
      <c r="JB207" s="207"/>
      <c r="JC207" s="207"/>
      <c r="JD207" s="207"/>
      <c r="JE207" s="207"/>
      <c r="JF207" s="207" t="str">
        <f t="shared" si="224"/>
        <v/>
      </c>
      <c r="JG207" s="207"/>
      <c r="JH207" s="207"/>
      <c r="JI207" s="209"/>
      <c r="JJ207" s="207"/>
      <c r="JK207" s="207"/>
      <c r="JL207" s="207"/>
      <c r="JM207" s="207" t="str">
        <f t="shared" si="225"/>
        <v/>
      </c>
      <c r="JN207" s="207"/>
      <c r="JO207" s="207"/>
      <c r="JP207" s="209"/>
      <c r="JQ207" s="207"/>
      <c r="JR207" s="207"/>
      <c r="JS207" s="207"/>
      <c r="JT207" s="207" t="str">
        <f t="shared" si="226"/>
        <v/>
      </c>
      <c r="JU207" s="207"/>
      <c r="JV207" s="207"/>
      <c r="JW207" s="209"/>
      <c r="JX207" s="207"/>
      <c r="JY207" s="207"/>
      <c r="JZ207" s="207"/>
      <c r="KA207" s="207" t="str">
        <f t="shared" si="227"/>
        <v/>
      </c>
      <c r="KB207" s="207"/>
      <c r="KC207" s="207"/>
      <c r="KD207" s="209"/>
      <c r="KE207" s="207"/>
      <c r="KF207" s="207"/>
      <c r="KG207" s="207"/>
      <c r="KH207" s="207" t="str">
        <f t="shared" si="228"/>
        <v/>
      </c>
      <c r="KI207" s="207"/>
      <c r="KJ207" s="207"/>
      <c r="KK207" s="209"/>
      <c r="KL207" s="207"/>
      <c r="KM207" s="207"/>
      <c r="KN207" s="207"/>
      <c r="KO207" s="207" t="str">
        <f t="shared" si="229"/>
        <v/>
      </c>
      <c r="KP207" s="207"/>
      <c r="KQ207" s="207"/>
      <c r="KR207" s="207"/>
      <c r="KS207" s="207"/>
      <c r="KT207" s="207"/>
      <c r="KU207" s="207"/>
      <c r="KV207" s="207" t="str">
        <f t="shared" si="230"/>
        <v/>
      </c>
      <c r="KW207" s="207"/>
      <c r="KX207" s="207"/>
      <c r="KY207" s="209"/>
      <c r="KZ207" s="207"/>
      <c r="LA207" s="207"/>
      <c r="LB207" s="207"/>
      <c r="LC207" s="207" t="str">
        <f t="shared" si="231"/>
        <v/>
      </c>
      <c r="LD207" s="207"/>
      <c r="LE207" s="207"/>
      <c r="LF207" s="209"/>
      <c r="LG207" s="207"/>
      <c r="LH207" s="207"/>
      <c r="LI207" s="207"/>
      <c r="LJ207" s="207" t="str">
        <f t="shared" si="168"/>
        <v/>
      </c>
      <c r="LK207" s="207"/>
      <c r="LL207" s="207"/>
      <c r="LM207" s="209"/>
      <c r="LN207" s="207"/>
      <c r="LO207" s="207"/>
      <c r="LP207" s="207"/>
      <c r="LQ207" s="207" t="str">
        <f t="shared" si="169"/>
        <v/>
      </c>
      <c r="LR207" s="207"/>
      <c r="LS207" s="207"/>
      <c r="LT207" s="209"/>
      <c r="LU207" s="207"/>
      <c r="LV207" s="207"/>
      <c r="LW207" s="207"/>
      <c r="LX207" s="207" t="str">
        <f t="shared" si="170"/>
        <v/>
      </c>
      <c r="LY207" s="207"/>
      <c r="LZ207" s="207"/>
      <c r="MA207" s="209"/>
      <c r="MB207" s="207"/>
      <c r="MC207" s="207"/>
      <c r="MD207" s="207"/>
      <c r="ME207" s="207" t="str">
        <f t="shared" si="171"/>
        <v/>
      </c>
      <c r="MF207" s="207"/>
      <c r="MG207" s="207"/>
      <c r="MH207" s="207"/>
      <c r="MI207" s="207"/>
      <c r="MJ207" s="207"/>
      <c r="MK207" s="207"/>
      <c r="ML207" s="207" t="str">
        <f t="shared" si="172"/>
        <v/>
      </c>
      <c r="MM207" s="207"/>
      <c r="MN207" s="207"/>
      <c r="MO207" s="209"/>
      <c r="MP207" s="207"/>
      <c r="MQ207" s="207"/>
      <c r="MR207" s="207"/>
      <c r="MS207" s="207" t="str">
        <f t="shared" si="173"/>
        <v/>
      </c>
      <c r="MT207" s="207"/>
      <c r="MU207" s="207"/>
      <c r="MV207" s="209"/>
      <c r="MW207" s="207"/>
      <c r="MX207" s="207"/>
      <c r="MY207" s="207"/>
      <c r="MZ207" s="207" t="str">
        <f t="shared" si="174"/>
        <v/>
      </c>
      <c r="NA207" s="207"/>
      <c r="NB207" s="207"/>
      <c r="NC207" s="209"/>
      <c r="ND207" s="207"/>
      <c r="NE207" s="207"/>
      <c r="NF207" s="207"/>
      <c r="NG207" s="207" t="str">
        <f t="shared" si="175"/>
        <v/>
      </c>
      <c r="NH207" s="207"/>
      <c r="NI207" s="207"/>
      <c r="NJ207" s="209"/>
      <c r="NK207" s="207"/>
      <c r="NL207" s="207"/>
      <c r="NM207" s="207"/>
      <c r="NN207" s="207" t="str">
        <f t="shared" si="176"/>
        <v/>
      </c>
      <c r="NO207" s="207"/>
      <c r="NP207" s="207"/>
      <c r="NQ207" s="209"/>
      <c r="NR207" s="207"/>
      <c r="NS207" s="207"/>
      <c r="NT207" s="207"/>
      <c r="NU207" s="207" t="str">
        <f t="shared" si="177"/>
        <v/>
      </c>
      <c r="NV207" s="207"/>
      <c r="NW207" s="207"/>
      <c r="NX207" s="207"/>
      <c r="NY207" s="207"/>
      <c r="NZ207" s="207"/>
      <c r="OA207" s="207"/>
      <c r="OB207" s="207" t="str">
        <f t="shared" si="178"/>
        <v/>
      </c>
      <c r="OC207" s="207"/>
      <c r="OD207" s="207"/>
      <c r="OE207" s="209"/>
      <c r="OF207" s="207"/>
      <c r="OG207" s="207"/>
      <c r="OH207" s="207"/>
      <c r="OI207" s="207" t="str">
        <f t="shared" si="179"/>
        <v/>
      </c>
      <c r="OJ207" s="207"/>
      <c r="OK207" s="207"/>
      <c r="OL207" s="209"/>
      <c r="OM207" s="207"/>
      <c r="ON207" s="207"/>
      <c r="OO207" s="207"/>
      <c r="OP207" s="207" t="str">
        <f t="shared" si="180"/>
        <v/>
      </c>
      <c r="OQ207" s="207"/>
      <c r="OR207" s="207"/>
      <c r="OS207" s="209"/>
      <c r="OT207" s="207"/>
      <c r="OU207" s="207"/>
      <c r="OV207" s="207"/>
      <c r="OW207" s="207" t="str">
        <f t="shared" si="181"/>
        <v/>
      </c>
      <c r="OX207" s="207"/>
      <c r="OY207" s="207"/>
      <c r="OZ207" s="209"/>
      <c r="PA207" s="207"/>
      <c r="PB207" s="207"/>
      <c r="PC207" s="207"/>
      <c r="PD207" s="207" t="str">
        <f t="shared" si="182"/>
        <v/>
      </c>
      <c r="PE207" s="207"/>
      <c r="PF207" s="207"/>
      <c r="PG207" s="209"/>
      <c r="PH207" s="207"/>
      <c r="PI207" s="207"/>
      <c r="PJ207" s="207"/>
      <c r="PK207" s="207" t="str">
        <f t="shared" si="183"/>
        <v/>
      </c>
      <c r="PL207" s="207"/>
      <c r="PM207" s="207"/>
      <c r="PN207" s="207"/>
      <c r="PO207" s="207"/>
      <c r="PP207" s="207"/>
      <c r="PQ207" s="207"/>
      <c r="PR207" s="207" t="str">
        <f t="shared" si="184"/>
        <v/>
      </c>
      <c r="PS207" s="207"/>
      <c r="PT207" s="207"/>
      <c r="PU207" s="207"/>
      <c r="PV207" s="207"/>
      <c r="PW207" s="207"/>
      <c r="PX207" s="207"/>
      <c r="PY207" s="207" t="str">
        <f t="shared" si="185"/>
        <v/>
      </c>
      <c r="PZ207" s="207"/>
      <c r="QA207" s="207"/>
      <c r="QB207" s="207"/>
      <c r="QC207" s="207"/>
      <c r="QD207" s="207"/>
      <c r="QE207" s="207"/>
      <c r="QF207" s="207" t="str">
        <f t="shared" si="186"/>
        <v/>
      </c>
      <c r="QG207" s="207"/>
      <c r="QH207" s="207"/>
      <c r="QI207" s="207"/>
      <c r="QJ207" s="207"/>
      <c r="QK207" s="207"/>
      <c r="QL207" s="207"/>
      <c r="QM207" s="207"/>
      <c r="QN207" s="207"/>
      <c r="QO207" s="207"/>
      <c r="QP207" s="207"/>
      <c r="QQ207" s="207"/>
      <c r="QR207" s="207"/>
      <c r="QS207" s="207"/>
      <c r="QT207" s="207"/>
      <c r="QU207" s="207"/>
      <c r="QV207" s="207"/>
    </row>
    <row r="208" spans="1:464" s="6" customFormat="1" ht="16.5">
      <c r="A208" s="207"/>
      <c r="B208" s="208"/>
      <c r="C208" s="208"/>
      <c r="D208" s="208"/>
      <c r="E208" s="208"/>
      <c r="F208" s="207"/>
      <c r="G208" s="207" t="e">
        <f t="shared" si="234"/>
        <v>#N/A</v>
      </c>
      <c r="H208" s="208"/>
      <c r="I208" s="208"/>
      <c r="J208" s="208"/>
      <c r="K208" s="207"/>
      <c r="L208" s="207"/>
      <c r="M208" s="207"/>
      <c r="N208" s="207">
        <f t="shared" si="235"/>
        <v>20</v>
      </c>
      <c r="O208" s="207"/>
      <c r="P208" s="207"/>
      <c r="Q208" s="209"/>
      <c r="R208" s="207"/>
      <c r="S208" s="207"/>
      <c r="T208" s="207"/>
      <c r="U208" s="207">
        <f t="shared" si="236"/>
        <v>0</v>
      </c>
      <c r="V208" s="207"/>
      <c r="W208" s="207"/>
      <c r="X208" s="209"/>
      <c r="Y208" s="207"/>
      <c r="Z208" s="207"/>
      <c r="AA208" s="207"/>
      <c r="AB208" s="207">
        <f t="shared" si="237"/>
        <v>20</v>
      </c>
      <c r="AC208" s="207"/>
      <c r="AD208" s="207"/>
      <c r="AE208" s="209"/>
      <c r="AF208" s="207"/>
      <c r="AG208" s="207"/>
      <c r="AH208" s="207"/>
      <c r="AI208" s="207" t="str">
        <f t="shared" si="191"/>
        <v/>
      </c>
      <c r="AJ208" s="207"/>
      <c r="AK208" s="207"/>
      <c r="AL208" s="209"/>
      <c r="AM208" s="207"/>
      <c r="AN208" s="207"/>
      <c r="AO208" s="207"/>
      <c r="AP208" s="207" t="str">
        <f t="shared" si="192"/>
        <v/>
      </c>
      <c r="AQ208" s="207"/>
      <c r="AR208" s="207"/>
      <c r="AS208" s="209"/>
      <c r="AT208" s="207"/>
      <c r="AU208" s="207"/>
      <c r="AV208" s="207"/>
      <c r="AW208" s="207" t="str">
        <f t="shared" si="193"/>
        <v/>
      </c>
      <c r="AX208" s="207"/>
      <c r="AY208" s="207"/>
      <c r="AZ208" s="207"/>
      <c r="BA208" s="207"/>
      <c r="BB208" s="207"/>
      <c r="BC208" s="207"/>
      <c r="BD208" s="207" t="str">
        <f t="shared" si="194"/>
        <v/>
      </c>
      <c r="BE208" s="207"/>
      <c r="BF208" s="207"/>
      <c r="BG208" s="209"/>
      <c r="BH208" s="207"/>
      <c r="BI208" s="207"/>
      <c r="BJ208" s="207"/>
      <c r="BK208" s="207" t="str">
        <f t="shared" si="195"/>
        <v/>
      </c>
      <c r="BL208" s="207"/>
      <c r="BM208" s="207"/>
      <c r="BN208" s="209"/>
      <c r="BO208" s="207"/>
      <c r="BP208" s="207"/>
      <c r="BQ208" s="207"/>
      <c r="BR208" s="207" t="str">
        <f t="shared" si="196"/>
        <v/>
      </c>
      <c r="BS208" s="207"/>
      <c r="BT208" s="207"/>
      <c r="BU208" s="209"/>
      <c r="BV208" s="207"/>
      <c r="BW208" s="207"/>
      <c r="BX208" s="207"/>
      <c r="BY208" s="207" t="str">
        <f t="shared" si="197"/>
        <v/>
      </c>
      <c r="BZ208" s="207"/>
      <c r="CA208" s="207"/>
      <c r="CB208" s="209"/>
      <c r="CC208" s="207"/>
      <c r="CD208" s="207"/>
      <c r="CE208" s="207"/>
      <c r="CF208" s="207" t="str">
        <f t="shared" si="198"/>
        <v/>
      </c>
      <c r="CG208" s="207"/>
      <c r="CH208" s="207"/>
      <c r="CI208" s="209"/>
      <c r="CJ208" s="207"/>
      <c r="CK208" s="207"/>
      <c r="CL208" s="207"/>
      <c r="CM208" s="207" t="str">
        <f t="shared" si="199"/>
        <v/>
      </c>
      <c r="CN208" s="207"/>
      <c r="CO208" s="207"/>
      <c r="CP208" s="207"/>
      <c r="CQ208" s="207"/>
      <c r="CR208" s="207"/>
      <c r="CS208" s="207"/>
      <c r="CT208" s="207" t="str">
        <f t="shared" si="200"/>
        <v/>
      </c>
      <c r="CU208" s="207"/>
      <c r="CV208" s="207"/>
      <c r="CW208" s="209"/>
      <c r="CX208" s="207"/>
      <c r="CY208" s="207"/>
      <c r="CZ208" s="207"/>
      <c r="DA208" s="207" t="str">
        <f t="shared" si="201"/>
        <v/>
      </c>
      <c r="DB208" s="207"/>
      <c r="DC208" s="207"/>
      <c r="DD208" s="209"/>
      <c r="DE208" s="207"/>
      <c r="DF208" s="207"/>
      <c r="DG208" s="207"/>
      <c r="DH208" s="207" t="str">
        <f t="shared" si="202"/>
        <v/>
      </c>
      <c r="DI208" s="207"/>
      <c r="DJ208" s="207"/>
      <c r="DK208" s="209"/>
      <c r="DL208" s="207"/>
      <c r="DM208" s="207"/>
      <c r="DN208" s="207"/>
      <c r="DO208" s="207" t="str">
        <f t="shared" si="203"/>
        <v/>
      </c>
      <c r="DP208" s="207"/>
      <c r="DQ208" s="207"/>
      <c r="DR208" s="209"/>
      <c r="DS208" s="207"/>
      <c r="DT208" s="207"/>
      <c r="DU208" s="207"/>
      <c r="DV208" s="207" t="str">
        <f t="shared" si="204"/>
        <v/>
      </c>
      <c r="DW208" s="207"/>
      <c r="DX208" s="207"/>
      <c r="DY208" s="209"/>
      <c r="DZ208" s="207"/>
      <c r="EA208" s="207"/>
      <c r="EB208" s="207"/>
      <c r="EC208" s="207" t="str">
        <f t="shared" si="205"/>
        <v/>
      </c>
      <c r="ED208" s="207"/>
      <c r="EE208" s="207"/>
      <c r="EF208" s="207"/>
      <c r="EG208" s="207"/>
      <c r="EH208" s="207"/>
      <c r="EI208" s="207"/>
      <c r="EJ208" s="207" t="str">
        <f t="shared" si="206"/>
        <v/>
      </c>
      <c r="EK208" s="207"/>
      <c r="EL208" s="207"/>
      <c r="EM208" s="209"/>
      <c r="EN208" s="207"/>
      <c r="EO208" s="207"/>
      <c r="EP208" s="207"/>
      <c r="EQ208" s="207" t="str">
        <f t="shared" si="207"/>
        <v/>
      </c>
      <c r="ER208" s="207"/>
      <c r="ES208" s="207"/>
      <c r="ET208" s="209"/>
      <c r="EU208" s="207"/>
      <c r="EV208" s="207"/>
      <c r="EW208" s="207"/>
      <c r="EX208" s="207" t="str">
        <f t="shared" si="208"/>
        <v/>
      </c>
      <c r="EY208" s="207"/>
      <c r="EZ208" s="207"/>
      <c r="FA208" s="209"/>
      <c r="FB208" s="207"/>
      <c r="FC208" s="207"/>
      <c r="FD208" s="207"/>
      <c r="FE208" s="207" t="str">
        <f t="shared" si="209"/>
        <v/>
      </c>
      <c r="FF208" s="207"/>
      <c r="FG208" s="207"/>
      <c r="FH208" s="209"/>
      <c r="FI208" s="207"/>
      <c r="FJ208" s="207"/>
      <c r="FK208" s="207"/>
      <c r="FL208" s="207" t="str">
        <f t="shared" si="210"/>
        <v/>
      </c>
      <c r="FM208" s="207"/>
      <c r="FN208" s="207"/>
      <c r="FO208" s="209"/>
      <c r="FP208" s="207"/>
      <c r="FQ208" s="207"/>
      <c r="FR208" s="207"/>
      <c r="FS208" s="207" t="str">
        <f t="shared" si="211"/>
        <v/>
      </c>
      <c r="FT208" s="207"/>
      <c r="FU208" s="207"/>
      <c r="FV208" s="207"/>
      <c r="FW208" s="207"/>
      <c r="FX208" s="207"/>
      <c r="FY208" s="207"/>
      <c r="FZ208" s="207" t="str">
        <f t="shared" si="212"/>
        <v/>
      </c>
      <c r="GA208" s="207"/>
      <c r="GB208" s="207"/>
      <c r="GC208" s="209"/>
      <c r="GD208" s="207"/>
      <c r="GE208" s="207"/>
      <c r="GF208" s="207"/>
      <c r="GG208" s="207" t="str">
        <f t="shared" si="213"/>
        <v/>
      </c>
      <c r="GH208" s="207"/>
      <c r="GI208" s="207"/>
      <c r="GJ208" s="209"/>
      <c r="GK208" s="207"/>
      <c r="GL208" s="207"/>
      <c r="GM208" s="207"/>
      <c r="GN208" s="207" t="str">
        <f t="shared" si="214"/>
        <v/>
      </c>
      <c r="GO208" s="207"/>
      <c r="GP208" s="207"/>
      <c r="GQ208" s="209"/>
      <c r="GR208" s="207"/>
      <c r="GS208" s="207"/>
      <c r="GT208" s="207"/>
      <c r="GU208" s="207" t="str">
        <f t="shared" si="215"/>
        <v/>
      </c>
      <c r="GV208" s="207"/>
      <c r="GW208" s="207"/>
      <c r="GX208" s="209"/>
      <c r="GY208" s="207"/>
      <c r="GZ208" s="207"/>
      <c r="HA208" s="207"/>
      <c r="HB208" s="207" t="str">
        <f t="shared" si="216"/>
        <v/>
      </c>
      <c r="HC208" s="207"/>
      <c r="HD208" s="207"/>
      <c r="HE208" s="209"/>
      <c r="HF208" s="207"/>
      <c r="HG208" s="207"/>
      <c r="HH208" s="207"/>
      <c r="HI208" s="207" t="str">
        <f t="shared" si="217"/>
        <v/>
      </c>
      <c r="HJ208" s="207"/>
      <c r="HK208" s="207"/>
      <c r="HL208" s="207"/>
      <c r="HM208" s="207"/>
      <c r="HN208" s="207"/>
      <c r="HO208" s="207"/>
      <c r="HP208" s="207" t="str">
        <f t="shared" si="218"/>
        <v/>
      </c>
      <c r="HQ208" s="207"/>
      <c r="HR208" s="207"/>
      <c r="HS208" s="209"/>
      <c r="HT208" s="207"/>
      <c r="HU208" s="207"/>
      <c r="HV208" s="207"/>
      <c r="HW208" s="207" t="str">
        <f t="shared" si="219"/>
        <v/>
      </c>
      <c r="HX208" s="207"/>
      <c r="HY208" s="207"/>
      <c r="HZ208" s="209"/>
      <c r="IA208" s="207"/>
      <c r="IB208" s="207"/>
      <c r="IC208" s="207"/>
      <c r="ID208" s="207" t="str">
        <f t="shared" si="220"/>
        <v/>
      </c>
      <c r="IE208" s="207"/>
      <c r="IF208" s="207"/>
      <c r="IG208" s="209"/>
      <c r="IH208" s="207"/>
      <c r="II208" s="207"/>
      <c r="IJ208" s="207"/>
      <c r="IK208" s="207" t="str">
        <f t="shared" si="221"/>
        <v/>
      </c>
      <c r="IL208" s="207"/>
      <c r="IM208" s="207"/>
      <c r="IN208" s="209"/>
      <c r="IO208" s="207"/>
      <c r="IP208" s="207"/>
      <c r="IQ208" s="207"/>
      <c r="IR208" s="207" t="str">
        <f t="shared" si="222"/>
        <v/>
      </c>
      <c r="IS208" s="207"/>
      <c r="IT208" s="207"/>
      <c r="IU208" s="209"/>
      <c r="IV208" s="207"/>
      <c r="IW208" s="207"/>
      <c r="IX208" s="207"/>
      <c r="IY208" s="207" t="str">
        <f t="shared" si="223"/>
        <v/>
      </c>
      <c r="IZ208" s="207"/>
      <c r="JA208" s="207"/>
      <c r="JB208" s="207"/>
      <c r="JC208" s="207"/>
      <c r="JD208" s="207"/>
      <c r="JE208" s="207"/>
      <c r="JF208" s="207" t="str">
        <f t="shared" si="224"/>
        <v/>
      </c>
      <c r="JG208" s="207"/>
      <c r="JH208" s="207"/>
      <c r="JI208" s="209"/>
      <c r="JJ208" s="207"/>
      <c r="JK208" s="207"/>
      <c r="JL208" s="207"/>
      <c r="JM208" s="207" t="str">
        <f t="shared" si="225"/>
        <v/>
      </c>
      <c r="JN208" s="207"/>
      <c r="JO208" s="207"/>
      <c r="JP208" s="209"/>
      <c r="JQ208" s="207"/>
      <c r="JR208" s="207"/>
      <c r="JS208" s="207"/>
      <c r="JT208" s="207" t="str">
        <f t="shared" si="226"/>
        <v/>
      </c>
      <c r="JU208" s="207"/>
      <c r="JV208" s="207"/>
      <c r="JW208" s="209"/>
      <c r="JX208" s="207"/>
      <c r="JY208" s="207"/>
      <c r="JZ208" s="207"/>
      <c r="KA208" s="207" t="str">
        <f t="shared" si="227"/>
        <v/>
      </c>
      <c r="KB208" s="207"/>
      <c r="KC208" s="207"/>
      <c r="KD208" s="209"/>
      <c r="KE208" s="207"/>
      <c r="KF208" s="207"/>
      <c r="KG208" s="207"/>
      <c r="KH208" s="207" t="str">
        <f t="shared" si="228"/>
        <v/>
      </c>
      <c r="KI208" s="207"/>
      <c r="KJ208" s="207"/>
      <c r="KK208" s="209"/>
      <c r="KL208" s="207"/>
      <c r="KM208" s="207"/>
      <c r="KN208" s="207"/>
      <c r="KO208" s="207" t="str">
        <f t="shared" si="229"/>
        <v/>
      </c>
      <c r="KP208" s="207"/>
      <c r="KQ208" s="207"/>
      <c r="KR208" s="207"/>
      <c r="KS208" s="207"/>
      <c r="KT208" s="207"/>
      <c r="KU208" s="207"/>
      <c r="KV208" s="207" t="str">
        <f t="shared" si="230"/>
        <v/>
      </c>
      <c r="KW208" s="207"/>
      <c r="KX208" s="207"/>
      <c r="KY208" s="209"/>
      <c r="KZ208" s="207"/>
      <c r="LA208" s="207"/>
      <c r="LB208" s="207"/>
      <c r="LC208" s="207" t="str">
        <f t="shared" si="231"/>
        <v/>
      </c>
      <c r="LD208" s="207"/>
      <c r="LE208" s="207"/>
      <c r="LF208" s="209"/>
      <c r="LG208" s="207"/>
      <c r="LH208" s="207"/>
      <c r="LI208" s="207"/>
      <c r="LJ208" s="207" t="str">
        <f t="shared" si="168"/>
        <v/>
      </c>
      <c r="LK208" s="207"/>
      <c r="LL208" s="207"/>
      <c r="LM208" s="209"/>
      <c r="LN208" s="207"/>
      <c r="LO208" s="207"/>
      <c r="LP208" s="207"/>
      <c r="LQ208" s="207" t="str">
        <f t="shared" si="169"/>
        <v/>
      </c>
      <c r="LR208" s="207"/>
      <c r="LS208" s="207"/>
      <c r="LT208" s="209"/>
      <c r="LU208" s="207"/>
      <c r="LV208" s="207"/>
      <c r="LW208" s="207"/>
      <c r="LX208" s="207" t="str">
        <f t="shared" si="170"/>
        <v/>
      </c>
      <c r="LY208" s="207"/>
      <c r="LZ208" s="207"/>
      <c r="MA208" s="209"/>
      <c r="MB208" s="207"/>
      <c r="MC208" s="207"/>
      <c r="MD208" s="207"/>
      <c r="ME208" s="207" t="str">
        <f t="shared" si="171"/>
        <v/>
      </c>
      <c r="MF208" s="207"/>
      <c r="MG208" s="207"/>
      <c r="MH208" s="207"/>
      <c r="MI208" s="207"/>
      <c r="MJ208" s="207"/>
      <c r="MK208" s="207"/>
      <c r="ML208" s="207" t="str">
        <f t="shared" si="172"/>
        <v/>
      </c>
      <c r="MM208" s="207"/>
      <c r="MN208" s="207"/>
      <c r="MO208" s="209"/>
      <c r="MP208" s="207"/>
      <c r="MQ208" s="207"/>
      <c r="MR208" s="207"/>
      <c r="MS208" s="207" t="str">
        <f t="shared" si="173"/>
        <v/>
      </c>
      <c r="MT208" s="207"/>
      <c r="MU208" s="207"/>
      <c r="MV208" s="209"/>
      <c r="MW208" s="207"/>
      <c r="MX208" s="207"/>
      <c r="MY208" s="207"/>
      <c r="MZ208" s="207" t="str">
        <f t="shared" si="174"/>
        <v/>
      </c>
      <c r="NA208" s="207"/>
      <c r="NB208" s="207"/>
      <c r="NC208" s="209"/>
      <c r="ND208" s="207"/>
      <c r="NE208" s="207"/>
      <c r="NF208" s="207"/>
      <c r="NG208" s="207" t="str">
        <f t="shared" si="175"/>
        <v/>
      </c>
      <c r="NH208" s="207"/>
      <c r="NI208" s="207"/>
      <c r="NJ208" s="209"/>
      <c r="NK208" s="207"/>
      <c r="NL208" s="207"/>
      <c r="NM208" s="207"/>
      <c r="NN208" s="207" t="str">
        <f t="shared" si="176"/>
        <v/>
      </c>
      <c r="NO208" s="207"/>
      <c r="NP208" s="207"/>
      <c r="NQ208" s="209"/>
      <c r="NR208" s="207"/>
      <c r="NS208" s="207"/>
      <c r="NT208" s="207"/>
      <c r="NU208" s="207" t="str">
        <f t="shared" si="177"/>
        <v/>
      </c>
      <c r="NV208" s="207"/>
      <c r="NW208" s="207"/>
      <c r="NX208" s="207"/>
      <c r="NY208" s="207"/>
      <c r="NZ208" s="207"/>
      <c r="OA208" s="207"/>
      <c r="OB208" s="207" t="str">
        <f t="shared" si="178"/>
        <v/>
      </c>
      <c r="OC208" s="207"/>
      <c r="OD208" s="207"/>
      <c r="OE208" s="209"/>
      <c r="OF208" s="207"/>
      <c r="OG208" s="207"/>
      <c r="OH208" s="207"/>
      <c r="OI208" s="207" t="str">
        <f t="shared" si="179"/>
        <v/>
      </c>
      <c r="OJ208" s="207"/>
      <c r="OK208" s="207"/>
      <c r="OL208" s="209"/>
      <c r="OM208" s="207"/>
      <c r="ON208" s="207"/>
      <c r="OO208" s="207"/>
      <c r="OP208" s="207" t="str">
        <f t="shared" si="180"/>
        <v/>
      </c>
      <c r="OQ208" s="207"/>
      <c r="OR208" s="207"/>
      <c r="OS208" s="209"/>
      <c r="OT208" s="207"/>
      <c r="OU208" s="207"/>
      <c r="OV208" s="207"/>
      <c r="OW208" s="207" t="str">
        <f t="shared" si="181"/>
        <v/>
      </c>
      <c r="OX208" s="207"/>
      <c r="OY208" s="207"/>
      <c r="OZ208" s="209"/>
      <c r="PA208" s="207"/>
      <c r="PB208" s="207"/>
      <c r="PC208" s="207"/>
      <c r="PD208" s="207" t="str">
        <f t="shared" si="182"/>
        <v/>
      </c>
      <c r="PE208" s="207"/>
      <c r="PF208" s="207"/>
      <c r="PG208" s="209"/>
      <c r="PH208" s="207"/>
      <c r="PI208" s="207"/>
      <c r="PJ208" s="207"/>
      <c r="PK208" s="207" t="str">
        <f t="shared" si="183"/>
        <v/>
      </c>
      <c r="PL208" s="207"/>
      <c r="PM208" s="207"/>
      <c r="PN208" s="207"/>
      <c r="PO208" s="207"/>
      <c r="PP208" s="207"/>
      <c r="PQ208" s="207"/>
      <c r="PR208" s="207" t="str">
        <f t="shared" si="184"/>
        <v/>
      </c>
      <c r="PS208" s="207"/>
      <c r="PT208" s="207"/>
      <c r="PU208" s="207"/>
      <c r="PV208" s="207"/>
      <c r="PW208" s="207"/>
      <c r="PX208" s="207"/>
      <c r="PY208" s="207" t="str">
        <f t="shared" si="185"/>
        <v/>
      </c>
      <c r="PZ208" s="207"/>
      <c r="QA208" s="207"/>
      <c r="QB208" s="207"/>
      <c r="QC208" s="207"/>
      <c r="QD208" s="207"/>
      <c r="QE208" s="207"/>
      <c r="QF208" s="207" t="str">
        <f t="shared" si="186"/>
        <v/>
      </c>
      <c r="QG208" s="207"/>
      <c r="QH208" s="207"/>
      <c r="QI208" s="207"/>
      <c r="QJ208" s="207"/>
      <c r="QK208" s="207"/>
      <c r="QL208" s="207"/>
      <c r="QM208" s="207"/>
      <c r="QN208" s="207"/>
      <c r="QO208" s="207"/>
      <c r="QP208" s="207"/>
      <c r="QQ208" s="207"/>
      <c r="QR208" s="207"/>
      <c r="QS208" s="207"/>
      <c r="QT208" s="207"/>
      <c r="QU208" s="207"/>
      <c r="QV208" s="207"/>
    </row>
    <row r="209" spans="1:464" s="6" customFormat="1" ht="16.5">
      <c r="A209" s="207"/>
      <c r="B209" s="208"/>
      <c r="C209" s="208"/>
      <c r="D209" s="208"/>
      <c r="E209" s="208"/>
      <c r="F209" s="207"/>
      <c r="G209" s="207" t="e">
        <f>G36</f>
        <v>#N/A</v>
      </c>
      <c r="H209" s="208"/>
      <c r="I209" s="208"/>
      <c r="J209" s="208"/>
      <c r="K209" s="207"/>
      <c r="L209" s="207"/>
      <c r="M209" s="207"/>
      <c r="N209" s="207">
        <f>N36</f>
        <v>20</v>
      </c>
      <c r="O209" s="207"/>
      <c r="P209" s="207"/>
      <c r="Q209" s="209"/>
      <c r="R209" s="207"/>
      <c r="S209" s="207"/>
      <c r="T209" s="207"/>
      <c r="U209" s="207">
        <f t="shared" si="236"/>
        <v>0</v>
      </c>
      <c r="V209" s="207"/>
      <c r="W209" s="207"/>
      <c r="X209" s="209"/>
      <c r="Y209" s="207"/>
      <c r="Z209" s="207"/>
      <c r="AA209" s="207"/>
      <c r="AB209" s="207">
        <f t="shared" si="237"/>
        <v>20</v>
      </c>
      <c r="AC209" s="207"/>
      <c r="AD209" s="207"/>
      <c r="AE209" s="209"/>
      <c r="AF209" s="207"/>
      <c r="AG209" s="207"/>
      <c r="AH209" s="207"/>
      <c r="AI209" s="207" t="str">
        <f t="shared" si="191"/>
        <v/>
      </c>
      <c r="AJ209" s="207"/>
      <c r="AK209" s="207"/>
      <c r="AL209" s="209"/>
      <c r="AM209" s="207"/>
      <c r="AN209" s="207"/>
      <c r="AO209" s="207"/>
      <c r="AP209" s="207" t="str">
        <f t="shared" si="192"/>
        <v/>
      </c>
      <c r="AQ209" s="207"/>
      <c r="AR209" s="207"/>
      <c r="AS209" s="209"/>
      <c r="AT209" s="207"/>
      <c r="AU209" s="207"/>
      <c r="AV209" s="207"/>
      <c r="AW209" s="207" t="str">
        <f t="shared" si="193"/>
        <v/>
      </c>
      <c r="AX209" s="207"/>
      <c r="AY209" s="207"/>
      <c r="AZ209" s="207"/>
      <c r="BA209" s="207"/>
      <c r="BB209" s="207"/>
      <c r="BC209" s="207"/>
      <c r="BD209" s="207" t="str">
        <f t="shared" si="194"/>
        <v/>
      </c>
      <c r="BE209" s="207"/>
      <c r="BF209" s="207"/>
      <c r="BG209" s="209"/>
      <c r="BH209" s="207"/>
      <c r="BI209" s="207"/>
      <c r="BJ209" s="207"/>
      <c r="BK209" s="207" t="str">
        <f t="shared" si="195"/>
        <v/>
      </c>
      <c r="BL209" s="207"/>
      <c r="BM209" s="207"/>
      <c r="BN209" s="209"/>
      <c r="BO209" s="207"/>
      <c r="BP209" s="207"/>
      <c r="BQ209" s="207"/>
      <c r="BR209" s="207" t="str">
        <f t="shared" si="196"/>
        <v/>
      </c>
      <c r="BS209" s="207"/>
      <c r="BT209" s="207"/>
      <c r="BU209" s="209"/>
      <c r="BV209" s="207"/>
      <c r="BW209" s="207"/>
      <c r="BX209" s="207"/>
      <c r="BY209" s="207" t="str">
        <f t="shared" si="197"/>
        <v/>
      </c>
      <c r="BZ209" s="207"/>
      <c r="CA209" s="207"/>
      <c r="CB209" s="209"/>
      <c r="CC209" s="207"/>
      <c r="CD209" s="207"/>
      <c r="CE209" s="207"/>
      <c r="CF209" s="207" t="str">
        <f t="shared" si="198"/>
        <v/>
      </c>
      <c r="CG209" s="207"/>
      <c r="CH209" s="207"/>
      <c r="CI209" s="209"/>
      <c r="CJ209" s="207"/>
      <c r="CK209" s="207"/>
      <c r="CL209" s="207"/>
      <c r="CM209" s="207" t="str">
        <f t="shared" si="199"/>
        <v/>
      </c>
      <c r="CN209" s="207"/>
      <c r="CO209" s="207"/>
      <c r="CP209" s="207"/>
      <c r="CQ209" s="207"/>
      <c r="CR209" s="207"/>
      <c r="CS209" s="207"/>
      <c r="CT209" s="207" t="str">
        <f t="shared" si="200"/>
        <v/>
      </c>
      <c r="CU209" s="207"/>
      <c r="CV209" s="207"/>
      <c r="CW209" s="209"/>
      <c r="CX209" s="207"/>
      <c r="CY209" s="207"/>
      <c r="CZ209" s="207"/>
      <c r="DA209" s="207" t="str">
        <f t="shared" si="201"/>
        <v/>
      </c>
      <c r="DB209" s="207"/>
      <c r="DC209" s="207"/>
      <c r="DD209" s="209"/>
      <c r="DE209" s="207"/>
      <c r="DF209" s="207"/>
      <c r="DG209" s="207"/>
      <c r="DH209" s="207" t="str">
        <f t="shared" si="202"/>
        <v/>
      </c>
      <c r="DI209" s="207"/>
      <c r="DJ209" s="207"/>
      <c r="DK209" s="209"/>
      <c r="DL209" s="207"/>
      <c r="DM209" s="207"/>
      <c r="DN209" s="207"/>
      <c r="DO209" s="207" t="str">
        <f t="shared" si="203"/>
        <v/>
      </c>
      <c r="DP209" s="207"/>
      <c r="DQ209" s="207"/>
      <c r="DR209" s="209"/>
      <c r="DS209" s="207"/>
      <c r="DT209" s="207"/>
      <c r="DU209" s="207"/>
      <c r="DV209" s="207" t="str">
        <f t="shared" si="204"/>
        <v/>
      </c>
      <c r="DW209" s="207"/>
      <c r="DX209" s="207"/>
      <c r="DY209" s="209"/>
      <c r="DZ209" s="207"/>
      <c r="EA209" s="207"/>
      <c r="EB209" s="207"/>
      <c r="EC209" s="207" t="str">
        <f t="shared" si="205"/>
        <v/>
      </c>
      <c r="ED209" s="207"/>
      <c r="EE209" s="207"/>
      <c r="EF209" s="207"/>
      <c r="EG209" s="207"/>
      <c r="EH209" s="207"/>
      <c r="EI209" s="207"/>
      <c r="EJ209" s="207" t="str">
        <f t="shared" si="206"/>
        <v/>
      </c>
      <c r="EK209" s="207"/>
      <c r="EL209" s="207"/>
      <c r="EM209" s="209"/>
      <c r="EN209" s="207"/>
      <c r="EO209" s="207"/>
      <c r="EP209" s="207"/>
      <c r="EQ209" s="207" t="str">
        <f t="shared" si="207"/>
        <v/>
      </c>
      <c r="ER209" s="207"/>
      <c r="ES209" s="207"/>
      <c r="ET209" s="209"/>
      <c r="EU209" s="207"/>
      <c r="EV209" s="207"/>
      <c r="EW209" s="207"/>
      <c r="EX209" s="207" t="str">
        <f t="shared" si="208"/>
        <v/>
      </c>
      <c r="EY209" s="207"/>
      <c r="EZ209" s="207"/>
      <c r="FA209" s="209"/>
      <c r="FB209" s="207"/>
      <c r="FC209" s="207"/>
      <c r="FD209" s="207"/>
      <c r="FE209" s="207" t="str">
        <f t="shared" si="209"/>
        <v/>
      </c>
      <c r="FF209" s="207"/>
      <c r="FG209" s="207"/>
      <c r="FH209" s="209"/>
      <c r="FI209" s="207"/>
      <c r="FJ209" s="207"/>
      <c r="FK209" s="207"/>
      <c r="FL209" s="207" t="str">
        <f t="shared" si="210"/>
        <v/>
      </c>
      <c r="FM209" s="207"/>
      <c r="FN209" s="207"/>
      <c r="FO209" s="209"/>
      <c r="FP209" s="207"/>
      <c r="FQ209" s="207"/>
      <c r="FR209" s="207"/>
      <c r="FS209" s="207" t="str">
        <f t="shared" si="211"/>
        <v/>
      </c>
      <c r="FT209" s="207"/>
      <c r="FU209" s="207"/>
      <c r="FV209" s="207"/>
      <c r="FW209" s="207"/>
      <c r="FX209" s="207"/>
      <c r="FY209" s="207"/>
      <c r="FZ209" s="207" t="str">
        <f t="shared" si="212"/>
        <v/>
      </c>
      <c r="GA209" s="207"/>
      <c r="GB209" s="207"/>
      <c r="GC209" s="209"/>
      <c r="GD209" s="207"/>
      <c r="GE209" s="207"/>
      <c r="GF209" s="207"/>
      <c r="GG209" s="207" t="str">
        <f t="shared" si="213"/>
        <v/>
      </c>
      <c r="GH209" s="207"/>
      <c r="GI209" s="207"/>
      <c r="GJ209" s="209"/>
      <c r="GK209" s="207"/>
      <c r="GL209" s="207"/>
      <c r="GM209" s="207"/>
      <c r="GN209" s="207" t="str">
        <f t="shared" si="214"/>
        <v/>
      </c>
      <c r="GO209" s="207"/>
      <c r="GP209" s="207"/>
      <c r="GQ209" s="209"/>
      <c r="GR209" s="207"/>
      <c r="GS209" s="207"/>
      <c r="GT209" s="207"/>
      <c r="GU209" s="207" t="str">
        <f t="shared" si="215"/>
        <v/>
      </c>
      <c r="GV209" s="207"/>
      <c r="GW209" s="207"/>
      <c r="GX209" s="209"/>
      <c r="GY209" s="207"/>
      <c r="GZ209" s="207"/>
      <c r="HA209" s="207"/>
      <c r="HB209" s="207" t="str">
        <f t="shared" si="216"/>
        <v/>
      </c>
      <c r="HC209" s="207"/>
      <c r="HD209" s="207"/>
      <c r="HE209" s="209"/>
      <c r="HF209" s="207"/>
      <c r="HG209" s="207"/>
      <c r="HH209" s="207"/>
      <c r="HI209" s="207" t="str">
        <f t="shared" si="217"/>
        <v/>
      </c>
      <c r="HJ209" s="207"/>
      <c r="HK209" s="207"/>
      <c r="HL209" s="207"/>
      <c r="HM209" s="207"/>
      <c r="HN209" s="207"/>
      <c r="HO209" s="207"/>
      <c r="HP209" s="207" t="str">
        <f t="shared" si="218"/>
        <v/>
      </c>
      <c r="HQ209" s="207"/>
      <c r="HR209" s="207"/>
      <c r="HS209" s="209"/>
      <c r="HT209" s="207"/>
      <c r="HU209" s="207"/>
      <c r="HV209" s="207"/>
      <c r="HW209" s="207" t="str">
        <f t="shared" si="219"/>
        <v/>
      </c>
      <c r="HX209" s="207"/>
      <c r="HY209" s="207"/>
      <c r="HZ209" s="209"/>
      <c r="IA209" s="207"/>
      <c r="IB209" s="207"/>
      <c r="IC209" s="207"/>
      <c r="ID209" s="207" t="str">
        <f t="shared" si="220"/>
        <v/>
      </c>
      <c r="IE209" s="207"/>
      <c r="IF209" s="207"/>
      <c r="IG209" s="209"/>
      <c r="IH209" s="207"/>
      <c r="II209" s="207"/>
      <c r="IJ209" s="207"/>
      <c r="IK209" s="207" t="str">
        <f t="shared" si="221"/>
        <v/>
      </c>
      <c r="IL209" s="207"/>
      <c r="IM209" s="207"/>
      <c r="IN209" s="209"/>
      <c r="IO209" s="207"/>
      <c r="IP209" s="207"/>
      <c r="IQ209" s="207"/>
      <c r="IR209" s="207" t="str">
        <f t="shared" si="222"/>
        <v/>
      </c>
      <c r="IS209" s="207"/>
      <c r="IT209" s="207"/>
      <c r="IU209" s="209"/>
      <c r="IV209" s="207"/>
      <c r="IW209" s="207"/>
      <c r="IX209" s="207"/>
      <c r="IY209" s="207" t="str">
        <f t="shared" si="223"/>
        <v/>
      </c>
      <c r="IZ209" s="207"/>
      <c r="JA209" s="207"/>
      <c r="JB209" s="207"/>
      <c r="JC209" s="207"/>
      <c r="JD209" s="207"/>
      <c r="JE209" s="207"/>
      <c r="JF209" s="207" t="str">
        <f t="shared" si="224"/>
        <v/>
      </c>
      <c r="JG209" s="207"/>
      <c r="JH209" s="207"/>
      <c r="JI209" s="209"/>
      <c r="JJ209" s="207"/>
      <c r="JK209" s="207"/>
      <c r="JL209" s="207"/>
      <c r="JM209" s="207" t="str">
        <f t="shared" si="225"/>
        <v/>
      </c>
      <c r="JN209" s="207"/>
      <c r="JO209" s="207"/>
      <c r="JP209" s="209"/>
      <c r="JQ209" s="207"/>
      <c r="JR209" s="207"/>
      <c r="JS209" s="207"/>
      <c r="JT209" s="207" t="str">
        <f t="shared" si="226"/>
        <v/>
      </c>
      <c r="JU209" s="207"/>
      <c r="JV209" s="207"/>
      <c r="JW209" s="209"/>
      <c r="JX209" s="207"/>
      <c r="JY209" s="207"/>
      <c r="JZ209" s="207"/>
      <c r="KA209" s="207" t="str">
        <f t="shared" si="227"/>
        <v/>
      </c>
      <c r="KB209" s="207"/>
      <c r="KC209" s="207"/>
      <c r="KD209" s="209"/>
      <c r="KE209" s="207"/>
      <c r="KF209" s="207"/>
      <c r="KG209" s="207"/>
      <c r="KH209" s="207" t="str">
        <f t="shared" si="228"/>
        <v/>
      </c>
      <c r="KI209" s="207"/>
      <c r="KJ209" s="207"/>
      <c r="KK209" s="209"/>
      <c r="KL209" s="207"/>
      <c r="KM209" s="207"/>
      <c r="KN209" s="207"/>
      <c r="KO209" s="207" t="str">
        <f t="shared" si="229"/>
        <v/>
      </c>
      <c r="KP209" s="207"/>
      <c r="KQ209" s="207"/>
      <c r="KR209" s="207"/>
      <c r="KS209" s="207"/>
      <c r="KT209" s="207"/>
      <c r="KU209" s="207"/>
      <c r="KV209" s="207" t="str">
        <f t="shared" si="230"/>
        <v/>
      </c>
      <c r="KW209" s="207"/>
      <c r="KX209" s="207"/>
      <c r="KY209" s="209"/>
      <c r="KZ209" s="207"/>
      <c r="LA209" s="207"/>
      <c r="LB209" s="207"/>
      <c r="LC209" s="207" t="str">
        <f t="shared" si="231"/>
        <v/>
      </c>
      <c r="LD209" s="207"/>
      <c r="LE209" s="207"/>
      <c r="LF209" s="209"/>
      <c r="LG209" s="207"/>
      <c r="LH209" s="207"/>
      <c r="LI209" s="207"/>
      <c r="LJ209" s="207" t="str">
        <f t="shared" si="168"/>
        <v/>
      </c>
      <c r="LK209" s="207"/>
      <c r="LL209" s="207"/>
      <c r="LM209" s="209"/>
      <c r="LN209" s="207"/>
      <c r="LO209" s="207"/>
      <c r="LP209" s="207"/>
      <c r="LQ209" s="207" t="str">
        <f t="shared" si="169"/>
        <v/>
      </c>
      <c r="LR209" s="207"/>
      <c r="LS209" s="207"/>
      <c r="LT209" s="209"/>
      <c r="LU209" s="207"/>
      <c r="LV209" s="207"/>
      <c r="LW209" s="207"/>
      <c r="LX209" s="207" t="str">
        <f t="shared" si="170"/>
        <v/>
      </c>
      <c r="LY209" s="207"/>
      <c r="LZ209" s="207"/>
      <c r="MA209" s="209"/>
      <c r="MB209" s="207"/>
      <c r="MC209" s="207"/>
      <c r="MD209" s="207"/>
      <c r="ME209" s="207" t="str">
        <f t="shared" si="171"/>
        <v/>
      </c>
      <c r="MF209" s="207"/>
      <c r="MG209" s="207"/>
      <c r="MH209" s="207"/>
      <c r="MI209" s="207"/>
      <c r="MJ209" s="207"/>
      <c r="MK209" s="207"/>
      <c r="ML209" s="207" t="str">
        <f t="shared" si="172"/>
        <v/>
      </c>
      <c r="MM209" s="207"/>
      <c r="MN209" s="207"/>
      <c r="MO209" s="209"/>
      <c r="MP209" s="207"/>
      <c r="MQ209" s="207"/>
      <c r="MR209" s="207"/>
      <c r="MS209" s="207" t="str">
        <f t="shared" si="173"/>
        <v/>
      </c>
      <c r="MT209" s="207"/>
      <c r="MU209" s="207"/>
      <c r="MV209" s="209"/>
      <c r="MW209" s="207"/>
      <c r="MX209" s="207"/>
      <c r="MY209" s="207"/>
      <c r="MZ209" s="207" t="str">
        <f t="shared" si="174"/>
        <v/>
      </c>
      <c r="NA209" s="207"/>
      <c r="NB209" s="207"/>
      <c r="NC209" s="209"/>
      <c r="ND209" s="207"/>
      <c r="NE209" s="207"/>
      <c r="NF209" s="207"/>
      <c r="NG209" s="207" t="str">
        <f t="shared" si="175"/>
        <v/>
      </c>
      <c r="NH209" s="207"/>
      <c r="NI209" s="207"/>
      <c r="NJ209" s="209"/>
      <c r="NK209" s="207"/>
      <c r="NL209" s="207"/>
      <c r="NM209" s="207"/>
      <c r="NN209" s="207" t="str">
        <f t="shared" si="176"/>
        <v/>
      </c>
      <c r="NO209" s="207"/>
      <c r="NP209" s="207"/>
      <c r="NQ209" s="209"/>
      <c r="NR209" s="207"/>
      <c r="NS209" s="207"/>
      <c r="NT209" s="207"/>
      <c r="NU209" s="207" t="str">
        <f t="shared" si="177"/>
        <v/>
      </c>
      <c r="NV209" s="207"/>
      <c r="NW209" s="207"/>
      <c r="NX209" s="207"/>
      <c r="NY209" s="207"/>
      <c r="NZ209" s="207"/>
      <c r="OA209" s="207"/>
      <c r="OB209" s="207" t="str">
        <f t="shared" si="178"/>
        <v/>
      </c>
      <c r="OC209" s="207"/>
      <c r="OD209" s="207"/>
      <c r="OE209" s="209"/>
      <c r="OF209" s="207"/>
      <c r="OG209" s="207"/>
      <c r="OH209" s="207"/>
      <c r="OI209" s="207" t="str">
        <f t="shared" si="179"/>
        <v/>
      </c>
      <c r="OJ209" s="207"/>
      <c r="OK209" s="207"/>
      <c r="OL209" s="209"/>
      <c r="OM209" s="207"/>
      <c r="ON209" s="207"/>
      <c r="OO209" s="207"/>
      <c r="OP209" s="207" t="str">
        <f t="shared" si="180"/>
        <v/>
      </c>
      <c r="OQ209" s="207"/>
      <c r="OR209" s="207"/>
      <c r="OS209" s="209"/>
      <c r="OT209" s="207"/>
      <c r="OU209" s="207"/>
      <c r="OV209" s="207"/>
      <c r="OW209" s="207" t="str">
        <f t="shared" si="181"/>
        <v/>
      </c>
      <c r="OX209" s="207"/>
      <c r="OY209" s="207"/>
      <c r="OZ209" s="209"/>
      <c r="PA209" s="207"/>
      <c r="PB209" s="207"/>
      <c r="PC209" s="207"/>
      <c r="PD209" s="207" t="str">
        <f t="shared" si="182"/>
        <v/>
      </c>
      <c r="PE209" s="207"/>
      <c r="PF209" s="207"/>
      <c r="PG209" s="209"/>
      <c r="PH209" s="207"/>
      <c r="PI209" s="207"/>
      <c r="PJ209" s="207"/>
      <c r="PK209" s="207" t="str">
        <f t="shared" si="183"/>
        <v/>
      </c>
      <c r="PL209" s="207"/>
      <c r="PM209" s="207"/>
      <c r="PN209" s="207"/>
      <c r="PO209" s="207"/>
      <c r="PP209" s="207"/>
      <c r="PQ209" s="207"/>
      <c r="PR209" s="207" t="str">
        <f t="shared" si="184"/>
        <v/>
      </c>
      <c r="PS209" s="207"/>
      <c r="PT209" s="207"/>
      <c r="PU209" s="207"/>
      <c r="PV209" s="207"/>
      <c r="PW209" s="207"/>
      <c r="PX209" s="207"/>
      <c r="PY209" s="207" t="str">
        <f t="shared" si="185"/>
        <v/>
      </c>
      <c r="PZ209" s="207"/>
      <c r="QA209" s="207"/>
      <c r="QB209" s="207"/>
      <c r="QC209" s="207"/>
      <c r="QD209" s="207"/>
      <c r="QE209" s="207"/>
      <c r="QF209" s="207" t="str">
        <f t="shared" si="186"/>
        <v/>
      </c>
      <c r="QG209" s="207"/>
      <c r="QH209" s="207"/>
      <c r="QI209" s="207"/>
      <c r="QJ209" s="207"/>
      <c r="QK209" s="207"/>
      <c r="QL209" s="207"/>
      <c r="QM209" s="207"/>
      <c r="QN209" s="207"/>
      <c r="QO209" s="207"/>
      <c r="QP209" s="207"/>
      <c r="QQ209" s="207"/>
      <c r="QR209" s="207"/>
      <c r="QS209" s="207"/>
      <c r="QT209" s="207"/>
      <c r="QU209" s="207"/>
      <c r="QV209" s="207"/>
    </row>
    <row r="210" spans="1:464" s="6" customFormat="1" ht="16.5">
      <c r="A210" s="207"/>
      <c r="B210" s="208"/>
      <c r="C210" s="208"/>
      <c r="D210" s="208"/>
      <c r="E210" s="208"/>
      <c r="F210" s="207"/>
      <c r="G210" s="207" t="e">
        <f>G37</f>
        <v>#N/A</v>
      </c>
      <c r="H210" s="208"/>
      <c r="I210" s="208"/>
      <c r="J210" s="208"/>
      <c r="K210" s="207"/>
      <c r="L210" s="207"/>
      <c r="M210" s="207"/>
      <c r="N210" s="207">
        <f>N37</f>
        <v>20</v>
      </c>
      <c r="O210" s="207"/>
      <c r="P210" s="207"/>
      <c r="Q210" s="209"/>
      <c r="R210" s="207"/>
      <c r="S210" s="207"/>
      <c r="T210" s="207"/>
      <c r="U210" s="207">
        <f t="shared" si="236"/>
        <v>0</v>
      </c>
      <c r="V210" s="207"/>
      <c r="W210" s="207"/>
      <c r="X210" s="209"/>
      <c r="Y210" s="207"/>
      <c r="Z210" s="207"/>
      <c r="AA210" s="207"/>
      <c r="AB210" s="207">
        <f t="shared" si="237"/>
        <v>0</v>
      </c>
      <c r="AC210" s="207"/>
      <c r="AD210" s="207"/>
      <c r="AE210" s="209"/>
      <c r="AF210" s="207"/>
      <c r="AG210" s="207"/>
      <c r="AH210" s="207"/>
      <c r="AI210" s="207" t="str">
        <f t="shared" si="191"/>
        <v/>
      </c>
      <c r="AJ210" s="207"/>
      <c r="AK210" s="207"/>
      <c r="AL210" s="209"/>
      <c r="AM210" s="207"/>
      <c r="AN210" s="207"/>
      <c r="AO210" s="207"/>
      <c r="AP210" s="207" t="str">
        <f t="shared" si="192"/>
        <v/>
      </c>
      <c r="AQ210" s="207"/>
      <c r="AR210" s="207"/>
      <c r="AS210" s="209"/>
      <c r="AT210" s="207"/>
      <c r="AU210" s="207"/>
      <c r="AV210" s="207"/>
      <c r="AW210" s="207" t="str">
        <f t="shared" si="193"/>
        <v/>
      </c>
      <c r="AX210" s="207"/>
      <c r="AY210" s="207"/>
      <c r="AZ210" s="207"/>
      <c r="BA210" s="207"/>
      <c r="BB210" s="207"/>
      <c r="BC210" s="207"/>
      <c r="BD210" s="207" t="str">
        <f t="shared" si="194"/>
        <v/>
      </c>
      <c r="BE210" s="207"/>
      <c r="BF210" s="207"/>
      <c r="BG210" s="209"/>
      <c r="BH210" s="207"/>
      <c r="BI210" s="207"/>
      <c r="BJ210" s="207"/>
      <c r="BK210" s="207" t="str">
        <f t="shared" si="195"/>
        <v/>
      </c>
      <c r="BL210" s="207"/>
      <c r="BM210" s="207"/>
      <c r="BN210" s="209"/>
      <c r="BO210" s="207"/>
      <c r="BP210" s="207"/>
      <c r="BQ210" s="207"/>
      <c r="BR210" s="207" t="str">
        <f t="shared" si="196"/>
        <v/>
      </c>
      <c r="BS210" s="207"/>
      <c r="BT210" s="207"/>
      <c r="BU210" s="209"/>
      <c r="BV210" s="207"/>
      <c r="BW210" s="207"/>
      <c r="BX210" s="207"/>
      <c r="BY210" s="207" t="str">
        <f t="shared" si="197"/>
        <v/>
      </c>
      <c r="BZ210" s="207"/>
      <c r="CA210" s="207"/>
      <c r="CB210" s="209"/>
      <c r="CC210" s="207"/>
      <c r="CD210" s="207"/>
      <c r="CE210" s="207"/>
      <c r="CF210" s="207" t="str">
        <f t="shared" si="198"/>
        <v/>
      </c>
      <c r="CG210" s="207"/>
      <c r="CH210" s="207"/>
      <c r="CI210" s="209"/>
      <c r="CJ210" s="207"/>
      <c r="CK210" s="207"/>
      <c r="CL210" s="207"/>
      <c r="CM210" s="207" t="str">
        <f t="shared" si="199"/>
        <v/>
      </c>
      <c r="CN210" s="207"/>
      <c r="CO210" s="207"/>
      <c r="CP210" s="207"/>
      <c r="CQ210" s="207"/>
      <c r="CR210" s="207"/>
      <c r="CS210" s="207"/>
      <c r="CT210" s="207" t="str">
        <f t="shared" si="200"/>
        <v/>
      </c>
      <c r="CU210" s="207"/>
      <c r="CV210" s="207"/>
      <c r="CW210" s="209"/>
      <c r="CX210" s="207"/>
      <c r="CY210" s="207"/>
      <c r="CZ210" s="207"/>
      <c r="DA210" s="207" t="str">
        <f t="shared" si="201"/>
        <v/>
      </c>
      <c r="DB210" s="207"/>
      <c r="DC210" s="207"/>
      <c r="DD210" s="209"/>
      <c r="DE210" s="207"/>
      <c r="DF210" s="207"/>
      <c r="DG210" s="207"/>
      <c r="DH210" s="207" t="str">
        <f t="shared" si="202"/>
        <v/>
      </c>
      <c r="DI210" s="207"/>
      <c r="DJ210" s="207"/>
      <c r="DK210" s="209"/>
      <c r="DL210" s="207"/>
      <c r="DM210" s="207"/>
      <c r="DN210" s="207"/>
      <c r="DO210" s="207" t="str">
        <f t="shared" si="203"/>
        <v/>
      </c>
      <c r="DP210" s="207"/>
      <c r="DQ210" s="207"/>
      <c r="DR210" s="209"/>
      <c r="DS210" s="207"/>
      <c r="DT210" s="207"/>
      <c r="DU210" s="207"/>
      <c r="DV210" s="207" t="str">
        <f t="shared" si="204"/>
        <v/>
      </c>
      <c r="DW210" s="207"/>
      <c r="DX210" s="207"/>
      <c r="DY210" s="209"/>
      <c r="DZ210" s="207"/>
      <c r="EA210" s="207"/>
      <c r="EB210" s="207"/>
      <c r="EC210" s="207" t="str">
        <f t="shared" si="205"/>
        <v/>
      </c>
      <c r="ED210" s="207"/>
      <c r="EE210" s="207"/>
      <c r="EF210" s="207"/>
      <c r="EG210" s="207"/>
      <c r="EH210" s="207"/>
      <c r="EI210" s="207"/>
      <c r="EJ210" s="207" t="str">
        <f t="shared" si="206"/>
        <v/>
      </c>
      <c r="EK210" s="207"/>
      <c r="EL210" s="207"/>
      <c r="EM210" s="209"/>
      <c r="EN210" s="207"/>
      <c r="EO210" s="207"/>
      <c r="EP210" s="207"/>
      <c r="EQ210" s="207" t="str">
        <f t="shared" si="207"/>
        <v/>
      </c>
      <c r="ER210" s="207"/>
      <c r="ES210" s="207"/>
      <c r="ET210" s="209"/>
      <c r="EU210" s="207"/>
      <c r="EV210" s="207"/>
      <c r="EW210" s="207"/>
      <c r="EX210" s="207" t="str">
        <f t="shared" si="208"/>
        <v/>
      </c>
      <c r="EY210" s="207"/>
      <c r="EZ210" s="207"/>
      <c r="FA210" s="209"/>
      <c r="FB210" s="207"/>
      <c r="FC210" s="207"/>
      <c r="FD210" s="207"/>
      <c r="FE210" s="207" t="str">
        <f t="shared" si="209"/>
        <v/>
      </c>
      <c r="FF210" s="207"/>
      <c r="FG210" s="207"/>
      <c r="FH210" s="209"/>
      <c r="FI210" s="207"/>
      <c r="FJ210" s="207"/>
      <c r="FK210" s="207"/>
      <c r="FL210" s="207" t="str">
        <f t="shared" si="210"/>
        <v/>
      </c>
      <c r="FM210" s="207"/>
      <c r="FN210" s="207"/>
      <c r="FO210" s="209"/>
      <c r="FP210" s="207"/>
      <c r="FQ210" s="207"/>
      <c r="FR210" s="207"/>
      <c r="FS210" s="207" t="str">
        <f t="shared" si="211"/>
        <v/>
      </c>
      <c r="FT210" s="207"/>
      <c r="FU210" s="207"/>
      <c r="FV210" s="207"/>
      <c r="FW210" s="207"/>
      <c r="FX210" s="207"/>
      <c r="FY210" s="207"/>
      <c r="FZ210" s="207" t="str">
        <f t="shared" si="212"/>
        <v/>
      </c>
      <c r="GA210" s="207"/>
      <c r="GB210" s="207"/>
      <c r="GC210" s="209"/>
      <c r="GD210" s="207"/>
      <c r="GE210" s="207"/>
      <c r="GF210" s="207"/>
      <c r="GG210" s="207" t="str">
        <f t="shared" si="213"/>
        <v/>
      </c>
      <c r="GH210" s="207"/>
      <c r="GI210" s="207"/>
      <c r="GJ210" s="209"/>
      <c r="GK210" s="207"/>
      <c r="GL210" s="207"/>
      <c r="GM210" s="207"/>
      <c r="GN210" s="207" t="str">
        <f t="shared" si="214"/>
        <v/>
      </c>
      <c r="GO210" s="207"/>
      <c r="GP210" s="207"/>
      <c r="GQ210" s="209"/>
      <c r="GR210" s="207"/>
      <c r="GS210" s="207"/>
      <c r="GT210" s="207"/>
      <c r="GU210" s="207" t="str">
        <f t="shared" si="215"/>
        <v/>
      </c>
      <c r="GV210" s="207"/>
      <c r="GW210" s="207"/>
      <c r="GX210" s="209"/>
      <c r="GY210" s="207"/>
      <c r="GZ210" s="207"/>
      <c r="HA210" s="207"/>
      <c r="HB210" s="207" t="str">
        <f t="shared" si="216"/>
        <v/>
      </c>
      <c r="HC210" s="207"/>
      <c r="HD210" s="207"/>
      <c r="HE210" s="209"/>
      <c r="HF210" s="207"/>
      <c r="HG210" s="207"/>
      <c r="HH210" s="207"/>
      <c r="HI210" s="207" t="str">
        <f t="shared" si="217"/>
        <v/>
      </c>
      <c r="HJ210" s="207"/>
      <c r="HK210" s="207"/>
      <c r="HL210" s="207"/>
      <c r="HM210" s="207"/>
      <c r="HN210" s="207"/>
      <c r="HO210" s="207"/>
      <c r="HP210" s="207" t="str">
        <f t="shared" si="218"/>
        <v/>
      </c>
      <c r="HQ210" s="207"/>
      <c r="HR210" s="207"/>
      <c r="HS210" s="209"/>
      <c r="HT210" s="207"/>
      <c r="HU210" s="207"/>
      <c r="HV210" s="207"/>
      <c r="HW210" s="207" t="str">
        <f t="shared" si="219"/>
        <v/>
      </c>
      <c r="HX210" s="207"/>
      <c r="HY210" s="207"/>
      <c r="HZ210" s="209"/>
      <c r="IA210" s="207"/>
      <c r="IB210" s="207"/>
      <c r="IC210" s="207"/>
      <c r="ID210" s="207" t="str">
        <f t="shared" si="220"/>
        <v/>
      </c>
      <c r="IE210" s="207"/>
      <c r="IF210" s="207"/>
      <c r="IG210" s="209"/>
      <c r="IH210" s="207"/>
      <c r="II210" s="207"/>
      <c r="IJ210" s="207"/>
      <c r="IK210" s="207" t="str">
        <f t="shared" si="221"/>
        <v/>
      </c>
      <c r="IL210" s="207"/>
      <c r="IM210" s="207"/>
      <c r="IN210" s="209"/>
      <c r="IO210" s="207"/>
      <c r="IP210" s="207"/>
      <c r="IQ210" s="207"/>
      <c r="IR210" s="207" t="str">
        <f t="shared" si="222"/>
        <v/>
      </c>
      <c r="IS210" s="207"/>
      <c r="IT210" s="207"/>
      <c r="IU210" s="209"/>
      <c r="IV210" s="207"/>
      <c r="IW210" s="207"/>
      <c r="IX210" s="207"/>
      <c r="IY210" s="207" t="str">
        <f t="shared" si="223"/>
        <v/>
      </c>
      <c r="IZ210" s="207"/>
      <c r="JA210" s="207"/>
      <c r="JB210" s="207"/>
      <c r="JC210" s="207"/>
      <c r="JD210" s="207"/>
      <c r="JE210" s="207"/>
      <c r="JF210" s="207" t="str">
        <f t="shared" si="224"/>
        <v/>
      </c>
      <c r="JG210" s="207"/>
      <c r="JH210" s="207"/>
      <c r="JI210" s="209"/>
      <c r="JJ210" s="207"/>
      <c r="JK210" s="207"/>
      <c r="JL210" s="207"/>
      <c r="JM210" s="207" t="str">
        <f t="shared" si="225"/>
        <v/>
      </c>
      <c r="JN210" s="207"/>
      <c r="JO210" s="207"/>
      <c r="JP210" s="209"/>
      <c r="JQ210" s="207"/>
      <c r="JR210" s="207"/>
      <c r="JS210" s="207"/>
      <c r="JT210" s="207" t="str">
        <f t="shared" si="226"/>
        <v/>
      </c>
      <c r="JU210" s="207"/>
      <c r="JV210" s="207"/>
      <c r="JW210" s="209"/>
      <c r="JX210" s="207"/>
      <c r="JY210" s="207"/>
      <c r="JZ210" s="207"/>
      <c r="KA210" s="207" t="str">
        <f t="shared" si="227"/>
        <v/>
      </c>
      <c r="KB210" s="207"/>
      <c r="KC210" s="207"/>
      <c r="KD210" s="209"/>
      <c r="KE210" s="207"/>
      <c r="KF210" s="207"/>
      <c r="KG210" s="207"/>
      <c r="KH210" s="207" t="str">
        <f t="shared" si="228"/>
        <v/>
      </c>
      <c r="KI210" s="207"/>
      <c r="KJ210" s="207"/>
      <c r="KK210" s="209"/>
      <c r="KL210" s="207"/>
      <c r="KM210" s="207"/>
      <c r="KN210" s="207"/>
      <c r="KO210" s="207" t="str">
        <f t="shared" si="229"/>
        <v/>
      </c>
      <c r="KP210" s="207"/>
      <c r="KQ210" s="207"/>
      <c r="KR210" s="207"/>
      <c r="KS210" s="207"/>
      <c r="KT210" s="207"/>
      <c r="KU210" s="207"/>
      <c r="KV210" s="207" t="str">
        <f t="shared" si="230"/>
        <v/>
      </c>
      <c r="KW210" s="207"/>
      <c r="KX210" s="207"/>
      <c r="KY210" s="209"/>
      <c r="KZ210" s="207"/>
      <c r="LA210" s="207"/>
      <c r="LB210" s="207"/>
      <c r="LC210" s="207" t="str">
        <f t="shared" si="231"/>
        <v/>
      </c>
      <c r="LD210" s="207"/>
      <c r="LE210" s="207"/>
      <c r="LF210" s="209"/>
      <c r="LG210" s="207"/>
      <c r="LH210" s="207"/>
      <c r="LI210" s="207"/>
      <c r="LJ210" s="207" t="str">
        <f t="shared" si="168"/>
        <v/>
      </c>
      <c r="LK210" s="207"/>
      <c r="LL210" s="207"/>
      <c r="LM210" s="209"/>
      <c r="LN210" s="207"/>
      <c r="LO210" s="207"/>
      <c r="LP210" s="207"/>
      <c r="LQ210" s="207" t="str">
        <f t="shared" si="169"/>
        <v/>
      </c>
      <c r="LR210" s="207"/>
      <c r="LS210" s="207"/>
      <c r="LT210" s="209"/>
      <c r="LU210" s="207"/>
      <c r="LV210" s="207"/>
      <c r="LW210" s="207"/>
      <c r="LX210" s="207" t="str">
        <f t="shared" si="170"/>
        <v/>
      </c>
      <c r="LY210" s="207"/>
      <c r="LZ210" s="207"/>
      <c r="MA210" s="209"/>
      <c r="MB210" s="207"/>
      <c r="MC210" s="207"/>
      <c r="MD210" s="207"/>
      <c r="ME210" s="207" t="str">
        <f t="shared" si="171"/>
        <v/>
      </c>
      <c r="MF210" s="207"/>
      <c r="MG210" s="207"/>
      <c r="MH210" s="207"/>
      <c r="MI210" s="207"/>
      <c r="MJ210" s="207"/>
      <c r="MK210" s="207"/>
      <c r="ML210" s="207" t="str">
        <f t="shared" si="172"/>
        <v/>
      </c>
      <c r="MM210" s="207"/>
      <c r="MN210" s="207"/>
      <c r="MO210" s="209"/>
      <c r="MP210" s="207"/>
      <c r="MQ210" s="207"/>
      <c r="MR210" s="207"/>
      <c r="MS210" s="207" t="str">
        <f t="shared" si="173"/>
        <v/>
      </c>
      <c r="MT210" s="207"/>
      <c r="MU210" s="207"/>
      <c r="MV210" s="209"/>
      <c r="MW210" s="207"/>
      <c r="MX210" s="207"/>
      <c r="MY210" s="207"/>
      <c r="MZ210" s="207" t="str">
        <f t="shared" si="174"/>
        <v/>
      </c>
      <c r="NA210" s="207"/>
      <c r="NB210" s="207"/>
      <c r="NC210" s="209"/>
      <c r="ND210" s="207"/>
      <c r="NE210" s="207"/>
      <c r="NF210" s="207"/>
      <c r="NG210" s="207" t="str">
        <f t="shared" si="175"/>
        <v/>
      </c>
      <c r="NH210" s="207"/>
      <c r="NI210" s="207"/>
      <c r="NJ210" s="209"/>
      <c r="NK210" s="207"/>
      <c r="NL210" s="207"/>
      <c r="NM210" s="207"/>
      <c r="NN210" s="207" t="str">
        <f t="shared" si="176"/>
        <v/>
      </c>
      <c r="NO210" s="207"/>
      <c r="NP210" s="207"/>
      <c r="NQ210" s="209"/>
      <c r="NR210" s="207"/>
      <c r="NS210" s="207"/>
      <c r="NT210" s="207"/>
      <c r="NU210" s="207" t="str">
        <f t="shared" si="177"/>
        <v/>
      </c>
      <c r="NV210" s="207"/>
      <c r="NW210" s="207"/>
      <c r="NX210" s="207"/>
      <c r="NY210" s="207"/>
      <c r="NZ210" s="207"/>
      <c r="OA210" s="207"/>
      <c r="OB210" s="207" t="str">
        <f t="shared" si="178"/>
        <v/>
      </c>
      <c r="OC210" s="207"/>
      <c r="OD210" s="207"/>
      <c r="OE210" s="209"/>
      <c r="OF210" s="207"/>
      <c r="OG210" s="207"/>
      <c r="OH210" s="207"/>
      <c r="OI210" s="207" t="str">
        <f t="shared" si="179"/>
        <v/>
      </c>
      <c r="OJ210" s="207"/>
      <c r="OK210" s="207"/>
      <c r="OL210" s="209"/>
      <c r="OM210" s="207"/>
      <c r="ON210" s="207"/>
      <c r="OO210" s="207"/>
      <c r="OP210" s="207" t="str">
        <f t="shared" si="180"/>
        <v/>
      </c>
      <c r="OQ210" s="207"/>
      <c r="OR210" s="207"/>
      <c r="OS210" s="209"/>
      <c r="OT210" s="207"/>
      <c r="OU210" s="207"/>
      <c r="OV210" s="207"/>
      <c r="OW210" s="207" t="str">
        <f t="shared" si="181"/>
        <v/>
      </c>
      <c r="OX210" s="207"/>
      <c r="OY210" s="207"/>
      <c r="OZ210" s="209"/>
      <c r="PA210" s="207"/>
      <c r="PB210" s="207"/>
      <c r="PC210" s="207"/>
      <c r="PD210" s="207" t="str">
        <f t="shared" si="182"/>
        <v/>
      </c>
      <c r="PE210" s="207"/>
      <c r="PF210" s="207"/>
      <c r="PG210" s="209"/>
      <c r="PH210" s="207"/>
      <c r="PI210" s="207"/>
      <c r="PJ210" s="207"/>
      <c r="PK210" s="207" t="str">
        <f t="shared" si="183"/>
        <v/>
      </c>
      <c r="PL210" s="207"/>
      <c r="PM210" s="207"/>
      <c r="PN210" s="207"/>
      <c r="PO210" s="207"/>
      <c r="PP210" s="207"/>
      <c r="PQ210" s="207"/>
      <c r="PR210" s="207" t="str">
        <f t="shared" si="184"/>
        <v/>
      </c>
      <c r="PS210" s="207"/>
      <c r="PT210" s="207"/>
      <c r="PU210" s="207"/>
      <c r="PV210" s="207"/>
      <c r="PW210" s="207"/>
      <c r="PX210" s="207"/>
      <c r="PY210" s="207" t="str">
        <f t="shared" si="185"/>
        <v/>
      </c>
      <c r="PZ210" s="207"/>
      <c r="QA210" s="207"/>
      <c r="QB210" s="207"/>
      <c r="QC210" s="207"/>
      <c r="QD210" s="207"/>
      <c r="QE210" s="207"/>
      <c r="QF210" s="207" t="str">
        <f t="shared" si="186"/>
        <v/>
      </c>
      <c r="QG210" s="207"/>
      <c r="QH210" s="207"/>
      <c r="QI210" s="207"/>
      <c r="QJ210" s="207"/>
      <c r="QK210" s="207"/>
      <c r="QL210" s="207"/>
      <c r="QM210" s="207"/>
      <c r="QN210" s="207"/>
      <c r="QO210" s="207"/>
      <c r="QP210" s="207"/>
      <c r="QQ210" s="207"/>
      <c r="QR210" s="207"/>
      <c r="QS210" s="207"/>
      <c r="QT210" s="207"/>
      <c r="QU210" s="207"/>
      <c r="QV210" s="207"/>
    </row>
    <row r="211" spans="1:464" s="6" customFormat="1" ht="16.5">
      <c r="A211" s="207"/>
      <c r="B211" s="208"/>
      <c r="C211" s="208"/>
      <c r="D211" s="208"/>
      <c r="E211" s="208"/>
      <c r="F211" s="207"/>
      <c r="G211" s="207" t="e">
        <f>G38</f>
        <v>#N/A</v>
      </c>
      <c r="H211" s="208"/>
      <c r="I211" s="208"/>
      <c r="J211" s="208"/>
      <c r="K211" s="207"/>
      <c r="L211" s="207"/>
      <c r="M211" s="207"/>
      <c r="N211" s="207">
        <f>N38</f>
        <v>20</v>
      </c>
      <c r="O211" s="207"/>
      <c r="P211" s="207"/>
      <c r="Q211" s="209"/>
      <c r="R211" s="207"/>
      <c r="S211" s="207"/>
      <c r="T211" s="207"/>
      <c r="U211" s="207">
        <f t="shared" si="236"/>
        <v>0</v>
      </c>
      <c r="V211" s="207"/>
      <c r="W211" s="207"/>
      <c r="X211" s="209"/>
      <c r="Y211" s="207"/>
      <c r="Z211" s="207"/>
      <c r="AA211" s="207"/>
      <c r="AB211" s="207">
        <f t="shared" si="237"/>
        <v>0</v>
      </c>
      <c r="AC211" s="207"/>
      <c r="AD211" s="207"/>
      <c r="AE211" s="209"/>
      <c r="AF211" s="207"/>
      <c r="AG211" s="207"/>
      <c r="AH211" s="207"/>
      <c r="AI211" s="207" t="str">
        <f t="shared" si="191"/>
        <v/>
      </c>
      <c r="AJ211" s="207"/>
      <c r="AK211" s="207"/>
      <c r="AL211" s="209"/>
      <c r="AM211" s="207"/>
      <c r="AN211" s="207"/>
      <c r="AO211" s="207"/>
      <c r="AP211" s="207" t="str">
        <f t="shared" si="192"/>
        <v/>
      </c>
      <c r="AQ211" s="207"/>
      <c r="AR211" s="207"/>
      <c r="AS211" s="209"/>
      <c r="AT211" s="207"/>
      <c r="AU211" s="207"/>
      <c r="AV211" s="207"/>
      <c r="AW211" s="207" t="str">
        <f t="shared" si="193"/>
        <v/>
      </c>
      <c r="AX211" s="207"/>
      <c r="AY211" s="207"/>
      <c r="AZ211" s="207"/>
      <c r="BA211" s="207"/>
      <c r="BB211" s="207"/>
      <c r="BC211" s="207"/>
      <c r="BD211" s="207" t="str">
        <f t="shared" si="194"/>
        <v/>
      </c>
      <c r="BE211" s="207"/>
      <c r="BF211" s="207"/>
      <c r="BG211" s="209"/>
      <c r="BH211" s="207"/>
      <c r="BI211" s="207"/>
      <c r="BJ211" s="207"/>
      <c r="BK211" s="207" t="str">
        <f t="shared" si="195"/>
        <v/>
      </c>
      <c r="BL211" s="207"/>
      <c r="BM211" s="207"/>
      <c r="BN211" s="209"/>
      <c r="BO211" s="207"/>
      <c r="BP211" s="207"/>
      <c r="BQ211" s="207"/>
      <c r="BR211" s="207" t="str">
        <f t="shared" si="196"/>
        <v/>
      </c>
      <c r="BS211" s="207"/>
      <c r="BT211" s="207"/>
      <c r="BU211" s="209"/>
      <c r="BV211" s="207"/>
      <c r="BW211" s="207"/>
      <c r="BX211" s="207"/>
      <c r="BY211" s="207" t="str">
        <f t="shared" si="197"/>
        <v/>
      </c>
      <c r="BZ211" s="207"/>
      <c r="CA211" s="207"/>
      <c r="CB211" s="209"/>
      <c r="CC211" s="207"/>
      <c r="CD211" s="207"/>
      <c r="CE211" s="207"/>
      <c r="CF211" s="207" t="str">
        <f t="shared" si="198"/>
        <v/>
      </c>
      <c r="CG211" s="207"/>
      <c r="CH211" s="207"/>
      <c r="CI211" s="209"/>
      <c r="CJ211" s="207"/>
      <c r="CK211" s="207"/>
      <c r="CL211" s="207"/>
      <c r="CM211" s="207" t="str">
        <f t="shared" si="199"/>
        <v/>
      </c>
      <c r="CN211" s="207"/>
      <c r="CO211" s="207"/>
      <c r="CP211" s="207"/>
      <c r="CQ211" s="207"/>
      <c r="CR211" s="207"/>
      <c r="CS211" s="207"/>
      <c r="CT211" s="207" t="str">
        <f t="shared" si="200"/>
        <v/>
      </c>
      <c r="CU211" s="207"/>
      <c r="CV211" s="207"/>
      <c r="CW211" s="209"/>
      <c r="CX211" s="207"/>
      <c r="CY211" s="207"/>
      <c r="CZ211" s="207"/>
      <c r="DA211" s="207" t="str">
        <f t="shared" si="201"/>
        <v/>
      </c>
      <c r="DB211" s="207"/>
      <c r="DC211" s="207"/>
      <c r="DD211" s="209"/>
      <c r="DE211" s="207"/>
      <c r="DF211" s="207"/>
      <c r="DG211" s="207"/>
      <c r="DH211" s="207" t="str">
        <f t="shared" si="202"/>
        <v/>
      </c>
      <c r="DI211" s="207"/>
      <c r="DJ211" s="207"/>
      <c r="DK211" s="209"/>
      <c r="DL211" s="207"/>
      <c r="DM211" s="207"/>
      <c r="DN211" s="207"/>
      <c r="DO211" s="207" t="str">
        <f t="shared" si="203"/>
        <v/>
      </c>
      <c r="DP211" s="207"/>
      <c r="DQ211" s="207"/>
      <c r="DR211" s="209"/>
      <c r="DS211" s="207"/>
      <c r="DT211" s="207"/>
      <c r="DU211" s="207"/>
      <c r="DV211" s="207" t="str">
        <f t="shared" si="204"/>
        <v/>
      </c>
      <c r="DW211" s="207"/>
      <c r="DX211" s="207"/>
      <c r="DY211" s="209"/>
      <c r="DZ211" s="207"/>
      <c r="EA211" s="207"/>
      <c r="EB211" s="207"/>
      <c r="EC211" s="207" t="str">
        <f t="shared" si="205"/>
        <v/>
      </c>
      <c r="ED211" s="207"/>
      <c r="EE211" s="207"/>
      <c r="EF211" s="207"/>
      <c r="EG211" s="207"/>
      <c r="EH211" s="207"/>
      <c r="EI211" s="207"/>
      <c r="EJ211" s="207" t="str">
        <f t="shared" si="206"/>
        <v/>
      </c>
      <c r="EK211" s="207"/>
      <c r="EL211" s="207"/>
      <c r="EM211" s="209"/>
      <c r="EN211" s="207"/>
      <c r="EO211" s="207"/>
      <c r="EP211" s="207"/>
      <c r="EQ211" s="207" t="str">
        <f t="shared" si="207"/>
        <v/>
      </c>
      <c r="ER211" s="207"/>
      <c r="ES211" s="207"/>
      <c r="ET211" s="209"/>
      <c r="EU211" s="207"/>
      <c r="EV211" s="207"/>
      <c r="EW211" s="207"/>
      <c r="EX211" s="207" t="str">
        <f t="shared" si="208"/>
        <v/>
      </c>
      <c r="EY211" s="207"/>
      <c r="EZ211" s="207"/>
      <c r="FA211" s="209"/>
      <c r="FB211" s="207"/>
      <c r="FC211" s="207"/>
      <c r="FD211" s="207"/>
      <c r="FE211" s="207" t="str">
        <f t="shared" si="209"/>
        <v/>
      </c>
      <c r="FF211" s="207"/>
      <c r="FG211" s="207"/>
      <c r="FH211" s="209"/>
      <c r="FI211" s="207"/>
      <c r="FJ211" s="207"/>
      <c r="FK211" s="207"/>
      <c r="FL211" s="207" t="str">
        <f t="shared" si="210"/>
        <v/>
      </c>
      <c r="FM211" s="207"/>
      <c r="FN211" s="207"/>
      <c r="FO211" s="209"/>
      <c r="FP211" s="207"/>
      <c r="FQ211" s="207"/>
      <c r="FR211" s="207"/>
      <c r="FS211" s="207" t="str">
        <f t="shared" si="211"/>
        <v/>
      </c>
      <c r="FT211" s="207"/>
      <c r="FU211" s="207"/>
      <c r="FV211" s="207"/>
      <c r="FW211" s="207"/>
      <c r="FX211" s="207"/>
      <c r="FY211" s="207"/>
      <c r="FZ211" s="207" t="str">
        <f t="shared" si="212"/>
        <v/>
      </c>
      <c r="GA211" s="207"/>
      <c r="GB211" s="207"/>
      <c r="GC211" s="209"/>
      <c r="GD211" s="207"/>
      <c r="GE211" s="207"/>
      <c r="GF211" s="207"/>
      <c r="GG211" s="207" t="str">
        <f t="shared" si="213"/>
        <v/>
      </c>
      <c r="GH211" s="207"/>
      <c r="GI211" s="207"/>
      <c r="GJ211" s="209"/>
      <c r="GK211" s="207"/>
      <c r="GL211" s="207"/>
      <c r="GM211" s="207"/>
      <c r="GN211" s="207" t="str">
        <f t="shared" si="214"/>
        <v/>
      </c>
      <c r="GO211" s="207"/>
      <c r="GP211" s="207"/>
      <c r="GQ211" s="209"/>
      <c r="GR211" s="207"/>
      <c r="GS211" s="207"/>
      <c r="GT211" s="207"/>
      <c r="GU211" s="207" t="str">
        <f t="shared" si="215"/>
        <v/>
      </c>
      <c r="GV211" s="207"/>
      <c r="GW211" s="207"/>
      <c r="GX211" s="209"/>
      <c r="GY211" s="207"/>
      <c r="GZ211" s="207"/>
      <c r="HA211" s="207"/>
      <c r="HB211" s="207" t="str">
        <f t="shared" si="216"/>
        <v/>
      </c>
      <c r="HC211" s="207"/>
      <c r="HD211" s="207"/>
      <c r="HE211" s="209"/>
      <c r="HF211" s="207"/>
      <c r="HG211" s="207"/>
      <c r="HH211" s="207"/>
      <c r="HI211" s="207" t="str">
        <f t="shared" si="217"/>
        <v/>
      </c>
      <c r="HJ211" s="207"/>
      <c r="HK211" s="207"/>
      <c r="HL211" s="207"/>
      <c r="HM211" s="207"/>
      <c r="HN211" s="207"/>
      <c r="HO211" s="207"/>
      <c r="HP211" s="207" t="str">
        <f t="shared" si="218"/>
        <v/>
      </c>
      <c r="HQ211" s="207"/>
      <c r="HR211" s="207"/>
      <c r="HS211" s="209"/>
      <c r="HT211" s="207"/>
      <c r="HU211" s="207"/>
      <c r="HV211" s="207"/>
      <c r="HW211" s="207" t="str">
        <f t="shared" si="219"/>
        <v/>
      </c>
      <c r="HX211" s="207"/>
      <c r="HY211" s="207"/>
      <c r="HZ211" s="209"/>
      <c r="IA211" s="207"/>
      <c r="IB211" s="207"/>
      <c r="IC211" s="207"/>
      <c r="ID211" s="207" t="str">
        <f t="shared" si="220"/>
        <v/>
      </c>
      <c r="IE211" s="207"/>
      <c r="IF211" s="207"/>
      <c r="IG211" s="209"/>
      <c r="IH211" s="207"/>
      <c r="II211" s="207"/>
      <c r="IJ211" s="207"/>
      <c r="IK211" s="207" t="str">
        <f t="shared" si="221"/>
        <v/>
      </c>
      <c r="IL211" s="207"/>
      <c r="IM211" s="207"/>
      <c r="IN211" s="209"/>
      <c r="IO211" s="207"/>
      <c r="IP211" s="207"/>
      <c r="IQ211" s="207"/>
      <c r="IR211" s="207" t="str">
        <f t="shared" si="222"/>
        <v/>
      </c>
      <c r="IS211" s="207"/>
      <c r="IT211" s="207"/>
      <c r="IU211" s="209"/>
      <c r="IV211" s="207"/>
      <c r="IW211" s="207"/>
      <c r="IX211" s="207"/>
      <c r="IY211" s="207" t="str">
        <f t="shared" si="223"/>
        <v/>
      </c>
      <c r="IZ211" s="207"/>
      <c r="JA211" s="207"/>
      <c r="JB211" s="207"/>
      <c r="JC211" s="207"/>
      <c r="JD211" s="207"/>
      <c r="JE211" s="207"/>
      <c r="JF211" s="207" t="str">
        <f t="shared" si="224"/>
        <v/>
      </c>
      <c r="JG211" s="207"/>
      <c r="JH211" s="207"/>
      <c r="JI211" s="209"/>
      <c r="JJ211" s="207"/>
      <c r="JK211" s="207"/>
      <c r="JL211" s="207"/>
      <c r="JM211" s="207" t="str">
        <f t="shared" si="225"/>
        <v/>
      </c>
      <c r="JN211" s="207"/>
      <c r="JO211" s="207"/>
      <c r="JP211" s="209"/>
      <c r="JQ211" s="207"/>
      <c r="JR211" s="207"/>
      <c r="JS211" s="207"/>
      <c r="JT211" s="207" t="str">
        <f t="shared" si="226"/>
        <v/>
      </c>
      <c r="JU211" s="207"/>
      <c r="JV211" s="207"/>
      <c r="JW211" s="209"/>
      <c r="JX211" s="207"/>
      <c r="JY211" s="207"/>
      <c r="JZ211" s="207"/>
      <c r="KA211" s="207" t="str">
        <f t="shared" si="227"/>
        <v/>
      </c>
      <c r="KB211" s="207"/>
      <c r="KC211" s="207"/>
      <c r="KD211" s="209"/>
      <c r="KE211" s="207"/>
      <c r="KF211" s="207"/>
      <c r="KG211" s="207"/>
      <c r="KH211" s="207" t="str">
        <f t="shared" si="228"/>
        <v/>
      </c>
      <c r="KI211" s="207"/>
      <c r="KJ211" s="207"/>
      <c r="KK211" s="209"/>
      <c r="KL211" s="207"/>
      <c r="KM211" s="207"/>
      <c r="KN211" s="207"/>
      <c r="KO211" s="207" t="str">
        <f t="shared" si="229"/>
        <v/>
      </c>
      <c r="KP211" s="207"/>
      <c r="KQ211" s="207"/>
      <c r="KR211" s="207"/>
      <c r="KS211" s="207"/>
      <c r="KT211" s="207"/>
      <c r="KU211" s="207"/>
      <c r="KV211" s="207" t="str">
        <f t="shared" si="230"/>
        <v/>
      </c>
      <c r="KW211" s="207"/>
      <c r="KX211" s="207"/>
      <c r="KY211" s="209"/>
      <c r="KZ211" s="207"/>
      <c r="LA211" s="207"/>
      <c r="LB211" s="207"/>
      <c r="LC211" s="207" t="str">
        <f t="shared" si="231"/>
        <v/>
      </c>
      <c r="LD211" s="207"/>
      <c r="LE211" s="207"/>
      <c r="LF211" s="209"/>
      <c r="LG211" s="207"/>
      <c r="LH211" s="207"/>
      <c r="LI211" s="207"/>
      <c r="LJ211" s="207" t="str">
        <f t="shared" si="168"/>
        <v/>
      </c>
      <c r="LK211" s="207"/>
      <c r="LL211" s="207"/>
      <c r="LM211" s="209"/>
      <c r="LN211" s="207"/>
      <c r="LO211" s="207"/>
      <c r="LP211" s="207"/>
      <c r="LQ211" s="207" t="str">
        <f t="shared" si="169"/>
        <v/>
      </c>
      <c r="LR211" s="207"/>
      <c r="LS211" s="207"/>
      <c r="LT211" s="209"/>
      <c r="LU211" s="207"/>
      <c r="LV211" s="207"/>
      <c r="LW211" s="207"/>
      <c r="LX211" s="207" t="str">
        <f t="shared" si="170"/>
        <v/>
      </c>
      <c r="LY211" s="207"/>
      <c r="LZ211" s="207"/>
      <c r="MA211" s="209"/>
      <c r="MB211" s="207"/>
      <c r="MC211" s="207"/>
      <c r="MD211" s="207"/>
      <c r="ME211" s="207" t="str">
        <f t="shared" si="171"/>
        <v/>
      </c>
      <c r="MF211" s="207"/>
      <c r="MG211" s="207"/>
      <c r="MH211" s="207"/>
      <c r="MI211" s="207"/>
      <c r="MJ211" s="207"/>
      <c r="MK211" s="207"/>
      <c r="ML211" s="207" t="str">
        <f t="shared" si="172"/>
        <v/>
      </c>
      <c r="MM211" s="207"/>
      <c r="MN211" s="207"/>
      <c r="MO211" s="209"/>
      <c r="MP211" s="207"/>
      <c r="MQ211" s="207"/>
      <c r="MR211" s="207"/>
      <c r="MS211" s="207" t="str">
        <f t="shared" si="173"/>
        <v/>
      </c>
      <c r="MT211" s="207"/>
      <c r="MU211" s="207"/>
      <c r="MV211" s="209"/>
      <c r="MW211" s="207"/>
      <c r="MX211" s="207"/>
      <c r="MY211" s="207"/>
      <c r="MZ211" s="207" t="str">
        <f t="shared" si="174"/>
        <v/>
      </c>
      <c r="NA211" s="207"/>
      <c r="NB211" s="207"/>
      <c r="NC211" s="209"/>
      <c r="ND211" s="207"/>
      <c r="NE211" s="207"/>
      <c r="NF211" s="207"/>
      <c r="NG211" s="207" t="str">
        <f t="shared" si="175"/>
        <v/>
      </c>
      <c r="NH211" s="207"/>
      <c r="NI211" s="207"/>
      <c r="NJ211" s="209"/>
      <c r="NK211" s="207"/>
      <c r="NL211" s="207"/>
      <c r="NM211" s="207"/>
      <c r="NN211" s="207" t="str">
        <f t="shared" si="176"/>
        <v/>
      </c>
      <c r="NO211" s="207"/>
      <c r="NP211" s="207"/>
      <c r="NQ211" s="209"/>
      <c r="NR211" s="207"/>
      <c r="NS211" s="207"/>
      <c r="NT211" s="207"/>
      <c r="NU211" s="207" t="str">
        <f t="shared" si="177"/>
        <v/>
      </c>
      <c r="NV211" s="207"/>
      <c r="NW211" s="207"/>
      <c r="NX211" s="207"/>
      <c r="NY211" s="207"/>
      <c r="NZ211" s="207"/>
      <c r="OA211" s="207"/>
      <c r="OB211" s="207" t="str">
        <f t="shared" si="178"/>
        <v/>
      </c>
      <c r="OC211" s="207"/>
      <c r="OD211" s="207"/>
      <c r="OE211" s="209"/>
      <c r="OF211" s="207"/>
      <c r="OG211" s="207"/>
      <c r="OH211" s="207"/>
      <c r="OI211" s="207" t="str">
        <f t="shared" si="179"/>
        <v/>
      </c>
      <c r="OJ211" s="207"/>
      <c r="OK211" s="207"/>
      <c r="OL211" s="209"/>
      <c r="OM211" s="207"/>
      <c r="ON211" s="207"/>
      <c r="OO211" s="207"/>
      <c r="OP211" s="207" t="str">
        <f t="shared" si="180"/>
        <v/>
      </c>
      <c r="OQ211" s="207"/>
      <c r="OR211" s="207"/>
      <c r="OS211" s="209"/>
      <c r="OT211" s="207"/>
      <c r="OU211" s="207"/>
      <c r="OV211" s="207"/>
      <c r="OW211" s="207" t="str">
        <f t="shared" si="181"/>
        <v/>
      </c>
      <c r="OX211" s="207"/>
      <c r="OY211" s="207"/>
      <c r="OZ211" s="209"/>
      <c r="PA211" s="207"/>
      <c r="PB211" s="207"/>
      <c r="PC211" s="207"/>
      <c r="PD211" s="207" t="str">
        <f t="shared" si="182"/>
        <v/>
      </c>
      <c r="PE211" s="207"/>
      <c r="PF211" s="207"/>
      <c r="PG211" s="209"/>
      <c r="PH211" s="207"/>
      <c r="PI211" s="207"/>
      <c r="PJ211" s="207"/>
      <c r="PK211" s="207" t="str">
        <f t="shared" si="183"/>
        <v/>
      </c>
      <c r="PL211" s="207"/>
      <c r="PM211" s="207"/>
      <c r="PN211" s="207"/>
      <c r="PO211" s="207"/>
      <c r="PP211" s="207"/>
      <c r="PQ211" s="207"/>
      <c r="PR211" s="207" t="str">
        <f t="shared" si="184"/>
        <v/>
      </c>
      <c r="PS211" s="207"/>
      <c r="PT211" s="207"/>
      <c r="PU211" s="207"/>
      <c r="PV211" s="207"/>
      <c r="PW211" s="207"/>
      <c r="PX211" s="207"/>
      <c r="PY211" s="207" t="str">
        <f t="shared" si="185"/>
        <v/>
      </c>
      <c r="PZ211" s="207"/>
      <c r="QA211" s="207"/>
      <c r="QB211" s="207"/>
      <c r="QC211" s="207"/>
      <c r="QD211" s="207"/>
      <c r="QE211" s="207"/>
      <c r="QF211" s="207" t="str">
        <f t="shared" si="186"/>
        <v/>
      </c>
      <c r="QG211" s="207"/>
      <c r="QH211" s="207"/>
      <c r="QI211" s="207"/>
      <c r="QJ211" s="207"/>
      <c r="QK211" s="207"/>
      <c r="QL211" s="207"/>
      <c r="QM211" s="207"/>
      <c r="QN211" s="207"/>
      <c r="QO211" s="207"/>
      <c r="QP211" s="207"/>
      <c r="QQ211" s="207"/>
      <c r="QR211" s="207"/>
      <c r="QS211" s="207"/>
      <c r="QT211" s="207"/>
      <c r="QU211" s="207"/>
      <c r="QV211" s="207"/>
    </row>
    <row r="212" spans="1:464" s="6" customFormat="1" ht="16.5">
      <c r="A212" s="207"/>
      <c r="B212" s="208"/>
      <c r="C212" s="208"/>
      <c r="D212" s="208"/>
      <c r="E212" s="208"/>
      <c r="F212" s="207"/>
      <c r="G212" s="207" t="e">
        <f t="shared" ref="G212:G227" si="238">G40</f>
        <v>#N/A</v>
      </c>
      <c r="H212" s="208"/>
      <c r="I212" s="208"/>
      <c r="J212" s="208"/>
      <c r="K212" s="207"/>
      <c r="L212" s="207"/>
      <c r="M212" s="207"/>
      <c r="N212" s="207">
        <f t="shared" ref="N212:N227" si="239">N40</f>
        <v>20</v>
      </c>
      <c r="O212" s="207"/>
      <c r="P212" s="207"/>
      <c r="Q212" s="209"/>
      <c r="R212" s="207"/>
      <c r="S212" s="207"/>
      <c r="T212" s="207"/>
      <c r="U212" s="207">
        <f t="shared" si="236"/>
        <v>0</v>
      </c>
      <c r="V212" s="207"/>
      <c r="W212" s="207"/>
      <c r="X212" s="209"/>
      <c r="Y212" s="207"/>
      <c r="Z212" s="207"/>
      <c r="AA212" s="207"/>
      <c r="AB212" s="207">
        <f t="shared" si="237"/>
        <v>0</v>
      </c>
      <c r="AC212" s="207"/>
      <c r="AD212" s="207"/>
      <c r="AE212" s="209"/>
      <c r="AF212" s="207"/>
      <c r="AG212" s="207"/>
      <c r="AH212" s="207"/>
      <c r="AI212" s="207" t="str">
        <f t="shared" si="191"/>
        <v/>
      </c>
      <c r="AJ212" s="207"/>
      <c r="AK212" s="207"/>
      <c r="AL212" s="209"/>
      <c r="AM212" s="207"/>
      <c r="AN212" s="207"/>
      <c r="AO212" s="207"/>
      <c r="AP212" s="207" t="str">
        <f t="shared" si="192"/>
        <v/>
      </c>
      <c r="AQ212" s="207"/>
      <c r="AR212" s="207"/>
      <c r="AS212" s="209"/>
      <c r="AT212" s="207"/>
      <c r="AU212" s="207"/>
      <c r="AV212" s="207"/>
      <c r="AW212" s="207" t="str">
        <f t="shared" si="193"/>
        <v/>
      </c>
      <c r="AX212" s="207"/>
      <c r="AY212" s="207"/>
      <c r="AZ212" s="207"/>
      <c r="BA212" s="207"/>
      <c r="BB212" s="207"/>
      <c r="BC212" s="207"/>
      <c r="BD212" s="207" t="str">
        <f t="shared" si="194"/>
        <v/>
      </c>
      <c r="BE212" s="207"/>
      <c r="BF212" s="207"/>
      <c r="BG212" s="209"/>
      <c r="BH212" s="207"/>
      <c r="BI212" s="207"/>
      <c r="BJ212" s="207"/>
      <c r="BK212" s="207" t="str">
        <f t="shared" si="195"/>
        <v/>
      </c>
      <c r="BL212" s="207"/>
      <c r="BM212" s="207"/>
      <c r="BN212" s="209"/>
      <c r="BO212" s="207"/>
      <c r="BP212" s="207"/>
      <c r="BQ212" s="207"/>
      <c r="BR212" s="207" t="str">
        <f t="shared" si="196"/>
        <v/>
      </c>
      <c r="BS212" s="207"/>
      <c r="BT212" s="207"/>
      <c r="BU212" s="209"/>
      <c r="BV212" s="207"/>
      <c r="BW212" s="207"/>
      <c r="BX212" s="207"/>
      <c r="BY212" s="207" t="str">
        <f t="shared" si="197"/>
        <v/>
      </c>
      <c r="BZ212" s="207"/>
      <c r="CA212" s="207"/>
      <c r="CB212" s="209"/>
      <c r="CC212" s="207"/>
      <c r="CD212" s="207"/>
      <c r="CE212" s="207"/>
      <c r="CF212" s="207" t="str">
        <f t="shared" si="198"/>
        <v/>
      </c>
      <c r="CG212" s="207"/>
      <c r="CH212" s="207"/>
      <c r="CI212" s="209"/>
      <c r="CJ212" s="207"/>
      <c r="CK212" s="207"/>
      <c r="CL212" s="207"/>
      <c r="CM212" s="207" t="str">
        <f t="shared" si="199"/>
        <v/>
      </c>
      <c r="CN212" s="207"/>
      <c r="CO212" s="207"/>
      <c r="CP212" s="207"/>
      <c r="CQ212" s="207"/>
      <c r="CR212" s="207"/>
      <c r="CS212" s="207"/>
      <c r="CT212" s="207" t="str">
        <f t="shared" si="200"/>
        <v/>
      </c>
      <c r="CU212" s="207"/>
      <c r="CV212" s="207"/>
      <c r="CW212" s="209"/>
      <c r="CX212" s="207"/>
      <c r="CY212" s="207"/>
      <c r="CZ212" s="207"/>
      <c r="DA212" s="207" t="str">
        <f t="shared" si="201"/>
        <v/>
      </c>
      <c r="DB212" s="207"/>
      <c r="DC212" s="207"/>
      <c r="DD212" s="209"/>
      <c r="DE212" s="207"/>
      <c r="DF212" s="207"/>
      <c r="DG212" s="207"/>
      <c r="DH212" s="207" t="str">
        <f t="shared" si="202"/>
        <v/>
      </c>
      <c r="DI212" s="207"/>
      <c r="DJ212" s="207"/>
      <c r="DK212" s="209"/>
      <c r="DL212" s="207"/>
      <c r="DM212" s="207"/>
      <c r="DN212" s="207"/>
      <c r="DO212" s="207" t="str">
        <f t="shared" si="203"/>
        <v/>
      </c>
      <c r="DP212" s="207"/>
      <c r="DQ212" s="207"/>
      <c r="DR212" s="209"/>
      <c r="DS212" s="207"/>
      <c r="DT212" s="207"/>
      <c r="DU212" s="207"/>
      <c r="DV212" s="207" t="str">
        <f t="shared" si="204"/>
        <v/>
      </c>
      <c r="DW212" s="207"/>
      <c r="DX212" s="207"/>
      <c r="DY212" s="209"/>
      <c r="DZ212" s="207"/>
      <c r="EA212" s="207"/>
      <c r="EB212" s="207"/>
      <c r="EC212" s="207" t="str">
        <f t="shared" si="205"/>
        <v/>
      </c>
      <c r="ED212" s="207"/>
      <c r="EE212" s="207"/>
      <c r="EF212" s="207"/>
      <c r="EG212" s="207"/>
      <c r="EH212" s="207"/>
      <c r="EI212" s="207"/>
      <c r="EJ212" s="207" t="str">
        <f t="shared" si="206"/>
        <v/>
      </c>
      <c r="EK212" s="207"/>
      <c r="EL212" s="207"/>
      <c r="EM212" s="209"/>
      <c r="EN212" s="207"/>
      <c r="EO212" s="207"/>
      <c r="EP212" s="207"/>
      <c r="EQ212" s="207" t="str">
        <f t="shared" si="207"/>
        <v/>
      </c>
      <c r="ER212" s="207"/>
      <c r="ES212" s="207"/>
      <c r="ET212" s="209"/>
      <c r="EU212" s="207"/>
      <c r="EV212" s="207"/>
      <c r="EW212" s="207"/>
      <c r="EX212" s="207" t="str">
        <f t="shared" si="208"/>
        <v/>
      </c>
      <c r="EY212" s="207"/>
      <c r="EZ212" s="207"/>
      <c r="FA212" s="209"/>
      <c r="FB212" s="207"/>
      <c r="FC212" s="207"/>
      <c r="FD212" s="207"/>
      <c r="FE212" s="207" t="str">
        <f t="shared" si="209"/>
        <v/>
      </c>
      <c r="FF212" s="207"/>
      <c r="FG212" s="207"/>
      <c r="FH212" s="209"/>
      <c r="FI212" s="207"/>
      <c r="FJ212" s="207"/>
      <c r="FK212" s="207"/>
      <c r="FL212" s="207" t="str">
        <f t="shared" si="210"/>
        <v/>
      </c>
      <c r="FM212" s="207"/>
      <c r="FN212" s="207"/>
      <c r="FO212" s="209"/>
      <c r="FP212" s="207"/>
      <c r="FQ212" s="207"/>
      <c r="FR212" s="207"/>
      <c r="FS212" s="207" t="str">
        <f t="shared" si="211"/>
        <v/>
      </c>
      <c r="FT212" s="207"/>
      <c r="FU212" s="207"/>
      <c r="FV212" s="207"/>
      <c r="FW212" s="207"/>
      <c r="FX212" s="207"/>
      <c r="FY212" s="207"/>
      <c r="FZ212" s="207" t="str">
        <f t="shared" si="212"/>
        <v/>
      </c>
      <c r="GA212" s="207"/>
      <c r="GB212" s="207"/>
      <c r="GC212" s="209"/>
      <c r="GD212" s="207"/>
      <c r="GE212" s="207"/>
      <c r="GF212" s="207"/>
      <c r="GG212" s="207" t="str">
        <f t="shared" si="213"/>
        <v/>
      </c>
      <c r="GH212" s="207"/>
      <c r="GI212" s="207"/>
      <c r="GJ212" s="209"/>
      <c r="GK212" s="207"/>
      <c r="GL212" s="207"/>
      <c r="GM212" s="207"/>
      <c r="GN212" s="207" t="str">
        <f t="shared" si="214"/>
        <v/>
      </c>
      <c r="GO212" s="207"/>
      <c r="GP212" s="207"/>
      <c r="GQ212" s="209"/>
      <c r="GR212" s="207"/>
      <c r="GS212" s="207"/>
      <c r="GT212" s="207"/>
      <c r="GU212" s="207" t="str">
        <f t="shared" si="215"/>
        <v/>
      </c>
      <c r="GV212" s="207"/>
      <c r="GW212" s="207"/>
      <c r="GX212" s="209"/>
      <c r="GY212" s="207"/>
      <c r="GZ212" s="207"/>
      <c r="HA212" s="207"/>
      <c r="HB212" s="207" t="str">
        <f t="shared" si="216"/>
        <v/>
      </c>
      <c r="HC212" s="207"/>
      <c r="HD212" s="207"/>
      <c r="HE212" s="209"/>
      <c r="HF212" s="207"/>
      <c r="HG212" s="207"/>
      <c r="HH212" s="207"/>
      <c r="HI212" s="207" t="str">
        <f t="shared" si="217"/>
        <v/>
      </c>
      <c r="HJ212" s="207"/>
      <c r="HK212" s="207"/>
      <c r="HL212" s="207"/>
      <c r="HM212" s="207"/>
      <c r="HN212" s="207"/>
      <c r="HO212" s="207"/>
      <c r="HP212" s="207" t="str">
        <f t="shared" si="218"/>
        <v/>
      </c>
      <c r="HQ212" s="207"/>
      <c r="HR212" s="207"/>
      <c r="HS212" s="209"/>
      <c r="HT212" s="207"/>
      <c r="HU212" s="207"/>
      <c r="HV212" s="207"/>
      <c r="HW212" s="207" t="str">
        <f t="shared" si="219"/>
        <v/>
      </c>
      <c r="HX212" s="207"/>
      <c r="HY212" s="207"/>
      <c r="HZ212" s="209"/>
      <c r="IA212" s="207"/>
      <c r="IB212" s="207"/>
      <c r="IC212" s="207"/>
      <c r="ID212" s="207" t="str">
        <f t="shared" si="220"/>
        <v/>
      </c>
      <c r="IE212" s="207"/>
      <c r="IF212" s="207"/>
      <c r="IG212" s="209"/>
      <c r="IH212" s="207"/>
      <c r="II212" s="207"/>
      <c r="IJ212" s="207"/>
      <c r="IK212" s="207" t="str">
        <f t="shared" si="221"/>
        <v/>
      </c>
      <c r="IL212" s="207"/>
      <c r="IM212" s="207"/>
      <c r="IN212" s="209"/>
      <c r="IO212" s="207"/>
      <c r="IP212" s="207"/>
      <c r="IQ212" s="207"/>
      <c r="IR212" s="207" t="str">
        <f t="shared" si="222"/>
        <v/>
      </c>
      <c r="IS212" s="207"/>
      <c r="IT212" s="207"/>
      <c r="IU212" s="209"/>
      <c r="IV212" s="207"/>
      <c r="IW212" s="207"/>
      <c r="IX212" s="207"/>
      <c r="IY212" s="207" t="str">
        <f t="shared" si="223"/>
        <v/>
      </c>
      <c r="IZ212" s="207"/>
      <c r="JA212" s="207"/>
      <c r="JB212" s="207"/>
      <c r="JC212" s="207"/>
      <c r="JD212" s="207"/>
      <c r="JE212" s="207"/>
      <c r="JF212" s="207" t="str">
        <f t="shared" si="224"/>
        <v/>
      </c>
      <c r="JG212" s="207"/>
      <c r="JH212" s="207"/>
      <c r="JI212" s="209"/>
      <c r="JJ212" s="207"/>
      <c r="JK212" s="207"/>
      <c r="JL212" s="207"/>
      <c r="JM212" s="207" t="str">
        <f t="shared" si="225"/>
        <v/>
      </c>
      <c r="JN212" s="207"/>
      <c r="JO212" s="207"/>
      <c r="JP212" s="209"/>
      <c r="JQ212" s="207"/>
      <c r="JR212" s="207"/>
      <c r="JS212" s="207"/>
      <c r="JT212" s="207" t="str">
        <f t="shared" si="226"/>
        <v/>
      </c>
      <c r="JU212" s="207"/>
      <c r="JV212" s="207"/>
      <c r="JW212" s="209"/>
      <c r="JX212" s="207"/>
      <c r="JY212" s="207"/>
      <c r="JZ212" s="207"/>
      <c r="KA212" s="207" t="str">
        <f t="shared" si="227"/>
        <v/>
      </c>
      <c r="KB212" s="207"/>
      <c r="KC212" s="207"/>
      <c r="KD212" s="209"/>
      <c r="KE212" s="207"/>
      <c r="KF212" s="207"/>
      <c r="KG212" s="207"/>
      <c r="KH212" s="207" t="str">
        <f t="shared" si="228"/>
        <v/>
      </c>
      <c r="KI212" s="207"/>
      <c r="KJ212" s="207"/>
      <c r="KK212" s="209"/>
      <c r="KL212" s="207"/>
      <c r="KM212" s="207"/>
      <c r="KN212" s="207"/>
      <c r="KO212" s="207" t="str">
        <f t="shared" si="229"/>
        <v/>
      </c>
      <c r="KP212" s="207"/>
      <c r="KQ212" s="207"/>
      <c r="KR212" s="207"/>
      <c r="KS212" s="207"/>
      <c r="KT212" s="207"/>
      <c r="KU212" s="207"/>
      <c r="KV212" s="207" t="str">
        <f t="shared" si="230"/>
        <v/>
      </c>
      <c r="KW212" s="207"/>
      <c r="KX212" s="207"/>
      <c r="KY212" s="209"/>
      <c r="KZ212" s="207"/>
      <c r="LA212" s="207"/>
      <c r="LB212" s="207"/>
      <c r="LC212" s="207" t="str">
        <f t="shared" si="231"/>
        <v/>
      </c>
      <c r="LD212" s="207"/>
      <c r="LE212" s="207"/>
      <c r="LF212" s="209"/>
      <c r="LG212" s="207"/>
      <c r="LH212" s="207"/>
      <c r="LI212" s="207"/>
      <c r="LJ212" s="207" t="str">
        <f t="shared" si="168"/>
        <v/>
      </c>
      <c r="LK212" s="207"/>
      <c r="LL212" s="207"/>
      <c r="LM212" s="209"/>
      <c r="LN212" s="207"/>
      <c r="LO212" s="207"/>
      <c r="LP212" s="207"/>
      <c r="LQ212" s="207" t="str">
        <f t="shared" si="169"/>
        <v/>
      </c>
      <c r="LR212" s="207"/>
      <c r="LS212" s="207"/>
      <c r="LT212" s="209"/>
      <c r="LU212" s="207"/>
      <c r="LV212" s="207"/>
      <c r="LW212" s="207"/>
      <c r="LX212" s="207" t="str">
        <f t="shared" si="170"/>
        <v/>
      </c>
      <c r="LY212" s="207"/>
      <c r="LZ212" s="207"/>
      <c r="MA212" s="209"/>
      <c r="MB212" s="207"/>
      <c r="MC212" s="207"/>
      <c r="MD212" s="207"/>
      <c r="ME212" s="207" t="str">
        <f t="shared" si="171"/>
        <v/>
      </c>
      <c r="MF212" s="207"/>
      <c r="MG212" s="207"/>
      <c r="MH212" s="207"/>
      <c r="MI212" s="207"/>
      <c r="MJ212" s="207"/>
      <c r="MK212" s="207"/>
      <c r="ML212" s="207" t="str">
        <f t="shared" si="172"/>
        <v/>
      </c>
      <c r="MM212" s="207"/>
      <c r="MN212" s="207"/>
      <c r="MO212" s="209"/>
      <c r="MP212" s="207"/>
      <c r="MQ212" s="207"/>
      <c r="MR212" s="207"/>
      <c r="MS212" s="207" t="str">
        <f t="shared" si="173"/>
        <v/>
      </c>
      <c r="MT212" s="207"/>
      <c r="MU212" s="207"/>
      <c r="MV212" s="209"/>
      <c r="MW212" s="207"/>
      <c r="MX212" s="207"/>
      <c r="MY212" s="207"/>
      <c r="MZ212" s="207" t="str">
        <f t="shared" si="174"/>
        <v/>
      </c>
      <c r="NA212" s="207"/>
      <c r="NB212" s="207"/>
      <c r="NC212" s="209"/>
      <c r="ND212" s="207"/>
      <c r="NE212" s="207"/>
      <c r="NF212" s="207"/>
      <c r="NG212" s="207" t="str">
        <f t="shared" si="175"/>
        <v/>
      </c>
      <c r="NH212" s="207"/>
      <c r="NI212" s="207"/>
      <c r="NJ212" s="209"/>
      <c r="NK212" s="207"/>
      <c r="NL212" s="207"/>
      <c r="NM212" s="207"/>
      <c r="NN212" s="207" t="str">
        <f t="shared" si="176"/>
        <v/>
      </c>
      <c r="NO212" s="207"/>
      <c r="NP212" s="207"/>
      <c r="NQ212" s="209"/>
      <c r="NR212" s="207"/>
      <c r="NS212" s="207"/>
      <c r="NT212" s="207"/>
      <c r="NU212" s="207" t="str">
        <f t="shared" si="177"/>
        <v/>
      </c>
      <c r="NV212" s="207"/>
      <c r="NW212" s="207"/>
      <c r="NX212" s="207"/>
      <c r="NY212" s="207"/>
      <c r="NZ212" s="207"/>
      <c r="OA212" s="207"/>
      <c r="OB212" s="207" t="str">
        <f t="shared" si="178"/>
        <v/>
      </c>
      <c r="OC212" s="207"/>
      <c r="OD212" s="207"/>
      <c r="OE212" s="209"/>
      <c r="OF212" s="207"/>
      <c r="OG212" s="207"/>
      <c r="OH212" s="207"/>
      <c r="OI212" s="207" t="str">
        <f t="shared" si="179"/>
        <v/>
      </c>
      <c r="OJ212" s="207"/>
      <c r="OK212" s="207"/>
      <c r="OL212" s="209"/>
      <c r="OM212" s="207"/>
      <c r="ON212" s="207"/>
      <c r="OO212" s="207"/>
      <c r="OP212" s="207" t="str">
        <f t="shared" si="180"/>
        <v/>
      </c>
      <c r="OQ212" s="207"/>
      <c r="OR212" s="207"/>
      <c r="OS212" s="209"/>
      <c r="OT212" s="207"/>
      <c r="OU212" s="207"/>
      <c r="OV212" s="207"/>
      <c r="OW212" s="207" t="str">
        <f t="shared" si="181"/>
        <v/>
      </c>
      <c r="OX212" s="207"/>
      <c r="OY212" s="207"/>
      <c r="OZ212" s="209"/>
      <c r="PA212" s="207"/>
      <c r="PB212" s="207"/>
      <c r="PC212" s="207"/>
      <c r="PD212" s="207" t="str">
        <f t="shared" si="182"/>
        <v/>
      </c>
      <c r="PE212" s="207"/>
      <c r="PF212" s="207"/>
      <c r="PG212" s="209"/>
      <c r="PH212" s="207"/>
      <c r="PI212" s="207"/>
      <c r="PJ212" s="207"/>
      <c r="PK212" s="207" t="str">
        <f t="shared" si="183"/>
        <v/>
      </c>
      <c r="PL212" s="207"/>
      <c r="PM212" s="207"/>
      <c r="PN212" s="207"/>
      <c r="PO212" s="207"/>
      <c r="PP212" s="207"/>
      <c r="PQ212" s="207"/>
      <c r="PR212" s="207" t="str">
        <f t="shared" si="184"/>
        <v/>
      </c>
      <c r="PS212" s="207"/>
      <c r="PT212" s="207"/>
      <c r="PU212" s="207"/>
      <c r="PV212" s="207"/>
      <c r="PW212" s="207"/>
      <c r="PX212" s="207"/>
      <c r="PY212" s="207" t="str">
        <f t="shared" si="185"/>
        <v/>
      </c>
      <c r="PZ212" s="207"/>
      <c r="QA212" s="207"/>
      <c r="QB212" s="207"/>
      <c r="QC212" s="207"/>
      <c r="QD212" s="207"/>
      <c r="QE212" s="207"/>
      <c r="QF212" s="207" t="str">
        <f t="shared" si="186"/>
        <v/>
      </c>
      <c r="QG212" s="207"/>
      <c r="QH212" s="207"/>
      <c r="QI212" s="207"/>
      <c r="QJ212" s="207"/>
      <c r="QK212" s="207"/>
      <c r="QL212" s="207"/>
      <c r="QM212" s="207"/>
      <c r="QN212" s="207"/>
      <c r="QO212" s="207"/>
      <c r="QP212" s="207"/>
      <c r="QQ212" s="207"/>
      <c r="QR212" s="207"/>
      <c r="QS212" s="207"/>
      <c r="QT212" s="207"/>
      <c r="QU212" s="207"/>
      <c r="QV212" s="207"/>
    </row>
    <row r="213" spans="1:464" s="6" customFormat="1" ht="16.5">
      <c r="A213" s="207"/>
      <c r="B213" s="208"/>
      <c r="C213" s="208"/>
      <c r="D213" s="208"/>
      <c r="E213" s="208"/>
      <c r="F213" s="207"/>
      <c r="G213" s="207" t="e">
        <f t="shared" si="238"/>
        <v>#N/A</v>
      </c>
      <c r="H213" s="208"/>
      <c r="I213" s="208"/>
      <c r="J213" s="208"/>
      <c r="K213" s="207"/>
      <c r="L213" s="207"/>
      <c r="M213" s="207"/>
      <c r="N213" s="207">
        <f t="shared" si="239"/>
        <v>0</v>
      </c>
      <c r="O213" s="207"/>
      <c r="P213" s="207"/>
      <c r="Q213" s="209"/>
      <c r="R213" s="207"/>
      <c r="S213" s="207"/>
      <c r="T213" s="207"/>
      <c r="U213" s="207">
        <f t="shared" si="236"/>
        <v>0</v>
      </c>
      <c r="V213" s="207"/>
      <c r="W213" s="207"/>
      <c r="X213" s="209"/>
      <c r="Y213" s="207"/>
      <c r="Z213" s="207"/>
      <c r="AA213" s="207"/>
      <c r="AB213" s="207">
        <f t="shared" si="237"/>
        <v>0</v>
      </c>
      <c r="AC213" s="207"/>
      <c r="AD213" s="207"/>
      <c r="AE213" s="209"/>
      <c r="AF213" s="207"/>
      <c r="AG213" s="207"/>
      <c r="AH213" s="207"/>
      <c r="AI213" s="207" t="str">
        <f t="shared" si="191"/>
        <v/>
      </c>
      <c r="AJ213" s="207"/>
      <c r="AK213" s="207"/>
      <c r="AL213" s="209"/>
      <c r="AM213" s="207"/>
      <c r="AN213" s="207"/>
      <c r="AO213" s="207"/>
      <c r="AP213" s="207" t="str">
        <f t="shared" si="192"/>
        <v/>
      </c>
      <c r="AQ213" s="207"/>
      <c r="AR213" s="207"/>
      <c r="AS213" s="209"/>
      <c r="AT213" s="207"/>
      <c r="AU213" s="207"/>
      <c r="AV213" s="207"/>
      <c r="AW213" s="207" t="str">
        <f t="shared" si="193"/>
        <v/>
      </c>
      <c r="AX213" s="207"/>
      <c r="AY213" s="207"/>
      <c r="AZ213" s="207"/>
      <c r="BA213" s="207"/>
      <c r="BB213" s="207"/>
      <c r="BC213" s="207"/>
      <c r="BD213" s="207" t="str">
        <f t="shared" si="194"/>
        <v/>
      </c>
      <c r="BE213" s="207"/>
      <c r="BF213" s="207"/>
      <c r="BG213" s="209"/>
      <c r="BH213" s="207"/>
      <c r="BI213" s="207"/>
      <c r="BJ213" s="207"/>
      <c r="BK213" s="207" t="str">
        <f t="shared" si="195"/>
        <v/>
      </c>
      <c r="BL213" s="207"/>
      <c r="BM213" s="207"/>
      <c r="BN213" s="209"/>
      <c r="BO213" s="207"/>
      <c r="BP213" s="207"/>
      <c r="BQ213" s="207"/>
      <c r="BR213" s="207" t="str">
        <f t="shared" si="196"/>
        <v/>
      </c>
      <c r="BS213" s="207"/>
      <c r="BT213" s="207"/>
      <c r="BU213" s="209"/>
      <c r="BV213" s="207"/>
      <c r="BW213" s="207"/>
      <c r="BX213" s="207"/>
      <c r="BY213" s="207" t="str">
        <f t="shared" si="197"/>
        <v/>
      </c>
      <c r="BZ213" s="207"/>
      <c r="CA213" s="207"/>
      <c r="CB213" s="209"/>
      <c r="CC213" s="207"/>
      <c r="CD213" s="207"/>
      <c r="CE213" s="207"/>
      <c r="CF213" s="207" t="str">
        <f t="shared" si="198"/>
        <v/>
      </c>
      <c r="CG213" s="207"/>
      <c r="CH213" s="207"/>
      <c r="CI213" s="209"/>
      <c r="CJ213" s="207"/>
      <c r="CK213" s="207"/>
      <c r="CL213" s="207"/>
      <c r="CM213" s="207" t="str">
        <f t="shared" si="199"/>
        <v/>
      </c>
      <c r="CN213" s="207"/>
      <c r="CO213" s="207"/>
      <c r="CP213" s="207"/>
      <c r="CQ213" s="207"/>
      <c r="CR213" s="207"/>
      <c r="CS213" s="207"/>
      <c r="CT213" s="207" t="str">
        <f t="shared" si="200"/>
        <v/>
      </c>
      <c r="CU213" s="207"/>
      <c r="CV213" s="207"/>
      <c r="CW213" s="209"/>
      <c r="CX213" s="207"/>
      <c r="CY213" s="207"/>
      <c r="CZ213" s="207"/>
      <c r="DA213" s="207" t="str">
        <f t="shared" si="201"/>
        <v/>
      </c>
      <c r="DB213" s="207"/>
      <c r="DC213" s="207"/>
      <c r="DD213" s="209"/>
      <c r="DE213" s="207"/>
      <c r="DF213" s="207"/>
      <c r="DG213" s="207"/>
      <c r="DH213" s="207" t="str">
        <f t="shared" si="202"/>
        <v/>
      </c>
      <c r="DI213" s="207"/>
      <c r="DJ213" s="207"/>
      <c r="DK213" s="209"/>
      <c r="DL213" s="207"/>
      <c r="DM213" s="207"/>
      <c r="DN213" s="207"/>
      <c r="DO213" s="207" t="str">
        <f t="shared" si="203"/>
        <v/>
      </c>
      <c r="DP213" s="207"/>
      <c r="DQ213" s="207"/>
      <c r="DR213" s="209"/>
      <c r="DS213" s="207"/>
      <c r="DT213" s="207"/>
      <c r="DU213" s="207"/>
      <c r="DV213" s="207" t="str">
        <f t="shared" si="204"/>
        <v/>
      </c>
      <c r="DW213" s="207"/>
      <c r="DX213" s="207"/>
      <c r="DY213" s="209"/>
      <c r="DZ213" s="207"/>
      <c r="EA213" s="207"/>
      <c r="EB213" s="207"/>
      <c r="EC213" s="207" t="str">
        <f t="shared" si="205"/>
        <v/>
      </c>
      <c r="ED213" s="207"/>
      <c r="EE213" s="207"/>
      <c r="EF213" s="207"/>
      <c r="EG213" s="207"/>
      <c r="EH213" s="207"/>
      <c r="EI213" s="207"/>
      <c r="EJ213" s="207" t="str">
        <f t="shared" si="206"/>
        <v/>
      </c>
      <c r="EK213" s="207"/>
      <c r="EL213" s="207"/>
      <c r="EM213" s="209"/>
      <c r="EN213" s="207"/>
      <c r="EO213" s="207"/>
      <c r="EP213" s="207"/>
      <c r="EQ213" s="207" t="str">
        <f t="shared" si="207"/>
        <v/>
      </c>
      <c r="ER213" s="207"/>
      <c r="ES213" s="207"/>
      <c r="ET213" s="209"/>
      <c r="EU213" s="207"/>
      <c r="EV213" s="207"/>
      <c r="EW213" s="207"/>
      <c r="EX213" s="207" t="str">
        <f t="shared" si="208"/>
        <v/>
      </c>
      <c r="EY213" s="207"/>
      <c r="EZ213" s="207"/>
      <c r="FA213" s="209"/>
      <c r="FB213" s="207"/>
      <c r="FC213" s="207"/>
      <c r="FD213" s="207"/>
      <c r="FE213" s="207" t="str">
        <f t="shared" si="209"/>
        <v/>
      </c>
      <c r="FF213" s="207"/>
      <c r="FG213" s="207"/>
      <c r="FH213" s="209"/>
      <c r="FI213" s="207"/>
      <c r="FJ213" s="207"/>
      <c r="FK213" s="207"/>
      <c r="FL213" s="207" t="str">
        <f t="shared" si="210"/>
        <v/>
      </c>
      <c r="FM213" s="207"/>
      <c r="FN213" s="207"/>
      <c r="FO213" s="209"/>
      <c r="FP213" s="207"/>
      <c r="FQ213" s="207"/>
      <c r="FR213" s="207"/>
      <c r="FS213" s="207" t="str">
        <f t="shared" si="211"/>
        <v/>
      </c>
      <c r="FT213" s="207"/>
      <c r="FU213" s="207"/>
      <c r="FV213" s="207"/>
      <c r="FW213" s="207"/>
      <c r="FX213" s="207"/>
      <c r="FY213" s="207"/>
      <c r="FZ213" s="207" t="str">
        <f t="shared" si="212"/>
        <v/>
      </c>
      <c r="GA213" s="207"/>
      <c r="GB213" s="207"/>
      <c r="GC213" s="209"/>
      <c r="GD213" s="207"/>
      <c r="GE213" s="207"/>
      <c r="GF213" s="207"/>
      <c r="GG213" s="207" t="str">
        <f t="shared" si="213"/>
        <v/>
      </c>
      <c r="GH213" s="207"/>
      <c r="GI213" s="207"/>
      <c r="GJ213" s="209"/>
      <c r="GK213" s="207"/>
      <c r="GL213" s="207"/>
      <c r="GM213" s="207"/>
      <c r="GN213" s="207" t="str">
        <f t="shared" si="214"/>
        <v/>
      </c>
      <c r="GO213" s="207"/>
      <c r="GP213" s="207"/>
      <c r="GQ213" s="209"/>
      <c r="GR213" s="207"/>
      <c r="GS213" s="207"/>
      <c r="GT213" s="207"/>
      <c r="GU213" s="207" t="str">
        <f t="shared" si="215"/>
        <v/>
      </c>
      <c r="GV213" s="207"/>
      <c r="GW213" s="207"/>
      <c r="GX213" s="209"/>
      <c r="GY213" s="207"/>
      <c r="GZ213" s="207"/>
      <c r="HA213" s="207"/>
      <c r="HB213" s="207" t="str">
        <f t="shared" si="216"/>
        <v/>
      </c>
      <c r="HC213" s="207"/>
      <c r="HD213" s="207"/>
      <c r="HE213" s="209"/>
      <c r="HF213" s="207"/>
      <c r="HG213" s="207"/>
      <c r="HH213" s="207"/>
      <c r="HI213" s="207" t="str">
        <f t="shared" si="217"/>
        <v/>
      </c>
      <c r="HJ213" s="207"/>
      <c r="HK213" s="207"/>
      <c r="HL213" s="207"/>
      <c r="HM213" s="207"/>
      <c r="HN213" s="207"/>
      <c r="HO213" s="207"/>
      <c r="HP213" s="207" t="str">
        <f t="shared" si="218"/>
        <v/>
      </c>
      <c r="HQ213" s="207"/>
      <c r="HR213" s="207"/>
      <c r="HS213" s="209"/>
      <c r="HT213" s="207"/>
      <c r="HU213" s="207"/>
      <c r="HV213" s="207"/>
      <c r="HW213" s="207" t="str">
        <f t="shared" si="219"/>
        <v/>
      </c>
      <c r="HX213" s="207"/>
      <c r="HY213" s="207"/>
      <c r="HZ213" s="209"/>
      <c r="IA213" s="207"/>
      <c r="IB213" s="207"/>
      <c r="IC213" s="207"/>
      <c r="ID213" s="207" t="str">
        <f t="shared" si="220"/>
        <v/>
      </c>
      <c r="IE213" s="207"/>
      <c r="IF213" s="207"/>
      <c r="IG213" s="209"/>
      <c r="IH213" s="207"/>
      <c r="II213" s="207"/>
      <c r="IJ213" s="207"/>
      <c r="IK213" s="207" t="str">
        <f t="shared" si="221"/>
        <v/>
      </c>
      <c r="IL213" s="207"/>
      <c r="IM213" s="207"/>
      <c r="IN213" s="209"/>
      <c r="IO213" s="207"/>
      <c r="IP213" s="207"/>
      <c r="IQ213" s="207"/>
      <c r="IR213" s="207" t="str">
        <f t="shared" si="222"/>
        <v/>
      </c>
      <c r="IS213" s="207"/>
      <c r="IT213" s="207"/>
      <c r="IU213" s="209"/>
      <c r="IV213" s="207"/>
      <c r="IW213" s="207"/>
      <c r="IX213" s="207"/>
      <c r="IY213" s="207" t="str">
        <f t="shared" si="223"/>
        <v/>
      </c>
      <c r="IZ213" s="207"/>
      <c r="JA213" s="207"/>
      <c r="JB213" s="207"/>
      <c r="JC213" s="207"/>
      <c r="JD213" s="207"/>
      <c r="JE213" s="207"/>
      <c r="JF213" s="207" t="str">
        <f t="shared" si="224"/>
        <v/>
      </c>
      <c r="JG213" s="207"/>
      <c r="JH213" s="207"/>
      <c r="JI213" s="209"/>
      <c r="JJ213" s="207"/>
      <c r="JK213" s="207"/>
      <c r="JL213" s="207"/>
      <c r="JM213" s="207" t="str">
        <f t="shared" si="225"/>
        <v/>
      </c>
      <c r="JN213" s="207"/>
      <c r="JO213" s="207"/>
      <c r="JP213" s="209"/>
      <c r="JQ213" s="207"/>
      <c r="JR213" s="207"/>
      <c r="JS213" s="207"/>
      <c r="JT213" s="207" t="str">
        <f t="shared" si="226"/>
        <v/>
      </c>
      <c r="JU213" s="207"/>
      <c r="JV213" s="207"/>
      <c r="JW213" s="209"/>
      <c r="JX213" s="207"/>
      <c r="JY213" s="207"/>
      <c r="JZ213" s="207"/>
      <c r="KA213" s="207" t="str">
        <f t="shared" si="227"/>
        <v/>
      </c>
      <c r="KB213" s="207"/>
      <c r="KC213" s="207"/>
      <c r="KD213" s="209"/>
      <c r="KE213" s="207"/>
      <c r="KF213" s="207"/>
      <c r="KG213" s="207"/>
      <c r="KH213" s="207" t="str">
        <f t="shared" si="228"/>
        <v/>
      </c>
      <c r="KI213" s="207"/>
      <c r="KJ213" s="207"/>
      <c r="KK213" s="209"/>
      <c r="KL213" s="207"/>
      <c r="KM213" s="207"/>
      <c r="KN213" s="207"/>
      <c r="KO213" s="207" t="str">
        <f t="shared" si="229"/>
        <v/>
      </c>
      <c r="KP213" s="207"/>
      <c r="KQ213" s="207"/>
      <c r="KR213" s="207"/>
      <c r="KS213" s="207"/>
      <c r="KT213" s="207"/>
      <c r="KU213" s="207"/>
      <c r="KV213" s="207" t="str">
        <f t="shared" si="230"/>
        <v/>
      </c>
      <c r="KW213" s="207"/>
      <c r="KX213" s="207"/>
      <c r="KY213" s="209"/>
      <c r="KZ213" s="207"/>
      <c r="LA213" s="207"/>
      <c r="LB213" s="207"/>
      <c r="LC213" s="207" t="str">
        <f t="shared" si="231"/>
        <v/>
      </c>
      <c r="LD213" s="207"/>
      <c r="LE213" s="207"/>
      <c r="LF213" s="209"/>
      <c r="LG213" s="207"/>
      <c r="LH213" s="207"/>
      <c r="LI213" s="207"/>
      <c r="LJ213" s="207" t="str">
        <f t="shared" si="168"/>
        <v/>
      </c>
      <c r="LK213" s="207"/>
      <c r="LL213" s="207"/>
      <c r="LM213" s="209"/>
      <c r="LN213" s="207"/>
      <c r="LO213" s="207"/>
      <c r="LP213" s="207"/>
      <c r="LQ213" s="207" t="str">
        <f t="shared" si="169"/>
        <v/>
      </c>
      <c r="LR213" s="207"/>
      <c r="LS213" s="207"/>
      <c r="LT213" s="209"/>
      <c r="LU213" s="207"/>
      <c r="LV213" s="207"/>
      <c r="LW213" s="207"/>
      <c r="LX213" s="207" t="str">
        <f t="shared" si="170"/>
        <v/>
      </c>
      <c r="LY213" s="207"/>
      <c r="LZ213" s="207"/>
      <c r="MA213" s="209"/>
      <c r="MB213" s="207"/>
      <c r="MC213" s="207"/>
      <c r="MD213" s="207"/>
      <c r="ME213" s="207" t="str">
        <f t="shared" si="171"/>
        <v/>
      </c>
      <c r="MF213" s="207"/>
      <c r="MG213" s="207"/>
      <c r="MH213" s="207"/>
      <c r="MI213" s="207"/>
      <c r="MJ213" s="207"/>
      <c r="MK213" s="207"/>
      <c r="ML213" s="207" t="str">
        <f t="shared" si="172"/>
        <v/>
      </c>
      <c r="MM213" s="207"/>
      <c r="MN213" s="207"/>
      <c r="MO213" s="209"/>
      <c r="MP213" s="207"/>
      <c r="MQ213" s="207"/>
      <c r="MR213" s="207"/>
      <c r="MS213" s="207" t="str">
        <f t="shared" si="173"/>
        <v/>
      </c>
      <c r="MT213" s="207"/>
      <c r="MU213" s="207"/>
      <c r="MV213" s="209"/>
      <c r="MW213" s="207"/>
      <c r="MX213" s="207"/>
      <c r="MY213" s="207"/>
      <c r="MZ213" s="207" t="str">
        <f t="shared" si="174"/>
        <v/>
      </c>
      <c r="NA213" s="207"/>
      <c r="NB213" s="207"/>
      <c r="NC213" s="209"/>
      <c r="ND213" s="207"/>
      <c r="NE213" s="207"/>
      <c r="NF213" s="207"/>
      <c r="NG213" s="207" t="str">
        <f t="shared" si="175"/>
        <v/>
      </c>
      <c r="NH213" s="207"/>
      <c r="NI213" s="207"/>
      <c r="NJ213" s="209"/>
      <c r="NK213" s="207"/>
      <c r="NL213" s="207"/>
      <c r="NM213" s="207"/>
      <c r="NN213" s="207" t="str">
        <f t="shared" si="176"/>
        <v/>
      </c>
      <c r="NO213" s="207"/>
      <c r="NP213" s="207"/>
      <c r="NQ213" s="209"/>
      <c r="NR213" s="207"/>
      <c r="NS213" s="207"/>
      <c r="NT213" s="207"/>
      <c r="NU213" s="207" t="str">
        <f t="shared" si="177"/>
        <v/>
      </c>
      <c r="NV213" s="207"/>
      <c r="NW213" s="207"/>
      <c r="NX213" s="207"/>
      <c r="NY213" s="207"/>
      <c r="NZ213" s="207"/>
      <c r="OA213" s="207"/>
      <c r="OB213" s="207" t="str">
        <f t="shared" si="178"/>
        <v/>
      </c>
      <c r="OC213" s="207"/>
      <c r="OD213" s="207"/>
      <c r="OE213" s="209"/>
      <c r="OF213" s="207"/>
      <c r="OG213" s="207"/>
      <c r="OH213" s="207"/>
      <c r="OI213" s="207" t="str">
        <f t="shared" si="179"/>
        <v/>
      </c>
      <c r="OJ213" s="207"/>
      <c r="OK213" s="207"/>
      <c r="OL213" s="209"/>
      <c r="OM213" s="207"/>
      <c r="ON213" s="207"/>
      <c r="OO213" s="207"/>
      <c r="OP213" s="207" t="str">
        <f t="shared" si="180"/>
        <v/>
      </c>
      <c r="OQ213" s="207"/>
      <c r="OR213" s="207"/>
      <c r="OS213" s="209"/>
      <c r="OT213" s="207"/>
      <c r="OU213" s="207"/>
      <c r="OV213" s="207"/>
      <c r="OW213" s="207" t="str">
        <f t="shared" si="181"/>
        <v/>
      </c>
      <c r="OX213" s="207"/>
      <c r="OY213" s="207"/>
      <c r="OZ213" s="209"/>
      <c r="PA213" s="207"/>
      <c r="PB213" s="207"/>
      <c r="PC213" s="207"/>
      <c r="PD213" s="207" t="str">
        <f t="shared" si="182"/>
        <v/>
      </c>
      <c r="PE213" s="207"/>
      <c r="PF213" s="207"/>
      <c r="PG213" s="209"/>
      <c r="PH213" s="207"/>
      <c r="PI213" s="207"/>
      <c r="PJ213" s="207"/>
      <c r="PK213" s="207" t="str">
        <f t="shared" si="183"/>
        <v/>
      </c>
      <c r="PL213" s="207"/>
      <c r="PM213" s="207"/>
      <c r="PN213" s="207"/>
      <c r="PO213" s="207"/>
      <c r="PP213" s="207"/>
      <c r="PQ213" s="207"/>
      <c r="PR213" s="207" t="str">
        <f t="shared" si="184"/>
        <v/>
      </c>
      <c r="PS213" s="207"/>
      <c r="PT213" s="207"/>
      <c r="PU213" s="207"/>
      <c r="PV213" s="207"/>
      <c r="PW213" s="207"/>
      <c r="PX213" s="207"/>
      <c r="PY213" s="207" t="str">
        <f t="shared" si="185"/>
        <v/>
      </c>
      <c r="PZ213" s="207"/>
      <c r="QA213" s="207"/>
      <c r="QB213" s="207"/>
      <c r="QC213" s="207"/>
      <c r="QD213" s="207"/>
      <c r="QE213" s="207"/>
      <c r="QF213" s="207" t="str">
        <f t="shared" si="186"/>
        <v/>
      </c>
      <c r="QG213" s="207"/>
      <c r="QH213" s="207"/>
      <c r="QI213" s="207"/>
      <c r="QJ213" s="207"/>
      <c r="QK213" s="207"/>
      <c r="QL213" s="207"/>
      <c r="QM213" s="207"/>
      <c r="QN213" s="207"/>
      <c r="QO213" s="207"/>
      <c r="QP213" s="207"/>
      <c r="QQ213" s="207"/>
      <c r="QR213" s="207"/>
      <c r="QS213" s="207"/>
      <c r="QT213" s="207"/>
      <c r="QU213" s="207"/>
      <c r="QV213" s="207"/>
    </row>
    <row r="214" spans="1:464" s="6" customFormat="1" ht="16.5">
      <c r="A214" s="207"/>
      <c r="B214" s="208"/>
      <c r="C214" s="208"/>
      <c r="D214" s="208"/>
      <c r="E214" s="208"/>
      <c r="F214" s="207"/>
      <c r="G214" s="207" t="e">
        <f t="shared" si="238"/>
        <v>#N/A</v>
      </c>
      <c r="H214" s="208"/>
      <c r="I214" s="208"/>
      <c r="J214" s="208"/>
      <c r="K214" s="207"/>
      <c r="L214" s="207"/>
      <c r="M214" s="207"/>
      <c r="N214" s="207">
        <f t="shared" si="239"/>
        <v>0</v>
      </c>
      <c r="O214" s="207"/>
      <c r="P214" s="207"/>
      <c r="Q214" s="209"/>
      <c r="R214" s="207"/>
      <c r="S214" s="207"/>
      <c r="T214" s="207"/>
      <c r="U214" s="207">
        <f t="shared" si="236"/>
        <v>0</v>
      </c>
      <c r="V214" s="207"/>
      <c r="W214" s="207"/>
      <c r="X214" s="209"/>
      <c r="Y214" s="207"/>
      <c r="Z214" s="207"/>
      <c r="AA214" s="207"/>
      <c r="AB214" s="207">
        <f t="shared" si="237"/>
        <v>0</v>
      </c>
      <c r="AC214" s="207"/>
      <c r="AD214" s="207"/>
      <c r="AE214" s="209"/>
      <c r="AF214" s="207"/>
      <c r="AG214" s="207"/>
      <c r="AH214" s="207"/>
      <c r="AI214" s="207" t="str">
        <f t="shared" si="191"/>
        <v/>
      </c>
      <c r="AJ214" s="207"/>
      <c r="AK214" s="207"/>
      <c r="AL214" s="209"/>
      <c r="AM214" s="207"/>
      <c r="AN214" s="207"/>
      <c r="AO214" s="207"/>
      <c r="AP214" s="207" t="str">
        <f t="shared" si="192"/>
        <v/>
      </c>
      <c r="AQ214" s="207"/>
      <c r="AR214" s="207"/>
      <c r="AS214" s="209"/>
      <c r="AT214" s="207"/>
      <c r="AU214" s="207"/>
      <c r="AV214" s="207"/>
      <c r="AW214" s="207" t="str">
        <f t="shared" si="193"/>
        <v/>
      </c>
      <c r="AX214" s="207"/>
      <c r="AY214" s="207"/>
      <c r="AZ214" s="207"/>
      <c r="BA214" s="207"/>
      <c r="BB214" s="207"/>
      <c r="BC214" s="207"/>
      <c r="BD214" s="207" t="str">
        <f t="shared" si="194"/>
        <v/>
      </c>
      <c r="BE214" s="207"/>
      <c r="BF214" s="207"/>
      <c r="BG214" s="209"/>
      <c r="BH214" s="207"/>
      <c r="BI214" s="207"/>
      <c r="BJ214" s="207"/>
      <c r="BK214" s="207" t="str">
        <f t="shared" si="195"/>
        <v/>
      </c>
      <c r="BL214" s="207"/>
      <c r="BM214" s="207"/>
      <c r="BN214" s="209"/>
      <c r="BO214" s="207"/>
      <c r="BP214" s="207"/>
      <c r="BQ214" s="207"/>
      <c r="BR214" s="207" t="str">
        <f t="shared" si="196"/>
        <v/>
      </c>
      <c r="BS214" s="207"/>
      <c r="BT214" s="207"/>
      <c r="BU214" s="209"/>
      <c r="BV214" s="207"/>
      <c r="BW214" s="207"/>
      <c r="BX214" s="207"/>
      <c r="BY214" s="207" t="str">
        <f t="shared" si="197"/>
        <v/>
      </c>
      <c r="BZ214" s="207"/>
      <c r="CA214" s="207"/>
      <c r="CB214" s="209"/>
      <c r="CC214" s="207"/>
      <c r="CD214" s="207"/>
      <c r="CE214" s="207"/>
      <c r="CF214" s="207" t="str">
        <f t="shared" si="198"/>
        <v/>
      </c>
      <c r="CG214" s="207"/>
      <c r="CH214" s="207"/>
      <c r="CI214" s="209"/>
      <c r="CJ214" s="207"/>
      <c r="CK214" s="207"/>
      <c r="CL214" s="207"/>
      <c r="CM214" s="207" t="str">
        <f t="shared" si="199"/>
        <v/>
      </c>
      <c r="CN214" s="207"/>
      <c r="CO214" s="207"/>
      <c r="CP214" s="207"/>
      <c r="CQ214" s="207"/>
      <c r="CR214" s="207"/>
      <c r="CS214" s="207"/>
      <c r="CT214" s="207" t="str">
        <f t="shared" si="200"/>
        <v/>
      </c>
      <c r="CU214" s="207"/>
      <c r="CV214" s="207"/>
      <c r="CW214" s="209"/>
      <c r="CX214" s="207"/>
      <c r="CY214" s="207"/>
      <c r="CZ214" s="207"/>
      <c r="DA214" s="207" t="str">
        <f t="shared" si="201"/>
        <v/>
      </c>
      <c r="DB214" s="207"/>
      <c r="DC214" s="207"/>
      <c r="DD214" s="209"/>
      <c r="DE214" s="207"/>
      <c r="DF214" s="207"/>
      <c r="DG214" s="207"/>
      <c r="DH214" s="207" t="str">
        <f t="shared" si="202"/>
        <v/>
      </c>
      <c r="DI214" s="207"/>
      <c r="DJ214" s="207"/>
      <c r="DK214" s="209"/>
      <c r="DL214" s="207"/>
      <c r="DM214" s="207"/>
      <c r="DN214" s="207"/>
      <c r="DO214" s="207" t="str">
        <f t="shared" si="203"/>
        <v/>
      </c>
      <c r="DP214" s="207"/>
      <c r="DQ214" s="207"/>
      <c r="DR214" s="209"/>
      <c r="DS214" s="207"/>
      <c r="DT214" s="207"/>
      <c r="DU214" s="207"/>
      <c r="DV214" s="207" t="str">
        <f t="shared" si="204"/>
        <v/>
      </c>
      <c r="DW214" s="207"/>
      <c r="DX214" s="207"/>
      <c r="DY214" s="209"/>
      <c r="DZ214" s="207"/>
      <c r="EA214" s="207"/>
      <c r="EB214" s="207"/>
      <c r="EC214" s="207" t="str">
        <f t="shared" si="205"/>
        <v/>
      </c>
      <c r="ED214" s="207"/>
      <c r="EE214" s="207"/>
      <c r="EF214" s="207"/>
      <c r="EG214" s="207"/>
      <c r="EH214" s="207"/>
      <c r="EI214" s="207"/>
      <c r="EJ214" s="207" t="str">
        <f t="shared" si="206"/>
        <v/>
      </c>
      <c r="EK214" s="207"/>
      <c r="EL214" s="207"/>
      <c r="EM214" s="209"/>
      <c r="EN214" s="207"/>
      <c r="EO214" s="207"/>
      <c r="EP214" s="207"/>
      <c r="EQ214" s="207" t="str">
        <f t="shared" si="207"/>
        <v/>
      </c>
      <c r="ER214" s="207"/>
      <c r="ES214" s="207"/>
      <c r="ET214" s="209"/>
      <c r="EU214" s="207"/>
      <c r="EV214" s="207"/>
      <c r="EW214" s="207"/>
      <c r="EX214" s="207" t="str">
        <f t="shared" si="208"/>
        <v/>
      </c>
      <c r="EY214" s="207"/>
      <c r="EZ214" s="207"/>
      <c r="FA214" s="209"/>
      <c r="FB214" s="207"/>
      <c r="FC214" s="207"/>
      <c r="FD214" s="207"/>
      <c r="FE214" s="207" t="str">
        <f t="shared" si="209"/>
        <v/>
      </c>
      <c r="FF214" s="207"/>
      <c r="FG214" s="207"/>
      <c r="FH214" s="209"/>
      <c r="FI214" s="207"/>
      <c r="FJ214" s="207"/>
      <c r="FK214" s="207"/>
      <c r="FL214" s="207" t="str">
        <f t="shared" si="210"/>
        <v/>
      </c>
      <c r="FM214" s="207"/>
      <c r="FN214" s="207"/>
      <c r="FO214" s="209"/>
      <c r="FP214" s="207"/>
      <c r="FQ214" s="207"/>
      <c r="FR214" s="207"/>
      <c r="FS214" s="207" t="str">
        <f t="shared" si="211"/>
        <v/>
      </c>
      <c r="FT214" s="207"/>
      <c r="FU214" s="207"/>
      <c r="FV214" s="207"/>
      <c r="FW214" s="207"/>
      <c r="FX214" s="207"/>
      <c r="FY214" s="207"/>
      <c r="FZ214" s="207" t="str">
        <f t="shared" si="212"/>
        <v/>
      </c>
      <c r="GA214" s="207"/>
      <c r="GB214" s="207"/>
      <c r="GC214" s="209"/>
      <c r="GD214" s="207"/>
      <c r="GE214" s="207"/>
      <c r="GF214" s="207"/>
      <c r="GG214" s="207" t="str">
        <f t="shared" si="213"/>
        <v/>
      </c>
      <c r="GH214" s="207"/>
      <c r="GI214" s="207"/>
      <c r="GJ214" s="209"/>
      <c r="GK214" s="207"/>
      <c r="GL214" s="207"/>
      <c r="GM214" s="207"/>
      <c r="GN214" s="207" t="str">
        <f t="shared" si="214"/>
        <v/>
      </c>
      <c r="GO214" s="207"/>
      <c r="GP214" s="207"/>
      <c r="GQ214" s="209"/>
      <c r="GR214" s="207"/>
      <c r="GS214" s="207"/>
      <c r="GT214" s="207"/>
      <c r="GU214" s="207" t="str">
        <f t="shared" si="215"/>
        <v/>
      </c>
      <c r="GV214" s="207"/>
      <c r="GW214" s="207"/>
      <c r="GX214" s="209"/>
      <c r="GY214" s="207"/>
      <c r="GZ214" s="207"/>
      <c r="HA214" s="207"/>
      <c r="HB214" s="207" t="str">
        <f t="shared" si="216"/>
        <v/>
      </c>
      <c r="HC214" s="207"/>
      <c r="HD214" s="207"/>
      <c r="HE214" s="209"/>
      <c r="HF214" s="207"/>
      <c r="HG214" s="207"/>
      <c r="HH214" s="207"/>
      <c r="HI214" s="207" t="str">
        <f t="shared" si="217"/>
        <v/>
      </c>
      <c r="HJ214" s="207"/>
      <c r="HK214" s="207"/>
      <c r="HL214" s="207"/>
      <c r="HM214" s="207"/>
      <c r="HN214" s="207"/>
      <c r="HO214" s="207"/>
      <c r="HP214" s="207" t="str">
        <f t="shared" si="218"/>
        <v/>
      </c>
      <c r="HQ214" s="207"/>
      <c r="HR214" s="207"/>
      <c r="HS214" s="209"/>
      <c r="HT214" s="207"/>
      <c r="HU214" s="207"/>
      <c r="HV214" s="207"/>
      <c r="HW214" s="207" t="str">
        <f t="shared" si="219"/>
        <v/>
      </c>
      <c r="HX214" s="207"/>
      <c r="HY214" s="207"/>
      <c r="HZ214" s="209"/>
      <c r="IA214" s="207"/>
      <c r="IB214" s="207"/>
      <c r="IC214" s="207"/>
      <c r="ID214" s="207" t="str">
        <f t="shared" si="220"/>
        <v/>
      </c>
      <c r="IE214" s="207"/>
      <c r="IF214" s="207"/>
      <c r="IG214" s="209"/>
      <c r="IH214" s="207"/>
      <c r="II214" s="207"/>
      <c r="IJ214" s="207"/>
      <c r="IK214" s="207" t="str">
        <f t="shared" si="221"/>
        <v/>
      </c>
      <c r="IL214" s="207"/>
      <c r="IM214" s="207"/>
      <c r="IN214" s="209"/>
      <c r="IO214" s="207"/>
      <c r="IP214" s="207"/>
      <c r="IQ214" s="207"/>
      <c r="IR214" s="207" t="str">
        <f t="shared" si="222"/>
        <v/>
      </c>
      <c r="IS214" s="207"/>
      <c r="IT214" s="207"/>
      <c r="IU214" s="209"/>
      <c r="IV214" s="207"/>
      <c r="IW214" s="207"/>
      <c r="IX214" s="207"/>
      <c r="IY214" s="207" t="str">
        <f t="shared" si="223"/>
        <v/>
      </c>
      <c r="IZ214" s="207"/>
      <c r="JA214" s="207"/>
      <c r="JB214" s="207"/>
      <c r="JC214" s="207"/>
      <c r="JD214" s="207"/>
      <c r="JE214" s="207"/>
      <c r="JF214" s="207" t="str">
        <f t="shared" si="224"/>
        <v/>
      </c>
      <c r="JG214" s="207"/>
      <c r="JH214" s="207"/>
      <c r="JI214" s="209"/>
      <c r="JJ214" s="207"/>
      <c r="JK214" s="207"/>
      <c r="JL214" s="207"/>
      <c r="JM214" s="207" t="str">
        <f t="shared" si="225"/>
        <v/>
      </c>
      <c r="JN214" s="207"/>
      <c r="JO214" s="207"/>
      <c r="JP214" s="209"/>
      <c r="JQ214" s="207"/>
      <c r="JR214" s="207"/>
      <c r="JS214" s="207"/>
      <c r="JT214" s="207" t="str">
        <f t="shared" si="226"/>
        <v/>
      </c>
      <c r="JU214" s="207"/>
      <c r="JV214" s="207"/>
      <c r="JW214" s="209"/>
      <c r="JX214" s="207"/>
      <c r="JY214" s="207"/>
      <c r="JZ214" s="207"/>
      <c r="KA214" s="207" t="str">
        <f t="shared" si="227"/>
        <v/>
      </c>
      <c r="KB214" s="207"/>
      <c r="KC214" s="207"/>
      <c r="KD214" s="209"/>
      <c r="KE214" s="207"/>
      <c r="KF214" s="207"/>
      <c r="KG214" s="207"/>
      <c r="KH214" s="207" t="str">
        <f t="shared" si="228"/>
        <v/>
      </c>
      <c r="KI214" s="207"/>
      <c r="KJ214" s="207"/>
      <c r="KK214" s="209"/>
      <c r="KL214" s="207"/>
      <c r="KM214" s="207"/>
      <c r="KN214" s="207"/>
      <c r="KO214" s="207" t="str">
        <f t="shared" si="229"/>
        <v/>
      </c>
      <c r="KP214" s="207"/>
      <c r="KQ214" s="207"/>
      <c r="KR214" s="207"/>
      <c r="KS214" s="207"/>
      <c r="KT214" s="207"/>
      <c r="KU214" s="207"/>
      <c r="KV214" s="207" t="str">
        <f t="shared" si="230"/>
        <v/>
      </c>
      <c r="KW214" s="207"/>
      <c r="KX214" s="207"/>
      <c r="KY214" s="209"/>
      <c r="KZ214" s="207"/>
      <c r="LA214" s="207"/>
      <c r="LB214" s="207"/>
      <c r="LC214" s="207" t="str">
        <f t="shared" si="231"/>
        <v/>
      </c>
      <c r="LD214" s="207"/>
      <c r="LE214" s="207"/>
      <c r="LF214" s="209"/>
      <c r="LG214" s="207"/>
      <c r="LH214" s="207"/>
      <c r="LI214" s="207"/>
      <c r="LJ214" s="207" t="str">
        <f t="shared" si="168"/>
        <v/>
      </c>
      <c r="LK214" s="207"/>
      <c r="LL214" s="207"/>
      <c r="LM214" s="209"/>
      <c r="LN214" s="207"/>
      <c r="LO214" s="207"/>
      <c r="LP214" s="207"/>
      <c r="LQ214" s="207" t="str">
        <f t="shared" si="169"/>
        <v/>
      </c>
      <c r="LR214" s="207"/>
      <c r="LS214" s="207"/>
      <c r="LT214" s="209"/>
      <c r="LU214" s="207"/>
      <c r="LV214" s="207"/>
      <c r="LW214" s="207"/>
      <c r="LX214" s="207" t="str">
        <f t="shared" si="170"/>
        <v/>
      </c>
      <c r="LY214" s="207"/>
      <c r="LZ214" s="207"/>
      <c r="MA214" s="209"/>
      <c r="MB214" s="207"/>
      <c r="MC214" s="207"/>
      <c r="MD214" s="207"/>
      <c r="ME214" s="207" t="str">
        <f t="shared" si="171"/>
        <v/>
      </c>
      <c r="MF214" s="207"/>
      <c r="MG214" s="207"/>
      <c r="MH214" s="207"/>
      <c r="MI214" s="207"/>
      <c r="MJ214" s="207"/>
      <c r="MK214" s="207"/>
      <c r="ML214" s="207" t="str">
        <f t="shared" si="172"/>
        <v/>
      </c>
      <c r="MM214" s="207"/>
      <c r="MN214" s="207"/>
      <c r="MO214" s="209"/>
      <c r="MP214" s="207"/>
      <c r="MQ214" s="207"/>
      <c r="MR214" s="207"/>
      <c r="MS214" s="207" t="str">
        <f t="shared" si="173"/>
        <v/>
      </c>
      <c r="MT214" s="207"/>
      <c r="MU214" s="207"/>
      <c r="MV214" s="209"/>
      <c r="MW214" s="207"/>
      <c r="MX214" s="207"/>
      <c r="MY214" s="207"/>
      <c r="MZ214" s="207" t="str">
        <f t="shared" si="174"/>
        <v/>
      </c>
      <c r="NA214" s="207"/>
      <c r="NB214" s="207"/>
      <c r="NC214" s="209"/>
      <c r="ND214" s="207"/>
      <c r="NE214" s="207"/>
      <c r="NF214" s="207"/>
      <c r="NG214" s="207" t="str">
        <f t="shared" si="175"/>
        <v/>
      </c>
      <c r="NH214" s="207"/>
      <c r="NI214" s="207"/>
      <c r="NJ214" s="209"/>
      <c r="NK214" s="207"/>
      <c r="NL214" s="207"/>
      <c r="NM214" s="207"/>
      <c r="NN214" s="207" t="str">
        <f t="shared" si="176"/>
        <v/>
      </c>
      <c r="NO214" s="207"/>
      <c r="NP214" s="207"/>
      <c r="NQ214" s="209"/>
      <c r="NR214" s="207"/>
      <c r="NS214" s="207"/>
      <c r="NT214" s="207"/>
      <c r="NU214" s="207" t="str">
        <f t="shared" si="177"/>
        <v/>
      </c>
      <c r="NV214" s="207"/>
      <c r="NW214" s="207"/>
      <c r="NX214" s="207"/>
      <c r="NY214" s="207"/>
      <c r="NZ214" s="207"/>
      <c r="OA214" s="207"/>
      <c r="OB214" s="207" t="str">
        <f t="shared" si="178"/>
        <v/>
      </c>
      <c r="OC214" s="207"/>
      <c r="OD214" s="207"/>
      <c r="OE214" s="209"/>
      <c r="OF214" s="207"/>
      <c r="OG214" s="207"/>
      <c r="OH214" s="207"/>
      <c r="OI214" s="207" t="str">
        <f t="shared" si="179"/>
        <v/>
      </c>
      <c r="OJ214" s="207"/>
      <c r="OK214" s="207"/>
      <c r="OL214" s="209"/>
      <c r="OM214" s="207"/>
      <c r="ON214" s="207"/>
      <c r="OO214" s="207"/>
      <c r="OP214" s="207" t="str">
        <f t="shared" si="180"/>
        <v/>
      </c>
      <c r="OQ214" s="207"/>
      <c r="OR214" s="207"/>
      <c r="OS214" s="209"/>
      <c r="OT214" s="207"/>
      <c r="OU214" s="207"/>
      <c r="OV214" s="207"/>
      <c r="OW214" s="207" t="str">
        <f t="shared" si="181"/>
        <v/>
      </c>
      <c r="OX214" s="207"/>
      <c r="OY214" s="207"/>
      <c r="OZ214" s="209"/>
      <c r="PA214" s="207"/>
      <c r="PB214" s="207"/>
      <c r="PC214" s="207"/>
      <c r="PD214" s="207" t="str">
        <f t="shared" si="182"/>
        <v/>
      </c>
      <c r="PE214" s="207"/>
      <c r="PF214" s="207"/>
      <c r="PG214" s="209"/>
      <c r="PH214" s="207"/>
      <c r="PI214" s="207"/>
      <c r="PJ214" s="207"/>
      <c r="PK214" s="207" t="str">
        <f t="shared" si="183"/>
        <v/>
      </c>
      <c r="PL214" s="207"/>
      <c r="PM214" s="207"/>
      <c r="PN214" s="207"/>
      <c r="PO214" s="207"/>
      <c r="PP214" s="207"/>
      <c r="PQ214" s="207"/>
      <c r="PR214" s="207" t="str">
        <f t="shared" si="184"/>
        <v/>
      </c>
      <c r="PS214" s="207"/>
      <c r="PT214" s="207"/>
      <c r="PU214" s="207"/>
      <c r="PV214" s="207"/>
      <c r="PW214" s="207"/>
      <c r="PX214" s="207"/>
      <c r="PY214" s="207" t="str">
        <f t="shared" si="185"/>
        <v/>
      </c>
      <c r="PZ214" s="207"/>
      <c r="QA214" s="207"/>
      <c r="QB214" s="207"/>
      <c r="QC214" s="207"/>
      <c r="QD214" s="207"/>
      <c r="QE214" s="207"/>
      <c r="QF214" s="207" t="str">
        <f t="shared" si="186"/>
        <v/>
      </c>
      <c r="QG214" s="207"/>
      <c r="QH214" s="207"/>
      <c r="QI214" s="207"/>
      <c r="QJ214" s="207"/>
      <c r="QK214" s="207"/>
      <c r="QL214" s="207"/>
      <c r="QM214" s="207"/>
      <c r="QN214" s="207"/>
      <c r="QO214" s="207"/>
      <c r="QP214" s="207"/>
      <c r="QQ214" s="207"/>
      <c r="QR214" s="207"/>
      <c r="QS214" s="207"/>
      <c r="QT214" s="207"/>
      <c r="QU214" s="207"/>
      <c r="QV214" s="207"/>
    </row>
    <row r="215" spans="1:464" s="6" customFormat="1" ht="16.5">
      <c r="A215" s="207"/>
      <c r="B215" s="208"/>
      <c r="C215" s="208"/>
      <c r="D215" s="208"/>
      <c r="E215" s="208"/>
      <c r="F215" s="207"/>
      <c r="G215" s="207" t="e">
        <f t="shared" si="238"/>
        <v>#N/A</v>
      </c>
      <c r="H215" s="208"/>
      <c r="I215" s="208"/>
      <c r="J215" s="208"/>
      <c r="K215" s="207"/>
      <c r="L215" s="207"/>
      <c r="M215" s="207"/>
      <c r="N215" s="207">
        <f t="shared" si="239"/>
        <v>20</v>
      </c>
      <c r="O215" s="207"/>
      <c r="P215" s="207"/>
      <c r="Q215" s="209"/>
      <c r="R215" s="207"/>
      <c r="S215" s="207"/>
      <c r="T215" s="207"/>
      <c r="U215" s="207">
        <f t="shared" ref="U215:U230" si="240">U40</f>
        <v>0</v>
      </c>
      <c r="V215" s="207"/>
      <c r="W215" s="207"/>
      <c r="X215" s="209"/>
      <c r="Y215" s="207"/>
      <c r="Z215" s="207"/>
      <c r="AA215" s="207"/>
      <c r="AB215" s="207">
        <f t="shared" ref="AB215:AB230" si="241">AB40</f>
        <v>0</v>
      </c>
      <c r="AC215" s="207"/>
      <c r="AD215" s="207"/>
      <c r="AE215" s="209"/>
      <c r="AF215" s="207"/>
      <c r="AG215" s="207"/>
      <c r="AH215" s="207"/>
      <c r="AI215" s="207" t="str">
        <f t="shared" si="191"/>
        <v/>
      </c>
      <c r="AJ215" s="207"/>
      <c r="AK215" s="207"/>
      <c r="AL215" s="209"/>
      <c r="AM215" s="207"/>
      <c r="AN215" s="207"/>
      <c r="AO215" s="207"/>
      <c r="AP215" s="207" t="str">
        <f t="shared" si="192"/>
        <v/>
      </c>
      <c r="AQ215" s="207"/>
      <c r="AR215" s="207"/>
      <c r="AS215" s="209"/>
      <c r="AT215" s="207"/>
      <c r="AU215" s="207"/>
      <c r="AV215" s="207"/>
      <c r="AW215" s="207" t="str">
        <f t="shared" si="193"/>
        <v/>
      </c>
      <c r="AX215" s="207"/>
      <c r="AY215" s="207"/>
      <c r="AZ215" s="207"/>
      <c r="BA215" s="207"/>
      <c r="BB215" s="207"/>
      <c r="BC215" s="207"/>
      <c r="BD215" s="207" t="str">
        <f t="shared" si="194"/>
        <v/>
      </c>
      <c r="BE215" s="207"/>
      <c r="BF215" s="207"/>
      <c r="BG215" s="209"/>
      <c r="BH215" s="207"/>
      <c r="BI215" s="207"/>
      <c r="BJ215" s="207"/>
      <c r="BK215" s="207" t="str">
        <f t="shared" si="195"/>
        <v/>
      </c>
      <c r="BL215" s="207"/>
      <c r="BM215" s="207"/>
      <c r="BN215" s="209"/>
      <c r="BO215" s="207"/>
      <c r="BP215" s="207"/>
      <c r="BQ215" s="207"/>
      <c r="BR215" s="207" t="str">
        <f t="shared" si="196"/>
        <v/>
      </c>
      <c r="BS215" s="207"/>
      <c r="BT215" s="207"/>
      <c r="BU215" s="209"/>
      <c r="BV215" s="207"/>
      <c r="BW215" s="207"/>
      <c r="BX215" s="207"/>
      <c r="BY215" s="207" t="str">
        <f t="shared" si="197"/>
        <v/>
      </c>
      <c r="BZ215" s="207"/>
      <c r="CA215" s="207"/>
      <c r="CB215" s="209"/>
      <c r="CC215" s="207"/>
      <c r="CD215" s="207"/>
      <c r="CE215" s="207"/>
      <c r="CF215" s="207" t="str">
        <f t="shared" si="198"/>
        <v/>
      </c>
      <c r="CG215" s="207"/>
      <c r="CH215" s="207"/>
      <c r="CI215" s="209"/>
      <c r="CJ215" s="207"/>
      <c r="CK215" s="207"/>
      <c r="CL215" s="207"/>
      <c r="CM215" s="207" t="str">
        <f t="shared" si="199"/>
        <v/>
      </c>
      <c r="CN215" s="207"/>
      <c r="CO215" s="207"/>
      <c r="CP215" s="207"/>
      <c r="CQ215" s="207"/>
      <c r="CR215" s="207"/>
      <c r="CS215" s="207"/>
      <c r="CT215" s="207" t="str">
        <f t="shared" si="200"/>
        <v/>
      </c>
      <c r="CU215" s="207"/>
      <c r="CV215" s="207"/>
      <c r="CW215" s="209"/>
      <c r="CX215" s="207"/>
      <c r="CY215" s="207"/>
      <c r="CZ215" s="207"/>
      <c r="DA215" s="207" t="str">
        <f t="shared" si="201"/>
        <v/>
      </c>
      <c r="DB215" s="207"/>
      <c r="DC215" s="207"/>
      <c r="DD215" s="209"/>
      <c r="DE215" s="207"/>
      <c r="DF215" s="207"/>
      <c r="DG215" s="207"/>
      <c r="DH215" s="207" t="str">
        <f t="shared" si="202"/>
        <v/>
      </c>
      <c r="DI215" s="207"/>
      <c r="DJ215" s="207"/>
      <c r="DK215" s="209"/>
      <c r="DL215" s="207"/>
      <c r="DM215" s="207"/>
      <c r="DN215" s="207"/>
      <c r="DO215" s="207" t="str">
        <f t="shared" si="203"/>
        <v/>
      </c>
      <c r="DP215" s="207"/>
      <c r="DQ215" s="207"/>
      <c r="DR215" s="209"/>
      <c r="DS215" s="207"/>
      <c r="DT215" s="207"/>
      <c r="DU215" s="207"/>
      <c r="DV215" s="207" t="str">
        <f t="shared" si="204"/>
        <v/>
      </c>
      <c r="DW215" s="207"/>
      <c r="DX215" s="207"/>
      <c r="DY215" s="209"/>
      <c r="DZ215" s="207"/>
      <c r="EA215" s="207"/>
      <c r="EB215" s="207"/>
      <c r="EC215" s="207" t="str">
        <f t="shared" si="205"/>
        <v/>
      </c>
      <c r="ED215" s="207"/>
      <c r="EE215" s="207"/>
      <c r="EF215" s="207"/>
      <c r="EG215" s="207"/>
      <c r="EH215" s="207"/>
      <c r="EI215" s="207"/>
      <c r="EJ215" s="207" t="str">
        <f t="shared" si="206"/>
        <v/>
      </c>
      <c r="EK215" s="207"/>
      <c r="EL215" s="207"/>
      <c r="EM215" s="209"/>
      <c r="EN215" s="207"/>
      <c r="EO215" s="207"/>
      <c r="EP215" s="207"/>
      <c r="EQ215" s="207" t="str">
        <f t="shared" si="207"/>
        <v/>
      </c>
      <c r="ER215" s="207"/>
      <c r="ES215" s="207"/>
      <c r="ET215" s="209"/>
      <c r="EU215" s="207"/>
      <c r="EV215" s="207"/>
      <c r="EW215" s="207"/>
      <c r="EX215" s="207" t="str">
        <f t="shared" si="208"/>
        <v/>
      </c>
      <c r="EY215" s="207"/>
      <c r="EZ215" s="207"/>
      <c r="FA215" s="209"/>
      <c r="FB215" s="207"/>
      <c r="FC215" s="207"/>
      <c r="FD215" s="207"/>
      <c r="FE215" s="207" t="str">
        <f t="shared" si="209"/>
        <v/>
      </c>
      <c r="FF215" s="207"/>
      <c r="FG215" s="207"/>
      <c r="FH215" s="209"/>
      <c r="FI215" s="207"/>
      <c r="FJ215" s="207"/>
      <c r="FK215" s="207"/>
      <c r="FL215" s="207" t="str">
        <f t="shared" si="210"/>
        <v/>
      </c>
      <c r="FM215" s="207"/>
      <c r="FN215" s="207"/>
      <c r="FO215" s="209"/>
      <c r="FP215" s="207"/>
      <c r="FQ215" s="207"/>
      <c r="FR215" s="207"/>
      <c r="FS215" s="207" t="str">
        <f t="shared" si="211"/>
        <v/>
      </c>
      <c r="FT215" s="207"/>
      <c r="FU215" s="207"/>
      <c r="FV215" s="207"/>
      <c r="FW215" s="207"/>
      <c r="FX215" s="207"/>
      <c r="FY215" s="207"/>
      <c r="FZ215" s="207" t="str">
        <f t="shared" si="212"/>
        <v/>
      </c>
      <c r="GA215" s="207"/>
      <c r="GB215" s="207"/>
      <c r="GC215" s="209"/>
      <c r="GD215" s="207"/>
      <c r="GE215" s="207"/>
      <c r="GF215" s="207"/>
      <c r="GG215" s="207" t="str">
        <f t="shared" si="213"/>
        <v/>
      </c>
      <c r="GH215" s="207"/>
      <c r="GI215" s="207"/>
      <c r="GJ215" s="209"/>
      <c r="GK215" s="207"/>
      <c r="GL215" s="207"/>
      <c r="GM215" s="207"/>
      <c r="GN215" s="207" t="str">
        <f t="shared" si="214"/>
        <v/>
      </c>
      <c r="GO215" s="207"/>
      <c r="GP215" s="207"/>
      <c r="GQ215" s="209"/>
      <c r="GR215" s="207"/>
      <c r="GS215" s="207"/>
      <c r="GT215" s="207"/>
      <c r="GU215" s="207" t="str">
        <f t="shared" si="215"/>
        <v/>
      </c>
      <c r="GV215" s="207"/>
      <c r="GW215" s="207"/>
      <c r="GX215" s="209"/>
      <c r="GY215" s="207"/>
      <c r="GZ215" s="207"/>
      <c r="HA215" s="207"/>
      <c r="HB215" s="207" t="str">
        <f t="shared" si="216"/>
        <v/>
      </c>
      <c r="HC215" s="207"/>
      <c r="HD215" s="207"/>
      <c r="HE215" s="209"/>
      <c r="HF215" s="207"/>
      <c r="HG215" s="207"/>
      <c r="HH215" s="207"/>
      <c r="HI215" s="207" t="str">
        <f t="shared" si="217"/>
        <v/>
      </c>
      <c r="HJ215" s="207"/>
      <c r="HK215" s="207"/>
      <c r="HL215" s="207"/>
      <c r="HM215" s="207"/>
      <c r="HN215" s="207"/>
      <c r="HO215" s="207"/>
      <c r="HP215" s="207" t="str">
        <f t="shared" si="218"/>
        <v/>
      </c>
      <c r="HQ215" s="207"/>
      <c r="HR215" s="207"/>
      <c r="HS215" s="209"/>
      <c r="HT215" s="207"/>
      <c r="HU215" s="207"/>
      <c r="HV215" s="207"/>
      <c r="HW215" s="207" t="str">
        <f t="shared" si="219"/>
        <v/>
      </c>
      <c r="HX215" s="207"/>
      <c r="HY215" s="207"/>
      <c r="HZ215" s="209"/>
      <c r="IA215" s="207"/>
      <c r="IB215" s="207"/>
      <c r="IC215" s="207"/>
      <c r="ID215" s="207" t="str">
        <f t="shared" si="220"/>
        <v/>
      </c>
      <c r="IE215" s="207"/>
      <c r="IF215" s="207"/>
      <c r="IG215" s="209"/>
      <c r="IH215" s="207"/>
      <c r="II215" s="207"/>
      <c r="IJ215" s="207"/>
      <c r="IK215" s="207" t="str">
        <f t="shared" si="221"/>
        <v/>
      </c>
      <c r="IL215" s="207"/>
      <c r="IM215" s="207"/>
      <c r="IN215" s="209"/>
      <c r="IO215" s="207"/>
      <c r="IP215" s="207"/>
      <c r="IQ215" s="207"/>
      <c r="IR215" s="207" t="str">
        <f t="shared" si="222"/>
        <v/>
      </c>
      <c r="IS215" s="207"/>
      <c r="IT215" s="207"/>
      <c r="IU215" s="209"/>
      <c r="IV215" s="207"/>
      <c r="IW215" s="207"/>
      <c r="IX215" s="207"/>
      <c r="IY215" s="207" t="str">
        <f t="shared" si="223"/>
        <v/>
      </c>
      <c r="IZ215" s="207"/>
      <c r="JA215" s="207"/>
      <c r="JB215" s="207"/>
      <c r="JC215" s="207"/>
      <c r="JD215" s="207"/>
      <c r="JE215" s="207"/>
      <c r="JF215" s="207" t="str">
        <f t="shared" si="224"/>
        <v/>
      </c>
      <c r="JG215" s="207"/>
      <c r="JH215" s="207"/>
      <c r="JI215" s="209"/>
      <c r="JJ215" s="207"/>
      <c r="JK215" s="207"/>
      <c r="JL215" s="207"/>
      <c r="JM215" s="207" t="str">
        <f t="shared" si="225"/>
        <v/>
      </c>
      <c r="JN215" s="207"/>
      <c r="JO215" s="207"/>
      <c r="JP215" s="209"/>
      <c r="JQ215" s="207"/>
      <c r="JR215" s="207"/>
      <c r="JS215" s="207"/>
      <c r="JT215" s="207" t="str">
        <f t="shared" si="226"/>
        <v/>
      </c>
      <c r="JU215" s="207"/>
      <c r="JV215" s="207"/>
      <c r="JW215" s="209"/>
      <c r="JX215" s="207"/>
      <c r="JY215" s="207"/>
      <c r="JZ215" s="207"/>
      <c r="KA215" s="207" t="str">
        <f t="shared" si="227"/>
        <v/>
      </c>
      <c r="KB215" s="207"/>
      <c r="KC215" s="207"/>
      <c r="KD215" s="209"/>
      <c r="KE215" s="207"/>
      <c r="KF215" s="207"/>
      <c r="KG215" s="207"/>
      <c r="KH215" s="207" t="str">
        <f t="shared" si="228"/>
        <v/>
      </c>
      <c r="KI215" s="207"/>
      <c r="KJ215" s="207"/>
      <c r="KK215" s="209"/>
      <c r="KL215" s="207"/>
      <c r="KM215" s="207"/>
      <c r="KN215" s="207"/>
      <c r="KO215" s="207" t="str">
        <f t="shared" si="229"/>
        <v/>
      </c>
      <c r="KP215" s="207"/>
      <c r="KQ215" s="207"/>
      <c r="KR215" s="207"/>
      <c r="KS215" s="207"/>
      <c r="KT215" s="207"/>
      <c r="KU215" s="207"/>
      <c r="KV215" s="207" t="str">
        <f t="shared" si="230"/>
        <v/>
      </c>
      <c r="KW215" s="207"/>
      <c r="KX215" s="207"/>
      <c r="KY215" s="209"/>
      <c r="KZ215" s="207"/>
      <c r="LA215" s="207"/>
      <c r="LB215" s="207"/>
      <c r="LC215" s="207" t="str">
        <f t="shared" si="231"/>
        <v/>
      </c>
      <c r="LD215" s="207"/>
      <c r="LE215" s="207"/>
      <c r="LF215" s="209"/>
      <c r="LG215" s="207"/>
      <c r="LH215" s="207"/>
      <c r="LI215" s="207"/>
      <c r="LJ215" s="207" t="str">
        <f t="shared" si="168"/>
        <v/>
      </c>
      <c r="LK215" s="207"/>
      <c r="LL215" s="207"/>
      <c r="LM215" s="209"/>
      <c r="LN215" s="207"/>
      <c r="LO215" s="207"/>
      <c r="LP215" s="207"/>
      <c r="LQ215" s="207" t="str">
        <f t="shared" si="169"/>
        <v/>
      </c>
      <c r="LR215" s="207"/>
      <c r="LS215" s="207"/>
      <c r="LT215" s="209"/>
      <c r="LU215" s="207"/>
      <c r="LV215" s="207"/>
      <c r="LW215" s="207"/>
      <c r="LX215" s="207" t="str">
        <f t="shared" si="170"/>
        <v/>
      </c>
      <c r="LY215" s="207"/>
      <c r="LZ215" s="207"/>
      <c r="MA215" s="209"/>
      <c r="MB215" s="207"/>
      <c r="MC215" s="207"/>
      <c r="MD215" s="207"/>
      <c r="ME215" s="207" t="str">
        <f t="shared" si="171"/>
        <v/>
      </c>
      <c r="MF215" s="207"/>
      <c r="MG215" s="207"/>
      <c r="MH215" s="207"/>
      <c r="MI215" s="207"/>
      <c r="MJ215" s="207"/>
      <c r="MK215" s="207"/>
      <c r="ML215" s="207" t="str">
        <f t="shared" si="172"/>
        <v/>
      </c>
      <c r="MM215" s="207"/>
      <c r="MN215" s="207"/>
      <c r="MO215" s="209"/>
      <c r="MP215" s="207"/>
      <c r="MQ215" s="207"/>
      <c r="MR215" s="207"/>
      <c r="MS215" s="207" t="str">
        <f t="shared" si="173"/>
        <v/>
      </c>
      <c r="MT215" s="207"/>
      <c r="MU215" s="207"/>
      <c r="MV215" s="209"/>
      <c r="MW215" s="207"/>
      <c r="MX215" s="207"/>
      <c r="MY215" s="207"/>
      <c r="MZ215" s="207" t="str">
        <f t="shared" si="174"/>
        <v/>
      </c>
      <c r="NA215" s="207"/>
      <c r="NB215" s="207"/>
      <c r="NC215" s="209"/>
      <c r="ND215" s="207"/>
      <c r="NE215" s="207"/>
      <c r="NF215" s="207"/>
      <c r="NG215" s="207" t="str">
        <f t="shared" si="175"/>
        <v/>
      </c>
      <c r="NH215" s="207"/>
      <c r="NI215" s="207"/>
      <c r="NJ215" s="209"/>
      <c r="NK215" s="207"/>
      <c r="NL215" s="207"/>
      <c r="NM215" s="207"/>
      <c r="NN215" s="207" t="str">
        <f t="shared" si="176"/>
        <v/>
      </c>
      <c r="NO215" s="207"/>
      <c r="NP215" s="207"/>
      <c r="NQ215" s="209"/>
      <c r="NR215" s="207"/>
      <c r="NS215" s="207"/>
      <c r="NT215" s="207"/>
      <c r="NU215" s="207" t="str">
        <f t="shared" si="177"/>
        <v/>
      </c>
      <c r="NV215" s="207"/>
      <c r="NW215" s="207"/>
      <c r="NX215" s="207"/>
      <c r="NY215" s="207"/>
      <c r="NZ215" s="207"/>
      <c r="OA215" s="207"/>
      <c r="OB215" s="207" t="str">
        <f t="shared" si="178"/>
        <v/>
      </c>
      <c r="OC215" s="207"/>
      <c r="OD215" s="207"/>
      <c r="OE215" s="209"/>
      <c r="OF215" s="207"/>
      <c r="OG215" s="207"/>
      <c r="OH215" s="207"/>
      <c r="OI215" s="207" t="str">
        <f t="shared" si="179"/>
        <v/>
      </c>
      <c r="OJ215" s="207"/>
      <c r="OK215" s="207"/>
      <c r="OL215" s="209"/>
      <c r="OM215" s="207"/>
      <c r="ON215" s="207"/>
      <c r="OO215" s="207"/>
      <c r="OP215" s="207" t="str">
        <f t="shared" si="180"/>
        <v/>
      </c>
      <c r="OQ215" s="207"/>
      <c r="OR215" s="207"/>
      <c r="OS215" s="209"/>
      <c r="OT215" s="207"/>
      <c r="OU215" s="207"/>
      <c r="OV215" s="207"/>
      <c r="OW215" s="207" t="str">
        <f t="shared" si="181"/>
        <v/>
      </c>
      <c r="OX215" s="207"/>
      <c r="OY215" s="207"/>
      <c r="OZ215" s="209"/>
      <c r="PA215" s="207"/>
      <c r="PB215" s="207"/>
      <c r="PC215" s="207"/>
      <c r="PD215" s="207" t="str">
        <f t="shared" si="182"/>
        <v/>
      </c>
      <c r="PE215" s="207"/>
      <c r="PF215" s="207"/>
      <c r="PG215" s="209"/>
      <c r="PH215" s="207"/>
      <c r="PI215" s="207"/>
      <c r="PJ215" s="207"/>
      <c r="PK215" s="207" t="str">
        <f t="shared" si="183"/>
        <v/>
      </c>
      <c r="PL215" s="207"/>
      <c r="PM215" s="207"/>
      <c r="PN215" s="207"/>
      <c r="PO215" s="207"/>
      <c r="PP215" s="207"/>
      <c r="PQ215" s="207"/>
      <c r="PR215" s="207" t="str">
        <f t="shared" si="184"/>
        <v/>
      </c>
      <c r="PS215" s="207"/>
      <c r="PT215" s="207"/>
      <c r="PU215" s="207"/>
      <c r="PV215" s="207"/>
      <c r="PW215" s="207"/>
      <c r="PX215" s="207"/>
      <c r="PY215" s="207" t="str">
        <f t="shared" si="185"/>
        <v/>
      </c>
      <c r="PZ215" s="207"/>
      <c r="QA215" s="207"/>
      <c r="QB215" s="207"/>
      <c r="QC215" s="207"/>
      <c r="QD215" s="207"/>
      <c r="QE215" s="207"/>
      <c r="QF215" s="207" t="str">
        <f t="shared" si="186"/>
        <v/>
      </c>
      <c r="QG215" s="207"/>
      <c r="QH215" s="207"/>
      <c r="QI215" s="207"/>
      <c r="QJ215" s="207"/>
      <c r="QK215" s="207"/>
      <c r="QL215" s="207"/>
      <c r="QM215" s="207"/>
      <c r="QN215" s="207"/>
      <c r="QO215" s="207"/>
      <c r="QP215" s="207"/>
      <c r="QQ215" s="207"/>
      <c r="QR215" s="207"/>
      <c r="QS215" s="207"/>
      <c r="QT215" s="207"/>
      <c r="QU215" s="207"/>
      <c r="QV215" s="207"/>
    </row>
    <row r="216" spans="1:464" s="6" customFormat="1" ht="16.5">
      <c r="A216" s="207"/>
      <c r="B216" s="208"/>
      <c r="C216" s="208"/>
      <c r="D216" s="208"/>
      <c r="E216" s="208"/>
      <c r="F216" s="207"/>
      <c r="G216" s="207" t="e">
        <f t="shared" si="238"/>
        <v>#N/A</v>
      </c>
      <c r="H216" s="208"/>
      <c r="I216" s="208"/>
      <c r="J216" s="208"/>
      <c r="K216" s="207"/>
      <c r="L216" s="207"/>
      <c r="M216" s="207"/>
      <c r="N216" s="207">
        <f t="shared" si="239"/>
        <v>20</v>
      </c>
      <c r="O216" s="207"/>
      <c r="P216" s="207"/>
      <c r="Q216" s="209"/>
      <c r="R216" s="207"/>
      <c r="S216" s="207"/>
      <c r="T216" s="207"/>
      <c r="U216" s="207">
        <f t="shared" si="240"/>
        <v>0</v>
      </c>
      <c r="V216" s="207"/>
      <c r="W216" s="207"/>
      <c r="X216" s="209"/>
      <c r="Y216" s="207"/>
      <c r="Z216" s="207"/>
      <c r="AA216" s="207"/>
      <c r="AB216" s="207">
        <f t="shared" si="241"/>
        <v>0</v>
      </c>
      <c r="AC216" s="207"/>
      <c r="AD216" s="207"/>
      <c r="AE216" s="209"/>
      <c r="AF216" s="207"/>
      <c r="AG216" s="207"/>
      <c r="AH216" s="207"/>
      <c r="AI216" s="207" t="str">
        <f t="shared" si="191"/>
        <v/>
      </c>
      <c r="AJ216" s="207"/>
      <c r="AK216" s="207"/>
      <c r="AL216" s="209"/>
      <c r="AM216" s="207"/>
      <c r="AN216" s="207"/>
      <c r="AO216" s="207"/>
      <c r="AP216" s="207" t="str">
        <f t="shared" si="192"/>
        <v/>
      </c>
      <c r="AQ216" s="207"/>
      <c r="AR216" s="207"/>
      <c r="AS216" s="209"/>
      <c r="AT216" s="207"/>
      <c r="AU216" s="207"/>
      <c r="AV216" s="207"/>
      <c r="AW216" s="207" t="str">
        <f t="shared" si="193"/>
        <v/>
      </c>
      <c r="AX216" s="207"/>
      <c r="AY216" s="207"/>
      <c r="AZ216" s="207"/>
      <c r="BA216" s="207"/>
      <c r="BB216" s="207"/>
      <c r="BC216" s="207"/>
      <c r="BD216" s="207" t="str">
        <f t="shared" si="194"/>
        <v/>
      </c>
      <c r="BE216" s="207"/>
      <c r="BF216" s="207"/>
      <c r="BG216" s="209"/>
      <c r="BH216" s="207"/>
      <c r="BI216" s="207"/>
      <c r="BJ216" s="207"/>
      <c r="BK216" s="207" t="str">
        <f t="shared" si="195"/>
        <v/>
      </c>
      <c r="BL216" s="207"/>
      <c r="BM216" s="207"/>
      <c r="BN216" s="209"/>
      <c r="BO216" s="207"/>
      <c r="BP216" s="207"/>
      <c r="BQ216" s="207"/>
      <c r="BR216" s="207" t="str">
        <f t="shared" si="196"/>
        <v/>
      </c>
      <c r="BS216" s="207"/>
      <c r="BT216" s="207"/>
      <c r="BU216" s="209"/>
      <c r="BV216" s="207"/>
      <c r="BW216" s="207"/>
      <c r="BX216" s="207"/>
      <c r="BY216" s="207" t="str">
        <f t="shared" si="197"/>
        <v/>
      </c>
      <c r="BZ216" s="207"/>
      <c r="CA216" s="207"/>
      <c r="CB216" s="209"/>
      <c r="CC216" s="207"/>
      <c r="CD216" s="207"/>
      <c r="CE216" s="207"/>
      <c r="CF216" s="207" t="str">
        <f t="shared" si="198"/>
        <v/>
      </c>
      <c r="CG216" s="207"/>
      <c r="CH216" s="207"/>
      <c r="CI216" s="209"/>
      <c r="CJ216" s="207"/>
      <c r="CK216" s="207"/>
      <c r="CL216" s="207"/>
      <c r="CM216" s="207" t="str">
        <f t="shared" si="199"/>
        <v/>
      </c>
      <c r="CN216" s="207"/>
      <c r="CO216" s="207"/>
      <c r="CP216" s="207"/>
      <c r="CQ216" s="207"/>
      <c r="CR216" s="207"/>
      <c r="CS216" s="207"/>
      <c r="CT216" s="207" t="str">
        <f t="shared" si="200"/>
        <v/>
      </c>
      <c r="CU216" s="207"/>
      <c r="CV216" s="207"/>
      <c r="CW216" s="209"/>
      <c r="CX216" s="207"/>
      <c r="CY216" s="207"/>
      <c r="CZ216" s="207"/>
      <c r="DA216" s="207" t="str">
        <f t="shared" si="201"/>
        <v/>
      </c>
      <c r="DB216" s="207"/>
      <c r="DC216" s="207"/>
      <c r="DD216" s="209"/>
      <c r="DE216" s="207"/>
      <c r="DF216" s="207"/>
      <c r="DG216" s="207"/>
      <c r="DH216" s="207" t="str">
        <f t="shared" si="202"/>
        <v/>
      </c>
      <c r="DI216" s="207"/>
      <c r="DJ216" s="207"/>
      <c r="DK216" s="209"/>
      <c r="DL216" s="207"/>
      <c r="DM216" s="207"/>
      <c r="DN216" s="207"/>
      <c r="DO216" s="207" t="str">
        <f t="shared" si="203"/>
        <v/>
      </c>
      <c r="DP216" s="207"/>
      <c r="DQ216" s="207"/>
      <c r="DR216" s="209"/>
      <c r="DS216" s="207"/>
      <c r="DT216" s="207"/>
      <c r="DU216" s="207"/>
      <c r="DV216" s="207" t="str">
        <f t="shared" si="204"/>
        <v/>
      </c>
      <c r="DW216" s="207"/>
      <c r="DX216" s="207"/>
      <c r="DY216" s="209"/>
      <c r="DZ216" s="207"/>
      <c r="EA216" s="207"/>
      <c r="EB216" s="207"/>
      <c r="EC216" s="207" t="str">
        <f t="shared" si="205"/>
        <v/>
      </c>
      <c r="ED216" s="207"/>
      <c r="EE216" s="207"/>
      <c r="EF216" s="207"/>
      <c r="EG216" s="207"/>
      <c r="EH216" s="207"/>
      <c r="EI216" s="207"/>
      <c r="EJ216" s="207" t="str">
        <f t="shared" si="206"/>
        <v/>
      </c>
      <c r="EK216" s="207"/>
      <c r="EL216" s="207"/>
      <c r="EM216" s="209"/>
      <c r="EN216" s="207"/>
      <c r="EO216" s="207"/>
      <c r="EP216" s="207"/>
      <c r="EQ216" s="207" t="str">
        <f t="shared" si="207"/>
        <v/>
      </c>
      <c r="ER216" s="207"/>
      <c r="ES216" s="207"/>
      <c r="ET216" s="209"/>
      <c r="EU216" s="207"/>
      <c r="EV216" s="207"/>
      <c r="EW216" s="207"/>
      <c r="EX216" s="207" t="str">
        <f t="shared" si="208"/>
        <v/>
      </c>
      <c r="EY216" s="207"/>
      <c r="EZ216" s="207"/>
      <c r="FA216" s="209"/>
      <c r="FB216" s="207"/>
      <c r="FC216" s="207"/>
      <c r="FD216" s="207"/>
      <c r="FE216" s="207" t="str">
        <f t="shared" si="209"/>
        <v/>
      </c>
      <c r="FF216" s="207"/>
      <c r="FG216" s="207"/>
      <c r="FH216" s="209"/>
      <c r="FI216" s="207"/>
      <c r="FJ216" s="207"/>
      <c r="FK216" s="207"/>
      <c r="FL216" s="207" t="str">
        <f t="shared" si="210"/>
        <v/>
      </c>
      <c r="FM216" s="207"/>
      <c r="FN216" s="207"/>
      <c r="FO216" s="209"/>
      <c r="FP216" s="207"/>
      <c r="FQ216" s="207"/>
      <c r="FR216" s="207"/>
      <c r="FS216" s="207" t="str">
        <f t="shared" si="211"/>
        <v/>
      </c>
      <c r="FT216" s="207"/>
      <c r="FU216" s="207"/>
      <c r="FV216" s="207"/>
      <c r="FW216" s="207"/>
      <c r="FX216" s="207"/>
      <c r="FY216" s="207"/>
      <c r="FZ216" s="207" t="str">
        <f t="shared" si="212"/>
        <v/>
      </c>
      <c r="GA216" s="207"/>
      <c r="GB216" s="207"/>
      <c r="GC216" s="209"/>
      <c r="GD216" s="207"/>
      <c r="GE216" s="207"/>
      <c r="GF216" s="207"/>
      <c r="GG216" s="207" t="str">
        <f t="shared" si="213"/>
        <v/>
      </c>
      <c r="GH216" s="207"/>
      <c r="GI216" s="207"/>
      <c r="GJ216" s="209"/>
      <c r="GK216" s="207"/>
      <c r="GL216" s="207"/>
      <c r="GM216" s="207"/>
      <c r="GN216" s="207" t="str">
        <f t="shared" si="214"/>
        <v/>
      </c>
      <c r="GO216" s="207"/>
      <c r="GP216" s="207"/>
      <c r="GQ216" s="209"/>
      <c r="GR216" s="207"/>
      <c r="GS216" s="207"/>
      <c r="GT216" s="207"/>
      <c r="GU216" s="207" t="str">
        <f t="shared" si="215"/>
        <v/>
      </c>
      <c r="GV216" s="207"/>
      <c r="GW216" s="207"/>
      <c r="GX216" s="209"/>
      <c r="GY216" s="207"/>
      <c r="GZ216" s="207"/>
      <c r="HA216" s="207"/>
      <c r="HB216" s="207" t="str">
        <f t="shared" si="216"/>
        <v/>
      </c>
      <c r="HC216" s="207"/>
      <c r="HD216" s="207"/>
      <c r="HE216" s="209"/>
      <c r="HF216" s="207"/>
      <c r="HG216" s="207"/>
      <c r="HH216" s="207"/>
      <c r="HI216" s="207" t="str">
        <f t="shared" si="217"/>
        <v/>
      </c>
      <c r="HJ216" s="207"/>
      <c r="HK216" s="207"/>
      <c r="HL216" s="207"/>
      <c r="HM216" s="207"/>
      <c r="HN216" s="207"/>
      <c r="HO216" s="207"/>
      <c r="HP216" s="207" t="str">
        <f t="shared" si="218"/>
        <v/>
      </c>
      <c r="HQ216" s="207"/>
      <c r="HR216" s="207"/>
      <c r="HS216" s="209"/>
      <c r="HT216" s="207"/>
      <c r="HU216" s="207"/>
      <c r="HV216" s="207"/>
      <c r="HW216" s="207" t="str">
        <f t="shared" si="219"/>
        <v/>
      </c>
      <c r="HX216" s="207"/>
      <c r="HY216" s="207"/>
      <c r="HZ216" s="209"/>
      <c r="IA216" s="207"/>
      <c r="IB216" s="207"/>
      <c r="IC216" s="207"/>
      <c r="ID216" s="207" t="str">
        <f t="shared" si="220"/>
        <v/>
      </c>
      <c r="IE216" s="207"/>
      <c r="IF216" s="207"/>
      <c r="IG216" s="209"/>
      <c r="IH216" s="207"/>
      <c r="II216" s="207"/>
      <c r="IJ216" s="207"/>
      <c r="IK216" s="207" t="str">
        <f t="shared" si="221"/>
        <v/>
      </c>
      <c r="IL216" s="207"/>
      <c r="IM216" s="207"/>
      <c r="IN216" s="209"/>
      <c r="IO216" s="207"/>
      <c r="IP216" s="207"/>
      <c r="IQ216" s="207"/>
      <c r="IR216" s="207" t="str">
        <f t="shared" si="222"/>
        <v/>
      </c>
      <c r="IS216" s="207"/>
      <c r="IT216" s="207"/>
      <c r="IU216" s="209"/>
      <c r="IV216" s="207"/>
      <c r="IW216" s="207"/>
      <c r="IX216" s="207"/>
      <c r="IY216" s="207" t="str">
        <f t="shared" si="223"/>
        <v/>
      </c>
      <c r="IZ216" s="207"/>
      <c r="JA216" s="207"/>
      <c r="JB216" s="207"/>
      <c r="JC216" s="207"/>
      <c r="JD216" s="207"/>
      <c r="JE216" s="207"/>
      <c r="JF216" s="207" t="str">
        <f t="shared" si="224"/>
        <v/>
      </c>
      <c r="JG216" s="207"/>
      <c r="JH216" s="207"/>
      <c r="JI216" s="209"/>
      <c r="JJ216" s="207"/>
      <c r="JK216" s="207"/>
      <c r="JL216" s="207"/>
      <c r="JM216" s="207" t="str">
        <f t="shared" si="225"/>
        <v/>
      </c>
      <c r="JN216" s="207"/>
      <c r="JO216" s="207"/>
      <c r="JP216" s="209"/>
      <c r="JQ216" s="207"/>
      <c r="JR216" s="207"/>
      <c r="JS216" s="207"/>
      <c r="JT216" s="207" t="str">
        <f t="shared" si="226"/>
        <v/>
      </c>
      <c r="JU216" s="207"/>
      <c r="JV216" s="207"/>
      <c r="JW216" s="209"/>
      <c r="JX216" s="207"/>
      <c r="JY216" s="207"/>
      <c r="JZ216" s="207"/>
      <c r="KA216" s="207" t="str">
        <f t="shared" si="227"/>
        <v/>
      </c>
      <c r="KB216" s="207"/>
      <c r="KC216" s="207"/>
      <c r="KD216" s="209"/>
      <c r="KE216" s="207"/>
      <c r="KF216" s="207"/>
      <c r="KG216" s="207"/>
      <c r="KH216" s="207" t="str">
        <f t="shared" si="228"/>
        <v/>
      </c>
      <c r="KI216" s="207"/>
      <c r="KJ216" s="207"/>
      <c r="KK216" s="209"/>
      <c r="KL216" s="207"/>
      <c r="KM216" s="207"/>
      <c r="KN216" s="207"/>
      <c r="KO216" s="207" t="str">
        <f t="shared" si="229"/>
        <v/>
      </c>
      <c r="KP216" s="207"/>
      <c r="KQ216" s="207"/>
      <c r="KR216" s="207"/>
      <c r="KS216" s="207"/>
      <c r="KT216" s="207"/>
      <c r="KU216" s="207"/>
      <c r="KV216" s="207" t="str">
        <f t="shared" si="230"/>
        <v/>
      </c>
      <c r="KW216" s="207"/>
      <c r="KX216" s="207"/>
      <c r="KY216" s="209"/>
      <c r="KZ216" s="207"/>
      <c r="LA216" s="207"/>
      <c r="LB216" s="207"/>
      <c r="LC216" s="207" t="str">
        <f t="shared" si="231"/>
        <v/>
      </c>
      <c r="LD216" s="207"/>
      <c r="LE216" s="207"/>
      <c r="LF216" s="209"/>
      <c r="LG216" s="207"/>
      <c r="LH216" s="207"/>
      <c r="LI216" s="207"/>
      <c r="LJ216" s="207" t="str">
        <f t="shared" si="168"/>
        <v/>
      </c>
      <c r="LK216" s="207"/>
      <c r="LL216" s="207"/>
      <c r="LM216" s="209"/>
      <c r="LN216" s="207"/>
      <c r="LO216" s="207"/>
      <c r="LP216" s="207"/>
      <c r="LQ216" s="207" t="str">
        <f t="shared" si="169"/>
        <v/>
      </c>
      <c r="LR216" s="207"/>
      <c r="LS216" s="207"/>
      <c r="LT216" s="209"/>
      <c r="LU216" s="207"/>
      <c r="LV216" s="207"/>
      <c r="LW216" s="207"/>
      <c r="LX216" s="207" t="str">
        <f t="shared" si="170"/>
        <v/>
      </c>
      <c r="LY216" s="207"/>
      <c r="LZ216" s="207"/>
      <c r="MA216" s="209"/>
      <c r="MB216" s="207"/>
      <c r="MC216" s="207"/>
      <c r="MD216" s="207"/>
      <c r="ME216" s="207" t="str">
        <f t="shared" si="171"/>
        <v/>
      </c>
      <c r="MF216" s="207"/>
      <c r="MG216" s="207"/>
      <c r="MH216" s="207"/>
      <c r="MI216" s="207"/>
      <c r="MJ216" s="207"/>
      <c r="MK216" s="207"/>
      <c r="ML216" s="207" t="str">
        <f t="shared" si="172"/>
        <v/>
      </c>
      <c r="MM216" s="207"/>
      <c r="MN216" s="207"/>
      <c r="MO216" s="209"/>
      <c r="MP216" s="207"/>
      <c r="MQ216" s="207"/>
      <c r="MR216" s="207"/>
      <c r="MS216" s="207" t="str">
        <f t="shared" si="173"/>
        <v/>
      </c>
      <c r="MT216" s="207"/>
      <c r="MU216" s="207"/>
      <c r="MV216" s="209"/>
      <c r="MW216" s="207"/>
      <c r="MX216" s="207"/>
      <c r="MY216" s="207"/>
      <c r="MZ216" s="207" t="str">
        <f t="shared" si="174"/>
        <v/>
      </c>
      <c r="NA216" s="207"/>
      <c r="NB216" s="207"/>
      <c r="NC216" s="209"/>
      <c r="ND216" s="207"/>
      <c r="NE216" s="207"/>
      <c r="NF216" s="207"/>
      <c r="NG216" s="207" t="str">
        <f t="shared" si="175"/>
        <v/>
      </c>
      <c r="NH216" s="207"/>
      <c r="NI216" s="207"/>
      <c r="NJ216" s="209"/>
      <c r="NK216" s="207"/>
      <c r="NL216" s="207"/>
      <c r="NM216" s="207"/>
      <c r="NN216" s="207" t="str">
        <f t="shared" si="176"/>
        <v/>
      </c>
      <c r="NO216" s="207"/>
      <c r="NP216" s="207"/>
      <c r="NQ216" s="209"/>
      <c r="NR216" s="207"/>
      <c r="NS216" s="207"/>
      <c r="NT216" s="207"/>
      <c r="NU216" s="207" t="str">
        <f t="shared" si="177"/>
        <v/>
      </c>
      <c r="NV216" s="207"/>
      <c r="NW216" s="207"/>
      <c r="NX216" s="207"/>
      <c r="NY216" s="207"/>
      <c r="NZ216" s="207"/>
      <c r="OA216" s="207"/>
      <c r="OB216" s="207" t="str">
        <f t="shared" si="178"/>
        <v/>
      </c>
      <c r="OC216" s="207"/>
      <c r="OD216" s="207"/>
      <c r="OE216" s="209"/>
      <c r="OF216" s="207"/>
      <c r="OG216" s="207"/>
      <c r="OH216" s="207"/>
      <c r="OI216" s="207" t="str">
        <f t="shared" si="179"/>
        <v/>
      </c>
      <c r="OJ216" s="207"/>
      <c r="OK216" s="207"/>
      <c r="OL216" s="209"/>
      <c r="OM216" s="207"/>
      <c r="ON216" s="207"/>
      <c r="OO216" s="207"/>
      <c r="OP216" s="207" t="str">
        <f t="shared" si="180"/>
        <v/>
      </c>
      <c r="OQ216" s="207"/>
      <c r="OR216" s="207"/>
      <c r="OS216" s="209"/>
      <c r="OT216" s="207"/>
      <c r="OU216" s="207"/>
      <c r="OV216" s="207"/>
      <c r="OW216" s="207" t="str">
        <f t="shared" si="181"/>
        <v/>
      </c>
      <c r="OX216" s="207"/>
      <c r="OY216" s="207"/>
      <c r="OZ216" s="209"/>
      <c r="PA216" s="207"/>
      <c r="PB216" s="207"/>
      <c r="PC216" s="207"/>
      <c r="PD216" s="207" t="str">
        <f t="shared" si="182"/>
        <v/>
      </c>
      <c r="PE216" s="207"/>
      <c r="PF216" s="207"/>
      <c r="PG216" s="209"/>
      <c r="PH216" s="207"/>
      <c r="PI216" s="207"/>
      <c r="PJ216" s="207"/>
      <c r="PK216" s="207" t="str">
        <f t="shared" si="183"/>
        <v/>
      </c>
      <c r="PL216" s="207"/>
      <c r="PM216" s="207"/>
      <c r="PN216" s="207"/>
      <c r="PO216" s="207"/>
      <c r="PP216" s="207"/>
      <c r="PQ216" s="207"/>
      <c r="PR216" s="207" t="str">
        <f t="shared" si="184"/>
        <v/>
      </c>
      <c r="PS216" s="207"/>
      <c r="PT216" s="207"/>
      <c r="PU216" s="207"/>
      <c r="PV216" s="207"/>
      <c r="PW216" s="207"/>
      <c r="PX216" s="207"/>
      <c r="PY216" s="207" t="str">
        <f t="shared" si="185"/>
        <v/>
      </c>
      <c r="PZ216" s="207"/>
      <c r="QA216" s="207"/>
      <c r="QB216" s="207"/>
      <c r="QC216" s="207"/>
      <c r="QD216" s="207"/>
      <c r="QE216" s="207"/>
      <c r="QF216" s="207" t="str">
        <f t="shared" si="186"/>
        <v/>
      </c>
      <c r="QG216" s="207"/>
      <c r="QH216" s="207"/>
      <c r="QI216" s="207"/>
      <c r="QJ216" s="207"/>
      <c r="QK216" s="207"/>
      <c r="QL216" s="207"/>
      <c r="QM216" s="207"/>
      <c r="QN216" s="207"/>
      <c r="QO216" s="207"/>
      <c r="QP216" s="207"/>
      <c r="QQ216" s="207"/>
      <c r="QR216" s="207"/>
      <c r="QS216" s="207"/>
      <c r="QT216" s="207"/>
      <c r="QU216" s="207"/>
      <c r="QV216" s="207"/>
    </row>
    <row r="217" spans="1:464" s="6" customFormat="1" ht="16.5">
      <c r="A217" s="207"/>
      <c r="B217" s="208"/>
      <c r="C217" s="208"/>
      <c r="D217" s="208"/>
      <c r="E217" s="208"/>
      <c r="F217" s="207"/>
      <c r="G217" s="207" t="e">
        <f t="shared" si="238"/>
        <v>#N/A</v>
      </c>
      <c r="H217" s="208"/>
      <c r="I217" s="208"/>
      <c r="J217" s="208"/>
      <c r="K217" s="207"/>
      <c r="L217" s="207"/>
      <c r="M217" s="207"/>
      <c r="N217" s="207">
        <f t="shared" si="239"/>
        <v>0</v>
      </c>
      <c r="O217" s="207"/>
      <c r="P217" s="207"/>
      <c r="Q217" s="209"/>
      <c r="R217" s="207"/>
      <c r="S217" s="207"/>
      <c r="T217" s="207"/>
      <c r="U217" s="207">
        <f t="shared" si="240"/>
        <v>0</v>
      </c>
      <c r="V217" s="207"/>
      <c r="W217" s="207"/>
      <c r="X217" s="209"/>
      <c r="Y217" s="207"/>
      <c r="Z217" s="207"/>
      <c r="AA217" s="207"/>
      <c r="AB217" s="207">
        <f t="shared" si="241"/>
        <v>0</v>
      </c>
      <c r="AC217" s="207"/>
      <c r="AD217" s="207"/>
      <c r="AE217" s="209"/>
      <c r="AF217" s="207"/>
      <c r="AG217" s="207"/>
      <c r="AH217" s="207"/>
      <c r="AI217" s="207" t="str">
        <f t="shared" si="191"/>
        <v/>
      </c>
      <c r="AJ217" s="207"/>
      <c r="AK217" s="207"/>
      <c r="AL217" s="209"/>
      <c r="AM217" s="207"/>
      <c r="AN217" s="207"/>
      <c r="AO217" s="207"/>
      <c r="AP217" s="207" t="str">
        <f t="shared" si="192"/>
        <v/>
      </c>
      <c r="AQ217" s="207"/>
      <c r="AR217" s="207"/>
      <c r="AS217" s="209"/>
      <c r="AT217" s="207"/>
      <c r="AU217" s="207"/>
      <c r="AV217" s="207"/>
      <c r="AW217" s="207" t="str">
        <f t="shared" si="193"/>
        <v/>
      </c>
      <c r="AX217" s="207"/>
      <c r="AY217" s="207"/>
      <c r="AZ217" s="207"/>
      <c r="BA217" s="207"/>
      <c r="BB217" s="207"/>
      <c r="BC217" s="207"/>
      <c r="BD217" s="207" t="str">
        <f t="shared" si="194"/>
        <v/>
      </c>
      <c r="BE217" s="207"/>
      <c r="BF217" s="207"/>
      <c r="BG217" s="209"/>
      <c r="BH217" s="207"/>
      <c r="BI217" s="207"/>
      <c r="BJ217" s="207"/>
      <c r="BK217" s="207" t="str">
        <f t="shared" si="195"/>
        <v/>
      </c>
      <c r="BL217" s="207"/>
      <c r="BM217" s="207"/>
      <c r="BN217" s="209"/>
      <c r="BO217" s="207"/>
      <c r="BP217" s="207"/>
      <c r="BQ217" s="207"/>
      <c r="BR217" s="207" t="str">
        <f t="shared" si="196"/>
        <v/>
      </c>
      <c r="BS217" s="207"/>
      <c r="BT217" s="207"/>
      <c r="BU217" s="209"/>
      <c r="BV217" s="207"/>
      <c r="BW217" s="207"/>
      <c r="BX217" s="207"/>
      <c r="BY217" s="207" t="str">
        <f t="shared" si="197"/>
        <v/>
      </c>
      <c r="BZ217" s="207"/>
      <c r="CA217" s="207"/>
      <c r="CB217" s="209"/>
      <c r="CC217" s="207"/>
      <c r="CD217" s="207"/>
      <c r="CE217" s="207"/>
      <c r="CF217" s="207" t="str">
        <f t="shared" si="198"/>
        <v/>
      </c>
      <c r="CG217" s="207"/>
      <c r="CH217" s="207"/>
      <c r="CI217" s="209"/>
      <c r="CJ217" s="207"/>
      <c r="CK217" s="207"/>
      <c r="CL217" s="207"/>
      <c r="CM217" s="207" t="str">
        <f t="shared" si="199"/>
        <v/>
      </c>
      <c r="CN217" s="207"/>
      <c r="CO217" s="207"/>
      <c r="CP217" s="207"/>
      <c r="CQ217" s="207"/>
      <c r="CR217" s="207"/>
      <c r="CS217" s="207"/>
      <c r="CT217" s="207" t="str">
        <f t="shared" si="200"/>
        <v/>
      </c>
      <c r="CU217" s="207"/>
      <c r="CV217" s="207"/>
      <c r="CW217" s="209"/>
      <c r="CX217" s="207"/>
      <c r="CY217" s="207"/>
      <c r="CZ217" s="207"/>
      <c r="DA217" s="207" t="str">
        <f t="shared" si="201"/>
        <v/>
      </c>
      <c r="DB217" s="207"/>
      <c r="DC217" s="207"/>
      <c r="DD217" s="209"/>
      <c r="DE217" s="207"/>
      <c r="DF217" s="207"/>
      <c r="DG217" s="207"/>
      <c r="DH217" s="207" t="str">
        <f t="shared" si="202"/>
        <v/>
      </c>
      <c r="DI217" s="207"/>
      <c r="DJ217" s="207"/>
      <c r="DK217" s="209"/>
      <c r="DL217" s="207"/>
      <c r="DM217" s="207"/>
      <c r="DN217" s="207"/>
      <c r="DO217" s="207" t="str">
        <f t="shared" si="203"/>
        <v/>
      </c>
      <c r="DP217" s="207"/>
      <c r="DQ217" s="207"/>
      <c r="DR217" s="209"/>
      <c r="DS217" s="207"/>
      <c r="DT217" s="207"/>
      <c r="DU217" s="207"/>
      <c r="DV217" s="207" t="str">
        <f t="shared" si="204"/>
        <v/>
      </c>
      <c r="DW217" s="207"/>
      <c r="DX217" s="207"/>
      <c r="DY217" s="209"/>
      <c r="DZ217" s="207"/>
      <c r="EA217" s="207"/>
      <c r="EB217" s="207"/>
      <c r="EC217" s="207" t="str">
        <f t="shared" si="205"/>
        <v/>
      </c>
      <c r="ED217" s="207"/>
      <c r="EE217" s="207"/>
      <c r="EF217" s="207"/>
      <c r="EG217" s="207"/>
      <c r="EH217" s="207"/>
      <c r="EI217" s="207"/>
      <c r="EJ217" s="207" t="str">
        <f t="shared" si="206"/>
        <v/>
      </c>
      <c r="EK217" s="207"/>
      <c r="EL217" s="207"/>
      <c r="EM217" s="209"/>
      <c r="EN217" s="207"/>
      <c r="EO217" s="207"/>
      <c r="EP217" s="207"/>
      <c r="EQ217" s="207" t="str">
        <f t="shared" si="207"/>
        <v/>
      </c>
      <c r="ER217" s="207"/>
      <c r="ES217" s="207"/>
      <c r="ET217" s="209"/>
      <c r="EU217" s="207"/>
      <c r="EV217" s="207"/>
      <c r="EW217" s="207"/>
      <c r="EX217" s="207" t="str">
        <f t="shared" si="208"/>
        <v/>
      </c>
      <c r="EY217" s="207"/>
      <c r="EZ217" s="207"/>
      <c r="FA217" s="209"/>
      <c r="FB217" s="207"/>
      <c r="FC217" s="207"/>
      <c r="FD217" s="207"/>
      <c r="FE217" s="207" t="str">
        <f t="shared" si="209"/>
        <v/>
      </c>
      <c r="FF217" s="207"/>
      <c r="FG217" s="207"/>
      <c r="FH217" s="209"/>
      <c r="FI217" s="207"/>
      <c r="FJ217" s="207"/>
      <c r="FK217" s="207"/>
      <c r="FL217" s="207" t="str">
        <f t="shared" si="210"/>
        <v/>
      </c>
      <c r="FM217" s="207"/>
      <c r="FN217" s="207"/>
      <c r="FO217" s="209"/>
      <c r="FP217" s="207"/>
      <c r="FQ217" s="207"/>
      <c r="FR217" s="207"/>
      <c r="FS217" s="207" t="str">
        <f t="shared" si="211"/>
        <v/>
      </c>
      <c r="FT217" s="207"/>
      <c r="FU217" s="207"/>
      <c r="FV217" s="207"/>
      <c r="FW217" s="207"/>
      <c r="FX217" s="207"/>
      <c r="FY217" s="207"/>
      <c r="FZ217" s="207" t="str">
        <f t="shared" si="212"/>
        <v/>
      </c>
      <c r="GA217" s="207"/>
      <c r="GB217" s="207"/>
      <c r="GC217" s="209"/>
      <c r="GD217" s="207"/>
      <c r="GE217" s="207"/>
      <c r="GF217" s="207"/>
      <c r="GG217" s="207" t="str">
        <f t="shared" si="213"/>
        <v/>
      </c>
      <c r="GH217" s="207"/>
      <c r="GI217" s="207"/>
      <c r="GJ217" s="209"/>
      <c r="GK217" s="207"/>
      <c r="GL217" s="207"/>
      <c r="GM217" s="207"/>
      <c r="GN217" s="207" t="str">
        <f t="shared" si="214"/>
        <v/>
      </c>
      <c r="GO217" s="207"/>
      <c r="GP217" s="207"/>
      <c r="GQ217" s="209"/>
      <c r="GR217" s="207"/>
      <c r="GS217" s="207"/>
      <c r="GT217" s="207"/>
      <c r="GU217" s="207" t="str">
        <f t="shared" si="215"/>
        <v/>
      </c>
      <c r="GV217" s="207"/>
      <c r="GW217" s="207"/>
      <c r="GX217" s="209"/>
      <c r="GY217" s="207"/>
      <c r="GZ217" s="207"/>
      <c r="HA217" s="207"/>
      <c r="HB217" s="207" t="str">
        <f t="shared" si="216"/>
        <v/>
      </c>
      <c r="HC217" s="207"/>
      <c r="HD217" s="207"/>
      <c r="HE217" s="209"/>
      <c r="HF217" s="207"/>
      <c r="HG217" s="207"/>
      <c r="HH217" s="207"/>
      <c r="HI217" s="207" t="str">
        <f t="shared" si="217"/>
        <v/>
      </c>
      <c r="HJ217" s="207"/>
      <c r="HK217" s="207"/>
      <c r="HL217" s="207"/>
      <c r="HM217" s="207"/>
      <c r="HN217" s="207"/>
      <c r="HO217" s="207"/>
      <c r="HP217" s="207" t="str">
        <f t="shared" si="218"/>
        <v/>
      </c>
      <c r="HQ217" s="207"/>
      <c r="HR217" s="207"/>
      <c r="HS217" s="209"/>
      <c r="HT217" s="207"/>
      <c r="HU217" s="207"/>
      <c r="HV217" s="207"/>
      <c r="HW217" s="207" t="str">
        <f t="shared" si="219"/>
        <v/>
      </c>
      <c r="HX217" s="207"/>
      <c r="HY217" s="207"/>
      <c r="HZ217" s="209"/>
      <c r="IA217" s="207"/>
      <c r="IB217" s="207"/>
      <c r="IC217" s="207"/>
      <c r="ID217" s="207" t="str">
        <f t="shared" si="220"/>
        <v/>
      </c>
      <c r="IE217" s="207"/>
      <c r="IF217" s="207"/>
      <c r="IG217" s="209"/>
      <c r="IH217" s="207"/>
      <c r="II217" s="207"/>
      <c r="IJ217" s="207"/>
      <c r="IK217" s="207" t="str">
        <f t="shared" si="221"/>
        <v/>
      </c>
      <c r="IL217" s="207"/>
      <c r="IM217" s="207"/>
      <c r="IN217" s="209"/>
      <c r="IO217" s="207"/>
      <c r="IP217" s="207"/>
      <c r="IQ217" s="207"/>
      <c r="IR217" s="207" t="str">
        <f t="shared" si="222"/>
        <v/>
      </c>
      <c r="IS217" s="207"/>
      <c r="IT217" s="207"/>
      <c r="IU217" s="209"/>
      <c r="IV217" s="207"/>
      <c r="IW217" s="207"/>
      <c r="IX217" s="207"/>
      <c r="IY217" s="207" t="str">
        <f t="shared" si="223"/>
        <v/>
      </c>
      <c r="IZ217" s="207"/>
      <c r="JA217" s="207"/>
      <c r="JB217" s="207"/>
      <c r="JC217" s="207"/>
      <c r="JD217" s="207"/>
      <c r="JE217" s="207"/>
      <c r="JF217" s="207" t="str">
        <f t="shared" si="224"/>
        <v/>
      </c>
      <c r="JG217" s="207"/>
      <c r="JH217" s="207"/>
      <c r="JI217" s="209"/>
      <c r="JJ217" s="207"/>
      <c r="JK217" s="207"/>
      <c r="JL217" s="207"/>
      <c r="JM217" s="207" t="str">
        <f t="shared" si="225"/>
        <v/>
      </c>
      <c r="JN217" s="207"/>
      <c r="JO217" s="207"/>
      <c r="JP217" s="209"/>
      <c r="JQ217" s="207"/>
      <c r="JR217" s="207"/>
      <c r="JS217" s="207"/>
      <c r="JT217" s="207" t="str">
        <f t="shared" si="226"/>
        <v/>
      </c>
      <c r="JU217" s="207"/>
      <c r="JV217" s="207"/>
      <c r="JW217" s="209"/>
      <c r="JX217" s="207"/>
      <c r="JY217" s="207"/>
      <c r="JZ217" s="207"/>
      <c r="KA217" s="207" t="str">
        <f t="shared" si="227"/>
        <v/>
      </c>
      <c r="KB217" s="207"/>
      <c r="KC217" s="207"/>
      <c r="KD217" s="209"/>
      <c r="KE217" s="207"/>
      <c r="KF217" s="207"/>
      <c r="KG217" s="207"/>
      <c r="KH217" s="207" t="str">
        <f t="shared" si="228"/>
        <v/>
      </c>
      <c r="KI217" s="207"/>
      <c r="KJ217" s="207"/>
      <c r="KK217" s="209"/>
      <c r="KL217" s="207"/>
      <c r="KM217" s="207"/>
      <c r="KN217" s="207"/>
      <c r="KO217" s="207" t="str">
        <f t="shared" si="229"/>
        <v/>
      </c>
      <c r="KP217" s="207"/>
      <c r="KQ217" s="207"/>
      <c r="KR217" s="207"/>
      <c r="KS217" s="207"/>
      <c r="KT217" s="207"/>
      <c r="KU217" s="207"/>
      <c r="KV217" s="207" t="str">
        <f t="shared" si="230"/>
        <v/>
      </c>
      <c r="KW217" s="207"/>
      <c r="KX217" s="207"/>
      <c r="KY217" s="209"/>
      <c r="KZ217" s="207"/>
      <c r="LA217" s="207"/>
      <c r="LB217" s="207"/>
      <c r="LC217" s="207" t="str">
        <f t="shared" si="231"/>
        <v/>
      </c>
      <c r="LD217" s="207"/>
      <c r="LE217" s="207"/>
      <c r="LF217" s="209"/>
      <c r="LG217" s="207"/>
      <c r="LH217" s="207"/>
      <c r="LI217" s="207"/>
      <c r="LJ217" s="207" t="str">
        <f t="shared" si="168"/>
        <v/>
      </c>
      <c r="LK217" s="207"/>
      <c r="LL217" s="207"/>
      <c r="LM217" s="209"/>
      <c r="LN217" s="207"/>
      <c r="LO217" s="207"/>
      <c r="LP217" s="207"/>
      <c r="LQ217" s="207" t="str">
        <f t="shared" si="169"/>
        <v/>
      </c>
      <c r="LR217" s="207"/>
      <c r="LS217" s="207"/>
      <c r="LT217" s="209"/>
      <c r="LU217" s="207"/>
      <c r="LV217" s="207"/>
      <c r="LW217" s="207"/>
      <c r="LX217" s="207" t="str">
        <f t="shared" si="170"/>
        <v/>
      </c>
      <c r="LY217" s="207"/>
      <c r="LZ217" s="207"/>
      <c r="MA217" s="209"/>
      <c r="MB217" s="207"/>
      <c r="MC217" s="207"/>
      <c r="MD217" s="207"/>
      <c r="ME217" s="207" t="str">
        <f t="shared" si="171"/>
        <v/>
      </c>
      <c r="MF217" s="207"/>
      <c r="MG217" s="207"/>
      <c r="MH217" s="207"/>
      <c r="MI217" s="207"/>
      <c r="MJ217" s="207"/>
      <c r="MK217" s="207"/>
      <c r="ML217" s="207" t="str">
        <f t="shared" si="172"/>
        <v/>
      </c>
      <c r="MM217" s="207"/>
      <c r="MN217" s="207"/>
      <c r="MO217" s="209"/>
      <c r="MP217" s="207"/>
      <c r="MQ217" s="207"/>
      <c r="MR217" s="207"/>
      <c r="MS217" s="207" t="str">
        <f t="shared" si="173"/>
        <v/>
      </c>
      <c r="MT217" s="207"/>
      <c r="MU217" s="207"/>
      <c r="MV217" s="209"/>
      <c r="MW217" s="207"/>
      <c r="MX217" s="207"/>
      <c r="MY217" s="207"/>
      <c r="MZ217" s="207" t="str">
        <f t="shared" si="174"/>
        <v/>
      </c>
      <c r="NA217" s="207"/>
      <c r="NB217" s="207"/>
      <c r="NC217" s="209"/>
      <c r="ND217" s="207"/>
      <c r="NE217" s="207"/>
      <c r="NF217" s="207"/>
      <c r="NG217" s="207" t="str">
        <f t="shared" si="175"/>
        <v/>
      </c>
      <c r="NH217" s="207"/>
      <c r="NI217" s="207"/>
      <c r="NJ217" s="209"/>
      <c r="NK217" s="207"/>
      <c r="NL217" s="207"/>
      <c r="NM217" s="207"/>
      <c r="NN217" s="207" t="str">
        <f t="shared" si="176"/>
        <v/>
      </c>
      <c r="NO217" s="207"/>
      <c r="NP217" s="207"/>
      <c r="NQ217" s="209"/>
      <c r="NR217" s="207"/>
      <c r="NS217" s="207"/>
      <c r="NT217" s="207"/>
      <c r="NU217" s="207" t="str">
        <f t="shared" si="177"/>
        <v/>
      </c>
      <c r="NV217" s="207"/>
      <c r="NW217" s="207"/>
      <c r="NX217" s="207"/>
      <c r="NY217" s="207"/>
      <c r="NZ217" s="207"/>
      <c r="OA217" s="207"/>
      <c r="OB217" s="207" t="str">
        <f t="shared" si="178"/>
        <v/>
      </c>
      <c r="OC217" s="207"/>
      <c r="OD217" s="207"/>
      <c r="OE217" s="209"/>
      <c r="OF217" s="207"/>
      <c r="OG217" s="207"/>
      <c r="OH217" s="207"/>
      <c r="OI217" s="207" t="str">
        <f t="shared" si="179"/>
        <v/>
      </c>
      <c r="OJ217" s="207"/>
      <c r="OK217" s="207"/>
      <c r="OL217" s="209"/>
      <c r="OM217" s="207"/>
      <c r="ON217" s="207"/>
      <c r="OO217" s="207"/>
      <c r="OP217" s="207" t="str">
        <f t="shared" si="180"/>
        <v/>
      </c>
      <c r="OQ217" s="207"/>
      <c r="OR217" s="207"/>
      <c r="OS217" s="209"/>
      <c r="OT217" s="207"/>
      <c r="OU217" s="207"/>
      <c r="OV217" s="207"/>
      <c r="OW217" s="207" t="str">
        <f t="shared" si="181"/>
        <v/>
      </c>
      <c r="OX217" s="207"/>
      <c r="OY217" s="207"/>
      <c r="OZ217" s="209"/>
      <c r="PA217" s="207"/>
      <c r="PB217" s="207"/>
      <c r="PC217" s="207"/>
      <c r="PD217" s="207" t="str">
        <f t="shared" si="182"/>
        <v/>
      </c>
      <c r="PE217" s="207"/>
      <c r="PF217" s="207"/>
      <c r="PG217" s="209"/>
      <c r="PH217" s="207"/>
      <c r="PI217" s="207"/>
      <c r="PJ217" s="207"/>
      <c r="PK217" s="207" t="str">
        <f t="shared" si="183"/>
        <v/>
      </c>
      <c r="PL217" s="207"/>
      <c r="PM217" s="207"/>
      <c r="PN217" s="207"/>
      <c r="PO217" s="207"/>
      <c r="PP217" s="207"/>
      <c r="PQ217" s="207"/>
      <c r="PR217" s="207" t="str">
        <f t="shared" si="184"/>
        <v/>
      </c>
      <c r="PS217" s="207"/>
      <c r="PT217" s="207"/>
      <c r="PU217" s="207"/>
      <c r="PV217" s="207"/>
      <c r="PW217" s="207"/>
      <c r="PX217" s="207"/>
      <c r="PY217" s="207" t="str">
        <f t="shared" si="185"/>
        <v/>
      </c>
      <c r="PZ217" s="207"/>
      <c r="QA217" s="207"/>
      <c r="QB217" s="207"/>
      <c r="QC217" s="207"/>
      <c r="QD217" s="207"/>
      <c r="QE217" s="207"/>
      <c r="QF217" s="207" t="str">
        <f t="shared" si="186"/>
        <v/>
      </c>
      <c r="QG217" s="207"/>
      <c r="QH217" s="207"/>
      <c r="QI217" s="207"/>
      <c r="QJ217" s="207"/>
      <c r="QK217" s="207"/>
      <c r="QL217" s="207"/>
      <c r="QM217" s="207"/>
      <c r="QN217" s="207"/>
      <c r="QO217" s="207"/>
      <c r="QP217" s="207"/>
      <c r="QQ217" s="207"/>
      <c r="QR217" s="207"/>
      <c r="QS217" s="207"/>
      <c r="QT217" s="207"/>
      <c r="QU217" s="207"/>
      <c r="QV217" s="207"/>
    </row>
    <row r="218" spans="1:464" s="6" customFormat="1" ht="16.5">
      <c r="A218" s="207"/>
      <c r="B218" s="208"/>
      <c r="C218" s="208"/>
      <c r="D218" s="208"/>
      <c r="E218" s="208"/>
      <c r="F218" s="207"/>
      <c r="G218" s="207" t="e">
        <f t="shared" si="238"/>
        <v>#N/A</v>
      </c>
      <c r="H218" s="208"/>
      <c r="I218" s="208"/>
      <c r="J218" s="208"/>
      <c r="K218" s="207"/>
      <c r="L218" s="207"/>
      <c r="M218" s="207"/>
      <c r="N218" s="207">
        <f t="shared" si="239"/>
        <v>0</v>
      </c>
      <c r="O218" s="207"/>
      <c r="P218" s="207"/>
      <c r="Q218" s="209"/>
      <c r="R218" s="207"/>
      <c r="S218" s="207"/>
      <c r="T218" s="207"/>
      <c r="U218" s="207">
        <f t="shared" si="240"/>
        <v>0</v>
      </c>
      <c r="V218" s="207"/>
      <c r="W218" s="207"/>
      <c r="X218" s="209"/>
      <c r="Y218" s="207"/>
      <c r="Z218" s="207"/>
      <c r="AA218" s="207"/>
      <c r="AB218" s="207">
        <f t="shared" si="241"/>
        <v>0</v>
      </c>
      <c r="AC218" s="207"/>
      <c r="AD218" s="207"/>
      <c r="AE218" s="209"/>
      <c r="AF218" s="207"/>
      <c r="AG218" s="207"/>
      <c r="AH218" s="207"/>
      <c r="AI218" s="207" t="str">
        <f t="shared" si="191"/>
        <v/>
      </c>
      <c r="AJ218" s="207"/>
      <c r="AK218" s="207"/>
      <c r="AL218" s="209"/>
      <c r="AM218" s="207"/>
      <c r="AN218" s="207"/>
      <c r="AO218" s="207"/>
      <c r="AP218" s="207" t="str">
        <f t="shared" si="192"/>
        <v/>
      </c>
      <c r="AQ218" s="207"/>
      <c r="AR218" s="207"/>
      <c r="AS218" s="209"/>
      <c r="AT218" s="207"/>
      <c r="AU218" s="207"/>
      <c r="AV218" s="207"/>
      <c r="AW218" s="207" t="str">
        <f t="shared" si="193"/>
        <v/>
      </c>
      <c r="AX218" s="207"/>
      <c r="AY218" s="207"/>
      <c r="AZ218" s="207"/>
      <c r="BA218" s="207"/>
      <c r="BB218" s="207"/>
      <c r="BC218" s="207"/>
      <c r="BD218" s="207" t="str">
        <f t="shared" si="194"/>
        <v/>
      </c>
      <c r="BE218" s="207"/>
      <c r="BF218" s="207"/>
      <c r="BG218" s="209"/>
      <c r="BH218" s="207"/>
      <c r="BI218" s="207"/>
      <c r="BJ218" s="207"/>
      <c r="BK218" s="207" t="str">
        <f t="shared" si="195"/>
        <v/>
      </c>
      <c r="BL218" s="207"/>
      <c r="BM218" s="207"/>
      <c r="BN218" s="209"/>
      <c r="BO218" s="207"/>
      <c r="BP218" s="207"/>
      <c r="BQ218" s="207"/>
      <c r="BR218" s="207" t="str">
        <f t="shared" si="196"/>
        <v/>
      </c>
      <c r="BS218" s="207"/>
      <c r="BT218" s="207"/>
      <c r="BU218" s="209"/>
      <c r="BV218" s="207"/>
      <c r="BW218" s="207"/>
      <c r="BX218" s="207"/>
      <c r="BY218" s="207" t="str">
        <f t="shared" si="197"/>
        <v/>
      </c>
      <c r="BZ218" s="207"/>
      <c r="CA218" s="207"/>
      <c r="CB218" s="209"/>
      <c r="CC218" s="207"/>
      <c r="CD218" s="207"/>
      <c r="CE218" s="207"/>
      <c r="CF218" s="207" t="str">
        <f t="shared" si="198"/>
        <v/>
      </c>
      <c r="CG218" s="207"/>
      <c r="CH218" s="207"/>
      <c r="CI218" s="209"/>
      <c r="CJ218" s="207"/>
      <c r="CK218" s="207"/>
      <c r="CL218" s="207"/>
      <c r="CM218" s="207" t="str">
        <f t="shared" si="199"/>
        <v/>
      </c>
      <c r="CN218" s="207"/>
      <c r="CO218" s="207"/>
      <c r="CP218" s="207"/>
      <c r="CQ218" s="207"/>
      <c r="CR218" s="207"/>
      <c r="CS218" s="207"/>
      <c r="CT218" s="207" t="str">
        <f t="shared" si="200"/>
        <v/>
      </c>
      <c r="CU218" s="207"/>
      <c r="CV218" s="207"/>
      <c r="CW218" s="209"/>
      <c r="CX218" s="207"/>
      <c r="CY218" s="207"/>
      <c r="CZ218" s="207"/>
      <c r="DA218" s="207" t="str">
        <f t="shared" si="201"/>
        <v/>
      </c>
      <c r="DB218" s="207"/>
      <c r="DC218" s="207"/>
      <c r="DD218" s="209"/>
      <c r="DE218" s="207"/>
      <c r="DF218" s="207"/>
      <c r="DG218" s="207"/>
      <c r="DH218" s="207" t="str">
        <f t="shared" si="202"/>
        <v/>
      </c>
      <c r="DI218" s="207"/>
      <c r="DJ218" s="207"/>
      <c r="DK218" s="209"/>
      <c r="DL218" s="207"/>
      <c r="DM218" s="207"/>
      <c r="DN218" s="207"/>
      <c r="DO218" s="207" t="str">
        <f t="shared" si="203"/>
        <v/>
      </c>
      <c r="DP218" s="207"/>
      <c r="DQ218" s="207"/>
      <c r="DR218" s="209"/>
      <c r="DS218" s="207"/>
      <c r="DT218" s="207"/>
      <c r="DU218" s="207"/>
      <c r="DV218" s="207" t="str">
        <f t="shared" si="204"/>
        <v/>
      </c>
      <c r="DW218" s="207"/>
      <c r="DX218" s="207"/>
      <c r="DY218" s="209"/>
      <c r="DZ218" s="207"/>
      <c r="EA218" s="207"/>
      <c r="EB218" s="207"/>
      <c r="EC218" s="207" t="str">
        <f t="shared" si="205"/>
        <v/>
      </c>
      <c r="ED218" s="207"/>
      <c r="EE218" s="207"/>
      <c r="EF218" s="207"/>
      <c r="EG218" s="207"/>
      <c r="EH218" s="207"/>
      <c r="EI218" s="207"/>
      <c r="EJ218" s="207" t="str">
        <f t="shared" si="206"/>
        <v/>
      </c>
      <c r="EK218" s="207"/>
      <c r="EL218" s="207"/>
      <c r="EM218" s="209"/>
      <c r="EN218" s="207"/>
      <c r="EO218" s="207"/>
      <c r="EP218" s="207"/>
      <c r="EQ218" s="207" t="str">
        <f t="shared" si="207"/>
        <v/>
      </c>
      <c r="ER218" s="207"/>
      <c r="ES218" s="207"/>
      <c r="ET218" s="209"/>
      <c r="EU218" s="207"/>
      <c r="EV218" s="207"/>
      <c r="EW218" s="207"/>
      <c r="EX218" s="207" t="str">
        <f t="shared" si="208"/>
        <v/>
      </c>
      <c r="EY218" s="207"/>
      <c r="EZ218" s="207"/>
      <c r="FA218" s="209"/>
      <c r="FB218" s="207"/>
      <c r="FC218" s="207"/>
      <c r="FD218" s="207"/>
      <c r="FE218" s="207" t="str">
        <f t="shared" si="209"/>
        <v/>
      </c>
      <c r="FF218" s="207"/>
      <c r="FG218" s="207"/>
      <c r="FH218" s="209"/>
      <c r="FI218" s="207"/>
      <c r="FJ218" s="207"/>
      <c r="FK218" s="207"/>
      <c r="FL218" s="207" t="str">
        <f t="shared" si="210"/>
        <v/>
      </c>
      <c r="FM218" s="207"/>
      <c r="FN218" s="207"/>
      <c r="FO218" s="209"/>
      <c r="FP218" s="207"/>
      <c r="FQ218" s="207"/>
      <c r="FR218" s="207"/>
      <c r="FS218" s="207" t="str">
        <f t="shared" si="211"/>
        <v/>
      </c>
      <c r="FT218" s="207"/>
      <c r="FU218" s="207"/>
      <c r="FV218" s="207"/>
      <c r="FW218" s="207"/>
      <c r="FX218" s="207"/>
      <c r="FY218" s="207"/>
      <c r="FZ218" s="207" t="str">
        <f t="shared" si="212"/>
        <v/>
      </c>
      <c r="GA218" s="207"/>
      <c r="GB218" s="207"/>
      <c r="GC218" s="209"/>
      <c r="GD218" s="207"/>
      <c r="GE218" s="207"/>
      <c r="GF218" s="207"/>
      <c r="GG218" s="207" t="str">
        <f t="shared" si="213"/>
        <v/>
      </c>
      <c r="GH218" s="207"/>
      <c r="GI218" s="207"/>
      <c r="GJ218" s="209"/>
      <c r="GK218" s="207"/>
      <c r="GL218" s="207"/>
      <c r="GM218" s="207"/>
      <c r="GN218" s="207" t="str">
        <f t="shared" si="214"/>
        <v/>
      </c>
      <c r="GO218" s="207"/>
      <c r="GP218" s="207"/>
      <c r="GQ218" s="209"/>
      <c r="GR218" s="207"/>
      <c r="GS218" s="207"/>
      <c r="GT218" s="207"/>
      <c r="GU218" s="207" t="str">
        <f t="shared" si="215"/>
        <v/>
      </c>
      <c r="GV218" s="207"/>
      <c r="GW218" s="207"/>
      <c r="GX218" s="209"/>
      <c r="GY218" s="207"/>
      <c r="GZ218" s="207"/>
      <c r="HA218" s="207"/>
      <c r="HB218" s="207" t="str">
        <f t="shared" si="216"/>
        <v/>
      </c>
      <c r="HC218" s="207"/>
      <c r="HD218" s="207"/>
      <c r="HE218" s="209"/>
      <c r="HF218" s="207"/>
      <c r="HG218" s="207"/>
      <c r="HH218" s="207"/>
      <c r="HI218" s="207" t="str">
        <f t="shared" si="217"/>
        <v/>
      </c>
      <c r="HJ218" s="207"/>
      <c r="HK218" s="207"/>
      <c r="HL218" s="207"/>
      <c r="HM218" s="207"/>
      <c r="HN218" s="207"/>
      <c r="HO218" s="207"/>
      <c r="HP218" s="207" t="str">
        <f t="shared" si="218"/>
        <v/>
      </c>
      <c r="HQ218" s="207"/>
      <c r="HR218" s="207"/>
      <c r="HS218" s="209"/>
      <c r="HT218" s="207"/>
      <c r="HU218" s="207"/>
      <c r="HV218" s="207"/>
      <c r="HW218" s="207" t="str">
        <f t="shared" si="219"/>
        <v/>
      </c>
      <c r="HX218" s="207"/>
      <c r="HY218" s="207"/>
      <c r="HZ218" s="209"/>
      <c r="IA218" s="207"/>
      <c r="IB218" s="207"/>
      <c r="IC218" s="207"/>
      <c r="ID218" s="207" t="str">
        <f t="shared" si="220"/>
        <v/>
      </c>
      <c r="IE218" s="207"/>
      <c r="IF218" s="207"/>
      <c r="IG218" s="209"/>
      <c r="IH218" s="207"/>
      <c r="II218" s="207"/>
      <c r="IJ218" s="207"/>
      <c r="IK218" s="207" t="str">
        <f t="shared" si="221"/>
        <v/>
      </c>
      <c r="IL218" s="207"/>
      <c r="IM218" s="207"/>
      <c r="IN218" s="209"/>
      <c r="IO218" s="207"/>
      <c r="IP218" s="207"/>
      <c r="IQ218" s="207"/>
      <c r="IR218" s="207" t="str">
        <f t="shared" si="222"/>
        <v/>
      </c>
      <c r="IS218" s="207"/>
      <c r="IT218" s="207"/>
      <c r="IU218" s="209"/>
      <c r="IV218" s="207"/>
      <c r="IW218" s="207"/>
      <c r="IX218" s="207"/>
      <c r="IY218" s="207" t="str">
        <f t="shared" si="223"/>
        <v/>
      </c>
      <c r="IZ218" s="207"/>
      <c r="JA218" s="207"/>
      <c r="JB218" s="207"/>
      <c r="JC218" s="207"/>
      <c r="JD218" s="207"/>
      <c r="JE218" s="207"/>
      <c r="JF218" s="207" t="str">
        <f t="shared" si="224"/>
        <v/>
      </c>
      <c r="JG218" s="207"/>
      <c r="JH218" s="207"/>
      <c r="JI218" s="209"/>
      <c r="JJ218" s="207"/>
      <c r="JK218" s="207"/>
      <c r="JL218" s="207"/>
      <c r="JM218" s="207" t="str">
        <f t="shared" si="225"/>
        <v/>
      </c>
      <c r="JN218" s="207"/>
      <c r="JO218" s="207"/>
      <c r="JP218" s="209"/>
      <c r="JQ218" s="207"/>
      <c r="JR218" s="207"/>
      <c r="JS218" s="207"/>
      <c r="JT218" s="207" t="str">
        <f t="shared" si="226"/>
        <v/>
      </c>
      <c r="JU218" s="207"/>
      <c r="JV218" s="207"/>
      <c r="JW218" s="209"/>
      <c r="JX218" s="207"/>
      <c r="JY218" s="207"/>
      <c r="JZ218" s="207"/>
      <c r="KA218" s="207" t="str">
        <f t="shared" si="227"/>
        <v/>
      </c>
      <c r="KB218" s="207"/>
      <c r="KC218" s="207"/>
      <c r="KD218" s="209"/>
      <c r="KE218" s="207"/>
      <c r="KF218" s="207"/>
      <c r="KG218" s="207"/>
      <c r="KH218" s="207" t="str">
        <f t="shared" si="228"/>
        <v/>
      </c>
      <c r="KI218" s="207"/>
      <c r="KJ218" s="207"/>
      <c r="KK218" s="209"/>
      <c r="KL218" s="207"/>
      <c r="KM218" s="207"/>
      <c r="KN218" s="207"/>
      <c r="KO218" s="207" t="str">
        <f t="shared" si="229"/>
        <v/>
      </c>
      <c r="KP218" s="207"/>
      <c r="KQ218" s="207"/>
      <c r="KR218" s="207"/>
      <c r="KS218" s="207"/>
      <c r="KT218" s="207"/>
      <c r="KU218" s="207"/>
      <c r="KV218" s="207" t="str">
        <f t="shared" si="230"/>
        <v/>
      </c>
      <c r="KW218" s="207"/>
      <c r="KX218" s="207"/>
      <c r="KY218" s="209"/>
      <c r="KZ218" s="207"/>
      <c r="LA218" s="207"/>
      <c r="LB218" s="207"/>
      <c r="LC218" s="207" t="str">
        <f t="shared" si="231"/>
        <v/>
      </c>
      <c r="LD218" s="207"/>
      <c r="LE218" s="207"/>
      <c r="LF218" s="209"/>
      <c r="LG218" s="207"/>
      <c r="LH218" s="207"/>
      <c r="LI218" s="207"/>
      <c r="LJ218" s="207" t="str">
        <f t="shared" si="168"/>
        <v/>
      </c>
      <c r="LK218" s="207"/>
      <c r="LL218" s="207"/>
      <c r="LM218" s="209"/>
      <c r="LN218" s="207"/>
      <c r="LO218" s="207"/>
      <c r="LP218" s="207"/>
      <c r="LQ218" s="207" t="str">
        <f t="shared" si="169"/>
        <v/>
      </c>
      <c r="LR218" s="207"/>
      <c r="LS218" s="207"/>
      <c r="LT218" s="209"/>
      <c r="LU218" s="207"/>
      <c r="LV218" s="207"/>
      <c r="LW218" s="207"/>
      <c r="LX218" s="207" t="str">
        <f t="shared" si="170"/>
        <v/>
      </c>
      <c r="LY218" s="207"/>
      <c r="LZ218" s="207"/>
      <c r="MA218" s="209"/>
      <c r="MB218" s="207"/>
      <c r="MC218" s="207"/>
      <c r="MD218" s="207"/>
      <c r="ME218" s="207" t="str">
        <f t="shared" si="171"/>
        <v/>
      </c>
      <c r="MF218" s="207"/>
      <c r="MG218" s="207"/>
      <c r="MH218" s="207"/>
      <c r="MI218" s="207"/>
      <c r="MJ218" s="207"/>
      <c r="MK218" s="207"/>
      <c r="ML218" s="207" t="str">
        <f t="shared" si="172"/>
        <v/>
      </c>
      <c r="MM218" s="207"/>
      <c r="MN218" s="207"/>
      <c r="MO218" s="209"/>
      <c r="MP218" s="207"/>
      <c r="MQ218" s="207"/>
      <c r="MR218" s="207"/>
      <c r="MS218" s="207" t="str">
        <f t="shared" si="173"/>
        <v/>
      </c>
      <c r="MT218" s="207"/>
      <c r="MU218" s="207"/>
      <c r="MV218" s="209"/>
      <c r="MW218" s="207"/>
      <c r="MX218" s="207"/>
      <c r="MY218" s="207"/>
      <c r="MZ218" s="207" t="str">
        <f t="shared" si="174"/>
        <v/>
      </c>
      <c r="NA218" s="207"/>
      <c r="NB218" s="207"/>
      <c r="NC218" s="209"/>
      <c r="ND218" s="207"/>
      <c r="NE218" s="207"/>
      <c r="NF218" s="207"/>
      <c r="NG218" s="207" t="str">
        <f t="shared" si="175"/>
        <v/>
      </c>
      <c r="NH218" s="207"/>
      <c r="NI218" s="207"/>
      <c r="NJ218" s="209"/>
      <c r="NK218" s="207"/>
      <c r="NL218" s="207"/>
      <c r="NM218" s="207"/>
      <c r="NN218" s="207" t="str">
        <f t="shared" si="176"/>
        <v/>
      </c>
      <c r="NO218" s="207"/>
      <c r="NP218" s="207"/>
      <c r="NQ218" s="209"/>
      <c r="NR218" s="207"/>
      <c r="NS218" s="207"/>
      <c r="NT218" s="207"/>
      <c r="NU218" s="207" t="str">
        <f t="shared" si="177"/>
        <v/>
      </c>
      <c r="NV218" s="207"/>
      <c r="NW218" s="207"/>
      <c r="NX218" s="207"/>
      <c r="NY218" s="207"/>
      <c r="NZ218" s="207"/>
      <c r="OA218" s="207"/>
      <c r="OB218" s="207" t="str">
        <f t="shared" si="178"/>
        <v/>
      </c>
      <c r="OC218" s="207"/>
      <c r="OD218" s="207"/>
      <c r="OE218" s="209"/>
      <c r="OF218" s="207"/>
      <c r="OG218" s="207"/>
      <c r="OH218" s="207"/>
      <c r="OI218" s="207" t="str">
        <f t="shared" si="179"/>
        <v/>
      </c>
      <c r="OJ218" s="207"/>
      <c r="OK218" s="207"/>
      <c r="OL218" s="209"/>
      <c r="OM218" s="207"/>
      <c r="ON218" s="207"/>
      <c r="OO218" s="207"/>
      <c r="OP218" s="207" t="str">
        <f t="shared" si="180"/>
        <v/>
      </c>
      <c r="OQ218" s="207"/>
      <c r="OR218" s="207"/>
      <c r="OS218" s="209"/>
      <c r="OT218" s="207"/>
      <c r="OU218" s="207"/>
      <c r="OV218" s="207"/>
      <c r="OW218" s="207" t="str">
        <f t="shared" si="181"/>
        <v/>
      </c>
      <c r="OX218" s="207"/>
      <c r="OY218" s="207"/>
      <c r="OZ218" s="209"/>
      <c r="PA218" s="207"/>
      <c r="PB218" s="207"/>
      <c r="PC218" s="207"/>
      <c r="PD218" s="207" t="str">
        <f t="shared" si="182"/>
        <v/>
      </c>
      <c r="PE218" s="207"/>
      <c r="PF218" s="207"/>
      <c r="PG218" s="209"/>
      <c r="PH218" s="207"/>
      <c r="PI218" s="207"/>
      <c r="PJ218" s="207"/>
      <c r="PK218" s="207" t="str">
        <f t="shared" si="183"/>
        <v/>
      </c>
      <c r="PL218" s="207"/>
      <c r="PM218" s="207"/>
      <c r="PN218" s="207"/>
      <c r="PO218" s="207"/>
      <c r="PP218" s="207"/>
      <c r="PQ218" s="207"/>
      <c r="PR218" s="207" t="str">
        <f t="shared" si="184"/>
        <v/>
      </c>
      <c r="PS218" s="207"/>
      <c r="PT218" s="207"/>
      <c r="PU218" s="207"/>
      <c r="PV218" s="207"/>
      <c r="PW218" s="207"/>
      <c r="PX218" s="207"/>
      <c r="PY218" s="207" t="str">
        <f t="shared" si="185"/>
        <v/>
      </c>
      <c r="PZ218" s="207"/>
      <c r="QA218" s="207"/>
      <c r="QB218" s="207"/>
      <c r="QC218" s="207"/>
      <c r="QD218" s="207"/>
      <c r="QE218" s="207"/>
      <c r="QF218" s="207" t="str">
        <f t="shared" si="186"/>
        <v/>
      </c>
      <c r="QG218" s="207"/>
      <c r="QH218" s="207"/>
      <c r="QI218" s="207"/>
      <c r="QJ218" s="207"/>
      <c r="QK218" s="207"/>
      <c r="QL218" s="207"/>
      <c r="QM218" s="207"/>
      <c r="QN218" s="207"/>
      <c r="QO218" s="207"/>
      <c r="QP218" s="207"/>
      <c r="QQ218" s="207"/>
      <c r="QR218" s="207"/>
      <c r="QS218" s="207"/>
      <c r="QT218" s="207"/>
      <c r="QU218" s="207"/>
      <c r="QV218" s="207"/>
    </row>
    <row r="219" spans="1:464" s="6" customFormat="1" ht="16.5">
      <c r="A219" s="207"/>
      <c r="B219" s="208"/>
      <c r="C219" s="208"/>
      <c r="D219" s="208"/>
      <c r="E219" s="208"/>
      <c r="F219" s="207"/>
      <c r="G219" s="207" t="e">
        <f t="shared" si="238"/>
        <v>#N/A</v>
      </c>
      <c r="H219" s="208"/>
      <c r="I219" s="208"/>
      <c r="J219" s="208"/>
      <c r="K219" s="207"/>
      <c r="L219" s="207"/>
      <c r="M219" s="207"/>
      <c r="N219" s="207">
        <f t="shared" si="239"/>
        <v>0</v>
      </c>
      <c r="O219" s="207"/>
      <c r="P219" s="207"/>
      <c r="Q219" s="209"/>
      <c r="R219" s="207"/>
      <c r="S219" s="207"/>
      <c r="T219" s="207"/>
      <c r="U219" s="207">
        <f t="shared" si="240"/>
        <v>0</v>
      </c>
      <c r="V219" s="207"/>
      <c r="W219" s="207"/>
      <c r="X219" s="209"/>
      <c r="Y219" s="207"/>
      <c r="Z219" s="207"/>
      <c r="AA219" s="207"/>
      <c r="AB219" s="207">
        <f t="shared" si="241"/>
        <v>0</v>
      </c>
      <c r="AC219" s="207"/>
      <c r="AD219" s="207"/>
      <c r="AE219" s="209"/>
      <c r="AF219" s="207"/>
      <c r="AG219" s="207"/>
      <c r="AH219" s="207"/>
      <c r="AI219" s="207" t="str">
        <f t="shared" si="191"/>
        <v/>
      </c>
      <c r="AJ219" s="207"/>
      <c r="AK219" s="207"/>
      <c r="AL219" s="209"/>
      <c r="AM219" s="207"/>
      <c r="AN219" s="207"/>
      <c r="AO219" s="207"/>
      <c r="AP219" s="207" t="str">
        <f t="shared" si="192"/>
        <v/>
      </c>
      <c r="AQ219" s="207"/>
      <c r="AR219" s="207"/>
      <c r="AS219" s="209"/>
      <c r="AT219" s="207"/>
      <c r="AU219" s="207"/>
      <c r="AV219" s="207"/>
      <c r="AW219" s="207" t="str">
        <f t="shared" si="193"/>
        <v/>
      </c>
      <c r="AX219" s="207"/>
      <c r="AY219" s="207"/>
      <c r="AZ219" s="207"/>
      <c r="BA219" s="207"/>
      <c r="BB219" s="207"/>
      <c r="BC219" s="207"/>
      <c r="BD219" s="207" t="str">
        <f t="shared" si="194"/>
        <v/>
      </c>
      <c r="BE219" s="207"/>
      <c r="BF219" s="207"/>
      <c r="BG219" s="209"/>
      <c r="BH219" s="207"/>
      <c r="BI219" s="207"/>
      <c r="BJ219" s="207"/>
      <c r="BK219" s="207" t="str">
        <f t="shared" si="195"/>
        <v/>
      </c>
      <c r="BL219" s="207"/>
      <c r="BM219" s="207"/>
      <c r="BN219" s="209"/>
      <c r="BO219" s="207"/>
      <c r="BP219" s="207"/>
      <c r="BQ219" s="207"/>
      <c r="BR219" s="207" t="str">
        <f t="shared" si="196"/>
        <v/>
      </c>
      <c r="BS219" s="207"/>
      <c r="BT219" s="207"/>
      <c r="BU219" s="209"/>
      <c r="BV219" s="207"/>
      <c r="BW219" s="207"/>
      <c r="BX219" s="207"/>
      <c r="BY219" s="207" t="str">
        <f t="shared" si="197"/>
        <v/>
      </c>
      <c r="BZ219" s="207"/>
      <c r="CA219" s="207"/>
      <c r="CB219" s="209"/>
      <c r="CC219" s="207"/>
      <c r="CD219" s="207"/>
      <c r="CE219" s="207"/>
      <c r="CF219" s="207" t="str">
        <f t="shared" si="198"/>
        <v/>
      </c>
      <c r="CG219" s="207"/>
      <c r="CH219" s="207"/>
      <c r="CI219" s="209"/>
      <c r="CJ219" s="207"/>
      <c r="CK219" s="207"/>
      <c r="CL219" s="207"/>
      <c r="CM219" s="207" t="str">
        <f t="shared" si="199"/>
        <v/>
      </c>
      <c r="CN219" s="207"/>
      <c r="CO219" s="207"/>
      <c r="CP219" s="207"/>
      <c r="CQ219" s="207"/>
      <c r="CR219" s="207"/>
      <c r="CS219" s="207"/>
      <c r="CT219" s="207" t="str">
        <f t="shared" si="200"/>
        <v/>
      </c>
      <c r="CU219" s="207"/>
      <c r="CV219" s="207"/>
      <c r="CW219" s="209"/>
      <c r="CX219" s="207"/>
      <c r="CY219" s="207"/>
      <c r="CZ219" s="207"/>
      <c r="DA219" s="207" t="str">
        <f t="shared" si="201"/>
        <v/>
      </c>
      <c r="DB219" s="207"/>
      <c r="DC219" s="207"/>
      <c r="DD219" s="209"/>
      <c r="DE219" s="207"/>
      <c r="DF219" s="207"/>
      <c r="DG219" s="207"/>
      <c r="DH219" s="207" t="str">
        <f t="shared" si="202"/>
        <v/>
      </c>
      <c r="DI219" s="207"/>
      <c r="DJ219" s="207"/>
      <c r="DK219" s="209"/>
      <c r="DL219" s="207"/>
      <c r="DM219" s="207"/>
      <c r="DN219" s="207"/>
      <c r="DO219" s="207" t="str">
        <f t="shared" si="203"/>
        <v/>
      </c>
      <c r="DP219" s="207"/>
      <c r="DQ219" s="207"/>
      <c r="DR219" s="209"/>
      <c r="DS219" s="207"/>
      <c r="DT219" s="207"/>
      <c r="DU219" s="207"/>
      <c r="DV219" s="207" t="str">
        <f t="shared" si="204"/>
        <v/>
      </c>
      <c r="DW219" s="207"/>
      <c r="DX219" s="207"/>
      <c r="DY219" s="209"/>
      <c r="DZ219" s="207"/>
      <c r="EA219" s="207"/>
      <c r="EB219" s="207"/>
      <c r="EC219" s="207" t="str">
        <f t="shared" si="205"/>
        <v/>
      </c>
      <c r="ED219" s="207"/>
      <c r="EE219" s="207"/>
      <c r="EF219" s="207"/>
      <c r="EG219" s="207"/>
      <c r="EH219" s="207"/>
      <c r="EI219" s="207"/>
      <c r="EJ219" s="207" t="str">
        <f t="shared" si="206"/>
        <v/>
      </c>
      <c r="EK219" s="207"/>
      <c r="EL219" s="207"/>
      <c r="EM219" s="209"/>
      <c r="EN219" s="207"/>
      <c r="EO219" s="207"/>
      <c r="EP219" s="207"/>
      <c r="EQ219" s="207" t="str">
        <f t="shared" si="207"/>
        <v/>
      </c>
      <c r="ER219" s="207"/>
      <c r="ES219" s="207"/>
      <c r="ET219" s="209"/>
      <c r="EU219" s="207"/>
      <c r="EV219" s="207"/>
      <c r="EW219" s="207"/>
      <c r="EX219" s="207" t="str">
        <f t="shared" si="208"/>
        <v/>
      </c>
      <c r="EY219" s="207"/>
      <c r="EZ219" s="207"/>
      <c r="FA219" s="209"/>
      <c r="FB219" s="207"/>
      <c r="FC219" s="207"/>
      <c r="FD219" s="207"/>
      <c r="FE219" s="207" t="str">
        <f t="shared" si="209"/>
        <v/>
      </c>
      <c r="FF219" s="207"/>
      <c r="FG219" s="207"/>
      <c r="FH219" s="209"/>
      <c r="FI219" s="207"/>
      <c r="FJ219" s="207"/>
      <c r="FK219" s="207"/>
      <c r="FL219" s="207" t="str">
        <f t="shared" si="210"/>
        <v/>
      </c>
      <c r="FM219" s="207"/>
      <c r="FN219" s="207"/>
      <c r="FO219" s="209"/>
      <c r="FP219" s="207"/>
      <c r="FQ219" s="207"/>
      <c r="FR219" s="207"/>
      <c r="FS219" s="207" t="str">
        <f t="shared" si="211"/>
        <v/>
      </c>
      <c r="FT219" s="207"/>
      <c r="FU219" s="207"/>
      <c r="FV219" s="207"/>
      <c r="FW219" s="207"/>
      <c r="FX219" s="207"/>
      <c r="FY219" s="207"/>
      <c r="FZ219" s="207" t="str">
        <f t="shared" si="212"/>
        <v/>
      </c>
      <c r="GA219" s="207"/>
      <c r="GB219" s="207"/>
      <c r="GC219" s="209"/>
      <c r="GD219" s="207"/>
      <c r="GE219" s="207"/>
      <c r="GF219" s="207"/>
      <c r="GG219" s="207" t="str">
        <f t="shared" si="213"/>
        <v/>
      </c>
      <c r="GH219" s="207"/>
      <c r="GI219" s="207"/>
      <c r="GJ219" s="209"/>
      <c r="GK219" s="207"/>
      <c r="GL219" s="207"/>
      <c r="GM219" s="207"/>
      <c r="GN219" s="207" t="str">
        <f t="shared" si="214"/>
        <v/>
      </c>
      <c r="GO219" s="207"/>
      <c r="GP219" s="207"/>
      <c r="GQ219" s="209"/>
      <c r="GR219" s="207"/>
      <c r="GS219" s="207"/>
      <c r="GT219" s="207"/>
      <c r="GU219" s="207" t="str">
        <f t="shared" si="215"/>
        <v/>
      </c>
      <c r="GV219" s="207"/>
      <c r="GW219" s="207"/>
      <c r="GX219" s="209"/>
      <c r="GY219" s="207"/>
      <c r="GZ219" s="207"/>
      <c r="HA219" s="207"/>
      <c r="HB219" s="207" t="str">
        <f t="shared" si="216"/>
        <v/>
      </c>
      <c r="HC219" s="207"/>
      <c r="HD219" s="207"/>
      <c r="HE219" s="209"/>
      <c r="HF219" s="207"/>
      <c r="HG219" s="207"/>
      <c r="HH219" s="207"/>
      <c r="HI219" s="207" t="str">
        <f t="shared" si="217"/>
        <v/>
      </c>
      <c r="HJ219" s="207"/>
      <c r="HK219" s="207"/>
      <c r="HL219" s="207"/>
      <c r="HM219" s="207"/>
      <c r="HN219" s="207"/>
      <c r="HO219" s="207"/>
      <c r="HP219" s="207" t="str">
        <f t="shared" si="218"/>
        <v/>
      </c>
      <c r="HQ219" s="207"/>
      <c r="HR219" s="207"/>
      <c r="HS219" s="209"/>
      <c r="HT219" s="207"/>
      <c r="HU219" s="207"/>
      <c r="HV219" s="207"/>
      <c r="HW219" s="207" t="str">
        <f t="shared" si="219"/>
        <v/>
      </c>
      <c r="HX219" s="207"/>
      <c r="HY219" s="207"/>
      <c r="HZ219" s="209"/>
      <c r="IA219" s="207"/>
      <c r="IB219" s="207"/>
      <c r="IC219" s="207"/>
      <c r="ID219" s="207" t="str">
        <f t="shared" si="220"/>
        <v/>
      </c>
      <c r="IE219" s="207"/>
      <c r="IF219" s="207"/>
      <c r="IG219" s="209"/>
      <c r="IH219" s="207"/>
      <c r="II219" s="207"/>
      <c r="IJ219" s="207"/>
      <c r="IK219" s="207" t="str">
        <f t="shared" si="221"/>
        <v/>
      </c>
      <c r="IL219" s="207"/>
      <c r="IM219" s="207"/>
      <c r="IN219" s="209"/>
      <c r="IO219" s="207"/>
      <c r="IP219" s="207"/>
      <c r="IQ219" s="207"/>
      <c r="IR219" s="207" t="str">
        <f t="shared" si="222"/>
        <v/>
      </c>
      <c r="IS219" s="207"/>
      <c r="IT219" s="207"/>
      <c r="IU219" s="209"/>
      <c r="IV219" s="207"/>
      <c r="IW219" s="207"/>
      <c r="IX219" s="207"/>
      <c r="IY219" s="207" t="str">
        <f t="shared" si="223"/>
        <v/>
      </c>
      <c r="IZ219" s="207"/>
      <c r="JA219" s="207"/>
      <c r="JB219" s="207"/>
      <c r="JC219" s="207"/>
      <c r="JD219" s="207"/>
      <c r="JE219" s="207"/>
      <c r="JF219" s="207" t="str">
        <f t="shared" si="224"/>
        <v/>
      </c>
      <c r="JG219" s="207"/>
      <c r="JH219" s="207"/>
      <c r="JI219" s="209"/>
      <c r="JJ219" s="207"/>
      <c r="JK219" s="207"/>
      <c r="JL219" s="207"/>
      <c r="JM219" s="207" t="str">
        <f t="shared" si="225"/>
        <v/>
      </c>
      <c r="JN219" s="207"/>
      <c r="JO219" s="207"/>
      <c r="JP219" s="209"/>
      <c r="JQ219" s="207"/>
      <c r="JR219" s="207"/>
      <c r="JS219" s="207"/>
      <c r="JT219" s="207" t="str">
        <f t="shared" si="226"/>
        <v/>
      </c>
      <c r="JU219" s="207"/>
      <c r="JV219" s="207"/>
      <c r="JW219" s="209"/>
      <c r="JX219" s="207"/>
      <c r="JY219" s="207"/>
      <c r="JZ219" s="207"/>
      <c r="KA219" s="207" t="str">
        <f t="shared" si="227"/>
        <v/>
      </c>
      <c r="KB219" s="207"/>
      <c r="KC219" s="207"/>
      <c r="KD219" s="209"/>
      <c r="KE219" s="207"/>
      <c r="KF219" s="207"/>
      <c r="KG219" s="207"/>
      <c r="KH219" s="207" t="str">
        <f t="shared" si="228"/>
        <v/>
      </c>
      <c r="KI219" s="207"/>
      <c r="KJ219" s="207"/>
      <c r="KK219" s="209"/>
      <c r="KL219" s="207"/>
      <c r="KM219" s="207"/>
      <c r="KN219" s="207"/>
      <c r="KO219" s="207" t="str">
        <f t="shared" si="229"/>
        <v/>
      </c>
      <c r="KP219" s="207"/>
      <c r="KQ219" s="207"/>
      <c r="KR219" s="207"/>
      <c r="KS219" s="207"/>
      <c r="KT219" s="207"/>
      <c r="KU219" s="207"/>
      <c r="KV219" s="207" t="str">
        <f t="shared" si="230"/>
        <v/>
      </c>
      <c r="KW219" s="207"/>
      <c r="KX219" s="207"/>
      <c r="KY219" s="209"/>
      <c r="KZ219" s="207"/>
      <c r="LA219" s="207"/>
      <c r="LB219" s="207"/>
      <c r="LC219" s="207" t="str">
        <f t="shared" si="231"/>
        <v/>
      </c>
      <c r="LD219" s="207"/>
      <c r="LE219" s="207"/>
      <c r="LF219" s="209"/>
      <c r="LG219" s="207"/>
      <c r="LH219" s="207"/>
      <c r="LI219" s="207"/>
      <c r="LJ219" s="207" t="str">
        <f t="shared" si="168"/>
        <v/>
      </c>
      <c r="LK219" s="207"/>
      <c r="LL219" s="207"/>
      <c r="LM219" s="209"/>
      <c r="LN219" s="207"/>
      <c r="LO219" s="207"/>
      <c r="LP219" s="207"/>
      <c r="LQ219" s="207" t="str">
        <f t="shared" si="169"/>
        <v/>
      </c>
      <c r="LR219" s="207"/>
      <c r="LS219" s="207"/>
      <c r="LT219" s="209"/>
      <c r="LU219" s="207"/>
      <c r="LV219" s="207"/>
      <c r="LW219" s="207"/>
      <c r="LX219" s="207" t="str">
        <f t="shared" si="170"/>
        <v/>
      </c>
      <c r="LY219" s="207"/>
      <c r="LZ219" s="207"/>
      <c r="MA219" s="209"/>
      <c r="MB219" s="207"/>
      <c r="MC219" s="207"/>
      <c r="MD219" s="207"/>
      <c r="ME219" s="207" t="str">
        <f t="shared" si="171"/>
        <v/>
      </c>
      <c r="MF219" s="207"/>
      <c r="MG219" s="207"/>
      <c r="MH219" s="207"/>
      <c r="MI219" s="207"/>
      <c r="MJ219" s="207"/>
      <c r="MK219" s="207"/>
      <c r="ML219" s="207" t="str">
        <f t="shared" si="172"/>
        <v/>
      </c>
      <c r="MM219" s="207"/>
      <c r="MN219" s="207"/>
      <c r="MO219" s="209"/>
      <c r="MP219" s="207"/>
      <c r="MQ219" s="207"/>
      <c r="MR219" s="207"/>
      <c r="MS219" s="207" t="str">
        <f t="shared" si="173"/>
        <v/>
      </c>
      <c r="MT219" s="207"/>
      <c r="MU219" s="207"/>
      <c r="MV219" s="209"/>
      <c r="MW219" s="207"/>
      <c r="MX219" s="207"/>
      <c r="MY219" s="207"/>
      <c r="MZ219" s="207" t="str">
        <f t="shared" si="174"/>
        <v/>
      </c>
      <c r="NA219" s="207"/>
      <c r="NB219" s="207"/>
      <c r="NC219" s="209"/>
      <c r="ND219" s="207"/>
      <c r="NE219" s="207"/>
      <c r="NF219" s="207"/>
      <c r="NG219" s="207" t="str">
        <f t="shared" si="175"/>
        <v/>
      </c>
      <c r="NH219" s="207"/>
      <c r="NI219" s="207"/>
      <c r="NJ219" s="209"/>
      <c r="NK219" s="207"/>
      <c r="NL219" s="207"/>
      <c r="NM219" s="207"/>
      <c r="NN219" s="207" t="str">
        <f t="shared" si="176"/>
        <v/>
      </c>
      <c r="NO219" s="207"/>
      <c r="NP219" s="207"/>
      <c r="NQ219" s="209"/>
      <c r="NR219" s="207"/>
      <c r="NS219" s="207"/>
      <c r="NT219" s="207"/>
      <c r="NU219" s="207" t="str">
        <f t="shared" si="177"/>
        <v/>
      </c>
      <c r="NV219" s="207"/>
      <c r="NW219" s="207"/>
      <c r="NX219" s="207"/>
      <c r="NY219" s="207"/>
      <c r="NZ219" s="207"/>
      <c r="OA219" s="207"/>
      <c r="OB219" s="207" t="str">
        <f t="shared" si="178"/>
        <v/>
      </c>
      <c r="OC219" s="207"/>
      <c r="OD219" s="207"/>
      <c r="OE219" s="209"/>
      <c r="OF219" s="207"/>
      <c r="OG219" s="207"/>
      <c r="OH219" s="207"/>
      <c r="OI219" s="207" t="str">
        <f t="shared" si="179"/>
        <v/>
      </c>
      <c r="OJ219" s="207"/>
      <c r="OK219" s="207"/>
      <c r="OL219" s="209"/>
      <c r="OM219" s="207"/>
      <c r="ON219" s="207"/>
      <c r="OO219" s="207"/>
      <c r="OP219" s="207" t="str">
        <f t="shared" si="180"/>
        <v/>
      </c>
      <c r="OQ219" s="207"/>
      <c r="OR219" s="207"/>
      <c r="OS219" s="209"/>
      <c r="OT219" s="207"/>
      <c r="OU219" s="207"/>
      <c r="OV219" s="207"/>
      <c r="OW219" s="207" t="str">
        <f t="shared" si="181"/>
        <v/>
      </c>
      <c r="OX219" s="207"/>
      <c r="OY219" s="207"/>
      <c r="OZ219" s="209"/>
      <c r="PA219" s="207"/>
      <c r="PB219" s="207"/>
      <c r="PC219" s="207"/>
      <c r="PD219" s="207" t="str">
        <f t="shared" si="182"/>
        <v/>
      </c>
      <c r="PE219" s="207"/>
      <c r="PF219" s="207"/>
      <c r="PG219" s="209"/>
      <c r="PH219" s="207"/>
      <c r="PI219" s="207"/>
      <c r="PJ219" s="207"/>
      <c r="PK219" s="207" t="str">
        <f t="shared" si="183"/>
        <v/>
      </c>
      <c r="PL219" s="207"/>
      <c r="PM219" s="207"/>
      <c r="PN219" s="207"/>
      <c r="PO219" s="207"/>
      <c r="PP219" s="207"/>
      <c r="PQ219" s="207"/>
      <c r="PR219" s="207" t="str">
        <f t="shared" si="184"/>
        <v/>
      </c>
      <c r="PS219" s="207"/>
      <c r="PT219" s="207"/>
      <c r="PU219" s="207"/>
      <c r="PV219" s="207"/>
      <c r="PW219" s="207"/>
      <c r="PX219" s="207"/>
      <c r="PY219" s="207" t="str">
        <f t="shared" si="185"/>
        <v/>
      </c>
      <c r="PZ219" s="207"/>
      <c r="QA219" s="207"/>
      <c r="QB219" s="207"/>
      <c r="QC219" s="207"/>
      <c r="QD219" s="207"/>
      <c r="QE219" s="207"/>
      <c r="QF219" s="207" t="str">
        <f t="shared" si="186"/>
        <v/>
      </c>
      <c r="QG219" s="207"/>
      <c r="QH219" s="207"/>
      <c r="QI219" s="207"/>
      <c r="QJ219" s="207"/>
      <c r="QK219" s="207"/>
      <c r="QL219" s="207"/>
      <c r="QM219" s="207"/>
      <c r="QN219" s="207"/>
      <c r="QO219" s="207"/>
      <c r="QP219" s="207"/>
      <c r="QQ219" s="207"/>
      <c r="QR219" s="207"/>
      <c r="QS219" s="207"/>
      <c r="QT219" s="207"/>
      <c r="QU219" s="207"/>
      <c r="QV219" s="207"/>
    </row>
    <row r="220" spans="1:464" s="6" customFormat="1" ht="16.5">
      <c r="A220" s="207"/>
      <c r="B220" s="208"/>
      <c r="C220" s="208"/>
      <c r="D220" s="208"/>
      <c r="E220" s="208"/>
      <c r="F220" s="207"/>
      <c r="G220" s="207" t="e">
        <f t="shared" si="238"/>
        <v>#N/A</v>
      </c>
      <c r="H220" s="208"/>
      <c r="I220" s="208"/>
      <c r="J220" s="208"/>
      <c r="K220" s="207"/>
      <c r="L220" s="207"/>
      <c r="M220" s="207"/>
      <c r="N220" s="207">
        <f t="shared" si="239"/>
        <v>20</v>
      </c>
      <c r="O220" s="207"/>
      <c r="P220" s="207"/>
      <c r="Q220" s="209"/>
      <c r="R220" s="207"/>
      <c r="S220" s="207"/>
      <c r="T220" s="207"/>
      <c r="U220" s="207">
        <f t="shared" si="240"/>
        <v>0</v>
      </c>
      <c r="V220" s="207"/>
      <c r="W220" s="207"/>
      <c r="X220" s="209"/>
      <c r="Y220" s="207"/>
      <c r="Z220" s="207"/>
      <c r="AA220" s="207"/>
      <c r="AB220" s="207">
        <f t="shared" si="241"/>
        <v>0</v>
      </c>
      <c r="AC220" s="207"/>
      <c r="AD220" s="207"/>
      <c r="AE220" s="209"/>
      <c r="AF220" s="207"/>
      <c r="AG220" s="207"/>
      <c r="AH220" s="207"/>
      <c r="AI220" s="207" t="str">
        <f t="shared" si="191"/>
        <v/>
      </c>
      <c r="AJ220" s="207"/>
      <c r="AK220" s="207"/>
      <c r="AL220" s="209"/>
      <c r="AM220" s="207"/>
      <c r="AN220" s="207"/>
      <c r="AO220" s="207"/>
      <c r="AP220" s="207" t="str">
        <f t="shared" si="192"/>
        <v/>
      </c>
      <c r="AQ220" s="207"/>
      <c r="AR220" s="207"/>
      <c r="AS220" s="209"/>
      <c r="AT220" s="207"/>
      <c r="AU220" s="207"/>
      <c r="AV220" s="207"/>
      <c r="AW220" s="207" t="str">
        <f t="shared" si="193"/>
        <v/>
      </c>
      <c r="AX220" s="207"/>
      <c r="AY220" s="207"/>
      <c r="AZ220" s="207"/>
      <c r="BA220" s="207"/>
      <c r="BB220" s="207"/>
      <c r="BC220" s="207"/>
      <c r="BD220" s="207" t="str">
        <f t="shared" si="194"/>
        <v/>
      </c>
      <c r="BE220" s="207"/>
      <c r="BF220" s="207"/>
      <c r="BG220" s="209"/>
      <c r="BH220" s="207"/>
      <c r="BI220" s="207"/>
      <c r="BJ220" s="207"/>
      <c r="BK220" s="207" t="str">
        <f t="shared" si="195"/>
        <v/>
      </c>
      <c r="BL220" s="207"/>
      <c r="BM220" s="207"/>
      <c r="BN220" s="209"/>
      <c r="BO220" s="207"/>
      <c r="BP220" s="207"/>
      <c r="BQ220" s="207"/>
      <c r="BR220" s="207" t="str">
        <f t="shared" si="196"/>
        <v/>
      </c>
      <c r="BS220" s="207"/>
      <c r="BT220" s="207"/>
      <c r="BU220" s="209"/>
      <c r="BV220" s="207"/>
      <c r="BW220" s="207"/>
      <c r="BX220" s="207"/>
      <c r="BY220" s="207" t="str">
        <f t="shared" si="197"/>
        <v/>
      </c>
      <c r="BZ220" s="207"/>
      <c r="CA220" s="207"/>
      <c r="CB220" s="209"/>
      <c r="CC220" s="207"/>
      <c r="CD220" s="207"/>
      <c r="CE220" s="207"/>
      <c r="CF220" s="207" t="str">
        <f t="shared" si="198"/>
        <v/>
      </c>
      <c r="CG220" s="207"/>
      <c r="CH220" s="207"/>
      <c r="CI220" s="209"/>
      <c r="CJ220" s="207"/>
      <c r="CK220" s="207"/>
      <c r="CL220" s="207"/>
      <c r="CM220" s="207" t="str">
        <f t="shared" si="199"/>
        <v/>
      </c>
      <c r="CN220" s="207"/>
      <c r="CO220" s="207"/>
      <c r="CP220" s="207"/>
      <c r="CQ220" s="207"/>
      <c r="CR220" s="207"/>
      <c r="CS220" s="207"/>
      <c r="CT220" s="207" t="str">
        <f t="shared" si="200"/>
        <v/>
      </c>
      <c r="CU220" s="207"/>
      <c r="CV220" s="207"/>
      <c r="CW220" s="209"/>
      <c r="CX220" s="207"/>
      <c r="CY220" s="207"/>
      <c r="CZ220" s="207"/>
      <c r="DA220" s="207" t="str">
        <f t="shared" si="201"/>
        <v/>
      </c>
      <c r="DB220" s="207"/>
      <c r="DC220" s="207"/>
      <c r="DD220" s="209"/>
      <c r="DE220" s="207"/>
      <c r="DF220" s="207"/>
      <c r="DG220" s="207"/>
      <c r="DH220" s="207" t="str">
        <f t="shared" si="202"/>
        <v/>
      </c>
      <c r="DI220" s="207"/>
      <c r="DJ220" s="207"/>
      <c r="DK220" s="209"/>
      <c r="DL220" s="207"/>
      <c r="DM220" s="207"/>
      <c r="DN220" s="207"/>
      <c r="DO220" s="207" t="str">
        <f t="shared" si="203"/>
        <v/>
      </c>
      <c r="DP220" s="207"/>
      <c r="DQ220" s="207"/>
      <c r="DR220" s="209"/>
      <c r="DS220" s="207"/>
      <c r="DT220" s="207"/>
      <c r="DU220" s="207"/>
      <c r="DV220" s="207" t="str">
        <f t="shared" si="204"/>
        <v/>
      </c>
      <c r="DW220" s="207"/>
      <c r="DX220" s="207"/>
      <c r="DY220" s="209"/>
      <c r="DZ220" s="207"/>
      <c r="EA220" s="207"/>
      <c r="EB220" s="207"/>
      <c r="EC220" s="207" t="str">
        <f t="shared" si="205"/>
        <v/>
      </c>
      <c r="ED220" s="207"/>
      <c r="EE220" s="207"/>
      <c r="EF220" s="207"/>
      <c r="EG220" s="207"/>
      <c r="EH220" s="207"/>
      <c r="EI220" s="207"/>
      <c r="EJ220" s="207" t="str">
        <f t="shared" si="206"/>
        <v/>
      </c>
      <c r="EK220" s="207"/>
      <c r="EL220" s="207"/>
      <c r="EM220" s="209"/>
      <c r="EN220" s="207"/>
      <c r="EO220" s="207"/>
      <c r="EP220" s="207"/>
      <c r="EQ220" s="207" t="str">
        <f t="shared" si="207"/>
        <v/>
      </c>
      <c r="ER220" s="207"/>
      <c r="ES220" s="207"/>
      <c r="ET220" s="209"/>
      <c r="EU220" s="207"/>
      <c r="EV220" s="207"/>
      <c r="EW220" s="207"/>
      <c r="EX220" s="207" t="str">
        <f t="shared" si="208"/>
        <v/>
      </c>
      <c r="EY220" s="207"/>
      <c r="EZ220" s="207"/>
      <c r="FA220" s="209"/>
      <c r="FB220" s="207"/>
      <c r="FC220" s="207"/>
      <c r="FD220" s="207"/>
      <c r="FE220" s="207" t="str">
        <f t="shared" si="209"/>
        <v/>
      </c>
      <c r="FF220" s="207"/>
      <c r="FG220" s="207"/>
      <c r="FH220" s="209"/>
      <c r="FI220" s="207"/>
      <c r="FJ220" s="207"/>
      <c r="FK220" s="207"/>
      <c r="FL220" s="207" t="str">
        <f t="shared" si="210"/>
        <v/>
      </c>
      <c r="FM220" s="207"/>
      <c r="FN220" s="207"/>
      <c r="FO220" s="209"/>
      <c r="FP220" s="207"/>
      <c r="FQ220" s="207"/>
      <c r="FR220" s="207"/>
      <c r="FS220" s="207" t="str">
        <f t="shared" si="211"/>
        <v/>
      </c>
      <c r="FT220" s="207"/>
      <c r="FU220" s="207"/>
      <c r="FV220" s="207"/>
      <c r="FW220" s="207"/>
      <c r="FX220" s="207"/>
      <c r="FY220" s="207"/>
      <c r="FZ220" s="207" t="str">
        <f t="shared" si="212"/>
        <v/>
      </c>
      <c r="GA220" s="207"/>
      <c r="GB220" s="207"/>
      <c r="GC220" s="209"/>
      <c r="GD220" s="207"/>
      <c r="GE220" s="207"/>
      <c r="GF220" s="207"/>
      <c r="GG220" s="207" t="str">
        <f t="shared" si="213"/>
        <v/>
      </c>
      <c r="GH220" s="207"/>
      <c r="GI220" s="207"/>
      <c r="GJ220" s="209"/>
      <c r="GK220" s="207"/>
      <c r="GL220" s="207"/>
      <c r="GM220" s="207"/>
      <c r="GN220" s="207" t="str">
        <f t="shared" si="214"/>
        <v/>
      </c>
      <c r="GO220" s="207"/>
      <c r="GP220" s="207"/>
      <c r="GQ220" s="209"/>
      <c r="GR220" s="207"/>
      <c r="GS220" s="207"/>
      <c r="GT220" s="207"/>
      <c r="GU220" s="207" t="str">
        <f t="shared" si="215"/>
        <v/>
      </c>
      <c r="GV220" s="207"/>
      <c r="GW220" s="207"/>
      <c r="GX220" s="209"/>
      <c r="GY220" s="207"/>
      <c r="GZ220" s="207"/>
      <c r="HA220" s="207"/>
      <c r="HB220" s="207" t="str">
        <f t="shared" si="216"/>
        <v/>
      </c>
      <c r="HC220" s="207"/>
      <c r="HD220" s="207"/>
      <c r="HE220" s="209"/>
      <c r="HF220" s="207"/>
      <c r="HG220" s="207"/>
      <c r="HH220" s="207"/>
      <c r="HI220" s="207" t="str">
        <f t="shared" si="217"/>
        <v/>
      </c>
      <c r="HJ220" s="207"/>
      <c r="HK220" s="207"/>
      <c r="HL220" s="207"/>
      <c r="HM220" s="207"/>
      <c r="HN220" s="207"/>
      <c r="HO220" s="207"/>
      <c r="HP220" s="207" t="str">
        <f t="shared" si="218"/>
        <v/>
      </c>
      <c r="HQ220" s="207"/>
      <c r="HR220" s="207"/>
      <c r="HS220" s="209"/>
      <c r="HT220" s="207"/>
      <c r="HU220" s="207"/>
      <c r="HV220" s="207"/>
      <c r="HW220" s="207" t="str">
        <f t="shared" si="219"/>
        <v/>
      </c>
      <c r="HX220" s="207"/>
      <c r="HY220" s="207"/>
      <c r="HZ220" s="209"/>
      <c r="IA220" s="207"/>
      <c r="IB220" s="207"/>
      <c r="IC220" s="207"/>
      <c r="ID220" s="207" t="str">
        <f t="shared" si="220"/>
        <v/>
      </c>
      <c r="IE220" s="207"/>
      <c r="IF220" s="207"/>
      <c r="IG220" s="209"/>
      <c r="IH220" s="207"/>
      <c r="II220" s="207"/>
      <c r="IJ220" s="207"/>
      <c r="IK220" s="207" t="str">
        <f t="shared" si="221"/>
        <v/>
      </c>
      <c r="IL220" s="207"/>
      <c r="IM220" s="207"/>
      <c r="IN220" s="209"/>
      <c r="IO220" s="207"/>
      <c r="IP220" s="207"/>
      <c r="IQ220" s="207"/>
      <c r="IR220" s="207" t="str">
        <f t="shared" si="222"/>
        <v/>
      </c>
      <c r="IS220" s="207"/>
      <c r="IT220" s="207"/>
      <c r="IU220" s="209"/>
      <c r="IV220" s="207"/>
      <c r="IW220" s="207"/>
      <c r="IX220" s="207"/>
      <c r="IY220" s="207" t="str">
        <f t="shared" si="223"/>
        <v/>
      </c>
      <c r="IZ220" s="207"/>
      <c r="JA220" s="207"/>
      <c r="JB220" s="207"/>
      <c r="JC220" s="207"/>
      <c r="JD220" s="207"/>
      <c r="JE220" s="207"/>
      <c r="JF220" s="207" t="str">
        <f t="shared" si="224"/>
        <v/>
      </c>
      <c r="JG220" s="207"/>
      <c r="JH220" s="207"/>
      <c r="JI220" s="209"/>
      <c r="JJ220" s="207"/>
      <c r="JK220" s="207"/>
      <c r="JL220" s="207"/>
      <c r="JM220" s="207" t="str">
        <f t="shared" si="225"/>
        <v/>
      </c>
      <c r="JN220" s="207"/>
      <c r="JO220" s="207"/>
      <c r="JP220" s="209"/>
      <c r="JQ220" s="207"/>
      <c r="JR220" s="207"/>
      <c r="JS220" s="207"/>
      <c r="JT220" s="207" t="str">
        <f t="shared" si="226"/>
        <v/>
      </c>
      <c r="JU220" s="207"/>
      <c r="JV220" s="207"/>
      <c r="JW220" s="209"/>
      <c r="JX220" s="207"/>
      <c r="JY220" s="207"/>
      <c r="JZ220" s="207"/>
      <c r="KA220" s="207" t="str">
        <f t="shared" si="227"/>
        <v/>
      </c>
      <c r="KB220" s="207"/>
      <c r="KC220" s="207"/>
      <c r="KD220" s="209"/>
      <c r="KE220" s="207"/>
      <c r="KF220" s="207"/>
      <c r="KG220" s="207"/>
      <c r="KH220" s="207" t="str">
        <f t="shared" si="228"/>
        <v/>
      </c>
      <c r="KI220" s="207"/>
      <c r="KJ220" s="207"/>
      <c r="KK220" s="209"/>
      <c r="KL220" s="207"/>
      <c r="KM220" s="207"/>
      <c r="KN220" s="207"/>
      <c r="KO220" s="207" t="str">
        <f t="shared" si="229"/>
        <v/>
      </c>
      <c r="KP220" s="207"/>
      <c r="KQ220" s="207"/>
      <c r="KR220" s="207"/>
      <c r="KS220" s="207"/>
      <c r="KT220" s="207"/>
      <c r="KU220" s="207"/>
      <c r="KV220" s="207" t="str">
        <f t="shared" si="230"/>
        <v/>
      </c>
      <c r="KW220" s="207"/>
      <c r="KX220" s="207"/>
      <c r="KY220" s="209"/>
      <c r="KZ220" s="207"/>
      <c r="LA220" s="207"/>
      <c r="LB220" s="207"/>
      <c r="LC220" s="207" t="str">
        <f t="shared" si="231"/>
        <v/>
      </c>
      <c r="LD220" s="207"/>
      <c r="LE220" s="207"/>
      <c r="LF220" s="209"/>
      <c r="LG220" s="207"/>
      <c r="LH220" s="207"/>
      <c r="LI220" s="207"/>
      <c r="LJ220" s="207" t="str">
        <f t="shared" si="168"/>
        <v/>
      </c>
      <c r="LK220" s="207"/>
      <c r="LL220" s="207"/>
      <c r="LM220" s="209"/>
      <c r="LN220" s="207"/>
      <c r="LO220" s="207"/>
      <c r="LP220" s="207"/>
      <c r="LQ220" s="207" t="str">
        <f t="shared" si="169"/>
        <v/>
      </c>
      <c r="LR220" s="207"/>
      <c r="LS220" s="207"/>
      <c r="LT220" s="209"/>
      <c r="LU220" s="207"/>
      <c r="LV220" s="207"/>
      <c r="LW220" s="207"/>
      <c r="LX220" s="207" t="str">
        <f t="shared" si="170"/>
        <v/>
      </c>
      <c r="LY220" s="207"/>
      <c r="LZ220" s="207"/>
      <c r="MA220" s="209"/>
      <c r="MB220" s="207"/>
      <c r="MC220" s="207"/>
      <c r="MD220" s="207"/>
      <c r="ME220" s="207" t="str">
        <f t="shared" si="171"/>
        <v/>
      </c>
      <c r="MF220" s="207"/>
      <c r="MG220" s="207"/>
      <c r="MH220" s="207"/>
      <c r="MI220" s="207"/>
      <c r="MJ220" s="207"/>
      <c r="MK220" s="207"/>
      <c r="ML220" s="207" t="str">
        <f t="shared" si="172"/>
        <v/>
      </c>
      <c r="MM220" s="207"/>
      <c r="MN220" s="207"/>
      <c r="MO220" s="209"/>
      <c r="MP220" s="207"/>
      <c r="MQ220" s="207"/>
      <c r="MR220" s="207"/>
      <c r="MS220" s="207" t="str">
        <f t="shared" si="173"/>
        <v/>
      </c>
      <c r="MT220" s="207"/>
      <c r="MU220" s="207"/>
      <c r="MV220" s="209"/>
      <c r="MW220" s="207"/>
      <c r="MX220" s="207"/>
      <c r="MY220" s="207"/>
      <c r="MZ220" s="207" t="str">
        <f t="shared" si="174"/>
        <v/>
      </c>
      <c r="NA220" s="207"/>
      <c r="NB220" s="207"/>
      <c r="NC220" s="209"/>
      <c r="ND220" s="207"/>
      <c r="NE220" s="207"/>
      <c r="NF220" s="207"/>
      <c r="NG220" s="207" t="str">
        <f t="shared" si="175"/>
        <v/>
      </c>
      <c r="NH220" s="207"/>
      <c r="NI220" s="207"/>
      <c r="NJ220" s="209"/>
      <c r="NK220" s="207"/>
      <c r="NL220" s="207"/>
      <c r="NM220" s="207"/>
      <c r="NN220" s="207" t="str">
        <f t="shared" si="176"/>
        <v/>
      </c>
      <c r="NO220" s="207"/>
      <c r="NP220" s="207"/>
      <c r="NQ220" s="209"/>
      <c r="NR220" s="207"/>
      <c r="NS220" s="207"/>
      <c r="NT220" s="207"/>
      <c r="NU220" s="207" t="str">
        <f t="shared" si="177"/>
        <v/>
      </c>
      <c r="NV220" s="207"/>
      <c r="NW220" s="207"/>
      <c r="NX220" s="207"/>
      <c r="NY220" s="207"/>
      <c r="NZ220" s="207"/>
      <c r="OA220" s="207"/>
      <c r="OB220" s="207" t="str">
        <f t="shared" si="178"/>
        <v/>
      </c>
      <c r="OC220" s="207"/>
      <c r="OD220" s="207"/>
      <c r="OE220" s="209"/>
      <c r="OF220" s="207"/>
      <c r="OG220" s="207"/>
      <c r="OH220" s="207"/>
      <c r="OI220" s="207" t="str">
        <f t="shared" si="179"/>
        <v/>
      </c>
      <c r="OJ220" s="207"/>
      <c r="OK220" s="207"/>
      <c r="OL220" s="209"/>
      <c r="OM220" s="207"/>
      <c r="ON220" s="207"/>
      <c r="OO220" s="207"/>
      <c r="OP220" s="207" t="str">
        <f t="shared" si="180"/>
        <v/>
      </c>
      <c r="OQ220" s="207"/>
      <c r="OR220" s="207"/>
      <c r="OS220" s="209"/>
      <c r="OT220" s="207"/>
      <c r="OU220" s="207"/>
      <c r="OV220" s="207"/>
      <c r="OW220" s="207" t="str">
        <f t="shared" si="181"/>
        <v/>
      </c>
      <c r="OX220" s="207"/>
      <c r="OY220" s="207"/>
      <c r="OZ220" s="209"/>
      <c r="PA220" s="207"/>
      <c r="PB220" s="207"/>
      <c r="PC220" s="207"/>
      <c r="PD220" s="207" t="str">
        <f t="shared" si="182"/>
        <v/>
      </c>
      <c r="PE220" s="207"/>
      <c r="PF220" s="207"/>
      <c r="PG220" s="209"/>
      <c r="PH220" s="207"/>
      <c r="PI220" s="207"/>
      <c r="PJ220" s="207"/>
      <c r="PK220" s="207" t="str">
        <f t="shared" si="183"/>
        <v/>
      </c>
      <c r="PL220" s="207"/>
      <c r="PM220" s="207"/>
      <c r="PN220" s="207"/>
      <c r="PO220" s="207"/>
      <c r="PP220" s="207"/>
      <c r="PQ220" s="207"/>
      <c r="PR220" s="207" t="str">
        <f t="shared" si="184"/>
        <v/>
      </c>
      <c r="PS220" s="207"/>
      <c r="PT220" s="207"/>
      <c r="PU220" s="207"/>
      <c r="PV220" s="207"/>
      <c r="PW220" s="207"/>
      <c r="PX220" s="207"/>
      <c r="PY220" s="207" t="str">
        <f t="shared" si="185"/>
        <v/>
      </c>
      <c r="PZ220" s="207"/>
      <c r="QA220" s="207"/>
      <c r="QB220" s="207"/>
      <c r="QC220" s="207"/>
      <c r="QD220" s="207"/>
      <c r="QE220" s="207"/>
      <c r="QF220" s="207" t="str">
        <f t="shared" si="186"/>
        <v/>
      </c>
      <c r="QG220" s="207"/>
      <c r="QH220" s="207"/>
      <c r="QI220" s="207"/>
      <c r="QJ220" s="207"/>
      <c r="QK220" s="207"/>
      <c r="QL220" s="207"/>
      <c r="QM220" s="207"/>
      <c r="QN220" s="207"/>
      <c r="QO220" s="207"/>
      <c r="QP220" s="207"/>
      <c r="QQ220" s="207"/>
      <c r="QR220" s="207"/>
      <c r="QS220" s="207"/>
      <c r="QT220" s="207"/>
      <c r="QU220" s="207"/>
      <c r="QV220" s="207"/>
    </row>
    <row r="221" spans="1:464" s="6" customFormat="1" ht="16.5">
      <c r="A221" s="207"/>
      <c r="B221" s="208"/>
      <c r="C221" s="208"/>
      <c r="D221" s="208"/>
      <c r="E221" s="208"/>
      <c r="F221" s="207"/>
      <c r="G221" s="207" t="e">
        <f t="shared" si="238"/>
        <v>#N/A</v>
      </c>
      <c r="H221" s="208"/>
      <c r="I221" s="208"/>
      <c r="J221" s="208"/>
      <c r="K221" s="207"/>
      <c r="L221" s="207"/>
      <c r="M221" s="207"/>
      <c r="N221" s="207">
        <f t="shared" si="239"/>
        <v>20</v>
      </c>
      <c r="O221" s="207"/>
      <c r="P221" s="207"/>
      <c r="Q221" s="209"/>
      <c r="R221" s="207"/>
      <c r="S221" s="207"/>
      <c r="T221" s="207"/>
      <c r="U221" s="207">
        <f t="shared" si="240"/>
        <v>0</v>
      </c>
      <c r="V221" s="207"/>
      <c r="W221" s="207"/>
      <c r="X221" s="209"/>
      <c r="Y221" s="207"/>
      <c r="Z221" s="207"/>
      <c r="AA221" s="207"/>
      <c r="AB221" s="207">
        <f t="shared" si="241"/>
        <v>20</v>
      </c>
      <c r="AC221" s="207"/>
      <c r="AD221" s="207"/>
      <c r="AE221" s="209"/>
      <c r="AF221" s="207"/>
      <c r="AG221" s="207"/>
      <c r="AH221" s="207"/>
      <c r="AI221" s="207" t="str">
        <f t="shared" si="191"/>
        <v/>
      </c>
      <c r="AJ221" s="207"/>
      <c r="AK221" s="207"/>
      <c r="AL221" s="209"/>
      <c r="AM221" s="207"/>
      <c r="AN221" s="207"/>
      <c r="AO221" s="207"/>
      <c r="AP221" s="207" t="str">
        <f t="shared" si="192"/>
        <v/>
      </c>
      <c r="AQ221" s="207"/>
      <c r="AR221" s="207"/>
      <c r="AS221" s="209"/>
      <c r="AT221" s="207"/>
      <c r="AU221" s="207"/>
      <c r="AV221" s="207"/>
      <c r="AW221" s="207" t="str">
        <f t="shared" si="193"/>
        <v/>
      </c>
      <c r="AX221" s="207"/>
      <c r="AY221" s="207"/>
      <c r="AZ221" s="207"/>
      <c r="BA221" s="207"/>
      <c r="BB221" s="207"/>
      <c r="BC221" s="207"/>
      <c r="BD221" s="207" t="str">
        <f t="shared" si="194"/>
        <v/>
      </c>
      <c r="BE221" s="207"/>
      <c r="BF221" s="207"/>
      <c r="BG221" s="209"/>
      <c r="BH221" s="207"/>
      <c r="BI221" s="207"/>
      <c r="BJ221" s="207"/>
      <c r="BK221" s="207" t="str">
        <f t="shared" si="195"/>
        <v/>
      </c>
      <c r="BL221" s="207"/>
      <c r="BM221" s="207"/>
      <c r="BN221" s="209"/>
      <c r="BO221" s="207"/>
      <c r="BP221" s="207"/>
      <c r="BQ221" s="207"/>
      <c r="BR221" s="207" t="str">
        <f t="shared" si="196"/>
        <v/>
      </c>
      <c r="BS221" s="207"/>
      <c r="BT221" s="207"/>
      <c r="BU221" s="209"/>
      <c r="BV221" s="207"/>
      <c r="BW221" s="207"/>
      <c r="BX221" s="207"/>
      <c r="BY221" s="207" t="str">
        <f t="shared" si="197"/>
        <v/>
      </c>
      <c r="BZ221" s="207"/>
      <c r="CA221" s="207"/>
      <c r="CB221" s="209"/>
      <c r="CC221" s="207"/>
      <c r="CD221" s="207"/>
      <c r="CE221" s="207"/>
      <c r="CF221" s="207" t="str">
        <f t="shared" si="198"/>
        <v/>
      </c>
      <c r="CG221" s="207"/>
      <c r="CH221" s="207"/>
      <c r="CI221" s="209"/>
      <c r="CJ221" s="207"/>
      <c r="CK221" s="207"/>
      <c r="CL221" s="207"/>
      <c r="CM221" s="207" t="str">
        <f t="shared" si="199"/>
        <v/>
      </c>
      <c r="CN221" s="207"/>
      <c r="CO221" s="207"/>
      <c r="CP221" s="207"/>
      <c r="CQ221" s="207"/>
      <c r="CR221" s="207"/>
      <c r="CS221" s="207"/>
      <c r="CT221" s="207" t="str">
        <f t="shared" si="200"/>
        <v/>
      </c>
      <c r="CU221" s="207"/>
      <c r="CV221" s="207"/>
      <c r="CW221" s="209"/>
      <c r="CX221" s="207"/>
      <c r="CY221" s="207"/>
      <c r="CZ221" s="207"/>
      <c r="DA221" s="207" t="str">
        <f t="shared" si="201"/>
        <v/>
      </c>
      <c r="DB221" s="207"/>
      <c r="DC221" s="207"/>
      <c r="DD221" s="209"/>
      <c r="DE221" s="207"/>
      <c r="DF221" s="207"/>
      <c r="DG221" s="207"/>
      <c r="DH221" s="207" t="str">
        <f t="shared" si="202"/>
        <v/>
      </c>
      <c r="DI221" s="207"/>
      <c r="DJ221" s="207"/>
      <c r="DK221" s="209"/>
      <c r="DL221" s="207"/>
      <c r="DM221" s="207"/>
      <c r="DN221" s="207"/>
      <c r="DO221" s="207" t="str">
        <f t="shared" si="203"/>
        <v/>
      </c>
      <c r="DP221" s="207"/>
      <c r="DQ221" s="207"/>
      <c r="DR221" s="209"/>
      <c r="DS221" s="207"/>
      <c r="DT221" s="207"/>
      <c r="DU221" s="207"/>
      <c r="DV221" s="207" t="str">
        <f t="shared" si="204"/>
        <v/>
      </c>
      <c r="DW221" s="207"/>
      <c r="DX221" s="207"/>
      <c r="DY221" s="209"/>
      <c r="DZ221" s="207"/>
      <c r="EA221" s="207"/>
      <c r="EB221" s="207"/>
      <c r="EC221" s="207" t="str">
        <f t="shared" si="205"/>
        <v/>
      </c>
      <c r="ED221" s="207"/>
      <c r="EE221" s="207"/>
      <c r="EF221" s="207"/>
      <c r="EG221" s="207"/>
      <c r="EH221" s="207"/>
      <c r="EI221" s="207"/>
      <c r="EJ221" s="207" t="str">
        <f t="shared" si="206"/>
        <v/>
      </c>
      <c r="EK221" s="207"/>
      <c r="EL221" s="207"/>
      <c r="EM221" s="209"/>
      <c r="EN221" s="207"/>
      <c r="EO221" s="207"/>
      <c r="EP221" s="207"/>
      <c r="EQ221" s="207" t="str">
        <f t="shared" si="207"/>
        <v/>
      </c>
      <c r="ER221" s="207"/>
      <c r="ES221" s="207"/>
      <c r="ET221" s="209"/>
      <c r="EU221" s="207"/>
      <c r="EV221" s="207"/>
      <c r="EW221" s="207"/>
      <c r="EX221" s="207" t="str">
        <f t="shared" si="208"/>
        <v/>
      </c>
      <c r="EY221" s="207"/>
      <c r="EZ221" s="207"/>
      <c r="FA221" s="209"/>
      <c r="FB221" s="207"/>
      <c r="FC221" s="207"/>
      <c r="FD221" s="207"/>
      <c r="FE221" s="207" t="str">
        <f t="shared" si="209"/>
        <v/>
      </c>
      <c r="FF221" s="207"/>
      <c r="FG221" s="207"/>
      <c r="FH221" s="209"/>
      <c r="FI221" s="207"/>
      <c r="FJ221" s="207"/>
      <c r="FK221" s="207"/>
      <c r="FL221" s="207" t="str">
        <f t="shared" si="210"/>
        <v/>
      </c>
      <c r="FM221" s="207"/>
      <c r="FN221" s="207"/>
      <c r="FO221" s="209"/>
      <c r="FP221" s="207"/>
      <c r="FQ221" s="207"/>
      <c r="FR221" s="207"/>
      <c r="FS221" s="207" t="str">
        <f t="shared" si="211"/>
        <v/>
      </c>
      <c r="FT221" s="207"/>
      <c r="FU221" s="207"/>
      <c r="FV221" s="207"/>
      <c r="FW221" s="207"/>
      <c r="FX221" s="207"/>
      <c r="FY221" s="207"/>
      <c r="FZ221" s="207" t="str">
        <f t="shared" si="212"/>
        <v/>
      </c>
      <c r="GA221" s="207"/>
      <c r="GB221" s="207"/>
      <c r="GC221" s="209"/>
      <c r="GD221" s="207"/>
      <c r="GE221" s="207"/>
      <c r="GF221" s="207"/>
      <c r="GG221" s="207" t="str">
        <f t="shared" si="213"/>
        <v/>
      </c>
      <c r="GH221" s="207"/>
      <c r="GI221" s="207"/>
      <c r="GJ221" s="209"/>
      <c r="GK221" s="207"/>
      <c r="GL221" s="207"/>
      <c r="GM221" s="207"/>
      <c r="GN221" s="207" t="str">
        <f t="shared" si="214"/>
        <v/>
      </c>
      <c r="GO221" s="207"/>
      <c r="GP221" s="207"/>
      <c r="GQ221" s="209"/>
      <c r="GR221" s="207"/>
      <c r="GS221" s="207"/>
      <c r="GT221" s="207"/>
      <c r="GU221" s="207" t="str">
        <f t="shared" si="215"/>
        <v/>
      </c>
      <c r="GV221" s="207"/>
      <c r="GW221" s="207"/>
      <c r="GX221" s="209"/>
      <c r="GY221" s="207"/>
      <c r="GZ221" s="207"/>
      <c r="HA221" s="207"/>
      <c r="HB221" s="207" t="str">
        <f t="shared" si="216"/>
        <v/>
      </c>
      <c r="HC221" s="207"/>
      <c r="HD221" s="207"/>
      <c r="HE221" s="209"/>
      <c r="HF221" s="207"/>
      <c r="HG221" s="207"/>
      <c r="HH221" s="207"/>
      <c r="HI221" s="207" t="str">
        <f t="shared" si="217"/>
        <v/>
      </c>
      <c r="HJ221" s="207"/>
      <c r="HK221" s="207"/>
      <c r="HL221" s="207"/>
      <c r="HM221" s="207"/>
      <c r="HN221" s="207"/>
      <c r="HO221" s="207"/>
      <c r="HP221" s="207" t="str">
        <f t="shared" si="218"/>
        <v/>
      </c>
      <c r="HQ221" s="207"/>
      <c r="HR221" s="207"/>
      <c r="HS221" s="209"/>
      <c r="HT221" s="207"/>
      <c r="HU221" s="207"/>
      <c r="HV221" s="207"/>
      <c r="HW221" s="207" t="str">
        <f t="shared" si="219"/>
        <v/>
      </c>
      <c r="HX221" s="207"/>
      <c r="HY221" s="207"/>
      <c r="HZ221" s="209"/>
      <c r="IA221" s="207"/>
      <c r="IB221" s="207"/>
      <c r="IC221" s="207"/>
      <c r="ID221" s="207" t="str">
        <f t="shared" si="220"/>
        <v/>
      </c>
      <c r="IE221" s="207"/>
      <c r="IF221" s="207"/>
      <c r="IG221" s="209"/>
      <c r="IH221" s="207"/>
      <c r="II221" s="207"/>
      <c r="IJ221" s="207"/>
      <c r="IK221" s="207" t="str">
        <f t="shared" si="221"/>
        <v/>
      </c>
      <c r="IL221" s="207"/>
      <c r="IM221" s="207"/>
      <c r="IN221" s="209"/>
      <c r="IO221" s="207"/>
      <c r="IP221" s="207"/>
      <c r="IQ221" s="207"/>
      <c r="IR221" s="207" t="str">
        <f t="shared" si="222"/>
        <v/>
      </c>
      <c r="IS221" s="207"/>
      <c r="IT221" s="207"/>
      <c r="IU221" s="209"/>
      <c r="IV221" s="207"/>
      <c r="IW221" s="207"/>
      <c r="IX221" s="207"/>
      <c r="IY221" s="207" t="str">
        <f t="shared" si="223"/>
        <v/>
      </c>
      <c r="IZ221" s="207"/>
      <c r="JA221" s="207"/>
      <c r="JB221" s="207"/>
      <c r="JC221" s="207"/>
      <c r="JD221" s="207"/>
      <c r="JE221" s="207"/>
      <c r="JF221" s="207" t="str">
        <f t="shared" si="224"/>
        <v/>
      </c>
      <c r="JG221" s="207"/>
      <c r="JH221" s="207"/>
      <c r="JI221" s="209"/>
      <c r="JJ221" s="207"/>
      <c r="JK221" s="207"/>
      <c r="JL221" s="207"/>
      <c r="JM221" s="207" t="str">
        <f t="shared" si="225"/>
        <v/>
      </c>
      <c r="JN221" s="207"/>
      <c r="JO221" s="207"/>
      <c r="JP221" s="209"/>
      <c r="JQ221" s="207"/>
      <c r="JR221" s="207"/>
      <c r="JS221" s="207"/>
      <c r="JT221" s="207" t="str">
        <f t="shared" si="226"/>
        <v/>
      </c>
      <c r="JU221" s="207"/>
      <c r="JV221" s="207"/>
      <c r="JW221" s="209"/>
      <c r="JX221" s="207"/>
      <c r="JY221" s="207"/>
      <c r="JZ221" s="207"/>
      <c r="KA221" s="207" t="str">
        <f t="shared" si="227"/>
        <v/>
      </c>
      <c r="KB221" s="207"/>
      <c r="KC221" s="207"/>
      <c r="KD221" s="209"/>
      <c r="KE221" s="207"/>
      <c r="KF221" s="207"/>
      <c r="KG221" s="207"/>
      <c r="KH221" s="207" t="str">
        <f t="shared" si="228"/>
        <v/>
      </c>
      <c r="KI221" s="207"/>
      <c r="KJ221" s="207"/>
      <c r="KK221" s="209"/>
      <c r="KL221" s="207"/>
      <c r="KM221" s="207"/>
      <c r="KN221" s="207"/>
      <c r="KO221" s="207" t="str">
        <f t="shared" si="229"/>
        <v/>
      </c>
      <c r="KP221" s="207"/>
      <c r="KQ221" s="207"/>
      <c r="KR221" s="207"/>
      <c r="KS221" s="207"/>
      <c r="KT221" s="207"/>
      <c r="KU221" s="207"/>
      <c r="KV221" s="207" t="str">
        <f t="shared" si="230"/>
        <v/>
      </c>
      <c r="KW221" s="207"/>
      <c r="KX221" s="207"/>
      <c r="KY221" s="209"/>
      <c r="KZ221" s="207"/>
      <c r="LA221" s="207"/>
      <c r="LB221" s="207"/>
      <c r="LC221" s="207" t="str">
        <f t="shared" si="231"/>
        <v/>
      </c>
      <c r="LD221" s="207"/>
      <c r="LE221" s="207"/>
      <c r="LF221" s="209"/>
      <c r="LG221" s="207"/>
      <c r="LH221" s="207"/>
      <c r="LI221" s="207"/>
      <c r="LJ221" s="207" t="str">
        <f t="shared" ref="LJ221:LJ252" si="242">LQ44</f>
        <v/>
      </c>
      <c r="LK221" s="207"/>
      <c r="LL221" s="207"/>
      <c r="LM221" s="209"/>
      <c r="LN221" s="207"/>
      <c r="LO221" s="207"/>
      <c r="LP221" s="207"/>
      <c r="LQ221" s="207" t="str">
        <f t="shared" ref="LQ221:LQ252" si="243">ME44</f>
        <v/>
      </c>
      <c r="LR221" s="207"/>
      <c r="LS221" s="207"/>
      <c r="LT221" s="209"/>
      <c r="LU221" s="207"/>
      <c r="LV221" s="207"/>
      <c r="LW221" s="207"/>
      <c r="LX221" s="207" t="str">
        <f t="shared" ref="LX221:LX252" si="244">ML44</f>
        <v/>
      </c>
      <c r="LY221" s="207"/>
      <c r="LZ221" s="207"/>
      <c r="MA221" s="209"/>
      <c r="MB221" s="207"/>
      <c r="MC221" s="207"/>
      <c r="MD221" s="207"/>
      <c r="ME221" s="207" t="str">
        <f t="shared" ref="ME221:ME252" si="245">MS44</f>
        <v/>
      </c>
      <c r="MF221" s="207"/>
      <c r="MG221" s="207"/>
      <c r="MH221" s="207"/>
      <c r="MI221" s="207"/>
      <c r="MJ221" s="207"/>
      <c r="MK221" s="207"/>
      <c r="ML221" s="207" t="str">
        <f t="shared" ref="ML221:ML252" si="246">MZ44</f>
        <v/>
      </c>
      <c r="MM221" s="207"/>
      <c r="MN221" s="207"/>
      <c r="MO221" s="209"/>
      <c r="MP221" s="207"/>
      <c r="MQ221" s="207"/>
      <c r="MR221" s="207"/>
      <c r="MS221" s="207" t="str">
        <f t="shared" ref="MS221:MS252" si="247">NG44</f>
        <v/>
      </c>
      <c r="MT221" s="207"/>
      <c r="MU221" s="207"/>
      <c r="MV221" s="209"/>
      <c r="MW221" s="207"/>
      <c r="MX221" s="207"/>
      <c r="MY221" s="207"/>
      <c r="MZ221" s="207" t="str">
        <f t="shared" ref="MZ221:MZ252" si="248">NN44</f>
        <v/>
      </c>
      <c r="NA221" s="207"/>
      <c r="NB221" s="207"/>
      <c r="NC221" s="209"/>
      <c r="ND221" s="207"/>
      <c r="NE221" s="207"/>
      <c r="NF221" s="207"/>
      <c r="NG221" s="207" t="str">
        <f t="shared" ref="NG221:NG252" si="249">NU44</f>
        <v/>
      </c>
      <c r="NH221" s="207"/>
      <c r="NI221" s="207"/>
      <c r="NJ221" s="209"/>
      <c r="NK221" s="207"/>
      <c r="NL221" s="207"/>
      <c r="NM221" s="207"/>
      <c r="NN221" s="207" t="str">
        <f t="shared" ref="NN221:NN252" si="250">OB44</f>
        <v/>
      </c>
      <c r="NO221" s="207"/>
      <c r="NP221" s="207"/>
      <c r="NQ221" s="209"/>
      <c r="NR221" s="207"/>
      <c r="NS221" s="207"/>
      <c r="NT221" s="207"/>
      <c r="NU221" s="207" t="str">
        <f t="shared" ref="NU221:NU252" si="251">OI44</f>
        <v/>
      </c>
      <c r="NV221" s="207"/>
      <c r="NW221" s="207"/>
      <c r="NX221" s="207"/>
      <c r="NY221" s="207"/>
      <c r="NZ221" s="207"/>
      <c r="OA221" s="207"/>
      <c r="OB221" s="207" t="str">
        <f t="shared" ref="OB221:OB252" si="252">OP44</f>
        <v/>
      </c>
      <c r="OC221" s="207"/>
      <c r="OD221" s="207"/>
      <c r="OE221" s="209"/>
      <c r="OF221" s="207"/>
      <c r="OG221" s="207"/>
      <c r="OH221" s="207"/>
      <c r="OI221" s="207" t="str">
        <f t="shared" ref="OI221:OI252" si="253">OW44</f>
        <v/>
      </c>
      <c r="OJ221" s="207"/>
      <c r="OK221" s="207"/>
      <c r="OL221" s="209"/>
      <c r="OM221" s="207"/>
      <c r="ON221" s="207"/>
      <c r="OO221" s="207"/>
      <c r="OP221" s="207" t="str">
        <f t="shared" ref="OP221:OP252" si="254">PD44</f>
        <v/>
      </c>
      <c r="OQ221" s="207"/>
      <c r="OR221" s="207"/>
      <c r="OS221" s="209"/>
      <c r="OT221" s="207"/>
      <c r="OU221" s="207"/>
      <c r="OV221" s="207"/>
      <c r="OW221" s="207" t="str">
        <f t="shared" ref="OW221:OW252" si="255">PK44</f>
        <v/>
      </c>
      <c r="OX221" s="207"/>
      <c r="OY221" s="207"/>
      <c r="OZ221" s="209"/>
      <c r="PA221" s="207"/>
      <c r="PB221" s="207"/>
      <c r="PC221" s="207"/>
      <c r="PD221" s="207" t="str">
        <f t="shared" ref="PD221:PD252" si="256">PR44</f>
        <v/>
      </c>
      <c r="PE221" s="207"/>
      <c r="PF221" s="207"/>
      <c r="PG221" s="209"/>
      <c r="PH221" s="207"/>
      <c r="PI221" s="207"/>
      <c r="PJ221" s="207"/>
      <c r="PK221" s="207" t="str">
        <f t="shared" ref="PK221:PK252" si="257">PY44</f>
        <v/>
      </c>
      <c r="PL221" s="207"/>
      <c r="PM221" s="207"/>
      <c r="PN221" s="207"/>
      <c r="PO221" s="207"/>
      <c r="PP221" s="207"/>
      <c r="PQ221" s="207"/>
      <c r="PR221" s="207" t="str">
        <f t="shared" ref="PR221:PR252" si="258">QF44</f>
        <v/>
      </c>
      <c r="PS221" s="207"/>
      <c r="PT221" s="207"/>
      <c r="PU221" s="207"/>
      <c r="PV221" s="207"/>
      <c r="PW221" s="207"/>
      <c r="PX221" s="207"/>
      <c r="PY221" s="207" t="str">
        <f t="shared" ref="PY221:PY252" si="259">QM44</f>
        <v/>
      </c>
      <c r="PZ221" s="207"/>
      <c r="QA221" s="207"/>
      <c r="QB221" s="207"/>
      <c r="QC221" s="207"/>
      <c r="QD221" s="207"/>
      <c r="QE221" s="207"/>
      <c r="QF221" s="207" t="str">
        <f t="shared" ref="QF221:QF252" si="260">QT44</f>
        <v/>
      </c>
      <c r="QG221" s="207"/>
      <c r="QH221" s="207"/>
      <c r="QI221" s="207"/>
      <c r="QJ221" s="207"/>
      <c r="QK221" s="207"/>
      <c r="QL221" s="207"/>
      <c r="QM221" s="207"/>
      <c r="QN221" s="207"/>
      <c r="QO221" s="207"/>
      <c r="QP221" s="207"/>
      <c r="QQ221" s="207"/>
      <c r="QR221" s="207"/>
      <c r="QS221" s="207"/>
      <c r="QT221" s="207"/>
      <c r="QU221" s="207"/>
      <c r="QV221" s="207"/>
    </row>
    <row r="222" spans="1:464" s="6" customFormat="1" ht="16.5">
      <c r="A222" s="207"/>
      <c r="B222" s="208"/>
      <c r="C222" s="208"/>
      <c r="D222" s="208"/>
      <c r="E222" s="208"/>
      <c r="F222" s="207"/>
      <c r="G222" s="207" t="e">
        <f t="shared" si="238"/>
        <v>#N/A</v>
      </c>
      <c r="H222" s="208"/>
      <c r="I222" s="208"/>
      <c r="J222" s="208"/>
      <c r="K222" s="207"/>
      <c r="L222" s="207"/>
      <c r="M222" s="207"/>
      <c r="N222" s="207">
        <f t="shared" si="239"/>
        <v>20</v>
      </c>
      <c r="O222" s="207"/>
      <c r="P222" s="207"/>
      <c r="Q222" s="209"/>
      <c r="R222" s="207"/>
      <c r="S222" s="207"/>
      <c r="T222" s="207"/>
      <c r="U222" s="207">
        <f t="shared" si="240"/>
        <v>0</v>
      </c>
      <c r="V222" s="207"/>
      <c r="W222" s="207"/>
      <c r="X222" s="209"/>
      <c r="Y222" s="207"/>
      <c r="Z222" s="207"/>
      <c r="AA222" s="207"/>
      <c r="AB222" s="207">
        <f t="shared" si="241"/>
        <v>20</v>
      </c>
      <c r="AC222" s="207"/>
      <c r="AD222" s="207"/>
      <c r="AE222" s="209"/>
      <c r="AF222" s="207"/>
      <c r="AG222" s="207"/>
      <c r="AH222" s="207"/>
      <c r="AI222" s="207" t="str">
        <f t="shared" si="191"/>
        <v/>
      </c>
      <c r="AJ222" s="207"/>
      <c r="AK222" s="207"/>
      <c r="AL222" s="209"/>
      <c r="AM222" s="207"/>
      <c r="AN222" s="207"/>
      <c r="AO222" s="207"/>
      <c r="AP222" s="207" t="str">
        <f t="shared" si="192"/>
        <v/>
      </c>
      <c r="AQ222" s="207"/>
      <c r="AR222" s="207"/>
      <c r="AS222" s="209"/>
      <c r="AT222" s="207"/>
      <c r="AU222" s="207"/>
      <c r="AV222" s="207"/>
      <c r="AW222" s="207" t="str">
        <f t="shared" si="193"/>
        <v/>
      </c>
      <c r="AX222" s="207"/>
      <c r="AY222" s="207"/>
      <c r="AZ222" s="207"/>
      <c r="BA222" s="207"/>
      <c r="BB222" s="207"/>
      <c r="BC222" s="207"/>
      <c r="BD222" s="207" t="str">
        <f t="shared" si="194"/>
        <v/>
      </c>
      <c r="BE222" s="207"/>
      <c r="BF222" s="207"/>
      <c r="BG222" s="209"/>
      <c r="BH222" s="207"/>
      <c r="BI222" s="207"/>
      <c r="BJ222" s="207"/>
      <c r="BK222" s="207" t="str">
        <f t="shared" si="195"/>
        <v/>
      </c>
      <c r="BL222" s="207"/>
      <c r="BM222" s="207"/>
      <c r="BN222" s="209"/>
      <c r="BO222" s="207"/>
      <c r="BP222" s="207"/>
      <c r="BQ222" s="207"/>
      <c r="BR222" s="207" t="str">
        <f t="shared" si="196"/>
        <v/>
      </c>
      <c r="BS222" s="207"/>
      <c r="BT222" s="207"/>
      <c r="BU222" s="209"/>
      <c r="BV222" s="207"/>
      <c r="BW222" s="207"/>
      <c r="BX222" s="207"/>
      <c r="BY222" s="207" t="str">
        <f t="shared" si="197"/>
        <v/>
      </c>
      <c r="BZ222" s="207"/>
      <c r="CA222" s="207"/>
      <c r="CB222" s="209"/>
      <c r="CC222" s="207"/>
      <c r="CD222" s="207"/>
      <c r="CE222" s="207"/>
      <c r="CF222" s="207" t="str">
        <f t="shared" si="198"/>
        <v/>
      </c>
      <c r="CG222" s="207"/>
      <c r="CH222" s="207"/>
      <c r="CI222" s="209"/>
      <c r="CJ222" s="207"/>
      <c r="CK222" s="207"/>
      <c r="CL222" s="207"/>
      <c r="CM222" s="207" t="str">
        <f t="shared" si="199"/>
        <v/>
      </c>
      <c r="CN222" s="207"/>
      <c r="CO222" s="207"/>
      <c r="CP222" s="207"/>
      <c r="CQ222" s="207"/>
      <c r="CR222" s="207"/>
      <c r="CS222" s="207"/>
      <c r="CT222" s="207" t="str">
        <f t="shared" si="200"/>
        <v/>
      </c>
      <c r="CU222" s="207"/>
      <c r="CV222" s="207"/>
      <c r="CW222" s="209"/>
      <c r="CX222" s="207"/>
      <c r="CY222" s="207"/>
      <c r="CZ222" s="207"/>
      <c r="DA222" s="207" t="str">
        <f t="shared" si="201"/>
        <v/>
      </c>
      <c r="DB222" s="207"/>
      <c r="DC222" s="207"/>
      <c r="DD222" s="209"/>
      <c r="DE222" s="207"/>
      <c r="DF222" s="207"/>
      <c r="DG222" s="207"/>
      <c r="DH222" s="207" t="str">
        <f t="shared" si="202"/>
        <v/>
      </c>
      <c r="DI222" s="207"/>
      <c r="DJ222" s="207"/>
      <c r="DK222" s="209"/>
      <c r="DL222" s="207"/>
      <c r="DM222" s="207"/>
      <c r="DN222" s="207"/>
      <c r="DO222" s="207" t="str">
        <f t="shared" si="203"/>
        <v/>
      </c>
      <c r="DP222" s="207"/>
      <c r="DQ222" s="207"/>
      <c r="DR222" s="209"/>
      <c r="DS222" s="207"/>
      <c r="DT222" s="207"/>
      <c r="DU222" s="207"/>
      <c r="DV222" s="207" t="str">
        <f t="shared" si="204"/>
        <v/>
      </c>
      <c r="DW222" s="207"/>
      <c r="DX222" s="207"/>
      <c r="DY222" s="209"/>
      <c r="DZ222" s="207"/>
      <c r="EA222" s="207"/>
      <c r="EB222" s="207"/>
      <c r="EC222" s="207" t="str">
        <f t="shared" si="205"/>
        <v/>
      </c>
      <c r="ED222" s="207"/>
      <c r="EE222" s="207"/>
      <c r="EF222" s="207"/>
      <c r="EG222" s="207"/>
      <c r="EH222" s="207"/>
      <c r="EI222" s="207"/>
      <c r="EJ222" s="207" t="str">
        <f t="shared" si="206"/>
        <v/>
      </c>
      <c r="EK222" s="207"/>
      <c r="EL222" s="207"/>
      <c r="EM222" s="209"/>
      <c r="EN222" s="207"/>
      <c r="EO222" s="207"/>
      <c r="EP222" s="207"/>
      <c r="EQ222" s="207" t="str">
        <f t="shared" si="207"/>
        <v/>
      </c>
      <c r="ER222" s="207"/>
      <c r="ES222" s="207"/>
      <c r="ET222" s="209"/>
      <c r="EU222" s="207"/>
      <c r="EV222" s="207"/>
      <c r="EW222" s="207"/>
      <c r="EX222" s="207" t="str">
        <f t="shared" si="208"/>
        <v/>
      </c>
      <c r="EY222" s="207"/>
      <c r="EZ222" s="207"/>
      <c r="FA222" s="209"/>
      <c r="FB222" s="207"/>
      <c r="FC222" s="207"/>
      <c r="FD222" s="207"/>
      <c r="FE222" s="207" t="str">
        <f t="shared" si="209"/>
        <v/>
      </c>
      <c r="FF222" s="207"/>
      <c r="FG222" s="207"/>
      <c r="FH222" s="209"/>
      <c r="FI222" s="207"/>
      <c r="FJ222" s="207"/>
      <c r="FK222" s="207"/>
      <c r="FL222" s="207" t="str">
        <f t="shared" si="210"/>
        <v/>
      </c>
      <c r="FM222" s="207"/>
      <c r="FN222" s="207"/>
      <c r="FO222" s="209"/>
      <c r="FP222" s="207"/>
      <c r="FQ222" s="207"/>
      <c r="FR222" s="207"/>
      <c r="FS222" s="207" t="str">
        <f t="shared" si="211"/>
        <v/>
      </c>
      <c r="FT222" s="207"/>
      <c r="FU222" s="207"/>
      <c r="FV222" s="207"/>
      <c r="FW222" s="207"/>
      <c r="FX222" s="207"/>
      <c r="FY222" s="207"/>
      <c r="FZ222" s="207" t="str">
        <f t="shared" si="212"/>
        <v/>
      </c>
      <c r="GA222" s="207"/>
      <c r="GB222" s="207"/>
      <c r="GC222" s="209"/>
      <c r="GD222" s="207"/>
      <c r="GE222" s="207"/>
      <c r="GF222" s="207"/>
      <c r="GG222" s="207" t="str">
        <f t="shared" si="213"/>
        <v/>
      </c>
      <c r="GH222" s="207"/>
      <c r="GI222" s="207"/>
      <c r="GJ222" s="209"/>
      <c r="GK222" s="207"/>
      <c r="GL222" s="207"/>
      <c r="GM222" s="207"/>
      <c r="GN222" s="207" t="str">
        <f t="shared" si="214"/>
        <v/>
      </c>
      <c r="GO222" s="207"/>
      <c r="GP222" s="207"/>
      <c r="GQ222" s="209"/>
      <c r="GR222" s="207"/>
      <c r="GS222" s="207"/>
      <c r="GT222" s="207"/>
      <c r="GU222" s="207" t="str">
        <f t="shared" si="215"/>
        <v/>
      </c>
      <c r="GV222" s="207"/>
      <c r="GW222" s="207"/>
      <c r="GX222" s="209"/>
      <c r="GY222" s="207"/>
      <c r="GZ222" s="207"/>
      <c r="HA222" s="207"/>
      <c r="HB222" s="207" t="str">
        <f t="shared" si="216"/>
        <v/>
      </c>
      <c r="HC222" s="207"/>
      <c r="HD222" s="207"/>
      <c r="HE222" s="209"/>
      <c r="HF222" s="207"/>
      <c r="HG222" s="207"/>
      <c r="HH222" s="207"/>
      <c r="HI222" s="207" t="str">
        <f t="shared" si="217"/>
        <v/>
      </c>
      <c r="HJ222" s="207"/>
      <c r="HK222" s="207"/>
      <c r="HL222" s="207"/>
      <c r="HM222" s="207"/>
      <c r="HN222" s="207"/>
      <c r="HO222" s="207"/>
      <c r="HP222" s="207" t="str">
        <f t="shared" si="218"/>
        <v/>
      </c>
      <c r="HQ222" s="207"/>
      <c r="HR222" s="207"/>
      <c r="HS222" s="209"/>
      <c r="HT222" s="207"/>
      <c r="HU222" s="207"/>
      <c r="HV222" s="207"/>
      <c r="HW222" s="207" t="str">
        <f t="shared" si="219"/>
        <v/>
      </c>
      <c r="HX222" s="207"/>
      <c r="HY222" s="207"/>
      <c r="HZ222" s="209"/>
      <c r="IA222" s="207"/>
      <c r="IB222" s="207"/>
      <c r="IC222" s="207"/>
      <c r="ID222" s="207" t="str">
        <f t="shared" si="220"/>
        <v/>
      </c>
      <c r="IE222" s="207"/>
      <c r="IF222" s="207"/>
      <c r="IG222" s="209"/>
      <c r="IH222" s="207"/>
      <c r="II222" s="207"/>
      <c r="IJ222" s="207"/>
      <c r="IK222" s="207" t="str">
        <f t="shared" si="221"/>
        <v/>
      </c>
      <c r="IL222" s="207"/>
      <c r="IM222" s="207"/>
      <c r="IN222" s="209"/>
      <c r="IO222" s="207"/>
      <c r="IP222" s="207"/>
      <c r="IQ222" s="207"/>
      <c r="IR222" s="207" t="str">
        <f t="shared" si="222"/>
        <v/>
      </c>
      <c r="IS222" s="207"/>
      <c r="IT222" s="207"/>
      <c r="IU222" s="209"/>
      <c r="IV222" s="207"/>
      <c r="IW222" s="207"/>
      <c r="IX222" s="207"/>
      <c r="IY222" s="207" t="str">
        <f t="shared" si="223"/>
        <v/>
      </c>
      <c r="IZ222" s="207"/>
      <c r="JA222" s="207"/>
      <c r="JB222" s="207"/>
      <c r="JC222" s="207"/>
      <c r="JD222" s="207"/>
      <c r="JE222" s="207"/>
      <c r="JF222" s="207" t="str">
        <f t="shared" si="224"/>
        <v/>
      </c>
      <c r="JG222" s="207"/>
      <c r="JH222" s="207"/>
      <c r="JI222" s="209"/>
      <c r="JJ222" s="207"/>
      <c r="JK222" s="207"/>
      <c r="JL222" s="207"/>
      <c r="JM222" s="207" t="str">
        <f t="shared" si="225"/>
        <v/>
      </c>
      <c r="JN222" s="207"/>
      <c r="JO222" s="207"/>
      <c r="JP222" s="209"/>
      <c r="JQ222" s="207"/>
      <c r="JR222" s="207"/>
      <c r="JS222" s="207"/>
      <c r="JT222" s="207" t="str">
        <f t="shared" si="226"/>
        <v/>
      </c>
      <c r="JU222" s="207"/>
      <c r="JV222" s="207"/>
      <c r="JW222" s="209"/>
      <c r="JX222" s="207"/>
      <c r="JY222" s="207"/>
      <c r="JZ222" s="207"/>
      <c r="KA222" s="207" t="str">
        <f t="shared" si="227"/>
        <v/>
      </c>
      <c r="KB222" s="207"/>
      <c r="KC222" s="207"/>
      <c r="KD222" s="209"/>
      <c r="KE222" s="207"/>
      <c r="KF222" s="207"/>
      <c r="KG222" s="207"/>
      <c r="KH222" s="207" t="str">
        <f t="shared" si="228"/>
        <v/>
      </c>
      <c r="KI222" s="207"/>
      <c r="KJ222" s="207"/>
      <c r="KK222" s="209"/>
      <c r="KL222" s="207"/>
      <c r="KM222" s="207"/>
      <c r="KN222" s="207"/>
      <c r="KO222" s="207" t="str">
        <f t="shared" si="229"/>
        <v/>
      </c>
      <c r="KP222" s="207"/>
      <c r="KQ222" s="207"/>
      <c r="KR222" s="207"/>
      <c r="KS222" s="207"/>
      <c r="KT222" s="207"/>
      <c r="KU222" s="207"/>
      <c r="KV222" s="207" t="str">
        <f t="shared" si="230"/>
        <v/>
      </c>
      <c r="KW222" s="207"/>
      <c r="KX222" s="207"/>
      <c r="KY222" s="209"/>
      <c r="KZ222" s="207"/>
      <c r="LA222" s="207"/>
      <c r="LB222" s="207"/>
      <c r="LC222" s="207" t="str">
        <f t="shared" si="231"/>
        <v/>
      </c>
      <c r="LD222" s="207"/>
      <c r="LE222" s="207"/>
      <c r="LF222" s="209"/>
      <c r="LG222" s="207"/>
      <c r="LH222" s="207"/>
      <c r="LI222" s="207"/>
      <c r="LJ222" s="207" t="str">
        <f t="shared" si="242"/>
        <v/>
      </c>
      <c r="LK222" s="207"/>
      <c r="LL222" s="207"/>
      <c r="LM222" s="209"/>
      <c r="LN222" s="207"/>
      <c r="LO222" s="207"/>
      <c r="LP222" s="207"/>
      <c r="LQ222" s="207" t="str">
        <f t="shared" si="243"/>
        <v/>
      </c>
      <c r="LR222" s="207"/>
      <c r="LS222" s="207"/>
      <c r="LT222" s="209"/>
      <c r="LU222" s="207"/>
      <c r="LV222" s="207"/>
      <c r="LW222" s="207"/>
      <c r="LX222" s="207" t="str">
        <f t="shared" si="244"/>
        <v/>
      </c>
      <c r="LY222" s="207"/>
      <c r="LZ222" s="207"/>
      <c r="MA222" s="209"/>
      <c r="MB222" s="207"/>
      <c r="MC222" s="207"/>
      <c r="MD222" s="207"/>
      <c r="ME222" s="207" t="str">
        <f t="shared" si="245"/>
        <v/>
      </c>
      <c r="MF222" s="207"/>
      <c r="MG222" s="207"/>
      <c r="MH222" s="207"/>
      <c r="MI222" s="207"/>
      <c r="MJ222" s="207"/>
      <c r="MK222" s="207"/>
      <c r="ML222" s="207" t="str">
        <f t="shared" si="246"/>
        <v/>
      </c>
      <c r="MM222" s="207"/>
      <c r="MN222" s="207"/>
      <c r="MO222" s="209"/>
      <c r="MP222" s="207"/>
      <c r="MQ222" s="207"/>
      <c r="MR222" s="207"/>
      <c r="MS222" s="207" t="str">
        <f t="shared" si="247"/>
        <v/>
      </c>
      <c r="MT222" s="207"/>
      <c r="MU222" s="207"/>
      <c r="MV222" s="209"/>
      <c r="MW222" s="207"/>
      <c r="MX222" s="207"/>
      <c r="MY222" s="207"/>
      <c r="MZ222" s="207" t="str">
        <f t="shared" si="248"/>
        <v/>
      </c>
      <c r="NA222" s="207"/>
      <c r="NB222" s="207"/>
      <c r="NC222" s="209"/>
      <c r="ND222" s="207"/>
      <c r="NE222" s="207"/>
      <c r="NF222" s="207"/>
      <c r="NG222" s="207" t="str">
        <f t="shared" si="249"/>
        <v/>
      </c>
      <c r="NH222" s="207"/>
      <c r="NI222" s="207"/>
      <c r="NJ222" s="209"/>
      <c r="NK222" s="207"/>
      <c r="NL222" s="207"/>
      <c r="NM222" s="207"/>
      <c r="NN222" s="207" t="str">
        <f t="shared" si="250"/>
        <v/>
      </c>
      <c r="NO222" s="207"/>
      <c r="NP222" s="207"/>
      <c r="NQ222" s="209"/>
      <c r="NR222" s="207"/>
      <c r="NS222" s="207"/>
      <c r="NT222" s="207"/>
      <c r="NU222" s="207" t="str">
        <f t="shared" si="251"/>
        <v/>
      </c>
      <c r="NV222" s="207"/>
      <c r="NW222" s="207"/>
      <c r="NX222" s="207"/>
      <c r="NY222" s="207"/>
      <c r="NZ222" s="207"/>
      <c r="OA222" s="207"/>
      <c r="OB222" s="207" t="str">
        <f t="shared" si="252"/>
        <v/>
      </c>
      <c r="OC222" s="207"/>
      <c r="OD222" s="207"/>
      <c r="OE222" s="209"/>
      <c r="OF222" s="207"/>
      <c r="OG222" s="207"/>
      <c r="OH222" s="207"/>
      <c r="OI222" s="207" t="str">
        <f t="shared" si="253"/>
        <v/>
      </c>
      <c r="OJ222" s="207"/>
      <c r="OK222" s="207"/>
      <c r="OL222" s="209"/>
      <c r="OM222" s="207"/>
      <c r="ON222" s="207"/>
      <c r="OO222" s="207"/>
      <c r="OP222" s="207" t="str">
        <f t="shared" si="254"/>
        <v/>
      </c>
      <c r="OQ222" s="207"/>
      <c r="OR222" s="207"/>
      <c r="OS222" s="209"/>
      <c r="OT222" s="207"/>
      <c r="OU222" s="207"/>
      <c r="OV222" s="207"/>
      <c r="OW222" s="207" t="str">
        <f t="shared" si="255"/>
        <v/>
      </c>
      <c r="OX222" s="207"/>
      <c r="OY222" s="207"/>
      <c r="OZ222" s="209"/>
      <c r="PA222" s="207"/>
      <c r="PB222" s="207"/>
      <c r="PC222" s="207"/>
      <c r="PD222" s="207" t="str">
        <f t="shared" si="256"/>
        <v/>
      </c>
      <c r="PE222" s="207"/>
      <c r="PF222" s="207"/>
      <c r="PG222" s="209"/>
      <c r="PH222" s="207"/>
      <c r="PI222" s="207"/>
      <c r="PJ222" s="207"/>
      <c r="PK222" s="207" t="str">
        <f t="shared" si="257"/>
        <v/>
      </c>
      <c r="PL222" s="207"/>
      <c r="PM222" s="207"/>
      <c r="PN222" s="207"/>
      <c r="PO222" s="207"/>
      <c r="PP222" s="207"/>
      <c r="PQ222" s="207"/>
      <c r="PR222" s="207" t="str">
        <f t="shared" si="258"/>
        <v/>
      </c>
      <c r="PS222" s="207"/>
      <c r="PT222" s="207"/>
      <c r="PU222" s="207"/>
      <c r="PV222" s="207"/>
      <c r="PW222" s="207"/>
      <c r="PX222" s="207"/>
      <c r="PY222" s="207" t="str">
        <f t="shared" si="259"/>
        <v/>
      </c>
      <c r="PZ222" s="207"/>
      <c r="QA222" s="207"/>
      <c r="QB222" s="207"/>
      <c r="QC222" s="207"/>
      <c r="QD222" s="207"/>
      <c r="QE222" s="207"/>
      <c r="QF222" s="207" t="str">
        <f t="shared" si="260"/>
        <v/>
      </c>
      <c r="QG222" s="207"/>
      <c r="QH222" s="207"/>
      <c r="QI222" s="207"/>
      <c r="QJ222" s="207"/>
      <c r="QK222" s="207"/>
      <c r="QL222" s="207"/>
      <c r="QM222" s="207"/>
      <c r="QN222" s="207"/>
      <c r="QO222" s="207"/>
      <c r="QP222" s="207"/>
      <c r="QQ222" s="207"/>
      <c r="QR222" s="207"/>
      <c r="QS222" s="207"/>
      <c r="QT222" s="207"/>
      <c r="QU222" s="207"/>
      <c r="QV222" s="207"/>
    </row>
    <row r="223" spans="1:464" s="6" customFormat="1" ht="16.5">
      <c r="A223" s="207"/>
      <c r="B223" s="208"/>
      <c r="C223" s="208"/>
      <c r="D223" s="208"/>
      <c r="E223" s="208"/>
      <c r="F223" s="207"/>
      <c r="G223" s="207" t="e">
        <f t="shared" si="238"/>
        <v>#N/A</v>
      </c>
      <c r="H223" s="208"/>
      <c r="I223" s="208"/>
      <c r="J223" s="208"/>
      <c r="K223" s="207"/>
      <c r="L223" s="207"/>
      <c r="M223" s="207"/>
      <c r="N223" s="207">
        <f t="shared" si="239"/>
        <v>0</v>
      </c>
      <c r="O223" s="207"/>
      <c r="P223" s="207"/>
      <c r="Q223" s="209"/>
      <c r="R223" s="207"/>
      <c r="S223" s="207"/>
      <c r="T223" s="207"/>
      <c r="U223" s="207">
        <f t="shared" si="240"/>
        <v>20</v>
      </c>
      <c r="V223" s="207"/>
      <c r="W223" s="207"/>
      <c r="X223" s="209"/>
      <c r="Y223" s="207"/>
      <c r="Z223" s="207"/>
      <c r="AA223" s="207"/>
      <c r="AB223" s="207">
        <f t="shared" si="241"/>
        <v>20</v>
      </c>
      <c r="AC223" s="207"/>
      <c r="AD223" s="207"/>
      <c r="AE223" s="209"/>
      <c r="AF223" s="207"/>
      <c r="AG223" s="207"/>
      <c r="AH223" s="207"/>
      <c r="AI223" s="207" t="str">
        <f t="shared" si="191"/>
        <v/>
      </c>
      <c r="AJ223" s="207"/>
      <c r="AK223" s="207"/>
      <c r="AL223" s="209"/>
      <c r="AM223" s="207"/>
      <c r="AN223" s="207"/>
      <c r="AO223" s="207"/>
      <c r="AP223" s="207" t="str">
        <f t="shared" si="192"/>
        <v/>
      </c>
      <c r="AQ223" s="207"/>
      <c r="AR223" s="207"/>
      <c r="AS223" s="209"/>
      <c r="AT223" s="207"/>
      <c r="AU223" s="207"/>
      <c r="AV223" s="207"/>
      <c r="AW223" s="207" t="str">
        <f t="shared" si="193"/>
        <v/>
      </c>
      <c r="AX223" s="207"/>
      <c r="AY223" s="207"/>
      <c r="AZ223" s="207"/>
      <c r="BA223" s="207"/>
      <c r="BB223" s="207"/>
      <c r="BC223" s="207"/>
      <c r="BD223" s="207" t="str">
        <f t="shared" si="194"/>
        <v/>
      </c>
      <c r="BE223" s="207"/>
      <c r="BF223" s="207"/>
      <c r="BG223" s="209"/>
      <c r="BH223" s="207"/>
      <c r="BI223" s="207"/>
      <c r="BJ223" s="207"/>
      <c r="BK223" s="207" t="str">
        <f t="shared" si="195"/>
        <v/>
      </c>
      <c r="BL223" s="207"/>
      <c r="BM223" s="207"/>
      <c r="BN223" s="209"/>
      <c r="BO223" s="207"/>
      <c r="BP223" s="207"/>
      <c r="BQ223" s="207"/>
      <c r="BR223" s="207" t="str">
        <f t="shared" si="196"/>
        <v/>
      </c>
      <c r="BS223" s="207"/>
      <c r="BT223" s="207"/>
      <c r="BU223" s="209"/>
      <c r="BV223" s="207"/>
      <c r="BW223" s="207"/>
      <c r="BX223" s="207"/>
      <c r="BY223" s="207" t="str">
        <f t="shared" si="197"/>
        <v/>
      </c>
      <c r="BZ223" s="207"/>
      <c r="CA223" s="207"/>
      <c r="CB223" s="209"/>
      <c r="CC223" s="207"/>
      <c r="CD223" s="207"/>
      <c r="CE223" s="207"/>
      <c r="CF223" s="207" t="str">
        <f t="shared" si="198"/>
        <v/>
      </c>
      <c r="CG223" s="207"/>
      <c r="CH223" s="207"/>
      <c r="CI223" s="209"/>
      <c r="CJ223" s="207"/>
      <c r="CK223" s="207"/>
      <c r="CL223" s="207"/>
      <c r="CM223" s="207" t="str">
        <f t="shared" si="199"/>
        <v/>
      </c>
      <c r="CN223" s="207"/>
      <c r="CO223" s="207"/>
      <c r="CP223" s="207"/>
      <c r="CQ223" s="207"/>
      <c r="CR223" s="207"/>
      <c r="CS223" s="207"/>
      <c r="CT223" s="207" t="str">
        <f t="shared" si="200"/>
        <v/>
      </c>
      <c r="CU223" s="207"/>
      <c r="CV223" s="207"/>
      <c r="CW223" s="209"/>
      <c r="CX223" s="207"/>
      <c r="CY223" s="207"/>
      <c r="CZ223" s="207"/>
      <c r="DA223" s="207" t="str">
        <f t="shared" si="201"/>
        <v/>
      </c>
      <c r="DB223" s="207"/>
      <c r="DC223" s="207"/>
      <c r="DD223" s="209"/>
      <c r="DE223" s="207"/>
      <c r="DF223" s="207"/>
      <c r="DG223" s="207"/>
      <c r="DH223" s="207" t="str">
        <f t="shared" si="202"/>
        <v/>
      </c>
      <c r="DI223" s="207"/>
      <c r="DJ223" s="207"/>
      <c r="DK223" s="209"/>
      <c r="DL223" s="207"/>
      <c r="DM223" s="207"/>
      <c r="DN223" s="207"/>
      <c r="DO223" s="207" t="str">
        <f t="shared" si="203"/>
        <v/>
      </c>
      <c r="DP223" s="207"/>
      <c r="DQ223" s="207"/>
      <c r="DR223" s="209"/>
      <c r="DS223" s="207"/>
      <c r="DT223" s="207"/>
      <c r="DU223" s="207"/>
      <c r="DV223" s="207" t="str">
        <f t="shared" si="204"/>
        <v/>
      </c>
      <c r="DW223" s="207"/>
      <c r="DX223" s="207"/>
      <c r="DY223" s="209"/>
      <c r="DZ223" s="207"/>
      <c r="EA223" s="207"/>
      <c r="EB223" s="207"/>
      <c r="EC223" s="207" t="str">
        <f t="shared" si="205"/>
        <v/>
      </c>
      <c r="ED223" s="207"/>
      <c r="EE223" s="207"/>
      <c r="EF223" s="207"/>
      <c r="EG223" s="207"/>
      <c r="EH223" s="207"/>
      <c r="EI223" s="207"/>
      <c r="EJ223" s="207" t="str">
        <f t="shared" si="206"/>
        <v/>
      </c>
      <c r="EK223" s="207"/>
      <c r="EL223" s="207"/>
      <c r="EM223" s="209"/>
      <c r="EN223" s="207"/>
      <c r="EO223" s="207"/>
      <c r="EP223" s="207"/>
      <c r="EQ223" s="207" t="str">
        <f t="shared" si="207"/>
        <v/>
      </c>
      <c r="ER223" s="207"/>
      <c r="ES223" s="207"/>
      <c r="ET223" s="209"/>
      <c r="EU223" s="207"/>
      <c r="EV223" s="207"/>
      <c r="EW223" s="207"/>
      <c r="EX223" s="207" t="str">
        <f t="shared" si="208"/>
        <v/>
      </c>
      <c r="EY223" s="207"/>
      <c r="EZ223" s="207"/>
      <c r="FA223" s="209"/>
      <c r="FB223" s="207"/>
      <c r="FC223" s="207"/>
      <c r="FD223" s="207"/>
      <c r="FE223" s="207" t="str">
        <f t="shared" si="209"/>
        <v/>
      </c>
      <c r="FF223" s="207"/>
      <c r="FG223" s="207"/>
      <c r="FH223" s="209"/>
      <c r="FI223" s="207"/>
      <c r="FJ223" s="207"/>
      <c r="FK223" s="207"/>
      <c r="FL223" s="207" t="str">
        <f t="shared" si="210"/>
        <v/>
      </c>
      <c r="FM223" s="207"/>
      <c r="FN223" s="207"/>
      <c r="FO223" s="209"/>
      <c r="FP223" s="207"/>
      <c r="FQ223" s="207"/>
      <c r="FR223" s="207"/>
      <c r="FS223" s="207" t="str">
        <f t="shared" si="211"/>
        <v/>
      </c>
      <c r="FT223" s="207"/>
      <c r="FU223" s="207"/>
      <c r="FV223" s="207"/>
      <c r="FW223" s="207"/>
      <c r="FX223" s="207"/>
      <c r="FY223" s="207"/>
      <c r="FZ223" s="207" t="str">
        <f t="shared" si="212"/>
        <v/>
      </c>
      <c r="GA223" s="207"/>
      <c r="GB223" s="207"/>
      <c r="GC223" s="209"/>
      <c r="GD223" s="207"/>
      <c r="GE223" s="207"/>
      <c r="GF223" s="207"/>
      <c r="GG223" s="207" t="str">
        <f t="shared" si="213"/>
        <v/>
      </c>
      <c r="GH223" s="207"/>
      <c r="GI223" s="207"/>
      <c r="GJ223" s="209"/>
      <c r="GK223" s="207"/>
      <c r="GL223" s="207"/>
      <c r="GM223" s="207"/>
      <c r="GN223" s="207" t="str">
        <f t="shared" si="214"/>
        <v/>
      </c>
      <c r="GO223" s="207"/>
      <c r="GP223" s="207"/>
      <c r="GQ223" s="209"/>
      <c r="GR223" s="207"/>
      <c r="GS223" s="207"/>
      <c r="GT223" s="207"/>
      <c r="GU223" s="207" t="str">
        <f t="shared" si="215"/>
        <v/>
      </c>
      <c r="GV223" s="207"/>
      <c r="GW223" s="207"/>
      <c r="GX223" s="209"/>
      <c r="GY223" s="207"/>
      <c r="GZ223" s="207"/>
      <c r="HA223" s="207"/>
      <c r="HB223" s="207" t="str">
        <f t="shared" si="216"/>
        <v/>
      </c>
      <c r="HC223" s="207"/>
      <c r="HD223" s="207"/>
      <c r="HE223" s="209"/>
      <c r="HF223" s="207"/>
      <c r="HG223" s="207"/>
      <c r="HH223" s="207"/>
      <c r="HI223" s="207" t="str">
        <f t="shared" si="217"/>
        <v/>
      </c>
      <c r="HJ223" s="207"/>
      <c r="HK223" s="207"/>
      <c r="HL223" s="207"/>
      <c r="HM223" s="207"/>
      <c r="HN223" s="207"/>
      <c r="HO223" s="207"/>
      <c r="HP223" s="207" t="str">
        <f t="shared" si="218"/>
        <v/>
      </c>
      <c r="HQ223" s="207"/>
      <c r="HR223" s="207"/>
      <c r="HS223" s="209"/>
      <c r="HT223" s="207"/>
      <c r="HU223" s="207"/>
      <c r="HV223" s="207"/>
      <c r="HW223" s="207" t="str">
        <f t="shared" si="219"/>
        <v/>
      </c>
      <c r="HX223" s="207"/>
      <c r="HY223" s="207"/>
      <c r="HZ223" s="209"/>
      <c r="IA223" s="207"/>
      <c r="IB223" s="207"/>
      <c r="IC223" s="207"/>
      <c r="ID223" s="207" t="str">
        <f t="shared" si="220"/>
        <v/>
      </c>
      <c r="IE223" s="207"/>
      <c r="IF223" s="207"/>
      <c r="IG223" s="209"/>
      <c r="IH223" s="207"/>
      <c r="II223" s="207"/>
      <c r="IJ223" s="207"/>
      <c r="IK223" s="207" t="str">
        <f t="shared" si="221"/>
        <v/>
      </c>
      <c r="IL223" s="207"/>
      <c r="IM223" s="207"/>
      <c r="IN223" s="209"/>
      <c r="IO223" s="207"/>
      <c r="IP223" s="207"/>
      <c r="IQ223" s="207"/>
      <c r="IR223" s="207" t="str">
        <f t="shared" si="222"/>
        <v/>
      </c>
      <c r="IS223" s="207"/>
      <c r="IT223" s="207"/>
      <c r="IU223" s="209"/>
      <c r="IV223" s="207"/>
      <c r="IW223" s="207"/>
      <c r="IX223" s="207"/>
      <c r="IY223" s="207" t="str">
        <f t="shared" si="223"/>
        <v/>
      </c>
      <c r="IZ223" s="207"/>
      <c r="JA223" s="207"/>
      <c r="JB223" s="207"/>
      <c r="JC223" s="207"/>
      <c r="JD223" s="207"/>
      <c r="JE223" s="207"/>
      <c r="JF223" s="207" t="str">
        <f t="shared" si="224"/>
        <v/>
      </c>
      <c r="JG223" s="207"/>
      <c r="JH223" s="207"/>
      <c r="JI223" s="209"/>
      <c r="JJ223" s="207"/>
      <c r="JK223" s="207"/>
      <c r="JL223" s="207"/>
      <c r="JM223" s="207" t="str">
        <f t="shared" si="225"/>
        <v/>
      </c>
      <c r="JN223" s="207"/>
      <c r="JO223" s="207"/>
      <c r="JP223" s="209"/>
      <c r="JQ223" s="207"/>
      <c r="JR223" s="207"/>
      <c r="JS223" s="207"/>
      <c r="JT223" s="207" t="str">
        <f t="shared" si="226"/>
        <v/>
      </c>
      <c r="JU223" s="207"/>
      <c r="JV223" s="207"/>
      <c r="JW223" s="209"/>
      <c r="JX223" s="207"/>
      <c r="JY223" s="207"/>
      <c r="JZ223" s="207"/>
      <c r="KA223" s="207" t="str">
        <f t="shared" si="227"/>
        <v/>
      </c>
      <c r="KB223" s="207"/>
      <c r="KC223" s="207"/>
      <c r="KD223" s="209"/>
      <c r="KE223" s="207"/>
      <c r="KF223" s="207"/>
      <c r="KG223" s="207"/>
      <c r="KH223" s="207" t="str">
        <f t="shared" si="228"/>
        <v/>
      </c>
      <c r="KI223" s="207"/>
      <c r="KJ223" s="207"/>
      <c r="KK223" s="209"/>
      <c r="KL223" s="207"/>
      <c r="KM223" s="207"/>
      <c r="KN223" s="207"/>
      <c r="KO223" s="207" t="str">
        <f t="shared" si="229"/>
        <v/>
      </c>
      <c r="KP223" s="207"/>
      <c r="KQ223" s="207"/>
      <c r="KR223" s="207"/>
      <c r="KS223" s="207"/>
      <c r="KT223" s="207"/>
      <c r="KU223" s="207"/>
      <c r="KV223" s="207" t="str">
        <f t="shared" si="230"/>
        <v/>
      </c>
      <c r="KW223" s="207"/>
      <c r="KX223" s="207"/>
      <c r="KY223" s="209"/>
      <c r="KZ223" s="207"/>
      <c r="LA223" s="207"/>
      <c r="LB223" s="207"/>
      <c r="LC223" s="207" t="str">
        <f t="shared" si="231"/>
        <v/>
      </c>
      <c r="LD223" s="207"/>
      <c r="LE223" s="207"/>
      <c r="LF223" s="209"/>
      <c r="LG223" s="207"/>
      <c r="LH223" s="207"/>
      <c r="LI223" s="207"/>
      <c r="LJ223" s="207" t="str">
        <f t="shared" si="242"/>
        <v/>
      </c>
      <c r="LK223" s="207"/>
      <c r="LL223" s="207"/>
      <c r="LM223" s="209"/>
      <c r="LN223" s="207"/>
      <c r="LO223" s="207"/>
      <c r="LP223" s="207"/>
      <c r="LQ223" s="207" t="str">
        <f t="shared" si="243"/>
        <v/>
      </c>
      <c r="LR223" s="207"/>
      <c r="LS223" s="207"/>
      <c r="LT223" s="209"/>
      <c r="LU223" s="207"/>
      <c r="LV223" s="207"/>
      <c r="LW223" s="207"/>
      <c r="LX223" s="207" t="str">
        <f t="shared" si="244"/>
        <v/>
      </c>
      <c r="LY223" s="207"/>
      <c r="LZ223" s="207"/>
      <c r="MA223" s="209"/>
      <c r="MB223" s="207"/>
      <c r="MC223" s="207"/>
      <c r="MD223" s="207"/>
      <c r="ME223" s="207" t="str">
        <f t="shared" si="245"/>
        <v/>
      </c>
      <c r="MF223" s="207"/>
      <c r="MG223" s="207"/>
      <c r="MH223" s="207"/>
      <c r="MI223" s="207"/>
      <c r="MJ223" s="207"/>
      <c r="MK223" s="207"/>
      <c r="ML223" s="207" t="str">
        <f t="shared" si="246"/>
        <v/>
      </c>
      <c r="MM223" s="207"/>
      <c r="MN223" s="207"/>
      <c r="MO223" s="209"/>
      <c r="MP223" s="207"/>
      <c r="MQ223" s="207"/>
      <c r="MR223" s="207"/>
      <c r="MS223" s="207" t="str">
        <f t="shared" si="247"/>
        <v/>
      </c>
      <c r="MT223" s="207"/>
      <c r="MU223" s="207"/>
      <c r="MV223" s="209"/>
      <c r="MW223" s="207"/>
      <c r="MX223" s="207"/>
      <c r="MY223" s="207"/>
      <c r="MZ223" s="207" t="str">
        <f t="shared" si="248"/>
        <v/>
      </c>
      <c r="NA223" s="207"/>
      <c r="NB223" s="207"/>
      <c r="NC223" s="209"/>
      <c r="ND223" s="207"/>
      <c r="NE223" s="207"/>
      <c r="NF223" s="207"/>
      <c r="NG223" s="207" t="str">
        <f t="shared" si="249"/>
        <v/>
      </c>
      <c r="NH223" s="207"/>
      <c r="NI223" s="207"/>
      <c r="NJ223" s="209"/>
      <c r="NK223" s="207"/>
      <c r="NL223" s="207"/>
      <c r="NM223" s="207"/>
      <c r="NN223" s="207" t="str">
        <f t="shared" si="250"/>
        <v/>
      </c>
      <c r="NO223" s="207"/>
      <c r="NP223" s="207"/>
      <c r="NQ223" s="209"/>
      <c r="NR223" s="207"/>
      <c r="NS223" s="207"/>
      <c r="NT223" s="207"/>
      <c r="NU223" s="207" t="str">
        <f t="shared" si="251"/>
        <v/>
      </c>
      <c r="NV223" s="207"/>
      <c r="NW223" s="207"/>
      <c r="NX223" s="207"/>
      <c r="NY223" s="207"/>
      <c r="NZ223" s="207"/>
      <c r="OA223" s="207"/>
      <c r="OB223" s="207" t="str">
        <f t="shared" si="252"/>
        <v/>
      </c>
      <c r="OC223" s="207"/>
      <c r="OD223" s="207"/>
      <c r="OE223" s="209"/>
      <c r="OF223" s="207"/>
      <c r="OG223" s="207"/>
      <c r="OH223" s="207"/>
      <c r="OI223" s="207" t="str">
        <f t="shared" si="253"/>
        <v/>
      </c>
      <c r="OJ223" s="207"/>
      <c r="OK223" s="207"/>
      <c r="OL223" s="209"/>
      <c r="OM223" s="207"/>
      <c r="ON223" s="207"/>
      <c r="OO223" s="207"/>
      <c r="OP223" s="207" t="str">
        <f t="shared" si="254"/>
        <v/>
      </c>
      <c r="OQ223" s="207"/>
      <c r="OR223" s="207"/>
      <c r="OS223" s="209"/>
      <c r="OT223" s="207"/>
      <c r="OU223" s="207"/>
      <c r="OV223" s="207"/>
      <c r="OW223" s="207" t="str">
        <f t="shared" si="255"/>
        <v/>
      </c>
      <c r="OX223" s="207"/>
      <c r="OY223" s="207"/>
      <c r="OZ223" s="209"/>
      <c r="PA223" s="207"/>
      <c r="PB223" s="207"/>
      <c r="PC223" s="207"/>
      <c r="PD223" s="207" t="str">
        <f t="shared" si="256"/>
        <v/>
      </c>
      <c r="PE223" s="207"/>
      <c r="PF223" s="207"/>
      <c r="PG223" s="209"/>
      <c r="PH223" s="207"/>
      <c r="PI223" s="207"/>
      <c r="PJ223" s="207"/>
      <c r="PK223" s="207" t="str">
        <f t="shared" si="257"/>
        <v/>
      </c>
      <c r="PL223" s="207"/>
      <c r="PM223" s="207"/>
      <c r="PN223" s="207"/>
      <c r="PO223" s="207"/>
      <c r="PP223" s="207"/>
      <c r="PQ223" s="207"/>
      <c r="PR223" s="207" t="str">
        <f t="shared" si="258"/>
        <v/>
      </c>
      <c r="PS223" s="207"/>
      <c r="PT223" s="207"/>
      <c r="PU223" s="207"/>
      <c r="PV223" s="207"/>
      <c r="PW223" s="207"/>
      <c r="PX223" s="207"/>
      <c r="PY223" s="207" t="str">
        <f t="shared" si="259"/>
        <v/>
      </c>
      <c r="PZ223" s="207"/>
      <c r="QA223" s="207"/>
      <c r="QB223" s="207"/>
      <c r="QC223" s="207"/>
      <c r="QD223" s="207"/>
      <c r="QE223" s="207"/>
      <c r="QF223" s="207" t="str">
        <f t="shared" si="260"/>
        <v/>
      </c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</row>
    <row r="224" spans="1:464" s="6" customFormat="1" ht="16.5">
      <c r="A224" s="207"/>
      <c r="B224" s="208"/>
      <c r="C224" s="208"/>
      <c r="D224" s="208"/>
      <c r="E224" s="208"/>
      <c r="F224" s="207"/>
      <c r="G224" s="207" t="e">
        <f t="shared" si="238"/>
        <v>#N/A</v>
      </c>
      <c r="H224" s="208"/>
      <c r="I224" s="208"/>
      <c r="J224" s="208"/>
      <c r="K224" s="207"/>
      <c r="L224" s="207"/>
      <c r="M224" s="207"/>
      <c r="N224" s="207">
        <f t="shared" si="239"/>
        <v>20</v>
      </c>
      <c r="O224" s="207"/>
      <c r="P224" s="207"/>
      <c r="Q224" s="209"/>
      <c r="R224" s="207"/>
      <c r="S224" s="207"/>
      <c r="T224" s="207"/>
      <c r="U224" s="207">
        <f t="shared" si="240"/>
        <v>0</v>
      </c>
      <c r="V224" s="207"/>
      <c r="W224" s="207"/>
      <c r="X224" s="209"/>
      <c r="Y224" s="207"/>
      <c r="Z224" s="207"/>
      <c r="AA224" s="207"/>
      <c r="AB224" s="207">
        <f t="shared" si="241"/>
        <v>0</v>
      </c>
      <c r="AC224" s="207"/>
      <c r="AD224" s="207"/>
      <c r="AE224" s="209"/>
      <c r="AF224" s="207"/>
      <c r="AG224" s="207"/>
      <c r="AH224" s="207"/>
      <c r="AI224" s="207" t="str">
        <f t="shared" si="191"/>
        <v/>
      </c>
      <c r="AJ224" s="207"/>
      <c r="AK224" s="207"/>
      <c r="AL224" s="209"/>
      <c r="AM224" s="207"/>
      <c r="AN224" s="207"/>
      <c r="AO224" s="207"/>
      <c r="AP224" s="207" t="str">
        <f t="shared" si="192"/>
        <v/>
      </c>
      <c r="AQ224" s="207"/>
      <c r="AR224" s="207"/>
      <c r="AS224" s="209"/>
      <c r="AT224" s="207"/>
      <c r="AU224" s="207"/>
      <c r="AV224" s="207"/>
      <c r="AW224" s="207" t="str">
        <f t="shared" si="193"/>
        <v/>
      </c>
      <c r="AX224" s="207"/>
      <c r="AY224" s="207"/>
      <c r="AZ224" s="207"/>
      <c r="BA224" s="207"/>
      <c r="BB224" s="207"/>
      <c r="BC224" s="207"/>
      <c r="BD224" s="207" t="str">
        <f t="shared" si="194"/>
        <v/>
      </c>
      <c r="BE224" s="207"/>
      <c r="BF224" s="207"/>
      <c r="BG224" s="209"/>
      <c r="BH224" s="207"/>
      <c r="BI224" s="207"/>
      <c r="BJ224" s="207"/>
      <c r="BK224" s="207" t="str">
        <f t="shared" si="195"/>
        <v/>
      </c>
      <c r="BL224" s="207"/>
      <c r="BM224" s="207"/>
      <c r="BN224" s="209"/>
      <c r="BO224" s="207"/>
      <c r="BP224" s="207"/>
      <c r="BQ224" s="207"/>
      <c r="BR224" s="207" t="str">
        <f t="shared" si="196"/>
        <v/>
      </c>
      <c r="BS224" s="207"/>
      <c r="BT224" s="207"/>
      <c r="BU224" s="209"/>
      <c r="BV224" s="207"/>
      <c r="BW224" s="207"/>
      <c r="BX224" s="207"/>
      <c r="BY224" s="207" t="str">
        <f t="shared" si="197"/>
        <v/>
      </c>
      <c r="BZ224" s="207"/>
      <c r="CA224" s="207"/>
      <c r="CB224" s="209"/>
      <c r="CC224" s="207"/>
      <c r="CD224" s="207"/>
      <c r="CE224" s="207"/>
      <c r="CF224" s="207" t="str">
        <f t="shared" si="198"/>
        <v/>
      </c>
      <c r="CG224" s="207"/>
      <c r="CH224" s="207"/>
      <c r="CI224" s="209"/>
      <c r="CJ224" s="207"/>
      <c r="CK224" s="207"/>
      <c r="CL224" s="207"/>
      <c r="CM224" s="207" t="str">
        <f t="shared" si="199"/>
        <v/>
      </c>
      <c r="CN224" s="207"/>
      <c r="CO224" s="207"/>
      <c r="CP224" s="207"/>
      <c r="CQ224" s="207"/>
      <c r="CR224" s="207"/>
      <c r="CS224" s="207"/>
      <c r="CT224" s="207" t="str">
        <f t="shared" si="200"/>
        <v/>
      </c>
      <c r="CU224" s="207"/>
      <c r="CV224" s="207"/>
      <c r="CW224" s="209"/>
      <c r="CX224" s="207"/>
      <c r="CY224" s="207"/>
      <c r="CZ224" s="207"/>
      <c r="DA224" s="207" t="str">
        <f t="shared" si="201"/>
        <v/>
      </c>
      <c r="DB224" s="207"/>
      <c r="DC224" s="207"/>
      <c r="DD224" s="209"/>
      <c r="DE224" s="207"/>
      <c r="DF224" s="207"/>
      <c r="DG224" s="207"/>
      <c r="DH224" s="207" t="str">
        <f t="shared" si="202"/>
        <v/>
      </c>
      <c r="DI224" s="207"/>
      <c r="DJ224" s="207"/>
      <c r="DK224" s="209"/>
      <c r="DL224" s="207"/>
      <c r="DM224" s="207"/>
      <c r="DN224" s="207"/>
      <c r="DO224" s="207" t="str">
        <f t="shared" si="203"/>
        <v/>
      </c>
      <c r="DP224" s="207"/>
      <c r="DQ224" s="207"/>
      <c r="DR224" s="209"/>
      <c r="DS224" s="207"/>
      <c r="DT224" s="207"/>
      <c r="DU224" s="207"/>
      <c r="DV224" s="207" t="str">
        <f t="shared" si="204"/>
        <v/>
      </c>
      <c r="DW224" s="207"/>
      <c r="DX224" s="207"/>
      <c r="DY224" s="209"/>
      <c r="DZ224" s="207"/>
      <c r="EA224" s="207"/>
      <c r="EB224" s="207"/>
      <c r="EC224" s="207" t="str">
        <f t="shared" si="205"/>
        <v/>
      </c>
      <c r="ED224" s="207"/>
      <c r="EE224" s="207"/>
      <c r="EF224" s="207"/>
      <c r="EG224" s="207"/>
      <c r="EH224" s="207"/>
      <c r="EI224" s="207"/>
      <c r="EJ224" s="207" t="str">
        <f t="shared" si="206"/>
        <v/>
      </c>
      <c r="EK224" s="207"/>
      <c r="EL224" s="207"/>
      <c r="EM224" s="209"/>
      <c r="EN224" s="207"/>
      <c r="EO224" s="207"/>
      <c r="EP224" s="207"/>
      <c r="EQ224" s="207" t="str">
        <f t="shared" si="207"/>
        <v/>
      </c>
      <c r="ER224" s="207"/>
      <c r="ES224" s="207"/>
      <c r="ET224" s="209"/>
      <c r="EU224" s="207"/>
      <c r="EV224" s="207"/>
      <c r="EW224" s="207"/>
      <c r="EX224" s="207" t="str">
        <f t="shared" si="208"/>
        <v/>
      </c>
      <c r="EY224" s="207"/>
      <c r="EZ224" s="207"/>
      <c r="FA224" s="209"/>
      <c r="FB224" s="207"/>
      <c r="FC224" s="207"/>
      <c r="FD224" s="207"/>
      <c r="FE224" s="207" t="str">
        <f t="shared" si="209"/>
        <v/>
      </c>
      <c r="FF224" s="207"/>
      <c r="FG224" s="207"/>
      <c r="FH224" s="209"/>
      <c r="FI224" s="207"/>
      <c r="FJ224" s="207"/>
      <c r="FK224" s="207"/>
      <c r="FL224" s="207" t="str">
        <f t="shared" si="210"/>
        <v/>
      </c>
      <c r="FM224" s="207"/>
      <c r="FN224" s="207"/>
      <c r="FO224" s="209"/>
      <c r="FP224" s="207"/>
      <c r="FQ224" s="207"/>
      <c r="FR224" s="207"/>
      <c r="FS224" s="207" t="str">
        <f t="shared" si="211"/>
        <v/>
      </c>
      <c r="FT224" s="207"/>
      <c r="FU224" s="207"/>
      <c r="FV224" s="207"/>
      <c r="FW224" s="207"/>
      <c r="FX224" s="207"/>
      <c r="FY224" s="207"/>
      <c r="FZ224" s="207" t="str">
        <f t="shared" si="212"/>
        <v/>
      </c>
      <c r="GA224" s="207"/>
      <c r="GB224" s="207"/>
      <c r="GC224" s="209"/>
      <c r="GD224" s="207"/>
      <c r="GE224" s="207"/>
      <c r="GF224" s="207"/>
      <c r="GG224" s="207" t="str">
        <f t="shared" si="213"/>
        <v/>
      </c>
      <c r="GH224" s="207"/>
      <c r="GI224" s="207"/>
      <c r="GJ224" s="209"/>
      <c r="GK224" s="207"/>
      <c r="GL224" s="207"/>
      <c r="GM224" s="207"/>
      <c r="GN224" s="207" t="str">
        <f t="shared" si="214"/>
        <v/>
      </c>
      <c r="GO224" s="207"/>
      <c r="GP224" s="207"/>
      <c r="GQ224" s="209"/>
      <c r="GR224" s="207"/>
      <c r="GS224" s="207"/>
      <c r="GT224" s="207"/>
      <c r="GU224" s="207" t="str">
        <f t="shared" si="215"/>
        <v/>
      </c>
      <c r="GV224" s="207"/>
      <c r="GW224" s="207"/>
      <c r="GX224" s="209"/>
      <c r="GY224" s="207"/>
      <c r="GZ224" s="207"/>
      <c r="HA224" s="207"/>
      <c r="HB224" s="207" t="str">
        <f t="shared" si="216"/>
        <v/>
      </c>
      <c r="HC224" s="207"/>
      <c r="HD224" s="207"/>
      <c r="HE224" s="209"/>
      <c r="HF224" s="207"/>
      <c r="HG224" s="207"/>
      <c r="HH224" s="207"/>
      <c r="HI224" s="207" t="str">
        <f t="shared" si="217"/>
        <v/>
      </c>
      <c r="HJ224" s="207"/>
      <c r="HK224" s="207"/>
      <c r="HL224" s="207"/>
      <c r="HM224" s="207"/>
      <c r="HN224" s="207"/>
      <c r="HO224" s="207"/>
      <c r="HP224" s="207" t="str">
        <f t="shared" si="218"/>
        <v/>
      </c>
      <c r="HQ224" s="207"/>
      <c r="HR224" s="207"/>
      <c r="HS224" s="209"/>
      <c r="HT224" s="207"/>
      <c r="HU224" s="207"/>
      <c r="HV224" s="207"/>
      <c r="HW224" s="207" t="str">
        <f t="shared" si="219"/>
        <v/>
      </c>
      <c r="HX224" s="207"/>
      <c r="HY224" s="207"/>
      <c r="HZ224" s="209"/>
      <c r="IA224" s="207"/>
      <c r="IB224" s="207"/>
      <c r="IC224" s="207"/>
      <c r="ID224" s="207" t="str">
        <f t="shared" si="220"/>
        <v/>
      </c>
      <c r="IE224" s="207"/>
      <c r="IF224" s="207"/>
      <c r="IG224" s="209"/>
      <c r="IH224" s="207"/>
      <c r="II224" s="207"/>
      <c r="IJ224" s="207"/>
      <c r="IK224" s="207" t="str">
        <f t="shared" si="221"/>
        <v/>
      </c>
      <c r="IL224" s="207"/>
      <c r="IM224" s="207"/>
      <c r="IN224" s="209"/>
      <c r="IO224" s="207"/>
      <c r="IP224" s="207"/>
      <c r="IQ224" s="207"/>
      <c r="IR224" s="207" t="str">
        <f t="shared" si="222"/>
        <v/>
      </c>
      <c r="IS224" s="207"/>
      <c r="IT224" s="207"/>
      <c r="IU224" s="209"/>
      <c r="IV224" s="207"/>
      <c r="IW224" s="207"/>
      <c r="IX224" s="207"/>
      <c r="IY224" s="207" t="str">
        <f t="shared" si="223"/>
        <v/>
      </c>
      <c r="IZ224" s="207"/>
      <c r="JA224" s="207"/>
      <c r="JB224" s="207"/>
      <c r="JC224" s="207"/>
      <c r="JD224" s="207"/>
      <c r="JE224" s="207"/>
      <c r="JF224" s="207" t="str">
        <f t="shared" si="224"/>
        <v/>
      </c>
      <c r="JG224" s="207"/>
      <c r="JH224" s="207"/>
      <c r="JI224" s="209"/>
      <c r="JJ224" s="207"/>
      <c r="JK224" s="207"/>
      <c r="JL224" s="207"/>
      <c r="JM224" s="207" t="str">
        <f t="shared" si="225"/>
        <v/>
      </c>
      <c r="JN224" s="207"/>
      <c r="JO224" s="207"/>
      <c r="JP224" s="209"/>
      <c r="JQ224" s="207"/>
      <c r="JR224" s="207"/>
      <c r="JS224" s="207"/>
      <c r="JT224" s="207" t="str">
        <f t="shared" si="226"/>
        <v/>
      </c>
      <c r="JU224" s="207"/>
      <c r="JV224" s="207"/>
      <c r="JW224" s="209"/>
      <c r="JX224" s="207"/>
      <c r="JY224" s="207"/>
      <c r="JZ224" s="207"/>
      <c r="KA224" s="207" t="str">
        <f t="shared" si="227"/>
        <v/>
      </c>
      <c r="KB224" s="207"/>
      <c r="KC224" s="207"/>
      <c r="KD224" s="209"/>
      <c r="KE224" s="207"/>
      <c r="KF224" s="207"/>
      <c r="KG224" s="207"/>
      <c r="KH224" s="207" t="str">
        <f t="shared" si="228"/>
        <v/>
      </c>
      <c r="KI224" s="207"/>
      <c r="KJ224" s="207"/>
      <c r="KK224" s="209"/>
      <c r="KL224" s="207"/>
      <c r="KM224" s="207"/>
      <c r="KN224" s="207"/>
      <c r="KO224" s="207" t="str">
        <f t="shared" si="229"/>
        <v/>
      </c>
      <c r="KP224" s="207"/>
      <c r="KQ224" s="207"/>
      <c r="KR224" s="207"/>
      <c r="KS224" s="207"/>
      <c r="KT224" s="207"/>
      <c r="KU224" s="207"/>
      <c r="KV224" s="207" t="str">
        <f t="shared" si="230"/>
        <v/>
      </c>
      <c r="KW224" s="207"/>
      <c r="KX224" s="207"/>
      <c r="KY224" s="209"/>
      <c r="KZ224" s="207"/>
      <c r="LA224" s="207"/>
      <c r="LB224" s="207"/>
      <c r="LC224" s="207" t="str">
        <f t="shared" si="231"/>
        <v/>
      </c>
      <c r="LD224" s="207"/>
      <c r="LE224" s="207"/>
      <c r="LF224" s="209"/>
      <c r="LG224" s="207"/>
      <c r="LH224" s="207"/>
      <c r="LI224" s="207"/>
      <c r="LJ224" s="207" t="str">
        <f t="shared" si="242"/>
        <v/>
      </c>
      <c r="LK224" s="207"/>
      <c r="LL224" s="207"/>
      <c r="LM224" s="209"/>
      <c r="LN224" s="207"/>
      <c r="LO224" s="207"/>
      <c r="LP224" s="207"/>
      <c r="LQ224" s="207" t="str">
        <f t="shared" si="243"/>
        <v/>
      </c>
      <c r="LR224" s="207"/>
      <c r="LS224" s="207"/>
      <c r="LT224" s="209"/>
      <c r="LU224" s="207"/>
      <c r="LV224" s="207"/>
      <c r="LW224" s="207"/>
      <c r="LX224" s="207" t="str">
        <f t="shared" si="244"/>
        <v/>
      </c>
      <c r="LY224" s="207"/>
      <c r="LZ224" s="207"/>
      <c r="MA224" s="209"/>
      <c r="MB224" s="207"/>
      <c r="MC224" s="207"/>
      <c r="MD224" s="207"/>
      <c r="ME224" s="207" t="str">
        <f t="shared" si="245"/>
        <v/>
      </c>
      <c r="MF224" s="207"/>
      <c r="MG224" s="207"/>
      <c r="MH224" s="207"/>
      <c r="MI224" s="207"/>
      <c r="MJ224" s="207"/>
      <c r="MK224" s="207"/>
      <c r="ML224" s="207" t="str">
        <f t="shared" si="246"/>
        <v/>
      </c>
      <c r="MM224" s="207"/>
      <c r="MN224" s="207"/>
      <c r="MO224" s="209"/>
      <c r="MP224" s="207"/>
      <c r="MQ224" s="207"/>
      <c r="MR224" s="207"/>
      <c r="MS224" s="207" t="str">
        <f t="shared" si="247"/>
        <v/>
      </c>
      <c r="MT224" s="207"/>
      <c r="MU224" s="207"/>
      <c r="MV224" s="209"/>
      <c r="MW224" s="207"/>
      <c r="MX224" s="207"/>
      <c r="MY224" s="207"/>
      <c r="MZ224" s="207" t="str">
        <f t="shared" si="248"/>
        <v/>
      </c>
      <c r="NA224" s="207"/>
      <c r="NB224" s="207"/>
      <c r="NC224" s="209"/>
      <c r="ND224" s="207"/>
      <c r="NE224" s="207"/>
      <c r="NF224" s="207"/>
      <c r="NG224" s="207" t="str">
        <f t="shared" si="249"/>
        <v/>
      </c>
      <c r="NH224" s="207"/>
      <c r="NI224" s="207"/>
      <c r="NJ224" s="209"/>
      <c r="NK224" s="207"/>
      <c r="NL224" s="207"/>
      <c r="NM224" s="207"/>
      <c r="NN224" s="207" t="str">
        <f t="shared" si="250"/>
        <v/>
      </c>
      <c r="NO224" s="207"/>
      <c r="NP224" s="207"/>
      <c r="NQ224" s="209"/>
      <c r="NR224" s="207"/>
      <c r="NS224" s="207"/>
      <c r="NT224" s="207"/>
      <c r="NU224" s="207" t="str">
        <f t="shared" si="251"/>
        <v/>
      </c>
      <c r="NV224" s="207"/>
      <c r="NW224" s="207"/>
      <c r="NX224" s="207"/>
      <c r="NY224" s="207"/>
      <c r="NZ224" s="207"/>
      <c r="OA224" s="207"/>
      <c r="OB224" s="207" t="str">
        <f t="shared" si="252"/>
        <v/>
      </c>
      <c r="OC224" s="207"/>
      <c r="OD224" s="207"/>
      <c r="OE224" s="209"/>
      <c r="OF224" s="207"/>
      <c r="OG224" s="207"/>
      <c r="OH224" s="207"/>
      <c r="OI224" s="207" t="str">
        <f t="shared" si="253"/>
        <v/>
      </c>
      <c r="OJ224" s="207"/>
      <c r="OK224" s="207"/>
      <c r="OL224" s="209"/>
      <c r="OM224" s="207"/>
      <c r="ON224" s="207"/>
      <c r="OO224" s="207"/>
      <c r="OP224" s="207" t="str">
        <f t="shared" si="254"/>
        <v/>
      </c>
      <c r="OQ224" s="207"/>
      <c r="OR224" s="207"/>
      <c r="OS224" s="209"/>
      <c r="OT224" s="207"/>
      <c r="OU224" s="207"/>
      <c r="OV224" s="207"/>
      <c r="OW224" s="207" t="str">
        <f t="shared" si="255"/>
        <v/>
      </c>
      <c r="OX224" s="207"/>
      <c r="OY224" s="207"/>
      <c r="OZ224" s="209"/>
      <c r="PA224" s="207"/>
      <c r="PB224" s="207"/>
      <c r="PC224" s="207"/>
      <c r="PD224" s="207" t="str">
        <f t="shared" si="256"/>
        <v/>
      </c>
      <c r="PE224" s="207"/>
      <c r="PF224" s="207"/>
      <c r="PG224" s="209"/>
      <c r="PH224" s="207"/>
      <c r="PI224" s="207"/>
      <c r="PJ224" s="207"/>
      <c r="PK224" s="207" t="str">
        <f t="shared" si="257"/>
        <v/>
      </c>
      <c r="PL224" s="207"/>
      <c r="PM224" s="207"/>
      <c r="PN224" s="207"/>
      <c r="PO224" s="207"/>
      <c r="PP224" s="207"/>
      <c r="PQ224" s="207"/>
      <c r="PR224" s="207" t="str">
        <f t="shared" si="258"/>
        <v/>
      </c>
      <c r="PS224" s="207"/>
      <c r="PT224" s="207"/>
      <c r="PU224" s="207"/>
      <c r="PV224" s="207"/>
      <c r="PW224" s="207"/>
      <c r="PX224" s="207"/>
      <c r="PY224" s="207" t="str">
        <f t="shared" si="259"/>
        <v/>
      </c>
      <c r="PZ224" s="207"/>
      <c r="QA224" s="207"/>
      <c r="QB224" s="207"/>
      <c r="QC224" s="207"/>
      <c r="QD224" s="207"/>
      <c r="QE224" s="207"/>
      <c r="QF224" s="207" t="str">
        <f t="shared" si="260"/>
        <v/>
      </c>
      <c r="QG224" s="207"/>
      <c r="QH224" s="207"/>
      <c r="QI224" s="207"/>
      <c r="QJ224" s="207"/>
      <c r="QK224" s="207"/>
      <c r="QL224" s="207"/>
      <c r="QM224" s="207"/>
      <c r="QN224" s="207"/>
      <c r="QO224" s="207"/>
      <c r="QP224" s="207"/>
      <c r="QQ224" s="207"/>
      <c r="QR224" s="207"/>
      <c r="QS224" s="207"/>
      <c r="QT224" s="207"/>
      <c r="QU224" s="207"/>
      <c r="QV224" s="207"/>
    </row>
    <row r="225" spans="1:464" s="6" customFormat="1" ht="16.5">
      <c r="A225" s="207"/>
      <c r="B225" s="208"/>
      <c r="C225" s="208"/>
      <c r="D225" s="208"/>
      <c r="E225" s="208"/>
      <c r="F225" s="207"/>
      <c r="G225" s="207" t="e">
        <f t="shared" si="238"/>
        <v>#N/A</v>
      </c>
      <c r="H225" s="208"/>
      <c r="I225" s="208"/>
      <c r="J225" s="208"/>
      <c r="K225" s="207"/>
      <c r="L225" s="207"/>
      <c r="M225" s="207"/>
      <c r="N225" s="207">
        <f t="shared" si="239"/>
        <v>0</v>
      </c>
      <c r="O225" s="207"/>
      <c r="P225" s="207"/>
      <c r="Q225" s="209"/>
      <c r="R225" s="207"/>
      <c r="S225" s="207"/>
      <c r="T225" s="207"/>
      <c r="U225" s="207">
        <f t="shared" si="240"/>
        <v>0</v>
      </c>
      <c r="V225" s="207"/>
      <c r="W225" s="207"/>
      <c r="X225" s="209"/>
      <c r="Y225" s="207"/>
      <c r="Z225" s="207"/>
      <c r="AA225" s="207"/>
      <c r="AB225" s="207">
        <f t="shared" si="241"/>
        <v>0</v>
      </c>
      <c r="AC225" s="207"/>
      <c r="AD225" s="207"/>
      <c r="AE225" s="209"/>
      <c r="AF225" s="207"/>
      <c r="AG225" s="207"/>
      <c r="AH225" s="207"/>
      <c r="AI225" s="207" t="str">
        <f t="shared" si="191"/>
        <v/>
      </c>
      <c r="AJ225" s="207"/>
      <c r="AK225" s="207"/>
      <c r="AL225" s="209"/>
      <c r="AM225" s="207"/>
      <c r="AN225" s="207"/>
      <c r="AO225" s="207"/>
      <c r="AP225" s="207" t="str">
        <f t="shared" si="192"/>
        <v/>
      </c>
      <c r="AQ225" s="207"/>
      <c r="AR225" s="207"/>
      <c r="AS225" s="209"/>
      <c r="AT225" s="207"/>
      <c r="AU225" s="207"/>
      <c r="AV225" s="207"/>
      <c r="AW225" s="207" t="str">
        <f t="shared" si="193"/>
        <v/>
      </c>
      <c r="AX225" s="207"/>
      <c r="AY225" s="207"/>
      <c r="AZ225" s="207"/>
      <c r="BA225" s="207"/>
      <c r="BB225" s="207"/>
      <c r="BC225" s="207"/>
      <c r="BD225" s="207" t="str">
        <f t="shared" si="194"/>
        <v/>
      </c>
      <c r="BE225" s="207"/>
      <c r="BF225" s="207"/>
      <c r="BG225" s="209"/>
      <c r="BH225" s="207"/>
      <c r="BI225" s="207"/>
      <c r="BJ225" s="207"/>
      <c r="BK225" s="207" t="str">
        <f t="shared" si="195"/>
        <v/>
      </c>
      <c r="BL225" s="207"/>
      <c r="BM225" s="207"/>
      <c r="BN225" s="209"/>
      <c r="BO225" s="207"/>
      <c r="BP225" s="207"/>
      <c r="BQ225" s="207"/>
      <c r="BR225" s="207" t="str">
        <f t="shared" si="196"/>
        <v/>
      </c>
      <c r="BS225" s="207"/>
      <c r="BT225" s="207"/>
      <c r="BU225" s="209"/>
      <c r="BV225" s="207"/>
      <c r="BW225" s="207"/>
      <c r="BX225" s="207"/>
      <c r="BY225" s="207" t="str">
        <f t="shared" si="197"/>
        <v/>
      </c>
      <c r="BZ225" s="207"/>
      <c r="CA225" s="207"/>
      <c r="CB225" s="209"/>
      <c r="CC225" s="207"/>
      <c r="CD225" s="207"/>
      <c r="CE225" s="207"/>
      <c r="CF225" s="207" t="str">
        <f t="shared" si="198"/>
        <v/>
      </c>
      <c r="CG225" s="207"/>
      <c r="CH225" s="207"/>
      <c r="CI225" s="209"/>
      <c r="CJ225" s="207"/>
      <c r="CK225" s="207"/>
      <c r="CL225" s="207"/>
      <c r="CM225" s="207" t="str">
        <f t="shared" si="199"/>
        <v/>
      </c>
      <c r="CN225" s="207"/>
      <c r="CO225" s="207"/>
      <c r="CP225" s="207"/>
      <c r="CQ225" s="207"/>
      <c r="CR225" s="207"/>
      <c r="CS225" s="207"/>
      <c r="CT225" s="207" t="str">
        <f t="shared" si="200"/>
        <v/>
      </c>
      <c r="CU225" s="207"/>
      <c r="CV225" s="207"/>
      <c r="CW225" s="209"/>
      <c r="CX225" s="207"/>
      <c r="CY225" s="207"/>
      <c r="CZ225" s="207"/>
      <c r="DA225" s="207" t="str">
        <f t="shared" si="201"/>
        <v/>
      </c>
      <c r="DB225" s="207"/>
      <c r="DC225" s="207"/>
      <c r="DD225" s="209"/>
      <c r="DE225" s="207"/>
      <c r="DF225" s="207"/>
      <c r="DG225" s="207"/>
      <c r="DH225" s="207" t="str">
        <f t="shared" si="202"/>
        <v/>
      </c>
      <c r="DI225" s="207"/>
      <c r="DJ225" s="207"/>
      <c r="DK225" s="209"/>
      <c r="DL225" s="207"/>
      <c r="DM225" s="207"/>
      <c r="DN225" s="207"/>
      <c r="DO225" s="207" t="str">
        <f t="shared" si="203"/>
        <v/>
      </c>
      <c r="DP225" s="207"/>
      <c r="DQ225" s="207"/>
      <c r="DR225" s="209"/>
      <c r="DS225" s="207"/>
      <c r="DT225" s="207"/>
      <c r="DU225" s="207"/>
      <c r="DV225" s="207" t="str">
        <f t="shared" si="204"/>
        <v/>
      </c>
      <c r="DW225" s="207"/>
      <c r="DX225" s="207"/>
      <c r="DY225" s="209"/>
      <c r="DZ225" s="207"/>
      <c r="EA225" s="207"/>
      <c r="EB225" s="207"/>
      <c r="EC225" s="207" t="str">
        <f t="shared" si="205"/>
        <v/>
      </c>
      <c r="ED225" s="207"/>
      <c r="EE225" s="207"/>
      <c r="EF225" s="207"/>
      <c r="EG225" s="207"/>
      <c r="EH225" s="207"/>
      <c r="EI225" s="207"/>
      <c r="EJ225" s="207" t="str">
        <f t="shared" si="206"/>
        <v/>
      </c>
      <c r="EK225" s="207"/>
      <c r="EL225" s="207"/>
      <c r="EM225" s="209"/>
      <c r="EN225" s="207"/>
      <c r="EO225" s="207"/>
      <c r="EP225" s="207"/>
      <c r="EQ225" s="207" t="str">
        <f t="shared" si="207"/>
        <v/>
      </c>
      <c r="ER225" s="207"/>
      <c r="ES225" s="207"/>
      <c r="ET225" s="209"/>
      <c r="EU225" s="207"/>
      <c r="EV225" s="207"/>
      <c r="EW225" s="207"/>
      <c r="EX225" s="207" t="str">
        <f t="shared" si="208"/>
        <v/>
      </c>
      <c r="EY225" s="207"/>
      <c r="EZ225" s="207"/>
      <c r="FA225" s="209"/>
      <c r="FB225" s="207"/>
      <c r="FC225" s="207"/>
      <c r="FD225" s="207"/>
      <c r="FE225" s="207" t="str">
        <f t="shared" si="209"/>
        <v/>
      </c>
      <c r="FF225" s="207"/>
      <c r="FG225" s="207"/>
      <c r="FH225" s="209"/>
      <c r="FI225" s="207"/>
      <c r="FJ225" s="207"/>
      <c r="FK225" s="207"/>
      <c r="FL225" s="207" t="str">
        <f t="shared" si="210"/>
        <v/>
      </c>
      <c r="FM225" s="207"/>
      <c r="FN225" s="207"/>
      <c r="FO225" s="209"/>
      <c r="FP225" s="207"/>
      <c r="FQ225" s="207"/>
      <c r="FR225" s="207"/>
      <c r="FS225" s="207" t="str">
        <f t="shared" si="211"/>
        <v/>
      </c>
      <c r="FT225" s="207"/>
      <c r="FU225" s="207"/>
      <c r="FV225" s="207"/>
      <c r="FW225" s="207"/>
      <c r="FX225" s="207"/>
      <c r="FY225" s="207"/>
      <c r="FZ225" s="207" t="str">
        <f t="shared" si="212"/>
        <v/>
      </c>
      <c r="GA225" s="207"/>
      <c r="GB225" s="207"/>
      <c r="GC225" s="209"/>
      <c r="GD225" s="207"/>
      <c r="GE225" s="207"/>
      <c r="GF225" s="207"/>
      <c r="GG225" s="207" t="str">
        <f t="shared" si="213"/>
        <v/>
      </c>
      <c r="GH225" s="207"/>
      <c r="GI225" s="207"/>
      <c r="GJ225" s="209"/>
      <c r="GK225" s="207"/>
      <c r="GL225" s="207"/>
      <c r="GM225" s="207"/>
      <c r="GN225" s="207" t="str">
        <f t="shared" si="214"/>
        <v/>
      </c>
      <c r="GO225" s="207"/>
      <c r="GP225" s="207"/>
      <c r="GQ225" s="209"/>
      <c r="GR225" s="207"/>
      <c r="GS225" s="207"/>
      <c r="GT225" s="207"/>
      <c r="GU225" s="207" t="str">
        <f t="shared" si="215"/>
        <v/>
      </c>
      <c r="GV225" s="207"/>
      <c r="GW225" s="207"/>
      <c r="GX225" s="209"/>
      <c r="GY225" s="207"/>
      <c r="GZ225" s="207"/>
      <c r="HA225" s="207"/>
      <c r="HB225" s="207" t="str">
        <f t="shared" si="216"/>
        <v/>
      </c>
      <c r="HC225" s="207"/>
      <c r="HD225" s="207"/>
      <c r="HE225" s="209"/>
      <c r="HF225" s="207"/>
      <c r="HG225" s="207"/>
      <c r="HH225" s="207"/>
      <c r="HI225" s="207" t="str">
        <f t="shared" si="217"/>
        <v/>
      </c>
      <c r="HJ225" s="207"/>
      <c r="HK225" s="207"/>
      <c r="HL225" s="207"/>
      <c r="HM225" s="207"/>
      <c r="HN225" s="207"/>
      <c r="HO225" s="207"/>
      <c r="HP225" s="207" t="str">
        <f t="shared" si="218"/>
        <v/>
      </c>
      <c r="HQ225" s="207"/>
      <c r="HR225" s="207"/>
      <c r="HS225" s="209"/>
      <c r="HT225" s="207"/>
      <c r="HU225" s="207"/>
      <c r="HV225" s="207"/>
      <c r="HW225" s="207" t="str">
        <f t="shared" si="219"/>
        <v/>
      </c>
      <c r="HX225" s="207"/>
      <c r="HY225" s="207"/>
      <c r="HZ225" s="209"/>
      <c r="IA225" s="207"/>
      <c r="IB225" s="207"/>
      <c r="IC225" s="207"/>
      <c r="ID225" s="207" t="str">
        <f t="shared" si="220"/>
        <v/>
      </c>
      <c r="IE225" s="207"/>
      <c r="IF225" s="207"/>
      <c r="IG225" s="209"/>
      <c r="IH225" s="207"/>
      <c r="II225" s="207"/>
      <c r="IJ225" s="207"/>
      <c r="IK225" s="207" t="str">
        <f t="shared" si="221"/>
        <v/>
      </c>
      <c r="IL225" s="207"/>
      <c r="IM225" s="207"/>
      <c r="IN225" s="209"/>
      <c r="IO225" s="207"/>
      <c r="IP225" s="207"/>
      <c r="IQ225" s="207"/>
      <c r="IR225" s="207" t="str">
        <f t="shared" si="222"/>
        <v/>
      </c>
      <c r="IS225" s="207"/>
      <c r="IT225" s="207"/>
      <c r="IU225" s="209"/>
      <c r="IV225" s="207"/>
      <c r="IW225" s="207"/>
      <c r="IX225" s="207"/>
      <c r="IY225" s="207" t="str">
        <f t="shared" si="223"/>
        <v/>
      </c>
      <c r="IZ225" s="207"/>
      <c r="JA225" s="207"/>
      <c r="JB225" s="207"/>
      <c r="JC225" s="207"/>
      <c r="JD225" s="207"/>
      <c r="JE225" s="207"/>
      <c r="JF225" s="207" t="str">
        <f t="shared" si="224"/>
        <v/>
      </c>
      <c r="JG225" s="207"/>
      <c r="JH225" s="207"/>
      <c r="JI225" s="209"/>
      <c r="JJ225" s="207"/>
      <c r="JK225" s="207"/>
      <c r="JL225" s="207"/>
      <c r="JM225" s="207" t="str">
        <f t="shared" si="225"/>
        <v/>
      </c>
      <c r="JN225" s="207"/>
      <c r="JO225" s="207"/>
      <c r="JP225" s="209"/>
      <c r="JQ225" s="207"/>
      <c r="JR225" s="207"/>
      <c r="JS225" s="207"/>
      <c r="JT225" s="207" t="str">
        <f t="shared" si="226"/>
        <v/>
      </c>
      <c r="JU225" s="207"/>
      <c r="JV225" s="207"/>
      <c r="JW225" s="209"/>
      <c r="JX225" s="207"/>
      <c r="JY225" s="207"/>
      <c r="JZ225" s="207"/>
      <c r="KA225" s="207" t="str">
        <f t="shared" si="227"/>
        <v/>
      </c>
      <c r="KB225" s="207"/>
      <c r="KC225" s="207"/>
      <c r="KD225" s="209"/>
      <c r="KE225" s="207"/>
      <c r="KF225" s="207"/>
      <c r="KG225" s="207"/>
      <c r="KH225" s="207" t="str">
        <f t="shared" si="228"/>
        <v/>
      </c>
      <c r="KI225" s="207"/>
      <c r="KJ225" s="207"/>
      <c r="KK225" s="209"/>
      <c r="KL225" s="207"/>
      <c r="KM225" s="207"/>
      <c r="KN225" s="207"/>
      <c r="KO225" s="207" t="str">
        <f t="shared" si="229"/>
        <v/>
      </c>
      <c r="KP225" s="207"/>
      <c r="KQ225" s="207"/>
      <c r="KR225" s="207"/>
      <c r="KS225" s="207"/>
      <c r="KT225" s="207"/>
      <c r="KU225" s="207"/>
      <c r="KV225" s="207" t="str">
        <f t="shared" si="230"/>
        <v/>
      </c>
      <c r="KW225" s="207"/>
      <c r="KX225" s="207"/>
      <c r="KY225" s="209"/>
      <c r="KZ225" s="207"/>
      <c r="LA225" s="207"/>
      <c r="LB225" s="207"/>
      <c r="LC225" s="207" t="str">
        <f t="shared" si="231"/>
        <v/>
      </c>
      <c r="LD225" s="207"/>
      <c r="LE225" s="207"/>
      <c r="LF225" s="209"/>
      <c r="LG225" s="207"/>
      <c r="LH225" s="207"/>
      <c r="LI225" s="207"/>
      <c r="LJ225" s="207" t="str">
        <f t="shared" si="242"/>
        <v/>
      </c>
      <c r="LK225" s="207"/>
      <c r="LL225" s="207"/>
      <c r="LM225" s="209"/>
      <c r="LN225" s="207"/>
      <c r="LO225" s="207"/>
      <c r="LP225" s="207"/>
      <c r="LQ225" s="207" t="str">
        <f t="shared" si="243"/>
        <v/>
      </c>
      <c r="LR225" s="207"/>
      <c r="LS225" s="207"/>
      <c r="LT225" s="209"/>
      <c r="LU225" s="207"/>
      <c r="LV225" s="207"/>
      <c r="LW225" s="207"/>
      <c r="LX225" s="207" t="str">
        <f t="shared" si="244"/>
        <v/>
      </c>
      <c r="LY225" s="207"/>
      <c r="LZ225" s="207"/>
      <c r="MA225" s="209"/>
      <c r="MB225" s="207"/>
      <c r="MC225" s="207"/>
      <c r="MD225" s="207"/>
      <c r="ME225" s="207" t="str">
        <f t="shared" si="245"/>
        <v/>
      </c>
      <c r="MF225" s="207"/>
      <c r="MG225" s="207"/>
      <c r="MH225" s="207"/>
      <c r="MI225" s="207"/>
      <c r="MJ225" s="207"/>
      <c r="MK225" s="207"/>
      <c r="ML225" s="207" t="str">
        <f t="shared" si="246"/>
        <v/>
      </c>
      <c r="MM225" s="207"/>
      <c r="MN225" s="207"/>
      <c r="MO225" s="209"/>
      <c r="MP225" s="207"/>
      <c r="MQ225" s="207"/>
      <c r="MR225" s="207"/>
      <c r="MS225" s="207" t="str">
        <f t="shared" si="247"/>
        <v/>
      </c>
      <c r="MT225" s="207"/>
      <c r="MU225" s="207"/>
      <c r="MV225" s="209"/>
      <c r="MW225" s="207"/>
      <c r="MX225" s="207"/>
      <c r="MY225" s="207"/>
      <c r="MZ225" s="207" t="str">
        <f t="shared" si="248"/>
        <v/>
      </c>
      <c r="NA225" s="207"/>
      <c r="NB225" s="207"/>
      <c r="NC225" s="209"/>
      <c r="ND225" s="207"/>
      <c r="NE225" s="207"/>
      <c r="NF225" s="207"/>
      <c r="NG225" s="207" t="str">
        <f t="shared" si="249"/>
        <v/>
      </c>
      <c r="NH225" s="207"/>
      <c r="NI225" s="207"/>
      <c r="NJ225" s="209"/>
      <c r="NK225" s="207"/>
      <c r="NL225" s="207"/>
      <c r="NM225" s="207"/>
      <c r="NN225" s="207" t="str">
        <f t="shared" si="250"/>
        <v/>
      </c>
      <c r="NO225" s="207"/>
      <c r="NP225" s="207"/>
      <c r="NQ225" s="209"/>
      <c r="NR225" s="207"/>
      <c r="NS225" s="207"/>
      <c r="NT225" s="207"/>
      <c r="NU225" s="207" t="str">
        <f t="shared" si="251"/>
        <v/>
      </c>
      <c r="NV225" s="207"/>
      <c r="NW225" s="207"/>
      <c r="NX225" s="207"/>
      <c r="NY225" s="207"/>
      <c r="NZ225" s="207"/>
      <c r="OA225" s="207"/>
      <c r="OB225" s="207" t="str">
        <f t="shared" si="252"/>
        <v/>
      </c>
      <c r="OC225" s="207"/>
      <c r="OD225" s="207"/>
      <c r="OE225" s="209"/>
      <c r="OF225" s="207"/>
      <c r="OG225" s="207"/>
      <c r="OH225" s="207"/>
      <c r="OI225" s="207" t="str">
        <f t="shared" si="253"/>
        <v/>
      </c>
      <c r="OJ225" s="207"/>
      <c r="OK225" s="207"/>
      <c r="OL225" s="209"/>
      <c r="OM225" s="207"/>
      <c r="ON225" s="207"/>
      <c r="OO225" s="207"/>
      <c r="OP225" s="207" t="str">
        <f t="shared" si="254"/>
        <v/>
      </c>
      <c r="OQ225" s="207"/>
      <c r="OR225" s="207"/>
      <c r="OS225" s="209"/>
      <c r="OT225" s="207"/>
      <c r="OU225" s="207"/>
      <c r="OV225" s="207"/>
      <c r="OW225" s="207" t="str">
        <f t="shared" si="255"/>
        <v/>
      </c>
      <c r="OX225" s="207"/>
      <c r="OY225" s="207"/>
      <c r="OZ225" s="209"/>
      <c r="PA225" s="207"/>
      <c r="PB225" s="207"/>
      <c r="PC225" s="207"/>
      <c r="PD225" s="207" t="str">
        <f t="shared" si="256"/>
        <v/>
      </c>
      <c r="PE225" s="207"/>
      <c r="PF225" s="207"/>
      <c r="PG225" s="209"/>
      <c r="PH225" s="207"/>
      <c r="PI225" s="207"/>
      <c r="PJ225" s="207"/>
      <c r="PK225" s="207" t="str">
        <f t="shared" si="257"/>
        <v/>
      </c>
      <c r="PL225" s="207"/>
      <c r="PM225" s="207"/>
      <c r="PN225" s="207"/>
      <c r="PO225" s="207"/>
      <c r="PP225" s="207"/>
      <c r="PQ225" s="207"/>
      <c r="PR225" s="207" t="str">
        <f t="shared" si="258"/>
        <v/>
      </c>
      <c r="PS225" s="207"/>
      <c r="PT225" s="207"/>
      <c r="PU225" s="207"/>
      <c r="PV225" s="207"/>
      <c r="PW225" s="207"/>
      <c r="PX225" s="207"/>
      <c r="PY225" s="207" t="str">
        <f t="shared" si="259"/>
        <v/>
      </c>
      <c r="PZ225" s="207"/>
      <c r="QA225" s="207"/>
      <c r="QB225" s="207"/>
      <c r="QC225" s="207"/>
      <c r="QD225" s="207"/>
      <c r="QE225" s="207"/>
      <c r="QF225" s="207" t="str">
        <f t="shared" si="260"/>
        <v/>
      </c>
      <c r="QG225" s="207"/>
      <c r="QH225" s="207"/>
      <c r="QI225" s="207"/>
      <c r="QJ225" s="207"/>
      <c r="QK225" s="207"/>
      <c r="QL225" s="207"/>
      <c r="QM225" s="207"/>
      <c r="QN225" s="207"/>
      <c r="QO225" s="207"/>
      <c r="QP225" s="207"/>
      <c r="QQ225" s="207"/>
      <c r="QR225" s="207"/>
      <c r="QS225" s="207"/>
      <c r="QT225" s="207"/>
      <c r="QU225" s="207"/>
      <c r="QV225" s="207"/>
    </row>
    <row r="226" spans="1:464" s="6" customFormat="1" ht="16.5">
      <c r="A226" s="207"/>
      <c r="B226" s="208"/>
      <c r="C226" s="208"/>
      <c r="D226" s="208"/>
      <c r="E226" s="208"/>
      <c r="F226" s="207"/>
      <c r="G226" s="207" t="e">
        <f t="shared" si="238"/>
        <v>#N/A</v>
      </c>
      <c r="H226" s="208"/>
      <c r="I226" s="208"/>
      <c r="J226" s="208"/>
      <c r="K226" s="207"/>
      <c r="L226" s="207"/>
      <c r="M226" s="207"/>
      <c r="N226" s="207">
        <f t="shared" si="239"/>
        <v>20</v>
      </c>
      <c r="O226" s="207"/>
      <c r="P226" s="207"/>
      <c r="Q226" s="209"/>
      <c r="R226" s="207"/>
      <c r="S226" s="207"/>
      <c r="T226" s="207"/>
      <c r="U226" s="207">
        <f t="shared" si="240"/>
        <v>0</v>
      </c>
      <c r="V226" s="207"/>
      <c r="W226" s="207"/>
      <c r="X226" s="209"/>
      <c r="Y226" s="207"/>
      <c r="Z226" s="207"/>
      <c r="AA226" s="207"/>
      <c r="AB226" s="207">
        <f t="shared" si="241"/>
        <v>0</v>
      </c>
      <c r="AC226" s="207"/>
      <c r="AD226" s="207"/>
      <c r="AE226" s="209"/>
      <c r="AF226" s="207"/>
      <c r="AG226" s="207"/>
      <c r="AH226" s="207"/>
      <c r="AI226" s="207" t="str">
        <f t="shared" si="191"/>
        <v/>
      </c>
      <c r="AJ226" s="207"/>
      <c r="AK226" s="207"/>
      <c r="AL226" s="209"/>
      <c r="AM226" s="207"/>
      <c r="AN226" s="207"/>
      <c r="AO226" s="207"/>
      <c r="AP226" s="207" t="str">
        <f t="shared" si="192"/>
        <v/>
      </c>
      <c r="AQ226" s="207"/>
      <c r="AR226" s="207"/>
      <c r="AS226" s="209"/>
      <c r="AT226" s="207"/>
      <c r="AU226" s="207"/>
      <c r="AV226" s="207"/>
      <c r="AW226" s="207" t="str">
        <f t="shared" si="193"/>
        <v/>
      </c>
      <c r="AX226" s="207"/>
      <c r="AY226" s="207"/>
      <c r="AZ226" s="207"/>
      <c r="BA226" s="207"/>
      <c r="BB226" s="207"/>
      <c r="BC226" s="207"/>
      <c r="BD226" s="207" t="str">
        <f t="shared" si="194"/>
        <v/>
      </c>
      <c r="BE226" s="207"/>
      <c r="BF226" s="207"/>
      <c r="BG226" s="209"/>
      <c r="BH226" s="207"/>
      <c r="BI226" s="207"/>
      <c r="BJ226" s="207"/>
      <c r="BK226" s="207" t="str">
        <f t="shared" si="195"/>
        <v/>
      </c>
      <c r="BL226" s="207"/>
      <c r="BM226" s="207"/>
      <c r="BN226" s="209"/>
      <c r="BO226" s="207"/>
      <c r="BP226" s="207"/>
      <c r="BQ226" s="207"/>
      <c r="BR226" s="207" t="str">
        <f t="shared" si="196"/>
        <v/>
      </c>
      <c r="BS226" s="207"/>
      <c r="BT226" s="207"/>
      <c r="BU226" s="209"/>
      <c r="BV226" s="207"/>
      <c r="BW226" s="207"/>
      <c r="BX226" s="207"/>
      <c r="BY226" s="207" t="str">
        <f t="shared" si="197"/>
        <v/>
      </c>
      <c r="BZ226" s="207"/>
      <c r="CA226" s="207"/>
      <c r="CB226" s="209"/>
      <c r="CC226" s="207"/>
      <c r="CD226" s="207"/>
      <c r="CE226" s="207"/>
      <c r="CF226" s="207" t="str">
        <f t="shared" si="198"/>
        <v/>
      </c>
      <c r="CG226" s="207"/>
      <c r="CH226" s="207"/>
      <c r="CI226" s="209"/>
      <c r="CJ226" s="207"/>
      <c r="CK226" s="207"/>
      <c r="CL226" s="207"/>
      <c r="CM226" s="207" t="str">
        <f t="shared" si="199"/>
        <v/>
      </c>
      <c r="CN226" s="207"/>
      <c r="CO226" s="207"/>
      <c r="CP226" s="207"/>
      <c r="CQ226" s="207"/>
      <c r="CR226" s="207"/>
      <c r="CS226" s="207"/>
      <c r="CT226" s="207" t="str">
        <f t="shared" si="200"/>
        <v/>
      </c>
      <c r="CU226" s="207"/>
      <c r="CV226" s="207"/>
      <c r="CW226" s="209"/>
      <c r="CX226" s="207"/>
      <c r="CY226" s="207"/>
      <c r="CZ226" s="207"/>
      <c r="DA226" s="207" t="str">
        <f t="shared" si="201"/>
        <v/>
      </c>
      <c r="DB226" s="207"/>
      <c r="DC226" s="207"/>
      <c r="DD226" s="209"/>
      <c r="DE226" s="207"/>
      <c r="DF226" s="207"/>
      <c r="DG226" s="207"/>
      <c r="DH226" s="207" t="str">
        <f t="shared" si="202"/>
        <v/>
      </c>
      <c r="DI226" s="207"/>
      <c r="DJ226" s="207"/>
      <c r="DK226" s="209"/>
      <c r="DL226" s="207"/>
      <c r="DM226" s="207"/>
      <c r="DN226" s="207"/>
      <c r="DO226" s="207" t="str">
        <f t="shared" si="203"/>
        <v/>
      </c>
      <c r="DP226" s="207"/>
      <c r="DQ226" s="207"/>
      <c r="DR226" s="209"/>
      <c r="DS226" s="207"/>
      <c r="DT226" s="207"/>
      <c r="DU226" s="207"/>
      <c r="DV226" s="207" t="str">
        <f t="shared" si="204"/>
        <v/>
      </c>
      <c r="DW226" s="207"/>
      <c r="DX226" s="207"/>
      <c r="DY226" s="209"/>
      <c r="DZ226" s="207"/>
      <c r="EA226" s="207"/>
      <c r="EB226" s="207"/>
      <c r="EC226" s="207" t="str">
        <f t="shared" si="205"/>
        <v/>
      </c>
      <c r="ED226" s="207"/>
      <c r="EE226" s="207"/>
      <c r="EF226" s="207"/>
      <c r="EG226" s="207"/>
      <c r="EH226" s="207"/>
      <c r="EI226" s="207"/>
      <c r="EJ226" s="207" t="str">
        <f t="shared" si="206"/>
        <v/>
      </c>
      <c r="EK226" s="207"/>
      <c r="EL226" s="207"/>
      <c r="EM226" s="209"/>
      <c r="EN226" s="207"/>
      <c r="EO226" s="207"/>
      <c r="EP226" s="207"/>
      <c r="EQ226" s="207" t="str">
        <f t="shared" si="207"/>
        <v/>
      </c>
      <c r="ER226" s="207"/>
      <c r="ES226" s="207"/>
      <c r="ET226" s="209"/>
      <c r="EU226" s="207"/>
      <c r="EV226" s="207"/>
      <c r="EW226" s="207"/>
      <c r="EX226" s="207" t="str">
        <f t="shared" si="208"/>
        <v/>
      </c>
      <c r="EY226" s="207"/>
      <c r="EZ226" s="207"/>
      <c r="FA226" s="209"/>
      <c r="FB226" s="207"/>
      <c r="FC226" s="207"/>
      <c r="FD226" s="207"/>
      <c r="FE226" s="207" t="str">
        <f t="shared" si="209"/>
        <v/>
      </c>
      <c r="FF226" s="207"/>
      <c r="FG226" s="207"/>
      <c r="FH226" s="209"/>
      <c r="FI226" s="207"/>
      <c r="FJ226" s="207"/>
      <c r="FK226" s="207"/>
      <c r="FL226" s="207" t="str">
        <f t="shared" si="210"/>
        <v/>
      </c>
      <c r="FM226" s="207"/>
      <c r="FN226" s="207"/>
      <c r="FO226" s="209"/>
      <c r="FP226" s="207"/>
      <c r="FQ226" s="207"/>
      <c r="FR226" s="207"/>
      <c r="FS226" s="207" t="str">
        <f t="shared" si="211"/>
        <v/>
      </c>
      <c r="FT226" s="207"/>
      <c r="FU226" s="207"/>
      <c r="FV226" s="207"/>
      <c r="FW226" s="207"/>
      <c r="FX226" s="207"/>
      <c r="FY226" s="207"/>
      <c r="FZ226" s="207" t="str">
        <f t="shared" si="212"/>
        <v/>
      </c>
      <c r="GA226" s="207"/>
      <c r="GB226" s="207"/>
      <c r="GC226" s="209"/>
      <c r="GD226" s="207"/>
      <c r="GE226" s="207"/>
      <c r="GF226" s="207"/>
      <c r="GG226" s="207" t="str">
        <f t="shared" si="213"/>
        <v/>
      </c>
      <c r="GH226" s="207"/>
      <c r="GI226" s="207"/>
      <c r="GJ226" s="209"/>
      <c r="GK226" s="207"/>
      <c r="GL226" s="207"/>
      <c r="GM226" s="207"/>
      <c r="GN226" s="207" t="str">
        <f t="shared" si="214"/>
        <v/>
      </c>
      <c r="GO226" s="207"/>
      <c r="GP226" s="207"/>
      <c r="GQ226" s="209"/>
      <c r="GR226" s="207"/>
      <c r="GS226" s="207"/>
      <c r="GT226" s="207"/>
      <c r="GU226" s="207" t="str">
        <f t="shared" si="215"/>
        <v/>
      </c>
      <c r="GV226" s="207"/>
      <c r="GW226" s="207"/>
      <c r="GX226" s="209"/>
      <c r="GY226" s="207"/>
      <c r="GZ226" s="207"/>
      <c r="HA226" s="207"/>
      <c r="HB226" s="207" t="str">
        <f t="shared" si="216"/>
        <v/>
      </c>
      <c r="HC226" s="207"/>
      <c r="HD226" s="207"/>
      <c r="HE226" s="209"/>
      <c r="HF226" s="207"/>
      <c r="HG226" s="207"/>
      <c r="HH226" s="207"/>
      <c r="HI226" s="207" t="str">
        <f t="shared" si="217"/>
        <v/>
      </c>
      <c r="HJ226" s="207"/>
      <c r="HK226" s="207"/>
      <c r="HL226" s="207"/>
      <c r="HM226" s="207"/>
      <c r="HN226" s="207"/>
      <c r="HO226" s="207"/>
      <c r="HP226" s="207" t="str">
        <f t="shared" si="218"/>
        <v/>
      </c>
      <c r="HQ226" s="207"/>
      <c r="HR226" s="207"/>
      <c r="HS226" s="209"/>
      <c r="HT226" s="207"/>
      <c r="HU226" s="207"/>
      <c r="HV226" s="207"/>
      <c r="HW226" s="207" t="str">
        <f t="shared" si="219"/>
        <v/>
      </c>
      <c r="HX226" s="207"/>
      <c r="HY226" s="207"/>
      <c r="HZ226" s="209"/>
      <c r="IA226" s="207"/>
      <c r="IB226" s="207"/>
      <c r="IC226" s="207"/>
      <c r="ID226" s="207" t="str">
        <f t="shared" si="220"/>
        <v/>
      </c>
      <c r="IE226" s="207"/>
      <c r="IF226" s="207"/>
      <c r="IG226" s="209"/>
      <c r="IH226" s="207"/>
      <c r="II226" s="207"/>
      <c r="IJ226" s="207"/>
      <c r="IK226" s="207" t="str">
        <f t="shared" si="221"/>
        <v/>
      </c>
      <c r="IL226" s="207"/>
      <c r="IM226" s="207"/>
      <c r="IN226" s="209"/>
      <c r="IO226" s="207"/>
      <c r="IP226" s="207"/>
      <c r="IQ226" s="207"/>
      <c r="IR226" s="207" t="str">
        <f t="shared" si="222"/>
        <v/>
      </c>
      <c r="IS226" s="207"/>
      <c r="IT226" s="207"/>
      <c r="IU226" s="209"/>
      <c r="IV226" s="207"/>
      <c r="IW226" s="207"/>
      <c r="IX226" s="207"/>
      <c r="IY226" s="207" t="str">
        <f t="shared" si="223"/>
        <v/>
      </c>
      <c r="IZ226" s="207"/>
      <c r="JA226" s="207"/>
      <c r="JB226" s="207"/>
      <c r="JC226" s="207"/>
      <c r="JD226" s="207"/>
      <c r="JE226" s="207"/>
      <c r="JF226" s="207" t="str">
        <f t="shared" si="224"/>
        <v/>
      </c>
      <c r="JG226" s="207"/>
      <c r="JH226" s="207"/>
      <c r="JI226" s="209"/>
      <c r="JJ226" s="207"/>
      <c r="JK226" s="207"/>
      <c r="JL226" s="207"/>
      <c r="JM226" s="207" t="str">
        <f t="shared" si="225"/>
        <v/>
      </c>
      <c r="JN226" s="207"/>
      <c r="JO226" s="207"/>
      <c r="JP226" s="209"/>
      <c r="JQ226" s="207"/>
      <c r="JR226" s="207"/>
      <c r="JS226" s="207"/>
      <c r="JT226" s="207" t="str">
        <f t="shared" si="226"/>
        <v/>
      </c>
      <c r="JU226" s="207"/>
      <c r="JV226" s="207"/>
      <c r="JW226" s="209"/>
      <c r="JX226" s="207"/>
      <c r="JY226" s="207"/>
      <c r="JZ226" s="207"/>
      <c r="KA226" s="207" t="str">
        <f t="shared" si="227"/>
        <v/>
      </c>
      <c r="KB226" s="207"/>
      <c r="KC226" s="207"/>
      <c r="KD226" s="209"/>
      <c r="KE226" s="207"/>
      <c r="KF226" s="207"/>
      <c r="KG226" s="207"/>
      <c r="KH226" s="207" t="str">
        <f t="shared" si="228"/>
        <v/>
      </c>
      <c r="KI226" s="207"/>
      <c r="KJ226" s="207"/>
      <c r="KK226" s="209"/>
      <c r="KL226" s="207"/>
      <c r="KM226" s="207"/>
      <c r="KN226" s="207"/>
      <c r="KO226" s="207" t="str">
        <f t="shared" si="229"/>
        <v/>
      </c>
      <c r="KP226" s="207"/>
      <c r="KQ226" s="207"/>
      <c r="KR226" s="207"/>
      <c r="KS226" s="207"/>
      <c r="KT226" s="207"/>
      <c r="KU226" s="207"/>
      <c r="KV226" s="207" t="str">
        <f t="shared" si="230"/>
        <v/>
      </c>
      <c r="KW226" s="207"/>
      <c r="KX226" s="207"/>
      <c r="KY226" s="209"/>
      <c r="KZ226" s="207"/>
      <c r="LA226" s="207"/>
      <c r="LB226" s="207"/>
      <c r="LC226" s="207" t="str">
        <f t="shared" si="231"/>
        <v/>
      </c>
      <c r="LD226" s="207"/>
      <c r="LE226" s="207"/>
      <c r="LF226" s="209"/>
      <c r="LG226" s="207"/>
      <c r="LH226" s="207"/>
      <c r="LI226" s="207"/>
      <c r="LJ226" s="207" t="str">
        <f t="shared" si="242"/>
        <v/>
      </c>
      <c r="LK226" s="207"/>
      <c r="LL226" s="207"/>
      <c r="LM226" s="209"/>
      <c r="LN226" s="207"/>
      <c r="LO226" s="207"/>
      <c r="LP226" s="207"/>
      <c r="LQ226" s="207" t="str">
        <f t="shared" si="243"/>
        <v/>
      </c>
      <c r="LR226" s="207"/>
      <c r="LS226" s="207"/>
      <c r="LT226" s="209"/>
      <c r="LU226" s="207"/>
      <c r="LV226" s="207"/>
      <c r="LW226" s="207"/>
      <c r="LX226" s="207" t="str">
        <f t="shared" si="244"/>
        <v/>
      </c>
      <c r="LY226" s="207"/>
      <c r="LZ226" s="207"/>
      <c r="MA226" s="209"/>
      <c r="MB226" s="207"/>
      <c r="MC226" s="207"/>
      <c r="MD226" s="207"/>
      <c r="ME226" s="207" t="str">
        <f t="shared" si="245"/>
        <v/>
      </c>
      <c r="MF226" s="207"/>
      <c r="MG226" s="207"/>
      <c r="MH226" s="207"/>
      <c r="MI226" s="207"/>
      <c r="MJ226" s="207"/>
      <c r="MK226" s="207"/>
      <c r="ML226" s="207" t="str">
        <f t="shared" si="246"/>
        <v/>
      </c>
      <c r="MM226" s="207"/>
      <c r="MN226" s="207"/>
      <c r="MO226" s="209"/>
      <c r="MP226" s="207"/>
      <c r="MQ226" s="207"/>
      <c r="MR226" s="207"/>
      <c r="MS226" s="207" t="str">
        <f t="shared" si="247"/>
        <v/>
      </c>
      <c r="MT226" s="207"/>
      <c r="MU226" s="207"/>
      <c r="MV226" s="209"/>
      <c r="MW226" s="207"/>
      <c r="MX226" s="207"/>
      <c r="MY226" s="207"/>
      <c r="MZ226" s="207" t="str">
        <f t="shared" si="248"/>
        <v/>
      </c>
      <c r="NA226" s="207"/>
      <c r="NB226" s="207"/>
      <c r="NC226" s="209"/>
      <c r="ND226" s="207"/>
      <c r="NE226" s="207"/>
      <c r="NF226" s="207"/>
      <c r="NG226" s="207" t="str">
        <f t="shared" si="249"/>
        <v/>
      </c>
      <c r="NH226" s="207"/>
      <c r="NI226" s="207"/>
      <c r="NJ226" s="209"/>
      <c r="NK226" s="207"/>
      <c r="NL226" s="207"/>
      <c r="NM226" s="207"/>
      <c r="NN226" s="207" t="str">
        <f t="shared" si="250"/>
        <v/>
      </c>
      <c r="NO226" s="207"/>
      <c r="NP226" s="207"/>
      <c r="NQ226" s="209"/>
      <c r="NR226" s="207"/>
      <c r="NS226" s="207"/>
      <c r="NT226" s="207"/>
      <c r="NU226" s="207" t="str">
        <f t="shared" si="251"/>
        <v/>
      </c>
      <c r="NV226" s="207"/>
      <c r="NW226" s="207"/>
      <c r="NX226" s="207"/>
      <c r="NY226" s="207"/>
      <c r="NZ226" s="207"/>
      <c r="OA226" s="207"/>
      <c r="OB226" s="207" t="str">
        <f t="shared" si="252"/>
        <v/>
      </c>
      <c r="OC226" s="207"/>
      <c r="OD226" s="207"/>
      <c r="OE226" s="209"/>
      <c r="OF226" s="207"/>
      <c r="OG226" s="207"/>
      <c r="OH226" s="207"/>
      <c r="OI226" s="207" t="str">
        <f t="shared" si="253"/>
        <v/>
      </c>
      <c r="OJ226" s="207"/>
      <c r="OK226" s="207"/>
      <c r="OL226" s="209"/>
      <c r="OM226" s="207"/>
      <c r="ON226" s="207"/>
      <c r="OO226" s="207"/>
      <c r="OP226" s="207" t="str">
        <f t="shared" si="254"/>
        <v/>
      </c>
      <c r="OQ226" s="207"/>
      <c r="OR226" s="207"/>
      <c r="OS226" s="209"/>
      <c r="OT226" s="207"/>
      <c r="OU226" s="207"/>
      <c r="OV226" s="207"/>
      <c r="OW226" s="207" t="str">
        <f t="shared" si="255"/>
        <v/>
      </c>
      <c r="OX226" s="207"/>
      <c r="OY226" s="207"/>
      <c r="OZ226" s="209"/>
      <c r="PA226" s="207"/>
      <c r="PB226" s="207"/>
      <c r="PC226" s="207"/>
      <c r="PD226" s="207" t="str">
        <f t="shared" si="256"/>
        <v/>
      </c>
      <c r="PE226" s="207"/>
      <c r="PF226" s="207"/>
      <c r="PG226" s="209"/>
      <c r="PH226" s="207"/>
      <c r="PI226" s="207"/>
      <c r="PJ226" s="207"/>
      <c r="PK226" s="207" t="str">
        <f t="shared" si="257"/>
        <v/>
      </c>
      <c r="PL226" s="207"/>
      <c r="PM226" s="207"/>
      <c r="PN226" s="207"/>
      <c r="PO226" s="207"/>
      <c r="PP226" s="207"/>
      <c r="PQ226" s="207"/>
      <c r="PR226" s="207" t="str">
        <f t="shared" si="258"/>
        <v/>
      </c>
      <c r="PS226" s="207"/>
      <c r="PT226" s="207"/>
      <c r="PU226" s="207"/>
      <c r="PV226" s="207"/>
      <c r="PW226" s="207"/>
      <c r="PX226" s="207"/>
      <c r="PY226" s="207" t="str">
        <f t="shared" si="259"/>
        <v/>
      </c>
      <c r="PZ226" s="207"/>
      <c r="QA226" s="207"/>
      <c r="QB226" s="207"/>
      <c r="QC226" s="207"/>
      <c r="QD226" s="207"/>
      <c r="QE226" s="207"/>
      <c r="QF226" s="207" t="str">
        <f t="shared" si="260"/>
        <v/>
      </c>
      <c r="QG226" s="207"/>
      <c r="QH226" s="207"/>
      <c r="QI226" s="207"/>
      <c r="QJ226" s="207"/>
      <c r="QK226" s="207"/>
      <c r="QL226" s="207"/>
      <c r="QM226" s="207"/>
      <c r="QN226" s="207"/>
      <c r="QO226" s="207"/>
      <c r="QP226" s="207"/>
      <c r="QQ226" s="207"/>
      <c r="QR226" s="207"/>
      <c r="QS226" s="207"/>
      <c r="QT226" s="207"/>
      <c r="QU226" s="207"/>
      <c r="QV226" s="207"/>
    </row>
    <row r="227" spans="1:464" s="6" customFormat="1" ht="16.5">
      <c r="A227" s="207"/>
      <c r="B227" s="208"/>
      <c r="C227" s="208"/>
      <c r="D227" s="208"/>
      <c r="E227" s="208"/>
      <c r="F227" s="207"/>
      <c r="G227" s="207" t="e">
        <f t="shared" si="238"/>
        <v>#N/A</v>
      </c>
      <c r="H227" s="208"/>
      <c r="I227" s="208"/>
      <c r="J227" s="208"/>
      <c r="K227" s="207"/>
      <c r="L227" s="207"/>
      <c r="M227" s="207"/>
      <c r="N227" s="207">
        <f t="shared" si="239"/>
        <v>20</v>
      </c>
      <c r="O227" s="207"/>
      <c r="P227" s="207"/>
      <c r="Q227" s="209"/>
      <c r="R227" s="207"/>
      <c r="S227" s="207"/>
      <c r="T227" s="207"/>
      <c r="U227" s="207">
        <f t="shared" si="240"/>
        <v>0</v>
      </c>
      <c r="V227" s="207"/>
      <c r="W227" s="207"/>
      <c r="X227" s="209"/>
      <c r="Y227" s="207"/>
      <c r="Z227" s="207"/>
      <c r="AA227" s="207"/>
      <c r="AB227" s="207">
        <f t="shared" si="241"/>
        <v>20</v>
      </c>
      <c r="AC227" s="207"/>
      <c r="AD227" s="207"/>
      <c r="AE227" s="209"/>
      <c r="AF227" s="207"/>
      <c r="AG227" s="207"/>
      <c r="AH227" s="207"/>
      <c r="AI227" s="207" t="str">
        <f t="shared" si="191"/>
        <v/>
      </c>
      <c r="AJ227" s="207"/>
      <c r="AK227" s="207"/>
      <c r="AL227" s="209"/>
      <c r="AM227" s="207"/>
      <c r="AN227" s="207"/>
      <c r="AO227" s="207"/>
      <c r="AP227" s="207" t="str">
        <f t="shared" si="192"/>
        <v/>
      </c>
      <c r="AQ227" s="207"/>
      <c r="AR227" s="207"/>
      <c r="AS227" s="209"/>
      <c r="AT227" s="207"/>
      <c r="AU227" s="207"/>
      <c r="AV227" s="207"/>
      <c r="AW227" s="207" t="str">
        <f t="shared" si="193"/>
        <v/>
      </c>
      <c r="AX227" s="207"/>
      <c r="AY227" s="207"/>
      <c r="AZ227" s="207"/>
      <c r="BA227" s="207"/>
      <c r="BB227" s="207"/>
      <c r="BC227" s="207"/>
      <c r="BD227" s="207" t="str">
        <f t="shared" si="194"/>
        <v/>
      </c>
      <c r="BE227" s="207"/>
      <c r="BF227" s="207"/>
      <c r="BG227" s="209"/>
      <c r="BH227" s="207"/>
      <c r="BI227" s="207"/>
      <c r="BJ227" s="207"/>
      <c r="BK227" s="207" t="str">
        <f t="shared" si="195"/>
        <v/>
      </c>
      <c r="BL227" s="207"/>
      <c r="BM227" s="207"/>
      <c r="BN227" s="209"/>
      <c r="BO227" s="207"/>
      <c r="BP227" s="207"/>
      <c r="BQ227" s="207"/>
      <c r="BR227" s="207" t="str">
        <f t="shared" si="196"/>
        <v/>
      </c>
      <c r="BS227" s="207"/>
      <c r="BT227" s="207"/>
      <c r="BU227" s="209"/>
      <c r="BV227" s="207"/>
      <c r="BW227" s="207"/>
      <c r="BX227" s="207"/>
      <c r="BY227" s="207" t="str">
        <f t="shared" si="197"/>
        <v/>
      </c>
      <c r="BZ227" s="207"/>
      <c r="CA227" s="207"/>
      <c r="CB227" s="209"/>
      <c r="CC227" s="207"/>
      <c r="CD227" s="207"/>
      <c r="CE227" s="207"/>
      <c r="CF227" s="207" t="str">
        <f t="shared" si="198"/>
        <v/>
      </c>
      <c r="CG227" s="207"/>
      <c r="CH227" s="207"/>
      <c r="CI227" s="209"/>
      <c r="CJ227" s="207"/>
      <c r="CK227" s="207"/>
      <c r="CL227" s="207"/>
      <c r="CM227" s="207" t="str">
        <f t="shared" si="199"/>
        <v/>
      </c>
      <c r="CN227" s="207"/>
      <c r="CO227" s="207"/>
      <c r="CP227" s="207"/>
      <c r="CQ227" s="207"/>
      <c r="CR227" s="207"/>
      <c r="CS227" s="207"/>
      <c r="CT227" s="207" t="str">
        <f t="shared" si="200"/>
        <v/>
      </c>
      <c r="CU227" s="207"/>
      <c r="CV227" s="207"/>
      <c r="CW227" s="209"/>
      <c r="CX227" s="207"/>
      <c r="CY227" s="207"/>
      <c r="CZ227" s="207"/>
      <c r="DA227" s="207" t="str">
        <f t="shared" si="201"/>
        <v/>
      </c>
      <c r="DB227" s="207"/>
      <c r="DC227" s="207"/>
      <c r="DD227" s="209"/>
      <c r="DE227" s="207"/>
      <c r="DF227" s="207"/>
      <c r="DG227" s="207"/>
      <c r="DH227" s="207" t="str">
        <f t="shared" si="202"/>
        <v/>
      </c>
      <c r="DI227" s="207"/>
      <c r="DJ227" s="207"/>
      <c r="DK227" s="209"/>
      <c r="DL227" s="207"/>
      <c r="DM227" s="207"/>
      <c r="DN227" s="207"/>
      <c r="DO227" s="207" t="str">
        <f t="shared" si="203"/>
        <v/>
      </c>
      <c r="DP227" s="207"/>
      <c r="DQ227" s="207"/>
      <c r="DR227" s="209"/>
      <c r="DS227" s="207"/>
      <c r="DT227" s="207"/>
      <c r="DU227" s="207"/>
      <c r="DV227" s="207" t="str">
        <f t="shared" si="204"/>
        <v/>
      </c>
      <c r="DW227" s="207"/>
      <c r="DX227" s="207"/>
      <c r="DY227" s="209"/>
      <c r="DZ227" s="207"/>
      <c r="EA227" s="207"/>
      <c r="EB227" s="207"/>
      <c r="EC227" s="207" t="str">
        <f t="shared" si="205"/>
        <v/>
      </c>
      <c r="ED227" s="207"/>
      <c r="EE227" s="207"/>
      <c r="EF227" s="207"/>
      <c r="EG227" s="207"/>
      <c r="EH227" s="207"/>
      <c r="EI227" s="207"/>
      <c r="EJ227" s="207" t="str">
        <f t="shared" si="206"/>
        <v/>
      </c>
      <c r="EK227" s="207"/>
      <c r="EL227" s="207"/>
      <c r="EM227" s="209"/>
      <c r="EN227" s="207"/>
      <c r="EO227" s="207"/>
      <c r="EP227" s="207"/>
      <c r="EQ227" s="207" t="str">
        <f t="shared" si="207"/>
        <v/>
      </c>
      <c r="ER227" s="207"/>
      <c r="ES227" s="207"/>
      <c r="ET227" s="209"/>
      <c r="EU227" s="207"/>
      <c r="EV227" s="207"/>
      <c r="EW227" s="207"/>
      <c r="EX227" s="207" t="str">
        <f t="shared" si="208"/>
        <v/>
      </c>
      <c r="EY227" s="207"/>
      <c r="EZ227" s="207"/>
      <c r="FA227" s="209"/>
      <c r="FB227" s="207"/>
      <c r="FC227" s="207"/>
      <c r="FD227" s="207"/>
      <c r="FE227" s="207" t="str">
        <f t="shared" si="209"/>
        <v/>
      </c>
      <c r="FF227" s="207"/>
      <c r="FG227" s="207"/>
      <c r="FH227" s="209"/>
      <c r="FI227" s="207"/>
      <c r="FJ227" s="207"/>
      <c r="FK227" s="207"/>
      <c r="FL227" s="207" t="str">
        <f t="shared" si="210"/>
        <v/>
      </c>
      <c r="FM227" s="207"/>
      <c r="FN227" s="207"/>
      <c r="FO227" s="209"/>
      <c r="FP227" s="207"/>
      <c r="FQ227" s="207"/>
      <c r="FR227" s="207"/>
      <c r="FS227" s="207" t="str">
        <f t="shared" si="211"/>
        <v/>
      </c>
      <c r="FT227" s="207"/>
      <c r="FU227" s="207"/>
      <c r="FV227" s="207"/>
      <c r="FW227" s="207"/>
      <c r="FX227" s="207"/>
      <c r="FY227" s="207"/>
      <c r="FZ227" s="207" t="str">
        <f t="shared" si="212"/>
        <v/>
      </c>
      <c r="GA227" s="207"/>
      <c r="GB227" s="207"/>
      <c r="GC227" s="209"/>
      <c r="GD227" s="207"/>
      <c r="GE227" s="207"/>
      <c r="GF227" s="207"/>
      <c r="GG227" s="207" t="str">
        <f t="shared" si="213"/>
        <v/>
      </c>
      <c r="GH227" s="207"/>
      <c r="GI227" s="207"/>
      <c r="GJ227" s="209"/>
      <c r="GK227" s="207"/>
      <c r="GL227" s="207"/>
      <c r="GM227" s="207"/>
      <c r="GN227" s="207" t="str">
        <f t="shared" si="214"/>
        <v/>
      </c>
      <c r="GO227" s="207"/>
      <c r="GP227" s="207"/>
      <c r="GQ227" s="209"/>
      <c r="GR227" s="207"/>
      <c r="GS227" s="207"/>
      <c r="GT227" s="207"/>
      <c r="GU227" s="207" t="str">
        <f t="shared" si="215"/>
        <v/>
      </c>
      <c r="GV227" s="207"/>
      <c r="GW227" s="207"/>
      <c r="GX227" s="209"/>
      <c r="GY227" s="207"/>
      <c r="GZ227" s="207"/>
      <c r="HA227" s="207"/>
      <c r="HB227" s="207" t="str">
        <f t="shared" si="216"/>
        <v/>
      </c>
      <c r="HC227" s="207"/>
      <c r="HD227" s="207"/>
      <c r="HE227" s="209"/>
      <c r="HF227" s="207"/>
      <c r="HG227" s="207"/>
      <c r="HH227" s="207"/>
      <c r="HI227" s="207" t="str">
        <f t="shared" si="217"/>
        <v/>
      </c>
      <c r="HJ227" s="207"/>
      <c r="HK227" s="207"/>
      <c r="HL227" s="207"/>
      <c r="HM227" s="207"/>
      <c r="HN227" s="207"/>
      <c r="HO227" s="207"/>
      <c r="HP227" s="207" t="str">
        <f t="shared" si="218"/>
        <v/>
      </c>
      <c r="HQ227" s="207"/>
      <c r="HR227" s="207"/>
      <c r="HS227" s="209"/>
      <c r="HT227" s="207"/>
      <c r="HU227" s="207"/>
      <c r="HV227" s="207"/>
      <c r="HW227" s="207" t="str">
        <f t="shared" si="219"/>
        <v/>
      </c>
      <c r="HX227" s="207"/>
      <c r="HY227" s="207"/>
      <c r="HZ227" s="209"/>
      <c r="IA227" s="207"/>
      <c r="IB227" s="207"/>
      <c r="IC227" s="207"/>
      <c r="ID227" s="207" t="str">
        <f t="shared" si="220"/>
        <v/>
      </c>
      <c r="IE227" s="207"/>
      <c r="IF227" s="207"/>
      <c r="IG227" s="209"/>
      <c r="IH227" s="207"/>
      <c r="II227" s="207"/>
      <c r="IJ227" s="207"/>
      <c r="IK227" s="207" t="str">
        <f t="shared" si="221"/>
        <v/>
      </c>
      <c r="IL227" s="207"/>
      <c r="IM227" s="207"/>
      <c r="IN227" s="209"/>
      <c r="IO227" s="207"/>
      <c r="IP227" s="207"/>
      <c r="IQ227" s="207"/>
      <c r="IR227" s="207" t="str">
        <f t="shared" si="222"/>
        <v/>
      </c>
      <c r="IS227" s="207"/>
      <c r="IT227" s="207"/>
      <c r="IU227" s="209"/>
      <c r="IV227" s="207"/>
      <c r="IW227" s="207"/>
      <c r="IX227" s="207"/>
      <c r="IY227" s="207" t="str">
        <f t="shared" si="223"/>
        <v/>
      </c>
      <c r="IZ227" s="207"/>
      <c r="JA227" s="207"/>
      <c r="JB227" s="207"/>
      <c r="JC227" s="207"/>
      <c r="JD227" s="207"/>
      <c r="JE227" s="207"/>
      <c r="JF227" s="207" t="str">
        <f t="shared" si="224"/>
        <v/>
      </c>
      <c r="JG227" s="207"/>
      <c r="JH227" s="207"/>
      <c r="JI227" s="209"/>
      <c r="JJ227" s="207"/>
      <c r="JK227" s="207"/>
      <c r="JL227" s="207"/>
      <c r="JM227" s="207" t="str">
        <f t="shared" si="225"/>
        <v/>
      </c>
      <c r="JN227" s="207"/>
      <c r="JO227" s="207"/>
      <c r="JP227" s="209"/>
      <c r="JQ227" s="207"/>
      <c r="JR227" s="207"/>
      <c r="JS227" s="207"/>
      <c r="JT227" s="207" t="str">
        <f t="shared" si="226"/>
        <v/>
      </c>
      <c r="JU227" s="207"/>
      <c r="JV227" s="207"/>
      <c r="JW227" s="209"/>
      <c r="JX227" s="207"/>
      <c r="JY227" s="207"/>
      <c r="JZ227" s="207"/>
      <c r="KA227" s="207" t="str">
        <f t="shared" si="227"/>
        <v/>
      </c>
      <c r="KB227" s="207"/>
      <c r="KC227" s="207"/>
      <c r="KD227" s="209"/>
      <c r="KE227" s="207"/>
      <c r="KF227" s="207"/>
      <c r="KG227" s="207"/>
      <c r="KH227" s="207" t="str">
        <f t="shared" si="228"/>
        <v/>
      </c>
      <c r="KI227" s="207"/>
      <c r="KJ227" s="207"/>
      <c r="KK227" s="209"/>
      <c r="KL227" s="207"/>
      <c r="KM227" s="207"/>
      <c r="KN227" s="207"/>
      <c r="KO227" s="207" t="str">
        <f t="shared" si="229"/>
        <v/>
      </c>
      <c r="KP227" s="207"/>
      <c r="KQ227" s="207"/>
      <c r="KR227" s="207"/>
      <c r="KS227" s="207"/>
      <c r="KT227" s="207"/>
      <c r="KU227" s="207"/>
      <c r="KV227" s="207" t="str">
        <f t="shared" si="230"/>
        <v/>
      </c>
      <c r="KW227" s="207"/>
      <c r="KX227" s="207"/>
      <c r="KY227" s="209"/>
      <c r="KZ227" s="207"/>
      <c r="LA227" s="207"/>
      <c r="LB227" s="207"/>
      <c r="LC227" s="207" t="str">
        <f t="shared" si="231"/>
        <v/>
      </c>
      <c r="LD227" s="207"/>
      <c r="LE227" s="207"/>
      <c r="LF227" s="209"/>
      <c r="LG227" s="207"/>
      <c r="LH227" s="207"/>
      <c r="LI227" s="207"/>
      <c r="LJ227" s="207" t="str">
        <f t="shared" si="242"/>
        <v/>
      </c>
      <c r="LK227" s="207"/>
      <c r="LL227" s="207"/>
      <c r="LM227" s="209"/>
      <c r="LN227" s="207"/>
      <c r="LO227" s="207"/>
      <c r="LP227" s="207"/>
      <c r="LQ227" s="207" t="str">
        <f t="shared" si="243"/>
        <v/>
      </c>
      <c r="LR227" s="207"/>
      <c r="LS227" s="207"/>
      <c r="LT227" s="209"/>
      <c r="LU227" s="207"/>
      <c r="LV227" s="207"/>
      <c r="LW227" s="207"/>
      <c r="LX227" s="207" t="str">
        <f t="shared" si="244"/>
        <v/>
      </c>
      <c r="LY227" s="207"/>
      <c r="LZ227" s="207"/>
      <c r="MA227" s="209"/>
      <c r="MB227" s="207"/>
      <c r="MC227" s="207"/>
      <c r="MD227" s="207"/>
      <c r="ME227" s="207" t="str">
        <f t="shared" si="245"/>
        <v/>
      </c>
      <c r="MF227" s="207"/>
      <c r="MG227" s="207"/>
      <c r="MH227" s="207"/>
      <c r="MI227" s="207"/>
      <c r="MJ227" s="207"/>
      <c r="MK227" s="207"/>
      <c r="ML227" s="207" t="str">
        <f t="shared" si="246"/>
        <v/>
      </c>
      <c r="MM227" s="207"/>
      <c r="MN227" s="207"/>
      <c r="MO227" s="209"/>
      <c r="MP227" s="207"/>
      <c r="MQ227" s="207"/>
      <c r="MR227" s="207"/>
      <c r="MS227" s="207" t="str">
        <f t="shared" si="247"/>
        <v/>
      </c>
      <c r="MT227" s="207"/>
      <c r="MU227" s="207"/>
      <c r="MV227" s="209"/>
      <c r="MW227" s="207"/>
      <c r="MX227" s="207"/>
      <c r="MY227" s="207"/>
      <c r="MZ227" s="207" t="str">
        <f t="shared" si="248"/>
        <v/>
      </c>
      <c r="NA227" s="207"/>
      <c r="NB227" s="207"/>
      <c r="NC227" s="209"/>
      <c r="ND227" s="207"/>
      <c r="NE227" s="207"/>
      <c r="NF227" s="207"/>
      <c r="NG227" s="207" t="str">
        <f t="shared" si="249"/>
        <v/>
      </c>
      <c r="NH227" s="207"/>
      <c r="NI227" s="207"/>
      <c r="NJ227" s="209"/>
      <c r="NK227" s="207"/>
      <c r="NL227" s="207"/>
      <c r="NM227" s="207"/>
      <c r="NN227" s="207" t="str">
        <f t="shared" si="250"/>
        <v/>
      </c>
      <c r="NO227" s="207"/>
      <c r="NP227" s="207"/>
      <c r="NQ227" s="209"/>
      <c r="NR227" s="207"/>
      <c r="NS227" s="207"/>
      <c r="NT227" s="207"/>
      <c r="NU227" s="207" t="str">
        <f t="shared" si="251"/>
        <v/>
      </c>
      <c r="NV227" s="207"/>
      <c r="NW227" s="207"/>
      <c r="NX227" s="207"/>
      <c r="NY227" s="207"/>
      <c r="NZ227" s="207"/>
      <c r="OA227" s="207"/>
      <c r="OB227" s="207" t="str">
        <f t="shared" si="252"/>
        <v/>
      </c>
      <c r="OC227" s="207"/>
      <c r="OD227" s="207"/>
      <c r="OE227" s="209"/>
      <c r="OF227" s="207"/>
      <c r="OG227" s="207"/>
      <c r="OH227" s="207"/>
      <c r="OI227" s="207" t="str">
        <f t="shared" si="253"/>
        <v/>
      </c>
      <c r="OJ227" s="207"/>
      <c r="OK227" s="207"/>
      <c r="OL227" s="209"/>
      <c r="OM227" s="207"/>
      <c r="ON227" s="207"/>
      <c r="OO227" s="207"/>
      <c r="OP227" s="207" t="str">
        <f t="shared" si="254"/>
        <v/>
      </c>
      <c r="OQ227" s="207"/>
      <c r="OR227" s="207"/>
      <c r="OS227" s="209"/>
      <c r="OT227" s="207"/>
      <c r="OU227" s="207"/>
      <c r="OV227" s="207"/>
      <c r="OW227" s="207" t="str">
        <f t="shared" si="255"/>
        <v/>
      </c>
      <c r="OX227" s="207"/>
      <c r="OY227" s="207"/>
      <c r="OZ227" s="209"/>
      <c r="PA227" s="207"/>
      <c r="PB227" s="207"/>
      <c r="PC227" s="207"/>
      <c r="PD227" s="207" t="str">
        <f t="shared" si="256"/>
        <v/>
      </c>
      <c r="PE227" s="207"/>
      <c r="PF227" s="207"/>
      <c r="PG227" s="209"/>
      <c r="PH227" s="207"/>
      <c r="PI227" s="207"/>
      <c r="PJ227" s="207"/>
      <c r="PK227" s="207" t="str">
        <f t="shared" si="257"/>
        <v/>
      </c>
      <c r="PL227" s="207"/>
      <c r="PM227" s="207"/>
      <c r="PN227" s="207"/>
      <c r="PO227" s="207"/>
      <c r="PP227" s="207"/>
      <c r="PQ227" s="207"/>
      <c r="PR227" s="207" t="str">
        <f t="shared" si="258"/>
        <v/>
      </c>
      <c r="PS227" s="207"/>
      <c r="PT227" s="207"/>
      <c r="PU227" s="207"/>
      <c r="PV227" s="207"/>
      <c r="PW227" s="207"/>
      <c r="PX227" s="207"/>
      <c r="PY227" s="207" t="str">
        <f t="shared" si="259"/>
        <v/>
      </c>
      <c r="PZ227" s="207"/>
      <c r="QA227" s="207"/>
      <c r="QB227" s="207"/>
      <c r="QC227" s="207"/>
      <c r="QD227" s="207"/>
      <c r="QE227" s="207"/>
      <c r="QF227" s="207" t="str">
        <f t="shared" si="260"/>
        <v/>
      </c>
      <c r="QG227" s="207"/>
      <c r="QH227" s="207"/>
      <c r="QI227" s="207"/>
      <c r="QJ227" s="207"/>
      <c r="QK227" s="207"/>
      <c r="QL227" s="207"/>
      <c r="QM227" s="207"/>
      <c r="QN227" s="207"/>
      <c r="QO227" s="207"/>
      <c r="QP227" s="207"/>
      <c r="QQ227" s="207"/>
      <c r="QR227" s="207"/>
      <c r="QS227" s="207"/>
      <c r="QT227" s="207"/>
      <c r="QU227" s="207"/>
      <c r="QV227" s="207"/>
    </row>
    <row r="228" spans="1:464" s="6" customFormat="1" ht="16.5">
      <c r="A228" s="207"/>
      <c r="B228" s="208"/>
      <c r="C228" s="208"/>
      <c r="D228" s="208"/>
      <c r="E228" s="208"/>
      <c r="F228" s="207"/>
      <c r="G228" s="207" t="e">
        <f t="shared" ref="G228:G233" si="261">G57</f>
        <v>#N/A</v>
      </c>
      <c r="H228" s="208"/>
      <c r="I228" s="208"/>
      <c r="J228" s="208"/>
      <c r="K228" s="207"/>
      <c r="L228" s="207"/>
      <c r="M228" s="207"/>
      <c r="N228" s="207">
        <f t="shared" ref="N228:N233" si="262">N57</f>
        <v>0</v>
      </c>
      <c r="O228" s="207"/>
      <c r="P228" s="207"/>
      <c r="Q228" s="209"/>
      <c r="R228" s="207"/>
      <c r="S228" s="207"/>
      <c r="T228" s="207"/>
      <c r="U228" s="207">
        <f t="shared" si="240"/>
        <v>0</v>
      </c>
      <c r="V228" s="207"/>
      <c r="W228" s="207"/>
      <c r="X228" s="209"/>
      <c r="Y228" s="207"/>
      <c r="Z228" s="207"/>
      <c r="AA228" s="207"/>
      <c r="AB228" s="207">
        <f t="shared" si="241"/>
        <v>20</v>
      </c>
      <c r="AC228" s="207"/>
      <c r="AD228" s="207"/>
      <c r="AE228" s="209"/>
      <c r="AF228" s="207"/>
      <c r="AG228" s="207"/>
      <c r="AH228" s="207"/>
      <c r="AI228" s="207" t="str">
        <f t="shared" si="191"/>
        <v/>
      </c>
      <c r="AJ228" s="207"/>
      <c r="AK228" s="207"/>
      <c r="AL228" s="209"/>
      <c r="AM228" s="207"/>
      <c r="AN228" s="207"/>
      <c r="AO228" s="207"/>
      <c r="AP228" s="207" t="str">
        <f t="shared" si="192"/>
        <v/>
      </c>
      <c r="AQ228" s="207"/>
      <c r="AR228" s="207"/>
      <c r="AS228" s="209"/>
      <c r="AT228" s="207"/>
      <c r="AU228" s="207"/>
      <c r="AV228" s="207"/>
      <c r="AW228" s="207" t="str">
        <f t="shared" si="193"/>
        <v/>
      </c>
      <c r="AX228" s="207"/>
      <c r="AY228" s="207"/>
      <c r="AZ228" s="207"/>
      <c r="BA228" s="207"/>
      <c r="BB228" s="207"/>
      <c r="BC228" s="207"/>
      <c r="BD228" s="207" t="str">
        <f t="shared" si="194"/>
        <v/>
      </c>
      <c r="BE228" s="207"/>
      <c r="BF228" s="207"/>
      <c r="BG228" s="209"/>
      <c r="BH228" s="207"/>
      <c r="BI228" s="207"/>
      <c r="BJ228" s="207"/>
      <c r="BK228" s="207" t="str">
        <f t="shared" si="195"/>
        <v/>
      </c>
      <c r="BL228" s="207"/>
      <c r="BM228" s="207"/>
      <c r="BN228" s="209"/>
      <c r="BO228" s="207"/>
      <c r="BP228" s="207"/>
      <c r="BQ228" s="207"/>
      <c r="BR228" s="207" t="str">
        <f t="shared" si="196"/>
        <v/>
      </c>
      <c r="BS228" s="207"/>
      <c r="BT228" s="207"/>
      <c r="BU228" s="209"/>
      <c r="BV228" s="207"/>
      <c r="BW228" s="207"/>
      <c r="BX228" s="207"/>
      <c r="BY228" s="207" t="str">
        <f t="shared" si="197"/>
        <v/>
      </c>
      <c r="BZ228" s="207"/>
      <c r="CA228" s="207"/>
      <c r="CB228" s="209"/>
      <c r="CC228" s="207"/>
      <c r="CD228" s="207"/>
      <c r="CE228" s="207"/>
      <c r="CF228" s="207" t="str">
        <f t="shared" si="198"/>
        <v/>
      </c>
      <c r="CG228" s="207"/>
      <c r="CH228" s="207"/>
      <c r="CI228" s="209"/>
      <c r="CJ228" s="207"/>
      <c r="CK228" s="207"/>
      <c r="CL228" s="207"/>
      <c r="CM228" s="207" t="str">
        <f t="shared" si="199"/>
        <v/>
      </c>
      <c r="CN228" s="207"/>
      <c r="CO228" s="207"/>
      <c r="CP228" s="207"/>
      <c r="CQ228" s="207"/>
      <c r="CR228" s="207"/>
      <c r="CS228" s="207"/>
      <c r="CT228" s="207" t="str">
        <f t="shared" si="200"/>
        <v/>
      </c>
      <c r="CU228" s="207"/>
      <c r="CV228" s="207"/>
      <c r="CW228" s="209"/>
      <c r="CX228" s="207"/>
      <c r="CY228" s="207"/>
      <c r="CZ228" s="207"/>
      <c r="DA228" s="207" t="str">
        <f t="shared" si="201"/>
        <v/>
      </c>
      <c r="DB228" s="207"/>
      <c r="DC228" s="207"/>
      <c r="DD228" s="209"/>
      <c r="DE228" s="207"/>
      <c r="DF228" s="207"/>
      <c r="DG228" s="207"/>
      <c r="DH228" s="207" t="str">
        <f t="shared" si="202"/>
        <v/>
      </c>
      <c r="DI228" s="207"/>
      <c r="DJ228" s="207"/>
      <c r="DK228" s="209"/>
      <c r="DL228" s="207"/>
      <c r="DM228" s="207"/>
      <c r="DN228" s="207"/>
      <c r="DO228" s="207" t="str">
        <f t="shared" si="203"/>
        <v/>
      </c>
      <c r="DP228" s="207"/>
      <c r="DQ228" s="207"/>
      <c r="DR228" s="209"/>
      <c r="DS228" s="207"/>
      <c r="DT228" s="207"/>
      <c r="DU228" s="207"/>
      <c r="DV228" s="207" t="str">
        <f t="shared" si="204"/>
        <v/>
      </c>
      <c r="DW228" s="207"/>
      <c r="DX228" s="207"/>
      <c r="DY228" s="209"/>
      <c r="DZ228" s="207"/>
      <c r="EA228" s="207"/>
      <c r="EB228" s="207"/>
      <c r="EC228" s="207" t="str">
        <f t="shared" si="205"/>
        <v/>
      </c>
      <c r="ED228" s="207"/>
      <c r="EE228" s="207"/>
      <c r="EF228" s="207"/>
      <c r="EG228" s="207"/>
      <c r="EH228" s="207"/>
      <c r="EI228" s="207"/>
      <c r="EJ228" s="207" t="str">
        <f t="shared" si="206"/>
        <v/>
      </c>
      <c r="EK228" s="207"/>
      <c r="EL228" s="207"/>
      <c r="EM228" s="209"/>
      <c r="EN228" s="207"/>
      <c r="EO228" s="207"/>
      <c r="EP228" s="207"/>
      <c r="EQ228" s="207" t="str">
        <f t="shared" si="207"/>
        <v/>
      </c>
      <c r="ER228" s="207"/>
      <c r="ES228" s="207"/>
      <c r="ET228" s="209"/>
      <c r="EU228" s="207"/>
      <c r="EV228" s="207"/>
      <c r="EW228" s="207"/>
      <c r="EX228" s="207" t="str">
        <f t="shared" si="208"/>
        <v/>
      </c>
      <c r="EY228" s="207"/>
      <c r="EZ228" s="207"/>
      <c r="FA228" s="209"/>
      <c r="FB228" s="207"/>
      <c r="FC228" s="207"/>
      <c r="FD228" s="207"/>
      <c r="FE228" s="207" t="str">
        <f t="shared" si="209"/>
        <v/>
      </c>
      <c r="FF228" s="207"/>
      <c r="FG228" s="207"/>
      <c r="FH228" s="209"/>
      <c r="FI228" s="207"/>
      <c r="FJ228" s="207"/>
      <c r="FK228" s="207"/>
      <c r="FL228" s="207" t="str">
        <f t="shared" si="210"/>
        <v/>
      </c>
      <c r="FM228" s="207"/>
      <c r="FN228" s="207"/>
      <c r="FO228" s="209"/>
      <c r="FP228" s="207"/>
      <c r="FQ228" s="207"/>
      <c r="FR228" s="207"/>
      <c r="FS228" s="207" t="str">
        <f t="shared" si="211"/>
        <v/>
      </c>
      <c r="FT228" s="207"/>
      <c r="FU228" s="207"/>
      <c r="FV228" s="207"/>
      <c r="FW228" s="207"/>
      <c r="FX228" s="207"/>
      <c r="FY228" s="207"/>
      <c r="FZ228" s="207" t="str">
        <f t="shared" si="212"/>
        <v/>
      </c>
      <c r="GA228" s="207"/>
      <c r="GB228" s="207"/>
      <c r="GC228" s="209"/>
      <c r="GD228" s="207"/>
      <c r="GE228" s="207"/>
      <c r="GF228" s="207"/>
      <c r="GG228" s="207" t="str">
        <f t="shared" si="213"/>
        <v/>
      </c>
      <c r="GH228" s="207"/>
      <c r="GI228" s="207"/>
      <c r="GJ228" s="209"/>
      <c r="GK228" s="207"/>
      <c r="GL228" s="207"/>
      <c r="GM228" s="207"/>
      <c r="GN228" s="207" t="str">
        <f t="shared" si="214"/>
        <v/>
      </c>
      <c r="GO228" s="207"/>
      <c r="GP228" s="207"/>
      <c r="GQ228" s="209"/>
      <c r="GR228" s="207"/>
      <c r="GS228" s="207"/>
      <c r="GT228" s="207"/>
      <c r="GU228" s="207" t="str">
        <f t="shared" si="215"/>
        <v/>
      </c>
      <c r="GV228" s="207"/>
      <c r="GW228" s="207"/>
      <c r="GX228" s="209"/>
      <c r="GY228" s="207"/>
      <c r="GZ228" s="207"/>
      <c r="HA228" s="207"/>
      <c r="HB228" s="207" t="str">
        <f t="shared" si="216"/>
        <v/>
      </c>
      <c r="HC228" s="207"/>
      <c r="HD228" s="207"/>
      <c r="HE228" s="209"/>
      <c r="HF228" s="207"/>
      <c r="HG228" s="207"/>
      <c r="HH228" s="207"/>
      <c r="HI228" s="207" t="str">
        <f t="shared" si="217"/>
        <v/>
      </c>
      <c r="HJ228" s="207"/>
      <c r="HK228" s="207"/>
      <c r="HL228" s="207"/>
      <c r="HM228" s="207"/>
      <c r="HN228" s="207"/>
      <c r="HO228" s="207"/>
      <c r="HP228" s="207" t="str">
        <f t="shared" si="218"/>
        <v/>
      </c>
      <c r="HQ228" s="207"/>
      <c r="HR228" s="207"/>
      <c r="HS228" s="209"/>
      <c r="HT228" s="207"/>
      <c r="HU228" s="207"/>
      <c r="HV228" s="207"/>
      <c r="HW228" s="207" t="str">
        <f t="shared" si="219"/>
        <v/>
      </c>
      <c r="HX228" s="207"/>
      <c r="HY228" s="207"/>
      <c r="HZ228" s="209"/>
      <c r="IA228" s="207"/>
      <c r="IB228" s="207"/>
      <c r="IC228" s="207"/>
      <c r="ID228" s="207" t="str">
        <f t="shared" si="220"/>
        <v/>
      </c>
      <c r="IE228" s="207"/>
      <c r="IF228" s="207"/>
      <c r="IG228" s="209"/>
      <c r="IH228" s="207"/>
      <c r="II228" s="207"/>
      <c r="IJ228" s="207"/>
      <c r="IK228" s="207" t="str">
        <f t="shared" si="221"/>
        <v/>
      </c>
      <c r="IL228" s="207"/>
      <c r="IM228" s="207"/>
      <c r="IN228" s="209"/>
      <c r="IO228" s="207"/>
      <c r="IP228" s="207"/>
      <c r="IQ228" s="207"/>
      <c r="IR228" s="207" t="str">
        <f t="shared" si="222"/>
        <v/>
      </c>
      <c r="IS228" s="207"/>
      <c r="IT228" s="207"/>
      <c r="IU228" s="209"/>
      <c r="IV228" s="207"/>
      <c r="IW228" s="207"/>
      <c r="IX228" s="207"/>
      <c r="IY228" s="207" t="str">
        <f t="shared" si="223"/>
        <v/>
      </c>
      <c r="IZ228" s="207"/>
      <c r="JA228" s="207"/>
      <c r="JB228" s="207"/>
      <c r="JC228" s="207"/>
      <c r="JD228" s="207"/>
      <c r="JE228" s="207"/>
      <c r="JF228" s="207" t="str">
        <f t="shared" si="224"/>
        <v/>
      </c>
      <c r="JG228" s="207"/>
      <c r="JH228" s="207"/>
      <c r="JI228" s="209"/>
      <c r="JJ228" s="207"/>
      <c r="JK228" s="207"/>
      <c r="JL228" s="207"/>
      <c r="JM228" s="207" t="str">
        <f t="shared" si="225"/>
        <v/>
      </c>
      <c r="JN228" s="207"/>
      <c r="JO228" s="207"/>
      <c r="JP228" s="209"/>
      <c r="JQ228" s="207"/>
      <c r="JR228" s="207"/>
      <c r="JS228" s="207"/>
      <c r="JT228" s="207" t="str">
        <f t="shared" si="226"/>
        <v/>
      </c>
      <c r="JU228" s="207"/>
      <c r="JV228" s="207"/>
      <c r="JW228" s="209"/>
      <c r="JX228" s="207"/>
      <c r="JY228" s="207"/>
      <c r="JZ228" s="207"/>
      <c r="KA228" s="207" t="str">
        <f t="shared" si="227"/>
        <v/>
      </c>
      <c r="KB228" s="207"/>
      <c r="KC228" s="207"/>
      <c r="KD228" s="209"/>
      <c r="KE228" s="207"/>
      <c r="KF228" s="207"/>
      <c r="KG228" s="207"/>
      <c r="KH228" s="207" t="str">
        <f t="shared" si="228"/>
        <v/>
      </c>
      <c r="KI228" s="207"/>
      <c r="KJ228" s="207"/>
      <c r="KK228" s="209"/>
      <c r="KL228" s="207"/>
      <c r="KM228" s="207"/>
      <c r="KN228" s="207"/>
      <c r="KO228" s="207" t="str">
        <f t="shared" si="229"/>
        <v/>
      </c>
      <c r="KP228" s="207"/>
      <c r="KQ228" s="207"/>
      <c r="KR228" s="207"/>
      <c r="KS228" s="207"/>
      <c r="KT228" s="207"/>
      <c r="KU228" s="207"/>
      <c r="KV228" s="207" t="str">
        <f t="shared" si="230"/>
        <v/>
      </c>
      <c r="KW228" s="207"/>
      <c r="KX228" s="207"/>
      <c r="KY228" s="209"/>
      <c r="KZ228" s="207"/>
      <c r="LA228" s="207"/>
      <c r="LB228" s="207"/>
      <c r="LC228" s="207" t="str">
        <f t="shared" si="231"/>
        <v/>
      </c>
      <c r="LD228" s="207"/>
      <c r="LE228" s="207"/>
      <c r="LF228" s="209"/>
      <c r="LG228" s="207"/>
      <c r="LH228" s="207"/>
      <c r="LI228" s="207"/>
      <c r="LJ228" s="207" t="str">
        <f t="shared" si="242"/>
        <v/>
      </c>
      <c r="LK228" s="207"/>
      <c r="LL228" s="207"/>
      <c r="LM228" s="209"/>
      <c r="LN228" s="207"/>
      <c r="LO228" s="207"/>
      <c r="LP228" s="207"/>
      <c r="LQ228" s="207" t="str">
        <f t="shared" si="243"/>
        <v/>
      </c>
      <c r="LR228" s="207"/>
      <c r="LS228" s="207"/>
      <c r="LT228" s="209"/>
      <c r="LU228" s="207"/>
      <c r="LV228" s="207"/>
      <c r="LW228" s="207"/>
      <c r="LX228" s="207" t="str">
        <f t="shared" si="244"/>
        <v/>
      </c>
      <c r="LY228" s="207"/>
      <c r="LZ228" s="207"/>
      <c r="MA228" s="209"/>
      <c r="MB228" s="207"/>
      <c r="MC228" s="207"/>
      <c r="MD228" s="207"/>
      <c r="ME228" s="207" t="str">
        <f t="shared" si="245"/>
        <v/>
      </c>
      <c r="MF228" s="207"/>
      <c r="MG228" s="207"/>
      <c r="MH228" s="207"/>
      <c r="MI228" s="207"/>
      <c r="MJ228" s="207"/>
      <c r="MK228" s="207"/>
      <c r="ML228" s="207" t="str">
        <f t="shared" si="246"/>
        <v/>
      </c>
      <c r="MM228" s="207"/>
      <c r="MN228" s="207"/>
      <c r="MO228" s="209"/>
      <c r="MP228" s="207"/>
      <c r="MQ228" s="207"/>
      <c r="MR228" s="207"/>
      <c r="MS228" s="207" t="str">
        <f t="shared" si="247"/>
        <v/>
      </c>
      <c r="MT228" s="207"/>
      <c r="MU228" s="207"/>
      <c r="MV228" s="209"/>
      <c r="MW228" s="207"/>
      <c r="MX228" s="207"/>
      <c r="MY228" s="207"/>
      <c r="MZ228" s="207" t="str">
        <f t="shared" si="248"/>
        <v/>
      </c>
      <c r="NA228" s="207"/>
      <c r="NB228" s="207"/>
      <c r="NC228" s="209"/>
      <c r="ND228" s="207"/>
      <c r="NE228" s="207"/>
      <c r="NF228" s="207"/>
      <c r="NG228" s="207" t="str">
        <f t="shared" si="249"/>
        <v/>
      </c>
      <c r="NH228" s="207"/>
      <c r="NI228" s="207"/>
      <c r="NJ228" s="209"/>
      <c r="NK228" s="207"/>
      <c r="NL228" s="207"/>
      <c r="NM228" s="207"/>
      <c r="NN228" s="207" t="str">
        <f t="shared" si="250"/>
        <v/>
      </c>
      <c r="NO228" s="207"/>
      <c r="NP228" s="207"/>
      <c r="NQ228" s="209"/>
      <c r="NR228" s="207"/>
      <c r="NS228" s="207"/>
      <c r="NT228" s="207"/>
      <c r="NU228" s="207" t="str">
        <f t="shared" si="251"/>
        <v/>
      </c>
      <c r="NV228" s="207"/>
      <c r="NW228" s="207"/>
      <c r="NX228" s="207"/>
      <c r="NY228" s="207"/>
      <c r="NZ228" s="207"/>
      <c r="OA228" s="207"/>
      <c r="OB228" s="207" t="str">
        <f t="shared" si="252"/>
        <v/>
      </c>
      <c r="OC228" s="207"/>
      <c r="OD228" s="207"/>
      <c r="OE228" s="209"/>
      <c r="OF228" s="207"/>
      <c r="OG228" s="207"/>
      <c r="OH228" s="207"/>
      <c r="OI228" s="207" t="str">
        <f t="shared" si="253"/>
        <v/>
      </c>
      <c r="OJ228" s="207"/>
      <c r="OK228" s="207"/>
      <c r="OL228" s="209"/>
      <c r="OM228" s="207"/>
      <c r="ON228" s="207"/>
      <c r="OO228" s="207"/>
      <c r="OP228" s="207" t="str">
        <f t="shared" si="254"/>
        <v/>
      </c>
      <c r="OQ228" s="207"/>
      <c r="OR228" s="207"/>
      <c r="OS228" s="209"/>
      <c r="OT228" s="207"/>
      <c r="OU228" s="207"/>
      <c r="OV228" s="207"/>
      <c r="OW228" s="207" t="str">
        <f t="shared" si="255"/>
        <v/>
      </c>
      <c r="OX228" s="207"/>
      <c r="OY228" s="207"/>
      <c r="OZ228" s="209"/>
      <c r="PA228" s="207"/>
      <c r="PB228" s="207"/>
      <c r="PC228" s="207"/>
      <c r="PD228" s="207" t="str">
        <f t="shared" si="256"/>
        <v/>
      </c>
      <c r="PE228" s="207"/>
      <c r="PF228" s="207"/>
      <c r="PG228" s="209"/>
      <c r="PH228" s="207"/>
      <c r="PI228" s="207"/>
      <c r="PJ228" s="207"/>
      <c r="PK228" s="207" t="str">
        <f t="shared" si="257"/>
        <v/>
      </c>
      <c r="PL228" s="207"/>
      <c r="PM228" s="207"/>
      <c r="PN228" s="207"/>
      <c r="PO228" s="207"/>
      <c r="PP228" s="207"/>
      <c r="PQ228" s="207"/>
      <c r="PR228" s="207" t="str">
        <f t="shared" si="258"/>
        <v/>
      </c>
      <c r="PS228" s="207"/>
      <c r="PT228" s="207"/>
      <c r="PU228" s="207"/>
      <c r="PV228" s="207"/>
      <c r="PW228" s="207"/>
      <c r="PX228" s="207"/>
      <c r="PY228" s="207" t="str">
        <f t="shared" si="259"/>
        <v/>
      </c>
      <c r="PZ228" s="207"/>
      <c r="QA228" s="207"/>
      <c r="QB228" s="207"/>
      <c r="QC228" s="207"/>
      <c r="QD228" s="207"/>
      <c r="QE228" s="207"/>
      <c r="QF228" s="207" t="str">
        <f t="shared" si="260"/>
        <v/>
      </c>
      <c r="QG228" s="207"/>
      <c r="QH228" s="207"/>
      <c r="QI228" s="207"/>
      <c r="QJ228" s="207"/>
      <c r="QK228" s="207"/>
      <c r="QL228" s="207"/>
      <c r="QM228" s="207"/>
      <c r="QN228" s="207"/>
      <c r="QO228" s="207"/>
      <c r="QP228" s="207"/>
      <c r="QQ228" s="207"/>
      <c r="QR228" s="207"/>
      <c r="QS228" s="207"/>
      <c r="QT228" s="207"/>
      <c r="QU228" s="207"/>
      <c r="QV228" s="207"/>
    </row>
    <row r="229" spans="1:464" s="6" customFormat="1" ht="16.5">
      <c r="A229" s="207"/>
      <c r="B229" s="208"/>
      <c r="C229" s="208"/>
      <c r="D229" s="208"/>
      <c r="E229" s="208"/>
      <c r="F229" s="207"/>
      <c r="G229" s="207" t="e">
        <f t="shared" si="261"/>
        <v>#N/A</v>
      </c>
      <c r="H229" s="208"/>
      <c r="I229" s="208"/>
      <c r="J229" s="208"/>
      <c r="K229" s="207"/>
      <c r="L229" s="207"/>
      <c r="M229" s="207"/>
      <c r="N229" s="207">
        <f t="shared" si="262"/>
        <v>0</v>
      </c>
      <c r="O229" s="207"/>
      <c r="P229" s="207"/>
      <c r="Q229" s="209"/>
      <c r="R229" s="207"/>
      <c r="S229" s="207"/>
      <c r="T229" s="207"/>
      <c r="U229" s="207">
        <f t="shared" si="240"/>
        <v>0</v>
      </c>
      <c r="V229" s="207"/>
      <c r="W229" s="207"/>
      <c r="X229" s="209"/>
      <c r="Y229" s="207"/>
      <c r="Z229" s="207"/>
      <c r="AA229" s="207"/>
      <c r="AB229" s="207">
        <f t="shared" si="241"/>
        <v>20</v>
      </c>
      <c r="AC229" s="207"/>
      <c r="AD229" s="207"/>
      <c r="AE229" s="209"/>
      <c r="AF229" s="207"/>
      <c r="AG229" s="207"/>
      <c r="AH229" s="207"/>
      <c r="AI229" s="207" t="str">
        <f t="shared" si="191"/>
        <v/>
      </c>
      <c r="AJ229" s="207"/>
      <c r="AK229" s="207"/>
      <c r="AL229" s="209"/>
      <c r="AM229" s="207"/>
      <c r="AN229" s="207"/>
      <c r="AO229" s="207"/>
      <c r="AP229" s="207" t="str">
        <f t="shared" si="192"/>
        <v/>
      </c>
      <c r="AQ229" s="207"/>
      <c r="AR229" s="207"/>
      <c r="AS229" s="209"/>
      <c r="AT229" s="207"/>
      <c r="AU229" s="207"/>
      <c r="AV229" s="207"/>
      <c r="AW229" s="207" t="str">
        <f t="shared" si="193"/>
        <v/>
      </c>
      <c r="AX229" s="207"/>
      <c r="AY229" s="207"/>
      <c r="AZ229" s="207"/>
      <c r="BA229" s="207"/>
      <c r="BB229" s="207"/>
      <c r="BC229" s="207"/>
      <c r="BD229" s="207" t="str">
        <f t="shared" si="194"/>
        <v/>
      </c>
      <c r="BE229" s="207"/>
      <c r="BF229" s="207"/>
      <c r="BG229" s="209"/>
      <c r="BH229" s="207"/>
      <c r="BI229" s="207"/>
      <c r="BJ229" s="207"/>
      <c r="BK229" s="207" t="str">
        <f t="shared" si="195"/>
        <v/>
      </c>
      <c r="BL229" s="207"/>
      <c r="BM229" s="207"/>
      <c r="BN229" s="209"/>
      <c r="BO229" s="207"/>
      <c r="BP229" s="207"/>
      <c r="BQ229" s="207"/>
      <c r="BR229" s="207" t="str">
        <f t="shared" si="196"/>
        <v/>
      </c>
      <c r="BS229" s="207"/>
      <c r="BT229" s="207"/>
      <c r="BU229" s="209"/>
      <c r="BV229" s="207"/>
      <c r="BW229" s="207"/>
      <c r="BX229" s="207"/>
      <c r="BY229" s="207" t="str">
        <f t="shared" si="197"/>
        <v/>
      </c>
      <c r="BZ229" s="207"/>
      <c r="CA229" s="207"/>
      <c r="CB229" s="209"/>
      <c r="CC229" s="207"/>
      <c r="CD229" s="207"/>
      <c r="CE229" s="207"/>
      <c r="CF229" s="207" t="str">
        <f t="shared" si="198"/>
        <v/>
      </c>
      <c r="CG229" s="207"/>
      <c r="CH229" s="207"/>
      <c r="CI229" s="209"/>
      <c r="CJ229" s="207"/>
      <c r="CK229" s="207"/>
      <c r="CL229" s="207"/>
      <c r="CM229" s="207" t="str">
        <f t="shared" si="199"/>
        <v/>
      </c>
      <c r="CN229" s="207"/>
      <c r="CO229" s="207"/>
      <c r="CP229" s="207"/>
      <c r="CQ229" s="207"/>
      <c r="CR229" s="207"/>
      <c r="CS229" s="207"/>
      <c r="CT229" s="207" t="str">
        <f t="shared" si="200"/>
        <v/>
      </c>
      <c r="CU229" s="207"/>
      <c r="CV229" s="207"/>
      <c r="CW229" s="209"/>
      <c r="CX229" s="207"/>
      <c r="CY229" s="207"/>
      <c r="CZ229" s="207"/>
      <c r="DA229" s="207" t="str">
        <f t="shared" si="201"/>
        <v/>
      </c>
      <c r="DB229" s="207"/>
      <c r="DC229" s="207"/>
      <c r="DD229" s="209"/>
      <c r="DE229" s="207"/>
      <c r="DF229" s="207"/>
      <c r="DG229" s="207"/>
      <c r="DH229" s="207" t="str">
        <f t="shared" si="202"/>
        <v/>
      </c>
      <c r="DI229" s="207"/>
      <c r="DJ229" s="207"/>
      <c r="DK229" s="209"/>
      <c r="DL229" s="207"/>
      <c r="DM229" s="207"/>
      <c r="DN229" s="207"/>
      <c r="DO229" s="207" t="str">
        <f t="shared" si="203"/>
        <v/>
      </c>
      <c r="DP229" s="207"/>
      <c r="DQ229" s="207"/>
      <c r="DR229" s="209"/>
      <c r="DS229" s="207"/>
      <c r="DT229" s="207"/>
      <c r="DU229" s="207"/>
      <c r="DV229" s="207" t="str">
        <f t="shared" si="204"/>
        <v/>
      </c>
      <c r="DW229" s="207"/>
      <c r="DX229" s="207"/>
      <c r="DY229" s="209"/>
      <c r="DZ229" s="207"/>
      <c r="EA229" s="207"/>
      <c r="EB229" s="207"/>
      <c r="EC229" s="207" t="str">
        <f t="shared" si="205"/>
        <v/>
      </c>
      <c r="ED229" s="207"/>
      <c r="EE229" s="207"/>
      <c r="EF229" s="207"/>
      <c r="EG229" s="207"/>
      <c r="EH229" s="207"/>
      <c r="EI229" s="207"/>
      <c r="EJ229" s="207" t="str">
        <f t="shared" si="206"/>
        <v/>
      </c>
      <c r="EK229" s="207"/>
      <c r="EL229" s="207"/>
      <c r="EM229" s="209"/>
      <c r="EN229" s="207"/>
      <c r="EO229" s="207"/>
      <c r="EP229" s="207"/>
      <c r="EQ229" s="207" t="str">
        <f t="shared" si="207"/>
        <v/>
      </c>
      <c r="ER229" s="207"/>
      <c r="ES229" s="207"/>
      <c r="ET229" s="209"/>
      <c r="EU229" s="207"/>
      <c r="EV229" s="207"/>
      <c r="EW229" s="207"/>
      <c r="EX229" s="207" t="str">
        <f t="shared" si="208"/>
        <v/>
      </c>
      <c r="EY229" s="207"/>
      <c r="EZ229" s="207"/>
      <c r="FA229" s="209"/>
      <c r="FB229" s="207"/>
      <c r="FC229" s="207"/>
      <c r="FD229" s="207"/>
      <c r="FE229" s="207" t="str">
        <f t="shared" si="209"/>
        <v/>
      </c>
      <c r="FF229" s="207"/>
      <c r="FG229" s="207"/>
      <c r="FH229" s="209"/>
      <c r="FI229" s="207"/>
      <c r="FJ229" s="207"/>
      <c r="FK229" s="207"/>
      <c r="FL229" s="207" t="str">
        <f t="shared" si="210"/>
        <v/>
      </c>
      <c r="FM229" s="207"/>
      <c r="FN229" s="207"/>
      <c r="FO229" s="209"/>
      <c r="FP229" s="207"/>
      <c r="FQ229" s="207"/>
      <c r="FR229" s="207"/>
      <c r="FS229" s="207" t="str">
        <f t="shared" si="211"/>
        <v/>
      </c>
      <c r="FT229" s="207"/>
      <c r="FU229" s="207"/>
      <c r="FV229" s="207"/>
      <c r="FW229" s="207"/>
      <c r="FX229" s="207"/>
      <c r="FY229" s="207"/>
      <c r="FZ229" s="207" t="str">
        <f t="shared" si="212"/>
        <v/>
      </c>
      <c r="GA229" s="207"/>
      <c r="GB229" s="207"/>
      <c r="GC229" s="209"/>
      <c r="GD229" s="207"/>
      <c r="GE229" s="207"/>
      <c r="GF229" s="207"/>
      <c r="GG229" s="207" t="str">
        <f t="shared" si="213"/>
        <v/>
      </c>
      <c r="GH229" s="207"/>
      <c r="GI229" s="207"/>
      <c r="GJ229" s="209"/>
      <c r="GK229" s="207"/>
      <c r="GL229" s="207"/>
      <c r="GM229" s="207"/>
      <c r="GN229" s="207" t="str">
        <f t="shared" si="214"/>
        <v/>
      </c>
      <c r="GO229" s="207"/>
      <c r="GP229" s="207"/>
      <c r="GQ229" s="209"/>
      <c r="GR229" s="207"/>
      <c r="GS229" s="207"/>
      <c r="GT229" s="207"/>
      <c r="GU229" s="207" t="str">
        <f t="shared" si="215"/>
        <v/>
      </c>
      <c r="GV229" s="207"/>
      <c r="GW229" s="207"/>
      <c r="GX229" s="209"/>
      <c r="GY229" s="207"/>
      <c r="GZ229" s="207"/>
      <c r="HA229" s="207"/>
      <c r="HB229" s="207" t="str">
        <f t="shared" si="216"/>
        <v/>
      </c>
      <c r="HC229" s="207"/>
      <c r="HD229" s="207"/>
      <c r="HE229" s="209"/>
      <c r="HF229" s="207"/>
      <c r="HG229" s="207"/>
      <c r="HH229" s="207"/>
      <c r="HI229" s="207" t="str">
        <f t="shared" si="217"/>
        <v/>
      </c>
      <c r="HJ229" s="207"/>
      <c r="HK229" s="207"/>
      <c r="HL229" s="207"/>
      <c r="HM229" s="207"/>
      <c r="HN229" s="207"/>
      <c r="HO229" s="207"/>
      <c r="HP229" s="207" t="str">
        <f t="shared" si="218"/>
        <v/>
      </c>
      <c r="HQ229" s="207"/>
      <c r="HR229" s="207"/>
      <c r="HS229" s="209"/>
      <c r="HT229" s="207"/>
      <c r="HU229" s="207"/>
      <c r="HV229" s="207"/>
      <c r="HW229" s="207" t="str">
        <f t="shared" si="219"/>
        <v/>
      </c>
      <c r="HX229" s="207"/>
      <c r="HY229" s="207"/>
      <c r="HZ229" s="209"/>
      <c r="IA229" s="207"/>
      <c r="IB229" s="207"/>
      <c r="IC229" s="207"/>
      <c r="ID229" s="207" t="str">
        <f t="shared" si="220"/>
        <v/>
      </c>
      <c r="IE229" s="207"/>
      <c r="IF229" s="207"/>
      <c r="IG229" s="209"/>
      <c r="IH229" s="207"/>
      <c r="II229" s="207"/>
      <c r="IJ229" s="207"/>
      <c r="IK229" s="207" t="str">
        <f t="shared" si="221"/>
        <v/>
      </c>
      <c r="IL229" s="207"/>
      <c r="IM229" s="207"/>
      <c r="IN229" s="209"/>
      <c r="IO229" s="207"/>
      <c r="IP229" s="207"/>
      <c r="IQ229" s="207"/>
      <c r="IR229" s="207" t="str">
        <f t="shared" si="222"/>
        <v/>
      </c>
      <c r="IS229" s="207"/>
      <c r="IT229" s="207"/>
      <c r="IU229" s="209"/>
      <c r="IV229" s="207"/>
      <c r="IW229" s="207"/>
      <c r="IX229" s="207"/>
      <c r="IY229" s="207" t="str">
        <f t="shared" si="223"/>
        <v/>
      </c>
      <c r="IZ229" s="207"/>
      <c r="JA229" s="207"/>
      <c r="JB229" s="207"/>
      <c r="JC229" s="207"/>
      <c r="JD229" s="207"/>
      <c r="JE229" s="207"/>
      <c r="JF229" s="207" t="str">
        <f t="shared" si="224"/>
        <v/>
      </c>
      <c r="JG229" s="207"/>
      <c r="JH229" s="207"/>
      <c r="JI229" s="209"/>
      <c r="JJ229" s="207"/>
      <c r="JK229" s="207"/>
      <c r="JL229" s="207"/>
      <c r="JM229" s="207" t="str">
        <f t="shared" si="225"/>
        <v/>
      </c>
      <c r="JN229" s="207"/>
      <c r="JO229" s="207"/>
      <c r="JP229" s="209"/>
      <c r="JQ229" s="207"/>
      <c r="JR229" s="207"/>
      <c r="JS229" s="207"/>
      <c r="JT229" s="207" t="str">
        <f t="shared" si="226"/>
        <v/>
      </c>
      <c r="JU229" s="207"/>
      <c r="JV229" s="207"/>
      <c r="JW229" s="209"/>
      <c r="JX229" s="207"/>
      <c r="JY229" s="207"/>
      <c r="JZ229" s="207"/>
      <c r="KA229" s="207" t="str">
        <f t="shared" si="227"/>
        <v/>
      </c>
      <c r="KB229" s="207"/>
      <c r="KC229" s="207"/>
      <c r="KD229" s="209"/>
      <c r="KE229" s="207"/>
      <c r="KF229" s="207"/>
      <c r="KG229" s="207"/>
      <c r="KH229" s="207" t="str">
        <f t="shared" si="228"/>
        <v/>
      </c>
      <c r="KI229" s="207"/>
      <c r="KJ229" s="207"/>
      <c r="KK229" s="209"/>
      <c r="KL229" s="207"/>
      <c r="KM229" s="207"/>
      <c r="KN229" s="207"/>
      <c r="KO229" s="207" t="str">
        <f t="shared" si="229"/>
        <v/>
      </c>
      <c r="KP229" s="207"/>
      <c r="KQ229" s="207"/>
      <c r="KR229" s="207"/>
      <c r="KS229" s="207"/>
      <c r="KT229" s="207"/>
      <c r="KU229" s="207"/>
      <c r="KV229" s="207" t="str">
        <f t="shared" si="230"/>
        <v/>
      </c>
      <c r="KW229" s="207"/>
      <c r="KX229" s="207"/>
      <c r="KY229" s="209"/>
      <c r="KZ229" s="207"/>
      <c r="LA229" s="207"/>
      <c r="LB229" s="207"/>
      <c r="LC229" s="207" t="str">
        <f t="shared" si="231"/>
        <v/>
      </c>
      <c r="LD229" s="207"/>
      <c r="LE229" s="207"/>
      <c r="LF229" s="209"/>
      <c r="LG229" s="207"/>
      <c r="LH229" s="207"/>
      <c r="LI229" s="207"/>
      <c r="LJ229" s="207" t="str">
        <f t="shared" si="242"/>
        <v/>
      </c>
      <c r="LK229" s="207"/>
      <c r="LL229" s="207"/>
      <c r="LM229" s="209"/>
      <c r="LN229" s="207"/>
      <c r="LO229" s="207"/>
      <c r="LP229" s="207"/>
      <c r="LQ229" s="207" t="str">
        <f t="shared" si="243"/>
        <v/>
      </c>
      <c r="LR229" s="207"/>
      <c r="LS229" s="207"/>
      <c r="LT229" s="209"/>
      <c r="LU229" s="207"/>
      <c r="LV229" s="207"/>
      <c r="LW229" s="207"/>
      <c r="LX229" s="207" t="str">
        <f t="shared" si="244"/>
        <v/>
      </c>
      <c r="LY229" s="207"/>
      <c r="LZ229" s="207"/>
      <c r="MA229" s="209"/>
      <c r="MB229" s="207"/>
      <c r="MC229" s="207"/>
      <c r="MD229" s="207"/>
      <c r="ME229" s="207" t="str">
        <f t="shared" si="245"/>
        <v/>
      </c>
      <c r="MF229" s="207"/>
      <c r="MG229" s="207"/>
      <c r="MH229" s="207"/>
      <c r="MI229" s="207"/>
      <c r="MJ229" s="207"/>
      <c r="MK229" s="207"/>
      <c r="ML229" s="207" t="str">
        <f t="shared" si="246"/>
        <v/>
      </c>
      <c r="MM229" s="207"/>
      <c r="MN229" s="207"/>
      <c r="MO229" s="209"/>
      <c r="MP229" s="207"/>
      <c r="MQ229" s="207"/>
      <c r="MR229" s="207"/>
      <c r="MS229" s="207" t="str">
        <f t="shared" si="247"/>
        <v/>
      </c>
      <c r="MT229" s="207"/>
      <c r="MU229" s="207"/>
      <c r="MV229" s="209"/>
      <c r="MW229" s="207"/>
      <c r="MX229" s="207"/>
      <c r="MY229" s="207"/>
      <c r="MZ229" s="207" t="str">
        <f t="shared" si="248"/>
        <v/>
      </c>
      <c r="NA229" s="207"/>
      <c r="NB229" s="207"/>
      <c r="NC229" s="209"/>
      <c r="ND229" s="207"/>
      <c r="NE229" s="207"/>
      <c r="NF229" s="207"/>
      <c r="NG229" s="207" t="str">
        <f t="shared" si="249"/>
        <v/>
      </c>
      <c r="NH229" s="207"/>
      <c r="NI229" s="207"/>
      <c r="NJ229" s="209"/>
      <c r="NK229" s="207"/>
      <c r="NL229" s="207"/>
      <c r="NM229" s="207"/>
      <c r="NN229" s="207" t="str">
        <f t="shared" si="250"/>
        <v/>
      </c>
      <c r="NO229" s="207"/>
      <c r="NP229" s="207"/>
      <c r="NQ229" s="209"/>
      <c r="NR229" s="207"/>
      <c r="NS229" s="207"/>
      <c r="NT229" s="207"/>
      <c r="NU229" s="207" t="str">
        <f t="shared" si="251"/>
        <v/>
      </c>
      <c r="NV229" s="207"/>
      <c r="NW229" s="207"/>
      <c r="NX229" s="207"/>
      <c r="NY229" s="207"/>
      <c r="NZ229" s="207"/>
      <c r="OA229" s="207"/>
      <c r="OB229" s="207" t="str">
        <f t="shared" si="252"/>
        <v/>
      </c>
      <c r="OC229" s="207"/>
      <c r="OD229" s="207"/>
      <c r="OE229" s="209"/>
      <c r="OF229" s="207"/>
      <c r="OG229" s="207"/>
      <c r="OH229" s="207"/>
      <c r="OI229" s="207" t="str">
        <f t="shared" si="253"/>
        <v/>
      </c>
      <c r="OJ229" s="207"/>
      <c r="OK229" s="207"/>
      <c r="OL229" s="209"/>
      <c r="OM229" s="207"/>
      <c r="ON229" s="207"/>
      <c r="OO229" s="207"/>
      <c r="OP229" s="207" t="str">
        <f t="shared" si="254"/>
        <v/>
      </c>
      <c r="OQ229" s="207"/>
      <c r="OR229" s="207"/>
      <c r="OS229" s="209"/>
      <c r="OT229" s="207"/>
      <c r="OU229" s="207"/>
      <c r="OV229" s="207"/>
      <c r="OW229" s="207" t="str">
        <f t="shared" si="255"/>
        <v/>
      </c>
      <c r="OX229" s="207"/>
      <c r="OY229" s="207"/>
      <c r="OZ229" s="209"/>
      <c r="PA229" s="207"/>
      <c r="PB229" s="207"/>
      <c r="PC229" s="207"/>
      <c r="PD229" s="207" t="str">
        <f t="shared" si="256"/>
        <v/>
      </c>
      <c r="PE229" s="207"/>
      <c r="PF229" s="207"/>
      <c r="PG229" s="209"/>
      <c r="PH229" s="207"/>
      <c r="PI229" s="207"/>
      <c r="PJ229" s="207"/>
      <c r="PK229" s="207" t="str">
        <f t="shared" si="257"/>
        <v/>
      </c>
      <c r="PL229" s="207"/>
      <c r="PM229" s="207"/>
      <c r="PN229" s="207"/>
      <c r="PO229" s="207"/>
      <c r="PP229" s="207"/>
      <c r="PQ229" s="207"/>
      <c r="PR229" s="207" t="str">
        <f t="shared" si="258"/>
        <v/>
      </c>
      <c r="PS229" s="207"/>
      <c r="PT229" s="207"/>
      <c r="PU229" s="207"/>
      <c r="PV229" s="207"/>
      <c r="PW229" s="207"/>
      <c r="PX229" s="207"/>
      <c r="PY229" s="207" t="str">
        <f t="shared" si="259"/>
        <v/>
      </c>
      <c r="PZ229" s="207"/>
      <c r="QA229" s="207"/>
      <c r="QB229" s="207"/>
      <c r="QC229" s="207"/>
      <c r="QD229" s="207"/>
      <c r="QE229" s="207"/>
      <c r="QF229" s="207" t="str">
        <f t="shared" si="260"/>
        <v/>
      </c>
      <c r="QG229" s="207"/>
      <c r="QH229" s="207"/>
      <c r="QI229" s="207"/>
      <c r="QJ229" s="207"/>
      <c r="QK229" s="207"/>
      <c r="QL229" s="207"/>
      <c r="QM229" s="207"/>
      <c r="QN229" s="207"/>
      <c r="QO229" s="207"/>
      <c r="QP229" s="207"/>
      <c r="QQ229" s="207"/>
      <c r="QR229" s="207"/>
      <c r="QS229" s="207"/>
      <c r="QT229" s="207"/>
      <c r="QU229" s="207"/>
      <c r="QV229" s="207"/>
    </row>
    <row r="230" spans="1:464" s="6" customFormat="1" ht="16.5">
      <c r="A230" s="207"/>
      <c r="B230" s="208"/>
      <c r="C230" s="208"/>
      <c r="D230" s="208"/>
      <c r="E230" s="208"/>
      <c r="F230" s="207"/>
      <c r="G230" s="207" t="e">
        <f t="shared" si="261"/>
        <v>#N/A</v>
      </c>
      <c r="H230" s="208"/>
      <c r="I230" s="208"/>
      <c r="J230" s="208"/>
      <c r="K230" s="207"/>
      <c r="L230" s="207"/>
      <c r="M230" s="207"/>
      <c r="N230" s="207">
        <f t="shared" si="262"/>
        <v>20</v>
      </c>
      <c r="O230" s="207"/>
      <c r="P230" s="207"/>
      <c r="Q230" s="209"/>
      <c r="R230" s="207"/>
      <c r="S230" s="207"/>
      <c r="T230" s="207"/>
      <c r="U230" s="207">
        <f t="shared" si="240"/>
        <v>0</v>
      </c>
      <c r="V230" s="207"/>
      <c r="W230" s="207"/>
      <c r="X230" s="209"/>
      <c r="Y230" s="207"/>
      <c r="Z230" s="207"/>
      <c r="AA230" s="207"/>
      <c r="AB230" s="207">
        <f t="shared" si="241"/>
        <v>0</v>
      </c>
      <c r="AC230" s="207"/>
      <c r="AD230" s="207"/>
      <c r="AE230" s="209"/>
      <c r="AF230" s="207"/>
      <c r="AG230" s="207"/>
      <c r="AH230" s="207"/>
      <c r="AI230" s="207" t="str">
        <f t="shared" si="191"/>
        <v/>
      </c>
      <c r="AJ230" s="207"/>
      <c r="AK230" s="207"/>
      <c r="AL230" s="209"/>
      <c r="AM230" s="207"/>
      <c r="AN230" s="207"/>
      <c r="AO230" s="207"/>
      <c r="AP230" s="207" t="str">
        <f t="shared" si="192"/>
        <v/>
      </c>
      <c r="AQ230" s="207"/>
      <c r="AR230" s="207"/>
      <c r="AS230" s="209"/>
      <c r="AT230" s="207"/>
      <c r="AU230" s="207"/>
      <c r="AV230" s="207"/>
      <c r="AW230" s="207" t="str">
        <f t="shared" si="193"/>
        <v/>
      </c>
      <c r="AX230" s="207"/>
      <c r="AY230" s="207"/>
      <c r="AZ230" s="207"/>
      <c r="BA230" s="207"/>
      <c r="BB230" s="207"/>
      <c r="BC230" s="207"/>
      <c r="BD230" s="207" t="str">
        <f t="shared" si="194"/>
        <v/>
      </c>
      <c r="BE230" s="207"/>
      <c r="BF230" s="207"/>
      <c r="BG230" s="209"/>
      <c r="BH230" s="207"/>
      <c r="BI230" s="207"/>
      <c r="BJ230" s="207"/>
      <c r="BK230" s="207" t="str">
        <f t="shared" si="195"/>
        <v/>
      </c>
      <c r="BL230" s="207"/>
      <c r="BM230" s="207"/>
      <c r="BN230" s="209"/>
      <c r="BO230" s="207"/>
      <c r="BP230" s="207"/>
      <c r="BQ230" s="207"/>
      <c r="BR230" s="207" t="str">
        <f t="shared" si="196"/>
        <v/>
      </c>
      <c r="BS230" s="207"/>
      <c r="BT230" s="207"/>
      <c r="BU230" s="209"/>
      <c r="BV230" s="207"/>
      <c r="BW230" s="207"/>
      <c r="BX230" s="207"/>
      <c r="BY230" s="207" t="str">
        <f t="shared" si="197"/>
        <v/>
      </c>
      <c r="BZ230" s="207"/>
      <c r="CA230" s="207"/>
      <c r="CB230" s="209"/>
      <c r="CC230" s="207"/>
      <c r="CD230" s="207"/>
      <c r="CE230" s="207"/>
      <c r="CF230" s="207" t="str">
        <f t="shared" si="198"/>
        <v/>
      </c>
      <c r="CG230" s="207"/>
      <c r="CH230" s="207"/>
      <c r="CI230" s="209"/>
      <c r="CJ230" s="207"/>
      <c r="CK230" s="207"/>
      <c r="CL230" s="207"/>
      <c r="CM230" s="207" t="str">
        <f t="shared" si="199"/>
        <v/>
      </c>
      <c r="CN230" s="207"/>
      <c r="CO230" s="207"/>
      <c r="CP230" s="207"/>
      <c r="CQ230" s="207"/>
      <c r="CR230" s="207"/>
      <c r="CS230" s="207"/>
      <c r="CT230" s="207" t="str">
        <f t="shared" si="200"/>
        <v/>
      </c>
      <c r="CU230" s="207"/>
      <c r="CV230" s="207"/>
      <c r="CW230" s="209"/>
      <c r="CX230" s="207"/>
      <c r="CY230" s="207"/>
      <c r="CZ230" s="207"/>
      <c r="DA230" s="207" t="str">
        <f t="shared" si="201"/>
        <v/>
      </c>
      <c r="DB230" s="207"/>
      <c r="DC230" s="207"/>
      <c r="DD230" s="209"/>
      <c r="DE230" s="207"/>
      <c r="DF230" s="207"/>
      <c r="DG230" s="207"/>
      <c r="DH230" s="207" t="str">
        <f t="shared" si="202"/>
        <v/>
      </c>
      <c r="DI230" s="207"/>
      <c r="DJ230" s="207"/>
      <c r="DK230" s="209"/>
      <c r="DL230" s="207"/>
      <c r="DM230" s="207"/>
      <c r="DN230" s="207"/>
      <c r="DO230" s="207" t="str">
        <f t="shared" si="203"/>
        <v/>
      </c>
      <c r="DP230" s="207"/>
      <c r="DQ230" s="207"/>
      <c r="DR230" s="209"/>
      <c r="DS230" s="207"/>
      <c r="DT230" s="207"/>
      <c r="DU230" s="207"/>
      <c r="DV230" s="207" t="str">
        <f t="shared" si="204"/>
        <v/>
      </c>
      <c r="DW230" s="207"/>
      <c r="DX230" s="207"/>
      <c r="DY230" s="209"/>
      <c r="DZ230" s="207"/>
      <c r="EA230" s="207"/>
      <c r="EB230" s="207"/>
      <c r="EC230" s="207" t="str">
        <f t="shared" si="205"/>
        <v/>
      </c>
      <c r="ED230" s="207"/>
      <c r="EE230" s="207"/>
      <c r="EF230" s="207"/>
      <c r="EG230" s="207"/>
      <c r="EH230" s="207"/>
      <c r="EI230" s="207"/>
      <c r="EJ230" s="207" t="str">
        <f t="shared" si="206"/>
        <v/>
      </c>
      <c r="EK230" s="207"/>
      <c r="EL230" s="207"/>
      <c r="EM230" s="209"/>
      <c r="EN230" s="207"/>
      <c r="EO230" s="207"/>
      <c r="EP230" s="207"/>
      <c r="EQ230" s="207" t="str">
        <f t="shared" si="207"/>
        <v/>
      </c>
      <c r="ER230" s="207"/>
      <c r="ES230" s="207"/>
      <c r="ET230" s="209"/>
      <c r="EU230" s="207"/>
      <c r="EV230" s="207"/>
      <c r="EW230" s="207"/>
      <c r="EX230" s="207" t="str">
        <f t="shared" si="208"/>
        <v/>
      </c>
      <c r="EY230" s="207"/>
      <c r="EZ230" s="207"/>
      <c r="FA230" s="209"/>
      <c r="FB230" s="207"/>
      <c r="FC230" s="207"/>
      <c r="FD230" s="207"/>
      <c r="FE230" s="207" t="str">
        <f t="shared" si="209"/>
        <v/>
      </c>
      <c r="FF230" s="207"/>
      <c r="FG230" s="207"/>
      <c r="FH230" s="209"/>
      <c r="FI230" s="207"/>
      <c r="FJ230" s="207"/>
      <c r="FK230" s="207"/>
      <c r="FL230" s="207" t="str">
        <f t="shared" si="210"/>
        <v/>
      </c>
      <c r="FM230" s="207"/>
      <c r="FN230" s="207"/>
      <c r="FO230" s="209"/>
      <c r="FP230" s="207"/>
      <c r="FQ230" s="207"/>
      <c r="FR230" s="207"/>
      <c r="FS230" s="207" t="str">
        <f t="shared" si="211"/>
        <v/>
      </c>
      <c r="FT230" s="207"/>
      <c r="FU230" s="207"/>
      <c r="FV230" s="207"/>
      <c r="FW230" s="207"/>
      <c r="FX230" s="207"/>
      <c r="FY230" s="207"/>
      <c r="FZ230" s="207" t="str">
        <f t="shared" si="212"/>
        <v/>
      </c>
      <c r="GA230" s="207"/>
      <c r="GB230" s="207"/>
      <c r="GC230" s="209"/>
      <c r="GD230" s="207"/>
      <c r="GE230" s="207"/>
      <c r="GF230" s="207"/>
      <c r="GG230" s="207" t="str">
        <f t="shared" si="213"/>
        <v/>
      </c>
      <c r="GH230" s="207"/>
      <c r="GI230" s="207"/>
      <c r="GJ230" s="209"/>
      <c r="GK230" s="207"/>
      <c r="GL230" s="207"/>
      <c r="GM230" s="207"/>
      <c r="GN230" s="207" t="str">
        <f t="shared" si="214"/>
        <v/>
      </c>
      <c r="GO230" s="207"/>
      <c r="GP230" s="207"/>
      <c r="GQ230" s="209"/>
      <c r="GR230" s="207"/>
      <c r="GS230" s="207"/>
      <c r="GT230" s="207"/>
      <c r="GU230" s="207" t="str">
        <f t="shared" si="215"/>
        <v/>
      </c>
      <c r="GV230" s="207"/>
      <c r="GW230" s="207"/>
      <c r="GX230" s="209"/>
      <c r="GY230" s="207"/>
      <c r="GZ230" s="207"/>
      <c r="HA230" s="207"/>
      <c r="HB230" s="207" t="str">
        <f t="shared" si="216"/>
        <v/>
      </c>
      <c r="HC230" s="207"/>
      <c r="HD230" s="207"/>
      <c r="HE230" s="209"/>
      <c r="HF230" s="207"/>
      <c r="HG230" s="207"/>
      <c r="HH230" s="207"/>
      <c r="HI230" s="207" t="str">
        <f t="shared" si="217"/>
        <v/>
      </c>
      <c r="HJ230" s="207"/>
      <c r="HK230" s="207"/>
      <c r="HL230" s="207"/>
      <c r="HM230" s="207"/>
      <c r="HN230" s="207"/>
      <c r="HO230" s="207"/>
      <c r="HP230" s="207" t="str">
        <f t="shared" si="218"/>
        <v/>
      </c>
      <c r="HQ230" s="207"/>
      <c r="HR230" s="207"/>
      <c r="HS230" s="209"/>
      <c r="HT230" s="207"/>
      <c r="HU230" s="207"/>
      <c r="HV230" s="207"/>
      <c r="HW230" s="207" t="str">
        <f t="shared" si="219"/>
        <v/>
      </c>
      <c r="HX230" s="207"/>
      <c r="HY230" s="207"/>
      <c r="HZ230" s="209"/>
      <c r="IA230" s="207"/>
      <c r="IB230" s="207"/>
      <c r="IC230" s="207"/>
      <c r="ID230" s="207" t="str">
        <f t="shared" si="220"/>
        <v/>
      </c>
      <c r="IE230" s="207"/>
      <c r="IF230" s="207"/>
      <c r="IG230" s="209"/>
      <c r="IH230" s="207"/>
      <c r="II230" s="207"/>
      <c r="IJ230" s="207"/>
      <c r="IK230" s="207" t="str">
        <f t="shared" si="221"/>
        <v/>
      </c>
      <c r="IL230" s="207"/>
      <c r="IM230" s="207"/>
      <c r="IN230" s="209"/>
      <c r="IO230" s="207"/>
      <c r="IP230" s="207"/>
      <c r="IQ230" s="207"/>
      <c r="IR230" s="207" t="str">
        <f t="shared" si="222"/>
        <v/>
      </c>
      <c r="IS230" s="207"/>
      <c r="IT230" s="207"/>
      <c r="IU230" s="209"/>
      <c r="IV230" s="207"/>
      <c r="IW230" s="207"/>
      <c r="IX230" s="207"/>
      <c r="IY230" s="207" t="str">
        <f t="shared" si="223"/>
        <v/>
      </c>
      <c r="IZ230" s="207"/>
      <c r="JA230" s="207"/>
      <c r="JB230" s="207"/>
      <c r="JC230" s="207"/>
      <c r="JD230" s="207"/>
      <c r="JE230" s="207"/>
      <c r="JF230" s="207" t="str">
        <f t="shared" si="224"/>
        <v/>
      </c>
      <c r="JG230" s="207"/>
      <c r="JH230" s="207"/>
      <c r="JI230" s="209"/>
      <c r="JJ230" s="207"/>
      <c r="JK230" s="207"/>
      <c r="JL230" s="207"/>
      <c r="JM230" s="207" t="str">
        <f t="shared" si="225"/>
        <v/>
      </c>
      <c r="JN230" s="207"/>
      <c r="JO230" s="207"/>
      <c r="JP230" s="209"/>
      <c r="JQ230" s="207"/>
      <c r="JR230" s="207"/>
      <c r="JS230" s="207"/>
      <c r="JT230" s="207" t="str">
        <f t="shared" si="226"/>
        <v/>
      </c>
      <c r="JU230" s="207"/>
      <c r="JV230" s="207"/>
      <c r="JW230" s="209"/>
      <c r="JX230" s="207"/>
      <c r="JY230" s="207"/>
      <c r="JZ230" s="207"/>
      <c r="KA230" s="207" t="str">
        <f t="shared" si="227"/>
        <v/>
      </c>
      <c r="KB230" s="207"/>
      <c r="KC230" s="207"/>
      <c r="KD230" s="209"/>
      <c r="KE230" s="207"/>
      <c r="KF230" s="207"/>
      <c r="KG230" s="207"/>
      <c r="KH230" s="207" t="str">
        <f t="shared" si="228"/>
        <v/>
      </c>
      <c r="KI230" s="207"/>
      <c r="KJ230" s="207"/>
      <c r="KK230" s="209"/>
      <c r="KL230" s="207"/>
      <c r="KM230" s="207"/>
      <c r="KN230" s="207"/>
      <c r="KO230" s="207" t="str">
        <f t="shared" si="229"/>
        <v/>
      </c>
      <c r="KP230" s="207"/>
      <c r="KQ230" s="207"/>
      <c r="KR230" s="207"/>
      <c r="KS230" s="207"/>
      <c r="KT230" s="207"/>
      <c r="KU230" s="207"/>
      <c r="KV230" s="207" t="str">
        <f t="shared" si="230"/>
        <v/>
      </c>
      <c r="KW230" s="207"/>
      <c r="KX230" s="207"/>
      <c r="KY230" s="209"/>
      <c r="KZ230" s="207"/>
      <c r="LA230" s="207"/>
      <c r="LB230" s="207"/>
      <c r="LC230" s="207" t="str">
        <f t="shared" si="231"/>
        <v/>
      </c>
      <c r="LD230" s="207"/>
      <c r="LE230" s="207"/>
      <c r="LF230" s="209"/>
      <c r="LG230" s="207"/>
      <c r="LH230" s="207"/>
      <c r="LI230" s="207"/>
      <c r="LJ230" s="207" t="str">
        <f t="shared" si="242"/>
        <v/>
      </c>
      <c r="LK230" s="207"/>
      <c r="LL230" s="207"/>
      <c r="LM230" s="209"/>
      <c r="LN230" s="207"/>
      <c r="LO230" s="207"/>
      <c r="LP230" s="207"/>
      <c r="LQ230" s="207" t="str">
        <f t="shared" si="243"/>
        <v/>
      </c>
      <c r="LR230" s="207"/>
      <c r="LS230" s="207"/>
      <c r="LT230" s="209"/>
      <c r="LU230" s="207"/>
      <c r="LV230" s="207"/>
      <c r="LW230" s="207"/>
      <c r="LX230" s="207" t="str">
        <f t="shared" si="244"/>
        <v/>
      </c>
      <c r="LY230" s="207"/>
      <c r="LZ230" s="207"/>
      <c r="MA230" s="209"/>
      <c r="MB230" s="207"/>
      <c r="MC230" s="207"/>
      <c r="MD230" s="207"/>
      <c r="ME230" s="207" t="str">
        <f t="shared" si="245"/>
        <v/>
      </c>
      <c r="MF230" s="207"/>
      <c r="MG230" s="207"/>
      <c r="MH230" s="207"/>
      <c r="MI230" s="207"/>
      <c r="MJ230" s="207"/>
      <c r="MK230" s="207"/>
      <c r="ML230" s="207" t="str">
        <f t="shared" si="246"/>
        <v/>
      </c>
      <c r="MM230" s="207"/>
      <c r="MN230" s="207"/>
      <c r="MO230" s="209"/>
      <c r="MP230" s="207"/>
      <c r="MQ230" s="207"/>
      <c r="MR230" s="207"/>
      <c r="MS230" s="207" t="str">
        <f t="shared" si="247"/>
        <v/>
      </c>
      <c r="MT230" s="207"/>
      <c r="MU230" s="207"/>
      <c r="MV230" s="209"/>
      <c r="MW230" s="207"/>
      <c r="MX230" s="207"/>
      <c r="MY230" s="207"/>
      <c r="MZ230" s="207" t="str">
        <f t="shared" si="248"/>
        <v/>
      </c>
      <c r="NA230" s="207"/>
      <c r="NB230" s="207"/>
      <c r="NC230" s="209"/>
      <c r="ND230" s="207"/>
      <c r="NE230" s="207"/>
      <c r="NF230" s="207"/>
      <c r="NG230" s="207" t="str">
        <f t="shared" si="249"/>
        <v/>
      </c>
      <c r="NH230" s="207"/>
      <c r="NI230" s="207"/>
      <c r="NJ230" s="209"/>
      <c r="NK230" s="207"/>
      <c r="NL230" s="207"/>
      <c r="NM230" s="207"/>
      <c r="NN230" s="207" t="str">
        <f t="shared" si="250"/>
        <v/>
      </c>
      <c r="NO230" s="207"/>
      <c r="NP230" s="207"/>
      <c r="NQ230" s="209"/>
      <c r="NR230" s="207"/>
      <c r="NS230" s="207"/>
      <c r="NT230" s="207"/>
      <c r="NU230" s="207" t="str">
        <f t="shared" si="251"/>
        <v/>
      </c>
      <c r="NV230" s="207"/>
      <c r="NW230" s="207"/>
      <c r="NX230" s="207"/>
      <c r="NY230" s="207"/>
      <c r="NZ230" s="207"/>
      <c r="OA230" s="207"/>
      <c r="OB230" s="207" t="str">
        <f t="shared" si="252"/>
        <v/>
      </c>
      <c r="OC230" s="207"/>
      <c r="OD230" s="207"/>
      <c r="OE230" s="209"/>
      <c r="OF230" s="207"/>
      <c r="OG230" s="207"/>
      <c r="OH230" s="207"/>
      <c r="OI230" s="207" t="str">
        <f t="shared" si="253"/>
        <v/>
      </c>
      <c r="OJ230" s="207"/>
      <c r="OK230" s="207"/>
      <c r="OL230" s="209"/>
      <c r="OM230" s="207"/>
      <c r="ON230" s="207"/>
      <c r="OO230" s="207"/>
      <c r="OP230" s="207" t="str">
        <f t="shared" si="254"/>
        <v/>
      </c>
      <c r="OQ230" s="207"/>
      <c r="OR230" s="207"/>
      <c r="OS230" s="209"/>
      <c r="OT230" s="207"/>
      <c r="OU230" s="207"/>
      <c r="OV230" s="207"/>
      <c r="OW230" s="207" t="str">
        <f t="shared" si="255"/>
        <v/>
      </c>
      <c r="OX230" s="207"/>
      <c r="OY230" s="207"/>
      <c r="OZ230" s="209"/>
      <c r="PA230" s="207"/>
      <c r="PB230" s="207"/>
      <c r="PC230" s="207"/>
      <c r="PD230" s="207" t="str">
        <f t="shared" si="256"/>
        <v/>
      </c>
      <c r="PE230" s="207"/>
      <c r="PF230" s="207"/>
      <c r="PG230" s="209"/>
      <c r="PH230" s="207"/>
      <c r="PI230" s="207"/>
      <c r="PJ230" s="207"/>
      <c r="PK230" s="207" t="str">
        <f t="shared" si="257"/>
        <v/>
      </c>
      <c r="PL230" s="207"/>
      <c r="PM230" s="207"/>
      <c r="PN230" s="207"/>
      <c r="PO230" s="207"/>
      <c r="PP230" s="207"/>
      <c r="PQ230" s="207"/>
      <c r="PR230" s="207" t="str">
        <f t="shared" si="258"/>
        <v/>
      </c>
      <c r="PS230" s="207"/>
      <c r="PT230" s="207"/>
      <c r="PU230" s="207"/>
      <c r="PV230" s="207"/>
      <c r="PW230" s="207"/>
      <c r="PX230" s="207"/>
      <c r="PY230" s="207" t="str">
        <f t="shared" si="259"/>
        <v/>
      </c>
      <c r="PZ230" s="207"/>
      <c r="QA230" s="207"/>
      <c r="QB230" s="207"/>
      <c r="QC230" s="207"/>
      <c r="QD230" s="207"/>
      <c r="QE230" s="207"/>
      <c r="QF230" s="207" t="str">
        <f t="shared" si="260"/>
        <v/>
      </c>
      <c r="QG230" s="207"/>
      <c r="QH230" s="207"/>
      <c r="QI230" s="207"/>
      <c r="QJ230" s="207"/>
      <c r="QK230" s="207"/>
      <c r="QL230" s="207"/>
      <c r="QM230" s="207"/>
      <c r="QN230" s="207"/>
      <c r="QO230" s="207"/>
      <c r="QP230" s="207"/>
      <c r="QQ230" s="207"/>
      <c r="QR230" s="207"/>
      <c r="QS230" s="207"/>
      <c r="QT230" s="207"/>
      <c r="QU230" s="207"/>
      <c r="QV230" s="207"/>
    </row>
    <row r="231" spans="1:464" s="6" customFormat="1" ht="16.5">
      <c r="A231" s="207"/>
      <c r="B231" s="208"/>
      <c r="C231" s="208"/>
      <c r="D231" s="208"/>
      <c r="E231" s="208"/>
      <c r="F231" s="207"/>
      <c r="G231" s="207" t="e">
        <f t="shared" si="261"/>
        <v>#N/A</v>
      </c>
      <c r="H231" s="208"/>
      <c r="I231" s="208"/>
      <c r="J231" s="208"/>
      <c r="K231" s="207"/>
      <c r="L231" s="207"/>
      <c r="M231" s="207"/>
      <c r="N231" s="207">
        <f t="shared" si="262"/>
        <v>20</v>
      </c>
      <c r="O231" s="207"/>
      <c r="P231" s="207"/>
      <c r="Q231" s="209"/>
      <c r="R231" s="207"/>
      <c r="S231" s="207"/>
      <c r="T231" s="207"/>
      <c r="U231" s="207">
        <f t="shared" ref="U231:U236" si="263">U57</f>
        <v>20</v>
      </c>
      <c r="V231" s="207"/>
      <c r="W231" s="207"/>
      <c r="X231" s="209"/>
      <c r="Y231" s="207"/>
      <c r="Z231" s="207"/>
      <c r="AA231" s="207"/>
      <c r="AB231" s="207">
        <f t="shared" ref="AB231:AB236" si="264">AB57</f>
        <v>0</v>
      </c>
      <c r="AC231" s="207"/>
      <c r="AD231" s="207"/>
      <c r="AE231" s="209"/>
      <c r="AF231" s="207"/>
      <c r="AG231" s="207"/>
      <c r="AH231" s="207"/>
      <c r="AI231" s="207" t="str">
        <f t="shared" si="191"/>
        <v/>
      </c>
      <c r="AJ231" s="207"/>
      <c r="AK231" s="207"/>
      <c r="AL231" s="209"/>
      <c r="AM231" s="207"/>
      <c r="AN231" s="207"/>
      <c r="AO231" s="207"/>
      <c r="AP231" s="207" t="str">
        <f t="shared" si="192"/>
        <v/>
      </c>
      <c r="AQ231" s="207"/>
      <c r="AR231" s="207"/>
      <c r="AS231" s="209"/>
      <c r="AT231" s="207"/>
      <c r="AU231" s="207"/>
      <c r="AV231" s="207"/>
      <c r="AW231" s="207" t="str">
        <f t="shared" si="193"/>
        <v/>
      </c>
      <c r="AX231" s="207"/>
      <c r="AY231" s="207"/>
      <c r="AZ231" s="207"/>
      <c r="BA231" s="207"/>
      <c r="BB231" s="207"/>
      <c r="BC231" s="207"/>
      <c r="BD231" s="207" t="str">
        <f t="shared" si="194"/>
        <v/>
      </c>
      <c r="BE231" s="207"/>
      <c r="BF231" s="207"/>
      <c r="BG231" s="209"/>
      <c r="BH231" s="207"/>
      <c r="BI231" s="207"/>
      <c r="BJ231" s="207"/>
      <c r="BK231" s="207" t="str">
        <f t="shared" si="195"/>
        <v/>
      </c>
      <c r="BL231" s="207"/>
      <c r="BM231" s="207"/>
      <c r="BN231" s="209"/>
      <c r="BO231" s="207"/>
      <c r="BP231" s="207"/>
      <c r="BQ231" s="207"/>
      <c r="BR231" s="207" t="str">
        <f t="shared" si="196"/>
        <v/>
      </c>
      <c r="BS231" s="207"/>
      <c r="BT231" s="207"/>
      <c r="BU231" s="209"/>
      <c r="BV231" s="207"/>
      <c r="BW231" s="207"/>
      <c r="BX231" s="207"/>
      <c r="BY231" s="207" t="str">
        <f t="shared" si="197"/>
        <v/>
      </c>
      <c r="BZ231" s="207"/>
      <c r="CA231" s="207"/>
      <c r="CB231" s="209"/>
      <c r="CC231" s="207"/>
      <c r="CD231" s="207"/>
      <c r="CE231" s="207"/>
      <c r="CF231" s="207" t="str">
        <f t="shared" si="198"/>
        <v/>
      </c>
      <c r="CG231" s="207"/>
      <c r="CH231" s="207"/>
      <c r="CI231" s="209"/>
      <c r="CJ231" s="207"/>
      <c r="CK231" s="207"/>
      <c r="CL231" s="207"/>
      <c r="CM231" s="207" t="str">
        <f t="shared" si="199"/>
        <v/>
      </c>
      <c r="CN231" s="207"/>
      <c r="CO231" s="207"/>
      <c r="CP231" s="207"/>
      <c r="CQ231" s="207"/>
      <c r="CR231" s="207"/>
      <c r="CS231" s="207"/>
      <c r="CT231" s="207" t="str">
        <f t="shared" si="200"/>
        <v/>
      </c>
      <c r="CU231" s="207"/>
      <c r="CV231" s="207"/>
      <c r="CW231" s="209"/>
      <c r="CX231" s="207"/>
      <c r="CY231" s="207"/>
      <c r="CZ231" s="207"/>
      <c r="DA231" s="207" t="str">
        <f t="shared" si="201"/>
        <v/>
      </c>
      <c r="DB231" s="207"/>
      <c r="DC231" s="207"/>
      <c r="DD231" s="209"/>
      <c r="DE231" s="207"/>
      <c r="DF231" s="207"/>
      <c r="DG231" s="207"/>
      <c r="DH231" s="207" t="str">
        <f t="shared" si="202"/>
        <v/>
      </c>
      <c r="DI231" s="207"/>
      <c r="DJ231" s="207"/>
      <c r="DK231" s="209"/>
      <c r="DL231" s="207"/>
      <c r="DM231" s="207"/>
      <c r="DN231" s="207"/>
      <c r="DO231" s="207" t="str">
        <f t="shared" si="203"/>
        <v/>
      </c>
      <c r="DP231" s="207"/>
      <c r="DQ231" s="207"/>
      <c r="DR231" s="209"/>
      <c r="DS231" s="207"/>
      <c r="DT231" s="207"/>
      <c r="DU231" s="207"/>
      <c r="DV231" s="207" t="str">
        <f t="shared" si="204"/>
        <v/>
      </c>
      <c r="DW231" s="207"/>
      <c r="DX231" s="207"/>
      <c r="DY231" s="209"/>
      <c r="DZ231" s="207"/>
      <c r="EA231" s="207"/>
      <c r="EB231" s="207"/>
      <c r="EC231" s="207" t="str">
        <f t="shared" si="205"/>
        <v/>
      </c>
      <c r="ED231" s="207"/>
      <c r="EE231" s="207"/>
      <c r="EF231" s="207"/>
      <c r="EG231" s="207"/>
      <c r="EH231" s="207"/>
      <c r="EI231" s="207"/>
      <c r="EJ231" s="207" t="str">
        <f t="shared" si="206"/>
        <v/>
      </c>
      <c r="EK231" s="207"/>
      <c r="EL231" s="207"/>
      <c r="EM231" s="209"/>
      <c r="EN231" s="207"/>
      <c r="EO231" s="207"/>
      <c r="EP231" s="207"/>
      <c r="EQ231" s="207" t="str">
        <f t="shared" si="207"/>
        <v/>
      </c>
      <c r="ER231" s="207"/>
      <c r="ES231" s="207"/>
      <c r="ET231" s="209"/>
      <c r="EU231" s="207"/>
      <c r="EV231" s="207"/>
      <c r="EW231" s="207"/>
      <c r="EX231" s="207" t="str">
        <f t="shared" si="208"/>
        <v/>
      </c>
      <c r="EY231" s="207"/>
      <c r="EZ231" s="207"/>
      <c r="FA231" s="209"/>
      <c r="FB231" s="207"/>
      <c r="FC231" s="207"/>
      <c r="FD231" s="207"/>
      <c r="FE231" s="207" t="str">
        <f t="shared" si="209"/>
        <v/>
      </c>
      <c r="FF231" s="207"/>
      <c r="FG231" s="207"/>
      <c r="FH231" s="209"/>
      <c r="FI231" s="207"/>
      <c r="FJ231" s="207"/>
      <c r="FK231" s="207"/>
      <c r="FL231" s="207" t="str">
        <f t="shared" si="210"/>
        <v/>
      </c>
      <c r="FM231" s="207"/>
      <c r="FN231" s="207"/>
      <c r="FO231" s="209"/>
      <c r="FP231" s="207"/>
      <c r="FQ231" s="207"/>
      <c r="FR231" s="207"/>
      <c r="FS231" s="207" t="str">
        <f t="shared" si="211"/>
        <v/>
      </c>
      <c r="FT231" s="207"/>
      <c r="FU231" s="207"/>
      <c r="FV231" s="207"/>
      <c r="FW231" s="207"/>
      <c r="FX231" s="207"/>
      <c r="FY231" s="207"/>
      <c r="FZ231" s="207" t="str">
        <f t="shared" si="212"/>
        <v/>
      </c>
      <c r="GA231" s="207"/>
      <c r="GB231" s="207"/>
      <c r="GC231" s="209"/>
      <c r="GD231" s="207"/>
      <c r="GE231" s="207"/>
      <c r="GF231" s="207"/>
      <c r="GG231" s="207" t="str">
        <f t="shared" si="213"/>
        <v/>
      </c>
      <c r="GH231" s="207"/>
      <c r="GI231" s="207"/>
      <c r="GJ231" s="209"/>
      <c r="GK231" s="207"/>
      <c r="GL231" s="207"/>
      <c r="GM231" s="207"/>
      <c r="GN231" s="207" t="str">
        <f t="shared" si="214"/>
        <v/>
      </c>
      <c r="GO231" s="207"/>
      <c r="GP231" s="207"/>
      <c r="GQ231" s="209"/>
      <c r="GR231" s="207"/>
      <c r="GS231" s="207"/>
      <c r="GT231" s="207"/>
      <c r="GU231" s="207" t="str">
        <f t="shared" si="215"/>
        <v/>
      </c>
      <c r="GV231" s="207"/>
      <c r="GW231" s="207"/>
      <c r="GX231" s="209"/>
      <c r="GY231" s="207"/>
      <c r="GZ231" s="207"/>
      <c r="HA231" s="207"/>
      <c r="HB231" s="207" t="str">
        <f t="shared" si="216"/>
        <v/>
      </c>
      <c r="HC231" s="207"/>
      <c r="HD231" s="207"/>
      <c r="HE231" s="209"/>
      <c r="HF231" s="207"/>
      <c r="HG231" s="207"/>
      <c r="HH231" s="207"/>
      <c r="HI231" s="207" t="str">
        <f t="shared" si="217"/>
        <v/>
      </c>
      <c r="HJ231" s="207"/>
      <c r="HK231" s="207"/>
      <c r="HL231" s="207"/>
      <c r="HM231" s="207"/>
      <c r="HN231" s="207"/>
      <c r="HO231" s="207"/>
      <c r="HP231" s="207" t="str">
        <f t="shared" si="218"/>
        <v/>
      </c>
      <c r="HQ231" s="207"/>
      <c r="HR231" s="207"/>
      <c r="HS231" s="209"/>
      <c r="HT231" s="207"/>
      <c r="HU231" s="207"/>
      <c r="HV231" s="207"/>
      <c r="HW231" s="207" t="str">
        <f t="shared" si="219"/>
        <v/>
      </c>
      <c r="HX231" s="207"/>
      <c r="HY231" s="207"/>
      <c r="HZ231" s="209"/>
      <c r="IA231" s="207"/>
      <c r="IB231" s="207"/>
      <c r="IC231" s="207"/>
      <c r="ID231" s="207" t="str">
        <f t="shared" si="220"/>
        <v/>
      </c>
      <c r="IE231" s="207"/>
      <c r="IF231" s="207"/>
      <c r="IG231" s="209"/>
      <c r="IH231" s="207"/>
      <c r="II231" s="207"/>
      <c r="IJ231" s="207"/>
      <c r="IK231" s="207" t="str">
        <f t="shared" si="221"/>
        <v/>
      </c>
      <c r="IL231" s="207"/>
      <c r="IM231" s="207"/>
      <c r="IN231" s="209"/>
      <c r="IO231" s="207"/>
      <c r="IP231" s="207"/>
      <c r="IQ231" s="207"/>
      <c r="IR231" s="207" t="str">
        <f t="shared" si="222"/>
        <v/>
      </c>
      <c r="IS231" s="207"/>
      <c r="IT231" s="207"/>
      <c r="IU231" s="209"/>
      <c r="IV231" s="207"/>
      <c r="IW231" s="207"/>
      <c r="IX231" s="207"/>
      <c r="IY231" s="207" t="str">
        <f t="shared" si="223"/>
        <v/>
      </c>
      <c r="IZ231" s="207"/>
      <c r="JA231" s="207"/>
      <c r="JB231" s="207"/>
      <c r="JC231" s="207"/>
      <c r="JD231" s="207"/>
      <c r="JE231" s="207"/>
      <c r="JF231" s="207" t="str">
        <f t="shared" si="224"/>
        <v/>
      </c>
      <c r="JG231" s="207"/>
      <c r="JH231" s="207"/>
      <c r="JI231" s="209"/>
      <c r="JJ231" s="207"/>
      <c r="JK231" s="207"/>
      <c r="JL231" s="207"/>
      <c r="JM231" s="207" t="str">
        <f t="shared" si="225"/>
        <v/>
      </c>
      <c r="JN231" s="207"/>
      <c r="JO231" s="207"/>
      <c r="JP231" s="209"/>
      <c r="JQ231" s="207"/>
      <c r="JR231" s="207"/>
      <c r="JS231" s="207"/>
      <c r="JT231" s="207" t="str">
        <f t="shared" si="226"/>
        <v/>
      </c>
      <c r="JU231" s="207"/>
      <c r="JV231" s="207"/>
      <c r="JW231" s="209"/>
      <c r="JX231" s="207"/>
      <c r="JY231" s="207"/>
      <c r="JZ231" s="207"/>
      <c r="KA231" s="207" t="str">
        <f t="shared" si="227"/>
        <v/>
      </c>
      <c r="KB231" s="207"/>
      <c r="KC231" s="207"/>
      <c r="KD231" s="209"/>
      <c r="KE231" s="207"/>
      <c r="KF231" s="207"/>
      <c r="KG231" s="207"/>
      <c r="KH231" s="207" t="str">
        <f t="shared" si="228"/>
        <v/>
      </c>
      <c r="KI231" s="207"/>
      <c r="KJ231" s="207"/>
      <c r="KK231" s="209"/>
      <c r="KL231" s="207"/>
      <c r="KM231" s="207"/>
      <c r="KN231" s="207"/>
      <c r="KO231" s="207" t="str">
        <f t="shared" si="229"/>
        <v/>
      </c>
      <c r="KP231" s="207"/>
      <c r="KQ231" s="207"/>
      <c r="KR231" s="207"/>
      <c r="KS231" s="207"/>
      <c r="KT231" s="207"/>
      <c r="KU231" s="207"/>
      <c r="KV231" s="207" t="str">
        <f t="shared" si="230"/>
        <v/>
      </c>
      <c r="KW231" s="207"/>
      <c r="KX231" s="207"/>
      <c r="KY231" s="209"/>
      <c r="KZ231" s="207"/>
      <c r="LA231" s="207"/>
      <c r="LB231" s="207"/>
      <c r="LC231" s="207" t="str">
        <f t="shared" si="231"/>
        <v/>
      </c>
      <c r="LD231" s="207"/>
      <c r="LE231" s="207"/>
      <c r="LF231" s="209"/>
      <c r="LG231" s="207"/>
      <c r="LH231" s="207"/>
      <c r="LI231" s="207"/>
      <c r="LJ231" s="207" t="str">
        <f t="shared" si="242"/>
        <v/>
      </c>
      <c r="LK231" s="207"/>
      <c r="LL231" s="207"/>
      <c r="LM231" s="209"/>
      <c r="LN231" s="207"/>
      <c r="LO231" s="207"/>
      <c r="LP231" s="207"/>
      <c r="LQ231" s="207" t="str">
        <f t="shared" si="243"/>
        <v/>
      </c>
      <c r="LR231" s="207"/>
      <c r="LS231" s="207"/>
      <c r="LT231" s="209"/>
      <c r="LU231" s="207"/>
      <c r="LV231" s="207"/>
      <c r="LW231" s="207"/>
      <c r="LX231" s="207" t="str">
        <f t="shared" si="244"/>
        <v/>
      </c>
      <c r="LY231" s="207"/>
      <c r="LZ231" s="207"/>
      <c r="MA231" s="209"/>
      <c r="MB231" s="207"/>
      <c r="MC231" s="207"/>
      <c r="MD231" s="207"/>
      <c r="ME231" s="207" t="str">
        <f t="shared" si="245"/>
        <v/>
      </c>
      <c r="MF231" s="207"/>
      <c r="MG231" s="207"/>
      <c r="MH231" s="207"/>
      <c r="MI231" s="207"/>
      <c r="MJ231" s="207"/>
      <c r="MK231" s="207"/>
      <c r="ML231" s="207" t="str">
        <f t="shared" si="246"/>
        <v/>
      </c>
      <c r="MM231" s="207"/>
      <c r="MN231" s="207"/>
      <c r="MO231" s="209"/>
      <c r="MP231" s="207"/>
      <c r="MQ231" s="207"/>
      <c r="MR231" s="207"/>
      <c r="MS231" s="207" t="str">
        <f t="shared" si="247"/>
        <v/>
      </c>
      <c r="MT231" s="207"/>
      <c r="MU231" s="207"/>
      <c r="MV231" s="209"/>
      <c r="MW231" s="207"/>
      <c r="MX231" s="207"/>
      <c r="MY231" s="207"/>
      <c r="MZ231" s="207" t="str">
        <f t="shared" si="248"/>
        <v/>
      </c>
      <c r="NA231" s="207"/>
      <c r="NB231" s="207"/>
      <c r="NC231" s="209"/>
      <c r="ND231" s="207"/>
      <c r="NE231" s="207"/>
      <c r="NF231" s="207"/>
      <c r="NG231" s="207" t="str">
        <f t="shared" si="249"/>
        <v/>
      </c>
      <c r="NH231" s="207"/>
      <c r="NI231" s="207"/>
      <c r="NJ231" s="209"/>
      <c r="NK231" s="207"/>
      <c r="NL231" s="207"/>
      <c r="NM231" s="207"/>
      <c r="NN231" s="207" t="str">
        <f t="shared" si="250"/>
        <v/>
      </c>
      <c r="NO231" s="207"/>
      <c r="NP231" s="207"/>
      <c r="NQ231" s="209"/>
      <c r="NR231" s="207"/>
      <c r="NS231" s="207"/>
      <c r="NT231" s="207"/>
      <c r="NU231" s="207" t="str">
        <f t="shared" si="251"/>
        <v/>
      </c>
      <c r="NV231" s="207"/>
      <c r="NW231" s="207"/>
      <c r="NX231" s="207"/>
      <c r="NY231" s="207"/>
      <c r="NZ231" s="207"/>
      <c r="OA231" s="207"/>
      <c r="OB231" s="207" t="str">
        <f t="shared" si="252"/>
        <v/>
      </c>
      <c r="OC231" s="207"/>
      <c r="OD231" s="207"/>
      <c r="OE231" s="209"/>
      <c r="OF231" s="207"/>
      <c r="OG231" s="207"/>
      <c r="OH231" s="207"/>
      <c r="OI231" s="207" t="str">
        <f t="shared" si="253"/>
        <v/>
      </c>
      <c r="OJ231" s="207"/>
      <c r="OK231" s="207"/>
      <c r="OL231" s="209"/>
      <c r="OM231" s="207"/>
      <c r="ON231" s="207"/>
      <c r="OO231" s="207"/>
      <c r="OP231" s="207" t="str">
        <f t="shared" si="254"/>
        <v/>
      </c>
      <c r="OQ231" s="207"/>
      <c r="OR231" s="207"/>
      <c r="OS231" s="209"/>
      <c r="OT231" s="207"/>
      <c r="OU231" s="207"/>
      <c r="OV231" s="207"/>
      <c r="OW231" s="207" t="str">
        <f t="shared" si="255"/>
        <v/>
      </c>
      <c r="OX231" s="207"/>
      <c r="OY231" s="207"/>
      <c r="OZ231" s="209"/>
      <c r="PA231" s="207"/>
      <c r="PB231" s="207"/>
      <c r="PC231" s="207"/>
      <c r="PD231" s="207" t="str">
        <f t="shared" si="256"/>
        <v/>
      </c>
      <c r="PE231" s="207"/>
      <c r="PF231" s="207"/>
      <c r="PG231" s="209"/>
      <c r="PH231" s="207"/>
      <c r="PI231" s="207"/>
      <c r="PJ231" s="207"/>
      <c r="PK231" s="207" t="str">
        <f t="shared" si="257"/>
        <v/>
      </c>
      <c r="PL231" s="207"/>
      <c r="PM231" s="207"/>
      <c r="PN231" s="207"/>
      <c r="PO231" s="207"/>
      <c r="PP231" s="207"/>
      <c r="PQ231" s="207"/>
      <c r="PR231" s="207" t="str">
        <f t="shared" si="258"/>
        <v/>
      </c>
      <c r="PS231" s="207"/>
      <c r="PT231" s="207"/>
      <c r="PU231" s="207"/>
      <c r="PV231" s="207"/>
      <c r="PW231" s="207"/>
      <c r="PX231" s="207"/>
      <c r="PY231" s="207" t="str">
        <f t="shared" si="259"/>
        <v/>
      </c>
      <c r="PZ231" s="207"/>
      <c r="QA231" s="207"/>
      <c r="QB231" s="207"/>
      <c r="QC231" s="207"/>
      <c r="QD231" s="207"/>
      <c r="QE231" s="207"/>
      <c r="QF231" s="207" t="str">
        <f t="shared" si="260"/>
        <v/>
      </c>
      <c r="QG231" s="207"/>
      <c r="QH231" s="207"/>
      <c r="QI231" s="207"/>
      <c r="QJ231" s="207"/>
      <c r="QK231" s="207"/>
      <c r="QL231" s="207"/>
      <c r="QM231" s="207"/>
      <c r="QN231" s="207"/>
      <c r="QO231" s="207"/>
      <c r="QP231" s="207"/>
      <c r="QQ231" s="207"/>
      <c r="QR231" s="207"/>
      <c r="QS231" s="207"/>
      <c r="QT231" s="207"/>
      <c r="QU231" s="207"/>
      <c r="QV231" s="207"/>
    </row>
    <row r="232" spans="1:464" s="6" customFormat="1" ht="16.5">
      <c r="A232" s="207"/>
      <c r="B232" s="208"/>
      <c r="C232" s="208"/>
      <c r="D232" s="208"/>
      <c r="E232" s="208"/>
      <c r="F232" s="207"/>
      <c r="G232" s="207" t="e">
        <f t="shared" si="261"/>
        <v>#N/A</v>
      </c>
      <c r="H232" s="208"/>
      <c r="I232" s="208"/>
      <c r="J232" s="208"/>
      <c r="K232" s="207"/>
      <c r="L232" s="207"/>
      <c r="M232" s="207"/>
      <c r="N232" s="207">
        <f t="shared" si="262"/>
        <v>0</v>
      </c>
      <c r="O232" s="207"/>
      <c r="P232" s="207"/>
      <c r="Q232" s="209"/>
      <c r="R232" s="207"/>
      <c r="S232" s="207"/>
      <c r="T232" s="207"/>
      <c r="U232" s="207">
        <f t="shared" si="263"/>
        <v>0</v>
      </c>
      <c r="V232" s="207"/>
      <c r="W232" s="207"/>
      <c r="X232" s="209"/>
      <c r="Y232" s="207"/>
      <c r="Z232" s="207"/>
      <c r="AA232" s="207"/>
      <c r="AB232" s="207">
        <f t="shared" si="264"/>
        <v>0</v>
      </c>
      <c r="AC232" s="207"/>
      <c r="AD232" s="207"/>
      <c r="AE232" s="209"/>
      <c r="AF232" s="207"/>
      <c r="AG232" s="207"/>
      <c r="AH232" s="207"/>
      <c r="AI232" s="207" t="str">
        <f t="shared" si="191"/>
        <v/>
      </c>
      <c r="AJ232" s="207"/>
      <c r="AK232" s="207"/>
      <c r="AL232" s="209"/>
      <c r="AM232" s="207"/>
      <c r="AN232" s="207"/>
      <c r="AO232" s="207"/>
      <c r="AP232" s="207" t="str">
        <f t="shared" si="192"/>
        <v/>
      </c>
      <c r="AQ232" s="207"/>
      <c r="AR232" s="207"/>
      <c r="AS232" s="209"/>
      <c r="AT232" s="207"/>
      <c r="AU232" s="207"/>
      <c r="AV232" s="207"/>
      <c r="AW232" s="207" t="str">
        <f t="shared" si="193"/>
        <v/>
      </c>
      <c r="AX232" s="207"/>
      <c r="AY232" s="207"/>
      <c r="AZ232" s="207"/>
      <c r="BA232" s="207"/>
      <c r="BB232" s="207"/>
      <c r="BC232" s="207"/>
      <c r="BD232" s="207" t="str">
        <f t="shared" si="194"/>
        <v/>
      </c>
      <c r="BE232" s="207"/>
      <c r="BF232" s="207"/>
      <c r="BG232" s="209"/>
      <c r="BH232" s="207"/>
      <c r="BI232" s="207"/>
      <c r="BJ232" s="207"/>
      <c r="BK232" s="207" t="str">
        <f t="shared" si="195"/>
        <v/>
      </c>
      <c r="BL232" s="207"/>
      <c r="BM232" s="207"/>
      <c r="BN232" s="209"/>
      <c r="BO232" s="207"/>
      <c r="BP232" s="207"/>
      <c r="BQ232" s="207"/>
      <c r="BR232" s="207" t="str">
        <f t="shared" si="196"/>
        <v/>
      </c>
      <c r="BS232" s="207"/>
      <c r="BT232" s="207"/>
      <c r="BU232" s="209"/>
      <c r="BV232" s="207"/>
      <c r="BW232" s="207"/>
      <c r="BX232" s="207"/>
      <c r="BY232" s="207" t="str">
        <f t="shared" si="197"/>
        <v/>
      </c>
      <c r="BZ232" s="207"/>
      <c r="CA232" s="207"/>
      <c r="CB232" s="209"/>
      <c r="CC232" s="207"/>
      <c r="CD232" s="207"/>
      <c r="CE232" s="207"/>
      <c r="CF232" s="207" t="str">
        <f t="shared" si="198"/>
        <v/>
      </c>
      <c r="CG232" s="207"/>
      <c r="CH232" s="207"/>
      <c r="CI232" s="209"/>
      <c r="CJ232" s="207"/>
      <c r="CK232" s="207"/>
      <c r="CL232" s="207"/>
      <c r="CM232" s="207" t="str">
        <f t="shared" si="199"/>
        <v/>
      </c>
      <c r="CN232" s="207"/>
      <c r="CO232" s="207"/>
      <c r="CP232" s="207"/>
      <c r="CQ232" s="207"/>
      <c r="CR232" s="207"/>
      <c r="CS232" s="207"/>
      <c r="CT232" s="207" t="str">
        <f t="shared" si="200"/>
        <v/>
      </c>
      <c r="CU232" s="207"/>
      <c r="CV232" s="207"/>
      <c r="CW232" s="209"/>
      <c r="CX232" s="207"/>
      <c r="CY232" s="207"/>
      <c r="CZ232" s="207"/>
      <c r="DA232" s="207" t="str">
        <f t="shared" si="201"/>
        <v/>
      </c>
      <c r="DB232" s="207"/>
      <c r="DC232" s="207"/>
      <c r="DD232" s="209"/>
      <c r="DE232" s="207"/>
      <c r="DF232" s="207"/>
      <c r="DG232" s="207"/>
      <c r="DH232" s="207" t="str">
        <f t="shared" si="202"/>
        <v/>
      </c>
      <c r="DI232" s="207"/>
      <c r="DJ232" s="207"/>
      <c r="DK232" s="209"/>
      <c r="DL232" s="207"/>
      <c r="DM232" s="207"/>
      <c r="DN232" s="207"/>
      <c r="DO232" s="207" t="str">
        <f t="shared" si="203"/>
        <v/>
      </c>
      <c r="DP232" s="207"/>
      <c r="DQ232" s="207"/>
      <c r="DR232" s="209"/>
      <c r="DS232" s="207"/>
      <c r="DT232" s="207"/>
      <c r="DU232" s="207"/>
      <c r="DV232" s="207" t="str">
        <f t="shared" si="204"/>
        <v/>
      </c>
      <c r="DW232" s="207"/>
      <c r="DX232" s="207"/>
      <c r="DY232" s="209"/>
      <c r="DZ232" s="207"/>
      <c r="EA232" s="207"/>
      <c r="EB232" s="207"/>
      <c r="EC232" s="207" t="str">
        <f t="shared" si="205"/>
        <v/>
      </c>
      <c r="ED232" s="207"/>
      <c r="EE232" s="207"/>
      <c r="EF232" s="207"/>
      <c r="EG232" s="207"/>
      <c r="EH232" s="207"/>
      <c r="EI232" s="207"/>
      <c r="EJ232" s="207" t="str">
        <f t="shared" si="206"/>
        <v/>
      </c>
      <c r="EK232" s="207"/>
      <c r="EL232" s="207"/>
      <c r="EM232" s="209"/>
      <c r="EN232" s="207"/>
      <c r="EO232" s="207"/>
      <c r="EP232" s="207"/>
      <c r="EQ232" s="207" t="str">
        <f t="shared" si="207"/>
        <v/>
      </c>
      <c r="ER232" s="207"/>
      <c r="ES232" s="207"/>
      <c r="ET232" s="209"/>
      <c r="EU232" s="207"/>
      <c r="EV232" s="207"/>
      <c r="EW232" s="207"/>
      <c r="EX232" s="207" t="str">
        <f t="shared" si="208"/>
        <v/>
      </c>
      <c r="EY232" s="207"/>
      <c r="EZ232" s="207"/>
      <c r="FA232" s="209"/>
      <c r="FB232" s="207"/>
      <c r="FC232" s="207"/>
      <c r="FD232" s="207"/>
      <c r="FE232" s="207" t="str">
        <f t="shared" si="209"/>
        <v/>
      </c>
      <c r="FF232" s="207"/>
      <c r="FG232" s="207"/>
      <c r="FH232" s="209"/>
      <c r="FI232" s="207"/>
      <c r="FJ232" s="207"/>
      <c r="FK232" s="207"/>
      <c r="FL232" s="207" t="str">
        <f t="shared" si="210"/>
        <v/>
      </c>
      <c r="FM232" s="207"/>
      <c r="FN232" s="207"/>
      <c r="FO232" s="209"/>
      <c r="FP232" s="207"/>
      <c r="FQ232" s="207"/>
      <c r="FR232" s="207"/>
      <c r="FS232" s="207" t="str">
        <f t="shared" si="211"/>
        <v/>
      </c>
      <c r="FT232" s="207"/>
      <c r="FU232" s="207"/>
      <c r="FV232" s="207"/>
      <c r="FW232" s="207"/>
      <c r="FX232" s="207"/>
      <c r="FY232" s="207"/>
      <c r="FZ232" s="207" t="str">
        <f t="shared" si="212"/>
        <v/>
      </c>
      <c r="GA232" s="207"/>
      <c r="GB232" s="207"/>
      <c r="GC232" s="209"/>
      <c r="GD232" s="207"/>
      <c r="GE232" s="207"/>
      <c r="GF232" s="207"/>
      <c r="GG232" s="207" t="str">
        <f t="shared" si="213"/>
        <v/>
      </c>
      <c r="GH232" s="207"/>
      <c r="GI232" s="207"/>
      <c r="GJ232" s="209"/>
      <c r="GK232" s="207"/>
      <c r="GL232" s="207"/>
      <c r="GM232" s="207"/>
      <c r="GN232" s="207" t="str">
        <f t="shared" si="214"/>
        <v/>
      </c>
      <c r="GO232" s="207"/>
      <c r="GP232" s="207"/>
      <c r="GQ232" s="209"/>
      <c r="GR232" s="207"/>
      <c r="GS232" s="207"/>
      <c r="GT232" s="207"/>
      <c r="GU232" s="207" t="str">
        <f t="shared" si="215"/>
        <v/>
      </c>
      <c r="GV232" s="207"/>
      <c r="GW232" s="207"/>
      <c r="GX232" s="209"/>
      <c r="GY232" s="207"/>
      <c r="GZ232" s="207"/>
      <c r="HA232" s="207"/>
      <c r="HB232" s="207" t="str">
        <f t="shared" si="216"/>
        <v/>
      </c>
      <c r="HC232" s="207"/>
      <c r="HD232" s="207"/>
      <c r="HE232" s="209"/>
      <c r="HF232" s="207"/>
      <c r="HG232" s="207"/>
      <c r="HH232" s="207"/>
      <c r="HI232" s="207" t="str">
        <f t="shared" si="217"/>
        <v/>
      </c>
      <c r="HJ232" s="207"/>
      <c r="HK232" s="207"/>
      <c r="HL232" s="207"/>
      <c r="HM232" s="207"/>
      <c r="HN232" s="207"/>
      <c r="HO232" s="207"/>
      <c r="HP232" s="207" t="str">
        <f t="shared" si="218"/>
        <v/>
      </c>
      <c r="HQ232" s="207"/>
      <c r="HR232" s="207"/>
      <c r="HS232" s="209"/>
      <c r="HT232" s="207"/>
      <c r="HU232" s="207"/>
      <c r="HV232" s="207"/>
      <c r="HW232" s="207" t="str">
        <f t="shared" si="219"/>
        <v/>
      </c>
      <c r="HX232" s="207"/>
      <c r="HY232" s="207"/>
      <c r="HZ232" s="209"/>
      <c r="IA232" s="207"/>
      <c r="IB232" s="207"/>
      <c r="IC232" s="207"/>
      <c r="ID232" s="207" t="str">
        <f t="shared" si="220"/>
        <v/>
      </c>
      <c r="IE232" s="207"/>
      <c r="IF232" s="207"/>
      <c r="IG232" s="209"/>
      <c r="IH232" s="207"/>
      <c r="II232" s="207"/>
      <c r="IJ232" s="207"/>
      <c r="IK232" s="207" t="str">
        <f t="shared" si="221"/>
        <v/>
      </c>
      <c r="IL232" s="207"/>
      <c r="IM232" s="207"/>
      <c r="IN232" s="209"/>
      <c r="IO232" s="207"/>
      <c r="IP232" s="207"/>
      <c r="IQ232" s="207"/>
      <c r="IR232" s="207" t="str">
        <f t="shared" si="222"/>
        <v/>
      </c>
      <c r="IS232" s="207"/>
      <c r="IT232" s="207"/>
      <c r="IU232" s="209"/>
      <c r="IV232" s="207"/>
      <c r="IW232" s="207"/>
      <c r="IX232" s="207"/>
      <c r="IY232" s="207" t="str">
        <f t="shared" si="223"/>
        <v/>
      </c>
      <c r="IZ232" s="207"/>
      <c r="JA232" s="207"/>
      <c r="JB232" s="207"/>
      <c r="JC232" s="207"/>
      <c r="JD232" s="207"/>
      <c r="JE232" s="207"/>
      <c r="JF232" s="207" t="str">
        <f t="shared" si="224"/>
        <v/>
      </c>
      <c r="JG232" s="207"/>
      <c r="JH232" s="207"/>
      <c r="JI232" s="209"/>
      <c r="JJ232" s="207"/>
      <c r="JK232" s="207"/>
      <c r="JL232" s="207"/>
      <c r="JM232" s="207" t="str">
        <f t="shared" si="225"/>
        <v/>
      </c>
      <c r="JN232" s="207"/>
      <c r="JO232" s="207"/>
      <c r="JP232" s="209"/>
      <c r="JQ232" s="207"/>
      <c r="JR232" s="207"/>
      <c r="JS232" s="207"/>
      <c r="JT232" s="207" t="str">
        <f t="shared" si="226"/>
        <v/>
      </c>
      <c r="JU232" s="207"/>
      <c r="JV232" s="207"/>
      <c r="JW232" s="209"/>
      <c r="JX232" s="207"/>
      <c r="JY232" s="207"/>
      <c r="JZ232" s="207"/>
      <c r="KA232" s="207" t="str">
        <f t="shared" si="227"/>
        <v/>
      </c>
      <c r="KB232" s="207"/>
      <c r="KC232" s="207"/>
      <c r="KD232" s="209"/>
      <c r="KE232" s="207"/>
      <c r="KF232" s="207"/>
      <c r="KG232" s="207"/>
      <c r="KH232" s="207" t="str">
        <f t="shared" si="228"/>
        <v/>
      </c>
      <c r="KI232" s="207"/>
      <c r="KJ232" s="207"/>
      <c r="KK232" s="209"/>
      <c r="KL232" s="207"/>
      <c r="KM232" s="207"/>
      <c r="KN232" s="207"/>
      <c r="KO232" s="207" t="str">
        <f t="shared" si="229"/>
        <v/>
      </c>
      <c r="KP232" s="207"/>
      <c r="KQ232" s="207"/>
      <c r="KR232" s="207"/>
      <c r="KS232" s="207"/>
      <c r="KT232" s="207"/>
      <c r="KU232" s="207"/>
      <c r="KV232" s="207" t="str">
        <f t="shared" si="230"/>
        <v/>
      </c>
      <c r="KW232" s="207"/>
      <c r="KX232" s="207"/>
      <c r="KY232" s="209"/>
      <c r="KZ232" s="207"/>
      <c r="LA232" s="207"/>
      <c r="LB232" s="207"/>
      <c r="LC232" s="207" t="str">
        <f t="shared" si="231"/>
        <v/>
      </c>
      <c r="LD232" s="207"/>
      <c r="LE232" s="207"/>
      <c r="LF232" s="209"/>
      <c r="LG232" s="207"/>
      <c r="LH232" s="207"/>
      <c r="LI232" s="207"/>
      <c r="LJ232" s="207" t="str">
        <f t="shared" si="242"/>
        <v/>
      </c>
      <c r="LK232" s="207"/>
      <c r="LL232" s="207"/>
      <c r="LM232" s="209"/>
      <c r="LN232" s="207"/>
      <c r="LO232" s="207"/>
      <c r="LP232" s="207"/>
      <c r="LQ232" s="207" t="str">
        <f t="shared" si="243"/>
        <v/>
      </c>
      <c r="LR232" s="207"/>
      <c r="LS232" s="207"/>
      <c r="LT232" s="209"/>
      <c r="LU232" s="207"/>
      <c r="LV232" s="207"/>
      <c r="LW232" s="207"/>
      <c r="LX232" s="207" t="str">
        <f t="shared" si="244"/>
        <v/>
      </c>
      <c r="LY232" s="207"/>
      <c r="LZ232" s="207"/>
      <c r="MA232" s="209"/>
      <c r="MB232" s="207"/>
      <c r="MC232" s="207"/>
      <c r="MD232" s="207"/>
      <c r="ME232" s="207" t="str">
        <f t="shared" si="245"/>
        <v/>
      </c>
      <c r="MF232" s="207"/>
      <c r="MG232" s="207"/>
      <c r="MH232" s="207"/>
      <c r="MI232" s="207"/>
      <c r="MJ232" s="207"/>
      <c r="MK232" s="207"/>
      <c r="ML232" s="207" t="str">
        <f t="shared" si="246"/>
        <v/>
      </c>
      <c r="MM232" s="207"/>
      <c r="MN232" s="207"/>
      <c r="MO232" s="209"/>
      <c r="MP232" s="207"/>
      <c r="MQ232" s="207"/>
      <c r="MR232" s="207"/>
      <c r="MS232" s="207" t="str">
        <f t="shared" si="247"/>
        <v/>
      </c>
      <c r="MT232" s="207"/>
      <c r="MU232" s="207"/>
      <c r="MV232" s="209"/>
      <c r="MW232" s="207"/>
      <c r="MX232" s="207"/>
      <c r="MY232" s="207"/>
      <c r="MZ232" s="207" t="str">
        <f t="shared" si="248"/>
        <v/>
      </c>
      <c r="NA232" s="207"/>
      <c r="NB232" s="207"/>
      <c r="NC232" s="209"/>
      <c r="ND232" s="207"/>
      <c r="NE232" s="207"/>
      <c r="NF232" s="207"/>
      <c r="NG232" s="207" t="str">
        <f t="shared" si="249"/>
        <v/>
      </c>
      <c r="NH232" s="207"/>
      <c r="NI232" s="207"/>
      <c r="NJ232" s="209"/>
      <c r="NK232" s="207"/>
      <c r="NL232" s="207"/>
      <c r="NM232" s="207"/>
      <c r="NN232" s="207" t="str">
        <f t="shared" si="250"/>
        <v/>
      </c>
      <c r="NO232" s="207"/>
      <c r="NP232" s="207"/>
      <c r="NQ232" s="209"/>
      <c r="NR232" s="207"/>
      <c r="NS232" s="207"/>
      <c r="NT232" s="207"/>
      <c r="NU232" s="207" t="str">
        <f t="shared" si="251"/>
        <v/>
      </c>
      <c r="NV232" s="207"/>
      <c r="NW232" s="207"/>
      <c r="NX232" s="207"/>
      <c r="NY232" s="207"/>
      <c r="NZ232" s="207"/>
      <c r="OA232" s="207"/>
      <c r="OB232" s="207" t="str">
        <f t="shared" si="252"/>
        <v/>
      </c>
      <c r="OC232" s="207"/>
      <c r="OD232" s="207"/>
      <c r="OE232" s="209"/>
      <c r="OF232" s="207"/>
      <c r="OG232" s="207"/>
      <c r="OH232" s="207"/>
      <c r="OI232" s="207" t="str">
        <f t="shared" si="253"/>
        <v/>
      </c>
      <c r="OJ232" s="207"/>
      <c r="OK232" s="207"/>
      <c r="OL232" s="209"/>
      <c r="OM232" s="207"/>
      <c r="ON232" s="207"/>
      <c r="OO232" s="207"/>
      <c r="OP232" s="207" t="str">
        <f t="shared" si="254"/>
        <v/>
      </c>
      <c r="OQ232" s="207"/>
      <c r="OR232" s="207"/>
      <c r="OS232" s="209"/>
      <c r="OT232" s="207"/>
      <c r="OU232" s="207"/>
      <c r="OV232" s="207"/>
      <c r="OW232" s="207" t="str">
        <f t="shared" si="255"/>
        <v/>
      </c>
      <c r="OX232" s="207"/>
      <c r="OY232" s="207"/>
      <c r="OZ232" s="209"/>
      <c r="PA232" s="207"/>
      <c r="PB232" s="207"/>
      <c r="PC232" s="207"/>
      <c r="PD232" s="207" t="str">
        <f t="shared" si="256"/>
        <v/>
      </c>
      <c r="PE232" s="207"/>
      <c r="PF232" s="207"/>
      <c r="PG232" s="209"/>
      <c r="PH232" s="207"/>
      <c r="PI232" s="207"/>
      <c r="PJ232" s="207"/>
      <c r="PK232" s="207" t="str">
        <f t="shared" si="257"/>
        <v/>
      </c>
      <c r="PL232" s="207"/>
      <c r="PM232" s="207"/>
      <c r="PN232" s="207"/>
      <c r="PO232" s="207"/>
      <c r="PP232" s="207"/>
      <c r="PQ232" s="207"/>
      <c r="PR232" s="207" t="str">
        <f t="shared" si="258"/>
        <v/>
      </c>
      <c r="PS232" s="207"/>
      <c r="PT232" s="207"/>
      <c r="PU232" s="207"/>
      <c r="PV232" s="207"/>
      <c r="PW232" s="207"/>
      <c r="PX232" s="207"/>
      <c r="PY232" s="207" t="str">
        <f t="shared" si="259"/>
        <v/>
      </c>
      <c r="PZ232" s="207"/>
      <c r="QA232" s="207"/>
      <c r="QB232" s="207"/>
      <c r="QC232" s="207"/>
      <c r="QD232" s="207"/>
      <c r="QE232" s="207"/>
      <c r="QF232" s="207" t="str">
        <f t="shared" si="260"/>
        <v/>
      </c>
      <c r="QG232" s="207"/>
      <c r="QH232" s="207"/>
      <c r="QI232" s="207"/>
      <c r="QJ232" s="207"/>
      <c r="QK232" s="207"/>
      <c r="QL232" s="207"/>
      <c r="QM232" s="207"/>
      <c r="QN232" s="207"/>
      <c r="QO232" s="207"/>
      <c r="QP232" s="207"/>
      <c r="QQ232" s="207"/>
      <c r="QR232" s="207"/>
      <c r="QS232" s="207"/>
      <c r="QT232" s="207"/>
      <c r="QU232" s="207"/>
      <c r="QV232" s="207"/>
    </row>
    <row r="233" spans="1:464" s="6" customFormat="1" ht="16.5">
      <c r="A233" s="207"/>
      <c r="B233" s="208"/>
      <c r="C233" s="208"/>
      <c r="D233" s="208"/>
      <c r="E233" s="208"/>
      <c r="F233" s="207"/>
      <c r="G233" s="207" t="e">
        <f t="shared" si="261"/>
        <v>#N/A</v>
      </c>
      <c r="H233" s="208"/>
      <c r="I233" s="208"/>
      <c r="J233" s="208"/>
      <c r="K233" s="207"/>
      <c r="L233" s="207"/>
      <c r="M233" s="207"/>
      <c r="N233" s="207">
        <f t="shared" si="262"/>
        <v>0</v>
      </c>
      <c r="O233" s="207"/>
      <c r="P233" s="207"/>
      <c r="Q233" s="209"/>
      <c r="R233" s="207"/>
      <c r="S233" s="207"/>
      <c r="T233" s="207"/>
      <c r="U233" s="207">
        <f t="shared" si="263"/>
        <v>0</v>
      </c>
      <c r="V233" s="207"/>
      <c r="W233" s="207"/>
      <c r="X233" s="209"/>
      <c r="Y233" s="207"/>
      <c r="Z233" s="207"/>
      <c r="AA233" s="207"/>
      <c r="AB233" s="207">
        <f t="shared" si="264"/>
        <v>20</v>
      </c>
      <c r="AC233" s="207"/>
      <c r="AD233" s="207"/>
      <c r="AE233" s="209"/>
      <c r="AF233" s="207"/>
      <c r="AG233" s="207"/>
      <c r="AH233" s="207"/>
      <c r="AI233" s="207" t="str">
        <f t="shared" si="191"/>
        <v/>
      </c>
      <c r="AJ233" s="207"/>
      <c r="AK233" s="207"/>
      <c r="AL233" s="209"/>
      <c r="AM233" s="207"/>
      <c r="AN233" s="207"/>
      <c r="AO233" s="207"/>
      <c r="AP233" s="207" t="str">
        <f t="shared" si="192"/>
        <v/>
      </c>
      <c r="AQ233" s="207"/>
      <c r="AR233" s="207"/>
      <c r="AS233" s="209"/>
      <c r="AT233" s="207"/>
      <c r="AU233" s="207"/>
      <c r="AV233" s="207"/>
      <c r="AW233" s="207" t="str">
        <f t="shared" si="193"/>
        <v/>
      </c>
      <c r="AX233" s="207"/>
      <c r="AY233" s="207"/>
      <c r="AZ233" s="207"/>
      <c r="BA233" s="207"/>
      <c r="BB233" s="207"/>
      <c r="BC233" s="207"/>
      <c r="BD233" s="207" t="str">
        <f t="shared" si="194"/>
        <v/>
      </c>
      <c r="BE233" s="207"/>
      <c r="BF233" s="207"/>
      <c r="BG233" s="209"/>
      <c r="BH233" s="207"/>
      <c r="BI233" s="207"/>
      <c r="BJ233" s="207"/>
      <c r="BK233" s="207" t="str">
        <f t="shared" si="195"/>
        <v/>
      </c>
      <c r="BL233" s="207"/>
      <c r="BM233" s="207"/>
      <c r="BN233" s="209"/>
      <c r="BO233" s="207"/>
      <c r="BP233" s="207"/>
      <c r="BQ233" s="207"/>
      <c r="BR233" s="207" t="str">
        <f t="shared" si="196"/>
        <v/>
      </c>
      <c r="BS233" s="207"/>
      <c r="BT233" s="207"/>
      <c r="BU233" s="209"/>
      <c r="BV233" s="207"/>
      <c r="BW233" s="207"/>
      <c r="BX233" s="207"/>
      <c r="BY233" s="207" t="str">
        <f t="shared" si="197"/>
        <v/>
      </c>
      <c r="BZ233" s="207"/>
      <c r="CA233" s="207"/>
      <c r="CB233" s="209"/>
      <c r="CC233" s="207"/>
      <c r="CD233" s="207"/>
      <c r="CE233" s="207"/>
      <c r="CF233" s="207" t="str">
        <f t="shared" si="198"/>
        <v/>
      </c>
      <c r="CG233" s="207"/>
      <c r="CH233" s="207"/>
      <c r="CI233" s="209"/>
      <c r="CJ233" s="207"/>
      <c r="CK233" s="207"/>
      <c r="CL233" s="207"/>
      <c r="CM233" s="207" t="str">
        <f t="shared" si="199"/>
        <v/>
      </c>
      <c r="CN233" s="207"/>
      <c r="CO233" s="207"/>
      <c r="CP233" s="207"/>
      <c r="CQ233" s="207"/>
      <c r="CR233" s="207"/>
      <c r="CS233" s="207"/>
      <c r="CT233" s="207" t="str">
        <f t="shared" si="200"/>
        <v/>
      </c>
      <c r="CU233" s="207"/>
      <c r="CV233" s="207"/>
      <c r="CW233" s="209"/>
      <c r="CX233" s="207"/>
      <c r="CY233" s="207"/>
      <c r="CZ233" s="207"/>
      <c r="DA233" s="207" t="str">
        <f t="shared" si="201"/>
        <v/>
      </c>
      <c r="DB233" s="207"/>
      <c r="DC233" s="207"/>
      <c r="DD233" s="209"/>
      <c r="DE233" s="207"/>
      <c r="DF233" s="207"/>
      <c r="DG233" s="207"/>
      <c r="DH233" s="207" t="str">
        <f t="shared" si="202"/>
        <v/>
      </c>
      <c r="DI233" s="207"/>
      <c r="DJ233" s="207"/>
      <c r="DK233" s="209"/>
      <c r="DL233" s="207"/>
      <c r="DM233" s="207"/>
      <c r="DN233" s="207"/>
      <c r="DO233" s="207" t="str">
        <f t="shared" si="203"/>
        <v/>
      </c>
      <c r="DP233" s="207"/>
      <c r="DQ233" s="207"/>
      <c r="DR233" s="209"/>
      <c r="DS233" s="207"/>
      <c r="DT233" s="207"/>
      <c r="DU233" s="207"/>
      <c r="DV233" s="207" t="str">
        <f t="shared" si="204"/>
        <v/>
      </c>
      <c r="DW233" s="207"/>
      <c r="DX233" s="207"/>
      <c r="DY233" s="209"/>
      <c r="DZ233" s="207"/>
      <c r="EA233" s="207"/>
      <c r="EB233" s="207"/>
      <c r="EC233" s="207" t="str">
        <f t="shared" si="205"/>
        <v/>
      </c>
      <c r="ED233" s="207"/>
      <c r="EE233" s="207"/>
      <c r="EF233" s="207"/>
      <c r="EG233" s="207"/>
      <c r="EH233" s="207"/>
      <c r="EI233" s="207"/>
      <c r="EJ233" s="207" t="str">
        <f t="shared" si="206"/>
        <v/>
      </c>
      <c r="EK233" s="207"/>
      <c r="EL233" s="207"/>
      <c r="EM233" s="209"/>
      <c r="EN233" s="207"/>
      <c r="EO233" s="207"/>
      <c r="EP233" s="207"/>
      <c r="EQ233" s="207" t="str">
        <f t="shared" si="207"/>
        <v/>
      </c>
      <c r="ER233" s="207"/>
      <c r="ES233" s="207"/>
      <c r="ET233" s="209"/>
      <c r="EU233" s="207"/>
      <c r="EV233" s="207"/>
      <c r="EW233" s="207"/>
      <c r="EX233" s="207" t="str">
        <f t="shared" si="208"/>
        <v/>
      </c>
      <c r="EY233" s="207"/>
      <c r="EZ233" s="207"/>
      <c r="FA233" s="209"/>
      <c r="FB233" s="207"/>
      <c r="FC233" s="207"/>
      <c r="FD233" s="207"/>
      <c r="FE233" s="207" t="str">
        <f t="shared" si="209"/>
        <v/>
      </c>
      <c r="FF233" s="207"/>
      <c r="FG233" s="207"/>
      <c r="FH233" s="209"/>
      <c r="FI233" s="207"/>
      <c r="FJ233" s="207"/>
      <c r="FK233" s="207"/>
      <c r="FL233" s="207" t="str">
        <f t="shared" si="210"/>
        <v/>
      </c>
      <c r="FM233" s="207"/>
      <c r="FN233" s="207"/>
      <c r="FO233" s="209"/>
      <c r="FP233" s="207"/>
      <c r="FQ233" s="207"/>
      <c r="FR233" s="207"/>
      <c r="FS233" s="207" t="str">
        <f t="shared" si="211"/>
        <v/>
      </c>
      <c r="FT233" s="207"/>
      <c r="FU233" s="207"/>
      <c r="FV233" s="207"/>
      <c r="FW233" s="207"/>
      <c r="FX233" s="207"/>
      <c r="FY233" s="207"/>
      <c r="FZ233" s="207" t="str">
        <f t="shared" si="212"/>
        <v/>
      </c>
      <c r="GA233" s="207"/>
      <c r="GB233" s="207"/>
      <c r="GC233" s="209"/>
      <c r="GD233" s="207"/>
      <c r="GE233" s="207"/>
      <c r="GF233" s="207"/>
      <c r="GG233" s="207" t="str">
        <f t="shared" si="213"/>
        <v/>
      </c>
      <c r="GH233" s="207"/>
      <c r="GI233" s="207"/>
      <c r="GJ233" s="209"/>
      <c r="GK233" s="207"/>
      <c r="GL233" s="207"/>
      <c r="GM233" s="207"/>
      <c r="GN233" s="207" t="str">
        <f t="shared" si="214"/>
        <v/>
      </c>
      <c r="GO233" s="207"/>
      <c r="GP233" s="207"/>
      <c r="GQ233" s="209"/>
      <c r="GR233" s="207"/>
      <c r="GS233" s="207"/>
      <c r="GT233" s="207"/>
      <c r="GU233" s="207" t="str">
        <f t="shared" si="215"/>
        <v/>
      </c>
      <c r="GV233" s="207"/>
      <c r="GW233" s="207"/>
      <c r="GX233" s="209"/>
      <c r="GY233" s="207"/>
      <c r="GZ233" s="207"/>
      <c r="HA233" s="207"/>
      <c r="HB233" s="207" t="str">
        <f t="shared" si="216"/>
        <v/>
      </c>
      <c r="HC233" s="207"/>
      <c r="HD233" s="207"/>
      <c r="HE233" s="209"/>
      <c r="HF233" s="207"/>
      <c r="HG233" s="207"/>
      <c r="HH233" s="207"/>
      <c r="HI233" s="207" t="str">
        <f t="shared" si="217"/>
        <v/>
      </c>
      <c r="HJ233" s="207"/>
      <c r="HK233" s="207"/>
      <c r="HL233" s="207"/>
      <c r="HM233" s="207"/>
      <c r="HN233" s="207"/>
      <c r="HO233" s="207"/>
      <c r="HP233" s="207" t="str">
        <f t="shared" si="218"/>
        <v/>
      </c>
      <c r="HQ233" s="207"/>
      <c r="HR233" s="207"/>
      <c r="HS233" s="209"/>
      <c r="HT233" s="207"/>
      <c r="HU233" s="207"/>
      <c r="HV233" s="207"/>
      <c r="HW233" s="207" t="str">
        <f t="shared" si="219"/>
        <v/>
      </c>
      <c r="HX233" s="207"/>
      <c r="HY233" s="207"/>
      <c r="HZ233" s="209"/>
      <c r="IA233" s="207"/>
      <c r="IB233" s="207"/>
      <c r="IC233" s="207"/>
      <c r="ID233" s="207" t="str">
        <f t="shared" si="220"/>
        <v/>
      </c>
      <c r="IE233" s="207"/>
      <c r="IF233" s="207"/>
      <c r="IG233" s="209"/>
      <c r="IH233" s="207"/>
      <c r="II233" s="207"/>
      <c r="IJ233" s="207"/>
      <c r="IK233" s="207" t="str">
        <f t="shared" si="221"/>
        <v/>
      </c>
      <c r="IL233" s="207"/>
      <c r="IM233" s="207"/>
      <c r="IN233" s="209"/>
      <c r="IO233" s="207"/>
      <c r="IP233" s="207"/>
      <c r="IQ233" s="207"/>
      <c r="IR233" s="207" t="str">
        <f t="shared" si="222"/>
        <v/>
      </c>
      <c r="IS233" s="207"/>
      <c r="IT233" s="207"/>
      <c r="IU233" s="209"/>
      <c r="IV233" s="207"/>
      <c r="IW233" s="207"/>
      <c r="IX233" s="207"/>
      <c r="IY233" s="207" t="str">
        <f t="shared" si="223"/>
        <v/>
      </c>
      <c r="IZ233" s="207"/>
      <c r="JA233" s="207"/>
      <c r="JB233" s="207"/>
      <c r="JC233" s="207"/>
      <c r="JD233" s="207"/>
      <c r="JE233" s="207"/>
      <c r="JF233" s="207" t="str">
        <f t="shared" si="224"/>
        <v/>
      </c>
      <c r="JG233" s="207"/>
      <c r="JH233" s="207"/>
      <c r="JI233" s="209"/>
      <c r="JJ233" s="207"/>
      <c r="JK233" s="207"/>
      <c r="JL233" s="207"/>
      <c r="JM233" s="207" t="str">
        <f t="shared" si="225"/>
        <v/>
      </c>
      <c r="JN233" s="207"/>
      <c r="JO233" s="207"/>
      <c r="JP233" s="209"/>
      <c r="JQ233" s="207"/>
      <c r="JR233" s="207"/>
      <c r="JS233" s="207"/>
      <c r="JT233" s="207" t="str">
        <f t="shared" si="226"/>
        <v/>
      </c>
      <c r="JU233" s="207"/>
      <c r="JV233" s="207"/>
      <c r="JW233" s="209"/>
      <c r="JX233" s="207"/>
      <c r="JY233" s="207"/>
      <c r="JZ233" s="207"/>
      <c r="KA233" s="207" t="str">
        <f t="shared" si="227"/>
        <v/>
      </c>
      <c r="KB233" s="207"/>
      <c r="KC233" s="207"/>
      <c r="KD233" s="209"/>
      <c r="KE233" s="207"/>
      <c r="KF233" s="207"/>
      <c r="KG233" s="207"/>
      <c r="KH233" s="207" t="str">
        <f t="shared" si="228"/>
        <v/>
      </c>
      <c r="KI233" s="207"/>
      <c r="KJ233" s="207"/>
      <c r="KK233" s="209"/>
      <c r="KL233" s="207"/>
      <c r="KM233" s="207"/>
      <c r="KN233" s="207"/>
      <c r="KO233" s="207" t="str">
        <f t="shared" si="229"/>
        <v/>
      </c>
      <c r="KP233" s="207"/>
      <c r="KQ233" s="207"/>
      <c r="KR233" s="207"/>
      <c r="KS233" s="207"/>
      <c r="KT233" s="207"/>
      <c r="KU233" s="207"/>
      <c r="KV233" s="207" t="str">
        <f t="shared" si="230"/>
        <v/>
      </c>
      <c r="KW233" s="207"/>
      <c r="KX233" s="207"/>
      <c r="KY233" s="209"/>
      <c r="KZ233" s="207"/>
      <c r="LA233" s="207"/>
      <c r="LB233" s="207"/>
      <c r="LC233" s="207" t="str">
        <f t="shared" si="231"/>
        <v/>
      </c>
      <c r="LD233" s="207"/>
      <c r="LE233" s="207"/>
      <c r="LF233" s="209"/>
      <c r="LG233" s="207"/>
      <c r="LH233" s="207"/>
      <c r="LI233" s="207"/>
      <c r="LJ233" s="207" t="str">
        <f t="shared" si="242"/>
        <v/>
      </c>
      <c r="LK233" s="207"/>
      <c r="LL233" s="207"/>
      <c r="LM233" s="209"/>
      <c r="LN233" s="207"/>
      <c r="LO233" s="207"/>
      <c r="LP233" s="207"/>
      <c r="LQ233" s="207" t="str">
        <f t="shared" si="243"/>
        <v/>
      </c>
      <c r="LR233" s="207"/>
      <c r="LS233" s="207"/>
      <c r="LT233" s="209"/>
      <c r="LU233" s="207"/>
      <c r="LV233" s="207"/>
      <c r="LW233" s="207"/>
      <c r="LX233" s="207" t="str">
        <f t="shared" si="244"/>
        <v/>
      </c>
      <c r="LY233" s="207"/>
      <c r="LZ233" s="207"/>
      <c r="MA233" s="209"/>
      <c r="MB233" s="207"/>
      <c r="MC233" s="207"/>
      <c r="MD233" s="207"/>
      <c r="ME233" s="207" t="str">
        <f t="shared" si="245"/>
        <v/>
      </c>
      <c r="MF233" s="207"/>
      <c r="MG233" s="207"/>
      <c r="MH233" s="207"/>
      <c r="MI233" s="207"/>
      <c r="MJ233" s="207"/>
      <c r="MK233" s="207"/>
      <c r="ML233" s="207" t="str">
        <f t="shared" si="246"/>
        <v/>
      </c>
      <c r="MM233" s="207"/>
      <c r="MN233" s="207"/>
      <c r="MO233" s="209"/>
      <c r="MP233" s="207"/>
      <c r="MQ233" s="207"/>
      <c r="MR233" s="207"/>
      <c r="MS233" s="207" t="str">
        <f t="shared" si="247"/>
        <v/>
      </c>
      <c r="MT233" s="207"/>
      <c r="MU233" s="207"/>
      <c r="MV233" s="209"/>
      <c r="MW233" s="207"/>
      <c r="MX233" s="207"/>
      <c r="MY233" s="207"/>
      <c r="MZ233" s="207" t="str">
        <f t="shared" si="248"/>
        <v/>
      </c>
      <c r="NA233" s="207"/>
      <c r="NB233" s="207"/>
      <c r="NC233" s="209"/>
      <c r="ND233" s="207"/>
      <c r="NE233" s="207"/>
      <c r="NF233" s="207"/>
      <c r="NG233" s="207" t="str">
        <f t="shared" si="249"/>
        <v/>
      </c>
      <c r="NH233" s="207"/>
      <c r="NI233" s="207"/>
      <c r="NJ233" s="209"/>
      <c r="NK233" s="207"/>
      <c r="NL233" s="207"/>
      <c r="NM233" s="207"/>
      <c r="NN233" s="207" t="str">
        <f t="shared" si="250"/>
        <v/>
      </c>
      <c r="NO233" s="207"/>
      <c r="NP233" s="207"/>
      <c r="NQ233" s="209"/>
      <c r="NR233" s="207"/>
      <c r="NS233" s="207"/>
      <c r="NT233" s="207"/>
      <c r="NU233" s="207" t="str">
        <f t="shared" si="251"/>
        <v/>
      </c>
      <c r="NV233" s="207"/>
      <c r="NW233" s="207"/>
      <c r="NX233" s="207"/>
      <c r="NY233" s="207"/>
      <c r="NZ233" s="207"/>
      <c r="OA233" s="207"/>
      <c r="OB233" s="207" t="str">
        <f t="shared" si="252"/>
        <v/>
      </c>
      <c r="OC233" s="207"/>
      <c r="OD233" s="207"/>
      <c r="OE233" s="209"/>
      <c r="OF233" s="207"/>
      <c r="OG233" s="207"/>
      <c r="OH233" s="207"/>
      <c r="OI233" s="207" t="str">
        <f t="shared" si="253"/>
        <v/>
      </c>
      <c r="OJ233" s="207"/>
      <c r="OK233" s="207"/>
      <c r="OL233" s="209"/>
      <c r="OM233" s="207"/>
      <c r="ON233" s="207"/>
      <c r="OO233" s="207"/>
      <c r="OP233" s="207" t="str">
        <f t="shared" si="254"/>
        <v/>
      </c>
      <c r="OQ233" s="207"/>
      <c r="OR233" s="207"/>
      <c r="OS233" s="209"/>
      <c r="OT233" s="207"/>
      <c r="OU233" s="207"/>
      <c r="OV233" s="207"/>
      <c r="OW233" s="207" t="str">
        <f t="shared" si="255"/>
        <v/>
      </c>
      <c r="OX233" s="207"/>
      <c r="OY233" s="207"/>
      <c r="OZ233" s="209"/>
      <c r="PA233" s="207"/>
      <c r="PB233" s="207"/>
      <c r="PC233" s="207"/>
      <c r="PD233" s="207" t="str">
        <f t="shared" si="256"/>
        <v/>
      </c>
      <c r="PE233" s="207"/>
      <c r="PF233" s="207"/>
      <c r="PG233" s="209"/>
      <c r="PH233" s="207"/>
      <c r="PI233" s="207"/>
      <c r="PJ233" s="207"/>
      <c r="PK233" s="207" t="str">
        <f t="shared" si="257"/>
        <v/>
      </c>
      <c r="PL233" s="207"/>
      <c r="PM233" s="207"/>
      <c r="PN233" s="207"/>
      <c r="PO233" s="207"/>
      <c r="PP233" s="207"/>
      <c r="PQ233" s="207"/>
      <c r="PR233" s="207" t="str">
        <f t="shared" si="258"/>
        <v/>
      </c>
      <c r="PS233" s="207"/>
      <c r="PT233" s="207"/>
      <c r="PU233" s="207"/>
      <c r="PV233" s="207"/>
      <c r="PW233" s="207"/>
      <c r="PX233" s="207"/>
      <c r="PY233" s="207" t="str">
        <f t="shared" si="259"/>
        <v/>
      </c>
      <c r="PZ233" s="207"/>
      <c r="QA233" s="207"/>
      <c r="QB233" s="207"/>
      <c r="QC233" s="207"/>
      <c r="QD233" s="207"/>
      <c r="QE233" s="207"/>
      <c r="QF233" s="207" t="str">
        <f t="shared" si="260"/>
        <v/>
      </c>
      <c r="QG233" s="207"/>
      <c r="QH233" s="207"/>
      <c r="QI233" s="207"/>
      <c r="QJ233" s="207"/>
      <c r="QK233" s="207"/>
      <c r="QL233" s="207"/>
      <c r="QM233" s="207"/>
      <c r="QN233" s="207"/>
      <c r="QO233" s="207"/>
      <c r="QP233" s="207"/>
      <c r="QQ233" s="207"/>
      <c r="QR233" s="207"/>
      <c r="QS233" s="207"/>
      <c r="QT233" s="207"/>
      <c r="QU233" s="207"/>
      <c r="QV233" s="207"/>
    </row>
    <row r="234" spans="1:464" s="6" customFormat="1" ht="16.5">
      <c r="A234" s="207"/>
      <c r="B234" s="208"/>
      <c r="C234" s="208"/>
      <c r="D234" s="208"/>
      <c r="E234" s="208"/>
      <c r="F234" s="207"/>
      <c r="G234" s="207" t="e">
        <f t="shared" ref="G234:G242" si="265">G64</f>
        <v>#N/A</v>
      </c>
      <c r="H234" s="208"/>
      <c r="I234" s="208"/>
      <c r="J234" s="208"/>
      <c r="K234" s="207"/>
      <c r="L234" s="207"/>
      <c r="M234" s="207"/>
      <c r="N234" s="207">
        <f t="shared" ref="N234:N242" si="266">N64</f>
        <v>20</v>
      </c>
      <c r="O234" s="207"/>
      <c r="P234" s="207"/>
      <c r="Q234" s="209"/>
      <c r="R234" s="207"/>
      <c r="S234" s="207"/>
      <c r="T234" s="207"/>
      <c r="U234" s="207">
        <f t="shared" si="263"/>
        <v>0</v>
      </c>
      <c r="V234" s="207"/>
      <c r="W234" s="207"/>
      <c r="X234" s="209"/>
      <c r="Y234" s="207"/>
      <c r="Z234" s="207"/>
      <c r="AA234" s="207"/>
      <c r="AB234" s="207">
        <f t="shared" si="264"/>
        <v>20</v>
      </c>
      <c r="AC234" s="207"/>
      <c r="AD234" s="207"/>
      <c r="AE234" s="209"/>
      <c r="AF234" s="207"/>
      <c r="AG234" s="207"/>
      <c r="AH234" s="207"/>
      <c r="AI234" s="207" t="str">
        <f t="shared" si="191"/>
        <v/>
      </c>
      <c r="AJ234" s="207"/>
      <c r="AK234" s="207"/>
      <c r="AL234" s="209"/>
      <c r="AM234" s="207"/>
      <c r="AN234" s="207"/>
      <c r="AO234" s="207"/>
      <c r="AP234" s="207" t="str">
        <f t="shared" si="192"/>
        <v/>
      </c>
      <c r="AQ234" s="207"/>
      <c r="AR234" s="207"/>
      <c r="AS234" s="209"/>
      <c r="AT234" s="207"/>
      <c r="AU234" s="207"/>
      <c r="AV234" s="207"/>
      <c r="AW234" s="207" t="str">
        <f t="shared" si="193"/>
        <v/>
      </c>
      <c r="AX234" s="207"/>
      <c r="AY234" s="207"/>
      <c r="AZ234" s="207"/>
      <c r="BA234" s="207"/>
      <c r="BB234" s="207"/>
      <c r="BC234" s="207"/>
      <c r="BD234" s="207" t="str">
        <f t="shared" si="194"/>
        <v/>
      </c>
      <c r="BE234" s="207"/>
      <c r="BF234" s="207"/>
      <c r="BG234" s="209"/>
      <c r="BH234" s="207"/>
      <c r="BI234" s="207"/>
      <c r="BJ234" s="207"/>
      <c r="BK234" s="207" t="str">
        <f t="shared" si="195"/>
        <v/>
      </c>
      <c r="BL234" s="207"/>
      <c r="BM234" s="207"/>
      <c r="BN234" s="209"/>
      <c r="BO234" s="207"/>
      <c r="BP234" s="207"/>
      <c r="BQ234" s="207"/>
      <c r="BR234" s="207" t="str">
        <f t="shared" si="196"/>
        <v/>
      </c>
      <c r="BS234" s="207"/>
      <c r="BT234" s="207"/>
      <c r="BU234" s="209"/>
      <c r="BV234" s="207"/>
      <c r="BW234" s="207"/>
      <c r="BX234" s="207"/>
      <c r="BY234" s="207" t="str">
        <f t="shared" si="197"/>
        <v/>
      </c>
      <c r="BZ234" s="207"/>
      <c r="CA234" s="207"/>
      <c r="CB234" s="209"/>
      <c r="CC234" s="207"/>
      <c r="CD234" s="207"/>
      <c r="CE234" s="207"/>
      <c r="CF234" s="207" t="str">
        <f t="shared" si="198"/>
        <v/>
      </c>
      <c r="CG234" s="207"/>
      <c r="CH234" s="207"/>
      <c r="CI234" s="209"/>
      <c r="CJ234" s="207"/>
      <c r="CK234" s="207"/>
      <c r="CL234" s="207"/>
      <c r="CM234" s="207" t="str">
        <f t="shared" si="199"/>
        <v/>
      </c>
      <c r="CN234" s="207"/>
      <c r="CO234" s="207"/>
      <c r="CP234" s="207"/>
      <c r="CQ234" s="207"/>
      <c r="CR234" s="207"/>
      <c r="CS234" s="207"/>
      <c r="CT234" s="207" t="str">
        <f t="shared" si="200"/>
        <v/>
      </c>
      <c r="CU234" s="207"/>
      <c r="CV234" s="207"/>
      <c r="CW234" s="209"/>
      <c r="CX234" s="207"/>
      <c r="CY234" s="207"/>
      <c r="CZ234" s="207"/>
      <c r="DA234" s="207" t="str">
        <f t="shared" si="201"/>
        <v/>
      </c>
      <c r="DB234" s="207"/>
      <c r="DC234" s="207"/>
      <c r="DD234" s="209"/>
      <c r="DE234" s="207"/>
      <c r="DF234" s="207"/>
      <c r="DG234" s="207"/>
      <c r="DH234" s="207" t="str">
        <f t="shared" si="202"/>
        <v/>
      </c>
      <c r="DI234" s="207"/>
      <c r="DJ234" s="207"/>
      <c r="DK234" s="209"/>
      <c r="DL234" s="207"/>
      <c r="DM234" s="207"/>
      <c r="DN234" s="207"/>
      <c r="DO234" s="207" t="str">
        <f t="shared" si="203"/>
        <v/>
      </c>
      <c r="DP234" s="207"/>
      <c r="DQ234" s="207"/>
      <c r="DR234" s="209"/>
      <c r="DS234" s="207"/>
      <c r="DT234" s="207"/>
      <c r="DU234" s="207"/>
      <c r="DV234" s="207" t="str">
        <f t="shared" si="204"/>
        <v/>
      </c>
      <c r="DW234" s="207"/>
      <c r="DX234" s="207"/>
      <c r="DY234" s="209"/>
      <c r="DZ234" s="207"/>
      <c r="EA234" s="207"/>
      <c r="EB234" s="207"/>
      <c r="EC234" s="207" t="str">
        <f t="shared" si="205"/>
        <v/>
      </c>
      <c r="ED234" s="207"/>
      <c r="EE234" s="207"/>
      <c r="EF234" s="207"/>
      <c r="EG234" s="207"/>
      <c r="EH234" s="207"/>
      <c r="EI234" s="207"/>
      <c r="EJ234" s="207" t="str">
        <f t="shared" si="206"/>
        <v/>
      </c>
      <c r="EK234" s="207"/>
      <c r="EL234" s="207"/>
      <c r="EM234" s="209"/>
      <c r="EN234" s="207"/>
      <c r="EO234" s="207"/>
      <c r="EP234" s="207"/>
      <c r="EQ234" s="207" t="str">
        <f t="shared" si="207"/>
        <v/>
      </c>
      <c r="ER234" s="207"/>
      <c r="ES234" s="207"/>
      <c r="ET234" s="209"/>
      <c r="EU234" s="207"/>
      <c r="EV234" s="207"/>
      <c r="EW234" s="207"/>
      <c r="EX234" s="207" t="str">
        <f t="shared" si="208"/>
        <v/>
      </c>
      <c r="EY234" s="207"/>
      <c r="EZ234" s="207"/>
      <c r="FA234" s="209"/>
      <c r="FB234" s="207"/>
      <c r="FC234" s="207"/>
      <c r="FD234" s="207"/>
      <c r="FE234" s="207" t="str">
        <f t="shared" si="209"/>
        <v/>
      </c>
      <c r="FF234" s="207"/>
      <c r="FG234" s="207"/>
      <c r="FH234" s="209"/>
      <c r="FI234" s="207"/>
      <c r="FJ234" s="207"/>
      <c r="FK234" s="207"/>
      <c r="FL234" s="207" t="str">
        <f t="shared" si="210"/>
        <v/>
      </c>
      <c r="FM234" s="207"/>
      <c r="FN234" s="207"/>
      <c r="FO234" s="209"/>
      <c r="FP234" s="207"/>
      <c r="FQ234" s="207"/>
      <c r="FR234" s="207"/>
      <c r="FS234" s="207" t="str">
        <f t="shared" si="211"/>
        <v/>
      </c>
      <c r="FT234" s="207"/>
      <c r="FU234" s="207"/>
      <c r="FV234" s="207"/>
      <c r="FW234" s="207"/>
      <c r="FX234" s="207"/>
      <c r="FY234" s="207"/>
      <c r="FZ234" s="207" t="str">
        <f t="shared" si="212"/>
        <v/>
      </c>
      <c r="GA234" s="207"/>
      <c r="GB234" s="207"/>
      <c r="GC234" s="209"/>
      <c r="GD234" s="207"/>
      <c r="GE234" s="207"/>
      <c r="GF234" s="207"/>
      <c r="GG234" s="207" t="str">
        <f t="shared" si="213"/>
        <v/>
      </c>
      <c r="GH234" s="207"/>
      <c r="GI234" s="207"/>
      <c r="GJ234" s="209"/>
      <c r="GK234" s="207"/>
      <c r="GL234" s="207"/>
      <c r="GM234" s="207"/>
      <c r="GN234" s="207" t="str">
        <f t="shared" si="214"/>
        <v/>
      </c>
      <c r="GO234" s="207"/>
      <c r="GP234" s="207"/>
      <c r="GQ234" s="209"/>
      <c r="GR234" s="207"/>
      <c r="GS234" s="207"/>
      <c r="GT234" s="207"/>
      <c r="GU234" s="207" t="str">
        <f t="shared" si="215"/>
        <v/>
      </c>
      <c r="GV234" s="207"/>
      <c r="GW234" s="207"/>
      <c r="GX234" s="209"/>
      <c r="GY234" s="207"/>
      <c r="GZ234" s="207"/>
      <c r="HA234" s="207"/>
      <c r="HB234" s="207" t="str">
        <f t="shared" si="216"/>
        <v/>
      </c>
      <c r="HC234" s="207"/>
      <c r="HD234" s="207"/>
      <c r="HE234" s="209"/>
      <c r="HF234" s="207"/>
      <c r="HG234" s="207"/>
      <c r="HH234" s="207"/>
      <c r="HI234" s="207" t="str">
        <f t="shared" si="217"/>
        <v/>
      </c>
      <c r="HJ234" s="207"/>
      <c r="HK234" s="207"/>
      <c r="HL234" s="207"/>
      <c r="HM234" s="207"/>
      <c r="HN234" s="207"/>
      <c r="HO234" s="207"/>
      <c r="HP234" s="207" t="str">
        <f t="shared" si="218"/>
        <v/>
      </c>
      <c r="HQ234" s="207"/>
      <c r="HR234" s="207"/>
      <c r="HS234" s="209"/>
      <c r="HT234" s="207"/>
      <c r="HU234" s="207"/>
      <c r="HV234" s="207"/>
      <c r="HW234" s="207" t="str">
        <f t="shared" si="219"/>
        <v/>
      </c>
      <c r="HX234" s="207"/>
      <c r="HY234" s="207"/>
      <c r="HZ234" s="209"/>
      <c r="IA234" s="207"/>
      <c r="IB234" s="207"/>
      <c r="IC234" s="207"/>
      <c r="ID234" s="207" t="str">
        <f t="shared" si="220"/>
        <v/>
      </c>
      <c r="IE234" s="207"/>
      <c r="IF234" s="207"/>
      <c r="IG234" s="209"/>
      <c r="IH234" s="207"/>
      <c r="II234" s="207"/>
      <c r="IJ234" s="207"/>
      <c r="IK234" s="207" t="str">
        <f t="shared" si="221"/>
        <v/>
      </c>
      <c r="IL234" s="207"/>
      <c r="IM234" s="207"/>
      <c r="IN234" s="209"/>
      <c r="IO234" s="207"/>
      <c r="IP234" s="207"/>
      <c r="IQ234" s="207"/>
      <c r="IR234" s="207" t="str">
        <f t="shared" si="222"/>
        <v/>
      </c>
      <c r="IS234" s="207"/>
      <c r="IT234" s="207"/>
      <c r="IU234" s="209"/>
      <c r="IV234" s="207"/>
      <c r="IW234" s="207"/>
      <c r="IX234" s="207"/>
      <c r="IY234" s="207" t="str">
        <f t="shared" si="223"/>
        <v/>
      </c>
      <c r="IZ234" s="207"/>
      <c r="JA234" s="207"/>
      <c r="JB234" s="207"/>
      <c r="JC234" s="207"/>
      <c r="JD234" s="207"/>
      <c r="JE234" s="207"/>
      <c r="JF234" s="207" t="str">
        <f t="shared" si="224"/>
        <v/>
      </c>
      <c r="JG234" s="207"/>
      <c r="JH234" s="207"/>
      <c r="JI234" s="209"/>
      <c r="JJ234" s="207"/>
      <c r="JK234" s="207"/>
      <c r="JL234" s="207"/>
      <c r="JM234" s="207" t="str">
        <f t="shared" si="225"/>
        <v/>
      </c>
      <c r="JN234" s="207"/>
      <c r="JO234" s="207"/>
      <c r="JP234" s="209"/>
      <c r="JQ234" s="207"/>
      <c r="JR234" s="207"/>
      <c r="JS234" s="207"/>
      <c r="JT234" s="207" t="str">
        <f t="shared" si="226"/>
        <v/>
      </c>
      <c r="JU234" s="207"/>
      <c r="JV234" s="207"/>
      <c r="JW234" s="209"/>
      <c r="JX234" s="207"/>
      <c r="JY234" s="207"/>
      <c r="JZ234" s="207"/>
      <c r="KA234" s="207" t="str">
        <f t="shared" si="227"/>
        <v/>
      </c>
      <c r="KB234" s="207"/>
      <c r="KC234" s="207"/>
      <c r="KD234" s="209"/>
      <c r="KE234" s="207"/>
      <c r="KF234" s="207"/>
      <c r="KG234" s="207"/>
      <c r="KH234" s="207" t="str">
        <f t="shared" si="228"/>
        <v/>
      </c>
      <c r="KI234" s="207"/>
      <c r="KJ234" s="207"/>
      <c r="KK234" s="209"/>
      <c r="KL234" s="207"/>
      <c r="KM234" s="207"/>
      <c r="KN234" s="207"/>
      <c r="KO234" s="207" t="str">
        <f t="shared" si="229"/>
        <v/>
      </c>
      <c r="KP234" s="207"/>
      <c r="KQ234" s="207"/>
      <c r="KR234" s="207"/>
      <c r="KS234" s="207"/>
      <c r="KT234" s="207"/>
      <c r="KU234" s="207"/>
      <c r="KV234" s="207" t="str">
        <f t="shared" si="230"/>
        <v/>
      </c>
      <c r="KW234" s="207"/>
      <c r="KX234" s="207"/>
      <c r="KY234" s="209"/>
      <c r="KZ234" s="207"/>
      <c r="LA234" s="207"/>
      <c r="LB234" s="207"/>
      <c r="LC234" s="207" t="str">
        <f t="shared" si="231"/>
        <v/>
      </c>
      <c r="LD234" s="207"/>
      <c r="LE234" s="207"/>
      <c r="LF234" s="209"/>
      <c r="LG234" s="207"/>
      <c r="LH234" s="207"/>
      <c r="LI234" s="207"/>
      <c r="LJ234" s="207" t="str">
        <f t="shared" si="242"/>
        <v/>
      </c>
      <c r="LK234" s="207"/>
      <c r="LL234" s="207"/>
      <c r="LM234" s="209"/>
      <c r="LN234" s="207"/>
      <c r="LO234" s="207"/>
      <c r="LP234" s="207"/>
      <c r="LQ234" s="207" t="str">
        <f t="shared" si="243"/>
        <v/>
      </c>
      <c r="LR234" s="207"/>
      <c r="LS234" s="207"/>
      <c r="LT234" s="209"/>
      <c r="LU234" s="207"/>
      <c r="LV234" s="207"/>
      <c r="LW234" s="207"/>
      <c r="LX234" s="207" t="str">
        <f t="shared" si="244"/>
        <v/>
      </c>
      <c r="LY234" s="207"/>
      <c r="LZ234" s="207"/>
      <c r="MA234" s="209"/>
      <c r="MB234" s="207"/>
      <c r="MC234" s="207"/>
      <c r="MD234" s="207"/>
      <c r="ME234" s="207" t="str">
        <f t="shared" si="245"/>
        <v/>
      </c>
      <c r="MF234" s="207"/>
      <c r="MG234" s="207"/>
      <c r="MH234" s="207"/>
      <c r="MI234" s="207"/>
      <c r="MJ234" s="207"/>
      <c r="MK234" s="207"/>
      <c r="ML234" s="207" t="str">
        <f t="shared" si="246"/>
        <v/>
      </c>
      <c r="MM234" s="207"/>
      <c r="MN234" s="207"/>
      <c r="MO234" s="209"/>
      <c r="MP234" s="207"/>
      <c r="MQ234" s="207"/>
      <c r="MR234" s="207"/>
      <c r="MS234" s="207" t="str">
        <f t="shared" si="247"/>
        <v/>
      </c>
      <c r="MT234" s="207"/>
      <c r="MU234" s="207"/>
      <c r="MV234" s="209"/>
      <c r="MW234" s="207"/>
      <c r="MX234" s="207"/>
      <c r="MY234" s="207"/>
      <c r="MZ234" s="207" t="str">
        <f t="shared" si="248"/>
        <v/>
      </c>
      <c r="NA234" s="207"/>
      <c r="NB234" s="207"/>
      <c r="NC234" s="209"/>
      <c r="ND234" s="207"/>
      <c r="NE234" s="207"/>
      <c r="NF234" s="207"/>
      <c r="NG234" s="207" t="str">
        <f t="shared" si="249"/>
        <v/>
      </c>
      <c r="NH234" s="207"/>
      <c r="NI234" s="207"/>
      <c r="NJ234" s="209"/>
      <c r="NK234" s="207"/>
      <c r="NL234" s="207"/>
      <c r="NM234" s="207"/>
      <c r="NN234" s="207" t="str">
        <f t="shared" si="250"/>
        <v/>
      </c>
      <c r="NO234" s="207"/>
      <c r="NP234" s="207"/>
      <c r="NQ234" s="209"/>
      <c r="NR234" s="207"/>
      <c r="NS234" s="207"/>
      <c r="NT234" s="207"/>
      <c r="NU234" s="207" t="str">
        <f t="shared" si="251"/>
        <v/>
      </c>
      <c r="NV234" s="207"/>
      <c r="NW234" s="207"/>
      <c r="NX234" s="207"/>
      <c r="NY234" s="207"/>
      <c r="NZ234" s="207"/>
      <c r="OA234" s="207"/>
      <c r="OB234" s="207" t="str">
        <f t="shared" si="252"/>
        <v/>
      </c>
      <c r="OC234" s="207"/>
      <c r="OD234" s="207"/>
      <c r="OE234" s="209"/>
      <c r="OF234" s="207"/>
      <c r="OG234" s="207"/>
      <c r="OH234" s="207"/>
      <c r="OI234" s="207" t="str">
        <f t="shared" si="253"/>
        <v/>
      </c>
      <c r="OJ234" s="207"/>
      <c r="OK234" s="207"/>
      <c r="OL234" s="209"/>
      <c r="OM234" s="207"/>
      <c r="ON234" s="207"/>
      <c r="OO234" s="207"/>
      <c r="OP234" s="207" t="str">
        <f t="shared" si="254"/>
        <v/>
      </c>
      <c r="OQ234" s="207"/>
      <c r="OR234" s="207"/>
      <c r="OS234" s="209"/>
      <c r="OT234" s="207"/>
      <c r="OU234" s="207"/>
      <c r="OV234" s="207"/>
      <c r="OW234" s="207" t="str">
        <f t="shared" si="255"/>
        <v/>
      </c>
      <c r="OX234" s="207"/>
      <c r="OY234" s="207"/>
      <c r="OZ234" s="209"/>
      <c r="PA234" s="207"/>
      <c r="PB234" s="207"/>
      <c r="PC234" s="207"/>
      <c r="PD234" s="207" t="str">
        <f t="shared" si="256"/>
        <v/>
      </c>
      <c r="PE234" s="207"/>
      <c r="PF234" s="207"/>
      <c r="PG234" s="209"/>
      <c r="PH234" s="207"/>
      <c r="PI234" s="207"/>
      <c r="PJ234" s="207"/>
      <c r="PK234" s="207" t="str">
        <f t="shared" si="257"/>
        <v/>
      </c>
      <c r="PL234" s="207"/>
      <c r="PM234" s="207"/>
      <c r="PN234" s="207"/>
      <c r="PO234" s="207"/>
      <c r="PP234" s="207"/>
      <c r="PQ234" s="207"/>
      <c r="PR234" s="207" t="str">
        <f t="shared" si="258"/>
        <v/>
      </c>
      <c r="PS234" s="207"/>
      <c r="PT234" s="207"/>
      <c r="PU234" s="207"/>
      <c r="PV234" s="207"/>
      <c r="PW234" s="207"/>
      <c r="PX234" s="207"/>
      <c r="PY234" s="207" t="str">
        <f t="shared" si="259"/>
        <v/>
      </c>
      <c r="PZ234" s="207"/>
      <c r="QA234" s="207"/>
      <c r="QB234" s="207"/>
      <c r="QC234" s="207"/>
      <c r="QD234" s="207"/>
      <c r="QE234" s="207"/>
      <c r="QF234" s="207" t="str">
        <f t="shared" si="260"/>
        <v/>
      </c>
      <c r="QG234" s="207"/>
      <c r="QH234" s="207"/>
      <c r="QI234" s="207"/>
      <c r="QJ234" s="207"/>
      <c r="QK234" s="207"/>
      <c r="QL234" s="207"/>
      <c r="QM234" s="207"/>
      <c r="QN234" s="207"/>
      <c r="QO234" s="207"/>
      <c r="QP234" s="207"/>
      <c r="QQ234" s="207"/>
      <c r="QR234" s="207"/>
      <c r="QS234" s="207"/>
      <c r="QT234" s="207"/>
      <c r="QU234" s="207"/>
      <c r="QV234" s="207"/>
    </row>
    <row r="235" spans="1:464" s="6" customFormat="1" ht="16.5">
      <c r="A235" s="207"/>
      <c r="B235" s="208"/>
      <c r="C235" s="208"/>
      <c r="D235" s="208"/>
      <c r="E235" s="208"/>
      <c r="F235" s="207"/>
      <c r="G235" s="207" t="e">
        <f t="shared" si="265"/>
        <v>#N/A</v>
      </c>
      <c r="H235" s="208"/>
      <c r="I235" s="208"/>
      <c r="J235" s="208"/>
      <c r="K235" s="207"/>
      <c r="L235" s="207"/>
      <c r="M235" s="207"/>
      <c r="N235" s="207">
        <f t="shared" si="266"/>
        <v>20</v>
      </c>
      <c r="O235" s="207"/>
      <c r="P235" s="207"/>
      <c r="Q235" s="209"/>
      <c r="R235" s="207"/>
      <c r="S235" s="207"/>
      <c r="T235" s="207"/>
      <c r="U235" s="207">
        <f t="shared" si="263"/>
        <v>0</v>
      </c>
      <c r="V235" s="207"/>
      <c r="W235" s="207"/>
      <c r="X235" s="209"/>
      <c r="Y235" s="207"/>
      <c r="Z235" s="207"/>
      <c r="AA235" s="207"/>
      <c r="AB235" s="207">
        <f t="shared" si="264"/>
        <v>0</v>
      </c>
      <c r="AC235" s="207"/>
      <c r="AD235" s="207"/>
      <c r="AE235" s="209"/>
      <c r="AF235" s="207"/>
      <c r="AG235" s="207"/>
      <c r="AH235" s="207"/>
      <c r="AI235" s="207" t="str">
        <f t="shared" si="191"/>
        <v/>
      </c>
      <c r="AJ235" s="207"/>
      <c r="AK235" s="207"/>
      <c r="AL235" s="209"/>
      <c r="AM235" s="207"/>
      <c r="AN235" s="207"/>
      <c r="AO235" s="207"/>
      <c r="AP235" s="207" t="str">
        <f t="shared" si="192"/>
        <v/>
      </c>
      <c r="AQ235" s="207"/>
      <c r="AR235" s="207"/>
      <c r="AS235" s="209"/>
      <c r="AT235" s="207"/>
      <c r="AU235" s="207"/>
      <c r="AV235" s="207"/>
      <c r="AW235" s="207" t="str">
        <f t="shared" si="193"/>
        <v/>
      </c>
      <c r="AX235" s="207"/>
      <c r="AY235" s="207"/>
      <c r="AZ235" s="207"/>
      <c r="BA235" s="207"/>
      <c r="BB235" s="207"/>
      <c r="BC235" s="207"/>
      <c r="BD235" s="207" t="str">
        <f t="shared" si="194"/>
        <v/>
      </c>
      <c r="BE235" s="207"/>
      <c r="BF235" s="207"/>
      <c r="BG235" s="209"/>
      <c r="BH235" s="207"/>
      <c r="BI235" s="207"/>
      <c r="BJ235" s="207"/>
      <c r="BK235" s="207" t="str">
        <f t="shared" si="195"/>
        <v/>
      </c>
      <c r="BL235" s="207"/>
      <c r="BM235" s="207"/>
      <c r="BN235" s="209"/>
      <c r="BO235" s="207"/>
      <c r="BP235" s="207"/>
      <c r="BQ235" s="207"/>
      <c r="BR235" s="207" t="str">
        <f t="shared" si="196"/>
        <v/>
      </c>
      <c r="BS235" s="207"/>
      <c r="BT235" s="207"/>
      <c r="BU235" s="209"/>
      <c r="BV235" s="207"/>
      <c r="BW235" s="207"/>
      <c r="BX235" s="207"/>
      <c r="BY235" s="207" t="str">
        <f t="shared" si="197"/>
        <v/>
      </c>
      <c r="BZ235" s="207"/>
      <c r="CA235" s="207"/>
      <c r="CB235" s="209"/>
      <c r="CC235" s="207"/>
      <c r="CD235" s="207"/>
      <c r="CE235" s="207"/>
      <c r="CF235" s="207" t="str">
        <f t="shared" si="198"/>
        <v/>
      </c>
      <c r="CG235" s="207"/>
      <c r="CH235" s="207"/>
      <c r="CI235" s="209"/>
      <c r="CJ235" s="207"/>
      <c r="CK235" s="207"/>
      <c r="CL235" s="207"/>
      <c r="CM235" s="207" t="str">
        <f t="shared" si="199"/>
        <v/>
      </c>
      <c r="CN235" s="207"/>
      <c r="CO235" s="207"/>
      <c r="CP235" s="207"/>
      <c r="CQ235" s="207"/>
      <c r="CR235" s="207"/>
      <c r="CS235" s="207"/>
      <c r="CT235" s="207" t="str">
        <f t="shared" si="200"/>
        <v/>
      </c>
      <c r="CU235" s="207"/>
      <c r="CV235" s="207"/>
      <c r="CW235" s="209"/>
      <c r="CX235" s="207"/>
      <c r="CY235" s="207"/>
      <c r="CZ235" s="207"/>
      <c r="DA235" s="207" t="str">
        <f t="shared" si="201"/>
        <v/>
      </c>
      <c r="DB235" s="207"/>
      <c r="DC235" s="207"/>
      <c r="DD235" s="209"/>
      <c r="DE235" s="207"/>
      <c r="DF235" s="207"/>
      <c r="DG235" s="207"/>
      <c r="DH235" s="207" t="str">
        <f t="shared" si="202"/>
        <v/>
      </c>
      <c r="DI235" s="207"/>
      <c r="DJ235" s="207"/>
      <c r="DK235" s="209"/>
      <c r="DL235" s="207"/>
      <c r="DM235" s="207"/>
      <c r="DN235" s="207"/>
      <c r="DO235" s="207" t="str">
        <f t="shared" si="203"/>
        <v/>
      </c>
      <c r="DP235" s="207"/>
      <c r="DQ235" s="207"/>
      <c r="DR235" s="209"/>
      <c r="DS235" s="207"/>
      <c r="DT235" s="207"/>
      <c r="DU235" s="207"/>
      <c r="DV235" s="207" t="str">
        <f t="shared" si="204"/>
        <v/>
      </c>
      <c r="DW235" s="207"/>
      <c r="DX235" s="207"/>
      <c r="DY235" s="209"/>
      <c r="DZ235" s="207"/>
      <c r="EA235" s="207"/>
      <c r="EB235" s="207"/>
      <c r="EC235" s="207" t="str">
        <f t="shared" si="205"/>
        <v/>
      </c>
      <c r="ED235" s="207"/>
      <c r="EE235" s="207"/>
      <c r="EF235" s="207"/>
      <c r="EG235" s="207"/>
      <c r="EH235" s="207"/>
      <c r="EI235" s="207"/>
      <c r="EJ235" s="207" t="str">
        <f t="shared" si="206"/>
        <v/>
      </c>
      <c r="EK235" s="207"/>
      <c r="EL235" s="207"/>
      <c r="EM235" s="209"/>
      <c r="EN235" s="207"/>
      <c r="EO235" s="207"/>
      <c r="EP235" s="207"/>
      <c r="EQ235" s="207" t="str">
        <f t="shared" si="207"/>
        <v/>
      </c>
      <c r="ER235" s="207"/>
      <c r="ES235" s="207"/>
      <c r="ET235" s="209"/>
      <c r="EU235" s="207"/>
      <c r="EV235" s="207"/>
      <c r="EW235" s="207"/>
      <c r="EX235" s="207" t="str">
        <f t="shared" si="208"/>
        <v/>
      </c>
      <c r="EY235" s="207"/>
      <c r="EZ235" s="207"/>
      <c r="FA235" s="209"/>
      <c r="FB235" s="207"/>
      <c r="FC235" s="207"/>
      <c r="FD235" s="207"/>
      <c r="FE235" s="207" t="str">
        <f t="shared" si="209"/>
        <v/>
      </c>
      <c r="FF235" s="207"/>
      <c r="FG235" s="207"/>
      <c r="FH235" s="209"/>
      <c r="FI235" s="207"/>
      <c r="FJ235" s="207"/>
      <c r="FK235" s="207"/>
      <c r="FL235" s="207" t="str">
        <f t="shared" si="210"/>
        <v/>
      </c>
      <c r="FM235" s="207"/>
      <c r="FN235" s="207"/>
      <c r="FO235" s="209"/>
      <c r="FP235" s="207"/>
      <c r="FQ235" s="207"/>
      <c r="FR235" s="207"/>
      <c r="FS235" s="207" t="str">
        <f t="shared" si="211"/>
        <v/>
      </c>
      <c r="FT235" s="207"/>
      <c r="FU235" s="207"/>
      <c r="FV235" s="207"/>
      <c r="FW235" s="207"/>
      <c r="FX235" s="207"/>
      <c r="FY235" s="207"/>
      <c r="FZ235" s="207" t="str">
        <f t="shared" si="212"/>
        <v/>
      </c>
      <c r="GA235" s="207"/>
      <c r="GB235" s="207"/>
      <c r="GC235" s="209"/>
      <c r="GD235" s="207"/>
      <c r="GE235" s="207"/>
      <c r="GF235" s="207"/>
      <c r="GG235" s="207" t="str">
        <f t="shared" si="213"/>
        <v/>
      </c>
      <c r="GH235" s="207"/>
      <c r="GI235" s="207"/>
      <c r="GJ235" s="209"/>
      <c r="GK235" s="207"/>
      <c r="GL235" s="207"/>
      <c r="GM235" s="207"/>
      <c r="GN235" s="207" t="str">
        <f t="shared" si="214"/>
        <v/>
      </c>
      <c r="GO235" s="207"/>
      <c r="GP235" s="207"/>
      <c r="GQ235" s="209"/>
      <c r="GR235" s="207"/>
      <c r="GS235" s="207"/>
      <c r="GT235" s="207"/>
      <c r="GU235" s="207" t="str">
        <f t="shared" si="215"/>
        <v/>
      </c>
      <c r="GV235" s="207"/>
      <c r="GW235" s="207"/>
      <c r="GX235" s="209"/>
      <c r="GY235" s="207"/>
      <c r="GZ235" s="207"/>
      <c r="HA235" s="207"/>
      <c r="HB235" s="207" t="str">
        <f t="shared" si="216"/>
        <v/>
      </c>
      <c r="HC235" s="207"/>
      <c r="HD235" s="207"/>
      <c r="HE235" s="209"/>
      <c r="HF235" s="207"/>
      <c r="HG235" s="207"/>
      <c r="HH235" s="207"/>
      <c r="HI235" s="207" t="str">
        <f t="shared" si="217"/>
        <v/>
      </c>
      <c r="HJ235" s="207"/>
      <c r="HK235" s="207"/>
      <c r="HL235" s="207"/>
      <c r="HM235" s="207"/>
      <c r="HN235" s="207"/>
      <c r="HO235" s="207"/>
      <c r="HP235" s="207" t="str">
        <f t="shared" si="218"/>
        <v/>
      </c>
      <c r="HQ235" s="207"/>
      <c r="HR235" s="207"/>
      <c r="HS235" s="209"/>
      <c r="HT235" s="207"/>
      <c r="HU235" s="207"/>
      <c r="HV235" s="207"/>
      <c r="HW235" s="207" t="str">
        <f t="shared" si="219"/>
        <v/>
      </c>
      <c r="HX235" s="207"/>
      <c r="HY235" s="207"/>
      <c r="HZ235" s="209"/>
      <c r="IA235" s="207"/>
      <c r="IB235" s="207"/>
      <c r="IC235" s="207"/>
      <c r="ID235" s="207" t="str">
        <f t="shared" si="220"/>
        <v/>
      </c>
      <c r="IE235" s="207"/>
      <c r="IF235" s="207"/>
      <c r="IG235" s="209"/>
      <c r="IH235" s="207"/>
      <c r="II235" s="207"/>
      <c r="IJ235" s="207"/>
      <c r="IK235" s="207" t="str">
        <f t="shared" si="221"/>
        <v/>
      </c>
      <c r="IL235" s="207"/>
      <c r="IM235" s="207"/>
      <c r="IN235" s="209"/>
      <c r="IO235" s="207"/>
      <c r="IP235" s="207"/>
      <c r="IQ235" s="207"/>
      <c r="IR235" s="207" t="str">
        <f t="shared" si="222"/>
        <v/>
      </c>
      <c r="IS235" s="207"/>
      <c r="IT235" s="207"/>
      <c r="IU235" s="209"/>
      <c r="IV235" s="207"/>
      <c r="IW235" s="207"/>
      <c r="IX235" s="207"/>
      <c r="IY235" s="207" t="str">
        <f t="shared" si="223"/>
        <v/>
      </c>
      <c r="IZ235" s="207"/>
      <c r="JA235" s="207"/>
      <c r="JB235" s="207"/>
      <c r="JC235" s="207"/>
      <c r="JD235" s="207"/>
      <c r="JE235" s="207"/>
      <c r="JF235" s="207" t="str">
        <f t="shared" si="224"/>
        <v/>
      </c>
      <c r="JG235" s="207"/>
      <c r="JH235" s="207"/>
      <c r="JI235" s="209"/>
      <c r="JJ235" s="207"/>
      <c r="JK235" s="207"/>
      <c r="JL235" s="207"/>
      <c r="JM235" s="207" t="str">
        <f t="shared" si="225"/>
        <v/>
      </c>
      <c r="JN235" s="207"/>
      <c r="JO235" s="207"/>
      <c r="JP235" s="209"/>
      <c r="JQ235" s="207"/>
      <c r="JR235" s="207"/>
      <c r="JS235" s="207"/>
      <c r="JT235" s="207" t="str">
        <f t="shared" si="226"/>
        <v/>
      </c>
      <c r="JU235" s="207"/>
      <c r="JV235" s="207"/>
      <c r="JW235" s="209"/>
      <c r="JX235" s="207"/>
      <c r="JY235" s="207"/>
      <c r="JZ235" s="207"/>
      <c r="KA235" s="207" t="str">
        <f t="shared" si="227"/>
        <v/>
      </c>
      <c r="KB235" s="207"/>
      <c r="KC235" s="207"/>
      <c r="KD235" s="209"/>
      <c r="KE235" s="207"/>
      <c r="KF235" s="207"/>
      <c r="KG235" s="207"/>
      <c r="KH235" s="207" t="str">
        <f t="shared" si="228"/>
        <v/>
      </c>
      <c r="KI235" s="207"/>
      <c r="KJ235" s="207"/>
      <c r="KK235" s="209"/>
      <c r="KL235" s="207"/>
      <c r="KM235" s="207"/>
      <c r="KN235" s="207"/>
      <c r="KO235" s="207" t="str">
        <f t="shared" si="229"/>
        <v/>
      </c>
      <c r="KP235" s="207"/>
      <c r="KQ235" s="207"/>
      <c r="KR235" s="207"/>
      <c r="KS235" s="207"/>
      <c r="KT235" s="207"/>
      <c r="KU235" s="207"/>
      <c r="KV235" s="207" t="str">
        <f t="shared" si="230"/>
        <v/>
      </c>
      <c r="KW235" s="207"/>
      <c r="KX235" s="207"/>
      <c r="KY235" s="209"/>
      <c r="KZ235" s="207"/>
      <c r="LA235" s="207"/>
      <c r="LB235" s="207"/>
      <c r="LC235" s="207" t="str">
        <f t="shared" si="231"/>
        <v/>
      </c>
      <c r="LD235" s="207"/>
      <c r="LE235" s="207"/>
      <c r="LF235" s="209"/>
      <c r="LG235" s="207"/>
      <c r="LH235" s="207"/>
      <c r="LI235" s="207"/>
      <c r="LJ235" s="207" t="str">
        <f t="shared" si="242"/>
        <v/>
      </c>
      <c r="LK235" s="207"/>
      <c r="LL235" s="207"/>
      <c r="LM235" s="209"/>
      <c r="LN235" s="207"/>
      <c r="LO235" s="207"/>
      <c r="LP235" s="207"/>
      <c r="LQ235" s="207" t="str">
        <f t="shared" si="243"/>
        <v/>
      </c>
      <c r="LR235" s="207"/>
      <c r="LS235" s="207"/>
      <c r="LT235" s="209"/>
      <c r="LU235" s="207"/>
      <c r="LV235" s="207"/>
      <c r="LW235" s="207"/>
      <c r="LX235" s="207" t="str">
        <f t="shared" si="244"/>
        <v/>
      </c>
      <c r="LY235" s="207"/>
      <c r="LZ235" s="207"/>
      <c r="MA235" s="209"/>
      <c r="MB235" s="207"/>
      <c r="MC235" s="207"/>
      <c r="MD235" s="207"/>
      <c r="ME235" s="207" t="str">
        <f t="shared" si="245"/>
        <v/>
      </c>
      <c r="MF235" s="207"/>
      <c r="MG235" s="207"/>
      <c r="MH235" s="207"/>
      <c r="MI235" s="207"/>
      <c r="MJ235" s="207"/>
      <c r="MK235" s="207"/>
      <c r="ML235" s="207" t="str">
        <f t="shared" si="246"/>
        <v/>
      </c>
      <c r="MM235" s="207"/>
      <c r="MN235" s="207"/>
      <c r="MO235" s="209"/>
      <c r="MP235" s="207"/>
      <c r="MQ235" s="207"/>
      <c r="MR235" s="207"/>
      <c r="MS235" s="207" t="str">
        <f t="shared" si="247"/>
        <v/>
      </c>
      <c r="MT235" s="207"/>
      <c r="MU235" s="207"/>
      <c r="MV235" s="209"/>
      <c r="MW235" s="207"/>
      <c r="MX235" s="207"/>
      <c r="MY235" s="207"/>
      <c r="MZ235" s="207" t="str">
        <f t="shared" si="248"/>
        <v/>
      </c>
      <c r="NA235" s="207"/>
      <c r="NB235" s="207"/>
      <c r="NC235" s="209"/>
      <c r="ND235" s="207"/>
      <c r="NE235" s="207"/>
      <c r="NF235" s="207"/>
      <c r="NG235" s="207" t="str">
        <f t="shared" si="249"/>
        <v/>
      </c>
      <c r="NH235" s="207"/>
      <c r="NI235" s="207"/>
      <c r="NJ235" s="209"/>
      <c r="NK235" s="207"/>
      <c r="NL235" s="207"/>
      <c r="NM235" s="207"/>
      <c r="NN235" s="207" t="str">
        <f t="shared" si="250"/>
        <v/>
      </c>
      <c r="NO235" s="207"/>
      <c r="NP235" s="207"/>
      <c r="NQ235" s="209"/>
      <c r="NR235" s="207"/>
      <c r="NS235" s="207"/>
      <c r="NT235" s="207"/>
      <c r="NU235" s="207" t="str">
        <f t="shared" si="251"/>
        <v/>
      </c>
      <c r="NV235" s="207"/>
      <c r="NW235" s="207"/>
      <c r="NX235" s="207"/>
      <c r="NY235" s="207"/>
      <c r="NZ235" s="207"/>
      <c r="OA235" s="207"/>
      <c r="OB235" s="207" t="str">
        <f t="shared" si="252"/>
        <v/>
      </c>
      <c r="OC235" s="207"/>
      <c r="OD235" s="207"/>
      <c r="OE235" s="209"/>
      <c r="OF235" s="207"/>
      <c r="OG235" s="207"/>
      <c r="OH235" s="207"/>
      <c r="OI235" s="207" t="str">
        <f t="shared" si="253"/>
        <v/>
      </c>
      <c r="OJ235" s="207"/>
      <c r="OK235" s="207"/>
      <c r="OL235" s="209"/>
      <c r="OM235" s="207"/>
      <c r="ON235" s="207"/>
      <c r="OO235" s="207"/>
      <c r="OP235" s="207" t="str">
        <f t="shared" si="254"/>
        <v/>
      </c>
      <c r="OQ235" s="207"/>
      <c r="OR235" s="207"/>
      <c r="OS235" s="209"/>
      <c r="OT235" s="207"/>
      <c r="OU235" s="207"/>
      <c r="OV235" s="207"/>
      <c r="OW235" s="207" t="str">
        <f t="shared" si="255"/>
        <v/>
      </c>
      <c r="OX235" s="207"/>
      <c r="OY235" s="207"/>
      <c r="OZ235" s="209"/>
      <c r="PA235" s="207"/>
      <c r="PB235" s="207"/>
      <c r="PC235" s="207"/>
      <c r="PD235" s="207" t="str">
        <f t="shared" si="256"/>
        <v/>
      </c>
      <c r="PE235" s="207"/>
      <c r="PF235" s="207"/>
      <c r="PG235" s="209"/>
      <c r="PH235" s="207"/>
      <c r="PI235" s="207"/>
      <c r="PJ235" s="207"/>
      <c r="PK235" s="207" t="str">
        <f t="shared" si="257"/>
        <v/>
      </c>
      <c r="PL235" s="207"/>
      <c r="PM235" s="207"/>
      <c r="PN235" s="207"/>
      <c r="PO235" s="207"/>
      <c r="PP235" s="207"/>
      <c r="PQ235" s="207"/>
      <c r="PR235" s="207" t="str">
        <f t="shared" si="258"/>
        <v/>
      </c>
      <c r="PS235" s="207"/>
      <c r="PT235" s="207"/>
      <c r="PU235" s="207"/>
      <c r="PV235" s="207"/>
      <c r="PW235" s="207"/>
      <c r="PX235" s="207"/>
      <c r="PY235" s="207" t="str">
        <f t="shared" si="259"/>
        <v/>
      </c>
      <c r="PZ235" s="207"/>
      <c r="QA235" s="207"/>
      <c r="QB235" s="207"/>
      <c r="QC235" s="207"/>
      <c r="QD235" s="207"/>
      <c r="QE235" s="207"/>
      <c r="QF235" s="207" t="str">
        <f t="shared" si="260"/>
        <v/>
      </c>
      <c r="QG235" s="207"/>
      <c r="QH235" s="207"/>
      <c r="QI235" s="207"/>
      <c r="QJ235" s="207"/>
      <c r="QK235" s="207"/>
      <c r="QL235" s="207"/>
      <c r="QM235" s="207"/>
      <c r="QN235" s="207"/>
      <c r="QO235" s="207"/>
      <c r="QP235" s="207"/>
      <c r="QQ235" s="207"/>
      <c r="QR235" s="207"/>
      <c r="QS235" s="207"/>
      <c r="QT235" s="207"/>
      <c r="QU235" s="207"/>
      <c r="QV235" s="207"/>
    </row>
    <row r="236" spans="1:464" s="6" customFormat="1" ht="16.5">
      <c r="A236" s="207"/>
      <c r="B236" s="208"/>
      <c r="C236" s="208"/>
      <c r="D236" s="208"/>
      <c r="E236" s="208"/>
      <c r="F236" s="207"/>
      <c r="G236" s="207" t="e">
        <f t="shared" si="265"/>
        <v>#N/A</v>
      </c>
      <c r="H236" s="208"/>
      <c r="I236" s="208"/>
      <c r="J236" s="208"/>
      <c r="K236" s="207"/>
      <c r="L236" s="207"/>
      <c r="M236" s="207"/>
      <c r="N236" s="207">
        <f t="shared" si="266"/>
        <v>20</v>
      </c>
      <c r="O236" s="207"/>
      <c r="P236" s="207"/>
      <c r="Q236" s="209"/>
      <c r="R236" s="207"/>
      <c r="S236" s="207"/>
      <c r="T236" s="207"/>
      <c r="U236" s="207">
        <f t="shared" si="263"/>
        <v>0</v>
      </c>
      <c r="V236" s="207"/>
      <c r="W236" s="207"/>
      <c r="X236" s="209"/>
      <c r="Y236" s="207"/>
      <c r="Z236" s="207"/>
      <c r="AA236" s="207"/>
      <c r="AB236" s="207">
        <f t="shared" si="264"/>
        <v>20</v>
      </c>
      <c r="AC236" s="207"/>
      <c r="AD236" s="207"/>
      <c r="AE236" s="209"/>
      <c r="AF236" s="207"/>
      <c r="AG236" s="207"/>
      <c r="AH236" s="207"/>
      <c r="AI236" s="207" t="str">
        <f t="shared" si="191"/>
        <v/>
      </c>
      <c r="AJ236" s="207"/>
      <c r="AK236" s="207"/>
      <c r="AL236" s="209"/>
      <c r="AM236" s="207"/>
      <c r="AN236" s="207"/>
      <c r="AO236" s="207"/>
      <c r="AP236" s="207" t="str">
        <f t="shared" si="192"/>
        <v/>
      </c>
      <c r="AQ236" s="207"/>
      <c r="AR236" s="207"/>
      <c r="AS236" s="209"/>
      <c r="AT236" s="207"/>
      <c r="AU236" s="207"/>
      <c r="AV236" s="207"/>
      <c r="AW236" s="207" t="str">
        <f t="shared" si="193"/>
        <v/>
      </c>
      <c r="AX236" s="207"/>
      <c r="AY236" s="207"/>
      <c r="AZ236" s="207"/>
      <c r="BA236" s="207"/>
      <c r="BB236" s="207"/>
      <c r="BC236" s="207"/>
      <c r="BD236" s="207" t="str">
        <f t="shared" si="194"/>
        <v/>
      </c>
      <c r="BE236" s="207"/>
      <c r="BF236" s="207"/>
      <c r="BG236" s="209"/>
      <c r="BH236" s="207"/>
      <c r="BI236" s="207"/>
      <c r="BJ236" s="207"/>
      <c r="BK236" s="207" t="str">
        <f t="shared" si="195"/>
        <v/>
      </c>
      <c r="BL236" s="207"/>
      <c r="BM236" s="207"/>
      <c r="BN236" s="209"/>
      <c r="BO236" s="207"/>
      <c r="BP236" s="207"/>
      <c r="BQ236" s="207"/>
      <c r="BR236" s="207" t="str">
        <f t="shared" si="196"/>
        <v/>
      </c>
      <c r="BS236" s="207"/>
      <c r="BT236" s="207"/>
      <c r="BU236" s="209"/>
      <c r="BV236" s="207"/>
      <c r="BW236" s="207"/>
      <c r="BX236" s="207"/>
      <c r="BY236" s="207" t="str">
        <f t="shared" si="197"/>
        <v/>
      </c>
      <c r="BZ236" s="207"/>
      <c r="CA236" s="207"/>
      <c r="CB236" s="209"/>
      <c r="CC236" s="207"/>
      <c r="CD236" s="207"/>
      <c r="CE236" s="207"/>
      <c r="CF236" s="207" t="str">
        <f t="shared" si="198"/>
        <v/>
      </c>
      <c r="CG236" s="207"/>
      <c r="CH236" s="207"/>
      <c r="CI236" s="209"/>
      <c r="CJ236" s="207"/>
      <c r="CK236" s="207"/>
      <c r="CL236" s="207"/>
      <c r="CM236" s="207" t="str">
        <f t="shared" si="199"/>
        <v/>
      </c>
      <c r="CN236" s="207"/>
      <c r="CO236" s="207"/>
      <c r="CP236" s="207"/>
      <c r="CQ236" s="207"/>
      <c r="CR236" s="207"/>
      <c r="CS236" s="207"/>
      <c r="CT236" s="207" t="str">
        <f t="shared" si="200"/>
        <v/>
      </c>
      <c r="CU236" s="207"/>
      <c r="CV236" s="207"/>
      <c r="CW236" s="209"/>
      <c r="CX236" s="207"/>
      <c r="CY236" s="207"/>
      <c r="CZ236" s="207"/>
      <c r="DA236" s="207" t="str">
        <f t="shared" si="201"/>
        <v/>
      </c>
      <c r="DB236" s="207"/>
      <c r="DC236" s="207"/>
      <c r="DD236" s="209"/>
      <c r="DE236" s="207"/>
      <c r="DF236" s="207"/>
      <c r="DG236" s="207"/>
      <c r="DH236" s="207" t="str">
        <f t="shared" si="202"/>
        <v/>
      </c>
      <c r="DI236" s="207"/>
      <c r="DJ236" s="207"/>
      <c r="DK236" s="209"/>
      <c r="DL236" s="207"/>
      <c r="DM236" s="207"/>
      <c r="DN236" s="207"/>
      <c r="DO236" s="207" t="str">
        <f t="shared" si="203"/>
        <v/>
      </c>
      <c r="DP236" s="207"/>
      <c r="DQ236" s="207"/>
      <c r="DR236" s="209"/>
      <c r="DS236" s="207"/>
      <c r="DT236" s="207"/>
      <c r="DU236" s="207"/>
      <c r="DV236" s="207" t="str">
        <f t="shared" si="204"/>
        <v/>
      </c>
      <c r="DW236" s="207"/>
      <c r="DX236" s="207"/>
      <c r="DY236" s="209"/>
      <c r="DZ236" s="207"/>
      <c r="EA236" s="207"/>
      <c r="EB236" s="207"/>
      <c r="EC236" s="207" t="str">
        <f t="shared" si="205"/>
        <v/>
      </c>
      <c r="ED236" s="207"/>
      <c r="EE236" s="207"/>
      <c r="EF236" s="207"/>
      <c r="EG236" s="207"/>
      <c r="EH236" s="207"/>
      <c r="EI236" s="207"/>
      <c r="EJ236" s="207" t="str">
        <f t="shared" si="206"/>
        <v/>
      </c>
      <c r="EK236" s="207"/>
      <c r="EL236" s="207"/>
      <c r="EM236" s="209"/>
      <c r="EN236" s="207"/>
      <c r="EO236" s="207"/>
      <c r="EP236" s="207"/>
      <c r="EQ236" s="207" t="str">
        <f t="shared" si="207"/>
        <v/>
      </c>
      <c r="ER236" s="207"/>
      <c r="ES236" s="207"/>
      <c r="ET236" s="209"/>
      <c r="EU236" s="207"/>
      <c r="EV236" s="207"/>
      <c r="EW236" s="207"/>
      <c r="EX236" s="207" t="str">
        <f t="shared" si="208"/>
        <v/>
      </c>
      <c r="EY236" s="207"/>
      <c r="EZ236" s="207"/>
      <c r="FA236" s="209"/>
      <c r="FB236" s="207"/>
      <c r="FC236" s="207"/>
      <c r="FD236" s="207"/>
      <c r="FE236" s="207" t="str">
        <f t="shared" si="209"/>
        <v/>
      </c>
      <c r="FF236" s="207"/>
      <c r="FG236" s="207"/>
      <c r="FH236" s="209"/>
      <c r="FI236" s="207"/>
      <c r="FJ236" s="207"/>
      <c r="FK236" s="207"/>
      <c r="FL236" s="207" t="str">
        <f t="shared" si="210"/>
        <v/>
      </c>
      <c r="FM236" s="207"/>
      <c r="FN236" s="207"/>
      <c r="FO236" s="209"/>
      <c r="FP236" s="207"/>
      <c r="FQ236" s="207"/>
      <c r="FR236" s="207"/>
      <c r="FS236" s="207" t="str">
        <f t="shared" si="211"/>
        <v/>
      </c>
      <c r="FT236" s="207"/>
      <c r="FU236" s="207"/>
      <c r="FV236" s="207"/>
      <c r="FW236" s="207"/>
      <c r="FX236" s="207"/>
      <c r="FY236" s="207"/>
      <c r="FZ236" s="207" t="str">
        <f t="shared" si="212"/>
        <v/>
      </c>
      <c r="GA236" s="207"/>
      <c r="GB236" s="207"/>
      <c r="GC236" s="209"/>
      <c r="GD236" s="207"/>
      <c r="GE236" s="207"/>
      <c r="GF236" s="207"/>
      <c r="GG236" s="207" t="str">
        <f t="shared" si="213"/>
        <v/>
      </c>
      <c r="GH236" s="207"/>
      <c r="GI236" s="207"/>
      <c r="GJ236" s="209"/>
      <c r="GK236" s="207"/>
      <c r="GL236" s="207"/>
      <c r="GM236" s="207"/>
      <c r="GN236" s="207" t="str">
        <f t="shared" si="214"/>
        <v/>
      </c>
      <c r="GO236" s="207"/>
      <c r="GP236" s="207"/>
      <c r="GQ236" s="209"/>
      <c r="GR236" s="207"/>
      <c r="GS236" s="207"/>
      <c r="GT236" s="207"/>
      <c r="GU236" s="207" t="str">
        <f t="shared" si="215"/>
        <v/>
      </c>
      <c r="GV236" s="207"/>
      <c r="GW236" s="207"/>
      <c r="GX236" s="209"/>
      <c r="GY236" s="207"/>
      <c r="GZ236" s="207"/>
      <c r="HA236" s="207"/>
      <c r="HB236" s="207" t="str">
        <f t="shared" si="216"/>
        <v/>
      </c>
      <c r="HC236" s="207"/>
      <c r="HD236" s="207"/>
      <c r="HE236" s="209"/>
      <c r="HF236" s="207"/>
      <c r="HG236" s="207"/>
      <c r="HH236" s="207"/>
      <c r="HI236" s="207" t="str">
        <f t="shared" si="217"/>
        <v/>
      </c>
      <c r="HJ236" s="207"/>
      <c r="HK236" s="207"/>
      <c r="HL236" s="207"/>
      <c r="HM236" s="207"/>
      <c r="HN236" s="207"/>
      <c r="HO236" s="207"/>
      <c r="HP236" s="207" t="str">
        <f t="shared" si="218"/>
        <v/>
      </c>
      <c r="HQ236" s="207"/>
      <c r="HR236" s="207"/>
      <c r="HS236" s="209"/>
      <c r="HT236" s="207"/>
      <c r="HU236" s="207"/>
      <c r="HV236" s="207"/>
      <c r="HW236" s="207" t="str">
        <f t="shared" si="219"/>
        <v/>
      </c>
      <c r="HX236" s="207"/>
      <c r="HY236" s="207"/>
      <c r="HZ236" s="209"/>
      <c r="IA236" s="207"/>
      <c r="IB236" s="207"/>
      <c r="IC236" s="207"/>
      <c r="ID236" s="207" t="str">
        <f t="shared" si="220"/>
        <v/>
      </c>
      <c r="IE236" s="207"/>
      <c r="IF236" s="207"/>
      <c r="IG236" s="209"/>
      <c r="IH236" s="207"/>
      <c r="II236" s="207"/>
      <c r="IJ236" s="207"/>
      <c r="IK236" s="207" t="str">
        <f t="shared" si="221"/>
        <v/>
      </c>
      <c r="IL236" s="207"/>
      <c r="IM236" s="207"/>
      <c r="IN236" s="209"/>
      <c r="IO236" s="207"/>
      <c r="IP236" s="207"/>
      <c r="IQ236" s="207"/>
      <c r="IR236" s="207" t="str">
        <f t="shared" si="222"/>
        <v/>
      </c>
      <c r="IS236" s="207"/>
      <c r="IT236" s="207"/>
      <c r="IU236" s="209"/>
      <c r="IV236" s="207"/>
      <c r="IW236" s="207"/>
      <c r="IX236" s="207"/>
      <c r="IY236" s="207" t="str">
        <f t="shared" si="223"/>
        <v/>
      </c>
      <c r="IZ236" s="207"/>
      <c r="JA236" s="207"/>
      <c r="JB236" s="207"/>
      <c r="JC236" s="207"/>
      <c r="JD236" s="207"/>
      <c r="JE236" s="207"/>
      <c r="JF236" s="207" t="str">
        <f t="shared" si="224"/>
        <v/>
      </c>
      <c r="JG236" s="207"/>
      <c r="JH236" s="207"/>
      <c r="JI236" s="209"/>
      <c r="JJ236" s="207"/>
      <c r="JK236" s="207"/>
      <c r="JL236" s="207"/>
      <c r="JM236" s="207" t="str">
        <f t="shared" si="225"/>
        <v/>
      </c>
      <c r="JN236" s="207"/>
      <c r="JO236" s="207"/>
      <c r="JP236" s="209"/>
      <c r="JQ236" s="207"/>
      <c r="JR236" s="207"/>
      <c r="JS236" s="207"/>
      <c r="JT236" s="207" t="str">
        <f t="shared" si="226"/>
        <v/>
      </c>
      <c r="JU236" s="207"/>
      <c r="JV236" s="207"/>
      <c r="JW236" s="209"/>
      <c r="JX236" s="207"/>
      <c r="JY236" s="207"/>
      <c r="JZ236" s="207"/>
      <c r="KA236" s="207" t="str">
        <f t="shared" si="227"/>
        <v/>
      </c>
      <c r="KB236" s="207"/>
      <c r="KC236" s="207"/>
      <c r="KD236" s="209"/>
      <c r="KE236" s="207"/>
      <c r="KF236" s="207"/>
      <c r="KG236" s="207"/>
      <c r="KH236" s="207" t="str">
        <f t="shared" si="228"/>
        <v/>
      </c>
      <c r="KI236" s="207"/>
      <c r="KJ236" s="207"/>
      <c r="KK236" s="209"/>
      <c r="KL236" s="207"/>
      <c r="KM236" s="207"/>
      <c r="KN236" s="207"/>
      <c r="KO236" s="207" t="str">
        <f t="shared" si="229"/>
        <v/>
      </c>
      <c r="KP236" s="207"/>
      <c r="KQ236" s="207"/>
      <c r="KR236" s="207"/>
      <c r="KS236" s="207"/>
      <c r="KT236" s="207"/>
      <c r="KU236" s="207"/>
      <c r="KV236" s="207" t="str">
        <f t="shared" si="230"/>
        <v/>
      </c>
      <c r="KW236" s="207"/>
      <c r="KX236" s="207"/>
      <c r="KY236" s="209"/>
      <c r="KZ236" s="207"/>
      <c r="LA236" s="207"/>
      <c r="LB236" s="207"/>
      <c r="LC236" s="207" t="str">
        <f t="shared" si="231"/>
        <v/>
      </c>
      <c r="LD236" s="207"/>
      <c r="LE236" s="207"/>
      <c r="LF236" s="209"/>
      <c r="LG236" s="207"/>
      <c r="LH236" s="207"/>
      <c r="LI236" s="207"/>
      <c r="LJ236" s="207" t="str">
        <f t="shared" si="242"/>
        <v/>
      </c>
      <c r="LK236" s="207"/>
      <c r="LL236" s="207"/>
      <c r="LM236" s="209"/>
      <c r="LN236" s="207"/>
      <c r="LO236" s="207"/>
      <c r="LP236" s="207"/>
      <c r="LQ236" s="207" t="str">
        <f t="shared" si="243"/>
        <v/>
      </c>
      <c r="LR236" s="207"/>
      <c r="LS236" s="207"/>
      <c r="LT236" s="209"/>
      <c r="LU236" s="207"/>
      <c r="LV236" s="207"/>
      <c r="LW236" s="207"/>
      <c r="LX236" s="207" t="str">
        <f t="shared" si="244"/>
        <v/>
      </c>
      <c r="LY236" s="207"/>
      <c r="LZ236" s="207"/>
      <c r="MA236" s="209"/>
      <c r="MB236" s="207"/>
      <c r="MC236" s="207"/>
      <c r="MD236" s="207"/>
      <c r="ME236" s="207" t="str">
        <f t="shared" si="245"/>
        <v/>
      </c>
      <c r="MF236" s="207"/>
      <c r="MG236" s="207"/>
      <c r="MH236" s="207"/>
      <c r="MI236" s="207"/>
      <c r="MJ236" s="207"/>
      <c r="MK236" s="207"/>
      <c r="ML236" s="207" t="str">
        <f t="shared" si="246"/>
        <v/>
      </c>
      <c r="MM236" s="207"/>
      <c r="MN236" s="207"/>
      <c r="MO236" s="209"/>
      <c r="MP236" s="207"/>
      <c r="MQ236" s="207"/>
      <c r="MR236" s="207"/>
      <c r="MS236" s="207" t="str">
        <f t="shared" si="247"/>
        <v/>
      </c>
      <c r="MT236" s="207"/>
      <c r="MU236" s="207"/>
      <c r="MV236" s="209"/>
      <c r="MW236" s="207"/>
      <c r="MX236" s="207"/>
      <c r="MY236" s="207"/>
      <c r="MZ236" s="207" t="str">
        <f t="shared" si="248"/>
        <v/>
      </c>
      <c r="NA236" s="207"/>
      <c r="NB236" s="207"/>
      <c r="NC236" s="209"/>
      <c r="ND236" s="207"/>
      <c r="NE236" s="207"/>
      <c r="NF236" s="207"/>
      <c r="NG236" s="207" t="str">
        <f t="shared" si="249"/>
        <v/>
      </c>
      <c r="NH236" s="207"/>
      <c r="NI236" s="207"/>
      <c r="NJ236" s="209"/>
      <c r="NK236" s="207"/>
      <c r="NL236" s="207"/>
      <c r="NM236" s="207"/>
      <c r="NN236" s="207" t="str">
        <f t="shared" si="250"/>
        <v/>
      </c>
      <c r="NO236" s="207"/>
      <c r="NP236" s="207"/>
      <c r="NQ236" s="209"/>
      <c r="NR236" s="207"/>
      <c r="NS236" s="207"/>
      <c r="NT236" s="207"/>
      <c r="NU236" s="207" t="str">
        <f t="shared" si="251"/>
        <v/>
      </c>
      <c r="NV236" s="207"/>
      <c r="NW236" s="207"/>
      <c r="NX236" s="207"/>
      <c r="NY236" s="207"/>
      <c r="NZ236" s="207"/>
      <c r="OA236" s="207"/>
      <c r="OB236" s="207" t="str">
        <f t="shared" si="252"/>
        <v/>
      </c>
      <c r="OC236" s="207"/>
      <c r="OD236" s="207"/>
      <c r="OE236" s="209"/>
      <c r="OF236" s="207"/>
      <c r="OG236" s="207"/>
      <c r="OH236" s="207"/>
      <c r="OI236" s="207" t="str">
        <f t="shared" si="253"/>
        <v/>
      </c>
      <c r="OJ236" s="207"/>
      <c r="OK236" s="207"/>
      <c r="OL236" s="209"/>
      <c r="OM236" s="207"/>
      <c r="ON236" s="207"/>
      <c r="OO236" s="207"/>
      <c r="OP236" s="207" t="str">
        <f t="shared" si="254"/>
        <v/>
      </c>
      <c r="OQ236" s="207"/>
      <c r="OR236" s="207"/>
      <c r="OS236" s="209"/>
      <c r="OT236" s="207"/>
      <c r="OU236" s="207"/>
      <c r="OV236" s="207"/>
      <c r="OW236" s="207" t="str">
        <f t="shared" si="255"/>
        <v/>
      </c>
      <c r="OX236" s="207"/>
      <c r="OY236" s="207"/>
      <c r="OZ236" s="209"/>
      <c r="PA236" s="207"/>
      <c r="PB236" s="207"/>
      <c r="PC236" s="207"/>
      <c r="PD236" s="207" t="str">
        <f t="shared" si="256"/>
        <v/>
      </c>
      <c r="PE236" s="207"/>
      <c r="PF236" s="207"/>
      <c r="PG236" s="209"/>
      <c r="PH236" s="207"/>
      <c r="PI236" s="207"/>
      <c r="PJ236" s="207"/>
      <c r="PK236" s="207" t="str">
        <f t="shared" si="257"/>
        <v/>
      </c>
      <c r="PL236" s="207"/>
      <c r="PM236" s="207"/>
      <c r="PN236" s="207"/>
      <c r="PO236" s="207"/>
      <c r="PP236" s="207"/>
      <c r="PQ236" s="207"/>
      <c r="PR236" s="207" t="str">
        <f t="shared" si="258"/>
        <v/>
      </c>
      <c r="PS236" s="207"/>
      <c r="PT236" s="207"/>
      <c r="PU236" s="207"/>
      <c r="PV236" s="207"/>
      <c r="PW236" s="207"/>
      <c r="PX236" s="207"/>
      <c r="PY236" s="207" t="str">
        <f t="shared" si="259"/>
        <v/>
      </c>
      <c r="PZ236" s="207"/>
      <c r="QA236" s="207"/>
      <c r="QB236" s="207"/>
      <c r="QC236" s="207"/>
      <c r="QD236" s="207"/>
      <c r="QE236" s="207"/>
      <c r="QF236" s="207" t="str">
        <f t="shared" si="260"/>
        <v/>
      </c>
      <c r="QG236" s="207"/>
      <c r="QH236" s="207"/>
      <c r="QI236" s="207"/>
      <c r="QJ236" s="207"/>
      <c r="QK236" s="207"/>
      <c r="QL236" s="207"/>
      <c r="QM236" s="207"/>
      <c r="QN236" s="207"/>
      <c r="QO236" s="207"/>
      <c r="QP236" s="207"/>
      <c r="QQ236" s="207"/>
      <c r="QR236" s="207"/>
      <c r="QS236" s="207"/>
      <c r="QT236" s="207"/>
      <c r="QU236" s="207"/>
      <c r="QV236" s="207"/>
    </row>
    <row r="237" spans="1:464" s="6" customFormat="1" ht="16.5">
      <c r="A237" s="207"/>
      <c r="B237" s="208"/>
      <c r="C237" s="208"/>
      <c r="D237" s="208"/>
      <c r="E237" s="208"/>
      <c r="F237" s="207"/>
      <c r="G237" s="207" t="e">
        <f t="shared" si="265"/>
        <v>#N/A</v>
      </c>
      <c r="H237" s="208"/>
      <c r="I237" s="208"/>
      <c r="J237" s="208"/>
      <c r="K237" s="207"/>
      <c r="L237" s="207"/>
      <c r="M237" s="207"/>
      <c r="N237" s="207">
        <f t="shared" si="266"/>
        <v>0</v>
      </c>
      <c r="O237" s="207"/>
      <c r="P237" s="207"/>
      <c r="Q237" s="209"/>
      <c r="R237" s="207"/>
      <c r="S237" s="207"/>
      <c r="T237" s="207"/>
      <c r="U237" s="207">
        <f t="shared" ref="U237:U257" si="267">U64</f>
        <v>0</v>
      </c>
      <c r="V237" s="207"/>
      <c r="W237" s="207"/>
      <c r="X237" s="209"/>
      <c r="Y237" s="207"/>
      <c r="Z237" s="207"/>
      <c r="AA237" s="207"/>
      <c r="AB237" s="207">
        <f t="shared" ref="AB237:AB257" si="268">AB64</f>
        <v>0</v>
      </c>
      <c r="AC237" s="207"/>
      <c r="AD237" s="207"/>
      <c r="AE237" s="209"/>
      <c r="AF237" s="207"/>
      <c r="AG237" s="207"/>
      <c r="AH237" s="207"/>
      <c r="AI237" s="207" t="str">
        <f t="shared" si="191"/>
        <v/>
      </c>
      <c r="AJ237" s="207"/>
      <c r="AK237" s="207"/>
      <c r="AL237" s="209"/>
      <c r="AM237" s="207"/>
      <c r="AN237" s="207"/>
      <c r="AO237" s="207"/>
      <c r="AP237" s="207" t="str">
        <f t="shared" si="192"/>
        <v/>
      </c>
      <c r="AQ237" s="207"/>
      <c r="AR237" s="207"/>
      <c r="AS237" s="209"/>
      <c r="AT237" s="207"/>
      <c r="AU237" s="207"/>
      <c r="AV237" s="207"/>
      <c r="AW237" s="207" t="str">
        <f t="shared" si="193"/>
        <v/>
      </c>
      <c r="AX237" s="207"/>
      <c r="AY237" s="207"/>
      <c r="AZ237" s="207"/>
      <c r="BA237" s="207"/>
      <c r="BB237" s="207"/>
      <c r="BC237" s="207"/>
      <c r="BD237" s="207" t="str">
        <f t="shared" si="194"/>
        <v/>
      </c>
      <c r="BE237" s="207"/>
      <c r="BF237" s="207"/>
      <c r="BG237" s="209"/>
      <c r="BH237" s="207"/>
      <c r="BI237" s="207"/>
      <c r="BJ237" s="207"/>
      <c r="BK237" s="207" t="str">
        <f t="shared" si="195"/>
        <v/>
      </c>
      <c r="BL237" s="207"/>
      <c r="BM237" s="207"/>
      <c r="BN237" s="209"/>
      <c r="BO237" s="207"/>
      <c r="BP237" s="207"/>
      <c r="BQ237" s="207"/>
      <c r="BR237" s="207" t="str">
        <f t="shared" si="196"/>
        <v/>
      </c>
      <c r="BS237" s="207"/>
      <c r="BT237" s="207"/>
      <c r="BU237" s="209"/>
      <c r="BV237" s="207"/>
      <c r="BW237" s="207"/>
      <c r="BX237" s="207"/>
      <c r="BY237" s="207" t="str">
        <f t="shared" si="197"/>
        <v/>
      </c>
      <c r="BZ237" s="207"/>
      <c r="CA237" s="207"/>
      <c r="CB237" s="209"/>
      <c r="CC237" s="207"/>
      <c r="CD237" s="207"/>
      <c r="CE237" s="207"/>
      <c r="CF237" s="207" t="str">
        <f t="shared" si="198"/>
        <v/>
      </c>
      <c r="CG237" s="207"/>
      <c r="CH237" s="207"/>
      <c r="CI237" s="209"/>
      <c r="CJ237" s="207"/>
      <c r="CK237" s="207"/>
      <c r="CL237" s="207"/>
      <c r="CM237" s="207" t="str">
        <f t="shared" si="199"/>
        <v/>
      </c>
      <c r="CN237" s="207"/>
      <c r="CO237" s="207"/>
      <c r="CP237" s="207"/>
      <c r="CQ237" s="207"/>
      <c r="CR237" s="207"/>
      <c r="CS237" s="207"/>
      <c r="CT237" s="207" t="str">
        <f t="shared" si="200"/>
        <v/>
      </c>
      <c r="CU237" s="207"/>
      <c r="CV237" s="207"/>
      <c r="CW237" s="209"/>
      <c r="CX237" s="207"/>
      <c r="CY237" s="207"/>
      <c r="CZ237" s="207"/>
      <c r="DA237" s="207" t="str">
        <f t="shared" si="201"/>
        <v/>
      </c>
      <c r="DB237" s="207"/>
      <c r="DC237" s="207"/>
      <c r="DD237" s="209"/>
      <c r="DE237" s="207"/>
      <c r="DF237" s="207"/>
      <c r="DG237" s="207"/>
      <c r="DH237" s="207" t="str">
        <f t="shared" si="202"/>
        <v/>
      </c>
      <c r="DI237" s="207"/>
      <c r="DJ237" s="207"/>
      <c r="DK237" s="209"/>
      <c r="DL237" s="207"/>
      <c r="DM237" s="207"/>
      <c r="DN237" s="207"/>
      <c r="DO237" s="207" t="str">
        <f t="shared" si="203"/>
        <v/>
      </c>
      <c r="DP237" s="207"/>
      <c r="DQ237" s="207"/>
      <c r="DR237" s="209"/>
      <c r="DS237" s="207"/>
      <c r="DT237" s="207"/>
      <c r="DU237" s="207"/>
      <c r="DV237" s="207" t="str">
        <f t="shared" si="204"/>
        <v/>
      </c>
      <c r="DW237" s="207"/>
      <c r="DX237" s="207"/>
      <c r="DY237" s="209"/>
      <c r="DZ237" s="207"/>
      <c r="EA237" s="207"/>
      <c r="EB237" s="207"/>
      <c r="EC237" s="207" t="str">
        <f t="shared" si="205"/>
        <v/>
      </c>
      <c r="ED237" s="207"/>
      <c r="EE237" s="207"/>
      <c r="EF237" s="207"/>
      <c r="EG237" s="207"/>
      <c r="EH237" s="207"/>
      <c r="EI237" s="207"/>
      <c r="EJ237" s="207" t="str">
        <f t="shared" si="206"/>
        <v/>
      </c>
      <c r="EK237" s="207"/>
      <c r="EL237" s="207"/>
      <c r="EM237" s="209"/>
      <c r="EN237" s="207"/>
      <c r="EO237" s="207"/>
      <c r="EP237" s="207"/>
      <c r="EQ237" s="207" t="str">
        <f t="shared" si="207"/>
        <v/>
      </c>
      <c r="ER237" s="207"/>
      <c r="ES237" s="207"/>
      <c r="ET237" s="209"/>
      <c r="EU237" s="207"/>
      <c r="EV237" s="207"/>
      <c r="EW237" s="207"/>
      <c r="EX237" s="207" t="str">
        <f t="shared" si="208"/>
        <v/>
      </c>
      <c r="EY237" s="207"/>
      <c r="EZ237" s="207"/>
      <c r="FA237" s="209"/>
      <c r="FB237" s="207"/>
      <c r="FC237" s="207"/>
      <c r="FD237" s="207"/>
      <c r="FE237" s="207" t="str">
        <f t="shared" si="209"/>
        <v/>
      </c>
      <c r="FF237" s="207"/>
      <c r="FG237" s="207"/>
      <c r="FH237" s="209"/>
      <c r="FI237" s="207"/>
      <c r="FJ237" s="207"/>
      <c r="FK237" s="207"/>
      <c r="FL237" s="207" t="str">
        <f t="shared" si="210"/>
        <v/>
      </c>
      <c r="FM237" s="207"/>
      <c r="FN237" s="207"/>
      <c r="FO237" s="209"/>
      <c r="FP237" s="207"/>
      <c r="FQ237" s="207"/>
      <c r="FR237" s="207"/>
      <c r="FS237" s="207" t="str">
        <f t="shared" si="211"/>
        <v/>
      </c>
      <c r="FT237" s="207"/>
      <c r="FU237" s="207"/>
      <c r="FV237" s="207"/>
      <c r="FW237" s="207"/>
      <c r="FX237" s="207"/>
      <c r="FY237" s="207"/>
      <c r="FZ237" s="207" t="str">
        <f t="shared" si="212"/>
        <v/>
      </c>
      <c r="GA237" s="207"/>
      <c r="GB237" s="207"/>
      <c r="GC237" s="209"/>
      <c r="GD237" s="207"/>
      <c r="GE237" s="207"/>
      <c r="GF237" s="207"/>
      <c r="GG237" s="207" t="str">
        <f t="shared" si="213"/>
        <v/>
      </c>
      <c r="GH237" s="207"/>
      <c r="GI237" s="207"/>
      <c r="GJ237" s="209"/>
      <c r="GK237" s="207"/>
      <c r="GL237" s="207"/>
      <c r="GM237" s="207"/>
      <c r="GN237" s="207" t="str">
        <f t="shared" si="214"/>
        <v/>
      </c>
      <c r="GO237" s="207"/>
      <c r="GP237" s="207"/>
      <c r="GQ237" s="209"/>
      <c r="GR237" s="207"/>
      <c r="GS237" s="207"/>
      <c r="GT237" s="207"/>
      <c r="GU237" s="207" t="str">
        <f t="shared" si="215"/>
        <v/>
      </c>
      <c r="GV237" s="207"/>
      <c r="GW237" s="207"/>
      <c r="GX237" s="209"/>
      <c r="GY237" s="207"/>
      <c r="GZ237" s="207"/>
      <c r="HA237" s="207"/>
      <c r="HB237" s="207" t="str">
        <f t="shared" si="216"/>
        <v/>
      </c>
      <c r="HC237" s="207"/>
      <c r="HD237" s="207"/>
      <c r="HE237" s="209"/>
      <c r="HF237" s="207"/>
      <c r="HG237" s="207"/>
      <c r="HH237" s="207"/>
      <c r="HI237" s="207" t="str">
        <f t="shared" si="217"/>
        <v/>
      </c>
      <c r="HJ237" s="207"/>
      <c r="HK237" s="207"/>
      <c r="HL237" s="207"/>
      <c r="HM237" s="207"/>
      <c r="HN237" s="207"/>
      <c r="HO237" s="207"/>
      <c r="HP237" s="207" t="str">
        <f t="shared" si="218"/>
        <v/>
      </c>
      <c r="HQ237" s="207"/>
      <c r="HR237" s="207"/>
      <c r="HS237" s="209"/>
      <c r="HT237" s="207"/>
      <c r="HU237" s="207"/>
      <c r="HV237" s="207"/>
      <c r="HW237" s="207" t="str">
        <f t="shared" si="219"/>
        <v/>
      </c>
      <c r="HX237" s="207"/>
      <c r="HY237" s="207"/>
      <c r="HZ237" s="209"/>
      <c r="IA237" s="207"/>
      <c r="IB237" s="207"/>
      <c r="IC237" s="207"/>
      <c r="ID237" s="207" t="str">
        <f t="shared" si="220"/>
        <v/>
      </c>
      <c r="IE237" s="207"/>
      <c r="IF237" s="207"/>
      <c r="IG237" s="209"/>
      <c r="IH237" s="207"/>
      <c r="II237" s="207"/>
      <c r="IJ237" s="207"/>
      <c r="IK237" s="207" t="str">
        <f t="shared" si="221"/>
        <v/>
      </c>
      <c r="IL237" s="207"/>
      <c r="IM237" s="207"/>
      <c r="IN237" s="209"/>
      <c r="IO237" s="207"/>
      <c r="IP237" s="207"/>
      <c r="IQ237" s="207"/>
      <c r="IR237" s="207" t="str">
        <f t="shared" si="222"/>
        <v/>
      </c>
      <c r="IS237" s="207"/>
      <c r="IT237" s="207"/>
      <c r="IU237" s="209"/>
      <c r="IV237" s="207"/>
      <c r="IW237" s="207"/>
      <c r="IX237" s="207"/>
      <c r="IY237" s="207" t="str">
        <f t="shared" si="223"/>
        <v/>
      </c>
      <c r="IZ237" s="207"/>
      <c r="JA237" s="207"/>
      <c r="JB237" s="207"/>
      <c r="JC237" s="207"/>
      <c r="JD237" s="207"/>
      <c r="JE237" s="207"/>
      <c r="JF237" s="207" t="str">
        <f t="shared" si="224"/>
        <v/>
      </c>
      <c r="JG237" s="207"/>
      <c r="JH237" s="207"/>
      <c r="JI237" s="209"/>
      <c r="JJ237" s="207"/>
      <c r="JK237" s="207"/>
      <c r="JL237" s="207"/>
      <c r="JM237" s="207" t="str">
        <f t="shared" si="225"/>
        <v/>
      </c>
      <c r="JN237" s="207"/>
      <c r="JO237" s="207"/>
      <c r="JP237" s="209"/>
      <c r="JQ237" s="207"/>
      <c r="JR237" s="207"/>
      <c r="JS237" s="207"/>
      <c r="JT237" s="207" t="str">
        <f t="shared" si="226"/>
        <v/>
      </c>
      <c r="JU237" s="207"/>
      <c r="JV237" s="207"/>
      <c r="JW237" s="209"/>
      <c r="JX237" s="207"/>
      <c r="JY237" s="207"/>
      <c r="JZ237" s="207"/>
      <c r="KA237" s="207" t="str">
        <f t="shared" si="227"/>
        <v/>
      </c>
      <c r="KB237" s="207"/>
      <c r="KC237" s="207"/>
      <c r="KD237" s="209"/>
      <c r="KE237" s="207"/>
      <c r="KF237" s="207"/>
      <c r="KG237" s="207"/>
      <c r="KH237" s="207" t="str">
        <f t="shared" si="228"/>
        <v/>
      </c>
      <c r="KI237" s="207"/>
      <c r="KJ237" s="207"/>
      <c r="KK237" s="209"/>
      <c r="KL237" s="207"/>
      <c r="KM237" s="207"/>
      <c r="KN237" s="207"/>
      <c r="KO237" s="207" t="str">
        <f t="shared" si="229"/>
        <v/>
      </c>
      <c r="KP237" s="207"/>
      <c r="KQ237" s="207"/>
      <c r="KR237" s="207"/>
      <c r="KS237" s="207"/>
      <c r="KT237" s="207"/>
      <c r="KU237" s="207"/>
      <c r="KV237" s="207" t="str">
        <f t="shared" si="230"/>
        <v/>
      </c>
      <c r="KW237" s="207"/>
      <c r="KX237" s="207"/>
      <c r="KY237" s="209"/>
      <c r="KZ237" s="207"/>
      <c r="LA237" s="207"/>
      <c r="LB237" s="207"/>
      <c r="LC237" s="207" t="str">
        <f t="shared" si="231"/>
        <v/>
      </c>
      <c r="LD237" s="207"/>
      <c r="LE237" s="207"/>
      <c r="LF237" s="209"/>
      <c r="LG237" s="207"/>
      <c r="LH237" s="207"/>
      <c r="LI237" s="207"/>
      <c r="LJ237" s="207" t="str">
        <f t="shared" si="242"/>
        <v/>
      </c>
      <c r="LK237" s="207"/>
      <c r="LL237" s="207"/>
      <c r="LM237" s="209"/>
      <c r="LN237" s="207"/>
      <c r="LO237" s="207"/>
      <c r="LP237" s="207"/>
      <c r="LQ237" s="207" t="str">
        <f t="shared" si="243"/>
        <v/>
      </c>
      <c r="LR237" s="207"/>
      <c r="LS237" s="207"/>
      <c r="LT237" s="209"/>
      <c r="LU237" s="207"/>
      <c r="LV237" s="207"/>
      <c r="LW237" s="207"/>
      <c r="LX237" s="207" t="str">
        <f t="shared" si="244"/>
        <v/>
      </c>
      <c r="LY237" s="207"/>
      <c r="LZ237" s="207"/>
      <c r="MA237" s="209"/>
      <c r="MB237" s="207"/>
      <c r="MC237" s="207"/>
      <c r="MD237" s="207"/>
      <c r="ME237" s="207" t="str">
        <f t="shared" si="245"/>
        <v/>
      </c>
      <c r="MF237" s="207"/>
      <c r="MG237" s="207"/>
      <c r="MH237" s="207"/>
      <c r="MI237" s="207"/>
      <c r="MJ237" s="207"/>
      <c r="MK237" s="207"/>
      <c r="ML237" s="207" t="str">
        <f t="shared" si="246"/>
        <v/>
      </c>
      <c r="MM237" s="207"/>
      <c r="MN237" s="207"/>
      <c r="MO237" s="209"/>
      <c r="MP237" s="207"/>
      <c r="MQ237" s="207"/>
      <c r="MR237" s="207"/>
      <c r="MS237" s="207" t="str">
        <f t="shared" si="247"/>
        <v/>
      </c>
      <c r="MT237" s="207"/>
      <c r="MU237" s="207"/>
      <c r="MV237" s="209"/>
      <c r="MW237" s="207"/>
      <c r="MX237" s="207"/>
      <c r="MY237" s="207"/>
      <c r="MZ237" s="207" t="str">
        <f t="shared" si="248"/>
        <v/>
      </c>
      <c r="NA237" s="207"/>
      <c r="NB237" s="207"/>
      <c r="NC237" s="209"/>
      <c r="ND237" s="207"/>
      <c r="NE237" s="207"/>
      <c r="NF237" s="207"/>
      <c r="NG237" s="207" t="str">
        <f t="shared" si="249"/>
        <v/>
      </c>
      <c r="NH237" s="207"/>
      <c r="NI237" s="207"/>
      <c r="NJ237" s="209"/>
      <c r="NK237" s="207"/>
      <c r="NL237" s="207"/>
      <c r="NM237" s="207"/>
      <c r="NN237" s="207" t="str">
        <f t="shared" si="250"/>
        <v/>
      </c>
      <c r="NO237" s="207"/>
      <c r="NP237" s="207"/>
      <c r="NQ237" s="209"/>
      <c r="NR237" s="207"/>
      <c r="NS237" s="207"/>
      <c r="NT237" s="207"/>
      <c r="NU237" s="207" t="str">
        <f t="shared" si="251"/>
        <v/>
      </c>
      <c r="NV237" s="207"/>
      <c r="NW237" s="207"/>
      <c r="NX237" s="207"/>
      <c r="NY237" s="207"/>
      <c r="NZ237" s="207"/>
      <c r="OA237" s="207"/>
      <c r="OB237" s="207" t="str">
        <f t="shared" si="252"/>
        <v/>
      </c>
      <c r="OC237" s="207"/>
      <c r="OD237" s="207"/>
      <c r="OE237" s="209"/>
      <c r="OF237" s="207"/>
      <c r="OG237" s="207"/>
      <c r="OH237" s="207"/>
      <c r="OI237" s="207" t="str">
        <f t="shared" si="253"/>
        <v/>
      </c>
      <c r="OJ237" s="207"/>
      <c r="OK237" s="207"/>
      <c r="OL237" s="209"/>
      <c r="OM237" s="207"/>
      <c r="ON237" s="207"/>
      <c r="OO237" s="207"/>
      <c r="OP237" s="207" t="str">
        <f t="shared" si="254"/>
        <v/>
      </c>
      <c r="OQ237" s="207"/>
      <c r="OR237" s="207"/>
      <c r="OS237" s="209"/>
      <c r="OT237" s="207"/>
      <c r="OU237" s="207"/>
      <c r="OV237" s="207"/>
      <c r="OW237" s="207" t="str">
        <f t="shared" si="255"/>
        <v/>
      </c>
      <c r="OX237" s="207"/>
      <c r="OY237" s="207"/>
      <c r="OZ237" s="209"/>
      <c r="PA237" s="207"/>
      <c r="PB237" s="207"/>
      <c r="PC237" s="207"/>
      <c r="PD237" s="207" t="str">
        <f t="shared" si="256"/>
        <v/>
      </c>
      <c r="PE237" s="207"/>
      <c r="PF237" s="207"/>
      <c r="PG237" s="209"/>
      <c r="PH237" s="207"/>
      <c r="PI237" s="207"/>
      <c r="PJ237" s="207"/>
      <c r="PK237" s="207" t="str">
        <f t="shared" si="257"/>
        <v/>
      </c>
      <c r="PL237" s="207"/>
      <c r="PM237" s="207"/>
      <c r="PN237" s="207"/>
      <c r="PO237" s="207"/>
      <c r="PP237" s="207"/>
      <c r="PQ237" s="207"/>
      <c r="PR237" s="207" t="str">
        <f t="shared" si="258"/>
        <v/>
      </c>
      <c r="PS237" s="207"/>
      <c r="PT237" s="207"/>
      <c r="PU237" s="207"/>
      <c r="PV237" s="207"/>
      <c r="PW237" s="207"/>
      <c r="PX237" s="207"/>
      <c r="PY237" s="207" t="str">
        <f t="shared" si="259"/>
        <v/>
      </c>
      <c r="PZ237" s="207"/>
      <c r="QA237" s="207"/>
      <c r="QB237" s="207"/>
      <c r="QC237" s="207"/>
      <c r="QD237" s="207"/>
      <c r="QE237" s="207"/>
      <c r="QF237" s="207" t="str">
        <f t="shared" si="260"/>
        <v/>
      </c>
      <c r="QG237" s="207"/>
      <c r="QH237" s="207"/>
      <c r="QI237" s="207"/>
      <c r="QJ237" s="207"/>
      <c r="QK237" s="207"/>
      <c r="QL237" s="207"/>
      <c r="QM237" s="207"/>
      <c r="QN237" s="207"/>
      <c r="QO237" s="207"/>
      <c r="QP237" s="207"/>
      <c r="QQ237" s="207"/>
      <c r="QR237" s="207"/>
      <c r="QS237" s="207"/>
      <c r="QT237" s="207"/>
      <c r="QU237" s="207"/>
      <c r="QV237" s="207"/>
    </row>
    <row r="238" spans="1:464" s="6" customFormat="1" ht="16.5">
      <c r="A238" s="207"/>
      <c r="B238" s="208"/>
      <c r="C238" s="208"/>
      <c r="D238" s="208"/>
      <c r="E238" s="208"/>
      <c r="F238" s="207"/>
      <c r="G238" s="207" t="e">
        <f t="shared" si="265"/>
        <v>#N/A</v>
      </c>
      <c r="H238" s="208"/>
      <c r="I238" s="208"/>
      <c r="J238" s="208"/>
      <c r="K238" s="207"/>
      <c r="L238" s="207"/>
      <c r="M238" s="207"/>
      <c r="N238" s="207">
        <f t="shared" si="266"/>
        <v>20</v>
      </c>
      <c r="O238" s="207"/>
      <c r="P238" s="207"/>
      <c r="Q238" s="209"/>
      <c r="R238" s="207"/>
      <c r="S238" s="207"/>
      <c r="T238" s="207"/>
      <c r="U238" s="207">
        <f t="shared" si="267"/>
        <v>0</v>
      </c>
      <c r="V238" s="207"/>
      <c r="W238" s="207"/>
      <c r="X238" s="209"/>
      <c r="Y238" s="207"/>
      <c r="Z238" s="207"/>
      <c r="AA238" s="207"/>
      <c r="AB238" s="207">
        <f t="shared" si="268"/>
        <v>20</v>
      </c>
      <c r="AC238" s="207"/>
      <c r="AD238" s="207"/>
      <c r="AE238" s="209"/>
      <c r="AF238" s="207"/>
      <c r="AG238" s="207"/>
      <c r="AH238" s="207"/>
      <c r="AI238" s="207" t="str">
        <f t="shared" si="191"/>
        <v/>
      </c>
      <c r="AJ238" s="207"/>
      <c r="AK238" s="207"/>
      <c r="AL238" s="209"/>
      <c r="AM238" s="207"/>
      <c r="AN238" s="207"/>
      <c r="AO238" s="207"/>
      <c r="AP238" s="207" t="str">
        <f t="shared" si="192"/>
        <v/>
      </c>
      <c r="AQ238" s="207"/>
      <c r="AR238" s="207"/>
      <c r="AS238" s="209"/>
      <c r="AT238" s="207"/>
      <c r="AU238" s="207"/>
      <c r="AV238" s="207"/>
      <c r="AW238" s="207" t="str">
        <f t="shared" si="193"/>
        <v/>
      </c>
      <c r="AX238" s="207"/>
      <c r="AY238" s="207"/>
      <c r="AZ238" s="207"/>
      <c r="BA238" s="207"/>
      <c r="BB238" s="207"/>
      <c r="BC238" s="207"/>
      <c r="BD238" s="207" t="str">
        <f t="shared" si="194"/>
        <v/>
      </c>
      <c r="BE238" s="207"/>
      <c r="BF238" s="207"/>
      <c r="BG238" s="209"/>
      <c r="BH238" s="207"/>
      <c r="BI238" s="207"/>
      <c r="BJ238" s="207"/>
      <c r="BK238" s="207" t="str">
        <f t="shared" si="195"/>
        <v/>
      </c>
      <c r="BL238" s="207"/>
      <c r="BM238" s="207"/>
      <c r="BN238" s="209"/>
      <c r="BO238" s="207"/>
      <c r="BP238" s="207"/>
      <c r="BQ238" s="207"/>
      <c r="BR238" s="207" t="str">
        <f t="shared" si="196"/>
        <v/>
      </c>
      <c r="BS238" s="207"/>
      <c r="BT238" s="207"/>
      <c r="BU238" s="209"/>
      <c r="BV238" s="207"/>
      <c r="BW238" s="207"/>
      <c r="BX238" s="207"/>
      <c r="BY238" s="207" t="str">
        <f t="shared" si="197"/>
        <v/>
      </c>
      <c r="BZ238" s="207"/>
      <c r="CA238" s="207"/>
      <c r="CB238" s="209"/>
      <c r="CC238" s="207"/>
      <c r="CD238" s="207"/>
      <c r="CE238" s="207"/>
      <c r="CF238" s="207" t="str">
        <f t="shared" si="198"/>
        <v/>
      </c>
      <c r="CG238" s="207"/>
      <c r="CH238" s="207"/>
      <c r="CI238" s="209"/>
      <c r="CJ238" s="207"/>
      <c r="CK238" s="207"/>
      <c r="CL238" s="207"/>
      <c r="CM238" s="207" t="str">
        <f t="shared" si="199"/>
        <v/>
      </c>
      <c r="CN238" s="207"/>
      <c r="CO238" s="207"/>
      <c r="CP238" s="207"/>
      <c r="CQ238" s="207"/>
      <c r="CR238" s="207"/>
      <c r="CS238" s="207"/>
      <c r="CT238" s="207" t="str">
        <f t="shared" si="200"/>
        <v/>
      </c>
      <c r="CU238" s="207"/>
      <c r="CV238" s="207"/>
      <c r="CW238" s="209"/>
      <c r="CX238" s="207"/>
      <c r="CY238" s="207"/>
      <c r="CZ238" s="207"/>
      <c r="DA238" s="207" t="str">
        <f t="shared" si="201"/>
        <v/>
      </c>
      <c r="DB238" s="207"/>
      <c r="DC238" s="207"/>
      <c r="DD238" s="209"/>
      <c r="DE238" s="207"/>
      <c r="DF238" s="207"/>
      <c r="DG238" s="207"/>
      <c r="DH238" s="207" t="str">
        <f t="shared" si="202"/>
        <v/>
      </c>
      <c r="DI238" s="207"/>
      <c r="DJ238" s="207"/>
      <c r="DK238" s="209"/>
      <c r="DL238" s="207"/>
      <c r="DM238" s="207"/>
      <c r="DN238" s="207"/>
      <c r="DO238" s="207" t="str">
        <f t="shared" si="203"/>
        <v/>
      </c>
      <c r="DP238" s="207"/>
      <c r="DQ238" s="207"/>
      <c r="DR238" s="209"/>
      <c r="DS238" s="207"/>
      <c r="DT238" s="207"/>
      <c r="DU238" s="207"/>
      <c r="DV238" s="207" t="str">
        <f t="shared" si="204"/>
        <v/>
      </c>
      <c r="DW238" s="207"/>
      <c r="DX238" s="207"/>
      <c r="DY238" s="209"/>
      <c r="DZ238" s="207"/>
      <c r="EA238" s="207"/>
      <c r="EB238" s="207"/>
      <c r="EC238" s="207" t="str">
        <f t="shared" si="205"/>
        <v/>
      </c>
      <c r="ED238" s="207"/>
      <c r="EE238" s="207"/>
      <c r="EF238" s="207"/>
      <c r="EG238" s="207"/>
      <c r="EH238" s="207"/>
      <c r="EI238" s="207"/>
      <c r="EJ238" s="207" t="str">
        <f t="shared" si="206"/>
        <v/>
      </c>
      <c r="EK238" s="207"/>
      <c r="EL238" s="207"/>
      <c r="EM238" s="209"/>
      <c r="EN238" s="207"/>
      <c r="EO238" s="207"/>
      <c r="EP238" s="207"/>
      <c r="EQ238" s="207" t="str">
        <f t="shared" si="207"/>
        <v/>
      </c>
      <c r="ER238" s="207"/>
      <c r="ES238" s="207"/>
      <c r="ET238" s="209"/>
      <c r="EU238" s="207"/>
      <c r="EV238" s="207"/>
      <c r="EW238" s="207"/>
      <c r="EX238" s="207" t="str">
        <f t="shared" si="208"/>
        <v/>
      </c>
      <c r="EY238" s="207"/>
      <c r="EZ238" s="207"/>
      <c r="FA238" s="209"/>
      <c r="FB238" s="207"/>
      <c r="FC238" s="207"/>
      <c r="FD238" s="207"/>
      <c r="FE238" s="207" t="str">
        <f t="shared" si="209"/>
        <v/>
      </c>
      <c r="FF238" s="207"/>
      <c r="FG238" s="207"/>
      <c r="FH238" s="209"/>
      <c r="FI238" s="207"/>
      <c r="FJ238" s="207"/>
      <c r="FK238" s="207"/>
      <c r="FL238" s="207" t="str">
        <f t="shared" si="210"/>
        <v/>
      </c>
      <c r="FM238" s="207"/>
      <c r="FN238" s="207"/>
      <c r="FO238" s="209"/>
      <c r="FP238" s="207"/>
      <c r="FQ238" s="207"/>
      <c r="FR238" s="207"/>
      <c r="FS238" s="207" t="str">
        <f t="shared" si="211"/>
        <v/>
      </c>
      <c r="FT238" s="207"/>
      <c r="FU238" s="207"/>
      <c r="FV238" s="207"/>
      <c r="FW238" s="207"/>
      <c r="FX238" s="207"/>
      <c r="FY238" s="207"/>
      <c r="FZ238" s="207" t="str">
        <f t="shared" si="212"/>
        <v/>
      </c>
      <c r="GA238" s="207"/>
      <c r="GB238" s="207"/>
      <c r="GC238" s="209"/>
      <c r="GD238" s="207"/>
      <c r="GE238" s="207"/>
      <c r="GF238" s="207"/>
      <c r="GG238" s="207" t="str">
        <f t="shared" si="213"/>
        <v/>
      </c>
      <c r="GH238" s="207"/>
      <c r="GI238" s="207"/>
      <c r="GJ238" s="209"/>
      <c r="GK238" s="207"/>
      <c r="GL238" s="207"/>
      <c r="GM238" s="207"/>
      <c r="GN238" s="207" t="str">
        <f t="shared" si="214"/>
        <v/>
      </c>
      <c r="GO238" s="207"/>
      <c r="GP238" s="207"/>
      <c r="GQ238" s="209"/>
      <c r="GR238" s="207"/>
      <c r="GS238" s="207"/>
      <c r="GT238" s="207"/>
      <c r="GU238" s="207" t="str">
        <f t="shared" si="215"/>
        <v/>
      </c>
      <c r="GV238" s="207"/>
      <c r="GW238" s="207"/>
      <c r="GX238" s="209"/>
      <c r="GY238" s="207"/>
      <c r="GZ238" s="207"/>
      <c r="HA238" s="207"/>
      <c r="HB238" s="207" t="str">
        <f t="shared" si="216"/>
        <v/>
      </c>
      <c r="HC238" s="207"/>
      <c r="HD238" s="207"/>
      <c r="HE238" s="209"/>
      <c r="HF238" s="207"/>
      <c r="HG238" s="207"/>
      <c r="HH238" s="207"/>
      <c r="HI238" s="207" t="str">
        <f t="shared" si="217"/>
        <v/>
      </c>
      <c r="HJ238" s="207"/>
      <c r="HK238" s="207"/>
      <c r="HL238" s="207"/>
      <c r="HM238" s="207"/>
      <c r="HN238" s="207"/>
      <c r="HO238" s="207"/>
      <c r="HP238" s="207" t="str">
        <f t="shared" si="218"/>
        <v/>
      </c>
      <c r="HQ238" s="207"/>
      <c r="HR238" s="207"/>
      <c r="HS238" s="209"/>
      <c r="HT238" s="207"/>
      <c r="HU238" s="207"/>
      <c r="HV238" s="207"/>
      <c r="HW238" s="207" t="str">
        <f t="shared" si="219"/>
        <v/>
      </c>
      <c r="HX238" s="207"/>
      <c r="HY238" s="207"/>
      <c r="HZ238" s="209"/>
      <c r="IA238" s="207"/>
      <c r="IB238" s="207"/>
      <c r="IC238" s="207"/>
      <c r="ID238" s="207" t="str">
        <f t="shared" si="220"/>
        <v/>
      </c>
      <c r="IE238" s="207"/>
      <c r="IF238" s="207"/>
      <c r="IG238" s="209"/>
      <c r="IH238" s="207"/>
      <c r="II238" s="207"/>
      <c r="IJ238" s="207"/>
      <c r="IK238" s="207" t="str">
        <f t="shared" si="221"/>
        <v/>
      </c>
      <c r="IL238" s="207"/>
      <c r="IM238" s="207"/>
      <c r="IN238" s="209"/>
      <c r="IO238" s="207"/>
      <c r="IP238" s="207"/>
      <c r="IQ238" s="207"/>
      <c r="IR238" s="207" t="str">
        <f t="shared" si="222"/>
        <v/>
      </c>
      <c r="IS238" s="207"/>
      <c r="IT238" s="207"/>
      <c r="IU238" s="209"/>
      <c r="IV238" s="207"/>
      <c r="IW238" s="207"/>
      <c r="IX238" s="207"/>
      <c r="IY238" s="207" t="str">
        <f t="shared" si="223"/>
        <v/>
      </c>
      <c r="IZ238" s="207"/>
      <c r="JA238" s="207"/>
      <c r="JB238" s="207"/>
      <c r="JC238" s="207"/>
      <c r="JD238" s="207"/>
      <c r="JE238" s="207"/>
      <c r="JF238" s="207" t="str">
        <f t="shared" si="224"/>
        <v/>
      </c>
      <c r="JG238" s="207"/>
      <c r="JH238" s="207"/>
      <c r="JI238" s="209"/>
      <c r="JJ238" s="207"/>
      <c r="JK238" s="207"/>
      <c r="JL238" s="207"/>
      <c r="JM238" s="207" t="str">
        <f t="shared" si="225"/>
        <v/>
      </c>
      <c r="JN238" s="207"/>
      <c r="JO238" s="207"/>
      <c r="JP238" s="209"/>
      <c r="JQ238" s="207"/>
      <c r="JR238" s="207"/>
      <c r="JS238" s="207"/>
      <c r="JT238" s="207" t="str">
        <f t="shared" si="226"/>
        <v/>
      </c>
      <c r="JU238" s="207"/>
      <c r="JV238" s="207"/>
      <c r="JW238" s="209"/>
      <c r="JX238" s="207"/>
      <c r="JY238" s="207"/>
      <c r="JZ238" s="207"/>
      <c r="KA238" s="207" t="str">
        <f t="shared" si="227"/>
        <v/>
      </c>
      <c r="KB238" s="207"/>
      <c r="KC238" s="207"/>
      <c r="KD238" s="209"/>
      <c r="KE238" s="207"/>
      <c r="KF238" s="207"/>
      <c r="KG238" s="207"/>
      <c r="KH238" s="207" t="str">
        <f t="shared" si="228"/>
        <v/>
      </c>
      <c r="KI238" s="207"/>
      <c r="KJ238" s="207"/>
      <c r="KK238" s="209"/>
      <c r="KL238" s="207"/>
      <c r="KM238" s="207"/>
      <c r="KN238" s="207"/>
      <c r="KO238" s="207" t="str">
        <f t="shared" si="229"/>
        <v/>
      </c>
      <c r="KP238" s="207"/>
      <c r="KQ238" s="207"/>
      <c r="KR238" s="207"/>
      <c r="KS238" s="207"/>
      <c r="KT238" s="207"/>
      <c r="KU238" s="207"/>
      <c r="KV238" s="207" t="str">
        <f t="shared" si="230"/>
        <v/>
      </c>
      <c r="KW238" s="207"/>
      <c r="KX238" s="207"/>
      <c r="KY238" s="209"/>
      <c r="KZ238" s="207"/>
      <c r="LA238" s="207"/>
      <c r="LB238" s="207"/>
      <c r="LC238" s="207" t="str">
        <f t="shared" si="231"/>
        <v/>
      </c>
      <c r="LD238" s="207"/>
      <c r="LE238" s="207"/>
      <c r="LF238" s="209"/>
      <c r="LG238" s="207"/>
      <c r="LH238" s="207"/>
      <c r="LI238" s="207"/>
      <c r="LJ238" s="207" t="str">
        <f t="shared" si="242"/>
        <v/>
      </c>
      <c r="LK238" s="207"/>
      <c r="LL238" s="207"/>
      <c r="LM238" s="209"/>
      <c r="LN238" s="207"/>
      <c r="LO238" s="207"/>
      <c r="LP238" s="207"/>
      <c r="LQ238" s="207" t="str">
        <f t="shared" si="243"/>
        <v/>
      </c>
      <c r="LR238" s="207"/>
      <c r="LS238" s="207"/>
      <c r="LT238" s="209"/>
      <c r="LU238" s="207"/>
      <c r="LV238" s="207"/>
      <c r="LW238" s="207"/>
      <c r="LX238" s="207" t="str">
        <f t="shared" si="244"/>
        <v/>
      </c>
      <c r="LY238" s="207"/>
      <c r="LZ238" s="207"/>
      <c r="MA238" s="209"/>
      <c r="MB238" s="207"/>
      <c r="MC238" s="207"/>
      <c r="MD238" s="207"/>
      <c r="ME238" s="207" t="str">
        <f t="shared" si="245"/>
        <v/>
      </c>
      <c r="MF238" s="207"/>
      <c r="MG238" s="207"/>
      <c r="MH238" s="207"/>
      <c r="MI238" s="207"/>
      <c r="MJ238" s="207"/>
      <c r="MK238" s="207"/>
      <c r="ML238" s="207" t="str">
        <f t="shared" si="246"/>
        <v/>
      </c>
      <c r="MM238" s="207"/>
      <c r="MN238" s="207"/>
      <c r="MO238" s="209"/>
      <c r="MP238" s="207"/>
      <c r="MQ238" s="207"/>
      <c r="MR238" s="207"/>
      <c r="MS238" s="207" t="str">
        <f t="shared" si="247"/>
        <v/>
      </c>
      <c r="MT238" s="207"/>
      <c r="MU238" s="207"/>
      <c r="MV238" s="209"/>
      <c r="MW238" s="207"/>
      <c r="MX238" s="207"/>
      <c r="MY238" s="207"/>
      <c r="MZ238" s="207" t="str">
        <f t="shared" si="248"/>
        <v/>
      </c>
      <c r="NA238" s="207"/>
      <c r="NB238" s="207"/>
      <c r="NC238" s="209"/>
      <c r="ND238" s="207"/>
      <c r="NE238" s="207"/>
      <c r="NF238" s="207"/>
      <c r="NG238" s="207" t="str">
        <f t="shared" si="249"/>
        <v/>
      </c>
      <c r="NH238" s="207"/>
      <c r="NI238" s="207"/>
      <c r="NJ238" s="209"/>
      <c r="NK238" s="207"/>
      <c r="NL238" s="207"/>
      <c r="NM238" s="207"/>
      <c r="NN238" s="207" t="str">
        <f t="shared" si="250"/>
        <v/>
      </c>
      <c r="NO238" s="207"/>
      <c r="NP238" s="207"/>
      <c r="NQ238" s="209"/>
      <c r="NR238" s="207"/>
      <c r="NS238" s="207"/>
      <c r="NT238" s="207"/>
      <c r="NU238" s="207" t="str">
        <f t="shared" si="251"/>
        <v/>
      </c>
      <c r="NV238" s="207"/>
      <c r="NW238" s="207"/>
      <c r="NX238" s="207"/>
      <c r="NY238" s="207"/>
      <c r="NZ238" s="207"/>
      <c r="OA238" s="207"/>
      <c r="OB238" s="207" t="str">
        <f t="shared" si="252"/>
        <v/>
      </c>
      <c r="OC238" s="207"/>
      <c r="OD238" s="207"/>
      <c r="OE238" s="209"/>
      <c r="OF238" s="207"/>
      <c r="OG238" s="207"/>
      <c r="OH238" s="207"/>
      <c r="OI238" s="207" t="str">
        <f t="shared" si="253"/>
        <v/>
      </c>
      <c r="OJ238" s="207"/>
      <c r="OK238" s="207"/>
      <c r="OL238" s="209"/>
      <c r="OM238" s="207"/>
      <c r="ON238" s="207"/>
      <c r="OO238" s="207"/>
      <c r="OP238" s="207" t="str">
        <f t="shared" si="254"/>
        <v/>
      </c>
      <c r="OQ238" s="207"/>
      <c r="OR238" s="207"/>
      <c r="OS238" s="209"/>
      <c r="OT238" s="207"/>
      <c r="OU238" s="207"/>
      <c r="OV238" s="207"/>
      <c r="OW238" s="207" t="str">
        <f t="shared" si="255"/>
        <v/>
      </c>
      <c r="OX238" s="207"/>
      <c r="OY238" s="207"/>
      <c r="OZ238" s="209"/>
      <c r="PA238" s="207"/>
      <c r="PB238" s="207"/>
      <c r="PC238" s="207"/>
      <c r="PD238" s="207" t="str">
        <f t="shared" si="256"/>
        <v/>
      </c>
      <c r="PE238" s="207"/>
      <c r="PF238" s="207"/>
      <c r="PG238" s="209"/>
      <c r="PH238" s="207"/>
      <c r="PI238" s="207"/>
      <c r="PJ238" s="207"/>
      <c r="PK238" s="207" t="str">
        <f t="shared" si="257"/>
        <v/>
      </c>
      <c r="PL238" s="207"/>
      <c r="PM238" s="207"/>
      <c r="PN238" s="207"/>
      <c r="PO238" s="207"/>
      <c r="PP238" s="207"/>
      <c r="PQ238" s="207"/>
      <c r="PR238" s="207" t="str">
        <f t="shared" si="258"/>
        <v/>
      </c>
      <c r="PS238" s="207"/>
      <c r="PT238" s="207"/>
      <c r="PU238" s="207"/>
      <c r="PV238" s="207"/>
      <c r="PW238" s="207"/>
      <c r="PX238" s="207"/>
      <c r="PY238" s="207" t="str">
        <f t="shared" si="259"/>
        <v/>
      </c>
      <c r="PZ238" s="207"/>
      <c r="QA238" s="207"/>
      <c r="QB238" s="207"/>
      <c r="QC238" s="207"/>
      <c r="QD238" s="207"/>
      <c r="QE238" s="207"/>
      <c r="QF238" s="207" t="str">
        <f t="shared" si="260"/>
        <v/>
      </c>
      <c r="QG238" s="207"/>
      <c r="QH238" s="207"/>
      <c r="QI238" s="207"/>
      <c r="QJ238" s="207"/>
      <c r="QK238" s="207"/>
      <c r="QL238" s="207"/>
      <c r="QM238" s="207"/>
      <c r="QN238" s="207"/>
      <c r="QO238" s="207"/>
      <c r="QP238" s="207"/>
      <c r="QQ238" s="207"/>
      <c r="QR238" s="207"/>
      <c r="QS238" s="207"/>
      <c r="QT238" s="207"/>
      <c r="QU238" s="207"/>
      <c r="QV238" s="207"/>
    </row>
    <row r="239" spans="1:464" s="6" customFormat="1" ht="16.5">
      <c r="A239" s="207"/>
      <c r="B239" s="208"/>
      <c r="C239" s="208"/>
      <c r="D239" s="208"/>
      <c r="E239" s="208"/>
      <c r="F239" s="207"/>
      <c r="G239" s="207" t="e">
        <f t="shared" si="265"/>
        <v>#N/A</v>
      </c>
      <c r="H239" s="208"/>
      <c r="I239" s="208"/>
      <c r="J239" s="208"/>
      <c r="K239" s="207"/>
      <c r="L239" s="207"/>
      <c r="M239" s="207"/>
      <c r="N239" s="207">
        <f t="shared" si="266"/>
        <v>20</v>
      </c>
      <c r="O239" s="207"/>
      <c r="P239" s="207"/>
      <c r="Q239" s="209"/>
      <c r="R239" s="207"/>
      <c r="S239" s="207"/>
      <c r="T239" s="207"/>
      <c r="U239" s="207">
        <f t="shared" si="267"/>
        <v>0</v>
      </c>
      <c r="V239" s="207"/>
      <c r="W239" s="207"/>
      <c r="X239" s="209"/>
      <c r="Y239" s="207"/>
      <c r="Z239" s="207"/>
      <c r="AA239" s="207"/>
      <c r="AB239" s="207">
        <f t="shared" si="268"/>
        <v>0</v>
      </c>
      <c r="AC239" s="207"/>
      <c r="AD239" s="207"/>
      <c r="AE239" s="209"/>
      <c r="AF239" s="207"/>
      <c r="AG239" s="207"/>
      <c r="AH239" s="207"/>
      <c r="AI239" s="207" t="str">
        <f t="shared" si="191"/>
        <v/>
      </c>
      <c r="AJ239" s="207"/>
      <c r="AK239" s="207"/>
      <c r="AL239" s="209"/>
      <c r="AM239" s="207"/>
      <c r="AN239" s="207"/>
      <c r="AO239" s="207"/>
      <c r="AP239" s="207" t="str">
        <f t="shared" si="192"/>
        <v/>
      </c>
      <c r="AQ239" s="207"/>
      <c r="AR239" s="207"/>
      <c r="AS239" s="209"/>
      <c r="AT239" s="207"/>
      <c r="AU239" s="207"/>
      <c r="AV239" s="207"/>
      <c r="AW239" s="207" t="str">
        <f t="shared" si="193"/>
        <v/>
      </c>
      <c r="AX239" s="207"/>
      <c r="AY239" s="207"/>
      <c r="AZ239" s="207"/>
      <c r="BA239" s="207"/>
      <c r="BB239" s="207"/>
      <c r="BC239" s="207"/>
      <c r="BD239" s="207" t="str">
        <f t="shared" si="194"/>
        <v/>
      </c>
      <c r="BE239" s="207"/>
      <c r="BF239" s="207"/>
      <c r="BG239" s="209"/>
      <c r="BH239" s="207"/>
      <c r="BI239" s="207"/>
      <c r="BJ239" s="207"/>
      <c r="BK239" s="207" t="str">
        <f t="shared" si="195"/>
        <v/>
      </c>
      <c r="BL239" s="207"/>
      <c r="BM239" s="207"/>
      <c r="BN239" s="209"/>
      <c r="BO239" s="207"/>
      <c r="BP239" s="207"/>
      <c r="BQ239" s="207"/>
      <c r="BR239" s="207" t="str">
        <f t="shared" si="196"/>
        <v/>
      </c>
      <c r="BS239" s="207"/>
      <c r="BT239" s="207"/>
      <c r="BU239" s="209"/>
      <c r="BV239" s="207"/>
      <c r="BW239" s="207"/>
      <c r="BX239" s="207"/>
      <c r="BY239" s="207" t="str">
        <f t="shared" si="197"/>
        <v/>
      </c>
      <c r="BZ239" s="207"/>
      <c r="CA239" s="207"/>
      <c r="CB239" s="209"/>
      <c r="CC239" s="207"/>
      <c r="CD239" s="207"/>
      <c r="CE239" s="207"/>
      <c r="CF239" s="207" t="str">
        <f t="shared" si="198"/>
        <v/>
      </c>
      <c r="CG239" s="207"/>
      <c r="CH239" s="207"/>
      <c r="CI239" s="209"/>
      <c r="CJ239" s="207"/>
      <c r="CK239" s="207"/>
      <c r="CL239" s="207"/>
      <c r="CM239" s="207" t="str">
        <f t="shared" si="199"/>
        <v/>
      </c>
      <c r="CN239" s="207"/>
      <c r="CO239" s="207"/>
      <c r="CP239" s="207"/>
      <c r="CQ239" s="207"/>
      <c r="CR239" s="207"/>
      <c r="CS239" s="207"/>
      <c r="CT239" s="207" t="str">
        <f t="shared" si="200"/>
        <v/>
      </c>
      <c r="CU239" s="207"/>
      <c r="CV239" s="207"/>
      <c r="CW239" s="209"/>
      <c r="CX239" s="207"/>
      <c r="CY239" s="207"/>
      <c r="CZ239" s="207"/>
      <c r="DA239" s="207" t="str">
        <f t="shared" si="201"/>
        <v/>
      </c>
      <c r="DB239" s="207"/>
      <c r="DC239" s="207"/>
      <c r="DD239" s="209"/>
      <c r="DE239" s="207"/>
      <c r="DF239" s="207"/>
      <c r="DG239" s="207"/>
      <c r="DH239" s="207" t="str">
        <f t="shared" si="202"/>
        <v/>
      </c>
      <c r="DI239" s="207"/>
      <c r="DJ239" s="207"/>
      <c r="DK239" s="209"/>
      <c r="DL239" s="207"/>
      <c r="DM239" s="207"/>
      <c r="DN239" s="207"/>
      <c r="DO239" s="207" t="str">
        <f t="shared" si="203"/>
        <v/>
      </c>
      <c r="DP239" s="207"/>
      <c r="DQ239" s="207"/>
      <c r="DR239" s="209"/>
      <c r="DS239" s="207"/>
      <c r="DT239" s="207"/>
      <c r="DU239" s="207"/>
      <c r="DV239" s="207" t="str">
        <f t="shared" si="204"/>
        <v/>
      </c>
      <c r="DW239" s="207"/>
      <c r="DX239" s="207"/>
      <c r="DY239" s="209"/>
      <c r="DZ239" s="207"/>
      <c r="EA239" s="207"/>
      <c r="EB239" s="207"/>
      <c r="EC239" s="207" t="str">
        <f t="shared" si="205"/>
        <v/>
      </c>
      <c r="ED239" s="207"/>
      <c r="EE239" s="207"/>
      <c r="EF239" s="207"/>
      <c r="EG239" s="207"/>
      <c r="EH239" s="207"/>
      <c r="EI239" s="207"/>
      <c r="EJ239" s="207" t="str">
        <f t="shared" si="206"/>
        <v/>
      </c>
      <c r="EK239" s="207"/>
      <c r="EL239" s="207"/>
      <c r="EM239" s="209"/>
      <c r="EN239" s="207"/>
      <c r="EO239" s="207"/>
      <c r="EP239" s="207"/>
      <c r="EQ239" s="207" t="str">
        <f t="shared" si="207"/>
        <v/>
      </c>
      <c r="ER239" s="207"/>
      <c r="ES239" s="207"/>
      <c r="ET239" s="209"/>
      <c r="EU239" s="207"/>
      <c r="EV239" s="207"/>
      <c r="EW239" s="207"/>
      <c r="EX239" s="207" t="str">
        <f t="shared" si="208"/>
        <v/>
      </c>
      <c r="EY239" s="207"/>
      <c r="EZ239" s="207"/>
      <c r="FA239" s="209"/>
      <c r="FB239" s="207"/>
      <c r="FC239" s="207"/>
      <c r="FD239" s="207"/>
      <c r="FE239" s="207" t="str">
        <f t="shared" si="209"/>
        <v/>
      </c>
      <c r="FF239" s="207"/>
      <c r="FG239" s="207"/>
      <c r="FH239" s="209"/>
      <c r="FI239" s="207"/>
      <c r="FJ239" s="207"/>
      <c r="FK239" s="207"/>
      <c r="FL239" s="207" t="str">
        <f t="shared" si="210"/>
        <v/>
      </c>
      <c r="FM239" s="207"/>
      <c r="FN239" s="207"/>
      <c r="FO239" s="209"/>
      <c r="FP239" s="207"/>
      <c r="FQ239" s="207"/>
      <c r="FR239" s="207"/>
      <c r="FS239" s="207" t="str">
        <f t="shared" si="211"/>
        <v/>
      </c>
      <c r="FT239" s="207"/>
      <c r="FU239" s="207"/>
      <c r="FV239" s="207"/>
      <c r="FW239" s="207"/>
      <c r="FX239" s="207"/>
      <c r="FY239" s="207"/>
      <c r="FZ239" s="207" t="str">
        <f t="shared" si="212"/>
        <v/>
      </c>
      <c r="GA239" s="207"/>
      <c r="GB239" s="207"/>
      <c r="GC239" s="209"/>
      <c r="GD239" s="207"/>
      <c r="GE239" s="207"/>
      <c r="GF239" s="207"/>
      <c r="GG239" s="207" t="str">
        <f t="shared" si="213"/>
        <v/>
      </c>
      <c r="GH239" s="207"/>
      <c r="GI239" s="207"/>
      <c r="GJ239" s="209"/>
      <c r="GK239" s="207"/>
      <c r="GL239" s="207"/>
      <c r="GM239" s="207"/>
      <c r="GN239" s="207" t="str">
        <f t="shared" si="214"/>
        <v/>
      </c>
      <c r="GO239" s="207"/>
      <c r="GP239" s="207"/>
      <c r="GQ239" s="209"/>
      <c r="GR239" s="207"/>
      <c r="GS239" s="207"/>
      <c r="GT239" s="207"/>
      <c r="GU239" s="207" t="str">
        <f t="shared" si="215"/>
        <v/>
      </c>
      <c r="GV239" s="207"/>
      <c r="GW239" s="207"/>
      <c r="GX239" s="209"/>
      <c r="GY239" s="207"/>
      <c r="GZ239" s="207"/>
      <c r="HA239" s="207"/>
      <c r="HB239" s="207" t="str">
        <f t="shared" si="216"/>
        <v/>
      </c>
      <c r="HC239" s="207"/>
      <c r="HD239" s="207"/>
      <c r="HE239" s="209"/>
      <c r="HF239" s="207"/>
      <c r="HG239" s="207"/>
      <c r="HH239" s="207"/>
      <c r="HI239" s="207" t="str">
        <f t="shared" si="217"/>
        <v/>
      </c>
      <c r="HJ239" s="207"/>
      <c r="HK239" s="207"/>
      <c r="HL239" s="207"/>
      <c r="HM239" s="207"/>
      <c r="HN239" s="207"/>
      <c r="HO239" s="207"/>
      <c r="HP239" s="207" t="str">
        <f t="shared" si="218"/>
        <v/>
      </c>
      <c r="HQ239" s="207"/>
      <c r="HR239" s="207"/>
      <c r="HS239" s="209"/>
      <c r="HT239" s="207"/>
      <c r="HU239" s="207"/>
      <c r="HV239" s="207"/>
      <c r="HW239" s="207" t="str">
        <f t="shared" si="219"/>
        <v/>
      </c>
      <c r="HX239" s="207"/>
      <c r="HY239" s="207"/>
      <c r="HZ239" s="209"/>
      <c r="IA239" s="207"/>
      <c r="IB239" s="207"/>
      <c r="IC239" s="207"/>
      <c r="ID239" s="207" t="str">
        <f t="shared" si="220"/>
        <v/>
      </c>
      <c r="IE239" s="207"/>
      <c r="IF239" s="207"/>
      <c r="IG239" s="209"/>
      <c r="IH239" s="207"/>
      <c r="II239" s="207"/>
      <c r="IJ239" s="207"/>
      <c r="IK239" s="207" t="str">
        <f t="shared" si="221"/>
        <v/>
      </c>
      <c r="IL239" s="207"/>
      <c r="IM239" s="207"/>
      <c r="IN239" s="209"/>
      <c r="IO239" s="207"/>
      <c r="IP239" s="207"/>
      <c r="IQ239" s="207"/>
      <c r="IR239" s="207" t="str">
        <f t="shared" si="222"/>
        <v/>
      </c>
      <c r="IS239" s="207"/>
      <c r="IT239" s="207"/>
      <c r="IU239" s="209"/>
      <c r="IV239" s="207"/>
      <c r="IW239" s="207"/>
      <c r="IX239" s="207"/>
      <c r="IY239" s="207" t="str">
        <f t="shared" si="223"/>
        <v/>
      </c>
      <c r="IZ239" s="207"/>
      <c r="JA239" s="207"/>
      <c r="JB239" s="207"/>
      <c r="JC239" s="207"/>
      <c r="JD239" s="207"/>
      <c r="JE239" s="207"/>
      <c r="JF239" s="207" t="str">
        <f t="shared" si="224"/>
        <v/>
      </c>
      <c r="JG239" s="207"/>
      <c r="JH239" s="207"/>
      <c r="JI239" s="209"/>
      <c r="JJ239" s="207"/>
      <c r="JK239" s="207"/>
      <c r="JL239" s="207"/>
      <c r="JM239" s="207" t="str">
        <f t="shared" si="225"/>
        <v/>
      </c>
      <c r="JN239" s="207"/>
      <c r="JO239" s="207"/>
      <c r="JP239" s="209"/>
      <c r="JQ239" s="207"/>
      <c r="JR239" s="207"/>
      <c r="JS239" s="207"/>
      <c r="JT239" s="207" t="str">
        <f t="shared" si="226"/>
        <v/>
      </c>
      <c r="JU239" s="207"/>
      <c r="JV239" s="207"/>
      <c r="JW239" s="209"/>
      <c r="JX239" s="207"/>
      <c r="JY239" s="207"/>
      <c r="JZ239" s="207"/>
      <c r="KA239" s="207" t="str">
        <f t="shared" si="227"/>
        <v/>
      </c>
      <c r="KB239" s="207"/>
      <c r="KC239" s="207"/>
      <c r="KD239" s="209"/>
      <c r="KE239" s="207"/>
      <c r="KF239" s="207"/>
      <c r="KG239" s="207"/>
      <c r="KH239" s="207" t="str">
        <f t="shared" si="228"/>
        <v/>
      </c>
      <c r="KI239" s="207"/>
      <c r="KJ239" s="207"/>
      <c r="KK239" s="209"/>
      <c r="KL239" s="207"/>
      <c r="KM239" s="207"/>
      <c r="KN239" s="207"/>
      <c r="KO239" s="207" t="str">
        <f t="shared" si="229"/>
        <v/>
      </c>
      <c r="KP239" s="207"/>
      <c r="KQ239" s="207"/>
      <c r="KR239" s="207"/>
      <c r="KS239" s="207"/>
      <c r="KT239" s="207"/>
      <c r="KU239" s="207"/>
      <c r="KV239" s="207" t="str">
        <f t="shared" si="230"/>
        <v/>
      </c>
      <c r="KW239" s="207"/>
      <c r="KX239" s="207"/>
      <c r="KY239" s="209"/>
      <c r="KZ239" s="207"/>
      <c r="LA239" s="207"/>
      <c r="LB239" s="207"/>
      <c r="LC239" s="207" t="str">
        <f t="shared" si="231"/>
        <v/>
      </c>
      <c r="LD239" s="207"/>
      <c r="LE239" s="207"/>
      <c r="LF239" s="209"/>
      <c r="LG239" s="207"/>
      <c r="LH239" s="207"/>
      <c r="LI239" s="207"/>
      <c r="LJ239" s="207" t="str">
        <f t="shared" si="242"/>
        <v/>
      </c>
      <c r="LK239" s="207"/>
      <c r="LL239" s="207"/>
      <c r="LM239" s="209"/>
      <c r="LN239" s="207"/>
      <c r="LO239" s="207"/>
      <c r="LP239" s="207"/>
      <c r="LQ239" s="207" t="str">
        <f t="shared" si="243"/>
        <v/>
      </c>
      <c r="LR239" s="207"/>
      <c r="LS239" s="207"/>
      <c r="LT239" s="209"/>
      <c r="LU239" s="207"/>
      <c r="LV239" s="207"/>
      <c r="LW239" s="207"/>
      <c r="LX239" s="207" t="str">
        <f t="shared" si="244"/>
        <v/>
      </c>
      <c r="LY239" s="207"/>
      <c r="LZ239" s="207"/>
      <c r="MA239" s="209"/>
      <c r="MB239" s="207"/>
      <c r="MC239" s="207"/>
      <c r="MD239" s="207"/>
      <c r="ME239" s="207" t="str">
        <f t="shared" si="245"/>
        <v/>
      </c>
      <c r="MF239" s="207"/>
      <c r="MG239" s="207"/>
      <c r="MH239" s="207"/>
      <c r="MI239" s="207"/>
      <c r="MJ239" s="207"/>
      <c r="MK239" s="207"/>
      <c r="ML239" s="207" t="str">
        <f t="shared" si="246"/>
        <v/>
      </c>
      <c r="MM239" s="207"/>
      <c r="MN239" s="207"/>
      <c r="MO239" s="209"/>
      <c r="MP239" s="207"/>
      <c r="MQ239" s="207"/>
      <c r="MR239" s="207"/>
      <c r="MS239" s="207" t="str">
        <f t="shared" si="247"/>
        <v/>
      </c>
      <c r="MT239" s="207"/>
      <c r="MU239" s="207"/>
      <c r="MV239" s="209"/>
      <c r="MW239" s="207"/>
      <c r="MX239" s="207"/>
      <c r="MY239" s="207"/>
      <c r="MZ239" s="207" t="str">
        <f t="shared" si="248"/>
        <v/>
      </c>
      <c r="NA239" s="207"/>
      <c r="NB239" s="207"/>
      <c r="NC239" s="209"/>
      <c r="ND239" s="207"/>
      <c r="NE239" s="207"/>
      <c r="NF239" s="207"/>
      <c r="NG239" s="207" t="str">
        <f t="shared" si="249"/>
        <v/>
      </c>
      <c r="NH239" s="207"/>
      <c r="NI239" s="207"/>
      <c r="NJ239" s="209"/>
      <c r="NK239" s="207"/>
      <c r="NL239" s="207"/>
      <c r="NM239" s="207"/>
      <c r="NN239" s="207" t="str">
        <f t="shared" si="250"/>
        <v/>
      </c>
      <c r="NO239" s="207"/>
      <c r="NP239" s="207"/>
      <c r="NQ239" s="209"/>
      <c r="NR239" s="207"/>
      <c r="NS239" s="207"/>
      <c r="NT239" s="207"/>
      <c r="NU239" s="207" t="str">
        <f t="shared" si="251"/>
        <v/>
      </c>
      <c r="NV239" s="207"/>
      <c r="NW239" s="207"/>
      <c r="NX239" s="207"/>
      <c r="NY239" s="207"/>
      <c r="NZ239" s="207"/>
      <c r="OA239" s="207"/>
      <c r="OB239" s="207" t="str">
        <f t="shared" si="252"/>
        <v/>
      </c>
      <c r="OC239" s="207"/>
      <c r="OD239" s="207"/>
      <c r="OE239" s="209"/>
      <c r="OF239" s="207"/>
      <c r="OG239" s="207"/>
      <c r="OH239" s="207"/>
      <c r="OI239" s="207" t="str">
        <f t="shared" si="253"/>
        <v/>
      </c>
      <c r="OJ239" s="207"/>
      <c r="OK239" s="207"/>
      <c r="OL239" s="209"/>
      <c r="OM239" s="207"/>
      <c r="ON239" s="207"/>
      <c r="OO239" s="207"/>
      <c r="OP239" s="207" t="str">
        <f t="shared" si="254"/>
        <v/>
      </c>
      <c r="OQ239" s="207"/>
      <c r="OR239" s="207"/>
      <c r="OS239" s="209"/>
      <c r="OT239" s="207"/>
      <c r="OU239" s="207"/>
      <c r="OV239" s="207"/>
      <c r="OW239" s="207" t="str">
        <f t="shared" si="255"/>
        <v/>
      </c>
      <c r="OX239" s="207"/>
      <c r="OY239" s="207"/>
      <c r="OZ239" s="209"/>
      <c r="PA239" s="207"/>
      <c r="PB239" s="207"/>
      <c r="PC239" s="207"/>
      <c r="PD239" s="207" t="str">
        <f t="shared" si="256"/>
        <v/>
      </c>
      <c r="PE239" s="207"/>
      <c r="PF239" s="207"/>
      <c r="PG239" s="209"/>
      <c r="PH239" s="207"/>
      <c r="PI239" s="207"/>
      <c r="PJ239" s="207"/>
      <c r="PK239" s="207" t="str">
        <f t="shared" si="257"/>
        <v/>
      </c>
      <c r="PL239" s="207"/>
      <c r="PM239" s="207"/>
      <c r="PN239" s="207"/>
      <c r="PO239" s="207"/>
      <c r="PP239" s="207"/>
      <c r="PQ239" s="207"/>
      <c r="PR239" s="207" t="str">
        <f t="shared" si="258"/>
        <v/>
      </c>
      <c r="PS239" s="207"/>
      <c r="PT239" s="207"/>
      <c r="PU239" s="207"/>
      <c r="PV239" s="207"/>
      <c r="PW239" s="207"/>
      <c r="PX239" s="207"/>
      <c r="PY239" s="207" t="str">
        <f t="shared" si="259"/>
        <v/>
      </c>
      <c r="PZ239" s="207"/>
      <c r="QA239" s="207"/>
      <c r="QB239" s="207"/>
      <c r="QC239" s="207"/>
      <c r="QD239" s="207"/>
      <c r="QE239" s="207"/>
      <c r="QF239" s="207" t="str">
        <f t="shared" si="260"/>
        <v/>
      </c>
      <c r="QG239" s="207"/>
      <c r="QH239" s="207"/>
      <c r="QI239" s="207"/>
      <c r="QJ239" s="207"/>
      <c r="QK239" s="207"/>
      <c r="QL239" s="207"/>
      <c r="QM239" s="207"/>
      <c r="QN239" s="207"/>
      <c r="QO239" s="207"/>
      <c r="QP239" s="207"/>
      <c r="QQ239" s="207"/>
      <c r="QR239" s="207"/>
      <c r="QS239" s="207"/>
      <c r="QT239" s="207"/>
      <c r="QU239" s="207"/>
      <c r="QV239" s="207"/>
    </row>
    <row r="240" spans="1:464" s="6" customFormat="1" ht="16.5">
      <c r="A240" s="207"/>
      <c r="B240" s="208"/>
      <c r="C240" s="208"/>
      <c r="D240" s="208"/>
      <c r="E240" s="208"/>
      <c r="F240" s="207"/>
      <c r="G240" s="207" t="e">
        <f t="shared" si="265"/>
        <v>#N/A</v>
      </c>
      <c r="H240" s="208"/>
      <c r="I240" s="208"/>
      <c r="J240" s="208"/>
      <c r="K240" s="207"/>
      <c r="L240" s="207"/>
      <c r="M240" s="207"/>
      <c r="N240" s="207">
        <f t="shared" si="266"/>
        <v>20</v>
      </c>
      <c r="O240" s="207"/>
      <c r="P240" s="207"/>
      <c r="Q240" s="209"/>
      <c r="R240" s="207"/>
      <c r="S240" s="207"/>
      <c r="T240" s="207"/>
      <c r="U240" s="207">
        <f t="shared" si="267"/>
        <v>0</v>
      </c>
      <c r="V240" s="207"/>
      <c r="W240" s="207"/>
      <c r="X240" s="209"/>
      <c r="Y240" s="207"/>
      <c r="Z240" s="207"/>
      <c r="AA240" s="207"/>
      <c r="AB240" s="207">
        <f t="shared" si="268"/>
        <v>0</v>
      </c>
      <c r="AC240" s="207"/>
      <c r="AD240" s="207"/>
      <c r="AE240" s="209"/>
      <c r="AF240" s="207"/>
      <c r="AG240" s="207"/>
      <c r="AH240" s="207"/>
      <c r="AI240" s="207" t="str">
        <f t="shared" si="191"/>
        <v/>
      </c>
      <c r="AJ240" s="207"/>
      <c r="AK240" s="207"/>
      <c r="AL240" s="209"/>
      <c r="AM240" s="207"/>
      <c r="AN240" s="207"/>
      <c r="AO240" s="207"/>
      <c r="AP240" s="207" t="str">
        <f t="shared" si="192"/>
        <v/>
      </c>
      <c r="AQ240" s="207"/>
      <c r="AR240" s="207"/>
      <c r="AS240" s="209"/>
      <c r="AT240" s="207"/>
      <c r="AU240" s="207"/>
      <c r="AV240" s="207"/>
      <c r="AW240" s="207" t="str">
        <f t="shared" si="193"/>
        <v/>
      </c>
      <c r="AX240" s="207"/>
      <c r="AY240" s="207"/>
      <c r="AZ240" s="207"/>
      <c r="BA240" s="207"/>
      <c r="BB240" s="207"/>
      <c r="BC240" s="207"/>
      <c r="BD240" s="207" t="str">
        <f t="shared" si="194"/>
        <v/>
      </c>
      <c r="BE240" s="207"/>
      <c r="BF240" s="207"/>
      <c r="BG240" s="209"/>
      <c r="BH240" s="207"/>
      <c r="BI240" s="207"/>
      <c r="BJ240" s="207"/>
      <c r="BK240" s="207" t="str">
        <f t="shared" si="195"/>
        <v/>
      </c>
      <c r="BL240" s="207"/>
      <c r="BM240" s="207"/>
      <c r="BN240" s="209"/>
      <c r="BO240" s="207"/>
      <c r="BP240" s="207"/>
      <c r="BQ240" s="207"/>
      <c r="BR240" s="207" t="str">
        <f t="shared" si="196"/>
        <v/>
      </c>
      <c r="BS240" s="207"/>
      <c r="BT240" s="207"/>
      <c r="BU240" s="209"/>
      <c r="BV240" s="207"/>
      <c r="BW240" s="207"/>
      <c r="BX240" s="207"/>
      <c r="BY240" s="207" t="str">
        <f t="shared" si="197"/>
        <v/>
      </c>
      <c r="BZ240" s="207"/>
      <c r="CA240" s="207"/>
      <c r="CB240" s="209"/>
      <c r="CC240" s="207"/>
      <c r="CD240" s="207"/>
      <c r="CE240" s="207"/>
      <c r="CF240" s="207" t="str">
        <f t="shared" si="198"/>
        <v/>
      </c>
      <c r="CG240" s="207"/>
      <c r="CH240" s="207"/>
      <c r="CI240" s="209"/>
      <c r="CJ240" s="207"/>
      <c r="CK240" s="207"/>
      <c r="CL240" s="207"/>
      <c r="CM240" s="207" t="str">
        <f t="shared" si="199"/>
        <v/>
      </c>
      <c r="CN240" s="207"/>
      <c r="CO240" s="207"/>
      <c r="CP240" s="207"/>
      <c r="CQ240" s="207"/>
      <c r="CR240" s="207"/>
      <c r="CS240" s="207"/>
      <c r="CT240" s="207" t="str">
        <f t="shared" si="200"/>
        <v/>
      </c>
      <c r="CU240" s="207"/>
      <c r="CV240" s="207"/>
      <c r="CW240" s="209"/>
      <c r="CX240" s="207"/>
      <c r="CY240" s="207"/>
      <c r="CZ240" s="207"/>
      <c r="DA240" s="207" t="str">
        <f t="shared" si="201"/>
        <v/>
      </c>
      <c r="DB240" s="207"/>
      <c r="DC240" s="207"/>
      <c r="DD240" s="209"/>
      <c r="DE240" s="207"/>
      <c r="DF240" s="207"/>
      <c r="DG240" s="207"/>
      <c r="DH240" s="207" t="str">
        <f t="shared" si="202"/>
        <v/>
      </c>
      <c r="DI240" s="207"/>
      <c r="DJ240" s="207"/>
      <c r="DK240" s="209"/>
      <c r="DL240" s="207"/>
      <c r="DM240" s="207"/>
      <c r="DN240" s="207"/>
      <c r="DO240" s="207" t="str">
        <f t="shared" si="203"/>
        <v/>
      </c>
      <c r="DP240" s="207"/>
      <c r="DQ240" s="207"/>
      <c r="DR240" s="209"/>
      <c r="DS240" s="207"/>
      <c r="DT240" s="207"/>
      <c r="DU240" s="207"/>
      <c r="DV240" s="207" t="str">
        <f t="shared" si="204"/>
        <v/>
      </c>
      <c r="DW240" s="207"/>
      <c r="DX240" s="207"/>
      <c r="DY240" s="209"/>
      <c r="DZ240" s="207"/>
      <c r="EA240" s="207"/>
      <c r="EB240" s="207"/>
      <c r="EC240" s="207" t="str">
        <f t="shared" si="205"/>
        <v/>
      </c>
      <c r="ED240" s="207"/>
      <c r="EE240" s="207"/>
      <c r="EF240" s="207"/>
      <c r="EG240" s="207"/>
      <c r="EH240" s="207"/>
      <c r="EI240" s="207"/>
      <c r="EJ240" s="207" t="str">
        <f t="shared" si="206"/>
        <v/>
      </c>
      <c r="EK240" s="207"/>
      <c r="EL240" s="207"/>
      <c r="EM240" s="209"/>
      <c r="EN240" s="207"/>
      <c r="EO240" s="207"/>
      <c r="EP240" s="207"/>
      <c r="EQ240" s="207" t="str">
        <f t="shared" si="207"/>
        <v/>
      </c>
      <c r="ER240" s="207"/>
      <c r="ES240" s="207"/>
      <c r="ET240" s="209"/>
      <c r="EU240" s="207"/>
      <c r="EV240" s="207"/>
      <c r="EW240" s="207"/>
      <c r="EX240" s="207" t="str">
        <f t="shared" si="208"/>
        <v/>
      </c>
      <c r="EY240" s="207"/>
      <c r="EZ240" s="207"/>
      <c r="FA240" s="209"/>
      <c r="FB240" s="207"/>
      <c r="FC240" s="207"/>
      <c r="FD240" s="207"/>
      <c r="FE240" s="207" t="str">
        <f t="shared" si="209"/>
        <v/>
      </c>
      <c r="FF240" s="207"/>
      <c r="FG240" s="207"/>
      <c r="FH240" s="209"/>
      <c r="FI240" s="207"/>
      <c r="FJ240" s="207"/>
      <c r="FK240" s="207"/>
      <c r="FL240" s="207" t="str">
        <f t="shared" si="210"/>
        <v/>
      </c>
      <c r="FM240" s="207"/>
      <c r="FN240" s="207"/>
      <c r="FO240" s="209"/>
      <c r="FP240" s="207"/>
      <c r="FQ240" s="207"/>
      <c r="FR240" s="207"/>
      <c r="FS240" s="207" t="str">
        <f t="shared" si="211"/>
        <v/>
      </c>
      <c r="FT240" s="207"/>
      <c r="FU240" s="207"/>
      <c r="FV240" s="207"/>
      <c r="FW240" s="207"/>
      <c r="FX240" s="207"/>
      <c r="FY240" s="207"/>
      <c r="FZ240" s="207" t="str">
        <f t="shared" si="212"/>
        <v/>
      </c>
      <c r="GA240" s="207"/>
      <c r="GB240" s="207"/>
      <c r="GC240" s="209"/>
      <c r="GD240" s="207"/>
      <c r="GE240" s="207"/>
      <c r="GF240" s="207"/>
      <c r="GG240" s="207" t="str">
        <f t="shared" si="213"/>
        <v/>
      </c>
      <c r="GH240" s="207"/>
      <c r="GI240" s="207"/>
      <c r="GJ240" s="209"/>
      <c r="GK240" s="207"/>
      <c r="GL240" s="207"/>
      <c r="GM240" s="207"/>
      <c r="GN240" s="207" t="str">
        <f t="shared" si="214"/>
        <v/>
      </c>
      <c r="GO240" s="207"/>
      <c r="GP240" s="207"/>
      <c r="GQ240" s="209"/>
      <c r="GR240" s="207"/>
      <c r="GS240" s="207"/>
      <c r="GT240" s="207"/>
      <c r="GU240" s="207" t="str">
        <f t="shared" si="215"/>
        <v/>
      </c>
      <c r="GV240" s="207"/>
      <c r="GW240" s="207"/>
      <c r="GX240" s="209"/>
      <c r="GY240" s="207"/>
      <c r="GZ240" s="207"/>
      <c r="HA240" s="207"/>
      <c r="HB240" s="207" t="str">
        <f t="shared" si="216"/>
        <v/>
      </c>
      <c r="HC240" s="207"/>
      <c r="HD240" s="207"/>
      <c r="HE240" s="209"/>
      <c r="HF240" s="207"/>
      <c r="HG240" s="207"/>
      <c r="HH240" s="207"/>
      <c r="HI240" s="207" t="str">
        <f t="shared" si="217"/>
        <v/>
      </c>
      <c r="HJ240" s="207"/>
      <c r="HK240" s="207"/>
      <c r="HL240" s="207"/>
      <c r="HM240" s="207"/>
      <c r="HN240" s="207"/>
      <c r="HO240" s="207"/>
      <c r="HP240" s="207" t="str">
        <f t="shared" si="218"/>
        <v/>
      </c>
      <c r="HQ240" s="207"/>
      <c r="HR240" s="207"/>
      <c r="HS240" s="209"/>
      <c r="HT240" s="207"/>
      <c r="HU240" s="207"/>
      <c r="HV240" s="207"/>
      <c r="HW240" s="207" t="str">
        <f t="shared" si="219"/>
        <v/>
      </c>
      <c r="HX240" s="207"/>
      <c r="HY240" s="207"/>
      <c r="HZ240" s="209"/>
      <c r="IA240" s="207"/>
      <c r="IB240" s="207"/>
      <c r="IC240" s="207"/>
      <c r="ID240" s="207" t="str">
        <f t="shared" si="220"/>
        <v/>
      </c>
      <c r="IE240" s="207"/>
      <c r="IF240" s="207"/>
      <c r="IG240" s="209"/>
      <c r="IH240" s="207"/>
      <c r="II240" s="207"/>
      <c r="IJ240" s="207"/>
      <c r="IK240" s="207" t="str">
        <f t="shared" si="221"/>
        <v/>
      </c>
      <c r="IL240" s="207"/>
      <c r="IM240" s="207"/>
      <c r="IN240" s="209"/>
      <c r="IO240" s="207"/>
      <c r="IP240" s="207"/>
      <c r="IQ240" s="207"/>
      <c r="IR240" s="207" t="str">
        <f t="shared" si="222"/>
        <v/>
      </c>
      <c r="IS240" s="207"/>
      <c r="IT240" s="207"/>
      <c r="IU240" s="209"/>
      <c r="IV240" s="207"/>
      <c r="IW240" s="207"/>
      <c r="IX240" s="207"/>
      <c r="IY240" s="207" t="str">
        <f t="shared" si="223"/>
        <v/>
      </c>
      <c r="IZ240" s="207"/>
      <c r="JA240" s="207"/>
      <c r="JB240" s="207"/>
      <c r="JC240" s="207"/>
      <c r="JD240" s="207"/>
      <c r="JE240" s="207"/>
      <c r="JF240" s="207" t="str">
        <f t="shared" si="224"/>
        <v/>
      </c>
      <c r="JG240" s="207"/>
      <c r="JH240" s="207"/>
      <c r="JI240" s="209"/>
      <c r="JJ240" s="207"/>
      <c r="JK240" s="207"/>
      <c r="JL240" s="207"/>
      <c r="JM240" s="207" t="str">
        <f t="shared" si="225"/>
        <v/>
      </c>
      <c r="JN240" s="207"/>
      <c r="JO240" s="207"/>
      <c r="JP240" s="209"/>
      <c r="JQ240" s="207"/>
      <c r="JR240" s="207"/>
      <c r="JS240" s="207"/>
      <c r="JT240" s="207" t="str">
        <f t="shared" si="226"/>
        <v/>
      </c>
      <c r="JU240" s="207"/>
      <c r="JV240" s="207"/>
      <c r="JW240" s="209"/>
      <c r="JX240" s="207"/>
      <c r="JY240" s="207"/>
      <c r="JZ240" s="207"/>
      <c r="KA240" s="207" t="str">
        <f t="shared" si="227"/>
        <v/>
      </c>
      <c r="KB240" s="207"/>
      <c r="KC240" s="207"/>
      <c r="KD240" s="209"/>
      <c r="KE240" s="207"/>
      <c r="KF240" s="207"/>
      <c r="KG240" s="207"/>
      <c r="KH240" s="207" t="str">
        <f t="shared" si="228"/>
        <v/>
      </c>
      <c r="KI240" s="207"/>
      <c r="KJ240" s="207"/>
      <c r="KK240" s="209"/>
      <c r="KL240" s="207"/>
      <c r="KM240" s="207"/>
      <c r="KN240" s="207"/>
      <c r="KO240" s="207" t="str">
        <f t="shared" si="229"/>
        <v/>
      </c>
      <c r="KP240" s="207"/>
      <c r="KQ240" s="207"/>
      <c r="KR240" s="207"/>
      <c r="KS240" s="207"/>
      <c r="KT240" s="207"/>
      <c r="KU240" s="207"/>
      <c r="KV240" s="207" t="str">
        <f t="shared" si="230"/>
        <v/>
      </c>
      <c r="KW240" s="207"/>
      <c r="KX240" s="207"/>
      <c r="KY240" s="209"/>
      <c r="KZ240" s="207"/>
      <c r="LA240" s="207"/>
      <c r="LB240" s="207"/>
      <c r="LC240" s="207" t="str">
        <f t="shared" si="231"/>
        <v/>
      </c>
      <c r="LD240" s="207"/>
      <c r="LE240" s="207"/>
      <c r="LF240" s="209"/>
      <c r="LG240" s="207"/>
      <c r="LH240" s="207"/>
      <c r="LI240" s="207"/>
      <c r="LJ240" s="207" t="str">
        <f t="shared" si="242"/>
        <v/>
      </c>
      <c r="LK240" s="207"/>
      <c r="LL240" s="207"/>
      <c r="LM240" s="209"/>
      <c r="LN240" s="207"/>
      <c r="LO240" s="207"/>
      <c r="LP240" s="207"/>
      <c r="LQ240" s="207" t="str">
        <f t="shared" si="243"/>
        <v/>
      </c>
      <c r="LR240" s="207"/>
      <c r="LS240" s="207"/>
      <c r="LT240" s="209"/>
      <c r="LU240" s="207"/>
      <c r="LV240" s="207"/>
      <c r="LW240" s="207"/>
      <c r="LX240" s="207" t="str">
        <f t="shared" si="244"/>
        <v/>
      </c>
      <c r="LY240" s="207"/>
      <c r="LZ240" s="207"/>
      <c r="MA240" s="209"/>
      <c r="MB240" s="207"/>
      <c r="MC240" s="207"/>
      <c r="MD240" s="207"/>
      <c r="ME240" s="207" t="str">
        <f t="shared" si="245"/>
        <v/>
      </c>
      <c r="MF240" s="207"/>
      <c r="MG240" s="207"/>
      <c r="MH240" s="207"/>
      <c r="MI240" s="207"/>
      <c r="MJ240" s="207"/>
      <c r="MK240" s="207"/>
      <c r="ML240" s="207" t="str">
        <f t="shared" si="246"/>
        <v/>
      </c>
      <c r="MM240" s="207"/>
      <c r="MN240" s="207"/>
      <c r="MO240" s="209"/>
      <c r="MP240" s="207"/>
      <c r="MQ240" s="207"/>
      <c r="MR240" s="207"/>
      <c r="MS240" s="207" t="str">
        <f t="shared" si="247"/>
        <v/>
      </c>
      <c r="MT240" s="207"/>
      <c r="MU240" s="207"/>
      <c r="MV240" s="209"/>
      <c r="MW240" s="207"/>
      <c r="MX240" s="207"/>
      <c r="MY240" s="207"/>
      <c r="MZ240" s="207" t="str">
        <f t="shared" si="248"/>
        <v/>
      </c>
      <c r="NA240" s="207"/>
      <c r="NB240" s="207"/>
      <c r="NC240" s="209"/>
      <c r="ND240" s="207"/>
      <c r="NE240" s="207"/>
      <c r="NF240" s="207"/>
      <c r="NG240" s="207" t="str">
        <f t="shared" si="249"/>
        <v/>
      </c>
      <c r="NH240" s="207"/>
      <c r="NI240" s="207"/>
      <c r="NJ240" s="209"/>
      <c r="NK240" s="207"/>
      <c r="NL240" s="207"/>
      <c r="NM240" s="207"/>
      <c r="NN240" s="207" t="str">
        <f t="shared" si="250"/>
        <v/>
      </c>
      <c r="NO240" s="207"/>
      <c r="NP240" s="207"/>
      <c r="NQ240" s="209"/>
      <c r="NR240" s="207"/>
      <c r="NS240" s="207"/>
      <c r="NT240" s="207"/>
      <c r="NU240" s="207" t="str">
        <f t="shared" si="251"/>
        <v/>
      </c>
      <c r="NV240" s="207"/>
      <c r="NW240" s="207"/>
      <c r="NX240" s="207"/>
      <c r="NY240" s="207"/>
      <c r="NZ240" s="207"/>
      <c r="OA240" s="207"/>
      <c r="OB240" s="207" t="str">
        <f t="shared" si="252"/>
        <v/>
      </c>
      <c r="OC240" s="207"/>
      <c r="OD240" s="207"/>
      <c r="OE240" s="209"/>
      <c r="OF240" s="207"/>
      <c r="OG240" s="207"/>
      <c r="OH240" s="207"/>
      <c r="OI240" s="207" t="str">
        <f t="shared" si="253"/>
        <v/>
      </c>
      <c r="OJ240" s="207"/>
      <c r="OK240" s="207"/>
      <c r="OL240" s="209"/>
      <c r="OM240" s="207"/>
      <c r="ON240" s="207"/>
      <c r="OO240" s="207"/>
      <c r="OP240" s="207" t="str">
        <f t="shared" si="254"/>
        <v/>
      </c>
      <c r="OQ240" s="207"/>
      <c r="OR240" s="207"/>
      <c r="OS240" s="209"/>
      <c r="OT240" s="207"/>
      <c r="OU240" s="207"/>
      <c r="OV240" s="207"/>
      <c r="OW240" s="207" t="str">
        <f t="shared" si="255"/>
        <v/>
      </c>
      <c r="OX240" s="207"/>
      <c r="OY240" s="207"/>
      <c r="OZ240" s="209"/>
      <c r="PA240" s="207"/>
      <c r="PB240" s="207"/>
      <c r="PC240" s="207"/>
      <c r="PD240" s="207" t="str">
        <f t="shared" si="256"/>
        <v/>
      </c>
      <c r="PE240" s="207"/>
      <c r="PF240" s="207"/>
      <c r="PG240" s="209"/>
      <c r="PH240" s="207"/>
      <c r="PI240" s="207"/>
      <c r="PJ240" s="207"/>
      <c r="PK240" s="207" t="str">
        <f t="shared" si="257"/>
        <v/>
      </c>
      <c r="PL240" s="207"/>
      <c r="PM240" s="207"/>
      <c r="PN240" s="207"/>
      <c r="PO240" s="207"/>
      <c r="PP240" s="207"/>
      <c r="PQ240" s="207"/>
      <c r="PR240" s="207" t="str">
        <f t="shared" si="258"/>
        <v/>
      </c>
      <c r="PS240" s="207"/>
      <c r="PT240" s="207"/>
      <c r="PU240" s="207"/>
      <c r="PV240" s="207"/>
      <c r="PW240" s="207"/>
      <c r="PX240" s="207"/>
      <c r="PY240" s="207" t="str">
        <f t="shared" si="259"/>
        <v/>
      </c>
      <c r="PZ240" s="207"/>
      <c r="QA240" s="207"/>
      <c r="QB240" s="207"/>
      <c r="QC240" s="207"/>
      <c r="QD240" s="207"/>
      <c r="QE240" s="207"/>
      <c r="QF240" s="207" t="str">
        <f t="shared" si="260"/>
        <v/>
      </c>
      <c r="QG240" s="207"/>
      <c r="QH240" s="207"/>
      <c r="QI240" s="207"/>
      <c r="QJ240" s="207"/>
      <c r="QK240" s="207"/>
      <c r="QL240" s="207"/>
      <c r="QM240" s="207"/>
      <c r="QN240" s="207"/>
      <c r="QO240" s="207"/>
      <c r="QP240" s="207"/>
      <c r="QQ240" s="207"/>
      <c r="QR240" s="207"/>
      <c r="QS240" s="207"/>
      <c r="QT240" s="207"/>
      <c r="QU240" s="207"/>
      <c r="QV240" s="207"/>
    </row>
    <row r="241" spans="1:464" s="6" customFormat="1" ht="16.5">
      <c r="A241" s="207"/>
      <c r="B241" s="208"/>
      <c r="C241" s="208"/>
      <c r="D241" s="208"/>
      <c r="E241" s="208"/>
      <c r="F241" s="207"/>
      <c r="G241" s="207" t="e">
        <f t="shared" si="265"/>
        <v>#N/A</v>
      </c>
      <c r="H241" s="208"/>
      <c r="I241" s="208"/>
      <c r="J241" s="208"/>
      <c r="K241" s="207"/>
      <c r="L241" s="207"/>
      <c r="M241" s="207"/>
      <c r="N241" s="207">
        <f t="shared" si="266"/>
        <v>20</v>
      </c>
      <c r="O241" s="207"/>
      <c r="P241" s="207"/>
      <c r="Q241" s="209"/>
      <c r="R241" s="207"/>
      <c r="S241" s="207"/>
      <c r="T241" s="207"/>
      <c r="U241" s="207">
        <f t="shared" si="267"/>
        <v>0</v>
      </c>
      <c r="V241" s="207"/>
      <c r="W241" s="207"/>
      <c r="X241" s="209"/>
      <c r="Y241" s="207"/>
      <c r="Z241" s="207"/>
      <c r="AA241" s="207"/>
      <c r="AB241" s="207">
        <f t="shared" si="268"/>
        <v>20</v>
      </c>
      <c r="AC241" s="207"/>
      <c r="AD241" s="207"/>
      <c r="AE241" s="209"/>
      <c r="AF241" s="207"/>
      <c r="AG241" s="207"/>
      <c r="AH241" s="207"/>
      <c r="AI241" s="207" t="str">
        <f t="shared" si="191"/>
        <v/>
      </c>
      <c r="AJ241" s="207"/>
      <c r="AK241" s="207"/>
      <c r="AL241" s="209"/>
      <c r="AM241" s="207"/>
      <c r="AN241" s="207"/>
      <c r="AO241" s="207"/>
      <c r="AP241" s="207" t="str">
        <f t="shared" si="192"/>
        <v/>
      </c>
      <c r="AQ241" s="207"/>
      <c r="AR241" s="207"/>
      <c r="AS241" s="209"/>
      <c r="AT241" s="207"/>
      <c r="AU241" s="207"/>
      <c r="AV241" s="207"/>
      <c r="AW241" s="207" t="str">
        <f t="shared" si="193"/>
        <v/>
      </c>
      <c r="AX241" s="207"/>
      <c r="AY241" s="207"/>
      <c r="AZ241" s="207"/>
      <c r="BA241" s="207"/>
      <c r="BB241" s="207"/>
      <c r="BC241" s="207"/>
      <c r="BD241" s="207" t="str">
        <f t="shared" si="194"/>
        <v/>
      </c>
      <c r="BE241" s="207"/>
      <c r="BF241" s="207"/>
      <c r="BG241" s="209"/>
      <c r="BH241" s="207"/>
      <c r="BI241" s="207"/>
      <c r="BJ241" s="207"/>
      <c r="BK241" s="207" t="str">
        <f t="shared" si="195"/>
        <v/>
      </c>
      <c r="BL241" s="207"/>
      <c r="BM241" s="207"/>
      <c r="BN241" s="209"/>
      <c r="BO241" s="207"/>
      <c r="BP241" s="207"/>
      <c r="BQ241" s="207"/>
      <c r="BR241" s="207" t="str">
        <f t="shared" si="196"/>
        <v/>
      </c>
      <c r="BS241" s="207"/>
      <c r="BT241" s="207"/>
      <c r="BU241" s="209"/>
      <c r="BV241" s="207"/>
      <c r="BW241" s="207"/>
      <c r="BX241" s="207"/>
      <c r="BY241" s="207" t="str">
        <f t="shared" si="197"/>
        <v/>
      </c>
      <c r="BZ241" s="207"/>
      <c r="CA241" s="207"/>
      <c r="CB241" s="209"/>
      <c r="CC241" s="207"/>
      <c r="CD241" s="207"/>
      <c r="CE241" s="207"/>
      <c r="CF241" s="207" t="str">
        <f t="shared" si="198"/>
        <v/>
      </c>
      <c r="CG241" s="207"/>
      <c r="CH241" s="207"/>
      <c r="CI241" s="209"/>
      <c r="CJ241" s="207"/>
      <c r="CK241" s="207"/>
      <c r="CL241" s="207"/>
      <c r="CM241" s="207" t="str">
        <f t="shared" si="199"/>
        <v/>
      </c>
      <c r="CN241" s="207"/>
      <c r="CO241" s="207"/>
      <c r="CP241" s="207"/>
      <c r="CQ241" s="207"/>
      <c r="CR241" s="207"/>
      <c r="CS241" s="207"/>
      <c r="CT241" s="207" t="str">
        <f t="shared" si="200"/>
        <v/>
      </c>
      <c r="CU241" s="207"/>
      <c r="CV241" s="207"/>
      <c r="CW241" s="209"/>
      <c r="CX241" s="207"/>
      <c r="CY241" s="207"/>
      <c r="CZ241" s="207"/>
      <c r="DA241" s="207" t="str">
        <f t="shared" si="201"/>
        <v/>
      </c>
      <c r="DB241" s="207"/>
      <c r="DC241" s="207"/>
      <c r="DD241" s="209"/>
      <c r="DE241" s="207"/>
      <c r="DF241" s="207"/>
      <c r="DG241" s="207"/>
      <c r="DH241" s="207" t="str">
        <f t="shared" si="202"/>
        <v/>
      </c>
      <c r="DI241" s="207"/>
      <c r="DJ241" s="207"/>
      <c r="DK241" s="209"/>
      <c r="DL241" s="207"/>
      <c r="DM241" s="207"/>
      <c r="DN241" s="207"/>
      <c r="DO241" s="207" t="str">
        <f t="shared" si="203"/>
        <v/>
      </c>
      <c r="DP241" s="207"/>
      <c r="DQ241" s="207"/>
      <c r="DR241" s="209"/>
      <c r="DS241" s="207"/>
      <c r="DT241" s="207"/>
      <c r="DU241" s="207"/>
      <c r="DV241" s="207" t="str">
        <f t="shared" si="204"/>
        <v/>
      </c>
      <c r="DW241" s="207"/>
      <c r="DX241" s="207"/>
      <c r="DY241" s="209"/>
      <c r="DZ241" s="207"/>
      <c r="EA241" s="207"/>
      <c r="EB241" s="207"/>
      <c r="EC241" s="207" t="str">
        <f t="shared" si="205"/>
        <v/>
      </c>
      <c r="ED241" s="207"/>
      <c r="EE241" s="207"/>
      <c r="EF241" s="207"/>
      <c r="EG241" s="207"/>
      <c r="EH241" s="207"/>
      <c r="EI241" s="207"/>
      <c r="EJ241" s="207" t="str">
        <f t="shared" si="206"/>
        <v/>
      </c>
      <c r="EK241" s="207"/>
      <c r="EL241" s="207"/>
      <c r="EM241" s="209"/>
      <c r="EN241" s="207"/>
      <c r="EO241" s="207"/>
      <c r="EP241" s="207"/>
      <c r="EQ241" s="207" t="str">
        <f t="shared" si="207"/>
        <v/>
      </c>
      <c r="ER241" s="207"/>
      <c r="ES241" s="207"/>
      <c r="ET241" s="209"/>
      <c r="EU241" s="207"/>
      <c r="EV241" s="207"/>
      <c r="EW241" s="207"/>
      <c r="EX241" s="207" t="str">
        <f t="shared" si="208"/>
        <v/>
      </c>
      <c r="EY241" s="207"/>
      <c r="EZ241" s="207"/>
      <c r="FA241" s="209"/>
      <c r="FB241" s="207"/>
      <c r="FC241" s="207"/>
      <c r="FD241" s="207"/>
      <c r="FE241" s="207" t="str">
        <f t="shared" si="209"/>
        <v/>
      </c>
      <c r="FF241" s="207"/>
      <c r="FG241" s="207"/>
      <c r="FH241" s="209"/>
      <c r="FI241" s="207"/>
      <c r="FJ241" s="207"/>
      <c r="FK241" s="207"/>
      <c r="FL241" s="207" t="str">
        <f t="shared" si="210"/>
        <v/>
      </c>
      <c r="FM241" s="207"/>
      <c r="FN241" s="207"/>
      <c r="FO241" s="209"/>
      <c r="FP241" s="207"/>
      <c r="FQ241" s="207"/>
      <c r="FR241" s="207"/>
      <c r="FS241" s="207" t="str">
        <f t="shared" si="211"/>
        <v/>
      </c>
      <c r="FT241" s="207"/>
      <c r="FU241" s="207"/>
      <c r="FV241" s="207"/>
      <c r="FW241" s="207"/>
      <c r="FX241" s="207"/>
      <c r="FY241" s="207"/>
      <c r="FZ241" s="207" t="str">
        <f t="shared" si="212"/>
        <v/>
      </c>
      <c r="GA241" s="207"/>
      <c r="GB241" s="207"/>
      <c r="GC241" s="209"/>
      <c r="GD241" s="207"/>
      <c r="GE241" s="207"/>
      <c r="GF241" s="207"/>
      <c r="GG241" s="207" t="str">
        <f t="shared" si="213"/>
        <v/>
      </c>
      <c r="GH241" s="207"/>
      <c r="GI241" s="207"/>
      <c r="GJ241" s="209"/>
      <c r="GK241" s="207"/>
      <c r="GL241" s="207"/>
      <c r="GM241" s="207"/>
      <c r="GN241" s="207" t="str">
        <f t="shared" si="214"/>
        <v/>
      </c>
      <c r="GO241" s="207"/>
      <c r="GP241" s="207"/>
      <c r="GQ241" s="209"/>
      <c r="GR241" s="207"/>
      <c r="GS241" s="207"/>
      <c r="GT241" s="207"/>
      <c r="GU241" s="207" t="str">
        <f t="shared" si="215"/>
        <v/>
      </c>
      <c r="GV241" s="207"/>
      <c r="GW241" s="207"/>
      <c r="GX241" s="209"/>
      <c r="GY241" s="207"/>
      <c r="GZ241" s="207"/>
      <c r="HA241" s="207"/>
      <c r="HB241" s="207" t="str">
        <f t="shared" si="216"/>
        <v/>
      </c>
      <c r="HC241" s="207"/>
      <c r="HD241" s="207"/>
      <c r="HE241" s="209"/>
      <c r="HF241" s="207"/>
      <c r="HG241" s="207"/>
      <c r="HH241" s="207"/>
      <c r="HI241" s="207" t="str">
        <f t="shared" si="217"/>
        <v/>
      </c>
      <c r="HJ241" s="207"/>
      <c r="HK241" s="207"/>
      <c r="HL241" s="207"/>
      <c r="HM241" s="207"/>
      <c r="HN241" s="207"/>
      <c r="HO241" s="207"/>
      <c r="HP241" s="207" t="str">
        <f t="shared" si="218"/>
        <v/>
      </c>
      <c r="HQ241" s="207"/>
      <c r="HR241" s="207"/>
      <c r="HS241" s="209"/>
      <c r="HT241" s="207"/>
      <c r="HU241" s="207"/>
      <c r="HV241" s="207"/>
      <c r="HW241" s="207" t="str">
        <f t="shared" si="219"/>
        <v/>
      </c>
      <c r="HX241" s="207"/>
      <c r="HY241" s="207"/>
      <c r="HZ241" s="209"/>
      <c r="IA241" s="207"/>
      <c r="IB241" s="207"/>
      <c r="IC241" s="207"/>
      <c r="ID241" s="207" t="str">
        <f t="shared" si="220"/>
        <v/>
      </c>
      <c r="IE241" s="207"/>
      <c r="IF241" s="207"/>
      <c r="IG241" s="209"/>
      <c r="IH241" s="207"/>
      <c r="II241" s="207"/>
      <c r="IJ241" s="207"/>
      <c r="IK241" s="207" t="str">
        <f t="shared" si="221"/>
        <v/>
      </c>
      <c r="IL241" s="207"/>
      <c r="IM241" s="207"/>
      <c r="IN241" s="209"/>
      <c r="IO241" s="207"/>
      <c r="IP241" s="207"/>
      <c r="IQ241" s="207"/>
      <c r="IR241" s="207" t="str">
        <f t="shared" si="222"/>
        <v/>
      </c>
      <c r="IS241" s="207"/>
      <c r="IT241" s="207"/>
      <c r="IU241" s="209"/>
      <c r="IV241" s="207"/>
      <c r="IW241" s="207"/>
      <c r="IX241" s="207"/>
      <c r="IY241" s="207" t="str">
        <f t="shared" si="223"/>
        <v/>
      </c>
      <c r="IZ241" s="207"/>
      <c r="JA241" s="207"/>
      <c r="JB241" s="207"/>
      <c r="JC241" s="207"/>
      <c r="JD241" s="207"/>
      <c r="JE241" s="207"/>
      <c r="JF241" s="207" t="str">
        <f t="shared" si="224"/>
        <v/>
      </c>
      <c r="JG241" s="207"/>
      <c r="JH241" s="207"/>
      <c r="JI241" s="209"/>
      <c r="JJ241" s="207"/>
      <c r="JK241" s="207"/>
      <c r="JL241" s="207"/>
      <c r="JM241" s="207" t="str">
        <f t="shared" si="225"/>
        <v/>
      </c>
      <c r="JN241" s="207"/>
      <c r="JO241" s="207"/>
      <c r="JP241" s="209"/>
      <c r="JQ241" s="207"/>
      <c r="JR241" s="207"/>
      <c r="JS241" s="207"/>
      <c r="JT241" s="207" t="str">
        <f t="shared" si="226"/>
        <v/>
      </c>
      <c r="JU241" s="207"/>
      <c r="JV241" s="207"/>
      <c r="JW241" s="209"/>
      <c r="JX241" s="207"/>
      <c r="JY241" s="207"/>
      <c r="JZ241" s="207"/>
      <c r="KA241" s="207" t="str">
        <f t="shared" si="227"/>
        <v/>
      </c>
      <c r="KB241" s="207"/>
      <c r="KC241" s="207"/>
      <c r="KD241" s="209"/>
      <c r="KE241" s="207"/>
      <c r="KF241" s="207"/>
      <c r="KG241" s="207"/>
      <c r="KH241" s="207" t="str">
        <f t="shared" si="228"/>
        <v/>
      </c>
      <c r="KI241" s="207"/>
      <c r="KJ241" s="207"/>
      <c r="KK241" s="209"/>
      <c r="KL241" s="207"/>
      <c r="KM241" s="207"/>
      <c r="KN241" s="207"/>
      <c r="KO241" s="207" t="str">
        <f t="shared" si="229"/>
        <v/>
      </c>
      <c r="KP241" s="207"/>
      <c r="KQ241" s="207"/>
      <c r="KR241" s="207"/>
      <c r="KS241" s="207"/>
      <c r="KT241" s="207"/>
      <c r="KU241" s="207"/>
      <c r="KV241" s="207" t="str">
        <f t="shared" si="230"/>
        <v/>
      </c>
      <c r="KW241" s="207"/>
      <c r="KX241" s="207"/>
      <c r="KY241" s="209"/>
      <c r="KZ241" s="207"/>
      <c r="LA241" s="207"/>
      <c r="LB241" s="207"/>
      <c r="LC241" s="207" t="str">
        <f t="shared" si="231"/>
        <v/>
      </c>
      <c r="LD241" s="207"/>
      <c r="LE241" s="207"/>
      <c r="LF241" s="209"/>
      <c r="LG241" s="207"/>
      <c r="LH241" s="207"/>
      <c r="LI241" s="207"/>
      <c r="LJ241" s="207" t="str">
        <f t="shared" si="242"/>
        <v/>
      </c>
      <c r="LK241" s="207"/>
      <c r="LL241" s="207"/>
      <c r="LM241" s="209"/>
      <c r="LN241" s="207"/>
      <c r="LO241" s="207"/>
      <c r="LP241" s="207"/>
      <c r="LQ241" s="207" t="str">
        <f t="shared" si="243"/>
        <v/>
      </c>
      <c r="LR241" s="207"/>
      <c r="LS241" s="207"/>
      <c r="LT241" s="209"/>
      <c r="LU241" s="207"/>
      <c r="LV241" s="207"/>
      <c r="LW241" s="207"/>
      <c r="LX241" s="207" t="str">
        <f t="shared" si="244"/>
        <v/>
      </c>
      <c r="LY241" s="207"/>
      <c r="LZ241" s="207"/>
      <c r="MA241" s="209"/>
      <c r="MB241" s="207"/>
      <c r="MC241" s="207"/>
      <c r="MD241" s="207"/>
      <c r="ME241" s="207" t="str">
        <f t="shared" si="245"/>
        <v/>
      </c>
      <c r="MF241" s="207"/>
      <c r="MG241" s="207"/>
      <c r="MH241" s="207"/>
      <c r="MI241" s="207"/>
      <c r="MJ241" s="207"/>
      <c r="MK241" s="207"/>
      <c r="ML241" s="207" t="str">
        <f t="shared" si="246"/>
        <v/>
      </c>
      <c r="MM241" s="207"/>
      <c r="MN241" s="207"/>
      <c r="MO241" s="209"/>
      <c r="MP241" s="207"/>
      <c r="MQ241" s="207"/>
      <c r="MR241" s="207"/>
      <c r="MS241" s="207" t="str">
        <f t="shared" si="247"/>
        <v/>
      </c>
      <c r="MT241" s="207"/>
      <c r="MU241" s="207"/>
      <c r="MV241" s="209"/>
      <c r="MW241" s="207"/>
      <c r="MX241" s="207"/>
      <c r="MY241" s="207"/>
      <c r="MZ241" s="207" t="str">
        <f t="shared" si="248"/>
        <v/>
      </c>
      <c r="NA241" s="207"/>
      <c r="NB241" s="207"/>
      <c r="NC241" s="209"/>
      <c r="ND241" s="207"/>
      <c r="NE241" s="207"/>
      <c r="NF241" s="207"/>
      <c r="NG241" s="207" t="str">
        <f t="shared" si="249"/>
        <v/>
      </c>
      <c r="NH241" s="207"/>
      <c r="NI241" s="207"/>
      <c r="NJ241" s="209"/>
      <c r="NK241" s="207"/>
      <c r="NL241" s="207"/>
      <c r="NM241" s="207"/>
      <c r="NN241" s="207" t="str">
        <f t="shared" si="250"/>
        <v/>
      </c>
      <c r="NO241" s="207"/>
      <c r="NP241" s="207"/>
      <c r="NQ241" s="209"/>
      <c r="NR241" s="207"/>
      <c r="NS241" s="207"/>
      <c r="NT241" s="207"/>
      <c r="NU241" s="207" t="str">
        <f t="shared" si="251"/>
        <v/>
      </c>
      <c r="NV241" s="207"/>
      <c r="NW241" s="207"/>
      <c r="NX241" s="207"/>
      <c r="NY241" s="207"/>
      <c r="NZ241" s="207"/>
      <c r="OA241" s="207"/>
      <c r="OB241" s="207" t="str">
        <f t="shared" si="252"/>
        <v/>
      </c>
      <c r="OC241" s="207"/>
      <c r="OD241" s="207"/>
      <c r="OE241" s="209"/>
      <c r="OF241" s="207"/>
      <c r="OG241" s="207"/>
      <c r="OH241" s="207"/>
      <c r="OI241" s="207" t="str">
        <f t="shared" si="253"/>
        <v/>
      </c>
      <c r="OJ241" s="207"/>
      <c r="OK241" s="207"/>
      <c r="OL241" s="209"/>
      <c r="OM241" s="207"/>
      <c r="ON241" s="207"/>
      <c r="OO241" s="207"/>
      <c r="OP241" s="207" t="str">
        <f t="shared" si="254"/>
        <v/>
      </c>
      <c r="OQ241" s="207"/>
      <c r="OR241" s="207"/>
      <c r="OS241" s="209"/>
      <c r="OT241" s="207"/>
      <c r="OU241" s="207"/>
      <c r="OV241" s="207"/>
      <c r="OW241" s="207" t="str">
        <f t="shared" si="255"/>
        <v/>
      </c>
      <c r="OX241" s="207"/>
      <c r="OY241" s="207"/>
      <c r="OZ241" s="209"/>
      <c r="PA241" s="207"/>
      <c r="PB241" s="207"/>
      <c r="PC241" s="207"/>
      <c r="PD241" s="207" t="str">
        <f t="shared" si="256"/>
        <v/>
      </c>
      <c r="PE241" s="207"/>
      <c r="PF241" s="207"/>
      <c r="PG241" s="209"/>
      <c r="PH241" s="207"/>
      <c r="PI241" s="207"/>
      <c r="PJ241" s="207"/>
      <c r="PK241" s="207" t="str">
        <f t="shared" si="257"/>
        <v/>
      </c>
      <c r="PL241" s="207"/>
      <c r="PM241" s="207"/>
      <c r="PN241" s="207"/>
      <c r="PO241" s="207"/>
      <c r="PP241" s="207"/>
      <c r="PQ241" s="207"/>
      <c r="PR241" s="207" t="str">
        <f t="shared" si="258"/>
        <v/>
      </c>
      <c r="PS241" s="207"/>
      <c r="PT241" s="207"/>
      <c r="PU241" s="207"/>
      <c r="PV241" s="207"/>
      <c r="PW241" s="207"/>
      <c r="PX241" s="207"/>
      <c r="PY241" s="207" t="str">
        <f t="shared" si="259"/>
        <v/>
      </c>
      <c r="PZ241" s="207"/>
      <c r="QA241" s="207"/>
      <c r="QB241" s="207"/>
      <c r="QC241" s="207"/>
      <c r="QD241" s="207"/>
      <c r="QE241" s="207"/>
      <c r="QF241" s="207" t="str">
        <f t="shared" si="260"/>
        <v/>
      </c>
      <c r="QG241" s="207"/>
      <c r="QH241" s="207"/>
      <c r="QI241" s="207"/>
      <c r="QJ241" s="207"/>
      <c r="QK241" s="207"/>
      <c r="QL241" s="207"/>
      <c r="QM241" s="207"/>
      <c r="QN241" s="207"/>
      <c r="QO241" s="207"/>
      <c r="QP241" s="207"/>
      <c r="QQ241" s="207"/>
      <c r="QR241" s="207"/>
      <c r="QS241" s="207"/>
      <c r="QT241" s="207"/>
      <c r="QU241" s="207"/>
      <c r="QV241" s="207"/>
    </row>
    <row r="242" spans="1:464" s="6" customFormat="1" ht="16.5">
      <c r="A242" s="207"/>
      <c r="B242" s="208"/>
      <c r="C242" s="208"/>
      <c r="D242" s="208"/>
      <c r="E242" s="208"/>
      <c r="F242" s="207"/>
      <c r="G242" s="207" t="e">
        <f t="shared" si="265"/>
        <v>#N/A</v>
      </c>
      <c r="H242" s="208"/>
      <c r="I242" s="208"/>
      <c r="J242" s="208"/>
      <c r="K242" s="207"/>
      <c r="L242" s="207"/>
      <c r="M242" s="207"/>
      <c r="N242" s="207">
        <f t="shared" si="266"/>
        <v>0</v>
      </c>
      <c r="O242" s="207"/>
      <c r="P242" s="207"/>
      <c r="Q242" s="209"/>
      <c r="R242" s="207"/>
      <c r="S242" s="207"/>
      <c r="T242" s="207"/>
      <c r="U242" s="207">
        <f t="shared" si="267"/>
        <v>0</v>
      </c>
      <c r="V242" s="207"/>
      <c r="W242" s="207"/>
      <c r="X242" s="209"/>
      <c r="Y242" s="207"/>
      <c r="Z242" s="207"/>
      <c r="AA242" s="207"/>
      <c r="AB242" s="207">
        <f t="shared" si="268"/>
        <v>20</v>
      </c>
      <c r="AC242" s="207"/>
      <c r="AD242" s="207"/>
      <c r="AE242" s="209"/>
      <c r="AF242" s="207"/>
      <c r="AG242" s="207"/>
      <c r="AH242" s="207"/>
      <c r="AI242" s="207" t="str">
        <f t="shared" si="191"/>
        <v/>
      </c>
      <c r="AJ242" s="207"/>
      <c r="AK242" s="207"/>
      <c r="AL242" s="209"/>
      <c r="AM242" s="207"/>
      <c r="AN242" s="207"/>
      <c r="AO242" s="207"/>
      <c r="AP242" s="207" t="str">
        <f t="shared" si="192"/>
        <v/>
      </c>
      <c r="AQ242" s="207"/>
      <c r="AR242" s="207"/>
      <c r="AS242" s="209"/>
      <c r="AT242" s="207"/>
      <c r="AU242" s="207"/>
      <c r="AV242" s="207"/>
      <c r="AW242" s="207" t="str">
        <f t="shared" si="193"/>
        <v/>
      </c>
      <c r="AX242" s="207"/>
      <c r="AY242" s="207"/>
      <c r="AZ242" s="207"/>
      <c r="BA242" s="207"/>
      <c r="BB242" s="207"/>
      <c r="BC242" s="207"/>
      <c r="BD242" s="207" t="str">
        <f t="shared" si="194"/>
        <v/>
      </c>
      <c r="BE242" s="207"/>
      <c r="BF242" s="207"/>
      <c r="BG242" s="209"/>
      <c r="BH242" s="207"/>
      <c r="BI242" s="207"/>
      <c r="BJ242" s="207"/>
      <c r="BK242" s="207" t="str">
        <f t="shared" si="195"/>
        <v/>
      </c>
      <c r="BL242" s="207"/>
      <c r="BM242" s="207"/>
      <c r="BN242" s="209"/>
      <c r="BO242" s="207"/>
      <c r="BP242" s="207"/>
      <c r="BQ242" s="207"/>
      <c r="BR242" s="207" t="str">
        <f t="shared" si="196"/>
        <v/>
      </c>
      <c r="BS242" s="207"/>
      <c r="BT242" s="207"/>
      <c r="BU242" s="209"/>
      <c r="BV242" s="207"/>
      <c r="BW242" s="207"/>
      <c r="BX242" s="207"/>
      <c r="BY242" s="207" t="str">
        <f t="shared" si="197"/>
        <v/>
      </c>
      <c r="BZ242" s="207"/>
      <c r="CA242" s="207"/>
      <c r="CB242" s="209"/>
      <c r="CC242" s="207"/>
      <c r="CD242" s="207"/>
      <c r="CE242" s="207"/>
      <c r="CF242" s="207" t="str">
        <f t="shared" si="198"/>
        <v/>
      </c>
      <c r="CG242" s="207"/>
      <c r="CH242" s="207"/>
      <c r="CI242" s="209"/>
      <c r="CJ242" s="207"/>
      <c r="CK242" s="207"/>
      <c r="CL242" s="207"/>
      <c r="CM242" s="207" t="str">
        <f t="shared" si="199"/>
        <v/>
      </c>
      <c r="CN242" s="207"/>
      <c r="CO242" s="207"/>
      <c r="CP242" s="207"/>
      <c r="CQ242" s="207"/>
      <c r="CR242" s="207"/>
      <c r="CS242" s="207"/>
      <c r="CT242" s="207" t="str">
        <f t="shared" si="200"/>
        <v/>
      </c>
      <c r="CU242" s="207"/>
      <c r="CV242" s="207"/>
      <c r="CW242" s="209"/>
      <c r="CX242" s="207"/>
      <c r="CY242" s="207"/>
      <c r="CZ242" s="207"/>
      <c r="DA242" s="207" t="str">
        <f t="shared" si="201"/>
        <v/>
      </c>
      <c r="DB242" s="207"/>
      <c r="DC242" s="207"/>
      <c r="DD242" s="209"/>
      <c r="DE242" s="207"/>
      <c r="DF242" s="207"/>
      <c r="DG242" s="207"/>
      <c r="DH242" s="207" t="str">
        <f t="shared" si="202"/>
        <v/>
      </c>
      <c r="DI242" s="207"/>
      <c r="DJ242" s="207"/>
      <c r="DK242" s="209"/>
      <c r="DL242" s="207"/>
      <c r="DM242" s="207"/>
      <c r="DN242" s="207"/>
      <c r="DO242" s="207" t="str">
        <f t="shared" si="203"/>
        <v/>
      </c>
      <c r="DP242" s="207"/>
      <c r="DQ242" s="207"/>
      <c r="DR242" s="209"/>
      <c r="DS242" s="207"/>
      <c r="DT242" s="207"/>
      <c r="DU242" s="207"/>
      <c r="DV242" s="207" t="str">
        <f t="shared" si="204"/>
        <v/>
      </c>
      <c r="DW242" s="207"/>
      <c r="DX242" s="207"/>
      <c r="DY242" s="209"/>
      <c r="DZ242" s="207"/>
      <c r="EA242" s="207"/>
      <c r="EB242" s="207"/>
      <c r="EC242" s="207" t="str">
        <f t="shared" si="205"/>
        <v/>
      </c>
      <c r="ED242" s="207"/>
      <c r="EE242" s="207"/>
      <c r="EF242" s="207"/>
      <c r="EG242" s="207"/>
      <c r="EH242" s="207"/>
      <c r="EI242" s="207"/>
      <c r="EJ242" s="207" t="str">
        <f t="shared" si="206"/>
        <v/>
      </c>
      <c r="EK242" s="207"/>
      <c r="EL242" s="207"/>
      <c r="EM242" s="209"/>
      <c r="EN242" s="207"/>
      <c r="EO242" s="207"/>
      <c r="EP242" s="207"/>
      <c r="EQ242" s="207" t="str">
        <f t="shared" si="207"/>
        <v/>
      </c>
      <c r="ER242" s="207"/>
      <c r="ES242" s="207"/>
      <c r="ET242" s="209"/>
      <c r="EU242" s="207"/>
      <c r="EV242" s="207"/>
      <c r="EW242" s="207"/>
      <c r="EX242" s="207" t="str">
        <f t="shared" si="208"/>
        <v/>
      </c>
      <c r="EY242" s="207"/>
      <c r="EZ242" s="207"/>
      <c r="FA242" s="209"/>
      <c r="FB242" s="207"/>
      <c r="FC242" s="207"/>
      <c r="FD242" s="207"/>
      <c r="FE242" s="207" t="str">
        <f t="shared" si="209"/>
        <v/>
      </c>
      <c r="FF242" s="207"/>
      <c r="FG242" s="207"/>
      <c r="FH242" s="209"/>
      <c r="FI242" s="207"/>
      <c r="FJ242" s="207"/>
      <c r="FK242" s="207"/>
      <c r="FL242" s="207" t="str">
        <f t="shared" si="210"/>
        <v/>
      </c>
      <c r="FM242" s="207"/>
      <c r="FN242" s="207"/>
      <c r="FO242" s="209"/>
      <c r="FP242" s="207"/>
      <c r="FQ242" s="207"/>
      <c r="FR242" s="207"/>
      <c r="FS242" s="207" t="str">
        <f t="shared" si="211"/>
        <v/>
      </c>
      <c r="FT242" s="207"/>
      <c r="FU242" s="207"/>
      <c r="FV242" s="207"/>
      <c r="FW242" s="207"/>
      <c r="FX242" s="207"/>
      <c r="FY242" s="207"/>
      <c r="FZ242" s="207" t="str">
        <f t="shared" si="212"/>
        <v/>
      </c>
      <c r="GA242" s="207"/>
      <c r="GB242" s="207"/>
      <c r="GC242" s="209"/>
      <c r="GD242" s="207"/>
      <c r="GE242" s="207"/>
      <c r="GF242" s="207"/>
      <c r="GG242" s="207" t="str">
        <f t="shared" si="213"/>
        <v/>
      </c>
      <c r="GH242" s="207"/>
      <c r="GI242" s="207"/>
      <c r="GJ242" s="209"/>
      <c r="GK242" s="207"/>
      <c r="GL242" s="207"/>
      <c r="GM242" s="207"/>
      <c r="GN242" s="207" t="str">
        <f t="shared" si="214"/>
        <v/>
      </c>
      <c r="GO242" s="207"/>
      <c r="GP242" s="207"/>
      <c r="GQ242" s="209"/>
      <c r="GR242" s="207"/>
      <c r="GS242" s="207"/>
      <c r="GT242" s="207"/>
      <c r="GU242" s="207" t="str">
        <f t="shared" si="215"/>
        <v/>
      </c>
      <c r="GV242" s="207"/>
      <c r="GW242" s="207"/>
      <c r="GX242" s="209"/>
      <c r="GY242" s="207"/>
      <c r="GZ242" s="207"/>
      <c r="HA242" s="207"/>
      <c r="HB242" s="207" t="str">
        <f t="shared" si="216"/>
        <v/>
      </c>
      <c r="HC242" s="207"/>
      <c r="HD242" s="207"/>
      <c r="HE242" s="209"/>
      <c r="HF242" s="207"/>
      <c r="HG242" s="207"/>
      <c r="HH242" s="207"/>
      <c r="HI242" s="207" t="str">
        <f t="shared" si="217"/>
        <v/>
      </c>
      <c r="HJ242" s="207"/>
      <c r="HK242" s="207"/>
      <c r="HL242" s="207"/>
      <c r="HM242" s="207"/>
      <c r="HN242" s="207"/>
      <c r="HO242" s="207"/>
      <c r="HP242" s="207" t="str">
        <f t="shared" si="218"/>
        <v/>
      </c>
      <c r="HQ242" s="207"/>
      <c r="HR242" s="207"/>
      <c r="HS242" s="209"/>
      <c r="HT242" s="207"/>
      <c r="HU242" s="207"/>
      <c r="HV242" s="207"/>
      <c r="HW242" s="207" t="str">
        <f t="shared" si="219"/>
        <v/>
      </c>
      <c r="HX242" s="207"/>
      <c r="HY242" s="207"/>
      <c r="HZ242" s="209"/>
      <c r="IA242" s="207"/>
      <c r="IB242" s="207"/>
      <c r="IC242" s="207"/>
      <c r="ID242" s="207" t="str">
        <f t="shared" si="220"/>
        <v/>
      </c>
      <c r="IE242" s="207"/>
      <c r="IF242" s="207"/>
      <c r="IG242" s="209"/>
      <c r="IH242" s="207"/>
      <c r="II242" s="207"/>
      <c r="IJ242" s="207"/>
      <c r="IK242" s="207" t="str">
        <f t="shared" si="221"/>
        <v/>
      </c>
      <c r="IL242" s="207"/>
      <c r="IM242" s="207"/>
      <c r="IN242" s="209"/>
      <c r="IO242" s="207"/>
      <c r="IP242" s="207"/>
      <c r="IQ242" s="207"/>
      <c r="IR242" s="207" t="str">
        <f t="shared" si="222"/>
        <v/>
      </c>
      <c r="IS242" s="207"/>
      <c r="IT242" s="207"/>
      <c r="IU242" s="209"/>
      <c r="IV242" s="207"/>
      <c r="IW242" s="207"/>
      <c r="IX242" s="207"/>
      <c r="IY242" s="207" t="str">
        <f t="shared" si="223"/>
        <v/>
      </c>
      <c r="IZ242" s="207"/>
      <c r="JA242" s="207"/>
      <c r="JB242" s="207"/>
      <c r="JC242" s="207"/>
      <c r="JD242" s="207"/>
      <c r="JE242" s="207"/>
      <c r="JF242" s="207" t="str">
        <f t="shared" si="224"/>
        <v/>
      </c>
      <c r="JG242" s="207"/>
      <c r="JH242" s="207"/>
      <c r="JI242" s="209"/>
      <c r="JJ242" s="207"/>
      <c r="JK242" s="207"/>
      <c r="JL242" s="207"/>
      <c r="JM242" s="207" t="str">
        <f t="shared" si="225"/>
        <v/>
      </c>
      <c r="JN242" s="207"/>
      <c r="JO242" s="207"/>
      <c r="JP242" s="209"/>
      <c r="JQ242" s="207"/>
      <c r="JR242" s="207"/>
      <c r="JS242" s="207"/>
      <c r="JT242" s="207" t="str">
        <f t="shared" si="226"/>
        <v/>
      </c>
      <c r="JU242" s="207"/>
      <c r="JV242" s="207"/>
      <c r="JW242" s="209"/>
      <c r="JX242" s="207"/>
      <c r="JY242" s="207"/>
      <c r="JZ242" s="207"/>
      <c r="KA242" s="207" t="str">
        <f t="shared" si="227"/>
        <v/>
      </c>
      <c r="KB242" s="207"/>
      <c r="KC242" s="207"/>
      <c r="KD242" s="209"/>
      <c r="KE242" s="207"/>
      <c r="KF242" s="207"/>
      <c r="KG242" s="207"/>
      <c r="KH242" s="207" t="str">
        <f t="shared" si="228"/>
        <v/>
      </c>
      <c r="KI242" s="207"/>
      <c r="KJ242" s="207"/>
      <c r="KK242" s="209"/>
      <c r="KL242" s="207"/>
      <c r="KM242" s="207"/>
      <c r="KN242" s="207"/>
      <c r="KO242" s="207" t="str">
        <f t="shared" si="229"/>
        <v/>
      </c>
      <c r="KP242" s="207"/>
      <c r="KQ242" s="207"/>
      <c r="KR242" s="207"/>
      <c r="KS242" s="207"/>
      <c r="KT242" s="207"/>
      <c r="KU242" s="207"/>
      <c r="KV242" s="207" t="str">
        <f t="shared" si="230"/>
        <v/>
      </c>
      <c r="KW242" s="207"/>
      <c r="KX242" s="207"/>
      <c r="KY242" s="209"/>
      <c r="KZ242" s="207"/>
      <c r="LA242" s="207"/>
      <c r="LB242" s="207"/>
      <c r="LC242" s="207" t="str">
        <f t="shared" si="231"/>
        <v/>
      </c>
      <c r="LD242" s="207"/>
      <c r="LE242" s="207"/>
      <c r="LF242" s="209"/>
      <c r="LG242" s="207"/>
      <c r="LH242" s="207"/>
      <c r="LI242" s="207"/>
      <c r="LJ242" s="207" t="str">
        <f t="shared" si="242"/>
        <v/>
      </c>
      <c r="LK242" s="207"/>
      <c r="LL242" s="207"/>
      <c r="LM242" s="209"/>
      <c r="LN242" s="207"/>
      <c r="LO242" s="207"/>
      <c r="LP242" s="207"/>
      <c r="LQ242" s="207" t="str">
        <f t="shared" si="243"/>
        <v/>
      </c>
      <c r="LR242" s="207"/>
      <c r="LS242" s="207"/>
      <c r="LT242" s="209"/>
      <c r="LU242" s="207"/>
      <c r="LV242" s="207"/>
      <c r="LW242" s="207"/>
      <c r="LX242" s="207" t="str">
        <f t="shared" si="244"/>
        <v/>
      </c>
      <c r="LY242" s="207"/>
      <c r="LZ242" s="207"/>
      <c r="MA242" s="209"/>
      <c r="MB242" s="207"/>
      <c r="MC242" s="207"/>
      <c r="MD242" s="207"/>
      <c r="ME242" s="207" t="str">
        <f t="shared" si="245"/>
        <v/>
      </c>
      <c r="MF242" s="207"/>
      <c r="MG242" s="207"/>
      <c r="MH242" s="207"/>
      <c r="MI242" s="207"/>
      <c r="MJ242" s="207"/>
      <c r="MK242" s="207"/>
      <c r="ML242" s="207" t="str">
        <f t="shared" si="246"/>
        <v/>
      </c>
      <c r="MM242" s="207"/>
      <c r="MN242" s="207"/>
      <c r="MO242" s="209"/>
      <c r="MP242" s="207"/>
      <c r="MQ242" s="207"/>
      <c r="MR242" s="207"/>
      <c r="MS242" s="207" t="str">
        <f t="shared" si="247"/>
        <v/>
      </c>
      <c r="MT242" s="207"/>
      <c r="MU242" s="207"/>
      <c r="MV242" s="209"/>
      <c r="MW242" s="207"/>
      <c r="MX242" s="207"/>
      <c r="MY242" s="207"/>
      <c r="MZ242" s="207" t="str">
        <f t="shared" si="248"/>
        <v/>
      </c>
      <c r="NA242" s="207"/>
      <c r="NB242" s="207"/>
      <c r="NC242" s="209"/>
      <c r="ND242" s="207"/>
      <c r="NE242" s="207"/>
      <c r="NF242" s="207"/>
      <c r="NG242" s="207" t="str">
        <f t="shared" si="249"/>
        <v/>
      </c>
      <c r="NH242" s="207"/>
      <c r="NI242" s="207"/>
      <c r="NJ242" s="209"/>
      <c r="NK242" s="207"/>
      <c r="NL242" s="207"/>
      <c r="NM242" s="207"/>
      <c r="NN242" s="207" t="str">
        <f t="shared" si="250"/>
        <v/>
      </c>
      <c r="NO242" s="207"/>
      <c r="NP242" s="207"/>
      <c r="NQ242" s="209"/>
      <c r="NR242" s="207"/>
      <c r="NS242" s="207"/>
      <c r="NT242" s="207"/>
      <c r="NU242" s="207" t="str">
        <f t="shared" si="251"/>
        <v/>
      </c>
      <c r="NV242" s="207"/>
      <c r="NW242" s="207"/>
      <c r="NX242" s="207"/>
      <c r="NY242" s="207"/>
      <c r="NZ242" s="207"/>
      <c r="OA242" s="207"/>
      <c r="OB242" s="207" t="str">
        <f t="shared" si="252"/>
        <v/>
      </c>
      <c r="OC242" s="207"/>
      <c r="OD242" s="207"/>
      <c r="OE242" s="209"/>
      <c r="OF242" s="207"/>
      <c r="OG242" s="207"/>
      <c r="OH242" s="207"/>
      <c r="OI242" s="207" t="str">
        <f t="shared" si="253"/>
        <v/>
      </c>
      <c r="OJ242" s="207"/>
      <c r="OK242" s="207"/>
      <c r="OL242" s="209"/>
      <c r="OM242" s="207"/>
      <c r="ON242" s="207"/>
      <c r="OO242" s="207"/>
      <c r="OP242" s="207" t="str">
        <f t="shared" si="254"/>
        <v/>
      </c>
      <c r="OQ242" s="207"/>
      <c r="OR242" s="207"/>
      <c r="OS242" s="209"/>
      <c r="OT242" s="207"/>
      <c r="OU242" s="207"/>
      <c r="OV242" s="207"/>
      <c r="OW242" s="207" t="str">
        <f t="shared" si="255"/>
        <v/>
      </c>
      <c r="OX242" s="207"/>
      <c r="OY242" s="207"/>
      <c r="OZ242" s="209"/>
      <c r="PA242" s="207"/>
      <c r="PB242" s="207"/>
      <c r="PC242" s="207"/>
      <c r="PD242" s="207" t="str">
        <f t="shared" si="256"/>
        <v/>
      </c>
      <c r="PE242" s="207"/>
      <c r="PF242" s="207"/>
      <c r="PG242" s="209"/>
      <c r="PH242" s="207"/>
      <c r="PI242" s="207"/>
      <c r="PJ242" s="207"/>
      <c r="PK242" s="207" t="str">
        <f t="shared" si="257"/>
        <v/>
      </c>
      <c r="PL242" s="207"/>
      <c r="PM242" s="207"/>
      <c r="PN242" s="207"/>
      <c r="PO242" s="207"/>
      <c r="PP242" s="207"/>
      <c r="PQ242" s="207"/>
      <c r="PR242" s="207" t="str">
        <f t="shared" si="258"/>
        <v/>
      </c>
      <c r="PS242" s="207"/>
      <c r="PT242" s="207"/>
      <c r="PU242" s="207"/>
      <c r="PV242" s="207"/>
      <c r="PW242" s="207"/>
      <c r="PX242" s="207"/>
      <c r="PY242" s="207" t="str">
        <f t="shared" si="259"/>
        <v/>
      </c>
      <c r="PZ242" s="207"/>
      <c r="QA242" s="207"/>
      <c r="QB242" s="207"/>
      <c r="QC242" s="207"/>
      <c r="QD242" s="207"/>
      <c r="QE242" s="207"/>
      <c r="QF242" s="207" t="str">
        <f t="shared" si="260"/>
        <v/>
      </c>
      <c r="QG242" s="207"/>
      <c r="QH242" s="207"/>
      <c r="QI242" s="207"/>
      <c r="QJ242" s="207"/>
      <c r="QK242" s="207"/>
      <c r="QL242" s="207"/>
      <c r="QM242" s="207"/>
      <c r="QN242" s="207"/>
      <c r="QO242" s="207"/>
      <c r="QP242" s="207"/>
      <c r="QQ242" s="207"/>
      <c r="QR242" s="207"/>
      <c r="QS242" s="207"/>
      <c r="QT242" s="207"/>
      <c r="QU242" s="207"/>
      <c r="QV242" s="207"/>
    </row>
    <row r="243" spans="1:464" s="6" customFormat="1" ht="16.5">
      <c r="A243" s="207"/>
      <c r="B243" s="208"/>
      <c r="C243" s="208"/>
      <c r="D243" s="208"/>
      <c r="E243" s="208"/>
      <c r="F243" s="207"/>
      <c r="G243" s="207" t="e">
        <f t="shared" ref="G243:G249" si="269">G74</f>
        <v>#N/A</v>
      </c>
      <c r="H243" s="208"/>
      <c r="I243" s="208"/>
      <c r="J243" s="208"/>
      <c r="K243" s="207"/>
      <c r="L243" s="207"/>
      <c r="M243" s="207"/>
      <c r="N243" s="207">
        <f t="shared" ref="N243:N249" si="270">N74</f>
        <v>20</v>
      </c>
      <c r="O243" s="207"/>
      <c r="P243" s="207"/>
      <c r="Q243" s="209"/>
      <c r="R243" s="207"/>
      <c r="S243" s="207"/>
      <c r="T243" s="207"/>
      <c r="U243" s="207">
        <f t="shared" si="267"/>
        <v>0</v>
      </c>
      <c r="V243" s="207"/>
      <c r="W243" s="207"/>
      <c r="X243" s="209"/>
      <c r="Y243" s="207"/>
      <c r="Z243" s="207"/>
      <c r="AA243" s="207"/>
      <c r="AB243" s="207">
        <f t="shared" si="268"/>
        <v>0</v>
      </c>
      <c r="AC243" s="207"/>
      <c r="AD243" s="207"/>
      <c r="AE243" s="209"/>
      <c r="AF243" s="207"/>
      <c r="AG243" s="207"/>
      <c r="AH243" s="207"/>
      <c r="AI243" s="207" t="str">
        <f t="shared" si="191"/>
        <v/>
      </c>
      <c r="AJ243" s="207"/>
      <c r="AK243" s="207"/>
      <c r="AL243" s="209"/>
      <c r="AM243" s="207"/>
      <c r="AN243" s="207"/>
      <c r="AO243" s="207"/>
      <c r="AP243" s="207" t="str">
        <f t="shared" si="192"/>
        <v/>
      </c>
      <c r="AQ243" s="207"/>
      <c r="AR243" s="207"/>
      <c r="AS243" s="209"/>
      <c r="AT243" s="207"/>
      <c r="AU243" s="207"/>
      <c r="AV243" s="207"/>
      <c r="AW243" s="207" t="str">
        <f t="shared" si="193"/>
        <v/>
      </c>
      <c r="AX243" s="207"/>
      <c r="AY243" s="207"/>
      <c r="AZ243" s="207"/>
      <c r="BA243" s="207"/>
      <c r="BB243" s="207"/>
      <c r="BC243" s="207"/>
      <c r="BD243" s="207" t="str">
        <f t="shared" si="194"/>
        <v/>
      </c>
      <c r="BE243" s="207"/>
      <c r="BF243" s="207"/>
      <c r="BG243" s="209"/>
      <c r="BH243" s="207"/>
      <c r="BI243" s="207"/>
      <c r="BJ243" s="207"/>
      <c r="BK243" s="207" t="str">
        <f t="shared" si="195"/>
        <v/>
      </c>
      <c r="BL243" s="207"/>
      <c r="BM243" s="207"/>
      <c r="BN243" s="209"/>
      <c r="BO243" s="207"/>
      <c r="BP243" s="207"/>
      <c r="BQ243" s="207"/>
      <c r="BR243" s="207" t="str">
        <f t="shared" si="196"/>
        <v/>
      </c>
      <c r="BS243" s="207"/>
      <c r="BT243" s="207"/>
      <c r="BU243" s="209"/>
      <c r="BV243" s="207"/>
      <c r="BW243" s="207"/>
      <c r="BX243" s="207"/>
      <c r="BY243" s="207" t="str">
        <f t="shared" si="197"/>
        <v/>
      </c>
      <c r="BZ243" s="207"/>
      <c r="CA243" s="207"/>
      <c r="CB243" s="209"/>
      <c r="CC243" s="207"/>
      <c r="CD243" s="207"/>
      <c r="CE243" s="207"/>
      <c r="CF243" s="207" t="str">
        <f t="shared" si="198"/>
        <v/>
      </c>
      <c r="CG243" s="207"/>
      <c r="CH243" s="207"/>
      <c r="CI243" s="209"/>
      <c r="CJ243" s="207"/>
      <c r="CK243" s="207"/>
      <c r="CL243" s="207"/>
      <c r="CM243" s="207" t="str">
        <f t="shared" si="199"/>
        <v/>
      </c>
      <c r="CN243" s="207"/>
      <c r="CO243" s="207"/>
      <c r="CP243" s="207"/>
      <c r="CQ243" s="207"/>
      <c r="CR243" s="207"/>
      <c r="CS243" s="207"/>
      <c r="CT243" s="207" t="str">
        <f t="shared" si="200"/>
        <v/>
      </c>
      <c r="CU243" s="207"/>
      <c r="CV243" s="207"/>
      <c r="CW243" s="209"/>
      <c r="CX243" s="207"/>
      <c r="CY243" s="207"/>
      <c r="CZ243" s="207"/>
      <c r="DA243" s="207" t="str">
        <f t="shared" si="201"/>
        <v/>
      </c>
      <c r="DB243" s="207"/>
      <c r="DC243" s="207"/>
      <c r="DD243" s="209"/>
      <c r="DE243" s="207"/>
      <c r="DF243" s="207"/>
      <c r="DG243" s="207"/>
      <c r="DH243" s="207" t="str">
        <f t="shared" si="202"/>
        <v/>
      </c>
      <c r="DI243" s="207"/>
      <c r="DJ243" s="207"/>
      <c r="DK243" s="209"/>
      <c r="DL243" s="207"/>
      <c r="DM243" s="207"/>
      <c r="DN243" s="207"/>
      <c r="DO243" s="207" t="str">
        <f t="shared" si="203"/>
        <v/>
      </c>
      <c r="DP243" s="207"/>
      <c r="DQ243" s="207"/>
      <c r="DR243" s="209"/>
      <c r="DS243" s="207"/>
      <c r="DT243" s="207"/>
      <c r="DU243" s="207"/>
      <c r="DV243" s="207" t="str">
        <f t="shared" si="204"/>
        <v/>
      </c>
      <c r="DW243" s="207"/>
      <c r="DX243" s="207"/>
      <c r="DY243" s="209"/>
      <c r="DZ243" s="207"/>
      <c r="EA243" s="207"/>
      <c r="EB243" s="207"/>
      <c r="EC243" s="207" t="str">
        <f t="shared" si="205"/>
        <v/>
      </c>
      <c r="ED243" s="207"/>
      <c r="EE243" s="207"/>
      <c r="EF243" s="207"/>
      <c r="EG243" s="207"/>
      <c r="EH243" s="207"/>
      <c r="EI243" s="207"/>
      <c r="EJ243" s="207" t="str">
        <f t="shared" si="206"/>
        <v/>
      </c>
      <c r="EK243" s="207"/>
      <c r="EL243" s="207"/>
      <c r="EM243" s="209"/>
      <c r="EN243" s="207"/>
      <c r="EO243" s="207"/>
      <c r="EP243" s="207"/>
      <c r="EQ243" s="207" t="str">
        <f t="shared" si="207"/>
        <v/>
      </c>
      <c r="ER243" s="207"/>
      <c r="ES243" s="207"/>
      <c r="ET243" s="209"/>
      <c r="EU243" s="207"/>
      <c r="EV243" s="207"/>
      <c r="EW243" s="207"/>
      <c r="EX243" s="207" t="str">
        <f t="shared" si="208"/>
        <v/>
      </c>
      <c r="EY243" s="207"/>
      <c r="EZ243" s="207"/>
      <c r="FA243" s="209"/>
      <c r="FB243" s="207"/>
      <c r="FC243" s="207"/>
      <c r="FD243" s="207"/>
      <c r="FE243" s="207" t="str">
        <f t="shared" si="209"/>
        <v/>
      </c>
      <c r="FF243" s="207"/>
      <c r="FG243" s="207"/>
      <c r="FH243" s="209"/>
      <c r="FI243" s="207"/>
      <c r="FJ243" s="207"/>
      <c r="FK243" s="207"/>
      <c r="FL243" s="207" t="str">
        <f t="shared" si="210"/>
        <v/>
      </c>
      <c r="FM243" s="207"/>
      <c r="FN243" s="207"/>
      <c r="FO243" s="209"/>
      <c r="FP243" s="207"/>
      <c r="FQ243" s="207"/>
      <c r="FR243" s="207"/>
      <c r="FS243" s="207" t="str">
        <f t="shared" si="211"/>
        <v/>
      </c>
      <c r="FT243" s="207"/>
      <c r="FU243" s="207"/>
      <c r="FV243" s="207"/>
      <c r="FW243" s="207"/>
      <c r="FX243" s="207"/>
      <c r="FY243" s="207"/>
      <c r="FZ243" s="207" t="str">
        <f t="shared" si="212"/>
        <v/>
      </c>
      <c r="GA243" s="207"/>
      <c r="GB243" s="207"/>
      <c r="GC243" s="209"/>
      <c r="GD243" s="207"/>
      <c r="GE243" s="207"/>
      <c r="GF243" s="207"/>
      <c r="GG243" s="207" t="str">
        <f t="shared" si="213"/>
        <v/>
      </c>
      <c r="GH243" s="207"/>
      <c r="GI243" s="207"/>
      <c r="GJ243" s="209"/>
      <c r="GK243" s="207"/>
      <c r="GL243" s="207"/>
      <c r="GM243" s="207"/>
      <c r="GN243" s="207" t="str">
        <f t="shared" si="214"/>
        <v/>
      </c>
      <c r="GO243" s="207"/>
      <c r="GP243" s="207"/>
      <c r="GQ243" s="209"/>
      <c r="GR243" s="207"/>
      <c r="GS243" s="207"/>
      <c r="GT243" s="207"/>
      <c r="GU243" s="207" t="str">
        <f t="shared" si="215"/>
        <v/>
      </c>
      <c r="GV243" s="207"/>
      <c r="GW243" s="207"/>
      <c r="GX243" s="209"/>
      <c r="GY243" s="207"/>
      <c r="GZ243" s="207"/>
      <c r="HA243" s="207"/>
      <c r="HB243" s="207" t="str">
        <f t="shared" si="216"/>
        <v/>
      </c>
      <c r="HC243" s="207"/>
      <c r="HD243" s="207"/>
      <c r="HE243" s="209"/>
      <c r="HF243" s="207"/>
      <c r="HG243" s="207"/>
      <c r="HH243" s="207"/>
      <c r="HI243" s="207" t="str">
        <f t="shared" si="217"/>
        <v/>
      </c>
      <c r="HJ243" s="207"/>
      <c r="HK243" s="207"/>
      <c r="HL243" s="207"/>
      <c r="HM243" s="207"/>
      <c r="HN243" s="207"/>
      <c r="HO243" s="207"/>
      <c r="HP243" s="207" t="str">
        <f t="shared" si="218"/>
        <v/>
      </c>
      <c r="HQ243" s="207"/>
      <c r="HR243" s="207"/>
      <c r="HS243" s="209"/>
      <c r="HT243" s="207"/>
      <c r="HU243" s="207"/>
      <c r="HV243" s="207"/>
      <c r="HW243" s="207" t="str">
        <f t="shared" si="219"/>
        <v/>
      </c>
      <c r="HX243" s="207"/>
      <c r="HY243" s="207"/>
      <c r="HZ243" s="209"/>
      <c r="IA243" s="207"/>
      <c r="IB243" s="207"/>
      <c r="IC243" s="207"/>
      <c r="ID243" s="207" t="str">
        <f t="shared" si="220"/>
        <v/>
      </c>
      <c r="IE243" s="207"/>
      <c r="IF243" s="207"/>
      <c r="IG243" s="209"/>
      <c r="IH243" s="207"/>
      <c r="II243" s="207"/>
      <c r="IJ243" s="207"/>
      <c r="IK243" s="207" t="str">
        <f t="shared" si="221"/>
        <v/>
      </c>
      <c r="IL243" s="207"/>
      <c r="IM243" s="207"/>
      <c r="IN243" s="209"/>
      <c r="IO243" s="207"/>
      <c r="IP243" s="207"/>
      <c r="IQ243" s="207"/>
      <c r="IR243" s="207" t="str">
        <f t="shared" si="222"/>
        <v/>
      </c>
      <c r="IS243" s="207"/>
      <c r="IT243" s="207"/>
      <c r="IU243" s="209"/>
      <c r="IV243" s="207"/>
      <c r="IW243" s="207"/>
      <c r="IX243" s="207"/>
      <c r="IY243" s="207" t="str">
        <f t="shared" si="223"/>
        <v/>
      </c>
      <c r="IZ243" s="207"/>
      <c r="JA243" s="207"/>
      <c r="JB243" s="207"/>
      <c r="JC243" s="207"/>
      <c r="JD243" s="207"/>
      <c r="JE243" s="207"/>
      <c r="JF243" s="207" t="str">
        <f t="shared" si="224"/>
        <v/>
      </c>
      <c r="JG243" s="207"/>
      <c r="JH243" s="207"/>
      <c r="JI243" s="209"/>
      <c r="JJ243" s="207"/>
      <c r="JK243" s="207"/>
      <c r="JL243" s="207"/>
      <c r="JM243" s="207" t="str">
        <f t="shared" si="225"/>
        <v/>
      </c>
      <c r="JN243" s="207"/>
      <c r="JO243" s="207"/>
      <c r="JP243" s="209"/>
      <c r="JQ243" s="207"/>
      <c r="JR243" s="207"/>
      <c r="JS243" s="207"/>
      <c r="JT243" s="207" t="str">
        <f t="shared" si="226"/>
        <v/>
      </c>
      <c r="JU243" s="207"/>
      <c r="JV243" s="207"/>
      <c r="JW243" s="209"/>
      <c r="JX243" s="207"/>
      <c r="JY243" s="207"/>
      <c r="JZ243" s="207"/>
      <c r="KA243" s="207" t="str">
        <f t="shared" si="227"/>
        <v/>
      </c>
      <c r="KB243" s="207"/>
      <c r="KC243" s="207"/>
      <c r="KD243" s="209"/>
      <c r="KE243" s="207"/>
      <c r="KF243" s="207"/>
      <c r="KG243" s="207"/>
      <c r="KH243" s="207" t="str">
        <f t="shared" si="228"/>
        <v/>
      </c>
      <c r="KI243" s="207"/>
      <c r="KJ243" s="207"/>
      <c r="KK243" s="209"/>
      <c r="KL243" s="207"/>
      <c r="KM243" s="207"/>
      <c r="KN243" s="207"/>
      <c r="KO243" s="207" t="str">
        <f t="shared" si="229"/>
        <v/>
      </c>
      <c r="KP243" s="207"/>
      <c r="KQ243" s="207"/>
      <c r="KR243" s="207"/>
      <c r="KS243" s="207"/>
      <c r="KT243" s="207"/>
      <c r="KU243" s="207"/>
      <c r="KV243" s="207" t="str">
        <f t="shared" si="230"/>
        <v/>
      </c>
      <c r="KW243" s="207"/>
      <c r="KX243" s="207"/>
      <c r="KY243" s="209"/>
      <c r="KZ243" s="207"/>
      <c r="LA243" s="207"/>
      <c r="LB243" s="207"/>
      <c r="LC243" s="207" t="str">
        <f t="shared" si="231"/>
        <v/>
      </c>
      <c r="LD243" s="207"/>
      <c r="LE243" s="207"/>
      <c r="LF243" s="209"/>
      <c r="LG243" s="207"/>
      <c r="LH243" s="207"/>
      <c r="LI243" s="207"/>
      <c r="LJ243" s="207" t="str">
        <f t="shared" si="242"/>
        <v/>
      </c>
      <c r="LK243" s="207"/>
      <c r="LL243" s="207"/>
      <c r="LM243" s="209"/>
      <c r="LN243" s="207"/>
      <c r="LO243" s="207"/>
      <c r="LP243" s="207"/>
      <c r="LQ243" s="207" t="str">
        <f t="shared" si="243"/>
        <v/>
      </c>
      <c r="LR243" s="207"/>
      <c r="LS243" s="207"/>
      <c r="LT243" s="209"/>
      <c r="LU243" s="207"/>
      <c r="LV243" s="207"/>
      <c r="LW243" s="207"/>
      <c r="LX243" s="207" t="str">
        <f t="shared" si="244"/>
        <v/>
      </c>
      <c r="LY243" s="207"/>
      <c r="LZ243" s="207"/>
      <c r="MA243" s="209"/>
      <c r="MB243" s="207"/>
      <c r="MC243" s="207"/>
      <c r="MD243" s="207"/>
      <c r="ME243" s="207" t="str">
        <f t="shared" si="245"/>
        <v/>
      </c>
      <c r="MF243" s="207"/>
      <c r="MG243" s="207"/>
      <c r="MH243" s="207"/>
      <c r="MI243" s="207"/>
      <c r="MJ243" s="207"/>
      <c r="MK243" s="207"/>
      <c r="ML243" s="207" t="str">
        <f t="shared" si="246"/>
        <v/>
      </c>
      <c r="MM243" s="207"/>
      <c r="MN243" s="207"/>
      <c r="MO243" s="209"/>
      <c r="MP243" s="207"/>
      <c r="MQ243" s="207"/>
      <c r="MR243" s="207"/>
      <c r="MS243" s="207" t="str">
        <f t="shared" si="247"/>
        <v/>
      </c>
      <c r="MT243" s="207"/>
      <c r="MU243" s="207"/>
      <c r="MV243" s="209"/>
      <c r="MW243" s="207"/>
      <c r="MX243" s="207"/>
      <c r="MY243" s="207"/>
      <c r="MZ243" s="207" t="str">
        <f t="shared" si="248"/>
        <v/>
      </c>
      <c r="NA243" s="207"/>
      <c r="NB243" s="207"/>
      <c r="NC243" s="209"/>
      <c r="ND243" s="207"/>
      <c r="NE243" s="207"/>
      <c r="NF243" s="207"/>
      <c r="NG243" s="207" t="str">
        <f t="shared" si="249"/>
        <v/>
      </c>
      <c r="NH243" s="207"/>
      <c r="NI243" s="207"/>
      <c r="NJ243" s="209"/>
      <c r="NK243" s="207"/>
      <c r="NL243" s="207"/>
      <c r="NM243" s="207"/>
      <c r="NN243" s="207" t="str">
        <f t="shared" si="250"/>
        <v/>
      </c>
      <c r="NO243" s="207"/>
      <c r="NP243" s="207"/>
      <c r="NQ243" s="209"/>
      <c r="NR243" s="207"/>
      <c r="NS243" s="207"/>
      <c r="NT243" s="207"/>
      <c r="NU243" s="207" t="str">
        <f t="shared" si="251"/>
        <v/>
      </c>
      <c r="NV243" s="207"/>
      <c r="NW243" s="207"/>
      <c r="NX243" s="207"/>
      <c r="NY243" s="207"/>
      <c r="NZ243" s="207"/>
      <c r="OA243" s="207"/>
      <c r="OB243" s="207" t="str">
        <f t="shared" si="252"/>
        <v/>
      </c>
      <c r="OC243" s="207"/>
      <c r="OD243" s="207"/>
      <c r="OE243" s="209"/>
      <c r="OF243" s="207"/>
      <c r="OG243" s="207"/>
      <c r="OH243" s="207"/>
      <c r="OI243" s="207" t="str">
        <f t="shared" si="253"/>
        <v/>
      </c>
      <c r="OJ243" s="207"/>
      <c r="OK243" s="207"/>
      <c r="OL243" s="209"/>
      <c r="OM243" s="207"/>
      <c r="ON243" s="207"/>
      <c r="OO243" s="207"/>
      <c r="OP243" s="207" t="str">
        <f t="shared" si="254"/>
        <v/>
      </c>
      <c r="OQ243" s="207"/>
      <c r="OR243" s="207"/>
      <c r="OS243" s="209"/>
      <c r="OT243" s="207"/>
      <c r="OU243" s="207"/>
      <c r="OV243" s="207"/>
      <c r="OW243" s="207" t="str">
        <f t="shared" si="255"/>
        <v/>
      </c>
      <c r="OX243" s="207"/>
      <c r="OY243" s="207"/>
      <c r="OZ243" s="209"/>
      <c r="PA243" s="207"/>
      <c r="PB243" s="207"/>
      <c r="PC243" s="207"/>
      <c r="PD243" s="207" t="str">
        <f t="shared" si="256"/>
        <v/>
      </c>
      <c r="PE243" s="207"/>
      <c r="PF243" s="207"/>
      <c r="PG243" s="209"/>
      <c r="PH243" s="207"/>
      <c r="PI243" s="207"/>
      <c r="PJ243" s="207"/>
      <c r="PK243" s="207" t="str">
        <f t="shared" si="257"/>
        <v/>
      </c>
      <c r="PL243" s="207"/>
      <c r="PM243" s="207"/>
      <c r="PN243" s="207"/>
      <c r="PO243" s="207"/>
      <c r="PP243" s="207"/>
      <c r="PQ243" s="207"/>
      <c r="PR243" s="207" t="str">
        <f t="shared" si="258"/>
        <v/>
      </c>
      <c r="PS243" s="207"/>
      <c r="PT243" s="207"/>
      <c r="PU243" s="207"/>
      <c r="PV243" s="207"/>
      <c r="PW243" s="207"/>
      <c r="PX243" s="207"/>
      <c r="PY243" s="207" t="str">
        <f t="shared" si="259"/>
        <v/>
      </c>
      <c r="PZ243" s="207"/>
      <c r="QA243" s="207"/>
      <c r="QB243" s="207"/>
      <c r="QC243" s="207"/>
      <c r="QD243" s="207"/>
      <c r="QE243" s="207"/>
      <c r="QF243" s="207" t="str">
        <f t="shared" si="260"/>
        <v/>
      </c>
      <c r="QG243" s="207"/>
      <c r="QH243" s="207"/>
      <c r="QI243" s="207"/>
      <c r="QJ243" s="207"/>
      <c r="QK243" s="207"/>
      <c r="QL243" s="207"/>
      <c r="QM243" s="207"/>
      <c r="QN243" s="207"/>
      <c r="QO243" s="207"/>
      <c r="QP243" s="207"/>
      <c r="QQ243" s="207"/>
      <c r="QR243" s="207"/>
      <c r="QS243" s="207"/>
      <c r="QT243" s="207"/>
      <c r="QU243" s="207"/>
      <c r="QV243" s="207"/>
    </row>
    <row r="244" spans="1:464" s="6" customFormat="1" ht="16.5">
      <c r="A244" s="207"/>
      <c r="B244" s="208"/>
      <c r="C244" s="208"/>
      <c r="D244" s="208"/>
      <c r="E244" s="208"/>
      <c r="F244" s="207"/>
      <c r="G244" s="207" t="e">
        <f t="shared" si="269"/>
        <v>#N/A</v>
      </c>
      <c r="H244" s="208"/>
      <c r="I244" s="208"/>
      <c r="J244" s="208"/>
      <c r="K244" s="207"/>
      <c r="L244" s="207"/>
      <c r="M244" s="207"/>
      <c r="N244" s="207">
        <f t="shared" si="270"/>
        <v>0</v>
      </c>
      <c r="O244" s="207"/>
      <c r="P244" s="207"/>
      <c r="Q244" s="209"/>
      <c r="R244" s="207"/>
      <c r="S244" s="207"/>
      <c r="T244" s="207"/>
      <c r="U244" s="207">
        <f t="shared" si="267"/>
        <v>0</v>
      </c>
      <c r="V244" s="207"/>
      <c r="W244" s="207"/>
      <c r="X244" s="209"/>
      <c r="Y244" s="207"/>
      <c r="Z244" s="207"/>
      <c r="AA244" s="207"/>
      <c r="AB244" s="207">
        <f t="shared" si="268"/>
        <v>20</v>
      </c>
      <c r="AC244" s="207"/>
      <c r="AD244" s="207"/>
      <c r="AE244" s="209"/>
      <c r="AF244" s="207"/>
      <c r="AG244" s="207"/>
      <c r="AH244" s="207"/>
      <c r="AI244" s="207" t="str">
        <f t="shared" si="191"/>
        <v/>
      </c>
      <c r="AJ244" s="207"/>
      <c r="AK244" s="207"/>
      <c r="AL244" s="209"/>
      <c r="AM244" s="207"/>
      <c r="AN244" s="207"/>
      <c r="AO244" s="207"/>
      <c r="AP244" s="207" t="str">
        <f t="shared" si="192"/>
        <v/>
      </c>
      <c r="AQ244" s="207"/>
      <c r="AR244" s="207"/>
      <c r="AS244" s="209"/>
      <c r="AT244" s="207"/>
      <c r="AU244" s="207"/>
      <c r="AV244" s="207"/>
      <c r="AW244" s="207" t="str">
        <f t="shared" si="193"/>
        <v/>
      </c>
      <c r="AX244" s="207"/>
      <c r="AY244" s="207"/>
      <c r="AZ244" s="207"/>
      <c r="BA244" s="207"/>
      <c r="BB244" s="207"/>
      <c r="BC244" s="207"/>
      <c r="BD244" s="207" t="str">
        <f t="shared" si="194"/>
        <v/>
      </c>
      <c r="BE244" s="207"/>
      <c r="BF244" s="207"/>
      <c r="BG244" s="209"/>
      <c r="BH244" s="207"/>
      <c r="BI244" s="207"/>
      <c r="BJ244" s="207"/>
      <c r="BK244" s="207" t="str">
        <f t="shared" si="195"/>
        <v/>
      </c>
      <c r="BL244" s="207"/>
      <c r="BM244" s="207"/>
      <c r="BN244" s="209"/>
      <c r="BO244" s="207"/>
      <c r="BP244" s="207"/>
      <c r="BQ244" s="207"/>
      <c r="BR244" s="207" t="str">
        <f t="shared" si="196"/>
        <v/>
      </c>
      <c r="BS244" s="207"/>
      <c r="BT244" s="207"/>
      <c r="BU244" s="209"/>
      <c r="BV244" s="207"/>
      <c r="BW244" s="207"/>
      <c r="BX244" s="207"/>
      <c r="BY244" s="207" t="str">
        <f t="shared" si="197"/>
        <v/>
      </c>
      <c r="BZ244" s="207"/>
      <c r="CA244" s="207"/>
      <c r="CB244" s="209"/>
      <c r="CC244" s="207"/>
      <c r="CD244" s="207"/>
      <c r="CE244" s="207"/>
      <c r="CF244" s="207" t="str">
        <f t="shared" si="198"/>
        <v/>
      </c>
      <c r="CG244" s="207"/>
      <c r="CH244" s="207"/>
      <c r="CI244" s="209"/>
      <c r="CJ244" s="207"/>
      <c r="CK244" s="207"/>
      <c r="CL244" s="207"/>
      <c r="CM244" s="207" t="str">
        <f t="shared" si="199"/>
        <v/>
      </c>
      <c r="CN244" s="207"/>
      <c r="CO244" s="207"/>
      <c r="CP244" s="207"/>
      <c r="CQ244" s="207"/>
      <c r="CR244" s="207"/>
      <c r="CS244" s="207"/>
      <c r="CT244" s="207" t="str">
        <f t="shared" si="200"/>
        <v/>
      </c>
      <c r="CU244" s="207"/>
      <c r="CV244" s="207"/>
      <c r="CW244" s="209"/>
      <c r="CX244" s="207"/>
      <c r="CY244" s="207"/>
      <c r="CZ244" s="207"/>
      <c r="DA244" s="207" t="str">
        <f t="shared" si="201"/>
        <v/>
      </c>
      <c r="DB244" s="207"/>
      <c r="DC244" s="207"/>
      <c r="DD244" s="209"/>
      <c r="DE244" s="207"/>
      <c r="DF244" s="207"/>
      <c r="DG244" s="207"/>
      <c r="DH244" s="207" t="str">
        <f t="shared" si="202"/>
        <v/>
      </c>
      <c r="DI244" s="207"/>
      <c r="DJ244" s="207"/>
      <c r="DK244" s="209"/>
      <c r="DL244" s="207"/>
      <c r="DM244" s="207"/>
      <c r="DN244" s="207"/>
      <c r="DO244" s="207" t="str">
        <f t="shared" si="203"/>
        <v/>
      </c>
      <c r="DP244" s="207"/>
      <c r="DQ244" s="207"/>
      <c r="DR244" s="209"/>
      <c r="DS244" s="207"/>
      <c r="DT244" s="207"/>
      <c r="DU244" s="207"/>
      <c r="DV244" s="207" t="str">
        <f t="shared" si="204"/>
        <v/>
      </c>
      <c r="DW244" s="207"/>
      <c r="DX244" s="207"/>
      <c r="DY244" s="209"/>
      <c r="DZ244" s="207"/>
      <c r="EA244" s="207"/>
      <c r="EB244" s="207"/>
      <c r="EC244" s="207" t="str">
        <f t="shared" si="205"/>
        <v/>
      </c>
      <c r="ED244" s="207"/>
      <c r="EE244" s="207"/>
      <c r="EF244" s="207"/>
      <c r="EG244" s="207"/>
      <c r="EH244" s="207"/>
      <c r="EI244" s="207"/>
      <c r="EJ244" s="207" t="str">
        <f t="shared" si="206"/>
        <v/>
      </c>
      <c r="EK244" s="207"/>
      <c r="EL244" s="207"/>
      <c r="EM244" s="209"/>
      <c r="EN244" s="207"/>
      <c r="EO244" s="207"/>
      <c r="EP244" s="207"/>
      <c r="EQ244" s="207" t="str">
        <f t="shared" si="207"/>
        <v/>
      </c>
      <c r="ER244" s="207"/>
      <c r="ES244" s="207"/>
      <c r="ET244" s="209"/>
      <c r="EU244" s="207"/>
      <c r="EV244" s="207"/>
      <c r="EW244" s="207"/>
      <c r="EX244" s="207" t="str">
        <f t="shared" si="208"/>
        <v/>
      </c>
      <c r="EY244" s="207"/>
      <c r="EZ244" s="207"/>
      <c r="FA244" s="209"/>
      <c r="FB244" s="207"/>
      <c r="FC244" s="207"/>
      <c r="FD244" s="207"/>
      <c r="FE244" s="207" t="str">
        <f t="shared" si="209"/>
        <v/>
      </c>
      <c r="FF244" s="207"/>
      <c r="FG244" s="207"/>
      <c r="FH244" s="209"/>
      <c r="FI244" s="207"/>
      <c r="FJ244" s="207"/>
      <c r="FK244" s="207"/>
      <c r="FL244" s="207" t="str">
        <f t="shared" si="210"/>
        <v/>
      </c>
      <c r="FM244" s="207"/>
      <c r="FN244" s="207"/>
      <c r="FO244" s="209"/>
      <c r="FP244" s="207"/>
      <c r="FQ244" s="207"/>
      <c r="FR244" s="207"/>
      <c r="FS244" s="207" t="str">
        <f t="shared" si="211"/>
        <v/>
      </c>
      <c r="FT244" s="207"/>
      <c r="FU244" s="207"/>
      <c r="FV244" s="207"/>
      <c r="FW244" s="207"/>
      <c r="FX244" s="207"/>
      <c r="FY244" s="207"/>
      <c r="FZ244" s="207" t="str">
        <f t="shared" si="212"/>
        <v/>
      </c>
      <c r="GA244" s="207"/>
      <c r="GB244" s="207"/>
      <c r="GC244" s="209"/>
      <c r="GD244" s="207"/>
      <c r="GE244" s="207"/>
      <c r="GF244" s="207"/>
      <c r="GG244" s="207" t="str">
        <f t="shared" si="213"/>
        <v/>
      </c>
      <c r="GH244" s="207"/>
      <c r="GI244" s="207"/>
      <c r="GJ244" s="209"/>
      <c r="GK244" s="207"/>
      <c r="GL244" s="207"/>
      <c r="GM244" s="207"/>
      <c r="GN244" s="207" t="str">
        <f t="shared" si="214"/>
        <v/>
      </c>
      <c r="GO244" s="207"/>
      <c r="GP244" s="207"/>
      <c r="GQ244" s="209"/>
      <c r="GR244" s="207"/>
      <c r="GS244" s="207"/>
      <c r="GT244" s="207"/>
      <c r="GU244" s="207" t="str">
        <f t="shared" si="215"/>
        <v/>
      </c>
      <c r="GV244" s="207"/>
      <c r="GW244" s="207"/>
      <c r="GX244" s="209"/>
      <c r="GY244" s="207"/>
      <c r="GZ244" s="207"/>
      <c r="HA244" s="207"/>
      <c r="HB244" s="207" t="str">
        <f t="shared" si="216"/>
        <v/>
      </c>
      <c r="HC244" s="207"/>
      <c r="HD244" s="207"/>
      <c r="HE244" s="209"/>
      <c r="HF244" s="207"/>
      <c r="HG244" s="207"/>
      <c r="HH244" s="207"/>
      <c r="HI244" s="207" t="str">
        <f t="shared" si="217"/>
        <v/>
      </c>
      <c r="HJ244" s="207"/>
      <c r="HK244" s="207"/>
      <c r="HL244" s="207"/>
      <c r="HM244" s="207"/>
      <c r="HN244" s="207"/>
      <c r="HO244" s="207"/>
      <c r="HP244" s="207" t="str">
        <f t="shared" si="218"/>
        <v/>
      </c>
      <c r="HQ244" s="207"/>
      <c r="HR244" s="207"/>
      <c r="HS244" s="209"/>
      <c r="HT244" s="207"/>
      <c r="HU244" s="207"/>
      <c r="HV244" s="207"/>
      <c r="HW244" s="207" t="str">
        <f t="shared" si="219"/>
        <v/>
      </c>
      <c r="HX244" s="207"/>
      <c r="HY244" s="207"/>
      <c r="HZ244" s="209"/>
      <c r="IA244" s="207"/>
      <c r="IB244" s="207"/>
      <c r="IC244" s="207"/>
      <c r="ID244" s="207" t="str">
        <f t="shared" si="220"/>
        <v/>
      </c>
      <c r="IE244" s="207"/>
      <c r="IF244" s="207"/>
      <c r="IG244" s="209"/>
      <c r="IH244" s="207"/>
      <c r="II244" s="207"/>
      <c r="IJ244" s="207"/>
      <c r="IK244" s="207" t="str">
        <f t="shared" si="221"/>
        <v/>
      </c>
      <c r="IL244" s="207"/>
      <c r="IM244" s="207"/>
      <c r="IN244" s="209"/>
      <c r="IO244" s="207"/>
      <c r="IP244" s="207"/>
      <c r="IQ244" s="207"/>
      <c r="IR244" s="207" t="str">
        <f t="shared" si="222"/>
        <v/>
      </c>
      <c r="IS244" s="207"/>
      <c r="IT244" s="207"/>
      <c r="IU244" s="209"/>
      <c r="IV244" s="207"/>
      <c r="IW244" s="207"/>
      <c r="IX244" s="207"/>
      <c r="IY244" s="207" t="str">
        <f t="shared" si="223"/>
        <v/>
      </c>
      <c r="IZ244" s="207"/>
      <c r="JA244" s="207"/>
      <c r="JB244" s="207"/>
      <c r="JC244" s="207"/>
      <c r="JD244" s="207"/>
      <c r="JE244" s="207"/>
      <c r="JF244" s="207" t="str">
        <f t="shared" si="224"/>
        <v/>
      </c>
      <c r="JG244" s="207"/>
      <c r="JH244" s="207"/>
      <c r="JI244" s="209"/>
      <c r="JJ244" s="207"/>
      <c r="JK244" s="207"/>
      <c r="JL244" s="207"/>
      <c r="JM244" s="207" t="str">
        <f t="shared" si="225"/>
        <v/>
      </c>
      <c r="JN244" s="207"/>
      <c r="JO244" s="207"/>
      <c r="JP244" s="209"/>
      <c r="JQ244" s="207"/>
      <c r="JR244" s="207"/>
      <c r="JS244" s="207"/>
      <c r="JT244" s="207" t="str">
        <f t="shared" si="226"/>
        <v/>
      </c>
      <c r="JU244" s="207"/>
      <c r="JV244" s="207"/>
      <c r="JW244" s="209"/>
      <c r="JX244" s="207"/>
      <c r="JY244" s="207"/>
      <c r="JZ244" s="207"/>
      <c r="KA244" s="207" t="str">
        <f t="shared" si="227"/>
        <v/>
      </c>
      <c r="KB244" s="207"/>
      <c r="KC244" s="207"/>
      <c r="KD244" s="209"/>
      <c r="KE244" s="207"/>
      <c r="KF244" s="207"/>
      <c r="KG244" s="207"/>
      <c r="KH244" s="207" t="str">
        <f t="shared" si="228"/>
        <v/>
      </c>
      <c r="KI244" s="207"/>
      <c r="KJ244" s="207"/>
      <c r="KK244" s="209"/>
      <c r="KL244" s="207"/>
      <c r="KM244" s="207"/>
      <c r="KN244" s="207"/>
      <c r="KO244" s="207" t="str">
        <f t="shared" si="229"/>
        <v/>
      </c>
      <c r="KP244" s="207"/>
      <c r="KQ244" s="207"/>
      <c r="KR244" s="207"/>
      <c r="KS244" s="207"/>
      <c r="KT244" s="207"/>
      <c r="KU244" s="207"/>
      <c r="KV244" s="207" t="str">
        <f t="shared" si="230"/>
        <v/>
      </c>
      <c r="KW244" s="207"/>
      <c r="KX244" s="207"/>
      <c r="KY244" s="209"/>
      <c r="KZ244" s="207"/>
      <c r="LA244" s="207"/>
      <c r="LB244" s="207"/>
      <c r="LC244" s="207" t="str">
        <f t="shared" si="231"/>
        <v/>
      </c>
      <c r="LD244" s="207"/>
      <c r="LE244" s="207"/>
      <c r="LF244" s="209"/>
      <c r="LG244" s="207"/>
      <c r="LH244" s="207"/>
      <c r="LI244" s="207"/>
      <c r="LJ244" s="207" t="str">
        <f t="shared" si="242"/>
        <v/>
      </c>
      <c r="LK244" s="207"/>
      <c r="LL244" s="207"/>
      <c r="LM244" s="209"/>
      <c r="LN244" s="207"/>
      <c r="LO244" s="207"/>
      <c r="LP244" s="207"/>
      <c r="LQ244" s="207" t="str">
        <f t="shared" si="243"/>
        <v/>
      </c>
      <c r="LR244" s="207"/>
      <c r="LS244" s="207"/>
      <c r="LT244" s="209"/>
      <c r="LU244" s="207"/>
      <c r="LV244" s="207"/>
      <c r="LW244" s="207"/>
      <c r="LX244" s="207" t="str">
        <f t="shared" si="244"/>
        <v/>
      </c>
      <c r="LY244" s="207"/>
      <c r="LZ244" s="207"/>
      <c r="MA244" s="209"/>
      <c r="MB244" s="207"/>
      <c r="MC244" s="207"/>
      <c r="MD244" s="207"/>
      <c r="ME244" s="207" t="str">
        <f t="shared" si="245"/>
        <v/>
      </c>
      <c r="MF244" s="207"/>
      <c r="MG244" s="207"/>
      <c r="MH244" s="207"/>
      <c r="MI244" s="207"/>
      <c r="MJ244" s="207"/>
      <c r="MK244" s="207"/>
      <c r="ML244" s="207" t="str">
        <f t="shared" si="246"/>
        <v/>
      </c>
      <c r="MM244" s="207"/>
      <c r="MN244" s="207"/>
      <c r="MO244" s="209"/>
      <c r="MP244" s="207"/>
      <c r="MQ244" s="207"/>
      <c r="MR244" s="207"/>
      <c r="MS244" s="207" t="str">
        <f t="shared" si="247"/>
        <v/>
      </c>
      <c r="MT244" s="207"/>
      <c r="MU244" s="207"/>
      <c r="MV244" s="209"/>
      <c r="MW244" s="207"/>
      <c r="MX244" s="207"/>
      <c r="MY244" s="207"/>
      <c r="MZ244" s="207" t="str">
        <f t="shared" si="248"/>
        <v/>
      </c>
      <c r="NA244" s="207"/>
      <c r="NB244" s="207"/>
      <c r="NC244" s="209"/>
      <c r="ND244" s="207"/>
      <c r="NE244" s="207"/>
      <c r="NF244" s="207"/>
      <c r="NG244" s="207" t="str">
        <f t="shared" si="249"/>
        <v/>
      </c>
      <c r="NH244" s="207"/>
      <c r="NI244" s="207"/>
      <c r="NJ244" s="209"/>
      <c r="NK244" s="207"/>
      <c r="NL244" s="207"/>
      <c r="NM244" s="207"/>
      <c r="NN244" s="207" t="str">
        <f t="shared" si="250"/>
        <v/>
      </c>
      <c r="NO244" s="207"/>
      <c r="NP244" s="207"/>
      <c r="NQ244" s="209"/>
      <c r="NR244" s="207"/>
      <c r="NS244" s="207"/>
      <c r="NT244" s="207"/>
      <c r="NU244" s="207" t="str">
        <f t="shared" si="251"/>
        <v/>
      </c>
      <c r="NV244" s="207"/>
      <c r="NW244" s="207"/>
      <c r="NX244" s="207"/>
      <c r="NY244" s="207"/>
      <c r="NZ244" s="207"/>
      <c r="OA244" s="207"/>
      <c r="OB244" s="207" t="str">
        <f t="shared" si="252"/>
        <v/>
      </c>
      <c r="OC244" s="207"/>
      <c r="OD244" s="207"/>
      <c r="OE244" s="209"/>
      <c r="OF244" s="207"/>
      <c r="OG244" s="207"/>
      <c r="OH244" s="207"/>
      <c r="OI244" s="207" t="str">
        <f t="shared" si="253"/>
        <v/>
      </c>
      <c r="OJ244" s="207"/>
      <c r="OK244" s="207"/>
      <c r="OL244" s="209"/>
      <c r="OM244" s="207"/>
      <c r="ON244" s="207"/>
      <c r="OO244" s="207"/>
      <c r="OP244" s="207" t="str">
        <f t="shared" si="254"/>
        <v/>
      </c>
      <c r="OQ244" s="207"/>
      <c r="OR244" s="207"/>
      <c r="OS244" s="209"/>
      <c r="OT244" s="207"/>
      <c r="OU244" s="207"/>
      <c r="OV244" s="207"/>
      <c r="OW244" s="207" t="str">
        <f t="shared" si="255"/>
        <v/>
      </c>
      <c r="OX244" s="207"/>
      <c r="OY244" s="207"/>
      <c r="OZ244" s="209"/>
      <c r="PA244" s="207"/>
      <c r="PB244" s="207"/>
      <c r="PC244" s="207"/>
      <c r="PD244" s="207" t="str">
        <f t="shared" si="256"/>
        <v/>
      </c>
      <c r="PE244" s="207"/>
      <c r="PF244" s="207"/>
      <c r="PG244" s="209"/>
      <c r="PH244" s="207"/>
      <c r="PI244" s="207"/>
      <c r="PJ244" s="207"/>
      <c r="PK244" s="207" t="str">
        <f t="shared" si="257"/>
        <v/>
      </c>
      <c r="PL244" s="207"/>
      <c r="PM244" s="207"/>
      <c r="PN244" s="207"/>
      <c r="PO244" s="207"/>
      <c r="PP244" s="207"/>
      <c r="PQ244" s="207"/>
      <c r="PR244" s="207" t="str">
        <f t="shared" si="258"/>
        <v/>
      </c>
      <c r="PS244" s="207"/>
      <c r="PT244" s="207"/>
      <c r="PU244" s="207"/>
      <c r="PV244" s="207"/>
      <c r="PW244" s="207"/>
      <c r="PX244" s="207"/>
      <c r="PY244" s="207" t="str">
        <f t="shared" si="259"/>
        <v/>
      </c>
      <c r="PZ244" s="207"/>
      <c r="QA244" s="207"/>
      <c r="QB244" s="207"/>
      <c r="QC244" s="207"/>
      <c r="QD244" s="207"/>
      <c r="QE244" s="207"/>
      <c r="QF244" s="207" t="str">
        <f t="shared" si="260"/>
        <v/>
      </c>
      <c r="QG244" s="207"/>
      <c r="QH244" s="207"/>
      <c r="QI244" s="207"/>
      <c r="QJ244" s="207"/>
      <c r="QK244" s="207"/>
      <c r="QL244" s="207"/>
      <c r="QM244" s="207"/>
      <c r="QN244" s="207"/>
      <c r="QO244" s="207"/>
      <c r="QP244" s="207"/>
      <c r="QQ244" s="207"/>
      <c r="QR244" s="207"/>
      <c r="QS244" s="207"/>
      <c r="QT244" s="207"/>
      <c r="QU244" s="207"/>
      <c r="QV244" s="207"/>
    </row>
    <row r="245" spans="1:464" s="6" customFormat="1" ht="16.5">
      <c r="A245" s="207"/>
      <c r="B245" s="208"/>
      <c r="C245" s="208"/>
      <c r="D245" s="208"/>
      <c r="E245" s="208"/>
      <c r="F245" s="207"/>
      <c r="G245" s="207" t="e">
        <f t="shared" si="269"/>
        <v>#N/A</v>
      </c>
      <c r="H245" s="208"/>
      <c r="I245" s="208"/>
      <c r="J245" s="208"/>
      <c r="K245" s="207"/>
      <c r="L245" s="207"/>
      <c r="M245" s="207"/>
      <c r="N245" s="207">
        <f t="shared" si="270"/>
        <v>20</v>
      </c>
      <c r="O245" s="207"/>
      <c r="P245" s="207"/>
      <c r="Q245" s="209"/>
      <c r="R245" s="207"/>
      <c r="S245" s="207"/>
      <c r="T245" s="207"/>
      <c r="U245" s="207">
        <f t="shared" si="267"/>
        <v>0</v>
      </c>
      <c r="V245" s="207"/>
      <c r="W245" s="207"/>
      <c r="X245" s="209"/>
      <c r="Y245" s="207"/>
      <c r="Z245" s="207"/>
      <c r="AA245" s="207"/>
      <c r="AB245" s="207">
        <f t="shared" si="268"/>
        <v>0</v>
      </c>
      <c r="AC245" s="207"/>
      <c r="AD245" s="207"/>
      <c r="AE245" s="209"/>
      <c r="AF245" s="207"/>
      <c r="AG245" s="207"/>
      <c r="AH245" s="207"/>
      <c r="AI245" s="207" t="str">
        <f t="shared" si="191"/>
        <v/>
      </c>
      <c r="AJ245" s="207"/>
      <c r="AK245" s="207"/>
      <c r="AL245" s="209"/>
      <c r="AM245" s="207"/>
      <c r="AN245" s="207"/>
      <c r="AO245" s="207"/>
      <c r="AP245" s="207" t="str">
        <f t="shared" si="192"/>
        <v/>
      </c>
      <c r="AQ245" s="207"/>
      <c r="AR245" s="207"/>
      <c r="AS245" s="209"/>
      <c r="AT245" s="207"/>
      <c r="AU245" s="207"/>
      <c r="AV245" s="207"/>
      <c r="AW245" s="207" t="str">
        <f t="shared" si="193"/>
        <v/>
      </c>
      <c r="AX245" s="207"/>
      <c r="AY245" s="207"/>
      <c r="AZ245" s="207"/>
      <c r="BA245" s="207"/>
      <c r="BB245" s="207"/>
      <c r="BC245" s="207"/>
      <c r="BD245" s="207" t="str">
        <f t="shared" si="194"/>
        <v/>
      </c>
      <c r="BE245" s="207"/>
      <c r="BF245" s="207"/>
      <c r="BG245" s="209"/>
      <c r="BH245" s="207"/>
      <c r="BI245" s="207"/>
      <c r="BJ245" s="207"/>
      <c r="BK245" s="207" t="str">
        <f t="shared" si="195"/>
        <v/>
      </c>
      <c r="BL245" s="207"/>
      <c r="BM245" s="207"/>
      <c r="BN245" s="209"/>
      <c r="BO245" s="207"/>
      <c r="BP245" s="207"/>
      <c r="BQ245" s="207"/>
      <c r="BR245" s="207" t="str">
        <f t="shared" si="196"/>
        <v/>
      </c>
      <c r="BS245" s="207"/>
      <c r="BT245" s="207"/>
      <c r="BU245" s="209"/>
      <c r="BV245" s="207"/>
      <c r="BW245" s="207"/>
      <c r="BX245" s="207"/>
      <c r="BY245" s="207" t="str">
        <f t="shared" si="197"/>
        <v/>
      </c>
      <c r="BZ245" s="207"/>
      <c r="CA245" s="207"/>
      <c r="CB245" s="209"/>
      <c r="CC245" s="207"/>
      <c r="CD245" s="207"/>
      <c r="CE245" s="207"/>
      <c r="CF245" s="207" t="str">
        <f t="shared" si="198"/>
        <v/>
      </c>
      <c r="CG245" s="207"/>
      <c r="CH245" s="207"/>
      <c r="CI245" s="209"/>
      <c r="CJ245" s="207"/>
      <c r="CK245" s="207"/>
      <c r="CL245" s="207"/>
      <c r="CM245" s="207" t="str">
        <f t="shared" si="199"/>
        <v/>
      </c>
      <c r="CN245" s="207"/>
      <c r="CO245" s="207"/>
      <c r="CP245" s="207"/>
      <c r="CQ245" s="207"/>
      <c r="CR245" s="207"/>
      <c r="CS245" s="207"/>
      <c r="CT245" s="207" t="str">
        <f t="shared" si="200"/>
        <v/>
      </c>
      <c r="CU245" s="207"/>
      <c r="CV245" s="207"/>
      <c r="CW245" s="209"/>
      <c r="CX245" s="207"/>
      <c r="CY245" s="207"/>
      <c r="CZ245" s="207"/>
      <c r="DA245" s="207" t="str">
        <f t="shared" si="201"/>
        <v/>
      </c>
      <c r="DB245" s="207"/>
      <c r="DC245" s="207"/>
      <c r="DD245" s="209"/>
      <c r="DE245" s="207"/>
      <c r="DF245" s="207"/>
      <c r="DG245" s="207"/>
      <c r="DH245" s="207" t="str">
        <f t="shared" si="202"/>
        <v/>
      </c>
      <c r="DI245" s="207"/>
      <c r="DJ245" s="207"/>
      <c r="DK245" s="209"/>
      <c r="DL245" s="207"/>
      <c r="DM245" s="207"/>
      <c r="DN245" s="207"/>
      <c r="DO245" s="207" t="str">
        <f t="shared" si="203"/>
        <v/>
      </c>
      <c r="DP245" s="207"/>
      <c r="DQ245" s="207"/>
      <c r="DR245" s="209"/>
      <c r="DS245" s="207"/>
      <c r="DT245" s="207"/>
      <c r="DU245" s="207"/>
      <c r="DV245" s="207" t="str">
        <f t="shared" si="204"/>
        <v/>
      </c>
      <c r="DW245" s="207"/>
      <c r="DX245" s="207"/>
      <c r="DY245" s="209"/>
      <c r="DZ245" s="207"/>
      <c r="EA245" s="207"/>
      <c r="EB245" s="207"/>
      <c r="EC245" s="207" t="str">
        <f t="shared" si="205"/>
        <v/>
      </c>
      <c r="ED245" s="207"/>
      <c r="EE245" s="207"/>
      <c r="EF245" s="207"/>
      <c r="EG245" s="207"/>
      <c r="EH245" s="207"/>
      <c r="EI245" s="207"/>
      <c r="EJ245" s="207" t="str">
        <f t="shared" si="206"/>
        <v/>
      </c>
      <c r="EK245" s="207"/>
      <c r="EL245" s="207"/>
      <c r="EM245" s="209"/>
      <c r="EN245" s="207"/>
      <c r="EO245" s="207"/>
      <c r="EP245" s="207"/>
      <c r="EQ245" s="207" t="str">
        <f t="shared" si="207"/>
        <v/>
      </c>
      <c r="ER245" s="207"/>
      <c r="ES245" s="207"/>
      <c r="ET245" s="209"/>
      <c r="EU245" s="207"/>
      <c r="EV245" s="207"/>
      <c r="EW245" s="207"/>
      <c r="EX245" s="207" t="str">
        <f t="shared" si="208"/>
        <v/>
      </c>
      <c r="EY245" s="207"/>
      <c r="EZ245" s="207"/>
      <c r="FA245" s="209"/>
      <c r="FB245" s="207"/>
      <c r="FC245" s="207"/>
      <c r="FD245" s="207"/>
      <c r="FE245" s="207" t="str">
        <f t="shared" si="209"/>
        <v/>
      </c>
      <c r="FF245" s="207"/>
      <c r="FG245" s="207"/>
      <c r="FH245" s="209"/>
      <c r="FI245" s="207"/>
      <c r="FJ245" s="207"/>
      <c r="FK245" s="207"/>
      <c r="FL245" s="207" t="str">
        <f t="shared" si="210"/>
        <v/>
      </c>
      <c r="FM245" s="207"/>
      <c r="FN245" s="207"/>
      <c r="FO245" s="209"/>
      <c r="FP245" s="207"/>
      <c r="FQ245" s="207"/>
      <c r="FR245" s="207"/>
      <c r="FS245" s="207" t="str">
        <f t="shared" si="211"/>
        <v/>
      </c>
      <c r="FT245" s="207"/>
      <c r="FU245" s="207"/>
      <c r="FV245" s="207"/>
      <c r="FW245" s="207"/>
      <c r="FX245" s="207"/>
      <c r="FY245" s="207"/>
      <c r="FZ245" s="207" t="str">
        <f t="shared" si="212"/>
        <v/>
      </c>
      <c r="GA245" s="207"/>
      <c r="GB245" s="207"/>
      <c r="GC245" s="209"/>
      <c r="GD245" s="207"/>
      <c r="GE245" s="207"/>
      <c r="GF245" s="207"/>
      <c r="GG245" s="207" t="str">
        <f t="shared" si="213"/>
        <v/>
      </c>
      <c r="GH245" s="207"/>
      <c r="GI245" s="207"/>
      <c r="GJ245" s="209"/>
      <c r="GK245" s="207"/>
      <c r="GL245" s="207"/>
      <c r="GM245" s="207"/>
      <c r="GN245" s="207" t="str">
        <f t="shared" si="214"/>
        <v/>
      </c>
      <c r="GO245" s="207"/>
      <c r="GP245" s="207"/>
      <c r="GQ245" s="209"/>
      <c r="GR245" s="207"/>
      <c r="GS245" s="207"/>
      <c r="GT245" s="207"/>
      <c r="GU245" s="207" t="str">
        <f t="shared" si="215"/>
        <v/>
      </c>
      <c r="GV245" s="207"/>
      <c r="GW245" s="207"/>
      <c r="GX245" s="209"/>
      <c r="GY245" s="207"/>
      <c r="GZ245" s="207"/>
      <c r="HA245" s="207"/>
      <c r="HB245" s="207" t="str">
        <f t="shared" si="216"/>
        <v/>
      </c>
      <c r="HC245" s="207"/>
      <c r="HD245" s="207"/>
      <c r="HE245" s="209"/>
      <c r="HF245" s="207"/>
      <c r="HG245" s="207"/>
      <c r="HH245" s="207"/>
      <c r="HI245" s="207" t="str">
        <f t="shared" si="217"/>
        <v/>
      </c>
      <c r="HJ245" s="207"/>
      <c r="HK245" s="207"/>
      <c r="HL245" s="207"/>
      <c r="HM245" s="207"/>
      <c r="HN245" s="207"/>
      <c r="HO245" s="207"/>
      <c r="HP245" s="207" t="str">
        <f t="shared" si="218"/>
        <v/>
      </c>
      <c r="HQ245" s="207"/>
      <c r="HR245" s="207"/>
      <c r="HS245" s="209"/>
      <c r="HT245" s="207"/>
      <c r="HU245" s="207"/>
      <c r="HV245" s="207"/>
      <c r="HW245" s="207" t="str">
        <f t="shared" si="219"/>
        <v/>
      </c>
      <c r="HX245" s="207"/>
      <c r="HY245" s="207"/>
      <c r="HZ245" s="209"/>
      <c r="IA245" s="207"/>
      <c r="IB245" s="207"/>
      <c r="IC245" s="207"/>
      <c r="ID245" s="207" t="str">
        <f t="shared" si="220"/>
        <v/>
      </c>
      <c r="IE245" s="207"/>
      <c r="IF245" s="207"/>
      <c r="IG245" s="209"/>
      <c r="IH245" s="207"/>
      <c r="II245" s="207"/>
      <c r="IJ245" s="207"/>
      <c r="IK245" s="207" t="str">
        <f t="shared" si="221"/>
        <v/>
      </c>
      <c r="IL245" s="207"/>
      <c r="IM245" s="207"/>
      <c r="IN245" s="209"/>
      <c r="IO245" s="207"/>
      <c r="IP245" s="207"/>
      <c r="IQ245" s="207"/>
      <c r="IR245" s="207" t="str">
        <f t="shared" si="222"/>
        <v/>
      </c>
      <c r="IS245" s="207"/>
      <c r="IT245" s="207"/>
      <c r="IU245" s="209"/>
      <c r="IV245" s="207"/>
      <c r="IW245" s="207"/>
      <c r="IX245" s="207"/>
      <c r="IY245" s="207" t="str">
        <f t="shared" si="223"/>
        <v/>
      </c>
      <c r="IZ245" s="207"/>
      <c r="JA245" s="207"/>
      <c r="JB245" s="207"/>
      <c r="JC245" s="207"/>
      <c r="JD245" s="207"/>
      <c r="JE245" s="207"/>
      <c r="JF245" s="207" t="str">
        <f t="shared" si="224"/>
        <v/>
      </c>
      <c r="JG245" s="207"/>
      <c r="JH245" s="207"/>
      <c r="JI245" s="209"/>
      <c r="JJ245" s="207"/>
      <c r="JK245" s="207"/>
      <c r="JL245" s="207"/>
      <c r="JM245" s="207" t="str">
        <f t="shared" si="225"/>
        <v/>
      </c>
      <c r="JN245" s="207"/>
      <c r="JO245" s="207"/>
      <c r="JP245" s="209"/>
      <c r="JQ245" s="207"/>
      <c r="JR245" s="207"/>
      <c r="JS245" s="207"/>
      <c r="JT245" s="207" t="str">
        <f t="shared" si="226"/>
        <v/>
      </c>
      <c r="JU245" s="207"/>
      <c r="JV245" s="207"/>
      <c r="JW245" s="209"/>
      <c r="JX245" s="207"/>
      <c r="JY245" s="207"/>
      <c r="JZ245" s="207"/>
      <c r="KA245" s="207" t="str">
        <f t="shared" si="227"/>
        <v/>
      </c>
      <c r="KB245" s="207"/>
      <c r="KC245" s="207"/>
      <c r="KD245" s="209"/>
      <c r="KE245" s="207"/>
      <c r="KF245" s="207"/>
      <c r="KG245" s="207"/>
      <c r="KH245" s="207" t="str">
        <f t="shared" si="228"/>
        <v/>
      </c>
      <c r="KI245" s="207"/>
      <c r="KJ245" s="207"/>
      <c r="KK245" s="209"/>
      <c r="KL245" s="207"/>
      <c r="KM245" s="207"/>
      <c r="KN245" s="207"/>
      <c r="KO245" s="207" t="str">
        <f t="shared" si="229"/>
        <v/>
      </c>
      <c r="KP245" s="207"/>
      <c r="KQ245" s="207"/>
      <c r="KR245" s="207"/>
      <c r="KS245" s="207"/>
      <c r="KT245" s="207"/>
      <c r="KU245" s="207"/>
      <c r="KV245" s="207" t="str">
        <f t="shared" si="230"/>
        <v/>
      </c>
      <c r="KW245" s="207"/>
      <c r="KX245" s="207"/>
      <c r="KY245" s="209"/>
      <c r="KZ245" s="207"/>
      <c r="LA245" s="207"/>
      <c r="LB245" s="207"/>
      <c r="LC245" s="207" t="str">
        <f t="shared" si="231"/>
        <v/>
      </c>
      <c r="LD245" s="207"/>
      <c r="LE245" s="207"/>
      <c r="LF245" s="209"/>
      <c r="LG245" s="207"/>
      <c r="LH245" s="207"/>
      <c r="LI245" s="207"/>
      <c r="LJ245" s="207" t="str">
        <f t="shared" si="242"/>
        <v/>
      </c>
      <c r="LK245" s="207"/>
      <c r="LL245" s="207"/>
      <c r="LM245" s="209"/>
      <c r="LN245" s="207"/>
      <c r="LO245" s="207"/>
      <c r="LP245" s="207"/>
      <c r="LQ245" s="207" t="str">
        <f t="shared" si="243"/>
        <v/>
      </c>
      <c r="LR245" s="207"/>
      <c r="LS245" s="207"/>
      <c r="LT245" s="209"/>
      <c r="LU245" s="207"/>
      <c r="LV245" s="207"/>
      <c r="LW245" s="207"/>
      <c r="LX245" s="207" t="str">
        <f t="shared" si="244"/>
        <v/>
      </c>
      <c r="LY245" s="207"/>
      <c r="LZ245" s="207"/>
      <c r="MA245" s="209"/>
      <c r="MB245" s="207"/>
      <c r="MC245" s="207"/>
      <c r="MD245" s="207"/>
      <c r="ME245" s="207" t="str">
        <f t="shared" si="245"/>
        <v/>
      </c>
      <c r="MF245" s="207"/>
      <c r="MG245" s="207"/>
      <c r="MH245" s="207"/>
      <c r="MI245" s="207"/>
      <c r="MJ245" s="207"/>
      <c r="MK245" s="207"/>
      <c r="ML245" s="207" t="str">
        <f t="shared" si="246"/>
        <v/>
      </c>
      <c r="MM245" s="207"/>
      <c r="MN245" s="207"/>
      <c r="MO245" s="209"/>
      <c r="MP245" s="207"/>
      <c r="MQ245" s="207"/>
      <c r="MR245" s="207"/>
      <c r="MS245" s="207" t="str">
        <f t="shared" si="247"/>
        <v/>
      </c>
      <c r="MT245" s="207"/>
      <c r="MU245" s="207"/>
      <c r="MV245" s="209"/>
      <c r="MW245" s="207"/>
      <c r="MX245" s="207"/>
      <c r="MY245" s="207"/>
      <c r="MZ245" s="207" t="str">
        <f t="shared" si="248"/>
        <v/>
      </c>
      <c r="NA245" s="207"/>
      <c r="NB245" s="207"/>
      <c r="NC245" s="209"/>
      <c r="ND245" s="207"/>
      <c r="NE245" s="207"/>
      <c r="NF245" s="207"/>
      <c r="NG245" s="207" t="str">
        <f t="shared" si="249"/>
        <v/>
      </c>
      <c r="NH245" s="207"/>
      <c r="NI245" s="207"/>
      <c r="NJ245" s="209"/>
      <c r="NK245" s="207"/>
      <c r="NL245" s="207"/>
      <c r="NM245" s="207"/>
      <c r="NN245" s="207" t="str">
        <f t="shared" si="250"/>
        <v/>
      </c>
      <c r="NO245" s="207"/>
      <c r="NP245" s="207"/>
      <c r="NQ245" s="209"/>
      <c r="NR245" s="207"/>
      <c r="NS245" s="207"/>
      <c r="NT245" s="207"/>
      <c r="NU245" s="207" t="str">
        <f t="shared" si="251"/>
        <v/>
      </c>
      <c r="NV245" s="207"/>
      <c r="NW245" s="207"/>
      <c r="NX245" s="207"/>
      <c r="NY245" s="207"/>
      <c r="NZ245" s="207"/>
      <c r="OA245" s="207"/>
      <c r="OB245" s="207" t="str">
        <f t="shared" si="252"/>
        <v/>
      </c>
      <c r="OC245" s="207"/>
      <c r="OD245" s="207"/>
      <c r="OE245" s="209"/>
      <c r="OF245" s="207"/>
      <c r="OG245" s="207"/>
      <c r="OH245" s="207"/>
      <c r="OI245" s="207" t="str">
        <f t="shared" si="253"/>
        <v/>
      </c>
      <c r="OJ245" s="207"/>
      <c r="OK245" s="207"/>
      <c r="OL245" s="209"/>
      <c r="OM245" s="207"/>
      <c r="ON245" s="207"/>
      <c r="OO245" s="207"/>
      <c r="OP245" s="207" t="str">
        <f t="shared" si="254"/>
        <v/>
      </c>
      <c r="OQ245" s="207"/>
      <c r="OR245" s="207"/>
      <c r="OS245" s="209"/>
      <c r="OT245" s="207"/>
      <c r="OU245" s="207"/>
      <c r="OV245" s="207"/>
      <c r="OW245" s="207" t="str">
        <f t="shared" si="255"/>
        <v/>
      </c>
      <c r="OX245" s="207"/>
      <c r="OY245" s="207"/>
      <c r="OZ245" s="209"/>
      <c r="PA245" s="207"/>
      <c r="PB245" s="207"/>
      <c r="PC245" s="207"/>
      <c r="PD245" s="207" t="str">
        <f t="shared" si="256"/>
        <v/>
      </c>
      <c r="PE245" s="207"/>
      <c r="PF245" s="207"/>
      <c r="PG245" s="209"/>
      <c r="PH245" s="207"/>
      <c r="PI245" s="207"/>
      <c r="PJ245" s="207"/>
      <c r="PK245" s="207" t="str">
        <f t="shared" si="257"/>
        <v/>
      </c>
      <c r="PL245" s="207"/>
      <c r="PM245" s="207"/>
      <c r="PN245" s="207"/>
      <c r="PO245" s="207"/>
      <c r="PP245" s="207"/>
      <c r="PQ245" s="207"/>
      <c r="PR245" s="207" t="str">
        <f t="shared" si="258"/>
        <v/>
      </c>
      <c r="PS245" s="207"/>
      <c r="PT245" s="207"/>
      <c r="PU245" s="207"/>
      <c r="PV245" s="207"/>
      <c r="PW245" s="207"/>
      <c r="PX245" s="207"/>
      <c r="PY245" s="207" t="str">
        <f t="shared" si="259"/>
        <v/>
      </c>
      <c r="PZ245" s="207"/>
      <c r="QA245" s="207"/>
      <c r="QB245" s="207"/>
      <c r="QC245" s="207"/>
      <c r="QD245" s="207"/>
      <c r="QE245" s="207"/>
      <c r="QF245" s="207" t="str">
        <f t="shared" si="260"/>
        <v/>
      </c>
      <c r="QG245" s="207"/>
      <c r="QH245" s="207"/>
      <c r="QI245" s="207"/>
      <c r="QJ245" s="207"/>
      <c r="QK245" s="207"/>
      <c r="QL245" s="207"/>
      <c r="QM245" s="207"/>
      <c r="QN245" s="207"/>
      <c r="QO245" s="207"/>
      <c r="QP245" s="207"/>
      <c r="QQ245" s="207"/>
      <c r="QR245" s="207"/>
      <c r="QS245" s="207"/>
      <c r="QT245" s="207"/>
      <c r="QU245" s="207"/>
      <c r="QV245" s="207"/>
    </row>
    <row r="246" spans="1:464" s="6" customFormat="1" ht="16.5">
      <c r="A246" s="207"/>
      <c r="B246" s="208"/>
      <c r="C246" s="208"/>
      <c r="D246" s="208"/>
      <c r="E246" s="208"/>
      <c r="F246" s="207"/>
      <c r="G246" s="207" t="e">
        <f t="shared" si="269"/>
        <v>#N/A</v>
      </c>
      <c r="H246" s="208"/>
      <c r="I246" s="208"/>
      <c r="J246" s="208"/>
      <c r="K246" s="207"/>
      <c r="L246" s="207"/>
      <c r="M246" s="207"/>
      <c r="N246" s="207">
        <f t="shared" si="270"/>
        <v>0</v>
      </c>
      <c r="O246" s="207"/>
      <c r="P246" s="207"/>
      <c r="Q246" s="209"/>
      <c r="R246" s="207"/>
      <c r="S246" s="207"/>
      <c r="T246" s="207"/>
      <c r="U246" s="207">
        <f t="shared" si="267"/>
        <v>0</v>
      </c>
      <c r="V246" s="207"/>
      <c r="W246" s="207"/>
      <c r="X246" s="209"/>
      <c r="Y246" s="207"/>
      <c r="Z246" s="207"/>
      <c r="AA246" s="207"/>
      <c r="AB246" s="207">
        <f t="shared" si="268"/>
        <v>0</v>
      </c>
      <c r="AC246" s="207"/>
      <c r="AD246" s="207"/>
      <c r="AE246" s="209"/>
      <c r="AF246" s="207"/>
      <c r="AG246" s="207"/>
      <c r="AH246" s="207"/>
      <c r="AI246" s="207" t="str">
        <f t="shared" si="191"/>
        <v/>
      </c>
      <c r="AJ246" s="207"/>
      <c r="AK246" s="207"/>
      <c r="AL246" s="209"/>
      <c r="AM246" s="207"/>
      <c r="AN246" s="207"/>
      <c r="AO246" s="207"/>
      <c r="AP246" s="207" t="str">
        <f t="shared" si="192"/>
        <v/>
      </c>
      <c r="AQ246" s="207"/>
      <c r="AR246" s="207"/>
      <c r="AS246" s="209"/>
      <c r="AT246" s="207"/>
      <c r="AU246" s="207"/>
      <c r="AV246" s="207"/>
      <c r="AW246" s="207" t="str">
        <f t="shared" si="193"/>
        <v/>
      </c>
      <c r="AX246" s="207"/>
      <c r="AY246" s="207"/>
      <c r="AZ246" s="207"/>
      <c r="BA246" s="207"/>
      <c r="BB246" s="207"/>
      <c r="BC246" s="207"/>
      <c r="BD246" s="207" t="str">
        <f t="shared" si="194"/>
        <v/>
      </c>
      <c r="BE246" s="207"/>
      <c r="BF246" s="207"/>
      <c r="BG246" s="209"/>
      <c r="BH246" s="207"/>
      <c r="BI246" s="207"/>
      <c r="BJ246" s="207"/>
      <c r="BK246" s="207" t="str">
        <f t="shared" si="195"/>
        <v/>
      </c>
      <c r="BL246" s="207"/>
      <c r="BM246" s="207"/>
      <c r="BN246" s="209"/>
      <c r="BO246" s="207"/>
      <c r="BP246" s="207"/>
      <c r="BQ246" s="207"/>
      <c r="BR246" s="207" t="str">
        <f t="shared" si="196"/>
        <v/>
      </c>
      <c r="BS246" s="207"/>
      <c r="BT246" s="207"/>
      <c r="BU246" s="209"/>
      <c r="BV246" s="207"/>
      <c r="BW246" s="207"/>
      <c r="BX246" s="207"/>
      <c r="BY246" s="207" t="str">
        <f t="shared" si="197"/>
        <v/>
      </c>
      <c r="BZ246" s="207"/>
      <c r="CA246" s="207"/>
      <c r="CB246" s="209"/>
      <c r="CC246" s="207"/>
      <c r="CD246" s="207"/>
      <c r="CE246" s="207"/>
      <c r="CF246" s="207" t="str">
        <f t="shared" si="198"/>
        <v/>
      </c>
      <c r="CG246" s="207"/>
      <c r="CH246" s="207"/>
      <c r="CI246" s="209"/>
      <c r="CJ246" s="207"/>
      <c r="CK246" s="207"/>
      <c r="CL246" s="207"/>
      <c r="CM246" s="207" t="str">
        <f t="shared" si="199"/>
        <v/>
      </c>
      <c r="CN246" s="207"/>
      <c r="CO246" s="207"/>
      <c r="CP246" s="207"/>
      <c r="CQ246" s="207"/>
      <c r="CR246" s="207"/>
      <c r="CS246" s="207"/>
      <c r="CT246" s="207" t="str">
        <f t="shared" si="200"/>
        <v/>
      </c>
      <c r="CU246" s="207"/>
      <c r="CV246" s="207"/>
      <c r="CW246" s="209"/>
      <c r="CX246" s="207"/>
      <c r="CY246" s="207"/>
      <c r="CZ246" s="207"/>
      <c r="DA246" s="207" t="str">
        <f t="shared" si="201"/>
        <v/>
      </c>
      <c r="DB246" s="207"/>
      <c r="DC246" s="207"/>
      <c r="DD246" s="209"/>
      <c r="DE246" s="207"/>
      <c r="DF246" s="207"/>
      <c r="DG246" s="207"/>
      <c r="DH246" s="207" t="str">
        <f t="shared" si="202"/>
        <v/>
      </c>
      <c r="DI246" s="207"/>
      <c r="DJ246" s="207"/>
      <c r="DK246" s="209"/>
      <c r="DL246" s="207"/>
      <c r="DM246" s="207"/>
      <c r="DN246" s="207"/>
      <c r="DO246" s="207" t="str">
        <f t="shared" si="203"/>
        <v/>
      </c>
      <c r="DP246" s="207"/>
      <c r="DQ246" s="207"/>
      <c r="DR246" s="209"/>
      <c r="DS246" s="207"/>
      <c r="DT246" s="207"/>
      <c r="DU246" s="207"/>
      <c r="DV246" s="207" t="str">
        <f t="shared" si="204"/>
        <v/>
      </c>
      <c r="DW246" s="207"/>
      <c r="DX246" s="207"/>
      <c r="DY246" s="209"/>
      <c r="DZ246" s="207"/>
      <c r="EA246" s="207"/>
      <c r="EB246" s="207"/>
      <c r="EC246" s="207" t="str">
        <f t="shared" si="205"/>
        <v/>
      </c>
      <c r="ED246" s="207"/>
      <c r="EE246" s="207"/>
      <c r="EF246" s="207"/>
      <c r="EG246" s="207"/>
      <c r="EH246" s="207"/>
      <c r="EI246" s="207"/>
      <c r="EJ246" s="207" t="str">
        <f t="shared" si="206"/>
        <v/>
      </c>
      <c r="EK246" s="207"/>
      <c r="EL246" s="207"/>
      <c r="EM246" s="209"/>
      <c r="EN246" s="207"/>
      <c r="EO246" s="207"/>
      <c r="EP246" s="207"/>
      <c r="EQ246" s="207" t="str">
        <f t="shared" si="207"/>
        <v/>
      </c>
      <c r="ER246" s="207"/>
      <c r="ES246" s="207"/>
      <c r="ET246" s="209"/>
      <c r="EU246" s="207"/>
      <c r="EV246" s="207"/>
      <c r="EW246" s="207"/>
      <c r="EX246" s="207" t="str">
        <f t="shared" si="208"/>
        <v/>
      </c>
      <c r="EY246" s="207"/>
      <c r="EZ246" s="207"/>
      <c r="FA246" s="209"/>
      <c r="FB246" s="207"/>
      <c r="FC246" s="207"/>
      <c r="FD246" s="207"/>
      <c r="FE246" s="207" t="str">
        <f t="shared" si="209"/>
        <v/>
      </c>
      <c r="FF246" s="207"/>
      <c r="FG246" s="207"/>
      <c r="FH246" s="209"/>
      <c r="FI246" s="207"/>
      <c r="FJ246" s="207"/>
      <c r="FK246" s="207"/>
      <c r="FL246" s="207" t="str">
        <f t="shared" si="210"/>
        <v/>
      </c>
      <c r="FM246" s="207"/>
      <c r="FN246" s="207"/>
      <c r="FO246" s="209"/>
      <c r="FP246" s="207"/>
      <c r="FQ246" s="207"/>
      <c r="FR246" s="207"/>
      <c r="FS246" s="207" t="str">
        <f t="shared" si="211"/>
        <v/>
      </c>
      <c r="FT246" s="207"/>
      <c r="FU246" s="207"/>
      <c r="FV246" s="207"/>
      <c r="FW246" s="207"/>
      <c r="FX246" s="207"/>
      <c r="FY246" s="207"/>
      <c r="FZ246" s="207" t="str">
        <f t="shared" si="212"/>
        <v/>
      </c>
      <c r="GA246" s="207"/>
      <c r="GB246" s="207"/>
      <c r="GC246" s="209"/>
      <c r="GD246" s="207"/>
      <c r="GE246" s="207"/>
      <c r="GF246" s="207"/>
      <c r="GG246" s="207" t="str">
        <f t="shared" si="213"/>
        <v/>
      </c>
      <c r="GH246" s="207"/>
      <c r="GI246" s="207"/>
      <c r="GJ246" s="209"/>
      <c r="GK246" s="207"/>
      <c r="GL246" s="207"/>
      <c r="GM246" s="207"/>
      <c r="GN246" s="207" t="str">
        <f t="shared" si="214"/>
        <v/>
      </c>
      <c r="GO246" s="207"/>
      <c r="GP246" s="207"/>
      <c r="GQ246" s="209"/>
      <c r="GR246" s="207"/>
      <c r="GS246" s="207"/>
      <c r="GT246" s="207"/>
      <c r="GU246" s="207" t="str">
        <f t="shared" si="215"/>
        <v/>
      </c>
      <c r="GV246" s="207"/>
      <c r="GW246" s="207"/>
      <c r="GX246" s="209"/>
      <c r="GY246" s="207"/>
      <c r="GZ246" s="207"/>
      <c r="HA246" s="207"/>
      <c r="HB246" s="207" t="str">
        <f t="shared" si="216"/>
        <v/>
      </c>
      <c r="HC246" s="207"/>
      <c r="HD246" s="207"/>
      <c r="HE246" s="209"/>
      <c r="HF246" s="207"/>
      <c r="HG246" s="207"/>
      <c r="HH246" s="207"/>
      <c r="HI246" s="207" t="str">
        <f t="shared" si="217"/>
        <v/>
      </c>
      <c r="HJ246" s="207"/>
      <c r="HK246" s="207"/>
      <c r="HL246" s="207"/>
      <c r="HM246" s="207"/>
      <c r="HN246" s="207"/>
      <c r="HO246" s="207"/>
      <c r="HP246" s="207" t="str">
        <f t="shared" si="218"/>
        <v/>
      </c>
      <c r="HQ246" s="207"/>
      <c r="HR246" s="207"/>
      <c r="HS246" s="209"/>
      <c r="HT246" s="207"/>
      <c r="HU246" s="207"/>
      <c r="HV246" s="207"/>
      <c r="HW246" s="207" t="str">
        <f t="shared" si="219"/>
        <v/>
      </c>
      <c r="HX246" s="207"/>
      <c r="HY246" s="207"/>
      <c r="HZ246" s="209"/>
      <c r="IA246" s="207"/>
      <c r="IB246" s="207"/>
      <c r="IC246" s="207"/>
      <c r="ID246" s="207" t="str">
        <f t="shared" si="220"/>
        <v/>
      </c>
      <c r="IE246" s="207"/>
      <c r="IF246" s="207"/>
      <c r="IG246" s="209"/>
      <c r="IH246" s="207"/>
      <c r="II246" s="207"/>
      <c r="IJ246" s="207"/>
      <c r="IK246" s="207" t="str">
        <f t="shared" si="221"/>
        <v/>
      </c>
      <c r="IL246" s="207"/>
      <c r="IM246" s="207"/>
      <c r="IN246" s="209"/>
      <c r="IO246" s="207"/>
      <c r="IP246" s="207"/>
      <c r="IQ246" s="207"/>
      <c r="IR246" s="207" t="str">
        <f t="shared" si="222"/>
        <v/>
      </c>
      <c r="IS246" s="207"/>
      <c r="IT246" s="207"/>
      <c r="IU246" s="209"/>
      <c r="IV246" s="207"/>
      <c r="IW246" s="207"/>
      <c r="IX246" s="207"/>
      <c r="IY246" s="207" t="str">
        <f t="shared" si="223"/>
        <v/>
      </c>
      <c r="IZ246" s="207"/>
      <c r="JA246" s="207"/>
      <c r="JB246" s="207"/>
      <c r="JC246" s="207"/>
      <c r="JD246" s="207"/>
      <c r="JE246" s="207"/>
      <c r="JF246" s="207" t="str">
        <f t="shared" si="224"/>
        <v/>
      </c>
      <c r="JG246" s="207"/>
      <c r="JH246" s="207"/>
      <c r="JI246" s="209"/>
      <c r="JJ246" s="207"/>
      <c r="JK246" s="207"/>
      <c r="JL246" s="207"/>
      <c r="JM246" s="207" t="str">
        <f t="shared" si="225"/>
        <v/>
      </c>
      <c r="JN246" s="207"/>
      <c r="JO246" s="207"/>
      <c r="JP246" s="209"/>
      <c r="JQ246" s="207"/>
      <c r="JR246" s="207"/>
      <c r="JS246" s="207"/>
      <c r="JT246" s="207" t="str">
        <f t="shared" si="226"/>
        <v/>
      </c>
      <c r="JU246" s="207"/>
      <c r="JV246" s="207"/>
      <c r="JW246" s="209"/>
      <c r="JX246" s="207"/>
      <c r="JY246" s="207"/>
      <c r="JZ246" s="207"/>
      <c r="KA246" s="207" t="str">
        <f t="shared" si="227"/>
        <v/>
      </c>
      <c r="KB246" s="207"/>
      <c r="KC246" s="207"/>
      <c r="KD246" s="209"/>
      <c r="KE246" s="207"/>
      <c r="KF246" s="207"/>
      <c r="KG246" s="207"/>
      <c r="KH246" s="207" t="str">
        <f t="shared" si="228"/>
        <v/>
      </c>
      <c r="KI246" s="207"/>
      <c r="KJ246" s="207"/>
      <c r="KK246" s="209"/>
      <c r="KL246" s="207"/>
      <c r="KM246" s="207"/>
      <c r="KN246" s="207"/>
      <c r="KO246" s="207" t="str">
        <f t="shared" si="229"/>
        <v/>
      </c>
      <c r="KP246" s="207"/>
      <c r="KQ246" s="207"/>
      <c r="KR246" s="207"/>
      <c r="KS246" s="207"/>
      <c r="KT246" s="207"/>
      <c r="KU246" s="207"/>
      <c r="KV246" s="207" t="str">
        <f t="shared" si="230"/>
        <v/>
      </c>
      <c r="KW246" s="207"/>
      <c r="KX246" s="207"/>
      <c r="KY246" s="209"/>
      <c r="KZ246" s="207"/>
      <c r="LA246" s="207"/>
      <c r="LB246" s="207"/>
      <c r="LC246" s="207" t="str">
        <f t="shared" si="231"/>
        <v/>
      </c>
      <c r="LD246" s="207"/>
      <c r="LE246" s="207"/>
      <c r="LF246" s="209"/>
      <c r="LG246" s="207"/>
      <c r="LH246" s="207"/>
      <c r="LI246" s="207"/>
      <c r="LJ246" s="207" t="str">
        <f t="shared" si="242"/>
        <v/>
      </c>
      <c r="LK246" s="207"/>
      <c r="LL246" s="207"/>
      <c r="LM246" s="209"/>
      <c r="LN246" s="207"/>
      <c r="LO246" s="207"/>
      <c r="LP246" s="207"/>
      <c r="LQ246" s="207" t="str">
        <f t="shared" si="243"/>
        <v/>
      </c>
      <c r="LR246" s="207"/>
      <c r="LS246" s="207"/>
      <c r="LT246" s="209"/>
      <c r="LU246" s="207"/>
      <c r="LV246" s="207"/>
      <c r="LW246" s="207"/>
      <c r="LX246" s="207" t="str">
        <f t="shared" si="244"/>
        <v/>
      </c>
      <c r="LY246" s="207"/>
      <c r="LZ246" s="207"/>
      <c r="MA246" s="209"/>
      <c r="MB246" s="207"/>
      <c r="MC246" s="207"/>
      <c r="MD246" s="207"/>
      <c r="ME246" s="207" t="str">
        <f t="shared" si="245"/>
        <v/>
      </c>
      <c r="MF246" s="207"/>
      <c r="MG246" s="207"/>
      <c r="MH246" s="207"/>
      <c r="MI246" s="207"/>
      <c r="MJ246" s="207"/>
      <c r="MK246" s="207"/>
      <c r="ML246" s="207" t="str">
        <f t="shared" si="246"/>
        <v/>
      </c>
      <c r="MM246" s="207"/>
      <c r="MN246" s="207"/>
      <c r="MO246" s="209"/>
      <c r="MP246" s="207"/>
      <c r="MQ246" s="207"/>
      <c r="MR246" s="207"/>
      <c r="MS246" s="207" t="str">
        <f t="shared" si="247"/>
        <v/>
      </c>
      <c r="MT246" s="207"/>
      <c r="MU246" s="207"/>
      <c r="MV246" s="209"/>
      <c r="MW246" s="207"/>
      <c r="MX246" s="207"/>
      <c r="MY246" s="207"/>
      <c r="MZ246" s="207" t="str">
        <f t="shared" si="248"/>
        <v/>
      </c>
      <c r="NA246" s="207"/>
      <c r="NB246" s="207"/>
      <c r="NC246" s="209"/>
      <c r="ND246" s="207"/>
      <c r="NE246" s="207"/>
      <c r="NF246" s="207"/>
      <c r="NG246" s="207" t="str">
        <f t="shared" si="249"/>
        <v/>
      </c>
      <c r="NH246" s="207"/>
      <c r="NI246" s="207"/>
      <c r="NJ246" s="209"/>
      <c r="NK246" s="207"/>
      <c r="NL246" s="207"/>
      <c r="NM246" s="207"/>
      <c r="NN246" s="207" t="str">
        <f t="shared" si="250"/>
        <v/>
      </c>
      <c r="NO246" s="207"/>
      <c r="NP246" s="207"/>
      <c r="NQ246" s="209"/>
      <c r="NR246" s="207"/>
      <c r="NS246" s="207"/>
      <c r="NT246" s="207"/>
      <c r="NU246" s="207" t="str">
        <f t="shared" si="251"/>
        <v/>
      </c>
      <c r="NV246" s="207"/>
      <c r="NW246" s="207"/>
      <c r="NX246" s="207"/>
      <c r="NY246" s="207"/>
      <c r="NZ246" s="207"/>
      <c r="OA246" s="207"/>
      <c r="OB246" s="207" t="str">
        <f t="shared" si="252"/>
        <v/>
      </c>
      <c r="OC246" s="207"/>
      <c r="OD246" s="207"/>
      <c r="OE246" s="209"/>
      <c r="OF246" s="207"/>
      <c r="OG246" s="207"/>
      <c r="OH246" s="207"/>
      <c r="OI246" s="207" t="str">
        <f t="shared" si="253"/>
        <v/>
      </c>
      <c r="OJ246" s="207"/>
      <c r="OK246" s="207"/>
      <c r="OL246" s="209"/>
      <c r="OM246" s="207"/>
      <c r="ON246" s="207"/>
      <c r="OO246" s="207"/>
      <c r="OP246" s="207" t="str">
        <f t="shared" si="254"/>
        <v/>
      </c>
      <c r="OQ246" s="207"/>
      <c r="OR246" s="207"/>
      <c r="OS246" s="209"/>
      <c r="OT246" s="207"/>
      <c r="OU246" s="207"/>
      <c r="OV246" s="207"/>
      <c r="OW246" s="207" t="str">
        <f t="shared" si="255"/>
        <v/>
      </c>
      <c r="OX246" s="207"/>
      <c r="OY246" s="207"/>
      <c r="OZ246" s="209"/>
      <c r="PA246" s="207"/>
      <c r="PB246" s="207"/>
      <c r="PC246" s="207"/>
      <c r="PD246" s="207" t="str">
        <f t="shared" si="256"/>
        <v/>
      </c>
      <c r="PE246" s="207"/>
      <c r="PF246" s="207"/>
      <c r="PG246" s="209"/>
      <c r="PH246" s="207"/>
      <c r="PI246" s="207"/>
      <c r="PJ246" s="207"/>
      <c r="PK246" s="207" t="str">
        <f t="shared" si="257"/>
        <v/>
      </c>
      <c r="PL246" s="207"/>
      <c r="PM246" s="207"/>
      <c r="PN246" s="207"/>
      <c r="PO246" s="207"/>
      <c r="PP246" s="207"/>
      <c r="PQ246" s="207"/>
      <c r="PR246" s="207" t="str">
        <f t="shared" si="258"/>
        <v/>
      </c>
      <c r="PS246" s="207"/>
      <c r="PT246" s="207"/>
      <c r="PU246" s="207"/>
      <c r="PV246" s="207"/>
      <c r="PW246" s="207"/>
      <c r="PX246" s="207"/>
      <c r="PY246" s="207" t="str">
        <f t="shared" si="259"/>
        <v/>
      </c>
      <c r="PZ246" s="207"/>
      <c r="QA246" s="207"/>
      <c r="QB246" s="207"/>
      <c r="QC246" s="207"/>
      <c r="QD246" s="207"/>
      <c r="QE246" s="207"/>
      <c r="QF246" s="207" t="str">
        <f t="shared" si="260"/>
        <v/>
      </c>
      <c r="QG246" s="207"/>
      <c r="QH246" s="207"/>
      <c r="QI246" s="207"/>
      <c r="QJ246" s="207"/>
      <c r="QK246" s="207"/>
      <c r="QL246" s="207"/>
      <c r="QM246" s="207"/>
      <c r="QN246" s="207"/>
      <c r="QO246" s="207"/>
      <c r="QP246" s="207"/>
      <c r="QQ246" s="207"/>
      <c r="QR246" s="207"/>
      <c r="QS246" s="207"/>
      <c r="QT246" s="207"/>
      <c r="QU246" s="207"/>
      <c r="QV246" s="207"/>
    </row>
    <row r="247" spans="1:464" s="6" customFormat="1" ht="16.5">
      <c r="A247" s="207"/>
      <c r="B247" s="208"/>
      <c r="C247" s="208"/>
      <c r="D247" s="208"/>
      <c r="E247" s="208"/>
      <c r="F247" s="207"/>
      <c r="G247" s="207" t="e">
        <f t="shared" si="269"/>
        <v>#N/A</v>
      </c>
      <c r="H247" s="208"/>
      <c r="I247" s="208"/>
      <c r="J247" s="208"/>
      <c r="K247" s="207"/>
      <c r="L247" s="207"/>
      <c r="M247" s="207"/>
      <c r="N247" s="207">
        <f t="shared" si="270"/>
        <v>0</v>
      </c>
      <c r="O247" s="207"/>
      <c r="P247" s="207"/>
      <c r="Q247" s="209"/>
      <c r="R247" s="207"/>
      <c r="S247" s="207"/>
      <c r="T247" s="207"/>
      <c r="U247" s="207">
        <f t="shared" si="267"/>
        <v>0</v>
      </c>
      <c r="V247" s="207"/>
      <c r="W247" s="207"/>
      <c r="X247" s="209"/>
      <c r="Y247" s="207"/>
      <c r="Z247" s="207"/>
      <c r="AA247" s="207"/>
      <c r="AB247" s="207">
        <f t="shared" si="268"/>
        <v>0</v>
      </c>
      <c r="AC247" s="207"/>
      <c r="AD247" s="207"/>
      <c r="AE247" s="209"/>
      <c r="AF247" s="207"/>
      <c r="AG247" s="207"/>
      <c r="AH247" s="207"/>
      <c r="AI247" s="207" t="str">
        <f t="shared" si="191"/>
        <v/>
      </c>
      <c r="AJ247" s="207"/>
      <c r="AK247" s="207"/>
      <c r="AL247" s="209"/>
      <c r="AM247" s="207"/>
      <c r="AN247" s="207"/>
      <c r="AO247" s="207"/>
      <c r="AP247" s="207" t="str">
        <f t="shared" si="192"/>
        <v/>
      </c>
      <c r="AQ247" s="207"/>
      <c r="AR247" s="207"/>
      <c r="AS247" s="209"/>
      <c r="AT247" s="207"/>
      <c r="AU247" s="207"/>
      <c r="AV247" s="207"/>
      <c r="AW247" s="207" t="str">
        <f t="shared" si="193"/>
        <v/>
      </c>
      <c r="AX247" s="207"/>
      <c r="AY247" s="207"/>
      <c r="AZ247" s="207"/>
      <c r="BA247" s="207"/>
      <c r="BB247" s="207"/>
      <c r="BC247" s="207"/>
      <c r="BD247" s="207" t="str">
        <f t="shared" si="194"/>
        <v/>
      </c>
      <c r="BE247" s="207"/>
      <c r="BF247" s="207"/>
      <c r="BG247" s="209"/>
      <c r="BH247" s="207"/>
      <c r="BI247" s="207"/>
      <c r="BJ247" s="207"/>
      <c r="BK247" s="207" t="str">
        <f t="shared" si="195"/>
        <v/>
      </c>
      <c r="BL247" s="207"/>
      <c r="BM247" s="207"/>
      <c r="BN247" s="209"/>
      <c r="BO247" s="207"/>
      <c r="BP247" s="207"/>
      <c r="BQ247" s="207"/>
      <c r="BR247" s="207" t="str">
        <f t="shared" si="196"/>
        <v/>
      </c>
      <c r="BS247" s="207"/>
      <c r="BT247" s="207"/>
      <c r="BU247" s="209"/>
      <c r="BV247" s="207"/>
      <c r="BW247" s="207"/>
      <c r="BX247" s="207"/>
      <c r="BY247" s="207" t="str">
        <f t="shared" si="197"/>
        <v/>
      </c>
      <c r="BZ247" s="207"/>
      <c r="CA247" s="207"/>
      <c r="CB247" s="209"/>
      <c r="CC247" s="207"/>
      <c r="CD247" s="207"/>
      <c r="CE247" s="207"/>
      <c r="CF247" s="207" t="str">
        <f t="shared" si="198"/>
        <v/>
      </c>
      <c r="CG247" s="207"/>
      <c r="CH247" s="207"/>
      <c r="CI247" s="209"/>
      <c r="CJ247" s="207"/>
      <c r="CK247" s="207"/>
      <c r="CL247" s="207"/>
      <c r="CM247" s="207" t="str">
        <f t="shared" si="199"/>
        <v/>
      </c>
      <c r="CN247" s="207"/>
      <c r="CO247" s="207"/>
      <c r="CP247" s="207"/>
      <c r="CQ247" s="207"/>
      <c r="CR247" s="207"/>
      <c r="CS247" s="207"/>
      <c r="CT247" s="207" t="str">
        <f t="shared" si="200"/>
        <v/>
      </c>
      <c r="CU247" s="207"/>
      <c r="CV247" s="207"/>
      <c r="CW247" s="209"/>
      <c r="CX247" s="207"/>
      <c r="CY247" s="207"/>
      <c r="CZ247" s="207"/>
      <c r="DA247" s="207" t="str">
        <f t="shared" si="201"/>
        <v/>
      </c>
      <c r="DB247" s="207"/>
      <c r="DC247" s="207"/>
      <c r="DD247" s="209"/>
      <c r="DE247" s="207"/>
      <c r="DF247" s="207"/>
      <c r="DG247" s="207"/>
      <c r="DH247" s="207" t="str">
        <f t="shared" si="202"/>
        <v/>
      </c>
      <c r="DI247" s="207"/>
      <c r="DJ247" s="207"/>
      <c r="DK247" s="209"/>
      <c r="DL247" s="207"/>
      <c r="DM247" s="207"/>
      <c r="DN247" s="207"/>
      <c r="DO247" s="207" t="str">
        <f t="shared" si="203"/>
        <v/>
      </c>
      <c r="DP247" s="207"/>
      <c r="DQ247" s="207"/>
      <c r="DR247" s="209"/>
      <c r="DS247" s="207"/>
      <c r="DT247" s="207"/>
      <c r="DU247" s="207"/>
      <c r="DV247" s="207" t="str">
        <f t="shared" si="204"/>
        <v/>
      </c>
      <c r="DW247" s="207"/>
      <c r="DX247" s="207"/>
      <c r="DY247" s="209"/>
      <c r="DZ247" s="207"/>
      <c r="EA247" s="207"/>
      <c r="EB247" s="207"/>
      <c r="EC247" s="207" t="str">
        <f t="shared" si="205"/>
        <v/>
      </c>
      <c r="ED247" s="207"/>
      <c r="EE247" s="207"/>
      <c r="EF247" s="207"/>
      <c r="EG247" s="207"/>
      <c r="EH247" s="207"/>
      <c r="EI247" s="207"/>
      <c r="EJ247" s="207" t="str">
        <f t="shared" si="206"/>
        <v/>
      </c>
      <c r="EK247" s="207"/>
      <c r="EL247" s="207"/>
      <c r="EM247" s="209"/>
      <c r="EN247" s="207"/>
      <c r="EO247" s="207"/>
      <c r="EP247" s="207"/>
      <c r="EQ247" s="207" t="str">
        <f t="shared" si="207"/>
        <v/>
      </c>
      <c r="ER247" s="207"/>
      <c r="ES247" s="207"/>
      <c r="ET247" s="209"/>
      <c r="EU247" s="207"/>
      <c r="EV247" s="207"/>
      <c r="EW247" s="207"/>
      <c r="EX247" s="207" t="str">
        <f t="shared" si="208"/>
        <v/>
      </c>
      <c r="EY247" s="207"/>
      <c r="EZ247" s="207"/>
      <c r="FA247" s="209"/>
      <c r="FB247" s="207"/>
      <c r="FC247" s="207"/>
      <c r="FD247" s="207"/>
      <c r="FE247" s="207" t="str">
        <f t="shared" si="209"/>
        <v/>
      </c>
      <c r="FF247" s="207"/>
      <c r="FG247" s="207"/>
      <c r="FH247" s="209"/>
      <c r="FI247" s="207"/>
      <c r="FJ247" s="207"/>
      <c r="FK247" s="207"/>
      <c r="FL247" s="207" t="str">
        <f t="shared" si="210"/>
        <v/>
      </c>
      <c r="FM247" s="207"/>
      <c r="FN247" s="207"/>
      <c r="FO247" s="209"/>
      <c r="FP247" s="207"/>
      <c r="FQ247" s="207"/>
      <c r="FR247" s="207"/>
      <c r="FS247" s="207" t="str">
        <f t="shared" si="211"/>
        <v/>
      </c>
      <c r="FT247" s="207"/>
      <c r="FU247" s="207"/>
      <c r="FV247" s="207"/>
      <c r="FW247" s="207"/>
      <c r="FX247" s="207"/>
      <c r="FY247" s="207"/>
      <c r="FZ247" s="207" t="str">
        <f t="shared" si="212"/>
        <v/>
      </c>
      <c r="GA247" s="207"/>
      <c r="GB247" s="207"/>
      <c r="GC247" s="209"/>
      <c r="GD247" s="207"/>
      <c r="GE247" s="207"/>
      <c r="GF247" s="207"/>
      <c r="GG247" s="207" t="str">
        <f t="shared" si="213"/>
        <v/>
      </c>
      <c r="GH247" s="207"/>
      <c r="GI247" s="207"/>
      <c r="GJ247" s="209"/>
      <c r="GK247" s="207"/>
      <c r="GL247" s="207"/>
      <c r="GM247" s="207"/>
      <c r="GN247" s="207" t="str">
        <f t="shared" si="214"/>
        <v/>
      </c>
      <c r="GO247" s="207"/>
      <c r="GP247" s="207"/>
      <c r="GQ247" s="209"/>
      <c r="GR247" s="207"/>
      <c r="GS247" s="207"/>
      <c r="GT247" s="207"/>
      <c r="GU247" s="207" t="str">
        <f t="shared" si="215"/>
        <v/>
      </c>
      <c r="GV247" s="207"/>
      <c r="GW247" s="207"/>
      <c r="GX247" s="209"/>
      <c r="GY247" s="207"/>
      <c r="GZ247" s="207"/>
      <c r="HA247" s="207"/>
      <c r="HB247" s="207" t="str">
        <f t="shared" si="216"/>
        <v/>
      </c>
      <c r="HC247" s="207"/>
      <c r="HD247" s="207"/>
      <c r="HE247" s="209"/>
      <c r="HF247" s="207"/>
      <c r="HG247" s="207"/>
      <c r="HH247" s="207"/>
      <c r="HI247" s="207" t="str">
        <f t="shared" si="217"/>
        <v/>
      </c>
      <c r="HJ247" s="207"/>
      <c r="HK247" s="207"/>
      <c r="HL247" s="207"/>
      <c r="HM247" s="207"/>
      <c r="HN247" s="207"/>
      <c r="HO247" s="207"/>
      <c r="HP247" s="207" t="str">
        <f t="shared" si="218"/>
        <v/>
      </c>
      <c r="HQ247" s="207"/>
      <c r="HR247" s="207"/>
      <c r="HS247" s="209"/>
      <c r="HT247" s="207"/>
      <c r="HU247" s="207"/>
      <c r="HV247" s="207"/>
      <c r="HW247" s="207" t="str">
        <f t="shared" si="219"/>
        <v/>
      </c>
      <c r="HX247" s="207"/>
      <c r="HY247" s="207"/>
      <c r="HZ247" s="209"/>
      <c r="IA247" s="207"/>
      <c r="IB247" s="207"/>
      <c r="IC247" s="207"/>
      <c r="ID247" s="207" t="str">
        <f t="shared" si="220"/>
        <v/>
      </c>
      <c r="IE247" s="207"/>
      <c r="IF247" s="207"/>
      <c r="IG247" s="209"/>
      <c r="IH247" s="207"/>
      <c r="II247" s="207"/>
      <c r="IJ247" s="207"/>
      <c r="IK247" s="207" t="str">
        <f t="shared" si="221"/>
        <v/>
      </c>
      <c r="IL247" s="207"/>
      <c r="IM247" s="207"/>
      <c r="IN247" s="209"/>
      <c r="IO247" s="207"/>
      <c r="IP247" s="207"/>
      <c r="IQ247" s="207"/>
      <c r="IR247" s="207" t="str">
        <f t="shared" si="222"/>
        <v/>
      </c>
      <c r="IS247" s="207"/>
      <c r="IT247" s="207"/>
      <c r="IU247" s="209"/>
      <c r="IV247" s="207"/>
      <c r="IW247" s="207"/>
      <c r="IX247" s="207"/>
      <c r="IY247" s="207" t="str">
        <f t="shared" si="223"/>
        <v/>
      </c>
      <c r="IZ247" s="207"/>
      <c r="JA247" s="207"/>
      <c r="JB247" s="207"/>
      <c r="JC247" s="207"/>
      <c r="JD247" s="207"/>
      <c r="JE247" s="207"/>
      <c r="JF247" s="207" t="str">
        <f t="shared" si="224"/>
        <v/>
      </c>
      <c r="JG247" s="207"/>
      <c r="JH247" s="207"/>
      <c r="JI247" s="209"/>
      <c r="JJ247" s="207"/>
      <c r="JK247" s="207"/>
      <c r="JL247" s="207"/>
      <c r="JM247" s="207" t="str">
        <f t="shared" si="225"/>
        <v/>
      </c>
      <c r="JN247" s="207"/>
      <c r="JO247" s="207"/>
      <c r="JP247" s="209"/>
      <c r="JQ247" s="207"/>
      <c r="JR247" s="207"/>
      <c r="JS247" s="207"/>
      <c r="JT247" s="207" t="str">
        <f t="shared" si="226"/>
        <v/>
      </c>
      <c r="JU247" s="207"/>
      <c r="JV247" s="207"/>
      <c r="JW247" s="209"/>
      <c r="JX247" s="207"/>
      <c r="JY247" s="207"/>
      <c r="JZ247" s="207"/>
      <c r="KA247" s="207" t="str">
        <f t="shared" si="227"/>
        <v/>
      </c>
      <c r="KB247" s="207"/>
      <c r="KC247" s="207"/>
      <c r="KD247" s="209"/>
      <c r="KE247" s="207"/>
      <c r="KF247" s="207"/>
      <c r="KG247" s="207"/>
      <c r="KH247" s="207" t="str">
        <f t="shared" si="228"/>
        <v/>
      </c>
      <c r="KI247" s="207"/>
      <c r="KJ247" s="207"/>
      <c r="KK247" s="209"/>
      <c r="KL247" s="207"/>
      <c r="KM247" s="207"/>
      <c r="KN247" s="207"/>
      <c r="KO247" s="207" t="str">
        <f t="shared" si="229"/>
        <v/>
      </c>
      <c r="KP247" s="207"/>
      <c r="KQ247" s="207"/>
      <c r="KR247" s="207"/>
      <c r="KS247" s="207"/>
      <c r="KT247" s="207"/>
      <c r="KU247" s="207"/>
      <c r="KV247" s="207" t="str">
        <f t="shared" si="230"/>
        <v/>
      </c>
      <c r="KW247" s="207"/>
      <c r="KX247" s="207"/>
      <c r="KY247" s="209"/>
      <c r="KZ247" s="207"/>
      <c r="LA247" s="207"/>
      <c r="LB247" s="207"/>
      <c r="LC247" s="207" t="str">
        <f t="shared" si="231"/>
        <v/>
      </c>
      <c r="LD247" s="207"/>
      <c r="LE247" s="207"/>
      <c r="LF247" s="209"/>
      <c r="LG247" s="207"/>
      <c r="LH247" s="207"/>
      <c r="LI247" s="207"/>
      <c r="LJ247" s="207" t="str">
        <f t="shared" si="242"/>
        <v/>
      </c>
      <c r="LK247" s="207"/>
      <c r="LL247" s="207"/>
      <c r="LM247" s="209"/>
      <c r="LN247" s="207"/>
      <c r="LO247" s="207"/>
      <c r="LP247" s="207"/>
      <c r="LQ247" s="207" t="str">
        <f t="shared" si="243"/>
        <v/>
      </c>
      <c r="LR247" s="207"/>
      <c r="LS247" s="207"/>
      <c r="LT247" s="209"/>
      <c r="LU247" s="207"/>
      <c r="LV247" s="207"/>
      <c r="LW247" s="207"/>
      <c r="LX247" s="207" t="str">
        <f t="shared" si="244"/>
        <v/>
      </c>
      <c r="LY247" s="207"/>
      <c r="LZ247" s="207"/>
      <c r="MA247" s="209"/>
      <c r="MB247" s="207"/>
      <c r="MC247" s="207"/>
      <c r="MD247" s="207"/>
      <c r="ME247" s="207" t="str">
        <f t="shared" si="245"/>
        <v/>
      </c>
      <c r="MF247" s="207"/>
      <c r="MG247" s="207"/>
      <c r="MH247" s="207"/>
      <c r="MI247" s="207"/>
      <c r="MJ247" s="207"/>
      <c r="MK247" s="207"/>
      <c r="ML247" s="207" t="str">
        <f t="shared" si="246"/>
        <v/>
      </c>
      <c r="MM247" s="207"/>
      <c r="MN247" s="207"/>
      <c r="MO247" s="209"/>
      <c r="MP247" s="207"/>
      <c r="MQ247" s="207"/>
      <c r="MR247" s="207"/>
      <c r="MS247" s="207" t="str">
        <f t="shared" si="247"/>
        <v/>
      </c>
      <c r="MT247" s="207"/>
      <c r="MU247" s="207"/>
      <c r="MV247" s="209"/>
      <c r="MW247" s="207"/>
      <c r="MX247" s="207"/>
      <c r="MY247" s="207"/>
      <c r="MZ247" s="207" t="str">
        <f t="shared" si="248"/>
        <v/>
      </c>
      <c r="NA247" s="207"/>
      <c r="NB247" s="207"/>
      <c r="NC247" s="209"/>
      <c r="ND247" s="207"/>
      <c r="NE247" s="207"/>
      <c r="NF247" s="207"/>
      <c r="NG247" s="207" t="str">
        <f t="shared" si="249"/>
        <v/>
      </c>
      <c r="NH247" s="207"/>
      <c r="NI247" s="207"/>
      <c r="NJ247" s="209"/>
      <c r="NK247" s="207"/>
      <c r="NL247" s="207"/>
      <c r="NM247" s="207"/>
      <c r="NN247" s="207" t="str">
        <f t="shared" si="250"/>
        <v/>
      </c>
      <c r="NO247" s="207"/>
      <c r="NP247" s="207"/>
      <c r="NQ247" s="209"/>
      <c r="NR247" s="207"/>
      <c r="NS247" s="207"/>
      <c r="NT247" s="207"/>
      <c r="NU247" s="207" t="str">
        <f t="shared" si="251"/>
        <v/>
      </c>
      <c r="NV247" s="207"/>
      <c r="NW247" s="207"/>
      <c r="NX247" s="207"/>
      <c r="NY247" s="207"/>
      <c r="NZ247" s="207"/>
      <c r="OA247" s="207"/>
      <c r="OB247" s="207" t="str">
        <f t="shared" si="252"/>
        <v/>
      </c>
      <c r="OC247" s="207"/>
      <c r="OD247" s="207"/>
      <c r="OE247" s="209"/>
      <c r="OF247" s="207"/>
      <c r="OG247" s="207"/>
      <c r="OH247" s="207"/>
      <c r="OI247" s="207" t="str">
        <f t="shared" si="253"/>
        <v/>
      </c>
      <c r="OJ247" s="207"/>
      <c r="OK247" s="207"/>
      <c r="OL247" s="209"/>
      <c r="OM247" s="207"/>
      <c r="ON247" s="207"/>
      <c r="OO247" s="207"/>
      <c r="OP247" s="207" t="str">
        <f t="shared" si="254"/>
        <v/>
      </c>
      <c r="OQ247" s="207"/>
      <c r="OR247" s="207"/>
      <c r="OS247" s="209"/>
      <c r="OT247" s="207"/>
      <c r="OU247" s="207"/>
      <c r="OV247" s="207"/>
      <c r="OW247" s="207" t="str">
        <f t="shared" si="255"/>
        <v/>
      </c>
      <c r="OX247" s="207"/>
      <c r="OY247" s="207"/>
      <c r="OZ247" s="209"/>
      <c r="PA247" s="207"/>
      <c r="PB247" s="207"/>
      <c r="PC247" s="207"/>
      <c r="PD247" s="207" t="str">
        <f t="shared" si="256"/>
        <v/>
      </c>
      <c r="PE247" s="207"/>
      <c r="PF247" s="207"/>
      <c r="PG247" s="209"/>
      <c r="PH247" s="207"/>
      <c r="PI247" s="207"/>
      <c r="PJ247" s="207"/>
      <c r="PK247" s="207" t="str">
        <f t="shared" si="257"/>
        <v/>
      </c>
      <c r="PL247" s="207"/>
      <c r="PM247" s="207"/>
      <c r="PN247" s="207"/>
      <c r="PO247" s="207"/>
      <c r="PP247" s="207"/>
      <c r="PQ247" s="207"/>
      <c r="PR247" s="207" t="str">
        <f t="shared" si="258"/>
        <v/>
      </c>
      <c r="PS247" s="207"/>
      <c r="PT247" s="207"/>
      <c r="PU247" s="207"/>
      <c r="PV247" s="207"/>
      <c r="PW247" s="207"/>
      <c r="PX247" s="207"/>
      <c r="PY247" s="207" t="str">
        <f t="shared" si="259"/>
        <v/>
      </c>
      <c r="PZ247" s="207"/>
      <c r="QA247" s="207"/>
      <c r="QB247" s="207"/>
      <c r="QC247" s="207"/>
      <c r="QD247" s="207"/>
      <c r="QE247" s="207"/>
      <c r="QF247" s="207" t="str">
        <f t="shared" si="260"/>
        <v/>
      </c>
      <c r="QG247" s="207"/>
      <c r="QH247" s="207"/>
      <c r="QI247" s="207"/>
      <c r="QJ247" s="207"/>
      <c r="QK247" s="207"/>
      <c r="QL247" s="207"/>
      <c r="QM247" s="207"/>
      <c r="QN247" s="207"/>
      <c r="QO247" s="207"/>
      <c r="QP247" s="207"/>
      <c r="QQ247" s="207"/>
      <c r="QR247" s="207"/>
      <c r="QS247" s="207"/>
      <c r="QT247" s="207"/>
      <c r="QU247" s="207"/>
      <c r="QV247" s="207"/>
    </row>
    <row r="248" spans="1:464" s="6" customFormat="1" ht="16.5">
      <c r="A248" s="207"/>
      <c r="B248" s="208"/>
      <c r="C248" s="208"/>
      <c r="D248" s="208"/>
      <c r="E248" s="208"/>
      <c r="F248" s="207"/>
      <c r="G248" s="207" t="e">
        <f t="shared" si="269"/>
        <v>#N/A</v>
      </c>
      <c r="H248" s="208"/>
      <c r="I248" s="208"/>
      <c r="J248" s="208"/>
      <c r="K248" s="207"/>
      <c r="L248" s="207"/>
      <c r="M248" s="207"/>
      <c r="N248" s="207">
        <f t="shared" si="270"/>
        <v>0</v>
      </c>
      <c r="O248" s="207"/>
      <c r="P248" s="207"/>
      <c r="Q248" s="209"/>
      <c r="R248" s="207"/>
      <c r="S248" s="207"/>
      <c r="T248" s="207"/>
      <c r="U248" s="207">
        <f t="shared" si="267"/>
        <v>0</v>
      </c>
      <c r="V248" s="207"/>
      <c r="W248" s="207"/>
      <c r="X248" s="209"/>
      <c r="Y248" s="207"/>
      <c r="Z248" s="207"/>
      <c r="AA248" s="207"/>
      <c r="AB248" s="207">
        <f t="shared" si="268"/>
        <v>0</v>
      </c>
      <c r="AC248" s="207"/>
      <c r="AD248" s="207"/>
      <c r="AE248" s="209"/>
      <c r="AF248" s="207"/>
      <c r="AG248" s="207"/>
      <c r="AH248" s="207"/>
      <c r="AI248" s="207" t="str">
        <f t="shared" si="191"/>
        <v/>
      </c>
      <c r="AJ248" s="207"/>
      <c r="AK248" s="207"/>
      <c r="AL248" s="209"/>
      <c r="AM248" s="207"/>
      <c r="AN248" s="207"/>
      <c r="AO248" s="207"/>
      <c r="AP248" s="207" t="str">
        <f t="shared" si="192"/>
        <v/>
      </c>
      <c r="AQ248" s="207"/>
      <c r="AR248" s="207"/>
      <c r="AS248" s="209"/>
      <c r="AT248" s="207"/>
      <c r="AU248" s="207"/>
      <c r="AV248" s="207"/>
      <c r="AW248" s="207" t="str">
        <f t="shared" si="193"/>
        <v/>
      </c>
      <c r="AX248" s="207"/>
      <c r="AY248" s="207"/>
      <c r="AZ248" s="207"/>
      <c r="BA248" s="207"/>
      <c r="BB248" s="207"/>
      <c r="BC248" s="207"/>
      <c r="BD248" s="207" t="str">
        <f t="shared" si="194"/>
        <v/>
      </c>
      <c r="BE248" s="207"/>
      <c r="BF248" s="207"/>
      <c r="BG248" s="209"/>
      <c r="BH248" s="207"/>
      <c r="BI248" s="207"/>
      <c r="BJ248" s="207"/>
      <c r="BK248" s="207" t="str">
        <f t="shared" si="195"/>
        <v/>
      </c>
      <c r="BL248" s="207"/>
      <c r="BM248" s="207"/>
      <c r="BN248" s="209"/>
      <c r="BO248" s="207"/>
      <c r="BP248" s="207"/>
      <c r="BQ248" s="207"/>
      <c r="BR248" s="207" t="str">
        <f t="shared" si="196"/>
        <v/>
      </c>
      <c r="BS248" s="207"/>
      <c r="BT248" s="207"/>
      <c r="BU248" s="209"/>
      <c r="BV248" s="207"/>
      <c r="BW248" s="207"/>
      <c r="BX248" s="207"/>
      <c r="BY248" s="207" t="str">
        <f t="shared" si="197"/>
        <v/>
      </c>
      <c r="BZ248" s="207"/>
      <c r="CA248" s="207"/>
      <c r="CB248" s="209"/>
      <c r="CC248" s="207"/>
      <c r="CD248" s="207"/>
      <c r="CE248" s="207"/>
      <c r="CF248" s="207" t="str">
        <f t="shared" si="198"/>
        <v/>
      </c>
      <c r="CG248" s="207"/>
      <c r="CH248" s="207"/>
      <c r="CI248" s="209"/>
      <c r="CJ248" s="207"/>
      <c r="CK248" s="207"/>
      <c r="CL248" s="207"/>
      <c r="CM248" s="207" t="str">
        <f t="shared" si="199"/>
        <v/>
      </c>
      <c r="CN248" s="207"/>
      <c r="CO248" s="207"/>
      <c r="CP248" s="207"/>
      <c r="CQ248" s="207"/>
      <c r="CR248" s="207"/>
      <c r="CS248" s="207"/>
      <c r="CT248" s="207" t="str">
        <f t="shared" si="200"/>
        <v/>
      </c>
      <c r="CU248" s="207"/>
      <c r="CV248" s="207"/>
      <c r="CW248" s="209"/>
      <c r="CX248" s="207"/>
      <c r="CY248" s="207"/>
      <c r="CZ248" s="207"/>
      <c r="DA248" s="207" t="str">
        <f t="shared" si="201"/>
        <v/>
      </c>
      <c r="DB248" s="207"/>
      <c r="DC248" s="207"/>
      <c r="DD248" s="209"/>
      <c r="DE248" s="207"/>
      <c r="DF248" s="207"/>
      <c r="DG248" s="207"/>
      <c r="DH248" s="207" t="str">
        <f t="shared" si="202"/>
        <v/>
      </c>
      <c r="DI248" s="207"/>
      <c r="DJ248" s="207"/>
      <c r="DK248" s="209"/>
      <c r="DL248" s="207"/>
      <c r="DM248" s="207"/>
      <c r="DN248" s="207"/>
      <c r="DO248" s="207" t="str">
        <f t="shared" si="203"/>
        <v/>
      </c>
      <c r="DP248" s="207"/>
      <c r="DQ248" s="207"/>
      <c r="DR248" s="209"/>
      <c r="DS248" s="207"/>
      <c r="DT248" s="207"/>
      <c r="DU248" s="207"/>
      <c r="DV248" s="207" t="str">
        <f t="shared" si="204"/>
        <v/>
      </c>
      <c r="DW248" s="207"/>
      <c r="DX248" s="207"/>
      <c r="DY248" s="209"/>
      <c r="DZ248" s="207"/>
      <c r="EA248" s="207"/>
      <c r="EB248" s="207"/>
      <c r="EC248" s="207" t="str">
        <f t="shared" si="205"/>
        <v/>
      </c>
      <c r="ED248" s="207"/>
      <c r="EE248" s="207"/>
      <c r="EF248" s="207"/>
      <c r="EG248" s="207"/>
      <c r="EH248" s="207"/>
      <c r="EI248" s="207"/>
      <c r="EJ248" s="207" t="str">
        <f t="shared" si="206"/>
        <v/>
      </c>
      <c r="EK248" s="207"/>
      <c r="EL248" s="207"/>
      <c r="EM248" s="209"/>
      <c r="EN248" s="207"/>
      <c r="EO248" s="207"/>
      <c r="EP248" s="207"/>
      <c r="EQ248" s="207" t="str">
        <f t="shared" si="207"/>
        <v/>
      </c>
      <c r="ER248" s="207"/>
      <c r="ES248" s="207"/>
      <c r="ET248" s="209"/>
      <c r="EU248" s="207"/>
      <c r="EV248" s="207"/>
      <c r="EW248" s="207"/>
      <c r="EX248" s="207" t="str">
        <f t="shared" si="208"/>
        <v/>
      </c>
      <c r="EY248" s="207"/>
      <c r="EZ248" s="207"/>
      <c r="FA248" s="209"/>
      <c r="FB248" s="207"/>
      <c r="FC248" s="207"/>
      <c r="FD248" s="207"/>
      <c r="FE248" s="207" t="str">
        <f t="shared" si="209"/>
        <v/>
      </c>
      <c r="FF248" s="207"/>
      <c r="FG248" s="207"/>
      <c r="FH248" s="209"/>
      <c r="FI248" s="207"/>
      <c r="FJ248" s="207"/>
      <c r="FK248" s="207"/>
      <c r="FL248" s="207" t="str">
        <f t="shared" si="210"/>
        <v/>
      </c>
      <c r="FM248" s="207"/>
      <c r="FN248" s="207"/>
      <c r="FO248" s="209"/>
      <c r="FP248" s="207"/>
      <c r="FQ248" s="207"/>
      <c r="FR248" s="207"/>
      <c r="FS248" s="207" t="str">
        <f t="shared" si="211"/>
        <v/>
      </c>
      <c r="FT248" s="207"/>
      <c r="FU248" s="207"/>
      <c r="FV248" s="207"/>
      <c r="FW248" s="207"/>
      <c r="FX248" s="207"/>
      <c r="FY248" s="207"/>
      <c r="FZ248" s="207" t="str">
        <f t="shared" si="212"/>
        <v/>
      </c>
      <c r="GA248" s="207"/>
      <c r="GB248" s="207"/>
      <c r="GC248" s="209"/>
      <c r="GD248" s="207"/>
      <c r="GE248" s="207"/>
      <c r="GF248" s="207"/>
      <c r="GG248" s="207" t="str">
        <f t="shared" si="213"/>
        <v/>
      </c>
      <c r="GH248" s="207"/>
      <c r="GI248" s="207"/>
      <c r="GJ248" s="209"/>
      <c r="GK248" s="207"/>
      <c r="GL248" s="207"/>
      <c r="GM248" s="207"/>
      <c r="GN248" s="207" t="str">
        <f t="shared" si="214"/>
        <v/>
      </c>
      <c r="GO248" s="207"/>
      <c r="GP248" s="207"/>
      <c r="GQ248" s="209"/>
      <c r="GR248" s="207"/>
      <c r="GS248" s="207"/>
      <c r="GT248" s="207"/>
      <c r="GU248" s="207" t="str">
        <f t="shared" si="215"/>
        <v/>
      </c>
      <c r="GV248" s="207"/>
      <c r="GW248" s="207"/>
      <c r="GX248" s="209"/>
      <c r="GY248" s="207"/>
      <c r="GZ248" s="207"/>
      <c r="HA248" s="207"/>
      <c r="HB248" s="207" t="str">
        <f t="shared" si="216"/>
        <v/>
      </c>
      <c r="HC248" s="207"/>
      <c r="HD248" s="207"/>
      <c r="HE248" s="209"/>
      <c r="HF248" s="207"/>
      <c r="HG248" s="207"/>
      <c r="HH248" s="207"/>
      <c r="HI248" s="207" t="str">
        <f t="shared" si="217"/>
        <v/>
      </c>
      <c r="HJ248" s="207"/>
      <c r="HK248" s="207"/>
      <c r="HL248" s="207"/>
      <c r="HM248" s="207"/>
      <c r="HN248" s="207"/>
      <c r="HO248" s="207"/>
      <c r="HP248" s="207" t="str">
        <f t="shared" si="218"/>
        <v/>
      </c>
      <c r="HQ248" s="207"/>
      <c r="HR248" s="207"/>
      <c r="HS248" s="209"/>
      <c r="HT248" s="207"/>
      <c r="HU248" s="207"/>
      <c r="HV248" s="207"/>
      <c r="HW248" s="207" t="str">
        <f t="shared" si="219"/>
        <v/>
      </c>
      <c r="HX248" s="207"/>
      <c r="HY248" s="207"/>
      <c r="HZ248" s="209"/>
      <c r="IA248" s="207"/>
      <c r="IB248" s="207"/>
      <c r="IC248" s="207"/>
      <c r="ID248" s="207" t="str">
        <f t="shared" si="220"/>
        <v/>
      </c>
      <c r="IE248" s="207"/>
      <c r="IF248" s="207"/>
      <c r="IG248" s="209"/>
      <c r="IH248" s="207"/>
      <c r="II248" s="207"/>
      <c r="IJ248" s="207"/>
      <c r="IK248" s="207" t="str">
        <f t="shared" si="221"/>
        <v/>
      </c>
      <c r="IL248" s="207"/>
      <c r="IM248" s="207"/>
      <c r="IN248" s="209"/>
      <c r="IO248" s="207"/>
      <c r="IP248" s="207"/>
      <c r="IQ248" s="207"/>
      <c r="IR248" s="207" t="str">
        <f t="shared" si="222"/>
        <v/>
      </c>
      <c r="IS248" s="207"/>
      <c r="IT248" s="207"/>
      <c r="IU248" s="209"/>
      <c r="IV248" s="207"/>
      <c r="IW248" s="207"/>
      <c r="IX248" s="207"/>
      <c r="IY248" s="207" t="str">
        <f t="shared" si="223"/>
        <v/>
      </c>
      <c r="IZ248" s="207"/>
      <c r="JA248" s="207"/>
      <c r="JB248" s="207"/>
      <c r="JC248" s="207"/>
      <c r="JD248" s="207"/>
      <c r="JE248" s="207"/>
      <c r="JF248" s="207" t="str">
        <f t="shared" si="224"/>
        <v/>
      </c>
      <c r="JG248" s="207"/>
      <c r="JH248" s="207"/>
      <c r="JI248" s="209"/>
      <c r="JJ248" s="207"/>
      <c r="JK248" s="207"/>
      <c r="JL248" s="207"/>
      <c r="JM248" s="207" t="str">
        <f t="shared" si="225"/>
        <v/>
      </c>
      <c r="JN248" s="207"/>
      <c r="JO248" s="207"/>
      <c r="JP248" s="209"/>
      <c r="JQ248" s="207"/>
      <c r="JR248" s="207"/>
      <c r="JS248" s="207"/>
      <c r="JT248" s="207" t="str">
        <f t="shared" si="226"/>
        <v/>
      </c>
      <c r="JU248" s="207"/>
      <c r="JV248" s="207"/>
      <c r="JW248" s="209"/>
      <c r="JX248" s="207"/>
      <c r="JY248" s="207"/>
      <c r="JZ248" s="207"/>
      <c r="KA248" s="207" t="str">
        <f t="shared" si="227"/>
        <v/>
      </c>
      <c r="KB248" s="207"/>
      <c r="KC248" s="207"/>
      <c r="KD248" s="209"/>
      <c r="KE248" s="207"/>
      <c r="KF248" s="207"/>
      <c r="KG248" s="207"/>
      <c r="KH248" s="207" t="str">
        <f t="shared" si="228"/>
        <v/>
      </c>
      <c r="KI248" s="207"/>
      <c r="KJ248" s="207"/>
      <c r="KK248" s="209"/>
      <c r="KL248" s="207"/>
      <c r="KM248" s="207"/>
      <c r="KN248" s="207"/>
      <c r="KO248" s="207" t="str">
        <f t="shared" si="229"/>
        <v/>
      </c>
      <c r="KP248" s="207"/>
      <c r="KQ248" s="207"/>
      <c r="KR248" s="207"/>
      <c r="KS248" s="207"/>
      <c r="KT248" s="207"/>
      <c r="KU248" s="207"/>
      <c r="KV248" s="207" t="str">
        <f t="shared" si="230"/>
        <v/>
      </c>
      <c r="KW248" s="207"/>
      <c r="KX248" s="207"/>
      <c r="KY248" s="209"/>
      <c r="KZ248" s="207"/>
      <c r="LA248" s="207"/>
      <c r="LB248" s="207"/>
      <c r="LC248" s="207" t="str">
        <f t="shared" si="231"/>
        <v/>
      </c>
      <c r="LD248" s="207"/>
      <c r="LE248" s="207"/>
      <c r="LF248" s="209"/>
      <c r="LG248" s="207"/>
      <c r="LH248" s="207"/>
      <c r="LI248" s="207"/>
      <c r="LJ248" s="207" t="str">
        <f t="shared" si="242"/>
        <v/>
      </c>
      <c r="LK248" s="207"/>
      <c r="LL248" s="207"/>
      <c r="LM248" s="209"/>
      <c r="LN248" s="207"/>
      <c r="LO248" s="207"/>
      <c r="LP248" s="207"/>
      <c r="LQ248" s="207" t="str">
        <f t="shared" si="243"/>
        <v/>
      </c>
      <c r="LR248" s="207"/>
      <c r="LS248" s="207"/>
      <c r="LT248" s="209"/>
      <c r="LU248" s="207"/>
      <c r="LV248" s="207"/>
      <c r="LW248" s="207"/>
      <c r="LX248" s="207" t="str">
        <f t="shared" si="244"/>
        <v/>
      </c>
      <c r="LY248" s="207"/>
      <c r="LZ248" s="207"/>
      <c r="MA248" s="209"/>
      <c r="MB248" s="207"/>
      <c r="MC248" s="207"/>
      <c r="MD248" s="207"/>
      <c r="ME248" s="207" t="str">
        <f t="shared" si="245"/>
        <v/>
      </c>
      <c r="MF248" s="207"/>
      <c r="MG248" s="207"/>
      <c r="MH248" s="207"/>
      <c r="MI248" s="207"/>
      <c r="MJ248" s="207"/>
      <c r="MK248" s="207"/>
      <c r="ML248" s="207" t="str">
        <f t="shared" si="246"/>
        <v/>
      </c>
      <c r="MM248" s="207"/>
      <c r="MN248" s="207"/>
      <c r="MO248" s="209"/>
      <c r="MP248" s="207"/>
      <c r="MQ248" s="207"/>
      <c r="MR248" s="207"/>
      <c r="MS248" s="207" t="str">
        <f t="shared" si="247"/>
        <v/>
      </c>
      <c r="MT248" s="207"/>
      <c r="MU248" s="207"/>
      <c r="MV248" s="209"/>
      <c r="MW248" s="207"/>
      <c r="MX248" s="207"/>
      <c r="MY248" s="207"/>
      <c r="MZ248" s="207" t="str">
        <f t="shared" si="248"/>
        <v/>
      </c>
      <c r="NA248" s="207"/>
      <c r="NB248" s="207"/>
      <c r="NC248" s="209"/>
      <c r="ND248" s="207"/>
      <c r="NE248" s="207"/>
      <c r="NF248" s="207"/>
      <c r="NG248" s="207" t="str">
        <f t="shared" si="249"/>
        <v/>
      </c>
      <c r="NH248" s="207"/>
      <c r="NI248" s="207"/>
      <c r="NJ248" s="209"/>
      <c r="NK248" s="207"/>
      <c r="NL248" s="207"/>
      <c r="NM248" s="207"/>
      <c r="NN248" s="207" t="str">
        <f t="shared" si="250"/>
        <v/>
      </c>
      <c r="NO248" s="207"/>
      <c r="NP248" s="207"/>
      <c r="NQ248" s="209"/>
      <c r="NR248" s="207"/>
      <c r="NS248" s="207"/>
      <c r="NT248" s="207"/>
      <c r="NU248" s="207" t="str">
        <f t="shared" si="251"/>
        <v/>
      </c>
      <c r="NV248" s="207"/>
      <c r="NW248" s="207"/>
      <c r="NX248" s="207"/>
      <c r="NY248" s="207"/>
      <c r="NZ248" s="207"/>
      <c r="OA248" s="207"/>
      <c r="OB248" s="207" t="str">
        <f t="shared" si="252"/>
        <v/>
      </c>
      <c r="OC248" s="207"/>
      <c r="OD248" s="207"/>
      <c r="OE248" s="209"/>
      <c r="OF248" s="207"/>
      <c r="OG248" s="207"/>
      <c r="OH248" s="207"/>
      <c r="OI248" s="207" t="str">
        <f t="shared" si="253"/>
        <v/>
      </c>
      <c r="OJ248" s="207"/>
      <c r="OK248" s="207"/>
      <c r="OL248" s="209"/>
      <c r="OM248" s="207"/>
      <c r="ON248" s="207"/>
      <c r="OO248" s="207"/>
      <c r="OP248" s="207" t="str">
        <f t="shared" si="254"/>
        <v/>
      </c>
      <c r="OQ248" s="207"/>
      <c r="OR248" s="207"/>
      <c r="OS248" s="209"/>
      <c r="OT248" s="207"/>
      <c r="OU248" s="207"/>
      <c r="OV248" s="207"/>
      <c r="OW248" s="207" t="str">
        <f t="shared" si="255"/>
        <v/>
      </c>
      <c r="OX248" s="207"/>
      <c r="OY248" s="207"/>
      <c r="OZ248" s="209"/>
      <c r="PA248" s="207"/>
      <c r="PB248" s="207"/>
      <c r="PC248" s="207"/>
      <c r="PD248" s="207" t="str">
        <f t="shared" si="256"/>
        <v/>
      </c>
      <c r="PE248" s="207"/>
      <c r="PF248" s="207"/>
      <c r="PG248" s="209"/>
      <c r="PH248" s="207"/>
      <c r="PI248" s="207"/>
      <c r="PJ248" s="207"/>
      <c r="PK248" s="207" t="str">
        <f t="shared" si="257"/>
        <v/>
      </c>
      <c r="PL248" s="207"/>
      <c r="PM248" s="207"/>
      <c r="PN248" s="207"/>
      <c r="PO248" s="207"/>
      <c r="PP248" s="207"/>
      <c r="PQ248" s="207"/>
      <c r="PR248" s="207" t="str">
        <f t="shared" si="258"/>
        <v/>
      </c>
      <c r="PS248" s="207"/>
      <c r="PT248" s="207"/>
      <c r="PU248" s="207"/>
      <c r="PV248" s="207"/>
      <c r="PW248" s="207"/>
      <c r="PX248" s="207"/>
      <c r="PY248" s="207" t="str">
        <f t="shared" si="259"/>
        <v/>
      </c>
      <c r="PZ248" s="207"/>
      <c r="QA248" s="207"/>
      <c r="QB248" s="207"/>
      <c r="QC248" s="207"/>
      <c r="QD248" s="207"/>
      <c r="QE248" s="207"/>
      <c r="QF248" s="207" t="str">
        <f t="shared" si="260"/>
        <v/>
      </c>
      <c r="QG248" s="207"/>
      <c r="QH248" s="207"/>
      <c r="QI248" s="207"/>
      <c r="QJ248" s="207"/>
      <c r="QK248" s="207"/>
      <c r="QL248" s="207"/>
      <c r="QM248" s="207"/>
      <c r="QN248" s="207"/>
      <c r="QO248" s="207"/>
      <c r="QP248" s="207"/>
      <c r="QQ248" s="207"/>
      <c r="QR248" s="207"/>
      <c r="QS248" s="207"/>
      <c r="QT248" s="207"/>
      <c r="QU248" s="207"/>
      <c r="QV248" s="207"/>
    </row>
    <row r="249" spans="1:464" s="6" customFormat="1" ht="16.5">
      <c r="A249" s="207"/>
      <c r="B249" s="208"/>
      <c r="C249" s="208"/>
      <c r="D249" s="208"/>
      <c r="E249" s="208"/>
      <c r="F249" s="207"/>
      <c r="G249" s="207" t="e">
        <f t="shared" si="269"/>
        <v>#N/A</v>
      </c>
      <c r="H249" s="208"/>
      <c r="I249" s="208"/>
      <c r="J249" s="208"/>
      <c r="K249" s="207"/>
      <c r="L249" s="207"/>
      <c r="M249" s="207"/>
      <c r="N249" s="207">
        <f t="shared" si="270"/>
        <v>0</v>
      </c>
      <c r="O249" s="207"/>
      <c r="P249" s="207"/>
      <c r="Q249" s="209"/>
      <c r="R249" s="207"/>
      <c r="S249" s="207"/>
      <c r="T249" s="207"/>
      <c r="U249" s="207">
        <f t="shared" si="267"/>
        <v>0</v>
      </c>
      <c r="V249" s="207"/>
      <c r="W249" s="207"/>
      <c r="X249" s="209"/>
      <c r="Y249" s="207"/>
      <c r="Z249" s="207"/>
      <c r="AA249" s="207"/>
      <c r="AB249" s="207">
        <f t="shared" si="268"/>
        <v>0</v>
      </c>
      <c r="AC249" s="207"/>
      <c r="AD249" s="207"/>
      <c r="AE249" s="209"/>
      <c r="AF249" s="207"/>
      <c r="AG249" s="207"/>
      <c r="AH249" s="207"/>
      <c r="AI249" s="207" t="str">
        <f t="shared" si="191"/>
        <v/>
      </c>
      <c r="AJ249" s="207"/>
      <c r="AK249" s="207"/>
      <c r="AL249" s="209"/>
      <c r="AM249" s="207"/>
      <c r="AN249" s="207"/>
      <c r="AO249" s="207"/>
      <c r="AP249" s="207" t="str">
        <f t="shared" si="192"/>
        <v/>
      </c>
      <c r="AQ249" s="207"/>
      <c r="AR249" s="207"/>
      <c r="AS249" s="209"/>
      <c r="AT249" s="207"/>
      <c r="AU249" s="207"/>
      <c r="AV249" s="207"/>
      <c r="AW249" s="207" t="str">
        <f t="shared" si="193"/>
        <v/>
      </c>
      <c r="AX249" s="207"/>
      <c r="AY249" s="207"/>
      <c r="AZ249" s="207"/>
      <c r="BA249" s="207"/>
      <c r="BB249" s="207"/>
      <c r="BC249" s="207"/>
      <c r="BD249" s="207" t="str">
        <f t="shared" si="194"/>
        <v/>
      </c>
      <c r="BE249" s="207"/>
      <c r="BF249" s="207"/>
      <c r="BG249" s="209"/>
      <c r="BH249" s="207"/>
      <c r="BI249" s="207"/>
      <c r="BJ249" s="207"/>
      <c r="BK249" s="207" t="str">
        <f t="shared" si="195"/>
        <v/>
      </c>
      <c r="BL249" s="207"/>
      <c r="BM249" s="207"/>
      <c r="BN249" s="209"/>
      <c r="BO249" s="207"/>
      <c r="BP249" s="207"/>
      <c r="BQ249" s="207"/>
      <c r="BR249" s="207" t="str">
        <f t="shared" si="196"/>
        <v/>
      </c>
      <c r="BS249" s="207"/>
      <c r="BT249" s="207"/>
      <c r="BU249" s="209"/>
      <c r="BV249" s="207"/>
      <c r="BW249" s="207"/>
      <c r="BX249" s="207"/>
      <c r="BY249" s="207" t="str">
        <f t="shared" si="197"/>
        <v/>
      </c>
      <c r="BZ249" s="207"/>
      <c r="CA249" s="207"/>
      <c r="CB249" s="209"/>
      <c r="CC249" s="207"/>
      <c r="CD249" s="207"/>
      <c r="CE249" s="207"/>
      <c r="CF249" s="207" t="str">
        <f t="shared" si="198"/>
        <v/>
      </c>
      <c r="CG249" s="207"/>
      <c r="CH249" s="207"/>
      <c r="CI249" s="209"/>
      <c r="CJ249" s="207"/>
      <c r="CK249" s="207"/>
      <c r="CL249" s="207"/>
      <c r="CM249" s="207" t="str">
        <f t="shared" si="199"/>
        <v/>
      </c>
      <c r="CN249" s="207"/>
      <c r="CO249" s="207"/>
      <c r="CP249" s="207"/>
      <c r="CQ249" s="207"/>
      <c r="CR249" s="207"/>
      <c r="CS249" s="207"/>
      <c r="CT249" s="207" t="str">
        <f t="shared" si="200"/>
        <v/>
      </c>
      <c r="CU249" s="207"/>
      <c r="CV249" s="207"/>
      <c r="CW249" s="209"/>
      <c r="CX249" s="207"/>
      <c r="CY249" s="207"/>
      <c r="CZ249" s="207"/>
      <c r="DA249" s="207" t="str">
        <f t="shared" si="201"/>
        <v/>
      </c>
      <c r="DB249" s="207"/>
      <c r="DC249" s="207"/>
      <c r="DD249" s="209"/>
      <c r="DE249" s="207"/>
      <c r="DF249" s="207"/>
      <c r="DG249" s="207"/>
      <c r="DH249" s="207" t="str">
        <f t="shared" si="202"/>
        <v/>
      </c>
      <c r="DI249" s="207"/>
      <c r="DJ249" s="207"/>
      <c r="DK249" s="209"/>
      <c r="DL249" s="207"/>
      <c r="DM249" s="207"/>
      <c r="DN249" s="207"/>
      <c r="DO249" s="207" t="str">
        <f t="shared" si="203"/>
        <v/>
      </c>
      <c r="DP249" s="207"/>
      <c r="DQ249" s="207"/>
      <c r="DR249" s="209"/>
      <c r="DS249" s="207"/>
      <c r="DT249" s="207"/>
      <c r="DU249" s="207"/>
      <c r="DV249" s="207" t="str">
        <f t="shared" si="204"/>
        <v/>
      </c>
      <c r="DW249" s="207"/>
      <c r="DX249" s="207"/>
      <c r="DY249" s="209"/>
      <c r="DZ249" s="207"/>
      <c r="EA249" s="207"/>
      <c r="EB249" s="207"/>
      <c r="EC249" s="207" t="str">
        <f t="shared" si="205"/>
        <v/>
      </c>
      <c r="ED249" s="207"/>
      <c r="EE249" s="207"/>
      <c r="EF249" s="207"/>
      <c r="EG249" s="207"/>
      <c r="EH249" s="207"/>
      <c r="EI249" s="207"/>
      <c r="EJ249" s="207" t="str">
        <f t="shared" si="206"/>
        <v/>
      </c>
      <c r="EK249" s="207"/>
      <c r="EL249" s="207"/>
      <c r="EM249" s="209"/>
      <c r="EN249" s="207"/>
      <c r="EO249" s="207"/>
      <c r="EP249" s="207"/>
      <c r="EQ249" s="207" t="str">
        <f t="shared" si="207"/>
        <v/>
      </c>
      <c r="ER249" s="207"/>
      <c r="ES249" s="207"/>
      <c r="ET249" s="209"/>
      <c r="EU249" s="207"/>
      <c r="EV249" s="207"/>
      <c r="EW249" s="207"/>
      <c r="EX249" s="207" t="str">
        <f t="shared" si="208"/>
        <v/>
      </c>
      <c r="EY249" s="207"/>
      <c r="EZ249" s="207"/>
      <c r="FA249" s="209"/>
      <c r="FB249" s="207"/>
      <c r="FC249" s="207"/>
      <c r="FD249" s="207"/>
      <c r="FE249" s="207" t="str">
        <f t="shared" si="209"/>
        <v/>
      </c>
      <c r="FF249" s="207"/>
      <c r="FG249" s="207"/>
      <c r="FH249" s="209"/>
      <c r="FI249" s="207"/>
      <c r="FJ249" s="207"/>
      <c r="FK249" s="207"/>
      <c r="FL249" s="207" t="str">
        <f t="shared" si="210"/>
        <v/>
      </c>
      <c r="FM249" s="207"/>
      <c r="FN249" s="207"/>
      <c r="FO249" s="209"/>
      <c r="FP249" s="207"/>
      <c r="FQ249" s="207"/>
      <c r="FR249" s="207"/>
      <c r="FS249" s="207" t="str">
        <f t="shared" si="211"/>
        <v/>
      </c>
      <c r="FT249" s="207"/>
      <c r="FU249" s="207"/>
      <c r="FV249" s="207"/>
      <c r="FW249" s="207"/>
      <c r="FX249" s="207"/>
      <c r="FY249" s="207"/>
      <c r="FZ249" s="207" t="str">
        <f t="shared" si="212"/>
        <v/>
      </c>
      <c r="GA249" s="207"/>
      <c r="GB249" s="207"/>
      <c r="GC249" s="209"/>
      <c r="GD249" s="207"/>
      <c r="GE249" s="207"/>
      <c r="GF249" s="207"/>
      <c r="GG249" s="207" t="str">
        <f t="shared" si="213"/>
        <v/>
      </c>
      <c r="GH249" s="207"/>
      <c r="GI249" s="207"/>
      <c r="GJ249" s="209"/>
      <c r="GK249" s="207"/>
      <c r="GL249" s="207"/>
      <c r="GM249" s="207"/>
      <c r="GN249" s="207" t="str">
        <f t="shared" si="214"/>
        <v/>
      </c>
      <c r="GO249" s="207"/>
      <c r="GP249" s="207"/>
      <c r="GQ249" s="209"/>
      <c r="GR249" s="207"/>
      <c r="GS249" s="207"/>
      <c r="GT249" s="207"/>
      <c r="GU249" s="207" t="str">
        <f t="shared" si="215"/>
        <v/>
      </c>
      <c r="GV249" s="207"/>
      <c r="GW249" s="207"/>
      <c r="GX249" s="209"/>
      <c r="GY249" s="207"/>
      <c r="GZ249" s="207"/>
      <c r="HA249" s="207"/>
      <c r="HB249" s="207" t="str">
        <f t="shared" si="216"/>
        <v/>
      </c>
      <c r="HC249" s="207"/>
      <c r="HD249" s="207"/>
      <c r="HE249" s="209"/>
      <c r="HF249" s="207"/>
      <c r="HG249" s="207"/>
      <c r="HH249" s="207"/>
      <c r="HI249" s="207" t="str">
        <f t="shared" si="217"/>
        <v/>
      </c>
      <c r="HJ249" s="207"/>
      <c r="HK249" s="207"/>
      <c r="HL249" s="207"/>
      <c r="HM249" s="207"/>
      <c r="HN249" s="207"/>
      <c r="HO249" s="207"/>
      <c r="HP249" s="207" t="str">
        <f t="shared" si="218"/>
        <v/>
      </c>
      <c r="HQ249" s="207"/>
      <c r="HR249" s="207"/>
      <c r="HS249" s="209"/>
      <c r="HT249" s="207"/>
      <c r="HU249" s="207"/>
      <c r="HV249" s="207"/>
      <c r="HW249" s="207" t="str">
        <f t="shared" si="219"/>
        <v/>
      </c>
      <c r="HX249" s="207"/>
      <c r="HY249" s="207"/>
      <c r="HZ249" s="209"/>
      <c r="IA249" s="207"/>
      <c r="IB249" s="207"/>
      <c r="IC249" s="207"/>
      <c r="ID249" s="207" t="str">
        <f t="shared" si="220"/>
        <v/>
      </c>
      <c r="IE249" s="207"/>
      <c r="IF249" s="207"/>
      <c r="IG249" s="209"/>
      <c r="IH249" s="207"/>
      <c r="II249" s="207"/>
      <c r="IJ249" s="207"/>
      <c r="IK249" s="207" t="str">
        <f t="shared" si="221"/>
        <v/>
      </c>
      <c r="IL249" s="207"/>
      <c r="IM249" s="207"/>
      <c r="IN249" s="209"/>
      <c r="IO249" s="207"/>
      <c r="IP249" s="207"/>
      <c r="IQ249" s="207"/>
      <c r="IR249" s="207" t="str">
        <f t="shared" si="222"/>
        <v/>
      </c>
      <c r="IS249" s="207"/>
      <c r="IT249" s="207"/>
      <c r="IU249" s="209"/>
      <c r="IV249" s="207"/>
      <c r="IW249" s="207"/>
      <c r="IX249" s="207"/>
      <c r="IY249" s="207" t="str">
        <f t="shared" si="223"/>
        <v/>
      </c>
      <c r="IZ249" s="207"/>
      <c r="JA249" s="207"/>
      <c r="JB249" s="207"/>
      <c r="JC249" s="207"/>
      <c r="JD249" s="207"/>
      <c r="JE249" s="207"/>
      <c r="JF249" s="207" t="str">
        <f t="shared" si="224"/>
        <v/>
      </c>
      <c r="JG249" s="207"/>
      <c r="JH249" s="207"/>
      <c r="JI249" s="209"/>
      <c r="JJ249" s="207"/>
      <c r="JK249" s="207"/>
      <c r="JL249" s="207"/>
      <c r="JM249" s="207" t="str">
        <f t="shared" si="225"/>
        <v/>
      </c>
      <c r="JN249" s="207"/>
      <c r="JO249" s="207"/>
      <c r="JP249" s="209"/>
      <c r="JQ249" s="207"/>
      <c r="JR249" s="207"/>
      <c r="JS249" s="207"/>
      <c r="JT249" s="207" t="str">
        <f t="shared" si="226"/>
        <v/>
      </c>
      <c r="JU249" s="207"/>
      <c r="JV249" s="207"/>
      <c r="JW249" s="209"/>
      <c r="JX249" s="207"/>
      <c r="JY249" s="207"/>
      <c r="JZ249" s="207"/>
      <c r="KA249" s="207" t="str">
        <f t="shared" si="227"/>
        <v/>
      </c>
      <c r="KB249" s="207"/>
      <c r="KC249" s="207"/>
      <c r="KD249" s="209"/>
      <c r="KE249" s="207"/>
      <c r="KF249" s="207"/>
      <c r="KG249" s="207"/>
      <c r="KH249" s="207" t="str">
        <f t="shared" si="228"/>
        <v/>
      </c>
      <c r="KI249" s="207"/>
      <c r="KJ249" s="207"/>
      <c r="KK249" s="209"/>
      <c r="KL249" s="207"/>
      <c r="KM249" s="207"/>
      <c r="KN249" s="207"/>
      <c r="KO249" s="207" t="str">
        <f t="shared" si="229"/>
        <v/>
      </c>
      <c r="KP249" s="207"/>
      <c r="KQ249" s="207"/>
      <c r="KR249" s="207"/>
      <c r="KS249" s="207"/>
      <c r="KT249" s="207"/>
      <c r="KU249" s="207"/>
      <c r="KV249" s="207" t="str">
        <f t="shared" si="230"/>
        <v/>
      </c>
      <c r="KW249" s="207"/>
      <c r="KX249" s="207"/>
      <c r="KY249" s="209"/>
      <c r="KZ249" s="207"/>
      <c r="LA249" s="207"/>
      <c r="LB249" s="207"/>
      <c r="LC249" s="207" t="str">
        <f t="shared" si="231"/>
        <v/>
      </c>
      <c r="LD249" s="207"/>
      <c r="LE249" s="207"/>
      <c r="LF249" s="209"/>
      <c r="LG249" s="207"/>
      <c r="LH249" s="207"/>
      <c r="LI249" s="207"/>
      <c r="LJ249" s="207" t="str">
        <f t="shared" si="242"/>
        <v/>
      </c>
      <c r="LK249" s="207"/>
      <c r="LL249" s="207"/>
      <c r="LM249" s="209"/>
      <c r="LN249" s="207"/>
      <c r="LO249" s="207"/>
      <c r="LP249" s="207"/>
      <c r="LQ249" s="207" t="str">
        <f t="shared" si="243"/>
        <v/>
      </c>
      <c r="LR249" s="207"/>
      <c r="LS249" s="207"/>
      <c r="LT249" s="209"/>
      <c r="LU249" s="207"/>
      <c r="LV249" s="207"/>
      <c r="LW249" s="207"/>
      <c r="LX249" s="207" t="str">
        <f t="shared" si="244"/>
        <v/>
      </c>
      <c r="LY249" s="207"/>
      <c r="LZ249" s="207"/>
      <c r="MA249" s="209"/>
      <c r="MB249" s="207"/>
      <c r="MC249" s="207"/>
      <c r="MD249" s="207"/>
      <c r="ME249" s="207" t="str">
        <f t="shared" si="245"/>
        <v/>
      </c>
      <c r="MF249" s="207"/>
      <c r="MG249" s="207"/>
      <c r="MH249" s="207"/>
      <c r="MI249" s="207"/>
      <c r="MJ249" s="207"/>
      <c r="MK249" s="207"/>
      <c r="ML249" s="207" t="str">
        <f t="shared" si="246"/>
        <v/>
      </c>
      <c r="MM249" s="207"/>
      <c r="MN249" s="207"/>
      <c r="MO249" s="209"/>
      <c r="MP249" s="207"/>
      <c r="MQ249" s="207"/>
      <c r="MR249" s="207"/>
      <c r="MS249" s="207" t="str">
        <f t="shared" si="247"/>
        <v/>
      </c>
      <c r="MT249" s="207"/>
      <c r="MU249" s="207"/>
      <c r="MV249" s="209"/>
      <c r="MW249" s="207"/>
      <c r="MX249" s="207"/>
      <c r="MY249" s="207"/>
      <c r="MZ249" s="207" t="str">
        <f t="shared" si="248"/>
        <v/>
      </c>
      <c r="NA249" s="207"/>
      <c r="NB249" s="207"/>
      <c r="NC249" s="209"/>
      <c r="ND249" s="207"/>
      <c r="NE249" s="207"/>
      <c r="NF249" s="207"/>
      <c r="NG249" s="207" t="str">
        <f t="shared" si="249"/>
        <v/>
      </c>
      <c r="NH249" s="207"/>
      <c r="NI249" s="207"/>
      <c r="NJ249" s="209"/>
      <c r="NK249" s="207"/>
      <c r="NL249" s="207"/>
      <c r="NM249" s="207"/>
      <c r="NN249" s="207" t="str">
        <f t="shared" si="250"/>
        <v/>
      </c>
      <c r="NO249" s="207"/>
      <c r="NP249" s="207"/>
      <c r="NQ249" s="209"/>
      <c r="NR249" s="207"/>
      <c r="NS249" s="207"/>
      <c r="NT249" s="207"/>
      <c r="NU249" s="207" t="str">
        <f t="shared" si="251"/>
        <v/>
      </c>
      <c r="NV249" s="207"/>
      <c r="NW249" s="207"/>
      <c r="NX249" s="207"/>
      <c r="NY249" s="207"/>
      <c r="NZ249" s="207"/>
      <c r="OA249" s="207"/>
      <c r="OB249" s="207" t="str">
        <f t="shared" si="252"/>
        <v/>
      </c>
      <c r="OC249" s="207"/>
      <c r="OD249" s="207"/>
      <c r="OE249" s="209"/>
      <c r="OF249" s="207"/>
      <c r="OG249" s="207"/>
      <c r="OH249" s="207"/>
      <c r="OI249" s="207" t="str">
        <f t="shared" si="253"/>
        <v/>
      </c>
      <c r="OJ249" s="207"/>
      <c r="OK249" s="207"/>
      <c r="OL249" s="209"/>
      <c r="OM249" s="207"/>
      <c r="ON249" s="207"/>
      <c r="OO249" s="207"/>
      <c r="OP249" s="207" t="str">
        <f t="shared" si="254"/>
        <v/>
      </c>
      <c r="OQ249" s="207"/>
      <c r="OR249" s="207"/>
      <c r="OS249" s="209"/>
      <c r="OT249" s="207"/>
      <c r="OU249" s="207"/>
      <c r="OV249" s="207"/>
      <c r="OW249" s="207" t="str">
        <f t="shared" si="255"/>
        <v/>
      </c>
      <c r="OX249" s="207"/>
      <c r="OY249" s="207"/>
      <c r="OZ249" s="209"/>
      <c r="PA249" s="207"/>
      <c r="PB249" s="207"/>
      <c r="PC249" s="207"/>
      <c r="PD249" s="207" t="str">
        <f t="shared" si="256"/>
        <v/>
      </c>
      <c r="PE249" s="207"/>
      <c r="PF249" s="207"/>
      <c r="PG249" s="209"/>
      <c r="PH249" s="207"/>
      <c r="PI249" s="207"/>
      <c r="PJ249" s="207"/>
      <c r="PK249" s="207" t="str">
        <f t="shared" si="257"/>
        <v/>
      </c>
      <c r="PL249" s="207"/>
      <c r="PM249" s="207"/>
      <c r="PN249" s="207"/>
      <c r="PO249" s="207"/>
      <c r="PP249" s="207"/>
      <c r="PQ249" s="207"/>
      <c r="PR249" s="207" t="str">
        <f t="shared" si="258"/>
        <v/>
      </c>
      <c r="PS249" s="207"/>
      <c r="PT249" s="207"/>
      <c r="PU249" s="207"/>
      <c r="PV249" s="207"/>
      <c r="PW249" s="207"/>
      <c r="PX249" s="207"/>
      <c r="PY249" s="207" t="str">
        <f t="shared" si="259"/>
        <v/>
      </c>
      <c r="PZ249" s="207"/>
      <c r="QA249" s="207"/>
      <c r="QB249" s="207"/>
      <c r="QC249" s="207"/>
      <c r="QD249" s="207"/>
      <c r="QE249" s="207"/>
      <c r="QF249" s="207" t="str">
        <f t="shared" si="260"/>
        <v/>
      </c>
      <c r="QG249" s="207"/>
      <c r="QH249" s="207"/>
      <c r="QI249" s="207"/>
      <c r="QJ249" s="207"/>
      <c r="QK249" s="207"/>
      <c r="QL249" s="207"/>
      <c r="QM249" s="207"/>
      <c r="QN249" s="207"/>
      <c r="QO249" s="207"/>
      <c r="QP249" s="207"/>
      <c r="QQ249" s="207"/>
      <c r="QR249" s="207"/>
      <c r="QS249" s="207"/>
      <c r="QT249" s="207"/>
      <c r="QU249" s="207"/>
      <c r="QV249" s="207"/>
    </row>
    <row r="250" spans="1:464" s="6" customFormat="1" ht="16.5">
      <c r="A250" s="207"/>
      <c r="B250" s="208"/>
      <c r="C250" s="208"/>
      <c r="D250" s="208"/>
      <c r="E250" s="208"/>
      <c r="F250" s="207"/>
      <c r="G250" s="207" t="e">
        <f>G82</f>
        <v>#N/A</v>
      </c>
      <c r="H250" s="208"/>
      <c r="I250" s="208"/>
      <c r="J250" s="208"/>
      <c r="K250" s="207"/>
      <c r="L250" s="207"/>
      <c r="M250" s="207"/>
      <c r="N250" s="207">
        <f>N82</f>
        <v>0</v>
      </c>
      <c r="O250" s="207"/>
      <c r="P250" s="207"/>
      <c r="Q250" s="209"/>
      <c r="R250" s="207"/>
      <c r="S250" s="207"/>
      <c r="T250" s="207"/>
      <c r="U250" s="207">
        <f t="shared" si="267"/>
        <v>0</v>
      </c>
      <c r="V250" s="207"/>
      <c r="W250" s="207"/>
      <c r="X250" s="209"/>
      <c r="Y250" s="207"/>
      <c r="Z250" s="207"/>
      <c r="AA250" s="207"/>
      <c r="AB250" s="207">
        <f t="shared" si="268"/>
        <v>0</v>
      </c>
      <c r="AC250" s="207"/>
      <c r="AD250" s="207"/>
      <c r="AE250" s="209"/>
      <c r="AF250" s="207"/>
      <c r="AG250" s="207"/>
      <c r="AH250" s="207"/>
      <c r="AI250" s="207" t="str">
        <f t="shared" si="191"/>
        <v/>
      </c>
      <c r="AJ250" s="207"/>
      <c r="AK250" s="207"/>
      <c r="AL250" s="209"/>
      <c r="AM250" s="207"/>
      <c r="AN250" s="207"/>
      <c r="AO250" s="207"/>
      <c r="AP250" s="207" t="str">
        <f t="shared" si="192"/>
        <v/>
      </c>
      <c r="AQ250" s="207"/>
      <c r="AR250" s="207"/>
      <c r="AS250" s="209"/>
      <c r="AT250" s="207"/>
      <c r="AU250" s="207"/>
      <c r="AV250" s="207"/>
      <c r="AW250" s="207" t="str">
        <f t="shared" si="193"/>
        <v/>
      </c>
      <c r="AX250" s="207"/>
      <c r="AY250" s="207"/>
      <c r="AZ250" s="207"/>
      <c r="BA250" s="207"/>
      <c r="BB250" s="207"/>
      <c r="BC250" s="207"/>
      <c r="BD250" s="207" t="str">
        <f t="shared" si="194"/>
        <v/>
      </c>
      <c r="BE250" s="207"/>
      <c r="BF250" s="207"/>
      <c r="BG250" s="209"/>
      <c r="BH250" s="207"/>
      <c r="BI250" s="207"/>
      <c r="BJ250" s="207"/>
      <c r="BK250" s="207" t="str">
        <f t="shared" si="195"/>
        <v/>
      </c>
      <c r="BL250" s="207"/>
      <c r="BM250" s="207"/>
      <c r="BN250" s="209"/>
      <c r="BO250" s="207"/>
      <c r="BP250" s="207"/>
      <c r="BQ250" s="207"/>
      <c r="BR250" s="207" t="str">
        <f t="shared" si="196"/>
        <v/>
      </c>
      <c r="BS250" s="207"/>
      <c r="BT250" s="207"/>
      <c r="BU250" s="209"/>
      <c r="BV250" s="207"/>
      <c r="BW250" s="207"/>
      <c r="BX250" s="207"/>
      <c r="BY250" s="207" t="str">
        <f t="shared" si="197"/>
        <v/>
      </c>
      <c r="BZ250" s="207"/>
      <c r="CA250" s="207"/>
      <c r="CB250" s="209"/>
      <c r="CC250" s="207"/>
      <c r="CD250" s="207"/>
      <c r="CE250" s="207"/>
      <c r="CF250" s="207" t="str">
        <f t="shared" si="198"/>
        <v/>
      </c>
      <c r="CG250" s="207"/>
      <c r="CH250" s="207"/>
      <c r="CI250" s="209"/>
      <c r="CJ250" s="207"/>
      <c r="CK250" s="207"/>
      <c r="CL250" s="207"/>
      <c r="CM250" s="207" t="str">
        <f t="shared" si="199"/>
        <v/>
      </c>
      <c r="CN250" s="207"/>
      <c r="CO250" s="207"/>
      <c r="CP250" s="207"/>
      <c r="CQ250" s="207"/>
      <c r="CR250" s="207"/>
      <c r="CS250" s="207"/>
      <c r="CT250" s="207" t="str">
        <f t="shared" si="200"/>
        <v/>
      </c>
      <c r="CU250" s="207"/>
      <c r="CV250" s="207"/>
      <c r="CW250" s="209"/>
      <c r="CX250" s="207"/>
      <c r="CY250" s="207"/>
      <c r="CZ250" s="207"/>
      <c r="DA250" s="207" t="str">
        <f t="shared" si="201"/>
        <v/>
      </c>
      <c r="DB250" s="207"/>
      <c r="DC250" s="207"/>
      <c r="DD250" s="209"/>
      <c r="DE250" s="207"/>
      <c r="DF250" s="207"/>
      <c r="DG250" s="207"/>
      <c r="DH250" s="207" t="str">
        <f t="shared" si="202"/>
        <v/>
      </c>
      <c r="DI250" s="207"/>
      <c r="DJ250" s="207"/>
      <c r="DK250" s="209"/>
      <c r="DL250" s="207"/>
      <c r="DM250" s="207"/>
      <c r="DN250" s="207"/>
      <c r="DO250" s="207" t="str">
        <f t="shared" si="203"/>
        <v/>
      </c>
      <c r="DP250" s="207"/>
      <c r="DQ250" s="207"/>
      <c r="DR250" s="209"/>
      <c r="DS250" s="207"/>
      <c r="DT250" s="207"/>
      <c r="DU250" s="207"/>
      <c r="DV250" s="207" t="str">
        <f t="shared" si="204"/>
        <v/>
      </c>
      <c r="DW250" s="207"/>
      <c r="DX250" s="207"/>
      <c r="DY250" s="209"/>
      <c r="DZ250" s="207"/>
      <c r="EA250" s="207"/>
      <c r="EB250" s="207"/>
      <c r="EC250" s="207" t="str">
        <f t="shared" si="205"/>
        <v/>
      </c>
      <c r="ED250" s="207"/>
      <c r="EE250" s="207"/>
      <c r="EF250" s="207"/>
      <c r="EG250" s="207"/>
      <c r="EH250" s="207"/>
      <c r="EI250" s="207"/>
      <c r="EJ250" s="207" t="str">
        <f t="shared" si="206"/>
        <v/>
      </c>
      <c r="EK250" s="207"/>
      <c r="EL250" s="207"/>
      <c r="EM250" s="209"/>
      <c r="EN250" s="207"/>
      <c r="EO250" s="207"/>
      <c r="EP250" s="207"/>
      <c r="EQ250" s="207" t="str">
        <f t="shared" si="207"/>
        <v/>
      </c>
      <c r="ER250" s="207"/>
      <c r="ES250" s="207"/>
      <c r="ET250" s="209"/>
      <c r="EU250" s="207"/>
      <c r="EV250" s="207"/>
      <c r="EW250" s="207"/>
      <c r="EX250" s="207" t="str">
        <f t="shared" si="208"/>
        <v/>
      </c>
      <c r="EY250" s="207"/>
      <c r="EZ250" s="207"/>
      <c r="FA250" s="209"/>
      <c r="FB250" s="207"/>
      <c r="FC250" s="207"/>
      <c r="FD250" s="207"/>
      <c r="FE250" s="207" t="str">
        <f t="shared" si="209"/>
        <v/>
      </c>
      <c r="FF250" s="207"/>
      <c r="FG250" s="207"/>
      <c r="FH250" s="209"/>
      <c r="FI250" s="207"/>
      <c r="FJ250" s="207"/>
      <c r="FK250" s="207"/>
      <c r="FL250" s="207" t="str">
        <f t="shared" si="210"/>
        <v/>
      </c>
      <c r="FM250" s="207"/>
      <c r="FN250" s="207"/>
      <c r="FO250" s="209"/>
      <c r="FP250" s="207"/>
      <c r="FQ250" s="207"/>
      <c r="FR250" s="207"/>
      <c r="FS250" s="207" t="str">
        <f t="shared" si="211"/>
        <v/>
      </c>
      <c r="FT250" s="207"/>
      <c r="FU250" s="207"/>
      <c r="FV250" s="207"/>
      <c r="FW250" s="207"/>
      <c r="FX250" s="207"/>
      <c r="FY250" s="207"/>
      <c r="FZ250" s="207" t="str">
        <f t="shared" si="212"/>
        <v/>
      </c>
      <c r="GA250" s="207"/>
      <c r="GB250" s="207"/>
      <c r="GC250" s="209"/>
      <c r="GD250" s="207"/>
      <c r="GE250" s="207"/>
      <c r="GF250" s="207"/>
      <c r="GG250" s="207" t="str">
        <f t="shared" si="213"/>
        <v/>
      </c>
      <c r="GH250" s="207"/>
      <c r="GI250" s="207"/>
      <c r="GJ250" s="209"/>
      <c r="GK250" s="207"/>
      <c r="GL250" s="207"/>
      <c r="GM250" s="207"/>
      <c r="GN250" s="207" t="str">
        <f t="shared" si="214"/>
        <v/>
      </c>
      <c r="GO250" s="207"/>
      <c r="GP250" s="207"/>
      <c r="GQ250" s="209"/>
      <c r="GR250" s="207"/>
      <c r="GS250" s="207"/>
      <c r="GT250" s="207"/>
      <c r="GU250" s="207" t="str">
        <f t="shared" si="215"/>
        <v/>
      </c>
      <c r="GV250" s="207"/>
      <c r="GW250" s="207"/>
      <c r="GX250" s="209"/>
      <c r="GY250" s="207"/>
      <c r="GZ250" s="207"/>
      <c r="HA250" s="207"/>
      <c r="HB250" s="207" t="str">
        <f t="shared" si="216"/>
        <v/>
      </c>
      <c r="HC250" s="207"/>
      <c r="HD250" s="207"/>
      <c r="HE250" s="209"/>
      <c r="HF250" s="207"/>
      <c r="HG250" s="207"/>
      <c r="HH250" s="207"/>
      <c r="HI250" s="207" t="str">
        <f t="shared" si="217"/>
        <v/>
      </c>
      <c r="HJ250" s="207"/>
      <c r="HK250" s="207"/>
      <c r="HL250" s="207"/>
      <c r="HM250" s="207"/>
      <c r="HN250" s="207"/>
      <c r="HO250" s="207"/>
      <c r="HP250" s="207" t="str">
        <f t="shared" si="218"/>
        <v/>
      </c>
      <c r="HQ250" s="207"/>
      <c r="HR250" s="207"/>
      <c r="HS250" s="209"/>
      <c r="HT250" s="207"/>
      <c r="HU250" s="207"/>
      <c r="HV250" s="207"/>
      <c r="HW250" s="207" t="str">
        <f t="shared" si="219"/>
        <v/>
      </c>
      <c r="HX250" s="207"/>
      <c r="HY250" s="207"/>
      <c r="HZ250" s="209"/>
      <c r="IA250" s="207"/>
      <c r="IB250" s="207"/>
      <c r="IC250" s="207"/>
      <c r="ID250" s="207" t="str">
        <f t="shared" si="220"/>
        <v/>
      </c>
      <c r="IE250" s="207"/>
      <c r="IF250" s="207"/>
      <c r="IG250" s="209"/>
      <c r="IH250" s="207"/>
      <c r="II250" s="207"/>
      <c r="IJ250" s="207"/>
      <c r="IK250" s="207" t="str">
        <f t="shared" si="221"/>
        <v/>
      </c>
      <c r="IL250" s="207"/>
      <c r="IM250" s="207"/>
      <c r="IN250" s="209"/>
      <c r="IO250" s="207"/>
      <c r="IP250" s="207"/>
      <c r="IQ250" s="207"/>
      <c r="IR250" s="207" t="str">
        <f t="shared" si="222"/>
        <v/>
      </c>
      <c r="IS250" s="207"/>
      <c r="IT250" s="207"/>
      <c r="IU250" s="209"/>
      <c r="IV250" s="207"/>
      <c r="IW250" s="207"/>
      <c r="IX250" s="207"/>
      <c r="IY250" s="207" t="str">
        <f t="shared" si="223"/>
        <v/>
      </c>
      <c r="IZ250" s="207"/>
      <c r="JA250" s="207"/>
      <c r="JB250" s="207"/>
      <c r="JC250" s="207"/>
      <c r="JD250" s="207"/>
      <c r="JE250" s="207"/>
      <c r="JF250" s="207" t="str">
        <f t="shared" si="224"/>
        <v/>
      </c>
      <c r="JG250" s="207"/>
      <c r="JH250" s="207"/>
      <c r="JI250" s="209"/>
      <c r="JJ250" s="207"/>
      <c r="JK250" s="207"/>
      <c r="JL250" s="207"/>
      <c r="JM250" s="207" t="str">
        <f t="shared" si="225"/>
        <v/>
      </c>
      <c r="JN250" s="207"/>
      <c r="JO250" s="207"/>
      <c r="JP250" s="209"/>
      <c r="JQ250" s="207"/>
      <c r="JR250" s="207"/>
      <c r="JS250" s="207"/>
      <c r="JT250" s="207" t="str">
        <f t="shared" si="226"/>
        <v/>
      </c>
      <c r="JU250" s="207"/>
      <c r="JV250" s="207"/>
      <c r="JW250" s="209"/>
      <c r="JX250" s="207"/>
      <c r="JY250" s="207"/>
      <c r="JZ250" s="207"/>
      <c r="KA250" s="207" t="str">
        <f t="shared" si="227"/>
        <v/>
      </c>
      <c r="KB250" s="207"/>
      <c r="KC250" s="207"/>
      <c r="KD250" s="209"/>
      <c r="KE250" s="207"/>
      <c r="KF250" s="207"/>
      <c r="KG250" s="207"/>
      <c r="KH250" s="207" t="str">
        <f t="shared" si="228"/>
        <v/>
      </c>
      <c r="KI250" s="207"/>
      <c r="KJ250" s="207"/>
      <c r="KK250" s="209"/>
      <c r="KL250" s="207"/>
      <c r="KM250" s="207"/>
      <c r="KN250" s="207"/>
      <c r="KO250" s="207" t="str">
        <f t="shared" si="229"/>
        <v/>
      </c>
      <c r="KP250" s="207"/>
      <c r="KQ250" s="207"/>
      <c r="KR250" s="207"/>
      <c r="KS250" s="207"/>
      <c r="KT250" s="207"/>
      <c r="KU250" s="207"/>
      <c r="KV250" s="207" t="str">
        <f t="shared" si="230"/>
        <v/>
      </c>
      <c r="KW250" s="207"/>
      <c r="KX250" s="207"/>
      <c r="KY250" s="209"/>
      <c r="KZ250" s="207"/>
      <c r="LA250" s="207"/>
      <c r="LB250" s="207"/>
      <c r="LC250" s="207" t="str">
        <f t="shared" si="231"/>
        <v/>
      </c>
      <c r="LD250" s="207"/>
      <c r="LE250" s="207"/>
      <c r="LF250" s="209"/>
      <c r="LG250" s="207"/>
      <c r="LH250" s="207"/>
      <c r="LI250" s="207"/>
      <c r="LJ250" s="207" t="str">
        <f t="shared" si="242"/>
        <v/>
      </c>
      <c r="LK250" s="207"/>
      <c r="LL250" s="207"/>
      <c r="LM250" s="209"/>
      <c r="LN250" s="207"/>
      <c r="LO250" s="207"/>
      <c r="LP250" s="207"/>
      <c r="LQ250" s="207" t="str">
        <f t="shared" si="243"/>
        <v/>
      </c>
      <c r="LR250" s="207"/>
      <c r="LS250" s="207"/>
      <c r="LT250" s="209"/>
      <c r="LU250" s="207"/>
      <c r="LV250" s="207"/>
      <c r="LW250" s="207"/>
      <c r="LX250" s="207" t="str">
        <f t="shared" si="244"/>
        <v/>
      </c>
      <c r="LY250" s="207"/>
      <c r="LZ250" s="207"/>
      <c r="MA250" s="209"/>
      <c r="MB250" s="207"/>
      <c r="MC250" s="207"/>
      <c r="MD250" s="207"/>
      <c r="ME250" s="207" t="str">
        <f t="shared" si="245"/>
        <v/>
      </c>
      <c r="MF250" s="207"/>
      <c r="MG250" s="207"/>
      <c r="MH250" s="207"/>
      <c r="MI250" s="207"/>
      <c r="MJ250" s="207"/>
      <c r="MK250" s="207"/>
      <c r="ML250" s="207" t="str">
        <f t="shared" si="246"/>
        <v/>
      </c>
      <c r="MM250" s="207"/>
      <c r="MN250" s="207"/>
      <c r="MO250" s="209"/>
      <c r="MP250" s="207"/>
      <c r="MQ250" s="207"/>
      <c r="MR250" s="207"/>
      <c r="MS250" s="207" t="str">
        <f t="shared" si="247"/>
        <v/>
      </c>
      <c r="MT250" s="207"/>
      <c r="MU250" s="207"/>
      <c r="MV250" s="209"/>
      <c r="MW250" s="207"/>
      <c r="MX250" s="207"/>
      <c r="MY250" s="207"/>
      <c r="MZ250" s="207" t="str">
        <f t="shared" si="248"/>
        <v/>
      </c>
      <c r="NA250" s="207"/>
      <c r="NB250" s="207"/>
      <c r="NC250" s="209"/>
      <c r="ND250" s="207"/>
      <c r="NE250" s="207"/>
      <c r="NF250" s="207"/>
      <c r="NG250" s="207" t="str">
        <f t="shared" si="249"/>
        <v/>
      </c>
      <c r="NH250" s="207"/>
      <c r="NI250" s="207"/>
      <c r="NJ250" s="209"/>
      <c r="NK250" s="207"/>
      <c r="NL250" s="207"/>
      <c r="NM250" s="207"/>
      <c r="NN250" s="207" t="str">
        <f t="shared" si="250"/>
        <v/>
      </c>
      <c r="NO250" s="207"/>
      <c r="NP250" s="207"/>
      <c r="NQ250" s="209"/>
      <c r="NR250" s="207"/>
      <c r="NS250" s="207"/>
      <c r="NT250" s="207"/>
      <c r="NU250" s="207" t="str">
        <f t="shared" si="251"/>
        <v/>
      </c>
      <c r="NV250" s="207"/>
      <c r="NW250" s="207"/>
      <c r="NX250" s="207"/>
      <c r="NY250" s="207"/>
      <c r="NZ250" s="207"/>
      <c r="OA250" s="207"/>
      <c r="OB250" s="207" t="str">
        <f t="shared" si="252"/>
        <v/>
      </c>
      <c r="OC250" s="207"/>
      <c r="OD250" s="207"/>
      <c r="OE250" s="209"/>
      <c r="OF250" s="207"/>
      <c r="OG250" s="207"/>
      <c r="OH250" s="207"/>
      <c r="OI250" s="207" t="str">
        <f t="shared" si="253"/>
        <v/>
      </c>
      <c r="OJ250" s="207"/>
      <c r="OK250" s="207"/>
      <c r="OL250" s="209"/>
      <c r="OM250" s="207"/>
      <c r="ON250" s="207"/>
      <c r="OO250" s="207"/>
      <c r="OP250" s="207" t="str">
        <f t="shared" si="254"/>
        <v/>
      </c>
      <c r="OQ250" s="207"/>
      <c r="OR250" s="207"/>
      <c r="OS250" s="209"/>
      <c r="OT250" s="207"/>
      <c r="OU250" s="207"/>
      <c r="OV250" s="207"/>
      <c r="OW250" s="207" t="str">
        <f t="shared" si="255"/>
        <v/>
      </c>
      <c r="OX250" s="207"/>
      <c r="OY250" s="207"/>
      <c r="OZ250" s="209"/>
      <c r="PA250" s="207"/>
      <c r="PB250" s="207"/>
      <c r="PC250" s="207"/>
      <c r="PD250" s="207" t="str">
        <f t="shared" si="256"/>
        <v/>
      </c>
      <c r="PE250" s="207"/>
      <c r="PF250" s="207"/>
      <c r="PG250" s="209"/>
      <c r="PH250" s="207"/>
      <c r="PI250" s="207"/>
      <c r="PJ250" s="207"/>
      <c r="PK250" s="207" t="str">
        <f t="shared" si="257"/>
        <v/>
      </c>
      <c r="PL250" s="207"/>
      <c r="PM250" s="207"/>
      <c r="PN250" s="207"/>
      <c r="PO250" s="207"/>
      <c r="PP250" s="207"/>
      <c r="PQ250" s="207"/>
      <c r="PR250" s="207" t="str">
        <f t="shared" si="258"/>
        <v/>
      </c>
      <c r="PS250" s="207"/>
      <c r="PT250" s="207"/>
      <c r="PU250" s="207"/>
      <c r="PV250" s="207"/>
      <c r="PW250" s="207"/>
      <c r="PX250" s="207"/>
      <c r="PY250" s="207" t="str">
        <f t="shared" si="259"/>
        <v/>
      </c>
      <c r="PZ250" s="207"/>
      <c r="QA250" s="207"/>
      <c r="QB250" s="207"/>
      <c r="QC250" s="207"/>
      <c r="QD250" s="207"/>
      <c r="QE250" s="207"/>
      <c r="QF250" s="207" t="str">
        <f t="shared" si="260"/>
        <v/>
      </c>
      <c r="QG250" s="207"/>
      <c r="QH250" s="207"/>
      <c r="QI250" s="207"/>
      <c r="QJ250" s="207"/>
      <c r="QK250" s="207"/>
      <c r="QL250" s="207"/>
      <c r="QM250" s="207"/>
      <c r="QN250" s="207"/>
      <c r="QO250" s="207"/>
      <c r="QP250" s="207"/>
      <c r="QQ250" s="207"/>
      <c r="QR250" s="207"/>
      <c r="QS250" s="207"/>
      <c r="QT250" s="207"/>
      <c r="QU250" s="207"/>
      <c r="QV250" s="207"/>
    </row>
    <row r="251" spans="1:464" s="6" customFormat="1" ht="16.5">
      <c r="A251" s="207"/>
      <c r="B251" s="208"/>
      <c r="C251" s="208"/>
      <c r="D251" s="208"/>
      <c r="E251" s="208"/>
      <c r="F251" s="207"/>
      <c r="G251" s="207" t="e">
        <f>#REF!</f>
        <v>#REF!</v>
      </c>
      <c r="H251" s="208"/>
      <c r="I251" s="208"/>
      <c r="J251" s="208"/>
      <c r="K251" s="207"/>
      <c r="L251" s="207"/>
      <c r="M251" s="207"/>
      <c r="N251" s="207" t="e">
        <f>#REF!</f>
        <v>#REF!</v>
      </c>
      <c r="O251" s="207"/>
      <c r="P251" s="207"/>
      <c r="Q251" s="209"/>
      <c r="R251" s="207"/>
      <c r="S251" s="207"/>
      <c r="T251" s="207"/>
      <c r="U251" s="207">
        <f t="shared" si="267"/>
        <v>0</v>
      </c>
      <c r="V251" s="207"/>
      <c r="W251" s="207"/>
      <c r="X251" s="209"/>
      <c r="Y251" s="207"/>
      <c r="Z251" s="207"/>
      <c r="AA251" s="207"/>
      <c r="AB251" s="207">
        <f t="shared" si="268"/>
        <v>0</v>
      </c>
      <c r="AC251" s="207"/>
      <c r="AD251" s="207"/>
      <c r="AE251" s="209"/>
      <c r="AF251" s="207"/>
      <c r="AG251" s="207"/>
      <c r="AH251" s="207"/>
      <c r="AI251" s="207" t="str">
        <f t="shared" si="191"/>
        <v/>
      </c>
      <c r="AJ251" s="207"/>
      <c r="AK251" s="207"/>
      <c r="AL251" s="209"/>
      <c r="AM251" s="207"/>
      <c r="AN251" s="207"/>
      <c r="AO251" s="207"/>
      <c r="AP251" s="207" t="str">
        <f t="shared" si="192"/>
        <v/>
      </c>
      <c r="AQ251" s="207"/>
      <c r="AR251" s="207"/>
      <c r="AS251" s="209"/>
      <c r="AT251" s="207"/>
      <c r="AU251" s="207"/>
      <c r="AV251" s="207"/>
      <c r="AW251" s="207" t="str">
        <f t="shared" si="193"/>
        <v/>
      </c>
      <c r="AX251" s="207"/>
      <c r="AY251" s="207"/>
      <c r="AZ251" s="207"/>
      <c r="BA251" s="207"/>
      <c r="BB251" s="207"/>
      <c r="BC251" s="207"/>
      <c r="BD251" s="207" t="str">
        <f t="shared" si="194"/>
        <v/>
      </c>
      <c r="BE251" s="207"/>
      <c r="BF251" s="207"/>
      <c r="BG251" s="209"/>
      <c r="BH251" s="207"/>
      <c r="BI251" s="207"/>
      <c r="BJ251" s="207"/>
      <c r="BK251" s="207" t="str">
        <f t="shared" si="195"/>
        <v/>
      </c>
      <c r="BL251" s="207"/>
      <c r="BM251" s="207"/>
      <c r="BN251" s="209"/>
      <c r="BO251" s="207"/>
      <c r="BP251" s="207"/>
      <c r="BQ251" s="207"/>
      <c r="BR251" s="207" t="str">
        <f t="shared" si="196"/>
        <v/>
      </c>
      <c r="BS251" s="207"/>
      <c r="BT251" s="207"/>
      <c r="BU251" s="209"/>
      <c r="BV251" s="207"/>
      <c r="BW251" s="207"/>
      <c r="BX251" s="207"/>
      <c r="BY251" s="207" t="str">
        <f t="shared" si="197"/>
        <v/>
      </c>
      <c r="BZ251" s="207"/>
      <c r="CA251" s="207"/>
      <c r="CB251" s="209"/>
      <c r="CC251" s="207"/>
      <c r="CD251" s="207"/>
      <c r="CE251" s="207"/>
      <c r="CF251" s="207" t="str">
        <f t="shared" si="198"/>
        <v/>
      </c>
      <c r="CG251" s="207"/>
      <c r="CH251" s="207"/>
      <c r="CI251" s="209"/>
      <c r="CJ251" s="207"/>
      <c r="CK251" s="207"/>
      <c r="CL251" s="207"/>
      <c r="CM251" s="207" t="str">
        <f t="shared" si="199"/>
        <v/>
      </c>
      <c r="CN251" s="207"/>
      <c r="CO251" s="207"/>
      <c r="CP251" s="207"/>
      <c r="CQ251" s="207"/>
      <c r="CR251" s="207"/>
      <c r="CS251" s="207"/>
      <c r="CT251" s="207" t="str">
        <f t="shared" si="200"/>
        <v/>
      </c>
      <c r="CU251" s="207"/>
      <c r="CV251" s="207"/>
      <c r="CW251" s="209"/>
      <c r="CX251" s="207"/>
      <c r="CY251" s="207"/>
      <c r="CZ251" s="207"/>
      <c r="DA251" s="207" t="str">
        <f t="shared" si="201"/>
        <v/>
      </c>
      <c r="DB251" s="207"/>
      <c r="DC251" s="207"/>
      <c r="DD251" s="209"/>
      <c r="DE251" s="207"/>
      <c r="DF251" s="207"/>
      <c r="DG251" s="207"/>
      <c r="DH251" s="207" t="str">
        <f t="shared" si="202"/>
        <v/>
      </c>
      <c r="DI251" s="207"/>
      <c r="DJ251" s="207"/>
      <c r="DK251" s="209"/>
      <c r="DL251" s="207"/>
      <c r="DM251" s="207"/>
      <c r="DN251" s="207"/>
      <c r="DO251" s="207" t="str">
        <f t="shared" si="203"/>
        <v/>
      </c>
      <c r="DP251" s="207"/>
      <c r="DQ251" s="207"/>
      <c r="DR251" s="209"/>
      <c r="DS251" s="207"/>
      <c r="DT251" s="207"/>
      <c r="DU251" s="207"/>
      <c r="DV251" s="207" t="str">
        <f t="shared" si="204"/>
        <v/>
      </c>
      <c r="DW251" s="207"/>
      <c r="DX251" s="207"/>
      <c r="DY251" s="209"/>
      <c r="DZ251" s="207"/>
      <c r="EA251" s="207"/>
      <c r="EB251" s="207"/>
      <c r="EC251" s="207" t="str">
        <f t="shared" si="205"/>
        <v/>
      </c>
      <c r="ED251" s="207"/>
      <c r="EE251" s="207"/>
      <c r="EF251" s="207"/>
      <c r="EG251" s="207"/>
      <c r="EH251" s="207"/>
      <c r="EI251" s="207"/>
      <c r="EJ251" s="207" t="str">
        <f t="shared" si="206"/>
        <v/>
      </c>
      <c r="EK251" s="207"/>
      <c r="EL251" s="207"/>
      <c r="EM251" s="209"/>
      <c r="EN251" s="207"/>
      <c r="EO251" s="207"/>
      <c r="EP251" s="207"/>
      <c r="EQ251" s="207" t="str">
        <f t="shared" si="207"/>
        <v/>
      </c>
      <c r="ER251" s="207"/>
      <c r="ES251" s="207"/>
      <c r="ET251" s="209"/>
      <c r="EU251" s="207"/>
      <c r="EV251" s="207"/>
      <c r="EW251" s="207"/>
      <c r="EX251" s="207" t="str">
        <f t="shared" si="208"/>
        <v/>
      </c>
      <c r="EY251" s="207"/>
      <c r="EZ251" s="207"/>
      <c r="FA251" s="209"/>
      <c r="FB251" s="207"/>
      <c r="FC251" s="207"/>
      <c r="FD251" s="207"/>
      <c r="FE251" s="207" t="str">
        <f t="shared" si="209"/>
        <v/>
      </c>
      <c r="FF251" s="207"/>
      <c r="FG251" s="207"/>
      <c r="FH251" s="209"/>
      <c r="FI251" s="207"/>
      <c r="FJ251" s="207"/>
      <c r="FK251" s="207"/>
      <c r="FL251" s="207" t="str">
        <f t="shared" si="210"/>
        <v/>
      </c>
      <c r="FM251" s="207"/>
      <c r="FN251" s="207"/>
      <c r="FO251" s="209"/>
      <c r="FP251" s="207"/>
      <c r="FQ251" s="207"/>
      <c r="FR251" s="207"/>
      <c r="FS251" s="207" t="str">
        <f t="shared" si="211"/>
        <v/>
      </c>
      <c r="FT251" s="207"/>
      <c r="FU251" s="207"/>
      <c r="FV251" s="207"/>
      <c r="FW251" s="207"/>
      <c r="FX251" s="207"/>
      <c r="FY251" s="207"/>
      <c r="FZ251" s="207" t="str">
        <f t="shared" si="212"/>
        <v/>
      </c>
      <c r="GA251" s="207"/>
      <c r="GB251" s="207"/>
      <c r="GC251" s="209"/>
      <c r="GD251" s="207"/>
      <c r="GE251" s="207"/>
      <c r="GF251" s="207"/>
      <c r="GG251" s="207" t="str">
        <f t="shared" si="213"/>
        <v/>
      </c>
      <c r="GH251" s="207"/>
      <c r="GI251" s="207"/>
      <c r="GJ251" s="209"/>
      <c r="GK251" s="207"/>
      <c r="GL251" s="207"/>
      <c r="GM251" s="207"/>
      <c r="GN251" s="207" t="str">
        <f t="shared" si="214"/>
        <v/>
      </c>
      <c r="GO251" s="207"/>
      <c r="GP251" s="207"/>
      <c r="GQ251" s="209"/>
      <c r="GR251" s="207"/>
      <c r="GS251" s="207"/>
      <c r="GT251" s="207"/>
      <c r="GU251" s="207" t="str">
        <f t="shared" si="215"/>
        <v/>
      </c>
      <c r="GV251" s="207"/>
      <c r="GW251" s="207"/>
      <c r="GX251" s="209"/>
      <c r="GY251" s="207"/>
      <c r="GZ251" s="207"/>
      <c r="HA251" s="207"/>
      <c r="HB251" s="207" t="str">
        <f t="shared" si="216"/>
        <v/>
      </c>
      <c r="HC251" s="207"/>
      <c r="HD251" s="207"/>
      <c r="HE251" s="209"/>
      <c r="HF251" s="207"/>
      <c r="HG251" s="207"/>
      <c r="HH251" s="207"/>
      <c r="HI251" s="207" t="str">
        <f t="shared" si="217"/>
        <v/>
      </c>
      <c r="HJ251" s="207"/>
      <c r="HK251" s="207"/>
      <c r="HL251" s="207"/>
      <c r="HM251" s="207"/>
      <c r="HN251" s="207"/>
      <c r="HO251" s="207"/>
      <c r="HP251" s="207" t="str">
        <f t="shared" si="218"/>
        <v/>
      </c>
      <c r="HQ251" s="207"/>
      <c r="HR251" s="207"/>
      <c r="HS251" s="209"/>
      <c r="HT251" s="207"/>
      <c r="HU251" s="207"/>
      <c r="HV251" s="207"/>
      <c r="HW251" s="207" t="str">
        <f t="shared" si="219"/>
        <v/>
      </c>
      <c r="HX251" s="207"/>
      <c r="HY251" s="207"/>
      <c r="HZ251" s="209"/>
      <c r="IA251" s="207"/>
      <c r="IB251" s="207"/>
      <c r="IC251" s="207"/>
      <c r="ID251" s="207" t="str">
        <f t="shared" si="220"/>
        <v/>
      </c>
      <c r="IE251" s="207"/>
      <c r="IF251" s="207"/>
      <c r="IG251" s="209"/>
      <c r="IH251" s="207"/>
      <c r="II251" s="207"/>
      <c r="IJ251" s="207"/>
      <c r="IK251" s="207" t="str">
        <f t="shared" si="221"/>
        <v/>
      </c>
      <c r="IL251" s="207"/>
      <c r="IM251" s="207"/>
      <c r="IN251" s="209"/>
      <c r="IO251" s="207"/>
      <c r="IP251" s="207"/>
      <c r="IQ251" s="207"/>
      <c r="IR251" s="207" t="str">
        <f t="shared" si="222"/>
        <v/>
      </c>
      <c r="IS251" s="207"/>
      <c r="IT251" s="207"/>
      <c r="IU251" s="209"/>
      <c r="IV251" s="207"/>
      <c r="IW251" s="207"/>
      <c r="IX251" s="207"/>
      <c r="IY251" s="207" t="str">
        <f t="shared" si="223"/>
        <v/>
      </c>
      <c r="IZ251" s="207"/>
      <c r="JA251" s="207"/>
      <c r="JB251" s="207"/>
      <c r="JC251" s="207"/>
      <c r="JD251" s="207"/>
      <c r="JE251" s="207"/>
      <c r="JF251" s="207" t="str">
        <f t="shared" si="224"/>
        <v/>
      </c>
      <c r="JG251" s="207"/>
      <c r="JH251" s="207"/>
      <c r="JI251" s="209"/>
      <c r="JJ251" s="207"/>
      <c r="JK251" s="207"/>
      <c r="JL251" s="207"/>
      <c r="JM251" s="207" t="str">
        <f t="shared" si="225"/>
        <v/>
      </c>
      <c r="JN251" s="207"/>
      <c r="JO251" s="207"/>
      <c r="JP251" s="209"/>
      <c r="JQ251" s="207"/>
      <c r="JR251" s="207"/>
      <c r="JS251" s="207"/>
      <c r="JT251" s="207" t="str">
        <f t="shared" si="226"/>
        <v/>
      </c>
      <c r="JU251" s="207"/>
      <c r="JV251" s="207"/>
      <c r="JW251" s="209"/>
      <c r="JX251" s="207"/>
      <c r="JY251" s="207"/>
      <c r="JZ251" s="207"/>
      <c r="KA251" s="207" t="str">
        <f t="shared" si="227"/>
        <v/>
      </c>
      <c r="KB251" s="207"/>
      <c r="KC251" s="207"/>
      <c r="KD251" s="209"/>
      <c r="KE251" s="207"/>
      <c r="KF251" s="207"/>
      <c r="KG251" s="207"/>
      <c r="KH251" s="207" t="str">
        <f t="shared" si="228"/>
        <v/>
      </c>
      <c r="KI251" s="207"/>
      <c r="KJ251" s="207"/>
      <c r="KK251" s="209"/>
      <c r="KL251" s="207"/>
      <c r="KM251" s="207"/>
      <c r="KN251" s="207"/>
      <c r="KO251" s="207" t="str">
        <f t="shared" si="229"/>
        <v/>
      </c>
      <c r="KP251" s="207"/>
      <c r="KQ251" s="207"/>
      <c r="KR251" s="207"/>
      <c r="KS251" s="207"/>
      <c r="KT251" s="207"/>
      <c r="KU251" s="207"/>
      <c r="KV251" s="207" t="str">
        <f t="shared" si="230"/>
        <v/>
      </c>
      <c r="KW251" s="207"/>
      <c r="KX251" s="207"/>
      <c r="KY251" s="209"/>
      <c r="KZ251" s="207"/>
      <c r="LA251" s="207"/>
      <c r="LB251" s="207"/>
      <c r="LC251" s="207" t="str">
        <f t="shared" si="231"/>
        <v/>
      </c>
      <c r="LD251" s="207"/>
      <c r="LE251" s="207"/>
      <c r="LF251" s="209"/>
      <c r="LG251" s="207"/>
      <c r="LH251" s="207"/>
      <c r="LI251" s="207"/>
      <c r="LJ251" s="207" t="str">
        <f t="shared" si="242"/>
        <v/>
      </c>
      <c r="LK251" s="207"/>
      <c r="LL251" s="207"/>
      <c r="LM251" s="209"/>
      <c r="LN251" s="207"/>
      <c r="LO251" s="207"/>
      <c r="LP251" s="207"/>
      <c r="LQ251" s="207" t="str">
        <f t="shared" si="243"/>
        <v/>
      </c>
      <c r="LR251" s="207"/>
      <c r="LS251" s="207"/>
      <c r="LT251" s="209"/>
      <c r="LU251" s="207"/>
      <c r="LV251" s="207"/>
      <c r="LW251" s="207"/>
      <c r="LX251" s="207" t="str">
        <f t="shared" si="244"/>
        <v/>
      </c>
      <c r="LY251" s="207"/>
      <c r="LZ251" s="207"/>
      <c r="MA251" s="209"/>
      <c r="MB251" s="207"/>
      <c r="MC251" s="207"/>
      <c r="MD251" s="207"/>
      <c r="ME251" s="207" t="str">
        <f t="shared" si="245"/>
        <v/>
      </c>
      <c r="MF251" s="207"/>
      <c r="MG251" s="207"/>
      <c r="MH251" s="207"/>
      <c r="MI251" s="207"/>
      <c r="MJ251" s="207"/>
      <c r="MK251" s="207"/>
      <c r="ML251" s="207" t="str">
        <f t="shared" si="246"/>
        <v/>
      </c>
      <c r="MM251" s="207"/>
      <c r="MN251" s="207"/>
      <c r="MO251" s="209"/>
      <c r="MP251" s="207"/>
      <c r="MQ251" s="207"/>
      <c r="MR251" s="207"/>
      <c r="MS251" s="207" t="str">
        <f t="shared" si="247"/>
        <v/>
      </c>
      <c r="MT251" s="207"/>
      <c r="MU251" s="207"/>
      <c r="MV251" s="209"/>
      <c r="MW251" s="207"/>
      <c r="MX251" s="207"/>
      <c r="MY251" s="207"/>
      <c r="MZ251" s="207" t="str">
        <f t="shared" si="248"/>
        <v/>
      </c>
      <c r="NA251" s="207"/>
      <c r="NB251" s="207"/>
      <c r="NC251" s="209"/>
      <c r="ND251" s="207"/>
      <c r="NE251" s="207"/>
      <c r="NF251" s="207"/>
      <c r="NG251" s="207" t="str">
        <f t="shared" si="249"/>
        <v/>
      </c>
      <c r="NH251" s="207"/>
      <c r="NI251" s="207"/>
      <c r="NJ251" s="209"/>
      <c r="NK251" s="207"/>
      <c r="NL251" s="207"/>
      <c r="NM251" s="207"/>
      <c r="NN251" s="207" t="str">
        <f t="shared" si="250"/>
        <v/>
      </c>
      <c r="NO251" s="207"/>
      <c r="NP251" s="207"/>
      <c r="NQ251" s="209"/>
      <c r="NR251" s="207"/>
      <c r="NS251" s="207"/>
      <c r="NT251" s="207"/>
      <c r="NU251" s="207" t="str">
        <f t="shared" si="251"/>
        <v/>
      </c>
      <c r="NV251" s="207"/>
      <c r="NW251" s="207"/>
      <c r="NX251" s="207"/>
      <c r="NY251" s="207"/>
      <c r="NZ251" s="207"/>
      <c r="OA251" s="207"/>
      <c r="OB251" s="207" t="str">
        <f t="shared" si="252"/>
        <v/>
      </c>
      <c r="OC251" s="207"/>
      <c r="OD251" s="207"/>
      <c r="OE251" s="209"/>
      <c r="OF251" s="207"/>
      <c r="OG251" s="207"/>
      <c r="OH251" s="207"/>
      <c r="OI251" s="207" t="str">
        <f t="shared" si="253"/>
        <v/>
      </c>
      <c r="OJ251" s="207"/>
      <c r="OK251" s="207"/>
      <c r="OL251" s="209"/>
      <c r="OM251" s="207"/>
      <c r="ON251" s="207"/>
      <c r="OO251" s="207"/>
      <c r="OP251" s="207" t="str">
        <f t="shared" si="254"/>
        <v/>
      </c>
      <c r="OQ251" s="207"/>
      <c r="OR251" s="207"/>
      <c r="OS251" s="209"/>
      <c r="OT251" s="207"/>
      <c r="OU251" s="207"/>
      <c r="OV251" s="207"/>
      <c r="OW251" s="207" t="str">
        <f t="shared" si="255"/>
        <v/>
      </c>
      <c r="OX251" s="207"/>
      <c r="OY251" s="207"/>
      <c r="OZ251" s="209"/>
      <c r="PA251" s="207"/>
      <c r="PB251" s="207"/>
      <c r="PC251" s="207"/>
      <c r="PD251" s="207" t="str">
        <f t="shared" si="256"/>
        <v/>
      </c>
      <c r="PE251" s="207"/>
      <c r="PF251" s="207"/>
      <c r="PG251" s="209"/>
      <c r="PH251" s="207"/>
      <c r="PI251" s="207"/>
      <c r="PJ251" s="207"/>
      <c r="PK251" s="207" t="str">
        <f t="shared" si="257"/>
        <v/>
      </c>
      <c r="PL251" s="207"/>
      <c r="PM251" s="207"/>
      <c r="PN251" s="207"/>
      <c r="PO251" s="207"/>
      <c r="PP251" s="207"/>
      <c r="PQ251" s="207"/>
      <c r="PR251" s="207" t="str">
        <f t="shared" si="258"/>
        <v/>
      </c>
      <c r="PS251" s="207"/>
      <c r="PT251" s="207"/>
      <c r="PU251" s="207"/>
      <c r="PV251" s="207"/>
      <c r="PW251" s="207"/>
      <c r="PX251" s="207"/>
      <c r="PY251" s="207" t="str">
        <f t="shared" si="259"/>
        <v/>
      </c>
      <c r="PZ251" s="207"/>
      <c r="QA251" s="207"/>
      <c r="QB251" s="207"/>
      <c r="QC251" s="207"/>
      <c r="QD251" s="207"/>
      <c r="QE251" s="207"/>
      <c r="QF251" s="207" t="str">
        <f t="shared" si="260"/>
        <v/>
      </c>
      <c r="QG251" s="207"/>
      <c r="QH251" s="207"/>
      <c r="QI251" s="207"/>
      <c r="QJ251" s="207"/>
      <c r="QK251" s="207"/>
      <c r="QL251" s="207"/>
      <c r="QM251" s="207"/>
      <c r="QN251" s="207"/>
      <c r="QO251" s="207"/>
      <c r="QP251" s="207"/>
      <c r="QQ251" s="207"/>
      <c r="QR251" s="207"/>
      <c r="QS251" s="207"/>
      <c r="QT251" s="207"/>
      <c r="QU251" s="207"/>
      <c r="QV251" s="207"/>
    </row>
    <row r="252" spans="1:464" s="6" customFormat="1" ht="16.5">
      <c r="A252" s="207"/>
      <c r="B252" s="208"/>
      <c r="C252" s="208"/>
      <c r="D252" s="208"/>
      <c r="E252" s="208"/>
      <c r="F252" s="207"/>
      <c r="G252" s="207" t="e">
        <f>G83</f>
        <v>#REF!</v>
      </c>
      <c r="H252" s="208"/>
      <c r="I252" s="208"/>
      <c r="J252" s="208"/>
      <c r="K252" s="207"/>
      <c r="L252" s="207"/>
      <c r="M252" s="207"/>
      <c r="N252" s="207">
        <f>N83</f>
        <v>20</v>
      </c>
      <c r="O252" s="207"/>
      <c r="P252" s="207"/>
      <c r="Q252" s="209"/>
      <c r="R252" s="207"/>
      <c r="S252" s="207"/>
      <c r="T252" s="207"/>
      <c r="U252" s="207">
        <f t="shared" si="267"/>
        <v>0</v>
      </c>
      <c r="V252" s="207"/>
      <c r="W252" s="207"/>
      <c r="X252" s="209"/>
      <c r="Y252" s="207"/>
      <c r="Z252" s="207"/>
      <c r="AA252" s="207"/>
      <c r="AB252" s="207">
        <f t="shared" si="268"/>
        <v>0</v>
      </c>
      <c r="AC252" s="207"/>
      <c r="AD252" s="207"/>
      <c r="AE252" s="209"/>
      <c r="AF252" s="207"/>
      <c r="AG252" s="207"/>
      <c r="AH252" s="207"/>
      <c r="AI252" s="207" t="str">
        <f t="shared" si="191"/>
        <v/>
      </c>
      <c r="AJ252" s="207"/>
      <c r="AK252" s="207"/>
      <c r="AL252" s="209"/>
      <c r="AM252" s="207"/>
      <c r="AN252" s="207"/>
      <c r="AO252" s="207"/>
      <c r="AP252" s="207" t="str">
        <f t="shared" si="192"/>
        <v/>
      </c>
      <c r="AQ252" s="207"/>
      <c r="AR252" s="207"/>
      <c r="AS252" s="209"/>
      <c r="AT252" s="207"/>
      <c r="AU252" s="207"/>
      <c r="AV252" s="207"/>
      <c r="AW252" s="207" t="str">
        <f t="shared" si="193"/>
        <v/>
      </c>
      <c r="AX252" s="207"/>
      <c r="AY252" s="207"/>
      <c r="AZ252" s="207"/>
      <c r="BA252" s="207"/>
      <c r="BB252" s="207"/>
      <c r="BC252" s="207"/>
      <c r="BD252" s="207" t="str">
        <f t="shared" si="194"/>
        <v/>
      </c>
      <c r="BE252" s="207"/>
      <c r="BF252" s="207"/>
      <c r="BG252" s="209"/>
      <c r="BH252" s="207"/>
      <c r="BI252" s="207"/>
      <c r="BJ252" s="207"/>
      <c r="BK252" s="207" t="str">
        <f t="shared" si="195"/>
        <v/>
      </c>
      <c r="BL252" s="207"/>
      <c r="BM252" s="207"/>
      <c r="BN252" s="209"/>
      <c r="BO252" s="207"/>
      <c r="BP252" s="207"/>
      <c r="BQ252" s="207"/>
      <c r="BR252" s="207" t="str">
        <f t="shared" si="196"/>
        <v/>
      </c>
      <c r="BS252" s="207"/>
      <c r="BT252" s="207"/>
      <c r="BU252" s="209"/>
      <c r="BV252" s="207"/>
      <c r="BW252" s="207"/>
      <c r="BX252" s="207"/>
      <c r="BY252" s="207" t="str">
        <f t="shared" si="197"/>
        <v/>
      </c>
      <c r="BZ252" s="207"/>
      <c r="CA252" s="207"/>
      <c r="CB252" s="209"/>
      <c r="CC252" s="207"/>
      <c r="CD252" s="207"/>
      <c r="CE252" s="207"/>
      <c r="CF252" s="207" t="str">
        <f t="shared" si="198"/>
        <v/>
      </c>
      <c r="CG252" s="207"/>
      <c r="CH252" s="207"/>
      <c r="CI252" s="209"/>
      <c r="CJ252" s="207"/>
      <c r="CK252" s="207"/>
      <c r="CL252" s="207"/>
      <c r="CM252" s="207" t="str">
        <f t="shared" si="199"/>
        <v/>
      </c>
      <c r="CN252" s="207"/>
      <c r="CO252" s="207"/>
      <c r="CP252" s="207"/>
      <c r="CQ252" s="207"/>
      <c r="CR252" s="207"/>
      <c r="CS252" s="207"/>
      <c r="CT252" s="207" t="str">
        <f t="shared" si="200"/>
        <v/>
      </c>
      <c r="CU252" s="207"/>
      <c r="CV252" s="207"/>
      <c r="CW252" s="209"/>
      <c r="CX252" s="207"/>
      <c r="CY252" s="207"/>
      <c r="CZ252" s="207"/>
      <c r="DA252" s="207" t="str">
        <f t="shared" si="201"/>
        <v/>
      </c>
      <c r="DB252" s="207"/>
      <c r="DC252" s="207"/>
      <c r="DD252" s="209"/>
      <c r="DE252" s="207"/>
      <c r="DF252" s="207"/>
      <c r="DG252" s="207"/>
      <c r="DH252" s="207" t="str">
        <f t="shared" si="202"/>
        <v/>
      </c>
      <c r="DI252" s="207"/>
      <c r="DJ252" s="207"/>
      <c r="DK252" s="209"/>
      <c r="DL252" s="207"/>
      <c r="DM252" s="207"/>
      <c r="DN252" s="207"/>
      <c r="DO252" s="207" t="str">
        <f t="shared" si="203"/>
        <v/>
      </c>
      <c r="DP252" s="207"/>
      <c r="DQ252" s="207"/>
      <c r="DR252" s="209"/>
      <c r="DS252" s="207"/>
      <c r="DT252" s="207"/>
      <c r="DU252" s="207"/>
      <c r="DV252" s="207" t="str">
        <f t="shared" si="204"/>
        <v/>
      </c>
      <c r="DW252" s="207"/>
      <c r="DX252" s="207"/>
      <c r="DY252" s="209"/>
      <c r="DZ252" s="207"/>
      <c r="EA252" s="207"/>
      <c r="EB252" s="207"/>
      <c r="EC252" s="207" t="str">
        <f t="shared" si="205"/>
        <v/>
      </c>
      <c r="ED252" s="207"/>
      <c r="EE252" s="207"/>
      <c r="EF252" s="207"/>
      <c r="EG252" s="207"/>
      <c r="EH252" s="207"/>
      <c r="EI252" s="207"/>
      <c r="EJ252" s="207" t="str">
        <f t="shared" si="206"/>
        <v/>
      </c>
      <c r="EK252" s="207"/>
      <c r="EL252" s="207"/>
      <c r="EM252" s="209"/>
      <c r="EN252" s="207"/>
      <c r="EO252" s="207"/>
      <c r="EP252" s="207"/>
      <c r="EQ252" s="207" t="str">
        <f t="shared" si="207"/>
        <v/>
      </c>
      <c r="ER252" s="207"/>
      <c r="ES252" s="207"/>
      <c r="ET252" s="209"/>
      <c r="EU252" s="207"/>
      <c r="EV252" s="207"/>
      <c r="EW252" s="207"/>
      <c r="EX252" s="207" t="str">
        <f t="shared" si="208"/>
        <v/>
      </c>
      <c r="EY252" s="207"/>
      <c r="EZ252" s="207"/>
      <c r="FA252" s="209"/>
      <c r="FB252" s="207"/>
      <c r="FC252" s="207"/>
      <c r="FD252" s="207"/>
      <c r="FE252" s="207" t="str">
        <f t="shared" si="209"/>
        <v/>
      </c>
      <c r="FF252" s="207"/>
      <c r="FG252" s="207"/>
      <c r="FH252" s="209"/>
      <c r="FI252" s="207"/>
      <c r="FJ252" s="207"/>
      <c r="FK252" s="207"/>
      <c r="FL252" s="207" t="str">
        <f t="shared" si="210"/>
        <v/>
      </c>
      <c r="FM252" s="207"/>
      <c r="FN252" s="207"/>
      <c r="FO252" s="209"/>
      <c r="FP252" s="207"/>
      <c r="FQ252" s="207"/>
      <c r="FR252" s="207"/>
      <c r="FS252" s="207" t="str">
        <f t="shared" si="211"/>
        <v/>
      </c>
      <c r="FT252" s="207"/>
      <c r="FU252" s="207"/>
      <c r="FV252" s="207"/>
      <c r="FW252" s="207"/>
      <c r="FX252" s="207"/>
      <c r="FY252" s="207"/>
      <c r="FZ252" s="207" t="str">
        <f t="shared" si="212"/>
        <v/>
      </c>
      <c r="GA252" s="207"/>
      <c r="GB252" s="207"/>
      <c r="GC252" s="209"/>
      <c r="GD252" s="207"/>
      <c r="GE252" s="207"/>
      <c r="GF252" s="207"/>
      <c r="GG252" s="207" t="str">
        <f t="shared" si="213"/>
        <v/>
      </c>
      <c r="GH252" s="207"/>
      <c r="GI252" s="207"/>
      <c r="GJ252" s="209"/>
      <c r="GK252" s="207"/>
      <c r="GL252" s="207"/>
      <c r="GM252" s="207"/>
      <c r="GN252" s="207" t="str">
        <f t="shared" si="214"/>
        <v/>
      </c>
      <c r="GO252" s="207"/>
      <c r="GP252" s="207"/>
      <c r="GQ252" s="209"/>
      <c r="GR252" s="207"/>
      <c r="GS252" s="207"/>
      <c r="GT252" s="207"/>
      <c r="GU252" s="207" t="str">
        <f t="shared" si="215"/>
        <v/>
      </c>
      <c r="GV252" s="207"/>
      <c r="GW252" s="207"/>
      <c r="GX252" s="209"/>
      <c r="GY252" s="207"/>
      <c r="GZ252" s="207"/>
      <c r="HA252" s="207"/>
      <c r="HB252" s="207" t="str">
        <f t="shared" si="216"/>
        <v/>
      </c>
      <c r="HC252" s="207"/>
      <c r="HD252" s="207"/>
      <c r="HE252" s="209"/>
      <c r="HF252" s="207"/>
      <c r="HG252" s="207"/>
      <c r="HH252" s="207"/>
      <c r="HI252" s="207" t="str">
        <f t="shared" si="217"/>
        <v/>
      </c>
      <c r="HJ252" s="207"/>
      <c r="HK252" s="207"/>
      <c r="HL252" s="207"/>
      <c r="HM252" s="207"/>
      <c r="HN252" s="207"/>
      <c r="HO252" s="207"/>
      <c r="HP252" s="207" t="str">
        <f t="shared" si="218"/>
        <v/>
      </c>
      <c r="HQ252" s="207"/>
      <c r="HR252" s="207"/>
      <c r="HS252" s="209"/>
      <c r="HT252" s="207"/>
      <c r="HU252" s="207"/>
      <c r="HV252" s="207"/>
      <c r="HW252" s="207" t="str">
        <f t="shared" si="219"/>
        <v/>
      </c>
      <c r="HX252" s="207"/>
      <c r="HY252" s="207"/>
      <c r="HZ252" s="209"/>
      <c r="IA252" s="207"/>
      <c r="IB252" s="207"/>
      <c r="IC252" s="207"/>
      <c r="ID252" s="207" t="str">
        <f t="shared" si="220"/>
        <v/>
      </c>
      <c r="IE252" s="207"/>
      <c r="IF252" s="207"/>
      <c r="IG252" s="209"/>
      <c r="IH252" s="207"/>
      <c r="II252" s="207"/>
      <c r="IJ252" s="207"/>
      <c r="IK252" s="207" t="str">
        <f t="shared" si="221"/>
        <v/>
      </c>
      <c r="IL252" s="207"/>
      <c r="IM252" s="207"/>
      <c r="IN252" s="209"/>
      <c r="IO252" s="207"/>
      <c r="IP252" s="207"/>
      <c r="IQ252" s="207"/>
      <c r="IR252" s="207" t="str">
        <f t="shared" si="222"/>
        <v/>
      </c>
      <c r="IS252" s="207"/>
      <c r="IT252" s="207"/>
      <c r="IU252" s="209"/>
      <c r="IV252" s="207"/>
      <c r="IW252" s="207"/>
      <c r="IX252" s="207"/>
      <c r="IY252" s="207" t="str">
        <f t="shared" si="223"/>
        <v/>
      </c>
      <c r="IZ252" s="207"/>
      <c r="JA252" s="207"/>
      <c r="JB252" s="207"/>
      <c r="JC252" s="207"/>
      <c r="JD252" s="207"/>
      <c r="JE252" s="207"/>
      <c r="JF252" s="207" t="str">
        <f t="shared" si="224"/>
        <v/>
      </c>
      <c r="JG252" s="207"/>
      <c r="JH252" s="207"/>
      <c r="JI252" s="209"/>
      <c r="JJ252" s="207"/>
      <c r="JK252" s="207"/>
      <c r="JL252" s="207"/>
      <c r="JM252" s="207" t="str">
        <f t="shared" si="225"/>
        <v/>
      </c>
      <c r="JN252" s="207"/>
      <c r="JO252" s="207"/>
      <c r="JP252" s="209"/>
      <c r="JQ252" s="207"/>
      <c r="JR252" s="207"/>
      <c r="JS252" s="207"/>
      <c r="JT252" s="207" t="str">
        <f t="shared" si="226"/>
        <v/>
      </c>
      <c r="JU252" s="207"/>
      <c r="JV252" s="207"/>
      <c r="JW252" s="209"/>
      <c r="JX252" s="207"/>
      <c r="JY252" s="207"/>
      <c r="JZ252" s="207"/>
      <c r="KA252" s="207" t="str">
        <f t="shared" si="227"/>
        <v/>
      </c>
      <c r="KB252" s="207"/>
      <c r="KC252" s="207"/>
      <c r="KD252" s="209"/>
      <c r="KE252" s="207"/>
      <c r="KF252" s="207"/>
      <c r="KG252" s="207"/>
      <c r="KH252" s="207" t="str">
        <f t="shared" si="228"/>
        <v/>
      </c>
      <c r="KI252" s="207"/>
      <c r="KJ252" s="207"/>
      <c r="KK252" s="209"/>
      <c r="KL252" s="207"/>
      <c r="KM252" s="207"/>
      <c r="KN252" s="207"/>
      <c r="KO252" s="207" t="str">
        <f t="shared" si="229"/>
        <v/>
      </c>
      <c r="KP252" s="207"/>
      <c r="KQ252" s="207"/>
      <c r="KR252" s="207"/>
      <c r="KS252" s="207"/>
      <c r="KT252" s="207"/>
      <c r="KU252" s="207"/>
      <c r="KV252" s="207" t="str">
        <f t="shared" si="230"/>
        <v/>
      </c>
      <c r="KW252" s="207"/>
      <c r="KX252" s="207"/>
      <c r="KY252" s="209"/>
      <c r="KZ252" s="207"/>
      <c r="LA252" s="207"/>
      <c r="LB252" s="207"/>
      <c r="LC252" s="207" t="str">
        <f t="shared" si="231"/>
        <v/>
      </c>
      <c r="LD252" s="207"/>
      <c r="LE252" s="207"/>
      <c r="LF252" s="209"/>
      <c r="LG252" s="207"/>
      <c r="LH252" s="207"/>
      <c r="LI252" s="207"/>
      <c r="LJ252" s="207" t="str">
        <f t="shared" si="242"/>
        <v/>
      </c>
      <c r="LK252" s="207"/>
      <c r="LL252" s="207"/>
      <c r="LM252" s="209"/>
      <c r="LN252" s="207"/>
      <c r="LO252" s="207"/>
      <c r="LP252" s="207"/>
      <c r="LQ252" s="207" t="str">
        <f t="shared" si="243"/>
        <v/>
      </c>
      <c r="LR252" s="207"/>
      <c r="LS252" s="207"/>
      <c r="LT252" s="209"/>
      <c r="LU252" s="207"/>
      <c r="LV252" s="207"/>
      <c r="LW252" s="207"/>
      <c r="LX252" s="207" t="str">
        <f t="shared" si="244"/>
        <v/>
      </c>
      <c r="LY252" s="207"/>
      <c r="LZ252" s="207"/>
      <c r="MA252" s="209"/>
      <c r="MB252" s="207"/>
      <c r="MC252" s="207"/>
      <c r="MD252" s="207"/>
      <c r="ME252" s="207" t="str">
        <f t="shared" si="245"/>
        <v/>
      </c>
      <c r="MF252" s="207"/>
      <c r="MG252" s="207"/>
      <c r="MH252" s="207"/>
      <c r="MI252" s="207"/>
      <c r="MJ252" s="207"/>
      <c r="MK252" s="207"/>
      <c r="ML252" s="207" t="str">
        <f t="shared" si="246"/>
        <v/>
      </c>
      <c r="MM252" s="207"/>
      <c r="MN252" s="207"/>
      <c r="MO252" s="209"/>
      <c r="MP252" s="207"/>
      <c r="MQ252" s="207"/>
      <c r="MR252" s="207"/>
      <c r="MS252" s="207" t="str">
        <f t="shared" si="247"/>
        <v/>
      </c>
      <c r="MT252" s="207"/>
      <c r="MU252" s="207"/>
      <c r="MV252" s="209"/>
      <c r="MW252" s="207"/>
      <c r="MX252" s="207"/>
      <c r="MY252" s="207"/>
      <c r="MZ252" s="207" t="str">
        <f t="shared" si="248"/>
        <v/>
      </c>
      <c r="NA252" s="207"/>
      <c r="NB252" s="207"/>
      <c r="NC252" s="209"/>
      <c r="ND252" s="207"/>
      <c r="NE252" s="207"/>
      <c r="NF252" s="207"/>
      <c r="NG252" s="207" t="str">
        <f t="shared" si="249"/>
        <v/>
      </c>
      <c r="NH252" s="207"/>
      <c r="NI252" s="207"/>
      <c r="NJ252" s="209"/>
      <c r="NK252" s="207"/>
      <c r="NL252" s="207"/>
      <c r="NM252" s="207"/>
      <c r="NN252" s="207" t="str">
        <f t="shared" si="250"/>
        <v/>
      </c>
      <c r="NO252" s="207"/>
      <c r="NP252" s="207"/>
      <c r="NQ252" s="209"/>
      <c r="NR252" s="207"/>
      <c r="NS252" s="207"/>
      <c r="NT252" s="207"/>
      <c r="NU252" s="207" t="str">
        <f t="shared" si="251"/>
        <v/>
      </c>
      <c r="NV252" s="207"/>
      <c r="NW252" s="207"/>
      <c r="NX252" s="207"/>
      <c r="NY252" s="207"/>
      <c r="NZ252" s="207"/>
      <c r="OA252" s="207"/>
      <c r="OB252" s="207" t="str">
        <f t="shared" si="252"/>
        <v/>
      </c>
      <c r="OC252" s="207"/>
      <c r="OD252" s="207"/>
      <c r="OE252" s="209"/>
      <c r="OF252" s="207"/>
      <c r="OG252" s="207"/>
      <c r="OH252" s="207"/>
      <c r="OI252" s="207" t="str">
        <f t="shared" si="253"/>
        <v/>
      </c>
      <c r="OJ252" s="207"/>
      <c r="OK252" s="207"/>
      <c r="OL252" s="209"/>
      <c r="OM252" s="207"/>
      <c r="ON252" s="207"/>
      <c r="OO252" s="207"/>
      <c r="OP252" s="207" t="str">
        <f t="shared" si="254"/>
        <v/>
      </c>
      <c r="OQ252" s="207"/>
      <c r="OR252" s="207"/>
      <c r="OS252" s="209"/>
      <c r="OT252" s="207"/>
      <c r="OU252" s="207"/>
      <c r="OV252" s="207"/>
      <c r="OW252" s="207" t="str">
        <f t="shared" si="255"/>
        <v/>
      </c>
      <c r="OX252" s="207"/>
      <c r="OY252" s="207"/>
      <c r="OZ252" s="209"/>
      <c r="PA252" s="207"/>
      <c r="PB252" s="207"/>
      <c r="PC252" s="207"/>
      <c r="PD252" s="207" t="str">
        <f t="shared" si="256"/>
        <v/>
      </c>
      <c r="PE252" s="207"/>
      <c r="PF252" s="207"/>
      <c r="PG252" s="209"/>
      <c r="PH252" s="207"/>
      <c r="PI252" s="207"/>
      <c r="PJ252" s="207"/>
      <c r="PK252" s="207" t="str">
        <f t="shared" si="257"/>
        <v/>
      </c>
      <c r="PL252" s="207"/>
      <c r="PM252" s="207"/>
      <c r="PN252" s="207"/>
      <c r="PO252" s="207"/>
      <c r="PP252" s="207"/>
      <c r="PQ252" s="207"/>
      <c r="PR252" s="207" t="str">
        <f t="shared" si="258"/>
        <v/>
      </c>
      <c r="PS252" s="207"/>
      <c r="PT252" s="207"/>
      <c r="PU252" s="207"/>
      <c r="PV252" s="207"/>
      <c r="PW252" s="207"/>
      <c r="PX252" s="207"/>
      <c r="PY252" s="207" t="str">
        <f t="shared" si="259"/>
        <v/>
      </c>
      <c r="PZ252" s="207"/>
      <c r="QA252" s="207"/>
      <c r="QB252" s="207"/>
      <c r="QC252" s="207"/>
      <c r="QD252" s="207"/>
      <c r="QE252" s="207"/>
      <c r="QF252" s="207" t="str">
        <f t="shared" si="260"/>
        <v/>
      </c>
      <c r="QG252" s="207"/>
      <c r="QH252" s="207"/>
      <c r="QI252" s="207"/>
      <c r="QJ252" s="207"/>
      <c r="QK252" s="207"/>
      <c r="QL252" s="207"/>
      <c r="QM252" s="207"/>
      <c r="QN252" s="207"/>
      <c r="QO252" s="207"/>
      <c r="QP252" s="207"/>
      <c r="QQ252" s="207"/>
      <c r="QR252" s="207"/>
      <c r="QS252" s="207"/>
      <c r="QT252" s="207"/>
      <c r="QU252" s="207"/>
      <c r="QV252" s="207"/>
    </row>
    <row r="253" spans="1:464" s="6" customFormat="1" ht="16.5">
      <c r="A253" s="207"/>
      <c r="B253" s="208"/>
      <c r="C253" s="208"/>
      <c r="D253" s="208"/>
      <c r="E253" s="208"/>
      <c r="F253" s="207"/>
      <c r="G253" s="207" t="e">
        <f>G84</f>
        <v>#REF!</v>
      </c>
      <c r="H253" s="208"/>
      <c r="I253" s="208"/>
      <c r="J253" s="208"/>
      <c r="K253" s="207"/>
      <c r="L253" s="207"/>
      <c r="M253" s="207"/>
      <c r="N253" s="207">
        <f>N84</f>
        <v>0</v>
      </c>
      <c r="O253" s="207"/>
      <c r="P253" s="207"/>
      <c r="Q253" s="209"/>
      <c r="R253" s="207"/>
      <c r="S253" s="207"/>
      <c r="T253" s="207"/>
      <c r="U253" s="207">
        <f t="shared" si="267"/>
        <v>20</v>
      </c>
      <c r="V253" s="207"/>
      <c r="W253" s="207"/>
      <c r="X253" s="209"/>
      <c r="Y253" s="207"/>
      <c r="Z253" s="207"/>
      <c r="AA253" s="207"/>
      <c r="AB253" s="207">
        <f t="shared" si="268"/>
        <v>20</v>
      </c>
      <c r="AC253" s="207"/>
      <c r="AD253" s="207"/>
      <c r="AE253" s="209"/>
      <c r="AF253" s="207"/>
      <c r="AG253" s="207"/>
      <c r="AH253" s="207"/>
      <c r="AI253" s="207" t="str">
        <f t="shared" si="191"/>
        <v/>
      </c>
      <c r="AJ253" s="207"/>
      <c r="AK253" s="207"/>
      <c r="AL253" s="209"/>
      <c r="AM253" s="207"/>
      <c r="AN253" s="207"/>
      <c r="AO253" s="207"/>
      <c r="AP253" s="207" t="str">
        <f t="shared" si="192"/>
        <v/>
      </c>
      <c r="AQ253" s="207"/>
      <c r="AR253" s="207"/>
      <c r="AS253" s="209"/>
      <c r="AT253" s="207"/>
      <c r="AU253" s="207"/>
      <c r="AV253" s="207"/>
      <c r="AW253" s="207" t="str">
        <f t="shared" si="193"/>
        <v/>
      </c>
      <c r="AX253" s="207"/>
      <c r="AY253" s="207"/>
      <c r="AZ253" s="207"/>
      <c r="BA253" s="207"/>
      <c r="BB253" s="207"/>
      <c r="BC253" s="207"/>
      <c r="BD253" s="207" t="str">
        <f t="shared" si="194"/>
        <v/>
      </c>
      <c r="BE253" s="207"/>
      <c r="BF253" s="207"/>
      <c r="BG253" s="209"/>
      <c r="BH253" s="207"/>
      <c r="BI253" s="207"/>
      <c r="BJ253" s="207"/>
      <c r="BK253" s="207" t="str">
        <f t="shared" si="195"/>
        <v/>
      </c>
      <c r="BL253" s="207"/>
      <c r="BM253" s="207"/>
      <c r="BN253" s="209"/>
      <c r="BO253" s="207"/>
      <c r="BP253" s="207"/>
      <c r="BQ253" s="207"/>
      <c r="BR253" s="207" t="str">
        <f t="shared" si="196"/>
        <v/>
      </c>
      <c r="BS253" s="207"/>
      <c r="BT253" s="207"/>
      <c r="BU253" s="209"/>
      <c r="BV253" s="207"/>
      <c r="BW253" s="207"/>
      <c r="BX253" s="207"/>
      <c r="BY253" s="207" t="str">
        <f t="shared" si="197"/>
        <v/>
      </c>
      <c r="BZ253" s="207"/>
      <c r="CA253" s="207"/>
      <c r="CB253" s="209"/>
      <c r="CC253" s="207"/>
      <c r="CD253" s="207"/>
      <c r="CE253" s="207"/>
      <c r="CF253" s="207" t="str">
        <f t="shared" si="198"/>
        <v/>
      </c>
      <c r="CG253" s="207"/>
      <c r="CH253" s="207"/>
      <c r="CI253" s="209"/>
      <c r="CJ253" s="207"/>
      <c r="CK253" s="207"/>
      <c r="CL253" s="207"/>
      <c r="CM253" s="207" t="str">
        <f t="shared" si="199"/>
        <v/>
      </c>
      <c r="CN253" s="207"/>
      <c r="CO253" s="207"/>
      <c r="CP253" s="207"/>
      <c r="CQ253" s="207"/>
      <c r="CR253" s="207"/>
      <c r="CS253" s="207"/>
      <c r="CT253" s="207" t="str">
        <f t="shared" si="200"/>
        <v/>
      </c>
      <c r="CU253" s="207"/>
      <c r="CV253" s="207"/>
      <c r="CW253" s="209"/>
      <c r="CX253" s="207"/>
      <c r="CY253" s="207"/>
      <c r="CZ253" s="207"/>
      <c r="DA253" s="207" t="str">
        <f t="shared" si="201"/>
        <v/>
      </c>
      <c r="DB253" s="207"/>
      <c r="DC253" s="207"/>
      <c r="DD253" s="209"/>
      <c r="DE253" s="207"/>
      <c r="DF253" s="207"/>
      <c r="DG253" s="207"/>
      <c r="DH253" s="207" t="str">
        <f t="shared" si="202"/>
        <v/>
      </c>
      <c r="DI253" s="207"/>
      <c r="DJ253" s="207"/>
      <c r="DK253" s="209"/>
      <c r="DL253" s="207"/>
      <c r="DM253" s="207"/>
      <c r="DN253" s="207"/>
      <c r="DO253" s="207" t="str">
        <f t="shared" si="203"/>
        <v/>
      </c>
      <c r="DP253" s="207"/>
      <c r="DQ253" s="207"/>
      <c r="DR253" s="209"/>
      <c r="DS253" s="207"/>
      <c r="DT253" s="207"/>
      <c r="DU253" s="207"/>
      <c r="DV253" s="207" t="str">
        <f t="shared" si="204"/>
        <v/>
      </c>
      <c r="DW253" s="207"/>
      <c r="DX253" s="207"/>
      <c r="DY253" s="209"/>
      <c r="DZ253" s="207"/>
      <c r="EA253" s="207"/>
      <c r="EB253" s="207"/>
      <c r="EC253" s="207" t="str">
        <f t="shared" si="205"/>
        <v/>
      </c>
      <c r="ED253" s="207"/>
      <c r="EE253" s="207"/>
      <c r="EF253" s="207"/>
      <c r="EG253" s="207"/>
      <c r="EH253" s="207"/>
      <c r="EI253" s="207"/>
      <c r="EJ253" s="207" t="str">
        <f t="shared" si="206"/>
        <v/>
      </c>
      <c r="EK253" s="207"/>
      <c r="EL253" s="207"/>
      <c r="EM253" s="209"/>
      <c r="EN253" s="207"/>
      <c r="EO253" s="207"/>
      <c r="EP253" s="207"/>
      <c r="EQ253" s="207" t="str">
        <f t="shared" si="207"/>
        <v/>
      </c>
      <c r="ER253" s="207"/>
      <c r="ES253" s="207"/>
      <c r="ET253" s="209"/>
      <c r="EU253" s="207"/>
      <c r="EV253" s="207"/>
      <c r="EW253" s="207"/>
      <c r="EX253" s="207" t="str">
        <f t="shared" si="208"/>
        <v/>
      </c>
      <c r="EY253" s="207"/>
      <c r="EZ253" s="207"/>
      <c r="FA253" s="209"/>
      <c r="FB253" s="207"/>
      <c r="FC253" s="207"/>
      <c r="FD253" s="207"/>
      <c r="FE253" s="207" t="str">
        <f t="shared" si="209"/>
        <v/>
      </c>
      <c r="FF253" s="207"/>
      <c r="FG253" s="207"/>
      <c r="FH253" s="209"/>
      <c r="FI253" s="207"/>
      <c r="FJ253" s="207"/>
      <c r="FK253" s="207"/>
      <c r="FL253" s="207" t="str">
        <f t="shared" si="210"/>
        <v/>
      </c>
      <c r="FM253" s="207"/>
      <c r="FN253" s="207"/>
      <c r="FO253" s="209"/>
      <c r="FP253" s="207"/>
      <c r="FQ253" s="207"/>
      <c r="FR253" s="207"/>
      <c r="FS253" s="207" t="str">
        <f t="shared" si="211"/>
        <v/>
      </c>
      <c r="FT253" s="207"/>
      <c r="FU253" s="207"/>
      <c r="FV253" s="207"/>
      <c r="FW253" s="207"/>
      <c r="FX253" s="207"/>
      <c r="FY253" s="207"/>
      <c r="FZ253" s="207" t="str">
        <f t="shared" si="212"/>
        <v/>
      </c>
      <c r="GA253" s="207"/>
      <c r="GB253" s="207"/>
      <c r="GC253" s="209"/>
      <c r="GD253" s="207"/>
      <c r="GE253" s="207"/>
      <c r="GF253" s="207"/>
      <c r="GG253" s="207" t="str">
        <f t="shared" si="213"/>
        <v/>
      </c>
      <c r="GH253" s="207"/>
      <c r="GI253" s="207"/>
      <c r="GJ253" s="209"/>
      <c r="GK253" s="207"/>
      <c r="GL253" s="207"/>
      <c r="GM253" s="207"/>
      <c r="GN253" s="207" t="str">
        <f t="shared" si="214"/>
        <v/>
      </c>
      <c r="GO253" s="207"/>
      <c r="GP253" s="207"/>
      <c r="GQ253" s="209"/>
      <c r="GR253" s="207"/>
      <c r="GS253" s="207"/>
      <c r="GT253" s="207"/>
      <c r="GU253" s="207" t="str">
        <f t="shared" si="215"/>
        <v/>
      </c>
      <c r="GV253" s="207"/>
      <c r="GW253" s="207"/>
      <c r="GX253" s="209"/>
      <c r="GY253" s="207"/>
      <c r="GZ253" s="207"/>
      <c r="HA253" s="207"/>
      <c r="HB253" s="207" t="str">
        <f t="shared" si="216"/>
        <v/>
      </c>
      <c r="HC253" s="207"/>
      <c r="HD253" s="207"/>
      <c r="HE253" s="209"/>
      <c r="HF253" s="207"/>
      <c r="HG253" s="207"/>
      <c r="HH253" s="207"/>
      <c r="HI253" s="207" t="str">
        <f t="shared" si="217"/>
        <v/>
      </c>
      <c r="HJ253" s="207"/>
      <c r="HK253" s="207"/>
      <c r="HL253" s="207"/>
      <c r="HM253" s="207"/>
      <c r="HN253" s="207"/>
      <c r="HO253" s="207"/>
      <c r="HP253" s="207" t="str">
        <f t="shared" si="218"/>
        <v/>
      </c>
      <c r="HQ253" s="207"/>
      <c r="HR253" s="207"/>
      <c r="HS253" s="209"/>
      <c r="HT253" s="207"/>
      <c r="HU253" s="207"/>
      <c r="HV253" s="207"/>
      <c r="HW253" s="207" t="str">
        <f t="shared" si="219"/>
        <v/>
      </c>
      <c r="HX253" s="207"/>
      <c r="HY253" s="207"/>
      <c r="HZ253" s="209"/>
      <c r="IA253" s="207"/>
      <c r="IB253" s="207"/>
      <c r="IC253" s="207"/>
      <c r="ID253" s="207" t="str">
        <f t="shared" si="220"/>
        <v/>
      </c>
      <c r="IE253" s="207"/>
      <c r="IF253" s="207"/>
      <c r="IG253" s="209"/>
      <c r="IH253" s="207"/>
      <c r="II253" s="207"/>
      <c r="IJ253" s="207"/>
      <c r="IK253" s="207" t="str">
        <f t="shared" si="221"/>
        <v/>
      </c>
      <c r="IL253" s="207"/>
      <c r="IM253" s="207"/>
      <c r="IN253" s="209"/>
      <c r="IO253" s="207"/>
      <c r="IP253" s="207"/>
      <c r="IQ253" s="207"/>
      <c r="IR253" s="207" t="str">
        <f t="shared" si="222"/>
        <v/>
      </c>
      <c r="IS253" s="207"/>
      <c r="IT253" s="207"/>
      <c r="IU253" s="209"/>
      <c r="IV253" s="207"/>
      <c r="IW253" s="207"/>
      <c r="IX253" s="207"/>
      <c r="IY253" s="207" t="str">
        <f t="shared" si="223"/>
        <v/>
      </c>
      <c r="IZ253" s="207"/>
      <c r="JA253" s="207"/>
      <c r="JB253" s="207"/>
      <c r="JC253" s="207"/>
      <c r="JD253" s="207"/>
      <c r="JE253" s="207"/>
      <c r="JF253" s="207" t="str">
        <f t="shared" si="224"/>
        <v/>
      </c>
      <c r="JG253" s="207"/>
      <c r="JH253" s="207"/>
      <c r="JI253" s="209"/>
      <c r="JJ253" s="207"/>
      <c r="JK253" s="207"/>
      <c r="JL253" s="207"/>
      <c r="JM253" s="207" t="str">
        <f t="shared" si="225"/>
        <v/>
      </c>
      <c r="JN253" s="207"/>
      <c r="JO253" s="207"/>
      <c r="JP253" s="209"/>
      <c r="JQ253" s="207"/>
      <c r="JR253" s="207"/>
      <c r="JS253" s="207"/>
      <c r="JT253" s="207" t="str">
        <f t="shared" si="226"/>
        <v/>
      </c>
      <c r="JU253" s="207"/>
      <c r="JV253" s="207"/>
      <c r="JW253" s="209"/>
      <c r="JX253" s="207"/>
      <c r="JY253" s="207"/>
      <c r="JZ253" s="207"/>
      <c r="KA253" s="207" t="str">
        <f t="shared" si="227"/>
        <v/>
      </c>
      <c r="KB253" s="207"/>
      <c r="KC253" s="207"/>
      <c r="KD253" s="209"/>
      <c r="KE253" s="207"/>
      <c r="KF253" s="207"/>
      <c r="KG253" s="207"/>
      <c r="KH253" s="207" t="str">
        <f t="shared" si="228"/>
        <v/>
      </c>
      <c r="KI253" s="207"/>
      <c r="KJ253" s="207"/>
      <c r="KK253" s="209"/>
      <c r="KL253" s="207"/>
      <c r="KM253" s="207"/>
      <c r="KN253" s="207"/>
      <c r="KO253" s="207" t="str">
        <f t="shared" si="229"/>
        <v/>
      </c>
      <c r="KP253" s="207"/>
      <c r="KQ253" s="207"/>
      <c r="KR253" s="207"/>
      <c r="KS253" s="207"/>
      <c r="KT253" s="207"/>
      <c r="KU253" s="207"/>
      <c r="KV253" s="207" t="str">
        <f t="shared" si="230"/>
        <v/>
      </c>
      <c r="KW253" s="207"/>
      <c r="KX253" s="207"/>
      <c r="KY253" s="209"/>
      <c r="KZ253" s="207"/>
      <c r="LA253" s="207"/>
      <c r="LB253" s="207"/>
      <c r="LC253" s="207" t="str">
        <f t="shared" si="231"/>
        <v/>
      </c>
      <c r="LD253" s="207"/>
      <c r="LE253" s="207"/>
      <c r="LF253" s="209"/>
      <c r="LG253" s="207"/>
      <c r="LH253" s="207"/>
      <c r="LI253" s="207"/>
      <c r="LJ253" s="207" t="str">
        <f t="shared" ref="LJ253:LJ267" si="271">LQ76</f>
        <v/>
      </c>
      <c r="LK253" s="207"/>
      <c r="LL253" s="207"/>
      <c r="LM253" s="209"/>
      <c r="LN253" s="207"/>
      <c r="LO253" s="207"/>
      <c r="LP253" s="207"/>
      <c r="LQ253" s="207" t="str">
        <f t="shared" ref="LQ253:LQ267" si="272">ME76</f>
        <v/>
      </c>
      <c r="LR253" s="207"/>
      <c r="LS253" s="207"/>
      <c r="LT253" s="209"/>
      <c r="LU253" s="207"/>
      <c r="LV253" s="207"/>
      <c r="LW253" s="207"/>
      <c r="LX253" s="207" t="str">
        <f t="shared" ref="LX253:LX267" si="273">ML76</f>
        <v/>
      </c>
      <c r="LY253" s="207"/>
      <c r="LZ253" s="207"/>
      <c r="MA253" s="209"/>
      <c r="MB253" s="207"/>
      <c r="MC253" s="207"/>
      <c r="MD253" s="207"/>
      <c r="ME253" s="207" t="str">
        <f t="shared" ref="ME253:ME267" si="274">MS76</f>
        <v/>
      </c>
      <c r="MF253" s="207"/>
      <c r="MG253" s="207"/>
      <c r="MH253" s="207"/>
      <c r="MI253" s="207"/>
      <c r="MJ253" s="207"/>
      <c r="MK253" s="207"/>
      <c r="ML253" s="207" t="str">
        <f t="shared" ref="ML253:ML267" si="275">MZ76</f>
        <v/>
      </c>
      <c r="MM253" s="207"/>
      <c r="MN253" s="207"/>
      <c r="MO253" s="209"/>
      <c r="MP253" s="207"/>
      <c r="MQ253" s="207"/>
      <c r="MR253" s="207"/>
      <c r="MS253" s="207" t="str">
        <f t="shared" ref="MS253:MS267" si="276">NG76</f>
        <v/>
      </c>
      <c r="MT253" s="207"/>
      <c r="MU253" s="207"/>
      <c r="MV253" s="209"/>
      <c r="MW253" s="207"/>
      <c r="MX253" s="207"/>
      <c r="MY253" s="207"/>
      <c r="MZ253" s="207" t="str">
        <f t="shared" ref="MZ253:MZ267" si="277">NN76</f>
        <v/>
      </c>
      <c r="NA253" s="207"/>
      <c r="NB253" s="207"/>
      <c r="NC253" s="209"/>
      <c r="ND253" s="207"/>
      <c r="NE253" s="207"/>
      <c r="NF253" s="207"/>
      <c r="NG253" s="207" t="str">
        <f t="shared" ref="NG253:NG267" si="278">NU76</f>
        <v/>
      </c>
      <c r="NH253" s="207"/>
      <c r="NI253" s="207"/>
      <c r="NJ253" s="209"/>
      <c r="NK253" s="207"/>
      <c r="NL253" s="207"/>
      <c r="NM253" s="207"/>
      <c r="NN253" s="207" t="str">
        <f t="shared" ref="NN253:NN267" si="279">OB76</f>
        <v/>
      </c>
      <c r="NO253" s="207"/>
      <c r="NP253" s="207"/>
      <c r="NQ253" s="209"/>
      <c r="NR253" s="207"/>
      <c r="NS253" s="207"/>
      <c r="NT253" s="207"/>
      <c r="NU253" s="207" t="str">
        <f t="shared" ref="NU253:NU267" si="280">OI76</f>
        <v/>
      </c>
      <c r="NV253" s="207"/>
      <c r="NW253" s="207"/>
      <c r="NX253" s="207"/>
      <c r="NY253" s="207"/>
      <c r="NZ253" s="207"/>
      <c r="OA253" s="207"/>
      <c r="OB253" s="207" t="str">
        <f t="shared" ref="OB253:OB267" si="281">OP76</f>
        <v/>
      </c>
      <c r="OC253" s="207"/>
      <c r="OD253" s="207"/>
      <c r="OE253" s="209"/>
      <c r="OF253" s="207"/>
      <c r="OG253" s="207"/>
      <c r="OH253" s="207"/>
      <c r="OI253" s="207" t="str">
        <f t="shared" ref="OI253:OI267" si="282">OW76</f>
        <v/>
      </c>
      <c r="OJ253" s="207"/>
      <c r="OK253" s="207"/>
      <c r="OL253" s="209"/>
      <c r="OM253" s="207"/>
      <c r="ON253" s="207"/>
      <c r="OO253" s="207"/>
      <c r="OP253" s="207" t="str">
        <f t="shared" ref="OP253:OP267" si="283">PD76</f>
        <v/>
      </c>
      <c r="OQ253" s="207"/>
      <c r="OR253" s="207"/>
      <c r="OS253" s="209"/>
      <c r="OT253" s="207"/>
      <c r="OU253" s="207"/>
      <c r="OV253" s="207"/>
      <c r="OW253" s="207" t="str">
        <f t="shared" ref="OW253:OW267" si="284">PK76</f>
        <v/>
      </c>
      <c r="OX253" s="207"/>
      <c r="OY253" s="207"/>
      <c r="OZ253" s="209"/>
      <c r="PA253" s="207"/>
      <c r="PB253" s="207"/>
      <c r="PC253" s="207"/>
      <c r="PD253" s="207" t="str">
        <f t="shared" ref="PD253:PD267" si="285">PR76</f>
        <v/>
      </c>
      <c r="PE253" s="207"/>
      <c r="PF253" s="207"/>
      <c r="PG253" s="209"/>
      <c r="PH253" s="207"/>
      <c r="PI253" s="207"/>
      <c r="PJ253" s="207"/>
      <c r="PK253" s="207" t="str">
        <f t="shared" ref="PK253:PK267" si="286">PY76</f>
        <v/>
      </c>
      <c r="PL253" s="207"/>
      <c r="PM253" s="207"/>
      <c r="PN253" s="207"/>
      <c r="PO253" s="207"/>
      <c r="PP253" s="207"/>
      <c r="PQ253" s="207"/>
      <c r="PR253" s="207" t="str">
        <f t="shared" ref="PR253:PR267" si="287">QF76</f>
        <v/>
      </c>
      <c r="PS253" s="207"/>
      <c r="PT253" s="207"/>
      <c r="PU253" s="207"/>
      <c r="PV253" s="207"/>
      <c r="PW253" s="207"/>
      <c r="PX253" s="207"/>
      <c r="PY253" s="207" t="str">
        <f t="shared" ref="PY253:PY267" si="288">QM76</f>
        <v/>
      </c>
      <c r="PZ253" s="207"/>
      <c r="QA253" s="207"/>
      <c r="QB253" s="207"/>
      <c r="QC253" s="207"/>
      <c r="QD253" s="207"/>
      <c r="QE253" s="207"/>
      <c r="QF253" s="207" t="str">
        <f t="shared" ref="QF253:QF267" si="289">QT76</f>
        <v/>
      </c>
      <c r="QG253" s="207"/>
      <c r="QH253" s="207"/>
      <c r="QI253" s="207"/>
      <c r="QJ253" s="207"/>
      <c r="QK253" s="207"/>
      <c r="QL253" s="207"/>
      <c r="QM253" s="207"/>
      <c r="QN253" s="207"/>
      <c r="QO253" s="207"/>
      <c r="QP253" s="207"/>
      <c r="QQ253" s="207"/>
      <c r="QR253" s="207"/>
      <c r="QS253" s="207"/>
      <c r="QT253" s="207"/>
      <c r="QU253" s="207"/>
      <c r="QV253" s="207"/>
    </row>
    <row r="254" spans="1:464" s="6" customFormat="1" ht="16.5">
      <c r="A254" s="207"/>
      <c r="B254" s="208"/>
      <c r="C254" s="208"/>
      <c r="D254" s="208"/>
      <c r="E254" s="208"/>
      <c r="F254" s="207"/>
      <c r="G254" s="207" t="e">
        <f>#REF!</f>
        <v>#REF!</v>
      </c>
      <c r="H254" s="208"/>
      <c r="I254" s="208"/>
      <c r="J254" s="208"/>
      <c r="K254" s="207"/>
      <c r="L254" s="207"/>
      <c r="M254" s="207"/>
      <c r="N254" s="207" t="e">
        <f>#REF!</f>
        <v>#REF!</v>
      </c>
      <c r="O254" s="207"/>
      <c r="P254" s="207"/>
      <c r="Q254" s="209"/>
      <c r="R254" s="207"/>
      <c r="S254" s="207"/>
      <c r="T254" s="207"/>
      <c r="U254" s="207">
        <f t="shared" si="267"/>
        <v>0</v>
      </c>
      <c r="V254" s="207"/>
      <c r="W254" s="207"/>
      <c r="X254" s="209"/>
      <c r="Y254" s="207"/>
      <c r="Z254" s="207"/>
      <c r="AA254" s="207"/>
      <c r="AB254" s="207">
        <f t="shared" si="268"/>
        <v>20</v>
      </c>
      <c r="AC254" s="207"/>
      <c r="AD254" s="207"/>
      <c r="AE254" s="209"/>
      <c r="AF254" s="207"/>
      <c r="AG254" s="207"/>
      <c r="AH254" s="207"/>
      <c r="AI254" s="207" t="str">
        <f t="shared" ref="AI254:AI267" si="290">AI77</f>
        <v/>
      </c>
      <c r="AJ254" s="207"/>
      <c r="AK254" s="207"/>
      <c r="AL254" s="209"/>
      <c r="AM254" s="207"/>
      <c r="AN254" s="207"/>
      <c r="AO254" s="207"/>
      <c r="AP254" s="207" t="str">
        <f t="shared" ref="AP254:AP267" si="291">AP77</f>
        <v/>
      </c>
      <c r="AQ254" s="207"/>
      <c r="AR254" s="207"/>
      <c r="AS254" s="209"/>
      <c r="AT254" s="207"/>
      <c r="AU254" s="207"/>
      <c r="AV254" s="207"/>
      <c r="AW254" s="207" t="str">
        <f t="shared" ref="AW254:AW267" si="292">AW77</f>
        <v/>
      </c>
      <c r="AX254" s="207"/>
      <c r="AY254" s="207"/>
      <c r="AZ254" s="207"/>
      <c r="BA254" s="207"/>
      <c r="BB254" s="207"/>
      <c r="BC254" s="207"/>
      <c r="BD254" s="207" t="str">
        <f t="shared" ref="BD254:BD267" si="293">BD77</f>
        <v/>
      </c>
      <c r="BE254" s="207"/>
      <c r="BF254" s="207"/>
      <c r="BG254" s="209"/>
      <c r="BH254" s="207"/>
      <c r="BI254" s="207"/>
      <c r="BJ254" s="207"/>
      <c r="BK254" s="207" t="str">
        <f t="shared" ref="BK254:BK267" si="294">BK77</f>
        <v/>
      </c>
      <c r="BL254" s="207"/>
      <c r="BM254" s="207"/>
      <c r="BN254" s="209"/>
      <c r="BO254" s="207"/>
      <c r="BP254" s="207"/>
      <c r="BQ254" s="207"/>
      <c r="BR254" s="207" t="str">
        <f t="shared" ref="BR254:BR267" si="295">BR77</f>
        <v/>
      </c>
      <c r="BS254" s="207"/>
      <c r="BT254" s="207"/>
      <c r="BU254" s="209"/>
      <c r="BV254" s="207"/>
      <c r="BW254" s="207"/>
      <c r="BX254" s="207"/>
      <c r="BY254" s="207" t="str">
        <f t="shared" ref="BY254:BY267" si="296">BY77</f>
        <v/>
      </c>
      <c r="BZ254" s="207"/>
      <c r="CA254" s="207"/>
      <c r="CB254" s="209"/>
      <c r="CC254" s="207"/>
      <c r="CD254" s="207"/>
      <c r="CE254" s="207"/>
      <c r="CF254" s="207" t="str">
        <f t="shared" ref="CF254:CF267" si="297">CF77</f>
        <v/>
      </c>
      <c r="CG254" s="207"/>
      <c r="CH254" s="207"/>
      <c r="CI254" s="209"/>
      <c r="CJ254" s="207"/>
      <c r="CK254" s="207"/>
      <c r="CL254" s="207"/>
      <c r="CM254" s="207" t="str">
        <f t="shared" ref="CM254:CM267" si="298">CM77</f>
        <v/>
      </c>
      <c r="CN254" s="207"/>
      <c r="CO254" s="207"/>
      <c r="CP254" s="207"/>
      <c r="CQ254" s="207"/>
      <c r="CR254" s="207"/>
      <c r="CS254" s="207"/>
      <c r="CT254" s="207" t="str">
        <f t="shared" ref="CT254:CT267" si="299">CT77</f>
        <v/>
      </c>
      <c r="CU254" s="207"/>
      <c r="CV254" s="207"/>
      <c r="CW254" s="209"/>
      <c r="CX254" s="207"/>
      <c r="CY254" s="207"/>
      <c r="CZ254" s="207"/>
      <c r="DA254" s="207" t="str">
        <f t="shared" ref="DA254:DA267" si="300">DA77</f>
        <v/>
      </c>
      <c r="DB254" s="207"/>
      <c r="DC254" s="207"/>
      <c r="DD254" s="209"/>
      <c r="DE254" s="207"/>
      <c r="DF254" s="207"/>
      <c r="DG254" s="207"/>
      <c r="DH254" s="207" t="str">
        <f t="shared" ref="DH254:DH267" si="301">DH77</f>
        <v/>
      </c>
      <c r="DI254" s="207"/>
      <c r="DJ254" s="207"/>
      <c r="DK254" s="209"/>
      <c r="DL254" s="207"/>
      <c r="DM254" s="207"/>
      <c r="DN254" s="207"/>
      <c r="DO254" s="207" t="str">
        <f t="shared" ref="DO254:DO267" si="302">DO77</f>
        <v/>
      </c>
      <c r="DP254" s="207"/>
      <c r="DQ254" s="207"/>
      <c r="DR254" s="209"/>
      <c r="DS254" s="207"/>
      <c r="DT254" s="207"/>
      <c r="DU254" s="207"/>
      <c r="DV254" s="207" t="str">
        <f t="shared" ref="DV254:DV267" si="303">DV77</f>
        <v/>
      </c>
      <c r="DW254" s="207"/>
      <c r="DX254" s="207"/>
      <c r="DY254" s="209"/>
      <c r="DZ254" s="207"/>
      <c r="EA254" s="207"/>
      <c r="EB254" s="207"/>
      <c r="EC254" s="207" t="str">
        <f t="shared" ref="EC254:EC267" si="304">EC77</f>
        <v/>
      </c>
      <c r="ED254" s="207"/>
      <c r="EE254" s="207"/>
      <c r="EF254" s="207"/>
      <c r="EG254" s="207"/>
      <c r="EH254" s="207"/>
      <c r="EI254" s="207"/>
      <c r="EJ254" s="207" t="str">
        <f t="shared" ref="EJ254:EJ267" si="305">EJ77</f>
        <v/>
      </c>
      <c r="EK254" s="207"/>
      <c r="EL254" s="207"/>
      <c r="EM254" s="209"/>
      <c r="EN254" s="207"/>
      <c r="EO254" s="207"/>
      <c r="EP254" s="207"/>
      <c r="EQ254" s="207" t="str">
        <f t="shared" ref="EQ254:EQ267" si="306">EQ77</f>
        <v/>
      </c>
      <c r="ER254" s="207"/>
      <c r="ES254" s="207"/>
      <c r="ET254" s="209"/>
      <c r="EU254" s="207"/>
      <c r="EV254" s="207"/>
      <c r="EW254" s="207"/>
      <c r="EX254" s="207" t="str">
        <f t="shared" ref="EX254:EX267" si="307">EX77</f>
        <v/>
      </c>
      <c r="EY254" s="207"/>
      <c r="EZ254" s="207"/>
      <c r="FA254" s="209"/>
      <c r="FB254" s="207"/>
      <c r="FC254" s="207"/>
      <c r="FD254" s="207"/>
      <c r="FE254" s="207" t="str">
        <f t="shared" ref="FE254:FE267" si="308">FE77</f>
        <v/>
      </c>
      <c r="FF254" s="207"/>
      <c r="FG254" s="207"/>
      <c r="FH254" s="209"/>
      <c r="FI254" s="207"/>
      <c r="FJ254" s="207"/>
      <c r="FK254" s="207"/>
      <c r="FL254" s="207" t="str">
        <f t="shared" ref="FL254:FL267" si="309">FL77</f>
        <v/>
      </c>
      <c r="FM254" s="207"/>
      <c r="FN254" s="207"/>
      <c r="FO254" s="209"/>
      <c r="FP254" s="207"/>
      <c r="FQ254" s="207"/>
      <c r="FR254" s="207"/>
      <c r="FS254" s="207" t="str">
        <f t="shared" ref="FS254:FS267" si="310">FS77</f>
        <v/>
      </c>
      <c r="FT254" s="207"/>
      <c r="FU254" s="207"/>
      <c r="FV254" s="207"/>
      <c r="FW254" s="207"/>
      <c r="FX254" s="207"/>
      <c r="FY254" s="207"/>
      <c r="FZ254" s="207" t="str">
        <f t="shared" ref="FZ254:FZ267" si="311">FZ77</f>
        <v/>
      </c>
      <c r="GA254" s="207"/>
      <c r="GB254" s="207"/>
      <c r="GC254" s="209"/>
      <c r="GD254" s="207"/>
      <c r="GE254" s="207"/>
      <c r="GF254" s="207"/>
      <c r="GG254" s="207" t="str">
        <f t="shared" ref="GG254:GG267" si="312">GG77</f>
        <v/>
      </c>
      <c r="GH254" s="207"/>
      <c r="GI254" s="207"/>
      <c r="GJ254" s="209"/>
      <c r="GK254" s="207"/>
      <c r="GL254" s="207"/>
      <c r="GM254" s="207"/>
      <c r="GN254" s="207" t="str">
        <f t="shared" ref="GN254:GN267" si="313">GN77</f>
        <v/>
      </c>
      <c r="GO254" s="207"/>
      <c r="GP254" s="207"/>
      <c r="GQ254" s="209"/>
      <c r="GR254" s="207"/>
      <c r="GS254" s="207"/>
      <c r="GT254" s="207"/>
      <c r="GU254" s="207" t="str">
        <f t="shared" ref="GU254:GU267" si="314">GU77</f>
        <v/>
      </c>
      <c r="GV254" s="207"/>
      <c r="GW254" s="207"/>
      <c r="GX254" s="209"/>
      <c r="GY254" s="207"/>
      <c r="GZ254" s="207"/>
      <c r="HA254" s="207"/>
      <c r="HB254" s="207" t="str">
        <f t="shared" ref="HB254:HB267" si="315">HB77</f>
        <v/>
      </c>
      <c r="HC254" s="207"/>
      <c r="HD254" s="207"/>
      <c r="HE254" s="209"/>
      <c r="HF254" s="207"/>
      <c r="HG254" s="207"/>
      <c r="HH254" s="207"/>
      <c r="HI254" s="207" t="str">
        <f t="shared" ref="HI254:HI267" si="316">HI77</f>
        <v/>
      </c>
      <c r="HJ254" s="207"/>
      <c r="HK254" s="207"/>
      <c r="HL254" s="207"/>
      <c r="HM254" s="207"/>
      <c r="HN254" s="207"/>
      <c r="HO254" s="207"/>
      <c r="HP254" s="207" t="str">
        <f t="shared" ref="HP254:HP267" si="317">HP77</f>
        <v/>
      </c>
      <c r="HQ254" s="207"/>
      <c r="HR254" s="207"/>
      <c r="HS254" s="209"/>
      <c r="HT254" s="207"/>
      <c r="HU254" s="207"/>
      <c r="HV254" s="207"/>
      <c r="HW254" s="207" t="str">
        <f t="shared" ref="HW254:HW267" si="318">HW77</f>
        <v/>
      </c>
      <c r="HX254" s="207"/>
      <c r="HY254" s="207"/>
      <c r="HZ254" s="209"/>
      <c r="IA254" s="207"/>
      <c r="IB254" s="207"/>
      <c r="IC254" s="207"/>
      <c r="ID254" s="207" t="str">
        <f t="shared" ref="ID254:ID267" si="319">ID77</f>
        <v/>
      </c>
      <c r="IE254" s="207"/>
      <c r="IF254" s="207"/>
      <c r="IG254" s="209"/>
      <c r="IH254" s="207"/>
      <c r="II254" s="207"/>
      <c r="IJ254" s="207"/>
      <c r="IK254" s="207" t="str">
        <f t="shared" ref="IK254:IK267" si="320">IK77</f>
        <v/>
      </c>
      <c r="IL254" s="207"/>
      <c r="IM254" s="207"/>
      <c r="IN254" s="209"/>
      <c r="IO254" s="207"/>
      <c r="IP254" s="207"/>
      <c r="IQ254" s="207"/>
      <c r="IR254" s="207" t="str">
        <f t="shared" ref="IR254:IR267" si="321">IR77</f>
        <v/>
      </c>
      <c r="IS254" s="207"/>
      <c r="IT254" s="207"/>
      <c r="IU254" s="209"/>
      <c r="IV254" s="207"/>
      <c r="IW254" s="207"/>
      <c r="IX254" s="207"/>
      <c r="IY254" s="207" t="str">
        <f t="shared" ref="IY254:IY267" si="322">IY77</f>
        <v/>
      </c>
      <c r="IZ254" s="207"/>
      <c r="JA254" s="207"/>
      <c r="JB254" s="207"/>
      <c r="JC254" s="207"/>
      <c r="JD254" s="207"/>
      <c r="JE254" s="207"/>
      <c r="JF254" s="207" t="str">
        <f t="shared" ref="JF254:JF267" si="323">JF77</f>
        <v/>
      </c>
      <c r="JG254" s="207"/>
      <c r="JH254" s="207"/>
      <c r="JI254" s="209"/>
      <c r="JJ254" s="207"/>
      <c r="JK254" s="207"/>
      <c r="JL254" s="207"/>
      <c r="JM254" s="207" t="str">
        <f t="shared" ref="JM254:JM267" si="324">JM77</f>
        <v/>
      </c>
      <c r="JN254" s="207"/>
      <c r="JO254" s="207"/>
      <c r="JP254" s="209"/>
      <c r="JQ254" s="207"/>
      <c r="JR254" s="207"/>
      <c r="JS254" s="207"/>
      <c r="JT254" s="207" t="str">
        <f t="shared" ref="JT254:JT267" si="325">JT77</f>
        <v/>
      </c>
      <c r="JU254" s="207"/>
      <c r="JV254" s="207"/>
      <c r="JW254" s="209"/>
      <c r="JX254" s="207"/>
      <c r="JY254" s="207"/>
      <c r="JZ254" s="207"/>
      <c r="KA254" s="207" t="str">
        <f t="shared" ref="KA254:KA267" si="326">KA77</f>
        <v/>
      </c>
      <c r="KB254" s="207"/>
      <c r="KC254" s="207"/>
      <c r="KD254" s="209"/>
      <c r="KE254" s="207"/>
      <c r="KF254" s="207"/>
      <c r="KG254" s="207"/>
      <c r="KH254" s="207" t="str">
        <f t="shared" ref="KH254:KH267" si="327">KH77</f>
        <v/>
      </c>
      <c r="KI254" s="207"/>
      <c r="KJ254" s="207"/>
      <c r="KK254" s="209"/>
      <c r="KL254" s="207"/>
      <c r="KM254" s="207"/>
      <c r="KN254" s="207"/>
      <c r="KO254" s="207" t="str">
        <f t="shared" ref="KO254:KO267" si="328">KO77</f>
        <v/>
      </c>
      <c r="KP254" s="207"/>
      <c r="KQ254" s="207"/>
      <c r="KR254" s="207"/>
      <c r="KS254" s="207"/>
      <c r="KT254" s="207"/>
      <c r="KU254" s="207"/>
      <c r="KV254" s="207" t="str">
        <f t="shared" ref="KV254:KV267" si="329">KV77</f>
        <v/>
      </c>
      <c r="KW254" s="207"/>
      <c r="KX254" s="207"/>
      <c r="KY254" s="209"/>
      <c r="KZ254" s="207"/>
      <c r="LA254" s="207"/>
      <c r="LB254" s="207"/>
      <c r="LC254" s="207" t="str">
        <f t="shared" ref="LC254:LC267" si="330">LC77</f>
        <v/>
      </c>
      <c r="LD254" s="207"/>
      <c r="LE254" s="207"/>
      <c r="LF254" s="209"/>
      <c r="LG254" s="207"/>
      <c r="LH254" s="207"/>
      <c r="LI254" s="207"/>
      <c r="LJ254" s="207" t="str">
        <f t="shared" si="271"/>
        <v/>
      </c>
      <c r="LK254" s="207"/>
      <c r="LL254" s="207"/>
      <c r="LM254" s="209"/>
      <c r="LN254" s="207"/>
      <c r="LO254" s="207"/>
      <c r="LP254" s="207"/>
      <c r="LQ254" s="207" t="str">
        <f t="shared" si="272"/>
        <v/>
      </c>
      <c r="LR254" s="207"/>
      <c r="LS254" s="207"/>
      <c r="LT254" s="209"/>
      <c r="LU254" s="207"/>
      <c r="LV254" s="207"/>
      <c r="LW254" s="207"/>
      <c r="LX254" s="207" t="str">
        <f t="shared" si="273"/>
        <v/>
      </c>
      <c r="LY254" s="207"/>
      <c r="LZ254" s="207"/>
      <c r="MA254" s="209"/>
      <c r="MB254" s="207"/>
      <c r="MC254" s="207"/>
      <c r="MD254" s="207"/>
      <c r="ME254" s="207" t="str">
        <f t="shared" si="274"/>
        <v/>
      </c>
      <c r="MF254" s="207"/>
      <c r="MG254" s="207"/>
      <c r="MH254" s="207"/>
      <c r="MI254" s="207"/>
      <c r="MJ254" s="207"/>
      <c r="MK254" s="207"/>
      <c r="ML254" s="207" t="str">
        <f t="shared" si="275"/>
        <v/>
      </c>
      <c r="MM254" s="207"/>
      <c r="MN254" s="207"/>
      <c r="MO254" s="209"/>
      <c r="MP254" s="207"/>
      <c r="MQ254" s="207"/>
      <c r="MR254" s="207"/>
      <c r="MS254" s="207" t="str">
        <f t="shared" si="276"/>
        <v/>
      </c>
      <c r="MT254" s="207"/>
      <c r="MU254" s="207"/>
      <c r="MV254" s="209"/>
      <c r="MW254" s="207"/>
      <c r="MX254" s="207"/>
      <c r="MY254" s="207"/>
      <c r="MZ254" s="207" t="str">
        <f t="shared" si="277"/>
        <v/>
      </c>
      <c r="NA254" s="207"/>
      <c r="NB254" s="207"/>
      <c r="NC254" s="209"/>
      <c r="ND254" s="207"/>
      <c r="NE254" s="207"/>
      <c r="NF254" s="207"/>
      <c r="NG254" s="207" t="str">
        <f t="shared" si="278"/>
        <v/>
      </c>
      <c r="NH254" s="207"/>
      <c r="NI254" s="207"/>
      <c r="NJ254" s="209"/>
      <c r="NK254" s="207"/>
      <c r="NL254" s="207"/>
      <c r="NM254" s="207"/>
      <c r="NN254" s="207" t="str">
        <f t="shared" si="279"/>
        <v/>
      </c>
      <c r="NO254" s="207"/>
      <c r="NP254" s="207"/>
      <c r="NQ254" s="209"/>
      <c r="NR254" s="207"/>
      <c r="NS254" s="207"/>
      <c r="NT254" s="207"/>
      <c r="NU254" s="207" t="str">
        <f t="shared" si="280"/>
        <v/>
      </c>
      <c r="NV254" s="207"/>
      <c r="NW254" s="207"/>
      <c r="NX254" s="207"/>
      <c r="NY254" s="207"/>
      <c r="NZ254" s="207"/>
      <c r="OA254" s="207"/>
      <c r="OB254" s="207" t="str">
        <f t="shared" si="281"/>
        <v/>
      </c>
      <c r="OC254" s="207"/>
      <c r="OD254" s="207"/>
      <c r="OE254" s="209"/>
      <c r="OF254" s="207"/>
      <c r="OG254" s="207"/>
      <c r="OH254" s="207"/>
      <c r="OI254" s="207" t="str">
        <f t="shared" si="282"/>
        <v/>
      </c>
      <c r="OJ254" s="207"/>
      <c r="OK254" s="207"/>
      <c r="OL254" s="209"/>
      <c r="OM254" s="207"/>
      <c r="ON254" s="207"/>
      <c r="OO254" s="207"/>
      <c r="OP254" s="207" t="str">
        <f t="shared" si="283"/>
        <v/>
      </c>
      <c r="OQ254" s="207"/>
      <c r="OR254" s="207"/>
      <c r="OS254" s="209"/>
      <c r="OT254" s="207"/>
      <c r="OU254" s="207"/>
      <c r="OV254" s="207"/>
      <c r="OW254" s="207" t="str">
        <f t="shared" si="284"/>
        <v/>
      </c>
      <c r="OX254" s="207"/>
      <c r="OY254" s="207"/>
      <c r="OZ254" s="209"/>
      <c r="PA254" s="207"/>
      <c r="PB254" s="207"/>
      <c r="PC254" s="207"/>
      <c r="PD254" s="207" t="str">
        <f t="shared" si="285"/>
        <v/>
      </c>
      <c r="PE254" s="207"/>
      <c r="PF254" s="207"/>
      <c r="PG254" s="209"/>
      <c r="PH254" s="207"/>
      <c r="PI254" s="207"/>
      <c r="PJ254" s="207"/>
      <c r="PK254" s="207" t="str">
        <f t="shared" si="286"/>
        <v/>
      </c>
      <c r="PL254" s="207"/>
      <c r="PM254" s="207"/>
      <c r="PN254" s="207"/>
      <c r="PO254" s="207"/>
      <c r="PP254" s="207"/>
      <c r="PQ254" s="207"/>
      <c r="PR254" s="207" t="str">
        <f t="shared" si="287"/>
        <v/>
      </c>
      <c r="PS254" s="207"/>
      <c r="PT254" s="207"/>
      <c r="PU254" s="207"/>
      <c r="PV254" s="207"/>
      <c r="PW254" s="207"/>
      <c r="PX254" s="207"/>
      <c r="PY254" s="207" t="str">
        <f t="shared" si="288"/>
        <v/>
      </c>
      <c r="PZ254" s="207"/>
      <c r="QA254" s="207"/>
      <c r="QB254" s="207"/>
      <c r="QC254" s="207"/>
      <c r="QD254" s="207"/>
      <c r="QE254" s="207"/>
      <c r="QF254" s="207" t="str">
        <f t="shared" si="289"/>
        <v/>
      </c>
      <c r="QG254" s="207"/>
      <c r="QH254" s="207"/>
      <c r="QI254" s="207"/>
      <c r="QJ254" s="207"/>
      <c r="QK254" s="207"/>
      <c r="QL254" s="207"/>
      <c r="QM254" s="207"/>
      <c r="QN254" s="207"/>
      <c r="QO254" s="207"/>
      <c r="QP254" s="207"/>
      <c r="QQ254" s="207"/>
      <c r="QR254" s="207"/>
      <c r="QS254" s="207"/>
      <c r="QT254" s="207"/>
      <c r="QU254" s="207"/>
      <c r="QV254" s="207"/>
    </row>
    <row r="255" spans="1:464" s="6" customFormat="1" ht="16.5">
      <c r="A255" s="207"/>
      <c r="B255" s="208"/>
      <c r="C255" s="208"/>
      <c r="D255" s="208"/>
      <c r="E255" s="208"/>
      <c r="F255" s="207"/>
      <c r="G255" s="207" t="e">
        <f>#REF!</f>
        <v>#REF!</v>
      </c>
      <c r="H255" s="208"/>
      <c r="I255" s="208"/>
      <c r="J255" s="208"/>
      <c r="K255" s="207"/>
      <c r="L255" s="207"/>
      <c r="M255" s="207"/>
      <c r="N255" s="207" t="e">
        <f>#REF!</f>
        <v>#REF!</v>
      </c>
      <c r="O255" s="207"/>
      <c r="P255" s="207"/>
      <c r="Q255" s="209"/>
      <c r="R255" s="207"/>
      <c r="S255" s="207"/>
      <c r="T255" s="207"/>
      <c r="U255" s="207">
        <f t="shared" si="267"/>
        <v>0</v>
      </c>
      <c r="V255" s="207"/>
      <c r="W255" s="207"/>
      <c r="X255" s="209"/>
      <c r="Y255" s="207"/>
      <c r="Z255" s="207"/>
      <c r="AA255" s="207"/>
      <c r="AB255" s="207">
        <f t="shared" si="268"/>
        <v>0</v>
      </c>
      <c r="AC255" s="207"/>
      <c r="AD255" s="207"/>
      <c r="AE255" s="209"/>
      <c r="AF255" s="207"/>
      <c r="AG255" s="207"/>
      <c r="AH255" s="207"/>
      <c r="AI255" s="207" t="str">
        <f t="shared" si="290"/>
        <v/>
      </c>
      <c r="AJ255" s="207"/>
      <c r="AK255" s="207"/>
      <c r="AL255" s="209"/>
      <c r="AM255" s="207"/>
      <c r="AN255" s="207"/>
      <c r="AO255" s="207"/>
      <c r="AP255" s="207" t="str">
        <f t="shared" si="291"/>
        <v/>
      </c>
      <c r="AQ255" s="207"/>
      <c r="AR255" s="207"/>
      <c r="AS255" s="209"/>
      <c r="AT255" s="207"/>
      <c r="AU255" s="207"/>
      <c r="AV255" s="207"/>
      <c r="AW255" s="207" t="str">
        <f t="shared" si="292"/>
        <v/>
      </c>
      <c r="AX255" s="207"/>
      <c r="AY255" s="207"/>
      <c r="AZ255" s="207"/>
      <c r="BA255" s="207"/>
      <c r="BB255" s="207"/>
      <c r="BC255" s="207"/>
      <c r="BD255" s="207" t="str">
        <f t="shared" si="293"/>
        <v/>
      </c>
      <c r="BE255" s="207"/>
      <c r="BF255" s="207"/>
      <c r="BG255" s="209"/>
      <c r="BH255" s="207"/>
      <c r="BI255" s="207"/>
      <c r="BJ255" s="207"/>
      <c r="BK255" s="207" t="str">
        <f t="shared" si="294"/>
        <v/>
      </c>
      <c r="BL255" s="207"/>
      <c r="BM255" s="207"/>
      <c r="BN255" s="209"/>
      <c r="BO255" s="207"/>
      <c r="BP255" s="207"/>
      <c r="BQ255" s="207"/>
      <c r="BR255" s="207" t="str">
        <f t="shared" si="295"/>
        <v/>
      </c>
      <c r="BS255" s="207"/>
      <c r="BT255" s="207"/>
      <c r="BU255" s="209"/>
      <c r="BV255" s="207"/>
      <c r="BW255" s="207"/>
      <c r="BX255" s="207"/>
      <c r="BY255" s="207" t="str">
        <f t="shared" si="296"/>
        <v/>
      </c>
      <c r="BZ255" s="207"/>
      <c r="CA255" s="207"/>
      <c r="CB255" s="209"/>
      <c r="CC255" s="207"/>
      <c r="CD255" s="207"/>
      <c r="CE255" s="207"/>
      <c r="CF255" s="207" t="str">
        <f t="shared" si="297"/>
        <v/>
      </c>
      <c r="CG255" s="207"/>
      <c r="CH255" s="207"/>
      <c r="CI255" s="209"/>
      <c r="CJ255" s="207"/>
      <c r="CK255" s="207"/>
      <c r="CL255" s="207"/>
      <c r="CM255" s="207" t="str">
        <f t="shared" si="298"/>
        <v/>
      </c>
      <c r="CN255" s="207"/>
      <c r="CO255" s="207"/>
      <c r="CP255" s="207"/>
      <c r="CQ255" s="207"/>
      <c r="CR255" s="207"/>
      <c r="CS255" s="207"/>
      <c r="CT255" s="207" t="str">
        <f t="shared" si="299"/>
        <v/>
      </c>
      <c r="CU255" s="207"/>
      <c r="CV255" s="207"/>
      <c r="CW255" s="209"/>
      <c r="CX255" s="207"/>
      <c r="CY255" s="207"/>
      <c r="CZ255" s="207"/>
      <c r="DA255" s="207" t="str">
        <f t="shared" si="300"/>
        <v/>
      </c>
      <c r="DB255" s="207"/>
      <c r="DC255" s="207"/>
      <c r="DD255" s="209"/>
      <c r="DE255" s="207"/>
      <c r="DF255" s="207"/>
      <c r="DG255" s="207"/>
      <c r="DH255" s="207" t="str">
        <f t="shared" si="301"/>
        <v/>
      </c>
      <c r="DI255" s="207"/>
      <c r="DJ255" s="207"/>
      <c r="DK255" s="209"/>
      <c r="DL255" s="207"/>
      <c r="DM255" s="207"/>
      <c r="DN255" s="207"/>
      <c r="DO255" s="207" t="str">
        <f t="shared" si="302"/>
        <v/>
      </c>
      <c r="DP255" s="207"/>
      <c r="DQ255" s="207"/>
      <c r="DR255" s="209"/>
      <c r="DS255" s="207"/>
      <c r="DT255" s="207"/>
      <c r="DU255" s="207"/>
      <c r="DV255" s="207" t="str">
        <f t="shared" si="303"/>
        <v/>
      </c>
      <c r="DW255" s="207"/>
      <c r="DX255" s="207"/>
      <c r="DY255" s="209"/>
      <c r="DZ255" s="207"/>
      <c r="EA255" s="207"/>
      <c r="EB255" s="207"/>
      <c r="EC255" s="207" t="str">
        <f t="shared" si="304"/>
        <v/>
      </c>
      <c r="ED255" s="207"/>
      <c r="EE255" s="207"/>
      <c r="EF255" s="207"/>
      <c r="EG255" s="207"/>
      <c r="EH255" s="207"/>
      <c r="EI255" s="207"/>
      <c r="EJ255" s="207" t="str">
        <f t="shared" si="305"/>
        <v/>
      </c>
      <c r="EK255" s="207"/>
      <c r="EL255" s="207"/>
      <c r="EM255" s="209"/>
      <c r="EN255" s="207"/>
      <c r="EO255" s="207"/>
      <c r="EP255" s="207"/>
      <c r="EQ255" s="207" t="str">
        <f t="shared" si="306"/>
        <v/>
      </c>
      <c r="ER255" s="207"/>
      <c r="ES255" s="207"/>
      <c r="ET255" s="209"/>
      <c r="EU255" s="207"/>
      <c r="EV255" s="207"/>
      <c r="EW255" s="207"/>
      <c r="EX255" s="207" t="str">
        <f t="shared" si="307"/>
        <v/>
      </c>
      <c r="EY255" s="207"/>
      <c r="EZ255" s="207"/>
      <c r="FA255" s="209"/>
      <c r="FB255" s="207"/>
      <c r="FC255" s="207"/>
      <c r="FD255" s="207"/>
      <c r="FE255" s="207" t="str">
        <f t="shared" si="308"/>
        <v/>
      </c>
      <c r="FF255" s="207"/>
      <c r="FG255" s="207"/>
      <c r="FH255" s="209"/>
      <c r="FI255" s="207"/>
      <c r="FJ255" s="207"/>
      <c r="FK255" s="207"/>
      <c r="FL255" s="207" t="str">
        <f t="shared" si="309"/>
        <v/>
      </c>
      <c r="FM255" s="207"/>
      <c r="FN255" s="207"/>
      <c r="FO255" s="209"/>
      <c r="FP255" s="207"/>
      <c r="FQ255" s="207"/>
      <c r="FR255" s="207"/>
      <c r="FS255" s="207" t="str">
        <f t="shared" si="310"/>
        <v/>
      </c>
      <c r="FT255" s="207"/>
      <c r="FU255" s="207"/>
      <c r="FV255" s="207"/>
      <c r="FW255" s="207"/>
      <c r="FX255" s="207"/>
      <c r="FY255" s="207"/>
      <c r="FZ255" s="207" t="str">
        <f t="shared" si="311"/>
        <v/>
      </c>
      <c r="GA255" s="207"/>
      <c r="GB255" s="207"/>
      <c r="GC255" s="209"/>
      <c r="GD255" s="207"/>
      <c r="GE255" s="207"/>
      <c r="GF255" s="207"/>
      <c r="GG255" s="207" t="str">
        <f t="shared" si="312"/>
        <v/>
      </c>
      <c r="GH255" s="207"/>
      <c r="GI255" s="207"/>
      <c r="GJ255" s="209"/>
      <c r="GK255" s="207"/>
      <c r="GL255" s="207"/>
      <c r="GM255" s="207"/>
      <c r="GN255" s="207" t="str">
        <f t="shared" si="313"/>
        <v/>
      </c>
      <c r="GO255" s="207"/>
      <c r="GP255" s="207"/>
      <c r="GQ255" s="209"/>
      <c r="GR255" s="207"/>
      <c r="GS255" s="207"/>
      <c r="GT255" s="207"/>
      <c r="GU255" s="207" t="str">
        <f t="shared" si="314"/>
        <v/>
      </c>
      <c r="GV255" s="207"/>
      <c r="GW255" s="207"/>
      <c r="GX255" s="209"/>
      <c r="GY255" s="207"/>
      <c r="GZ255" s="207"/>
      <c r="HA255" s="207"/>
      <c r="HB255" s="207" t="str">
        <f t="shared" si="315"/>
        <v/>
      </c>
      <c r="HC255" s="207"/>
      <c r="HD255" s="207"/>
      <c r="HE255" s="209"/>
      <c r="HF255" s="207"/>
      <c r="HG255" s="207"/>
      <c r="HH255" s="207"/>
      <c r="HI255" s="207" t="str">
        <f t="shared" si="316"/>
        <v/>
      </c>
      <c r="HJ255" s="207"/>
      <c r="HK255" s="207"/>
      <c r="HL255" s="207"/>
      <c r="HM255" s="207"/>
      <c r="HN255" s="207"/>
      <c r="HO255" s="207"/>
      <c r="HP255" s="207" t="str">
        <f t="shared" si="317"/>
        <v/>
      </c>
      <c r="HQ255" s="207"/>
      <c r="HR255" s="207"/>
      <c r="HS255" s="209"/>
      <c r="HT255" s="207"/>
      <c r="HU255" s="207"/>
      <c r="HV255" s="207"/>
      <c r="HW255" s="207" t="str">
        <f t="shared" si="318"/>
        <v/>
      </c>
      <c r="HX255" s="207"/>
      <c r="HY255" s="207"/>
      <c r="HZ255" s="209"/>
      <c r="IA255" s="207"/>
      <c r="IB255" s="207"/>
      <c r="IC255" s="207"/>
      <c r="ID255" s="207" t="str">
        <f t="shared" si="319"/>
        <v/>
      </c>
      <c r="IE255" s="207"/>
      <c r="IF255" s="207"/>
      <c r="IG255" s="209"/>
      <c r="IH255" s="207"/>
      <c r="II255" s="207"/>
      <c r="IJ255" s="207"/>
      <c r="IK255" s="207" t="str">
        <f t="shared" si="320"/>
        <v/>
      </c>
      <c r="IL255" s="207"/>
      <c r="IM255" s="207"/>
      <c r="IN255" s="209"/>
      <c r="IO255" s="207"/>
      <c r="IP255" s="207"/>
      <c r="IQ255" s="207"/>
      <c r="IR255" s="207" t="str">
        <f t="shared" si="321"/>
        <v/>
      </c>
      <c r="IS255" s="207"/>
      <c r="IT255" s="207"/>
      <c r="IU255" s="209"/>
      <c r="IV255" s="207"/>
      <c r="IW255" s="207"/>
      <c r="IX255" s="207"/>
      <c r="IY255" s="207" t="str">
        <f t="shared" si="322"/>
        <v/>
      </c>
      <c r="IZ255" s="207"/>
      <c r="JA255" s="207"/>
      <c r="JB255" s="207"/>
      <c r="JC255" s="207"/>
      <c r="JD255" s="207"/>
      <c r="JE255" s="207"/>
      <c r="JF255" s="207" t="str">
        <f t="shared" si="323"/>
        <v/>
      </c>
      <c r="JG255" s="207"/>
      <c r="JH255" s="207"/>
      <c r="JI255" s="209"/>
      <c r="JJ255" s="207"/>
      <c r="JK255" s="207"/>
      <c r="JL255" s="207"/>
      <c r="JM255" s="207" t="str">
        <f t="shared" si="324"/>
        <v/>
      </c>
      <c r="JN255" s="207"/>
      <c r="JO255" s="207"/>
      <c r="JP255" s="209"/>
      <c r="JQ255" s="207"/>
      <c r="JR255" s="207"/>
      <c r="JS255" s="207"/>
      <c r="JT255" s="207" t="str">
        <f t="shared" si="325"/>
        <v/>
      </c>
      <c r="JU255" s="207"/>
      <c r="JV255" s="207"/>
      <c r="JW255" s="209"/>
      <c r="JX255" s="207"/>
      <c r="JY255" s="207"/>
      <c r="JZ255" s="207"/>
      <c r="KA255" s="207" t="str">
        <f t="shared" si="326"/>
        <v/>
      </c>
      <c r="KB255" s="207"/>
      <c r="KC255" s="207"/>
      <c r="KD255" s="209"/>
      <c r="KE255" s="207"/>
      <c r="KF255" s="207"/>
      <c r="KG255" s="207"/>
      <c r="KH255" s="207" t="str">
        <f t="shared" si="327"/>
        <v/>
      </c>
      <c r="KI255" s="207"/>
      <c r="KJ255" s="207"/>
      <c r="KK255" s="209"/>
      <c r="KL255" s="207"/>
      <c r="KM255" s="207"/>
      <c r="KN255" s="207"/>
      <c r="KO255" s="207" t="str">
        <f t="shared" si="328"/>
        <v/>
      </c>
      <c r="KP255" s="207"/>
      <c r="KQ255" s="207"/>
      <c r="KR255" s="207"/>
      <c r="KS255" s="207"/>
      <c r="KT255" s="207"/>
      <c r="KU255" s="207"/>
      <c r="KV255" s="207" t="str">
        <f t="shared" si="329"/>
        <v/>
      </c>
      <c r="KW255" s="207"/>
      <c r="KX255" s="207"/>
      <c r="KY255" s="209"/>
      <c r="KZ255" s="207"/>
      <c r="LA255" s="207"/>
      <c r="LB255" s="207"/>
      <c r="LC255" s="207" t="str">
        <f t="shared" si="330"/>
        <v/>
      </c>
      <c r="LD255" s="207"/>
      <c r="LE255" s="207"/>
      <c r="LF255" s="209"/>
      <c r="LG255" s="207"/>
      <c r="LH255" s="207"/>
      <c r="LI255" s="207"/>
      <c r="LJ255" s="207" t="str">
        <f t="shared" si="271"/>
        <v/>
      </c>
      <c r="LK255" s="207"/>
      <c r="LL255" s="207"/>
      <c r="LM255" s="209"/>
      <c r="LN255" s="207"/>
      <c r="LO255" s="207"/>
      <c r="LP255" s="207"/>
      <c r="LQ255" s="207" t="str">
        <f t="shared" si="272"/>
        <v/>
      </c>
      <c r="LR255" s="207"/>
      <c r="LS255" s="207"/>
      <c r="LT255" s="209"/>
      <c r="LU255" s="207"/>
      <c r="LV255" s="207"/>
      <c r="LW255" s="207"/>
      <c r="LX255" s="207" t="str">
        <f t="shared" si="273"/>
        <v/>
      </c>
      <c r="LY255" s="207"/>
      <c r="LZ255" s="207"/>
      <c r="MA255" s="209"/>
      <c r="MB255" s="207"/>
      <c r="MC255" s="207"/>
      <c r="MD255" s="207"/>
      <c r="ME255" s="207" t="str">
        <f t="shared" si="274"/>
        <v/>
      </c>
      <c r="MF255" s="207"/>
      <c r="MG255" s="207"/>
      <c r="MH255" s="207"/>
      <c r="MI255" s="207"/>
      <c r="MJ255" s="207"/>
      <c r="MK255" s="207"/>
      <c r="ML255" s="207" t="str">
        <f t="shared" si="275"/>
        <v/>
      </c>
      <c r="MM255" s="207"/>
      <c r="MN255" s="207"/>
      <c r="MO255" s="209"/>
      <c r="MP255" s="207"/>
      <c r="MQ255" s="207"/>
      <c r="MR255" s="207"/>
      <c r="MS255" s="207" t="str">
        <f t="shared" si="276"/>
        <v/>
      </c>
      <c r="MT255" s="207"/>
      <c r="MU255" s="207"/>
      <c r="MV255" s="209"/>
      <c r="MW255" s="207"/>
      <c r="MX255" s="207"/>
      <c r="MY255" s="207"/>
      <c r="MZ255" s="207" t="str">
        <f t="shared" si="277"/>
        <v/>
      </c>
      <c r="NA255" s="207"/>
      <c r="NB255" s="207"/>
      <c r="NC255" s="209"/>
      <c r="ND255" s="207"/>
      <c r="NE255" s="207"/>
      <c r="NF255" s="207"/>
      <c r="NG255" s="207" t="str">
        <f t="shared" si="278"/>
        <v/>
      </c>
      <c r="NH255" s="207"/>
      <c r="NI255" s="207"/>
      <c r="NJ255" s="209"/>
      <c r="NK255" s="207"/>
      <c r="NL255" s="207"/>
      <c r="NM255" s="207"/>
      <c r="NN255" s="207" t="str">
        <f t="shared" si="279"/>
        <v/>
      </c>
      <c r="NO255" s="207"/>
      <c r="NP255" s="207"/>
      <c r="NQ255" s="209"/>
      <c r="NR255" s="207"/>
      <c r="NS255" s="207"/>
      <c r="NT255" s="207"/>
      <c r="NU255" s="207" t="str">
        <f t="shared" si="280"/>
        <v/>
      </c>
      <c r="NV255" s="207"/>
      <c r="NW255" s="207"/>
      <c r="NX255" s="207"/>
      <c r="NY255" s="207"/>
      <c r="NZ255" s="207"/>
      <c r="OA255" s="207"/>
      <c r="OB255" s="207" t="str">
        <f t="shared" si="281"/>
        <v/>
      </c>
      <c r="OC255" s="207"/>
      <c r="OD255" s="207"/>
      <c r="OE255" s="209"/>
      <c r="OF255" s="207"/>
      <c r="OG255" s="207"/>
      <c r="OH255" s="207"/>
      <c r="OI255" s="207" t="str">
        <f t="shared" si="282"/>
        <v/>
      </c>
      <c r="OJ255" s="207"/>
      <c r="OK255" s="207"/>
      <c r="OL255" s="209"/>
      <c r="OM255" s="207"/>
      <c r="ON255" s="207"/>
      <c r="OO255" s="207"/>
      <c r="OP255" s="207" t="str">
        <f t="shared" si="283"/>
        <v/>
      </c>
      <c r="OQ255" s="207"/>
      <c r="OR255" s="207"/>
      <c r="OS255" s="209"/>
      <c r="OT255" s="207"/>
      <c r="OU255" s="207"/>
      <c r="OV255" s="207"/>
      <c r="OW255" s="207" t="str">
        <f t="shared" si="284"/>
        <v/>
      </c>
      <c r="OX255" s="207"/>
      <c r="OY255" s="207"/>
      <c r="OZ255" s="209"/>
      <c r="PA255" s="207"/>
      <c r="PB255" s="207"/>
      <c r="PC255" s="207"/>
      <c r="PD255" s="207" t="str">
        <f t="shared" si="285"/>
        <v/>
      </c>
      <c r="PE255" s="207"/>
      <c r="PF255" s="207"/>
      <c r="PG255" s="209"/>
      <c r="PH255" s="207"/>
      <c r="PI255" s="207"/>
      <c r="PJ255" s="207"/>
      <c r="PK255" s="207" t="str">
        <f t="shared" si="286"/>
        <v/>
      </c>
      <c r="PL255" s="207"/>
      <c r="PM255" s="207"/>
      <c r="PN255" s="207"/>
      <c r="PO255" s="207"/>
      <c r="PP255" s="207"/>
      <c r="PQ255" s="207"/>
      <c r="PR255" s="207" t="str">
        <f t="shared" si="287"/>
        <v/>
      </c>
      <c r="PS255" s="207"/>
      <c r="PT255" s="207"/>
      <c r="PU255" s="207"/>
      <c r="PV255" s="207"/>
      <c r="PW255" s="207"/>
      <c r="PX255" s="207"/>
      <c r="PY255" s="207" t="str">
        <f t="shared" si="288"/>
        <v/>
      </c>
      <c r="PZ255" s="207"/>
      <c r="QA255" s="207"/>
      <c r="QB255" s="207"/>
      <c r="QC255" s="207"/>
      <c r="QD255" s="207"/>
      <c r="QE255" s="207"/>
      <c r="QF255" s="207" t="str">
        <f t="shared" si="289"/>
        <v/>
      </c>
      <c r="QG255" s="207"/>
      <c r="QH255" s="207"/>
      <c r="QI255" s="207"/>
      <c r="QJ255" s="207"/>
      <c r="QK255" s="207"/>
      <c r="QL255" s="207"/>
      <c r="QM255" s="207"/>
      <c r="QN255" s="207"/>
      <c r="QO255" s="207"/>
      <c r="QP255" s="207"/>
      <c r="QQ255" s="207"/>
      <c r="QR255" s="207"/>
      <c r="QS255" s="207"/>
      <c r="QT255" s="207"/>
      <c r="QU255" s="207"/>
      <c r="QV255" s="207"/>
    </row>
    <row r="256" spans="1:464" s="6" customFormat="1" ht="16.5">
      <c r="A256" s="207"/>
      <c r="B256" s="208"/>
      <c r="C256" s="208"/>
      <c r="D256" s="208"/>
      <c r="E256" s="208"/>
      <c r="F256" s="207"/>
      <c r="G256" s="207" t="e">
        <f>#REF!</f>
        <v>#REF!</v>
      </c>
      <c r="H256" s="208"/>
      <c r="I256" s="208"/>
      <c r="J256" s="208"/>
      <c r="K256" s="207"/>
      <c r="L256" s="207"/>
      <c r="M256" s="207"/>
      <c r="N256" s="207" t="e">
        <f>#REF!</f>
        <v>#REF!</v>
      </c>
      <c r="O256" s="207"/>
      <c r="P256" s="207"/>
      <c r="Q256" s="209"/>
      <c r="R256" s="207"/>
      <c r="S256" s="207"/>
      <c r="T256" s="207"/>
      <c r="U256" s="207">
        <f t="shared" si="267"/>
        <v>0</v>
      </c>
      <c r="V256" s="207"/>
      <c r="W256" s="207"/>
      <c r="X256" s="209"/>
      <c r="Y256" s="207"/>
      <c r="Z256" s="207"/>
      <c r="AA256" s="207"/>
      <c r="AB256" s="207">
        <f t="shared" si="268"/>
        <v>20</v>
      </c>
      <c r="AC256" s="207"/>
      <c r="AD256" s="207"/>
      <c r="AE256" s="209"/>
      <c r="AF256" s="207"/>
      <c r="AG256" s="207"/>
      <c r="AH256" s="207"/>
      <c r="AI256" s="207" t="str">
        <f t="shared" si="290"/>
        <v/>
      </c>
      <c r="AJ256" s="207"/>
      <c r="AK256" s="207"/>
      <c r="AL256" s="209"/>
      <c r="AM256" s="207"/>
      <c r="AN256" s="207"/>
      <c r="AO256" s="207"/>
      <c r="AP256" s="207" t="str">
        <f t="shared" si="291"/>
        <v/>
      </c>
      <c r="AQ256" s="207"/>
      <c r="AR256" s="207"/>
      <c r="AS256" s="209"/>
      <c r="AT256" s="207"/>
      <c r="AU256" s="207"/>
      <c r="AV256" s="207"/>
      <c r="AW256" s="207" t="str">
        <f t="shared" si="292"/>
        <v/>
      </c>
      <c r="AX256" s="207"/>
      <c r="AY256" s="207"/>
      <c r="AZ256" s="207"/>
      <c r="BA256" s="207"/>
      <c r="BB256" s="207"/>
      <c r="BC256" s="207"/>
      <c r="BD256" s="207" t="str">
        <f t="shared" si="293"/>
        <v/>
      </c>
      <c r="BE256" s="207"/>
      <c r="BF256" s="207"/>
      <c r="BG256" s="209"/>
      <c r="BH256" s="207"/>
      <c r="BI256" s="207"/>
      <c r="BJ256" s="207"/>
      <c r="BK256" s="207" t="str">
        <f t="shared" si="294"/>
        <v/>
      </c>
      <c r="BL256" s="207"/>
      <c r="BM256" s="207"/>
      <c r="BN256" s="209"/>
      <c r="BO256" s="207"/>
      <c r="BP256" s="207"/>
      <c r="BQ256" s="207"/>
      <c r="BR256" s="207" t="str">
        <f t="shared" si="295"/>
        <v/>
      </c>
      <c r="BS256" s="207"/>
      <c r="BT256" s="207"/>
      <c r="BU256" s="209"/>
      <c r="BV256" s="207"/>
      <c r="BW256" s="207"/>
      <c r="BX256" s="207"/>
      <c r="BY256" s="207" t="str">
        <f t="shared" si="296"/>
        <v/>
      </c>
      <c r="BZ256" s="207"/>
      <c r="CA256" s="207"/>
      <c r="CB256" s="209"/>
      <c r="CC256" s="207"/>
      <c r="CD256" s="207"/>
      <c r="CE256" s="207"/>
      <c r="CF256" s="207" t="str">
        <f t="shared" si="297"/>
        <v/>
      </c>
      <c r="CG256" s="207"/>
      <c r="CH256" s="207"/>
      <c r="CI256" s="209"/>
      <c r="CJ256" s="207"/>
      <c r="CK256" s="207"/>
      <c r="CL256" s="207"/>
      <c r="CM256" s="207" t="str">
        <f t="shared" si="298"/>
        <v/>
      </c>
      <c r="CN256" s="207"/>
      <c r="CO256" s="207"/>
      <c r="CP256" s="207"/>
      <c r="CQ256" s="207"/>
      <c r="CR256" s="207"/>
      <c r="CS256" s="207"/>
      <c r="CT256" s="207" t="str">
        <f t="shared" si="299"/>
        <v/>
      </c>
      <c r="CU256" s="207"/>
      <c r="CV256" s="207"/>
      <c r="CW256" s="209"/>
      <c r="CX256" s="207"/>
      <c r="CY256" s="207"/>
      <c r="CZ256" s="207"/>
      <c r="DA256" s="207" t="str">
        <f t="shared" si="300"/>
        <v/>
      </c>
      <c r="DB256" s="207"/>
      <c r="DC256" s="207"/>
      <c r="DD256" s="209"/>
      <c r="DE256" s="207"/>
      <c r="DF256" s="207"/>
      <c r="DG256" s="207"/>
      <c r="DH256" s="207" t="str">
        <f t="shared" si="301"/>
        <v/>
      </c>
      <c r="DI256" s="207"/>
      <c r="DJ256" s="207"/>
      <c r="DK256" s="209"/>
      <c r="DL256" s="207"/>
      <c r="DM256" s="207"/>
      <c r="DN256" s="207"/>
      <c r="DO256" s="207" t="str">
        <f t="shared" si="302"/>
        <v/>
      </c>
      <c r="DP256" s="207"/>
      <c r="DQ256" s="207"/>
      <c r="DR256" s="209"/>
      <c r="DS256" s="207"/>
      <c r="DT256" s="207"/>
      <c r="DU256" s="207"/>
      <c r="DV256" s="207" t="str">
        <f t="shared" si="303"/>
        <v/>
      </c>
      <c r="DW256" s="207"/>
      <c r="DX256" s="207"/>
      <c r="DY256" s="209"/>
      <c r="DZ256" s="207"/>
      <c r="EA256" s="207"/>
      <c r="EB256" s="207"/>
      <c r="EC256" s="207" t="str">
        <f t="shared" si="304"/>
        <v/>
      </c>
      <c r="ED256" s="207"/>
      <c r="EE256" s="207"/>
      <c r="EF256" s="207"/>
      <c r="EG256" s="207"/>
      <c r="EH256" s="207"/>
      <c r="EI256" s="207"/>
      <c r="EJ256" s="207" t="str">
        <f t="shared" si="305"/>
        <v/>
      </c>
      <c r="EK256" s="207"/>
      <c r="EL256" s="207"/>
      <c r="EM256" s="209"/>
      <c r="EN256" s="207"/>
      <c r="EO256" s="207"/>
      <c r="EP256" s="207"/>
      <c r="EQ256" s="207" t="str">
        <f t="shared" si="306"/>
        <v/>
      </c>
      <c r="ER256" s="207"/>
      <c r="ES256" s="207"/>
      <c r="ET256" s="209"/>
      <c r="EU256" s="207"/>
      <c r="EV256" s="207"/>
      <c r="EW256" s="207"/>
      <c r="EX256" s="207" t="str">
        <f t="shared" si="307"/>
        <v/>
      </c>
      <c r="EY256" s="207"/>
      <c r="EZ256" s="207"/>
      <c r="FA256" s="209"/>
      <c r="FB256" s="207"/>
      <c r="FC256" s="207"/>
      <c r="FD256" s="207"/>
      <c r="FE256" s="207" t="str">
        <f t="shared" si="308"/>
        <v/>
      </c>
      <c r="FF256" s="207"/>
      <c r="FG256" s="207"/>
      <c r="FH256" s="209"/>
      <c r="FI256" s="207"/>
      <c r="FJ256" s="207"/>
      <c r="FK256" s="207"/>
      <c r="FL256" s="207" t="str">
        <f t="shared" si="309"/>
        <v/>
      </c>
      <c r="FM256" s="207"/>
      <c r="FN256" s="207"/>
      <c r="FO256" s="209"/>
      <c r="FP256" s="207"/>
      <c r="FQ256" s="207"/>
      <c r="FR256" s="207"/>
      <c r="FS256" s="207" t="str">
        <f t="shared" si="310"/>
        <v/>
      </c>
      <c r="FT256" s="207"/>
      <c r="FU256" s="207"/>
      <c r="FV256" s="207"/>
      <c r="FW256" s="207"/>
      <c r="FX256" s="207"/>
      <c r="FY256" s="207"/>
      <c r="FZ256" s="207" t="str">
        <f t="shared" si="311"/>
        <v/>
      </c>
      <c r="GA256" s="207"/>
      <c r="GB256" s="207"/>
      <c r="GC256" s="209"/>
      <c r="GD256" s="207"/>
      <c r="GE256" s="207"/>
      <c r="GF256" s="207"/>
      <c r="GG256" s="207" t="str">
        <f t="shared" si="312"/>
        <v/>
      </c>
      <c r="GH256" s="207"/>
      <c r="GI256" s="207"/>
      <c r="GJ256" s="209"/>
      <c r="GK256" s="207"/>
      <c r="GL256" s="207"/>
      <c r="GM256" s="207"/>
      <c r="GN256" s="207" t="str">
        <f t="shared" si="313"/>
        <v/>
      </c>
      <c r="GO256" s="207"/>
      <c r="GP256" s="207"/>
      <c r="GQ256" s="209"/>
      <c r="GR256" s="207"/>
      <c r="GS256" s="207"/>
      <c r="GT256" s="207"/>
      <c r="GU256" s="207" t="str">
        <f t="shared" si="314"/>
        <v/>
      </c>
      <c r="GV256" s="207"/>
      <c r="GW256" s="207"/>
      <c r="GX256" s="209"/>
      <c r="GY256" s="207"/>
      <c r="GZ256" s="207"/>
      <c r="HA256" s="207"/>
      <c r="HB256" s="207" t="str">
        <f t="shared" si="315"/>
        <v/>
      </c>
      <c r="HC256" s="207"/>
      <c r="HD256" s="207"/>
      <c r="HE256" s="209"/>
      <c r="HF256" s="207"/>
      <c r="HG256" s="207"/>
      <c r="HH256" s="207"/>
      <c r="HI256" s="207" t="str">
        <f t="shared" si="316"/>
        <v/>
      </c>
      <c r="HJ256" s="207"/>
      <c r="HK256" s="207"/>
      <c r="HL256" s="207"/>
      <c r="HM256" s="207"/>
      <c r="HN256" s="207"/>
      <c r="HO256" s="207"/>
      <c r="HP256" s="207" t="str">
        <f t="shared" si="317"/>
        <v/>
      </c>
      <c r="HQ256" s="207"/>
      <c r="HR256" s="207"/>
      <c r="HS256" s="209"/>
      <c r="HT256" s="207"/>
      <c r="HU256" s="207"/>
      <c r="HV256" s="207"/>
      <c r="HW256" s="207" t="str">
        <f t="shared" si="318"/>
        <v/>
      </c>
      <c r="HX256" s="207"/>
      <c r="HY256" s="207"/>
      <c r="HZ256" s="209"/>
      <c r="IA256" s="207"/>
      <c r="IB256" s="207"/>
      <c r="IC256" s="207"/>
      <c r="ID256" s="207" t="str">
        <f t="shared" si="319"/>
        <v/>
      </c>
      <c r="IE256" s="207"/>
      <c r="IF256" s="207"/>
      <c r="IG256" s="209"/>
      <c r="IH256" s="207"/>
      <c r="II256" s="207"/>
      <c r="IJ256" s="207"/>
      <c r="IK256" s="207" t="str">
        <f t="shared" si="320"/>
        <v/>
      </c>
      <c r="IL256" s="207"/>
      <c r="IM256" s="207"/>
      <c r="IN256" s="209"/>
      <c r="IO256" s="207"/>
      <c r="IP256" s="207"/>
      <c r="IQ256" s="207"/>
      <c r="IR256" s="207" t="str">
        <f t="shared" si="321"/>
        <v/>
      </c>
      <c r="IS256" s="207"/>
      <c r="IT256" s="207"/>
      <c r="IU256" s="209"/>
      <c r="IV256" s="207"/>
      <c r="IW256" s="207"/>
      <c r="IX256" s="207"/>
      <c r="IY256" s="207" t="str">
        <f t="shared" si="322"/>
        <v/>
      </c>
      <c r="IZ256" s="207"/>
      <c r="JA256" s="207"/>
      <c r="JB256" s="207"/>
      <c r="JC256" s="207"/>
      <c r="JD256" s="207"/>
      <c r="JE256" s="207"/>
      <c r="JF256" s="207" t="str">
        <f t="shared" si="323"/>
        <v/>
      </c>
      <c r="JG256" s="207"/>
      <c r="JH256" s="207"/>
      <c r="JI256" s="209"/>
      <c r="JJ256" s="207"/>
      <c r="JK256" s="207"/>
      <c r="JL256" s="207"/>
      <c r="JM256" s="207" t="str">
        <f t="shared" si="324"/>
        <v/>
      </c>
      <c r="JN256" s="207"/>
      <c r="JO256" s="207"/>
      <c r="JP256" s="209"/>
      <c r="JQ256" s="207"/>
      <c r="JR256" s="207"/>
      <c r="JS256" s="207"/>
      <c r="JT256" s="207" t="str">
        <f t="shared" si="325"/>
        <v/>
      </c>
      <c r="JU256" s="207"/>
      <c r="JV256" s="207"/>
      <c r="JW256" s="209"/>
      <c r="JX256" s="207"/>
      <c r="JY256" s="207"/>
      <c r="JZ256" s="207"/>
      <c r="KA256" s="207" t="str">
        <f t="shared" si="326"/>
        <v/>
      </c>
      <c r="KB256" s="207"/>
      <c r="KC256" s="207"/>
      <c r="KD256" s="209"/>
      <c r="KE256" s="207"/>
      <c r="KF256" s="207"/>
      <c r="KG256" s="207"/>
      <c r="KH256" s="207" t="str">
        <f t="shared" si="327"/>
        <v/>
      </c>
      <c r="KI256" s="207"/>
      <c r="KJ256" s="207"/>
      <c r="KK256" s="209"/>
      <c r="KL256" s="207"/>
      <c r="KM256" s="207"/>
      <c r="KN256" s="207"/>
      <c r="KO256" s="207" t="str">
        <f t="shared" si="328"/>
        <v/>
      </c>
      <c r="KP256" s="207"/>
      <c r="KQ256" s="207"/>
      <c r="KR256" s="207"/>
      <c r="KS256" s="207"/>
      <c r="KT256" s="207"/>
      <c r="KU256" s="207"/>
      <c r="KV256" s="207" t="str">
        <f t="shared" si="329"/>
        <v/>
      </c>
      <c r="KW256" s="207"/>
      <c r="KX256" s="207"/>
      <c r="KY256" s="209"/>
      <c r="KZ256" s="207"/>
      <c r="LA256" s="207"/>
      <c r="LB256" s="207"/>
      <c r="LC256" s="207" t="str">
        <f t="shared" si="330"/>
        <v/>
      </c>
      <c r="LD256" s="207"/>
      <c r="LE256" s="207"/>
      <c r="LF256" s="209"/>
      <c r="LG256" s="207"/>
      <c r="LH256" s="207"/>
      <c r="LI256" s="207"/>
      <c r="LJ256" s="207" t="str">
        <f t="shared" si="271"/>
        <v/>
      </c>
      <c r="LK256" s="207"/>
      <c r="LL256" s="207"/>
      <c r="LM256" s="209"/>
      <c r="LN256" s="207"/>
      <c r="LO256" s="207"/>
      <c r="LP256" s="207"/>
      <c r="LQ256" s="207" t="str">
        <f t="shared" si="272"/>
        <v/>
      </c>
      <c r="LR256" s="207"/>
      <c r="LS256" s="207"/>
      <c r="LT256" s="209"/>
      <c r="LU256" s="207"/>
      <c r="LV256" s="207"/>
      <c r="LW256" s="207"/>
      <c r="LX256" s="207" t="str">
        <f t="shared" si="273"/>
        <v/>
      </c>
      <c r="LY256" s="207"/>
      <c r="LZ256" s="207"/>
      <c r="MA256" s="209"/>
      <c r="MB256" s="207"/>
      <c r="MC256" s="207"/>
      <c r="MD256" s="207"/>
      <c r="ME256" s="207" t="str">
        <f t="shared" si="274"/>
        <v/>
      </c>
      <c r="MF256" s="207"/>
      <c r="MG256" s="207"/>
      <c r="MH256" s="207"/>
      <c r="MI256" s="207"/>
      <c r="MJ256" s="207"/>
      <c r="MK256" s="207"/>
      <c r="ML256" s="207" t="str">
        <f t="shared" si="275"/>
        <v/>
      </c>
      <c r="MM256" s="207"/>
      <c r="MN256" s="207"/>
      <c r="MO256" s="209"/>
      <c r="MP256" s="207"/>
      <c r="MQ256" s="207"/>
      <c r="MR256" s="207"/>
      <c r="MS256" s="207" t="str">
        <f t="shared" si="276"/>
        <v/>
      </c>
      <c r="MT256" s="207"/>
      <c r="MU256" s="207"/>
      <c r="MV256" s="209"/>
      <c r="MW256" s="207"/>
      <c r="MX256" s="207"/>
      <c r="MY256" s="207"/>
      <c r="MZ256" s="207" t="str">
        <f t="shared" si="277"/>
        <v/>
      </c>
      <c r="NA256" s="207"/>
      <c r="NB256" s="207"/>
      <c r="NC256" s="209"/>
      <c r="ND256" s="207"/>
      <c r="NE256" s="207"/>
      <c r="NF256" s="207"/>
      <c r="NG256" s="207" t="str">
        <f t="shared" si="278"/>
        <v/>
      </c>
      <c r="NH256" s="207"/>
      <c r="NI256" s="207"/>
      <c r="NJ256" s="209"/>
      <c r="NK256" s="207"/>
      <c r="NL256" s="207"/>
      <c r="NM256" s="207"/>
      <c r="NN256" s="207" t="str">
        <f t="shared" si="279"/>
        <v/>
      </c>
      <c r="NO256" s="207"/>
      <c r="NP256" s="207"/>
      <c r="NQ256" s="209"/>
      <c r="NR256" s="207"/>
      <c r="NS256" s="207"/>
      <c r="NT256" s="207"/>
      <c r="NU256" s="207" t="str">
        <f t="shared" si="280"/>
        <v/>
      </c>
      <c r="NV256" s="207"/>
      <c r="NW256" s="207"/>
      <c r="NX256" s="207"/>
      <c r="NY256" s="207"/>
      <c r="NZ256" s="207"/>
      <c r="OA256" s="207"/>
      <c r="OB256" s="207" t="str">
        <f t="shared" si="281"/>
        <v/>
      </c>
      <c r="OC256" s="207"/>
      <c r="OD256" s="207"/>
      <c r="OE256" s="209"/>
      <c r="OF256" s="207"/>
      <c r="OG256" s="207"/>
      <c r="OH256" s="207"/>
      <c r="OI256" s="207" t="str">
        <f t="shared" si="282"/>
        <v/>
      </c>
      <c r="OJ256" s="207"/>
      <c r="OK256" s="207"/>
      <c r="OL256" s="209"/>
      <c r="OM256" s="207"/>
      <c r="ON256" s="207"/>
      <c r="OO256" s="207"/>
      <c r="OP256" s="207" t="str">
        <f t="shared" si="283"/>
        <v/>
      </c>
      <c r="OQ256" s="207"/>
      <c r="OR256" s="207"/>
      <c r="OS256" s="209"/>
      <c r="OT256" s="207"/>
      <c r="OU256" s="207"/>
      <c r="OV256" s="207"/>
      <c r="OW256" s="207" t="str">
        <f t="shared" si="284"/>
        <v/>
      </c>
      <c r="OX256" s="207"/>
      <c r="OY256" s="207"/>
      <c r="OZ256" s="209"/>
      <c r="PA256" s="207"/>
      <c r="PB256" s="207"/>
      <c r="PC256" s="207"/>
      <c r="PD256" s="207" t="str">
        <f t="shared" si="285"/>
        <v/>
      </c>
      <c r="PE256" s="207"/>
      <c r="PF256" s="207"/>
      <c r="PG256" s="209"/>
      <c r="PH256" s="207"/>
      <c r="PI256" s="207"/>
      <c r="PJ256" s="207"/>
      <c r="PK256" s="207" t="str">
        <f t="shared" si="286"/>
        <v/>
      </c>
      <c r="PL256" s="207"/>
      <c r="PM256" s="207"/>
      <c r="PN256" s="207"/>
      <c r="PO256" s="207"/>
      <c r="PP256" s="207"/>
      <c r="PQ256" s="207"/>
      <c r="PR256" s="207" t="str">
        <f t="shared" si="287"/>
        <v/>
      </c>
      <c r="PS256" s="207"/>
      <c r="PT256" s="207"/>
      <c r="PU256" s="207"/>
      <c r="PV256" s="207"/>
      <c r="PW256" s="207"/>
      <c r="PX256" s="207"/>
      <c r="PY256" s="207" t="str">
        <f t="shared" si="288"/>
        <v/>
      </c>
      <c r="PZ256" s="207"/>
      <c r="QA256" s="207"/>
      <c r="QB256" s="207"/>
      <c r="QC256" s="207"/>
      <c r="QD256" s="207"/>
      <c r="QE256" s="207"/>
      <c r="QF256" s="207" t="str">
        <f t="shared" si="289"/>
        <v/>
      </c>
      <c r="QG256" s="207"/>
      <c r="QH256" s="207"/>
      <c r="QI256" s="207"/>
      <c r="QJ256" s="207"/>
      <c r="QK256" s="207"/>
      <c r="QL256" s="207"/>
      <c r="QM256" s="207"/>
      <c r="QN256" s="207"/>
      <c r="QO256" s="207"/>
      <c r="QP256" s="207"/>
      <c r="QQ256" s="207"/>
      <c r="QR256" s="207"/>
      <c r="QS256" s="207"/>
      <c r="QT256" s="207"/>
      <c r="QU256" s="207"/>
      <c r="QV256" s="207"/>
    </row>
    <row r="257" spans="1:464" s="6" customFormat="1" ht="16.5">
      <c r="A257" s="207"/>
      <c r="B257" s="208"/>
      <c r="C257" s="208"/>
      <c r="D257" s="208"/>
      <c r="E257" s="208"/>
      <c r="F257" s="207"/>
      <c r="G257" s="207" t="e">
        <f>#REF!</f>
        <v>#REF!</v>
      </c>
      <c r="H257" s="208"/>
      <c r="I257" s="208"/>
      <c r="J257" s="208"/>
      <c r="K257" s="207"/>
      <c r="L257" s="207"/>
      <c r="M257" s="207"/>
      <c r="N257" s="207" t="e">
        <f>#REF!</f>
        <v>#REF!</v>
      </c>
      <c r="O257" s="207"/>
      <c r="P257" s="207"/>
      <c r="Q257" s="209"/>
      <c r="R257" s="207"/>
      <c r="S257" s="207"/>
      <c r="T257" s="207"/>
      <c r="U257" s="207">
        <f t="shared" si="267"/>
        <v>0</v>
      </c>
      <c r="V257" s="207"/>
      <c r="W257" s="207"/>
      <c r="X257" s="209"/>
      <c r="Y257" s="207"/>
      <c r="Z257" s="207"/>
      <c r="AA257" s="207"/>
      <c r="AB257" s="207">
        <f t="shared" si="268"/>
        <v>20</v>
      </c>
      <c r="AC257" s="207"/>
      <c r="AD257" s="207"/>
      <c r="AE257" s="209"/>
      <c r="AF257" s="207"/>
      <c r="AG257" s="207"/>
      <c r="AH257" s="207"/>
      <c r="AI257" s="207" t="str">
        <f t="shared" si="290"/>
        <v/>
      </c>
      <c r="AJ257" s="207"/>
      <c r="AK257" s="207"/>
      <c r="AL257" s="209"/>
      <c r="AM257" s="207"/>
      <c r="AN257" s="207"/>
      <c r="AO257" s="207"/>
      <c r="AP257" s="207" t="str">
        <f t="shared" si="291"/>
        <v/>
      </c>
      <c r="AQ257" s="207"/>
      <c r="AR257" s="207"/>
      <c r="AS257" s="209"/>
      <c r="AT257" s="207"/>
      <c r="AU257" s="207"/>
      <c r="AV257" s="207"/>
      <c r="AW257" s="207" t="str">
        <f t="shared" si="292"/>
        <v/>
      </c>
      <c r="AX257" s="207"/>
      <c r="AY257" s="207"/>
      <c r="AZ257" s="207"/>
      <c r="BA257" s="207"/>
      <c r="BB257" s="207"/>
      <c r="BC257" s="207"/>
      <c r="BD257" s="207" t="str">
        <f t="shared" si="293"/>
        <v/>
      </c>
      <c r="BE257" s="207"/>
      <c r="BF257" s="207"/>
      <c r="BG257" s="209"/>
      <c r="BH257" s="207"/>
      <c r="BI257" s="207"/>
      <c r="BJ257" s="207"/>
      <c r="BK257" s="207" t="str">
        <f t="shared" si="294"/>
        <v/>
      </c>
      <c r="BL257" s="207"/>
      <c r="BM257" s="207"/>
      <c r="BN257" s="209"/>
      <c r="BO257" s="207"/>
      <c r="BP257" s="207"/>
      <c r="BQ257" s="207"/>
      <c r="BR257" s="207" t="str">
        <f t="shared" si="295"/>
        <v/>
      </c>
      <c r="BS257" s="207"/>
      <c r="BT257" s="207"/>
      <c r="BU257" s="209"/>
      <c r="BV257" s="207"/>
      <c r="BW257" s="207"/>
      <c r="BX257" s="207"/>
      <c r="BY257" s="207" t="str">
        <f t="shared" si="296"/>
        <v/>
      </c>
      <c r="BZ257" s="207"/>
      <c r="CA257" s="207"/>
      <c r="CB257" s="209"/>
      <c r="CC257" s="207"/>
      <c r="CD257" s="207"/>
      <c r="CE257" s="207"/>
      <c r="CF257" s="207" t="str">
        <f t="shared" si="297"/>
        <v/>
      </c>
      <c r="CG257" s="207"/>
      <c r="CH257" s="207"/>
      <c r="CI257" s="209"/>
      <c r="CJ257" s="207"/>
      <c r="CK257" s="207"/>
      <c r="CL257" s="207"/>
      <c r="CM257" s="207" t="str">
        <f t="shared" si="298"/>
        <v/>
      </c>
      <c r="CN257" s="207"/>
      <c r="CO257" s="207"/>
      <c r="CP257" s="207"/>
      <c r="CQ257" s="207"/>
      <c r="CR257" s="207"/>
      <c r="CS257" s="207"/>
      <c r="CT257" s="207" t="str">
        <f t="shared" si="299"/>
        <v/>
      </c>
      <c r="CU257" s="207"/>
      <c r="CV257" s="207"/>
      <c r="CW257" s="209"/>
      <c r="CX257" s="207"/>
      <c r="CY257" s="207"/>
      <c r="CZ257" s="207"/>
      <c r="DA257" s="207" t="str">
        <f t="shared" si="300"/>
        <v/>
      </c>
      <c r="DB257" s="207"/>
      <c r="DC257" s="207"/>
      <c r="DD257" s="209"/>
      <c r="DE257" s="207"/>
      <c r="DF257" s="207"/>
      <c r="DG257" s="207"/>
      <c r="DH257" s="207" t="str">
        <f t="shared" si="301"/>
        <v/>
      </c>
      <c r="DI257" s="207"/>
      <c r="DJ257" s="207"/>
      <c r="DK257" s="209"/>
      <c r="DL257" s="207"/>
      <c r="DM257" s="207"/>
      <c r="DN257" s="207"/>
      <c r="DO257" s="207" t="str">
        <f t="shared" si="302"/>
        <v/>
      </c>
      <c r="DP257" s="207"/>
      <c r="DQ257" s="207"/>
      <c r="DR257" s="209"/>
      <c r="DS257" s="207"/>
      <c r="DT257" s="207"/>
      <c r="DU257" s="207"/>
      <c r="DV257" s="207" t="str">
        <f t="shared" si="303"/>
        <v/>
      </c>
      <c r="DW257" s="207"/>
      <c r="DX257" s="207"/>
      <c r="DY257" s="209"/>
      <c r="DZ257" s="207"/>
      <c r="EA257" s="207"/>
      <c r="EB257" s="207"/>
      <c r="EC257" s="207" t="str">
        <f t="shared" si="304"/>
        <v/>
      </c>
      <c r="ED257" s="207"/>
      <c r="EE257" s="207"/>
      <c r="EF257" s="207"/>
      <c r="EG257" s="207"/>
      <c r="EH257" s="207"/>
      <c r="EI257" s="207"/>
      <c r="EJ257" s="207" t="str">
        <f t="shared" si="305"/>
        <v/>
      </c>
      <c r="EK257" s="207"/>
      <c r="EL257" s="207"/>
      <c r="EM257" s="209"/>
      <c r="EN257" s="207"/>
      <c r="EO257" s="207"/>
      <c r="EP257" s="207"/>
      <c r="EQ257" s="207" t="str">
        <f t="shared" si="306"/>
        <v/>
      </c>
      <c r="ER257" s="207"/>
      <c r="ES257" s="207"/>
      <c r="ET257" s="209"/>
      <c r="EU257" s="207"/>
      <c r="EV257" s="207"/>
      <c r="EW257" s="207"/>
      <c r="EX257" s="207" t="str">
        <f t="shared" si="307"/>
        <v/>
      </c>
      <c r="EY257" s="207"/>
      <c r="EZ257" s="207"/>
      <c r="FA257" s="209"/>
      <c r="FB257" s="207"/>
      <c r="FC257" s="207"/>
      <c r="FD257" s="207"/>
      <c r="FE257" s="207" t="str">
        <f t="shared" si="308"/>
        <v/>
      </c>
      <c r="FF257" s="207"/>
      <c r="FG257" s="207"/>
      <c r="FH257" s="209"/>
      <c r="FI257" s="207"/>
      <c r="FJ257" s="207"/>
      <c r="FK257" s="207"/>
      <c r="FL257" s="207" t="str">
        <f t="shared" si="309"/>
        <v/>
      </c>
      <c r="FM257" s="207"/>
      <c r="FN257" s="207"/>
      <c r="FO257" s="209"/>
      <c r="FP257" s="207"/>
      <c r="FQ257" s="207"/>
      <c r="FR257" s="207"/>
      <c r="FS257" s="207" t="str">
        <f t="shared" si="310"/>
        <v/>
      </c>
      <c r="FT257" s="207"/>
      <c r="FU257" s="207"/>
      <c r="FV257" s="207"/>
      <c r="FW257" s="207"/>
      <c r="FX257" s="207"/>
      <c r="FY257" s="207"/>
      <c r="FZ257" s="207" t="str">
        <f t="shared" si="311"/>
        <v/>
      </c>
      <c r="GA257" s="207"/>
      <c r="GB257" s="207"/>
      <c r="GC257" s="209"/>
      <c r="GD257" s="207"/>
      <c r="GE257" s="207"/>
      <c r="GF257" s="207"/>
      <c r="GG257" s="207" t="str">
        <f t="shared" si="312"/>
        <v/>
      </c>
      <c r="GH257" s="207"/>
      <c r="GI257" s="207"/>
      <c r="GJ257" s="209"/>
      <c r="GK257" s="207"/>
      <c r="GL257" s="207"/>
      <c r="GM257" s="207"/>
      <c r="GN257" s="207" t="str">
        <f t="shared" si="313"/>
        <v/>
      </c>
      <c r="GO257" s="207"/>
      <c r="GP257" s="207"/>
      <c r="GQ257" s="209"/>
      <c r="GR257" s="207"/>
      <c r="GS257" s="207"/>
      <c r="GT257" s="207"/>
      <c r="GU257" s="207" t="str">
        <f t="shared" si="314"/>
        <v/>
      </c>
      <c r="GV257" s="207"/>
      <c r="GW257" s="207"/>
      <c r="GX257" s="209"/>
      <c r="GY257" s="207"/>
      <c r="GZ257" s="207"/>
      <c r="HA257" s="207"/>
      <c r="HB257" s="207" t="str">
        <f t="shared" si="315"/>
        <v/>
      </c>
      <c r="HC257" s="207"/>
      <c r="HD257" s="207"/>
      <c r="HE257" s="209"/>
      <c r="HF257" s="207"/>
      <c r="HG257" s="207"/>
      <c r="HH257" s="207"/>
      <c r="HI257" s="207" t="str">
        <f t="shared" si="316"/>
        <v/>
      </c>
      <c r="HJ257" s="207"/>
      <c r="HK257" s="207"/>
      <c r="HL257" s="207"/>
      <c r="HM257" s="207"/>
      <c r="HN257" s="207"/>
      <c r="HO257" s="207"/>
      <c r="HP257" s="207" t="str">
        <f t="shared" si="317"/>
        <v/>
      </c>
      <c r="HQ257" s="207"/>
      <c r="HR257" s="207"/>
      <c r="HS257" s="209"/>
      <c r="HT257" s="207"/>
      <c r="HU257" s="207"/>
      <c r="HV257" s="207"/>
      <c r="HW257" s="207" t="str">
        <f t="shared" si="318"/>
        <v/>
      </c>
      <c r="HX257" s="207"/>
      <c r="HY257" s="207"/>
      <c r="HZ257" s="209"/>
      <c r="IA257" s="207"/>
      <c r="IB257" s="207"/>
      <c r="IC257" s="207"/>
      <c r="ID257" s="207" t="str">
        <f t="shared" si="319"/>
        <v/>
      </c>
      <c r="IE257" s="207"/>
      <c r="IF257" s="207"/>
      <c r="IG257" s="209"/>
      <c r="IH257" s="207"/>
      <c r="II257" s="207"/>
      <c r="IJ257" s="207"/>
      <c r="IK257" s="207" t="str">
        <f t="shared" si="320"/>
        <v/>
      </c>
      <c r="IL257" s="207"/>
      <c r="IM257" s="207"/>
      <c r="IN257" s="209"/>
      <c r="IO257" s="207"/>
      <c r="IP257" s="207"/>
      <c r="IQ257" s="207"/>
      <c r="IR257" s="207" t="str">
        <f t="shared" si="321"/>
        <v/>
      </c>
      <c r="IS257" s="207"/>
      <c r="IT257" s="207"/>
      <c r="IU257" s="209"/>
      <c r="IV257" s="207"/>
      <c r="IW257" s="207"/>
      <c r="IX257" s="207"/>
      <c r="IY257" s="207" t="str">
        <f t="shared" si="322"/>
        <v/>
      </c>
      <c r="IZ257" s="207"/>
      <c r="JA257" s="207"/>
      <c r="JB257" s="207"/>
      <c r="JC257" s="207"/>
      <c r="JD257" s="207"/>
      <c r="JE257" s="207"/>
      <c r="JF257" s="207" t="str">
        <f t="shared" si="323"/>
        <v/>
      </c>
      <c r="JG257" s="207"/>
      <c r="JH257" s="207"/>
      <c r="JI257" s="209"/>
      <c r="JJ257" s="207"/>
      <c r="JK257" s="207"/>
      <c r="JL257" s="207"/>
      <c r="JM257" s="207" t="str">
        <f t="shared" si="324"/>
        <v/>
      </c>
      <c r="JN257" s="207"/>
      <c r="JO257" s="207"/>
      <c r="JP257" s="209"/>
      <c r="JQ257" s="207"/>
      <c r="JR257" s="207"/>
      <c r="JS257" s="207"/>
      <c r="JT257" s="207" t="str">
        <f t="shared" si="325"/>
        <v/>
      </c>
      <c r="JU257" s="207"/>
      <c r="JV257" s="207"/>
      <c r="JW257" s="209"/>
      <c r="JX257" s="207"/>
      <c r="JY257" s="207"/>
      <c r="JZ257" s="207"/>
      <c r="KA257" s="207" t="str">
        <f t="shared" si="326"/>
        <v/>
      </c>
      <c r="KB257" s="207"/>
      <c r="KC257" s="207"/>
      <c r="KD257" s="209"/>
      <c r="KE257" s="207"/>
      <c r="KF257" s="207"/>
      <c r="KG257" s="207"/>
      <c r="KH257" s="207" t="str">
        <f t="shared" si="327"/>
        <v/>
      </c>
      <c r="KI257" s="207"/>
      <c r="KJ257" s="207"/>
      <c r="KK257" s="209"/>
      <c r="KL257" s="207"/>
      <c r="KM257" s="207"/>
      <c r="KN257" s="207"/>
      <c r="KO257" s="207" t="str">
        <f t="shared" si="328"/>
        <v/>
      </c>
      <c r="KP257" s="207"/>
      <c r="KQ257" s="207"/>
      <c r="KR257" s="207"/>
      <c r="KS257" s="207"/>
      <c r="KT257" s="207"/>
      <c r="KU257" s="207"/>
      <c r="KV257" s="207" t="str">
        <f t="shared" si="329"/>
        <v/>
      </c>
      <c r="KW257" s="207"/>
      <c r="KX257" s="207"/>
      <c r="KY257" s="209"/>
      <c r="KZ257" s="207"/>
      <c r="LA257" s="207"/>
      <c r="LB257" s="207"/>
      <c r="LC257" s="207" t="str">
        <f t="shared" si="330"/>
        <v/>
      </c>
      <c r="LD257" s="207"/>
      <c r="LE257" s="207"/>
      <c r="LF257" s="209"/>
      <c r="LG257" s="207"/>
      <c r="LH257" s="207"/>
      <c r="LI257" s="207"/>
      <c r="LJ257" s="207" t="str">
        <f t="shared" si="271"/>
        <v/>
      </c>
      <c r="LK257" s="207"/>
      <c r="LL257" s="207"/>
      <c r="LM257" s="209"/>
      <c r="LN257" s="207"/>
      <c r="LO257" s="207"/>
      <c r="LP257" s="207"/>
      <c r="LQ257" s="207" t="str">
        <f t="shared" si="272"/>
        <v/>
      </c>
      <c r="LR257" s="207"/>
      <c r="LS257" s="207"/>
      <c r="LT257" s="209"/>
      <c r="LU257" s="207"/>
      <c r="LV257" s="207"/>
      <c r="LW257" s="207"/>
      <c r="LX257" s="207" t="str">
        <f t="shared" si="273"/>
        <v/>
      </c>
      <c r="LY257" s="207"/>
      <c r="LZ257" s="207"/>
      <c r="MA257" s="209"/>
      <c r="MB257" s="207"/>
      <c r="MC257" s="207"/>
      <c r="MD257" s="207"/>
      <c r="ME257" s="207" t="str">
        <f t="shared" si="274"/>
        <v/>
      </c>
      <c r="MF257" s="207"/>
      <c r="MG257" s="207"/>
      <c r="MH257" s="207"/>
      <c r="MI257" s="207"/>
      <c r="MJ257" s="207"/>
      <c r="MK257" s="207"/>
      <c r="ML257" s="207" t="str">
        <f t="shared" si="275"/>
        <v/>
      </c>
      <c r="MM257" s="207"/>
      <c r="MN257" s="207"/>
      <c r="MO257" s="209"/>
      <c r="MP257" s="207"/>
      <c r="MQ257" s="207"/>
      <c r="MR257" s="207"/>
      <c r="MS257" s="207" t="str">
        <f t="shared" si="276"/>
        <v/>
      </c>
      <c r="MT257" s="207"/>
      <c r="MU257" s="207"/>
      <c r="MV257" s="209"/>
      <c r="MW257" s="207"/>
      <c r="MX257" s="207"/>
      <c r="MY257" s="207"/>
      <c r="MZ257" s="207" t="str">
        <f t="shared" si="277"/>
        <v/>
      </c>
      <c r="NA257" s="207"/>
      <c r="NB257" s="207"/>
      <c r="NC257" s="209"/>
      <c r="ND257" s="207"/>
      <c r="NE257" s="207"/>
      <c r="NF257" s="207"/>
      <c r="NG257" s="207" t="str">
        <f t="shared" si="278"/>
        <v/>
      </c>
      <c r="NH257" s="207"/>
      <c r="NI257" s="207"/>
      <c r="NJ257" s="209"/>
      <c r="NK257" s="207"/>
      <c r="NL257" s="207"/>
      <c r="NM257" s="207"/>
      <c r="NN257" s="207" t="str">
        <f t="shared" si="279"/>
        <v/>
      </c>
      <c r="NO257" s="207"/>
      <c r="NP257" s="207"/>
      <c r="NQ257" s="209"/>
      <c r="NR257" s="207"/>
      <c r="NS257" s="207"/>
      <c r="NT257" s="207"/>
      <c r="NU257" s="207" t="str">
        <f t="shared" si="280"/>
        <v/>
      </c>
      <c r="NV257" s="207"/>
      <c r="NW257" s="207"/>
      <c r="NX257" s="207"/>
      <c r="NY257" s="207"/>
      <c r="NZ257" s="207"/>
      <c r="OA257" s="207"/>
      <c r="OB257" s="207" t="str">
        <f t="shared" si="281"/>
        <v/>
      </c>
      <c r="OC257" s="207"/>
      <c r="OD257" s="207"/>
      <c r="OE257" s="209"/>
      <c r="OF257" s="207"/>
      <c r="OG257" s="207"/>
      <c r="OH257" s="207"/>
      <c r="OI257" s="207" t="str">
        <f t="shared" si="282"/>
        <v/>
      </c>
      <c r="OJ257" s="207"/>
      <c r="OK257" s="207"/>
      <c r="OL257" s="209"/>
      <c r="OM257" s="207"/>
      <c r="ON257" s="207"/>
      <c r="OO257" s="207"/>
      <c r="OP257" s="207" t="str">
        <f t="shared" si="283"/>
        <v/>
      </c>
      <c r="OQ257" s="207"/>
      <c r="OR257" s="207"/>
      <c r="OS257" s="209"/>
      <c r="OT257" s="207"/>
      <c r="OU257" s="207"/>
      <c r="OV257" s="207"/>
      <c r="OW257" s="207" t="str">
        <f t="shared" si="284"/>
        <v/>
      </c>
      <c r="OX257" s="207"/>
      <c r="OY257" s="207"/>
      <c r="OZ257" s="209"/>
      <c r="PA257" s="207"/>
      <c r="PB257" s="207"/>
      <c r="PC257" s="207"/>
      <c r="PD257" s="207" t="str">
        <f t="shared" si="285"/>
        <v/>
      </c>
      <c r="PE257" s="207"/>
      <c r="PF257" s="207"/>
      <c r="PG257" s="209"/>
      <c r="PH257" s="207"/>
      <c r="PI257" s="207"/>
      <c r="PJ257" s="207"/>
      <c r="PK257" s="207" t="str">
        <f t="shared" si="286"/>
        <v/>
      </c>
      <c r="PL257" s="207"/>
      <c r="PM257" s="207"/>
      <c r="PN257" s="207"/>
      <c r="PO257" s="207"/>
      <c r="PP257" s="207"/>
      <c r="PQ257" s="207"/>
      <c r="PR257" s="207" t="str">
        <f t="shared" si="287"/>
        <v/>
      </c>
      <c r="PS257" s="207"/>
      <c r="PT257" s="207"/>
      <c r="PU257" s="207"/>
      <c r="PV257" s="207"/>
      <c r="PW257" s="207"/>
      <c r="PX257" s="207"/>
      <c r="PY257" s="207" t="str">
        <f t="shared" si="288"/>
        <v/>
      </c>
      <c r="PZ257" s="207"/>
      <c r="QA257" s="207"/>
      <c r="QB257" s="207"/>
      <c r="QC257" s="207"/>
      <c r="QD257" s="207"/>
      <c r="QE257" s="207"/>
      <c r="QF257" s="207" t="str">
        <f t="shared" si="289"/>
        <v/>
      </c>
      <c r="QG257" s="207"/>
      <c r="QH257" s="207"/>
      <c r="QI257" s="207"/>
      <c r="QJ257" s="207"/>
      <c r="QK257" s="207"/>
      <c r="QL257" s="207"/>
      <c r="QM257" s="207"/>
      <c r="QN257" s="207"/>
      <c r="QO257" s="207"/>
      <c r="QP257" s="207"/>
      <c r="QQ257" s="207"/>
      <c r="QR257" s="207"/>
      <c r="QS257" s="207"/>
      <c r="QT257" s="207"/>
      <c r="QU257" s="207"/>
      <c r="QV257" s="207"/>
    </row>
    <row r="258" spans="1:464" s="6" customFormat="1" ht="16.5">
      <c r="A258" s="207"/>
      <c r="B258" s="208"/>
      <c r="C258" s="208"/>
      <c r="D258" s="208"/>
      <c r="E258" s="208"/>
      <c r="F258" s="207"/>
      <c r="G258" s="207" t="e">
        <f>#REF!</f>
        <v>#REF!</v>
      </c>
      <c r="H258" s="208"/>
      <c r="I258" s="208"/>
      <c r="J258" s="208"/>
      <c r="K258" s="207"/>
      <c r="L258" s="207"/>
      <c r="M258" s="207"/>
      <c r="N258" s="207" t="e">
        <f>#REF!</f>
        <v>#REF!</v>
      </c>
      <c r="O258" s="207"/>
      <c r="P258" s="207"/>
      <c r="Q258" s="209"/>
      <c r="R258" s="207"/>
      <c r="S258" s="207"/>
      <c r="T258" s="207"/>
      <c r="U258" s="207" t="e">
        <f>#REF!</f>
        <v>#REF!</v>
      </c>
      <c r="V258" s="207"/>
      <c r="W258" s="207"/>
      <c r="X258" s="209"/>
      <c r="Y258" s="207"/>
      <c r="Z258" s="207"/>
      <c r="AA258" s="207"/>
      <c r="AB258" s="207" t="e">
        <f>#REF!</f>
        <v>#REF!</v>
      </c>
      <c r="AC258" s="207"/>
      <c r="AD258" s="207"/>
      <c r="AE258" s="209"/>
      <c r="AF258" s="207"/>
      <c r="AG258" s="207"/>
      <c r="AH258" s="207"/>
      <c r="AI258" s="207" t="str">
        <f t="shared" si="290"/>
        <v/>
      </c>
      <c r="AJ258" s="207"/>
      <c r="AK258" s="207"/>
      <c r="AL258" s="209"/>
      <c r="AM258" s="207"/>
      <c r="AN258" s="207"/>
      <c r="AO258" s="207"/>
      <c r="AP258" s="207" t="str">
        <f t="shared" si="291"/>
        <v/>
      </c>
      <c r="AQ258" s="207"/>
      <c r="AR258" s="207"/>
      <c r="AS258" s="209"/>
      <c r="AT258" s="207"/>
      <c r="AU258" s="207"/>
      <c r="AV258" s="207"/>
      <c r="AW258" s="207" t="str">
        <f t="shared" si="292"/>
        <v/>
      </c>
      <c r="AX258" s="207"/>
      <c r="AY258" s="207"/>
      <c r="AZ258" s="207"/>
      <c r="BA258" s="207"/>
      <c r="BB258" s="207"/>
      <c r="BC258" s="207"/>
      <c r="BD258" s="207" t="str">
        <f t="shared" si="293"/>
        <v/>
      </c>
      <c r="BE258" s="207"/>
      <c r="BF258" s="207"/>
      <c r="BG258" s="209"/>
      <c r="BH258" s="207"/>
      <c r="BI258" s="207"/>
      <c r="BJ258" s="207"/>
      <c r="BK258" s="207" t="str">
        <f t="shared" si="294"/>
        <v/>
      </c>
      <c r="BL258" s="207"/>
      <c r="BM258" s="207"/>
      <c r="BN258" s="209"/>
      <c r="BO258" s="207"/>
      <c r="BP258" s="207"/>
      <c r="BQ258" s="207"/>
      <c r="BR258" s="207" t="str">
        <f t="shared" si="295"/>
        <v/>
      </c>
      <c r="BS258" s="207"/>
      <c r="BT258" s="207"/>
      <c r="BU258" s="209"/>
      <c r="BV258" s="207"/>
      <c r="BW258" s="207"/>
      <c r="BX258" s="207"/>
      <c r="BY258" s="207" t="str">
        <f t="shared" si="296"/>
        <v/>
      </c>
      <c r="BZ258" s="207"/>
      <c r="CA258" s="207"/>
      <c r="CB258" s="209"/>
      <c r="CC258" s="207"/>
      <c r="CD258" s="207"/>
      <c r="CE258" s="207"/>
      <c r="CF258" s="207" t="str">
        <f t="shared" si="297"/>
        <v/>
      </c>
      <c r="CG258" s="207"/>
      <c r="CH258" s="207"/>
      <c r="CI258" s="209"/>
      <c r="CJ258" s="207"/>
      <c r="CK258" s="207"/>
      <c r="CL258" s="207"/>
      <c r="CM258" s="207" t="str">
        <f t="shared" si="298"/>
        <v/>
      </c>
      <c r="CN258" s="207"/>
      <c r="CO258" s="207"/>
      <c r="CP258" s="207"/>
      <c r="CQ258" s="207"/>
      <c r="CR258" s="207"/>
      <c r="CS258" s="207"/>
      <c r="CT258" s="207" t="str">
        <f t="shared" si="299"/>
        <v/>
      </c>
      <c r="CU258" s="207"/>
      <c r="CV258" s="207"/>
      <c r="CW258" s="209"/>
      <c r="CX258" s="207"/>
      <c r="CY258" s="207"/>
      <c r="CZ258" s="207"/>
      <c r="DA258" s="207" t="str">
        <f t="shared" si="300"/>
        <v/>
      </c>
      <c r="DB258" s="207"/>
      <c r="DC258" s="207"/>
      <c r="DD258" s="209"/>
      <c r="DE258" s="207"/>
      <c r="DF258" s="207"/>
      <c r="DG258" s="207"/>
      <c r="DH258" s="207" t="str">
        <f t="shared" si="301"/>
        <v/>
      </c>
      <c r="DI258" s="207"/>
      <c r="DJ258" s="207"/>
      <c r="DK258" s="209"/>
      <c r="DL258" s="207"/>
      <c r="DM258" s="207"/>
      <c r="DN258" s="207"/>
      <c r="DO258" s="207" t="str">
        <f t="shared" si="302"/>
        <v/>
      </c>
      <c r="DP258" s="207"/>
      <c r="DQ258" s="207"/>
      <c r="DR258" s="209"/>
      <c r="DS258" s="207"/>
      <c r="DT258" s="207"/>
      <c r="DU258" s="207"/>
      <c r="DV258" s="207" t="str">
        <f t="shared" si="303"/>
        <v/>
      </c>
      <c r="DW258" s="207"/>
      <c r="DX258" s="207"/>
      <c r="DY258" s="209"/>
      <c r="DZ258" s="207"/>
      <c r="EA258" s="207"/>
      <c r="EB258" s="207"/>
      <c r="EC258" s="207" t="str">
        <f t="shared" si="304"/>
        <v/>
      </c>
      <c r="ED258" s="207"/>
      <c r="EE258" s="207"/>
      <c r="EF258" s="207"/>
      <c r="EG258" s="207"/>
      <c r="EH258" s="207"/>
      <c r="EI258" s="207"/>
      <c r="EJ258" s="207" t="str">
        <f t="shared" si="305"/>
        <v/>
      </c>
      <c r="EK258" s="207"/>
      <c r="EL258" s="207"/>
      <c r="EM258" s="209"/>
      <c r="EN258" s="207"/>
      <c r="EO258" s="207"/>
      <c r="EP258" s="207"/>
      <c r="EQ258" s="207" t="str">
        <f t="shared" si="306"/>
        <v/>
      </c>
      <c r="ER258" s="207"/>
      <c r="ES258" s="207"/>
      <c r="ET258" s="209"/>
      <c r="EU258" s="207"/>
      <c r="EV258" s="207"/>
      <c r="EW258" s="207"/>
      <c r="EX258" s="207" t="str">
        <f t="shared" si="307"/>
        <v/>
      </c>
      <c r="EY258" s="207"/>
      <c r="EZ258" s="207"/>
      <c r="FA258" s="209"/>
      <c r="FB258" s="207"/>
      <c r="FC258" s="207"/>
      <c r="FD258" s="207"/>
      <c r="FE258" s="207" t="str">
        <f t="shared" si="308"/>
        <v/>
      </c>
      <c r="FF258" s="207"/>
      <c r="FG258" s="207"/>
      <c r="FH258" s="209"/>
      <c r="FI258" s="207"/>
      <c r="FJ258" s="207"/>
      <c r="FK258" s="207"/>
      <c r="FL258" s="207" t="str">
        <f t="shared" si="309"/>
        <v/>
      </c>
      <c r="FM258" s="207"/>
      <c r="FN258" s="207"/>
      <c r="FO258" s="209"/>
      <c r="FP258" s="207"/>
      <c r="FQ258" s="207"/>
      <c r="FR258" s="207"/>
      <c r="FS258" s="207" t="str">
        <f t="shared" si="310"/>
        <v/>
      </c>
      <c r="FT258" s="207"/>
      <c r="FU258" s="207"/>
      <c r="FV258" s="207"/>
      <c r="FW258" s="207"/>
      <c r="FX258" s="207"/>
      <c r="FY258" s="207"/>
      <c r="FZ258" s="207" t="str">
        <f t="shared" si="311"/>
        <v/>
      </c>
      <c r="GA258" s="207"/>
      <c r="GB258" s="207"/>
      <c r="GC258" s="209"/>
      <c r="GD258" s="207"/>
      <c r="GE258" s="207"/>
      <c r="GF258" s="207"/>
      <c r="GG258" s="207" t="str">
        <f t="shared" si="312"/>
        <v/>
      </c>
      <c r="GH258" s="207"/>
      <c r="GI258" s="207"/>
      <c r="GJ258" s="209"/>
      <c r="GK258" s="207"/>
      <c r="GL258" s="207"/>
      <c r="GM258" s="207"/>
      <c r="GN258" s="207" t="str">
        <f t="shared" si="313"/>
        <v/>
      </c>
      <c r="GO258" s="207"/>
      <c r="GP258" s="207"/>
      <c r="GQ258" s="209"/>
      <c r="GR258" s="207"/>
      <c r="GS258" s="207"/>
      <c r="GT258" s="207"/>
      <c r="GU258" s="207" t="str">
        <f t="shared" si="314"/>
        <v/>
      </c>
      <c r="GV258" s="207"/>
      <c r="GW258" s="207"/>
      <c r="GX258" s="209"/>
      <c r="GY258" s="207"/>
      <c r="GZ258" s="207"/>
      <c r="HA258" s="207"/>
      <c r="HB258" s="207" t="str">
        <f t="shared" si="315"/>
        <v/>
      </c>
      <c r="HC258" s="207"/>
      <c r="HD258" s="207"/>
      <c r="HE258" s="209"/>
      <c r="HF258" s="207"/>
      <c r="HG258" s="207"/>
      <c r="HH258" s="207"/>
      <c r="HI258" s="207" t="str">
        <f t="shared" si="316"/>
        <v/>
      </c>
      <c r="HJ258" s="207"/>
      <c r="HK258" s="207"/>
      <c r="HL258" s="207"/>
      <c r="HM258" s="207"/>
      <c r="HN258" s="207"/>
      <c r="HO258" s="207"/>
      <c r="HP258" s="207" t="str">
        <f t="shared" si="317"/>
        <v/>
      </c>
      <c r="HQ258" s="207"/>
      <c r="HR258" s="207"/>
      <c r="HS258" s="209"/>
      <c r="HT258" s="207"/>
      <c r="HU258" s="207"/>
      <c r="HV258" s="207"/>
      <c r="HW258" s="207" t="str">
        <f t="shared" si="318"/>
        <v/>
      </c>
      <c r="HX258" s="207"/>
      <c r="HY258" s="207"/>
      <c r="HZ258" s="209"/>
      <c r="IA258" s="207"/>
      <c r="IB258" s="207"/>
      <c r="IC258" s="207"/>
      <c r="ID258" s="207" t="str">
        <f t="shared" si="319"/>
        <v/>
      </c>
      <c r="IE258" s="207"/>
      <c r="IF258" s="207"/>
      <c r="IG258" s="209"/>
      <c r="IH258" s="207"/>
      <c r="II258" s="207"/>
      <c r="IJ258" s="207"/>
      <c r="IK258" s="207" t="str">
        <f t="shared" si="320"/>
        <v/>
      </c>
      <c r="IL258" s="207"/>
      <c r="IM258" s="207"/>
      <c r="IN258" s="209"/>
      <c r="IO258" s="207"/>
      <c r="IP258" s="207"/>
      <c r="IQ258" s="207"/>
      <c r="IR258" s="207" t="str">
        <f t="shared" si="321"/>
        <v/>
      </c>
      <c r="IS258" s="207"/>
      <c r="IT258" s="207"/>
      <c r="IU258" s="209"/>
      <c r="IV258" s="207"/>
      <c r="IW258" s="207"/>
      <c r="IX258" s="207"/>
      <c r="IY258" s="207" t="str">
        <f t="shared" si="322"/>
        <v/>
      </c>
      <c r="IZ258" s="207"/>
      <c r="JA258" s="207"/>
      <c r="JB258" s="207"/>
      <c r="JC258" s="207"/>
      <c r="JD258" s="207"/>
      <c r="JE258" s="207"/>
      <c r="JF258" s="207" t="str">
        <f t="shared" si="323"/>
        <v/>
      </c>
      <c r="JG258" s="207"/>
      <c r="JH258" s="207"/>
      <c r="JI258" s="209"/>
      <c r="JJ258" s="207"/>
      <c r="JK258" s="207"/>
      <c r="JL258" s="207"/>
      <c r="JM258" s="207" t="str">
        <f t="shared" si="324"/>
        <v/>
      </c>
      <c r="JN258" s="207"/>
      <c r="JO258" s="207"/>
      <c r="JP258" s="209"/>
      <c r="JQ258" s="207"/>
      <c r="JR258" s="207"/>
      <c r="JS258" s="207"/>
      <c r="JT258" s="207" t="str">
        <f t="shared" si="325"/>
        <v/>
      </c>
      <c r="JU258" s="207"/>
      <c r="JV258" s="207"/>
      <c r="JW258" s="209"/>
      <c r="JX258" s="207"/>
      <c r="JY258" s="207"/>
      <c r="JZ258" s="207"/>
      <c r="KA258" s="207" t="str">
        <f t="shared" si="326"/>
        <v/>
      </c>
      <c r="KB258" s="207"/>
      <c r="KC258" s="207"/>
      <c r="KD258" s="209"/>
      <c r="KE258" s="207"/>
      <c r="KF258" s="207"/>
      <c r="KG258" s="207"/>
      <c r="KH258" s="207" t="str">
        <f t="shared" si="327"/>
        <v/>
      </c>
      <c r="KI258" s="207"/>
      <c r="KJ258" s="207"/>
      <c r="KK258" s="209"/>
      <c r="KL258" s="207"/>
      <c r="KM258" s="207"/>
      <c r="KN258" s="207"/>
      <c r="KO258" s="207" t="str">
        <f t="shared" si="328"/>
        <v/>
      </c>
      <c r="KP258" s="207"/>
      <c r="KQ258" s="207"/>
      <c r="KR258" s="207"/>
      <c r="KS258" s="207"/>
      <c r="KT258" s="207"/>
      <c r="KU258" s="207"/>
      <c r="KV258" s="207" t="str">
        <f t="shared" si="329"/>
        <v/>
      </c>
      <c r="KW258" s="207"/>
      <c r="KX258" s="207"/>
      <c r="KY258" s="209"/>
      <c r="KZ258" s="207"/>
      <c r="LA258" s="207"/>
      <c r="LB258" s="207"/>
      <c r="LC258" s="207" t="str">
        <f t="shared" si="330"/>
        <v/>
      </c>
      <c r="LD258" s="207"/>
      <c r="LE258" s="207"/>
      <c r="LF258" s="209"/>
      <c r="LG258" s="207"/>
      <c r="LH258" s="207"/>
      <c r="LI258" s="207"/>
      <c r="LJ258" s="207" t="str">
        <f t="shared" si="271"/>
        <v/>
      </c>
      <c r="LK258" s="207"/>
      <c r="LL258" s="207"/>
      <c r="LM258" s="209"/>
      <c r="LN258" s="207"/>
      <c r="LO258" s="207"/>
      <c r="LP258" s="207"/>
      <c r="LQ258" s="207" t="str">
        <f t="shared" si="272"/>
        <v/>
      </c>
      <c r="LR258" s="207"/>
      <c r="LS258" s="207"/>
      <c r="LT258" s="209"/>
      <c r="LU258" s="207"/>
      <c r="LV258" s="207"/>
      <c r="LW258" s="207"/>
      <c r="LX258" s="207" t="str">
        <f t="shared" si="273"/>
        <v/>
      </c>
      <c r="LY258" s="207"/>
      <c r="LZ258" s="207"/>
      <c r="MA258" s="209"/>
      <c r="MB258" s="207"/>
      <c r="MC258" s="207"/>
      <c r="MD258" s="207"/>
      <c r="ME258" s="207" t="str">
        <f t="shared" si="274"/>
        <v/>
      </c>
      <c r="MF258" s="207"/>
      <c r="MG258" s="207"/>
      <c r="MH258" s="207"/>
      <c r="MI258" s="207"/>
      <c r="MJ258" s="207"/>
      <c r="MK258" s="207"/>
      <c r="ML258" s="207" t="str">
        <f t="shared" si="275"/>
        <v/>
      </c>
      <c r="MM258" s="207"/>
      <c r="MN258" s="207"/>
      <c r="MO258" s="209"/>
      <c r="MP258" s="207"/>
      <c r="MQ258" s="207"/>
      <c r="MR258" s="207"/>
      <c r="MS258" s="207" t="str">
        <f t="shared" si="276"/>
        <v/>
      </c>
      <c r="MT258" s="207"/>
      <c r="MU258" s="207"/>
      <c r="MV258" s="209"/>
      <c r="MW258" s="207"/>
      <c r="MX258" s="207"/>
      <c r="MY258" s="207"/>
      <c r="MZ258" s="207" t="str">
        <f t="shared" si="277"/>
        <v/>
      </c>
      <c r="NA258" s="207"/>
      <c r="NB258" s="207"/>
      <c r="NC258" s="209"/>
      <c r="ND258" s="207"/>
      <c r="NE258" s="207"/>
      <c r="NF258" s="207"/>
      <c r="NG258" s="207" t="str">
        <f t="shared" si="278"/>
        <v/>
      </c>
      <c r="NH258" s="207"/>
      <c r="NI258" s="207"/>
      <c r="NJ258" s="209"/>
      <c r="NK258" s="207"/>
      <c r="NL258" s="207"/>
      <c r="NM258" s="207"/>
      <c r="NN258" s="207" t="str">
        <f t="shared" si="279"/>
        <v/>
      </c>
      <c r="NO258" s="207"/>
      <c r="NP258" s="207"/>
      <c r="NQ258" s="209"/>
      <c r="NR258" s="207"/>
      <c r="NS258" s="207"/>
      <c r="NT258" s="207"/>
      <c r="NU258" s="207" t="str">
        <f t="shared" si="280"/>
        <v/>
      </c>
      <c r="NV258" s="207"/>
      <c r="NW258" s="207"/>
      <c r="NX258" s="207"/>
      <c r="NY258" s="207"/>
      <c r="NZ258" s="207"/>
      <c r="OA258" s="207"/>
      <c r="OB258" s="207" t="str">
        <f t="shared" si="281"/>
        <v/>
      </c>
      <c r="OC258" s="207"/>
      <c r="OD258" s="207"/>
      <c r="OE258" s="209"/>
      <c r="OF258" s="207"/>
      <c r="OG258" s="207"/>
      <c r="OH258" s="207"/>
      <c r="OI258" s="207" t="str">
        <f t="shared" si="282"/>
        <v/>
      </c>
      <c r="OJ258" s="207"/>
      <c r="OK258" s="207"/>
      <c r="OL258" s="209"/>
      <c r="OM258" s="207"/>
      <c r="ON258" s="207"/>
      <c r="OO258" s="207"/>
      <c r="OP258" s="207" t="str">
        <f t="shared" si="283"/>
        <v/>
      </c>
      <c r="OQ258" s="207"/>
      <c r="OR258" s="207"/>
      <c r="OS258" s="209"/>
      <c r="OT258" s="207"/>
      <c r="OU258" s="207"/>
      <c r="OV258" s="207"/>
      <c r="OW258" s="207" t="str">
        <f t="shared" si="284"/>
        <v/>
      </c>
      <c r="OX258" s="207"/>
      <c r="OY258" s="207"/>
      <c r="OZ258" s="209"/>
      <c r="PA258" s="207"/>
      <c r="PB258" s="207"/>
      <c r="PC258" s="207"/>
      <c r="PD258" s="207" t="str">
        <f t="shared" si="285"/>
        <v/>
      </c>
      <c r="PE258" s="207"/>
      <c r="PF258" s="207"/>
      <c r="PG258" s="209"/>
      <c r="PH258" s="207"/>
      <c r="PI258" s="207"/>
      <c r="PJ258" s="207"/>
      <c r="PK258" s="207" t="str">
        <f t="shared" si="286"/>
        <v/>
      </c>
      <c r="PL258" s="207"/>
      <c r="PM258" s="207"/>
      <c r="PN258" s="207"/>
      <c r="PO258" s="207"/>
      <c r="PP258" s="207"/>
      <c r="PQ258" s="207"/>
      <c r="PR258" s="207" t="str">
        <f t="shared" si="287"/>
        <v/>
      </c>
      <c r="PS258" s="207"/>
      <c r="PT258" s="207"/>
      <c r="PU258" s="207"/>
      <c r="PV258" s="207"/>
      <c r="PW258" s="207"/>
      <c r="PX258" s="207"/>
      <c r="PY258" s="207" t="str">
        <f t="shared" si="288"/>
        <v/>
      </c>
      <c r="PZ258" s="207"/>
      <c r="QA258" s="207"/>
      <c r="QB258" s="207"/>
      <c r="QC258" s="207"/>
      <c r="QD258" s="207"/>
      <c r="QE258" s="207"/>
      <c r="QF258" s="207" t="str">
        <f t="shared" si="289"/>
        <v/>
      </c>
      <c r="QG258" s="207"/>
      <c r="QH258" s="207"/>
      <c r="QI258" s="207"/>
      <c r="QJ258" s="207"/>
      <c r="QK258" s="207"/>
      <c r="QL258" s="207"/>
      <c r="QM258" s="207"/>
      <c r="QN258" s="207"/>
      <c r="QO258" s="207"/>
      <c r="QP258" s="207"/>
      <c r="QQ258" s="207"/>
      <c r="QR258" s="207"/>
      <c r="QS258" s="207"/>
      <c r="QT258" s="207"/>
      <c r="QU258" s="207"/>
      <c r="QV258" s="207"/>
    </row>
    <row r="259" spans="1:464" s="6" customFormat="1" ht="16.5">
      <c r="A259" s="207"/>
      <c r="B259" s="208"/>
      <c r="C259" s="208"/>
      <c r="D259" s="208"/>
      <c r="E259" s="208"/>
      <c r="F259" s="207"/>
      <c r="G259" s="207" t="e">
        <f>#REF!</f>
        <v>#REF!</v>
      </c>
      <c r="H259" s="208"/>
      <c r="I259" s="208"/>
      <c r="J259" s="208"/>
      <c r="K259" s="207"/>
      <c r="L259" s="207"/>
      <c r="M259" s="207"/>
      <c r="N259" s="207" t="e">
        <f>#REF!</f>
        <v>#REF!</v>
      </c>
      <c r="O259" s="207"/>
      <c r="P259" s="207"/>
      <c r="Q259" s="209"/>
      <c r="R259" s="207"/>
      <c r="S259" s="207"/>
      <c r="T259" s="207"/>
      <c r="U259" s="207" t="e">
        <f>#REF!</f>
        <v>#REF!</v>
      </c>
      <c r="V259" s="207"/>
      <c r="W259" s="207"/>
      <c r="X259" s="209"/>
      <c r="Y259" s="207"/>
      <c r="Z259" s="207"/>
      <c r="AA259" s="207"/>
      <c r="AB259" s="207" t="e">
        <f>#REF!</f>
        <v>#REF!</v>
      </c>
      <c r="AC259" s="207"/>
      <c r="AD259" s="207"/>
      <c r="AE259" s="209"/>
      <c r="AF259" s="207"/>
      <c r="AG259" s="207"/>
      <c r="AH259" s="207"/>
      <c r="AI259" s="207" t="str">
        <f t="shared" si="290"/>
        <v/>
      </c>
      <c r="AJ259" s="207"/>
      <c r="AK259" s="207"/>
      <c r="AL259" s="209"/>
      <c r="AM259" s="207"/>
      <c r="AN259" s="207"/>
      <c r="AO259" s="207"/>
      <c r="AP259" s="207" t="str">
        <f t="shared" si="291"/>
        <v/>
      </c>
      <c r="AQ259" s="207"/>
      <c r="AR259" s="207"/>
      <c r="AS259" s="209"/>
      <c r="AT259" s="207"/>
      <c r="AU259" s="207"/>
      <c r="AV259" s="207"/>
      <c r="AW259" s="207" t="str">
        <f t="shared" si="292"/>
        <v/>
      </c>
      <c r="AX259" s="207"/>
      <c r="AY259" s="207"/>
      <c r="AZ259" s="207"/>
      <c r="BA259" s="207"/>
      <c r="BB259" s="207"/>
      <c r="BC259" s="207"/>
      <c r="BD259" s="207" t="str">
        <f t="shared" si="293"/>
        <v/>
      </c>
      <c r="BE259" s="207"/>
      <c r="BF259" s="207"/>
      <c r="BG259" s="209"/>
      <c r="BH259" s="207"/>
      <c r="BI259" s="207"/>
      <c r="BJ259" s="207"/>
      <c r="BK259" s="207" t="str">
        <f t="shared" si="294"/>
        <v/>
      </c>
      <c r="BL259" s="207"/>
      <c r="BM259" s="207"/>
      <c r="BN259" s="209"/>
      <c r="BO259" s="207"/>
      <c r="BP259" s="207"/>
      <c r="BQ259" s="207"/>
      <c r="BR259" s="207" t="str">
        <f t="shared" si="295"/>
        <v/>
      </c>
      <c r="BS259" s="207"/>
      <c r="BT259" s="207"/>
      <c r="BU259" s="209"/>
      <c r="BV259" s="207"/>
      <c r="BW259" s="207"/>
      <c r="BX259" s="207"/>
      <c r="BY259" s="207" t="str">
        <f t="shared" si="296"/>
        <v/>
      </c>
      <c r="BZ259" s="207"/>
      <c r="CA259" s="207"/>
      <c r="CB259" s="209"/>
      <c r="CC259" s="207"/>
      <c r="CD259" s="207"/>
      <c r="CE259" s="207"/>
      <c r="CF259" s="207" t="str">
        <f t="shared" si="297"/>
        <v/>
      </c>
      <c r="CG259" s="207"/>
      <c r="CH259" s="207"/>
      <c r="CI259" s="209"/>
      <c r="CJ259" s="207"/>
      <c r="CK259" s="207"/>
      <c r="CL259" s="207"/>
      <c r="CM259" s="207" t="str">
        <f t="shared" si="298"/>
        <v/>
      </c>
      <c r="CN259" s="207"/>
      <c r="CO259" s="207"/>
      <c r="CP259" s="207"/>
      <c r="CQ259" s="207"/>
      <c r="CR259" s="207"/>
      <c r="CS259" s="207"/>
      <c r="CT259" s="207" t="str">
        <f t="shared" si="299"/>
        <v/>
      </c>
      <c r="CU259" s="207"/>
      <c r="CV259" s="207"/>
      <c r="CW259" s="209"/>
      <c r="CX259" s="207"/>
      <c r="CY259" s="207"/>
      <c r="CZ259" s="207"/>
      <c r="DA259" s="207" t="str">
        <f t="shared" si="300"/>
        <v/>
      </c>
      <c r="DB259" s="207"/>
      <c r="DC259" s="207"/>
      <c r="DD259" s="209"/>
      <c r="DE259" s="207"/>
      <c r="DF259" s="207"/>
      <c r="DG259" s="207"/>
      <c r="DH259" s="207" t="str">
        <f t="shared" si="301"/>
        <v/>
      </c>
      <c r="DI259" s="207"/>
      <c r="DJ259" s="207"/>
      <c r="DK259" s="209"/>
      <c r="DL259" s="207"/>
      <c r="DM259" s="207"/>
      <c r="DN259" s="207"/>
      <c r="DO259" s="207" t="str">
        <f t="shared" si="302"/>
        <v/>
      </c>
      <c r="DP259" s="207"/>
      <c r="DQ259" s="207"/>
      <c r="DR259" s="209"/>
      <c r="DS259" s="207"/>
      <c r="DT259" s="207"/>
      <c r="DU259" s="207"/>
      <c r="DV259" s="207" t="str">
        <f t="shared" si="303"/>
        <v/>
      </c>
      <c r="DW259" s="207"/>
      <c r="DX259" s="207"/>
      <c r="DY259" s="209"/>
      <c r="DZ259" s="207"/>
      <c r="EA259" s="207"/>
      <c r="EB259" s="207"/>
      <c r="EC259" s="207" t="str">
        <f t="shared" si="304"/>
        <v/>
      </c>
      <c r="ED259" s="207"/>
      <c r="EE259" s="207"/>
      <c r="EF259" s="207"/>
      <c r="EG259" s="207"/>
      <c r="EH259" s="207"/>
      <c r="EI259" s="207"/>
      <c r="EJ259" s="207" t="str">
        <f t="shared" si="305"/>
        <v/>
      </c>
      <c r="EK259" s="207"/>
      <c r="EL259" s="207"/>
      <c r="EM259" s="209"/>
      <c r="EN259" s="207"/>
      <c r="EO259" s="207"/>
      <c r="EP259" s="207"/>
      <c r="EQ259" s="207" t="str">
        <f t="shared" si="306"/>
        <v/>
      </c>
      <c r="ER259" s="207"/>
      <c r="ES259" s="207"/>
      <c r="ET259" s="209"/>
      <c r="EU259" s="207"/>
      <c r="EV259" s="207"/>
      <c r="EW259" s="207"/>
      <c r="EX259" s="207" t="str">
        <f t="shared" si="307"/>
        <v/>
      </c>
      <c r="EY259" s="207"/>
      <c r="EZ259" s="207"/>
      <c r="FA259" s="209"/>
      <c r="FB259" s="207"/>
      <c r="FC259" s="207"/>
      <c r="FD259" s="207"/>
      <c r="FE259" s="207" t="str">
        <f t="shared" si="308"/>
        <v/>
      </c>
      <c r="FF259" s="207"/>
      <c r="FG259" s="207"/>
      <c r="FH259" s="209"/>
      <c r="FI259" s="207"/>
      <c r="FJ259" s="207"/>
      <c r="FK259" s="207"/>
      <c r="FL259" s="207" t="str">
        <f t="shared" si="309"/>
        <v/>
      </c>
      <c r="FM259" s="207"/>
      <c r="FN259" s="207"/>
      <c r="FO259" s="209"/>
      <c r="FP259" s="207"/>
      <c r="FQ259" s="207"/>
      <c r="FR259" s="207"/>
      <c r="FS259" s="207" t="str">
        <f t="shared" si="310"/>
        <v/>
      </c>
      <c r="FT259" s="207"/>
      <c r="FU259" s="207"/>
      <c r="FV259" s="207"/>
      <c r="FW259" s="207"/>
      <c r="FX259" s="207"/>
      <c r="FY259" s="207"/>
      <c r="FZ259" s="207" t="str">
        <f t="shared" si="311"/>
        <v/>
      </c>
      <c r="GA259" s="207"/>
      <c r="GB259" s="207"/>
      <c r="GC259" s="209"/>
      <c r="GD259" s="207"/>
      <c r="GE259" s="207"/>
      <c r="GF259" s="207"/>
      <c r="GG259" s="207" t="str">
        <f t="shared" si="312"/>
        <v/>
      </c>
      <c r="GH259" s="207"/>
      <c r="GI259" s="207"/>
      <c r="GJ259" s="209"/>
      <c r="GK259" s="207"/>
      <c r="GL259" s="207"/>
      <c r="GM259" s="207"/>
      <c r="GN259" s="207" t="str">
        <f t="shared" si="313"/>
        <v/>
      </c>
      <c r="GO259" s="207"/>
      <c r="GP259" s="207"/>
      <c r="GQ259" s="209"/>
      <c r="GR259" s="207"/>
      <c r="GS259" s="207"/>
      <c r="GT259" s="207"/>
      <c r="GU259" s="207" t="str">
        <f t="shared" si="314"/>
        <v/>
      </c>
      <c r="GV259" s="207"/>
      <c r="GW259" s="207"/>
      <c r="GX259" s="209"/>
      <c r="GY259" s="207"/>
      <c r="GZ259" s="207"/>
      <c r="HA259" s="207"/>
      <c r="HB259" s="207" t="str">
        <f t="shared" si="315"/>
        <v/>
      </c>
      <c r="HC259" s="207"/>
      <c r="HD259" s="207"/>
      <c r="HE259" s="209"/>
      <c r="HF259" s="207"/>
      <c r="HG259" s="207"/>
      <c r="HH259" s="207"/>
      <c r="HI259" s="207" t="str">
        <f t="shared" si="316"/>
        <v/>
      </c>
      <c r="HJ259" s="207"/>
      <c r="HK259" s="207"/>
      <c r="HL259" s="207"/>
      <c r="HM259" s="207"/>
      <c r="HN259" s="207"/>
      <c r="HO259" s="207"/>
      <c r="HP259" s="207" t="str">
        <f t="shared" si="317"/>
        <v/>
      </c>
      <c r="HQ259" s="207"/>
      <c r="HR259" s="207"/>
      <c r="HS259" s="209"/>
      <c r="HT259" s="207"/>
      <c r="HU259" s="207"/>
      <c r="HV259" s="207"/>
      <c r="HW259" s="207" t="str">
        <f t="shared" si="318"/>
        <v/>
      </c>
      <c r="HX259" s="207"/>
      <c r="HY259" s="207"/>
      <c r="HZ259" s="209"/>
      <c r="IA259" s="207"/>
      <c r="IB259" s="207"/>
      <c r="IC259" s="207"/>
      <c r="ID259" s="207" t="str">
        <f t="shared" si="319"/>
        <v/>
      </c>
      <c r="IE259" s="207"/>
      <c r="IF259" s="207"/>
      <c r="IG259" s="209"/>
      <c r="IH259" s="207"/>
      <c r="II259" s="207"/>
      <c r="IJ259" s="207"/>
      <c r="IK259" s="207" t="str">
        <f t="shared" si="320"/>
        <v/>
      </c>
      <c r="IL259" s="207"/>
      <c r="IM259" s="207"/>
      <c r="IN259" s="209"/>
      <c r="IO259" s="207"/>
      <c r="IP259" s="207"/>
      <c r="IQ259" s="207"/>
      <c r="IR259" s="207" t="str">
        <f t="shared" si="321"/>
        <v/>
      </c>
      <c r="IS259" s="207"/>
      <c r="IT259" s="207"/>
      <c r="IU259" s="209"/>
      <c r="IV259" s="207"/>
      <c r="IW259" s="207"/>
      <c r="IX259" s="207"/>
      <c r="IY259" s="207" t="str">
        <f t="shared" si="322"/>
        <v/>
      </c>
      <c r="IZ259" s="207"/>
      <c r="JA259" s="207"/>
      <c r="JB259" s="207"/>
      <c r="JC259" s="207"/>
      <c r="JD259" s="207"/>
      <c r="JE259" s="207"/>
      <c r="JF259" s="207" t="str">
        <f t="shared" si="323"/>
        <v/>
      </c>
      <c r="JG259" s="207"/>
      <c r="JH259" s="207"/>
      <c r="JI259" s="209"/>
      <c r="JJ259" s="207"/>
      <c r="JK259" s="207"/>
      <c r="JL259" s="207"/>
      <c r="JM259" s="207" t="str">
        <f t="shared" si="324"/>
        <v/>
      </c>
      <c r="JN259" s="207"/>
      <c r="JO259" s="207"/>
      <c r="JP259" s="209"/>
      <c r="JQ259" s="207"/>
      <c r="JR259" s="207"/>
      <c r="JS259" s="207"/>
      <c r="JT259" s="207" t="str">
        <f t="shared" si="325"/>
        <v/>
      </c>
      <c r="JU259" s="207"/>
      <c r="JV259" s="207"/>
      <c r="JW259" s="209"/>
      <c r="JX259" s="207"/>
      <c r="JY259" s="207"/>
      <c r="JZ259" s="207"/>
      <c r="KA259" s="207" t="str">
        <f t="shared" si="326"/>
        <v/>
      </c>
      <c r="KB259" s="207"/>
      <c r="KC259" s="207"/>
      <c r="KD259" s="209"/>
      <c r="KE259" s="207"/>
      <c r="KF259" s="207"/>
      <c r="KG259" s="207"/>
      <c r="KH259" s="207" t="str">
        <f t="shared" si="327"/>
        <v/>
      </c>
      <c r="KI259" s="207"/>
      <c r="KJ259" s="207"/>
      <c r="KK259" s="209"/>
      <c r="KL259" s="207"/>
      <c r="KM259" s="207"/>
      <c r="KN259" s="207"/>
      <c r="KO259" s="207" t="str">
        <f t="shared" si="328"/>
        <v/>
      </c>
      <c r="KP259" s="207"/>
      <c r="KQ259" s="207"/>
      <c r="KR259" s="207"/>
      <c r="KS259" s="207"/>
      <c r="KT259" s="207"/>
      <c r="KU259" s="207"/>
      <c r="KV259" s="207" t="str">
        <f t="shared" si="329"/>
        <v/>
      </c>
      <c r="KW259" s="207"/>
      <c r="KX259" s="207"/>
      <c r="KY259" s="209"/>
      <c r="KZ259" s="207"/>
      <c r="LA259" s="207"/>
      <c r="LB259" s="207"/>
      <c r="LC259" s="207" t="str">
        <f t="shared" si="330"/>
        <v/>
      </c>
      <c r="LD259" s="207"/>
      <c r="LE259" s="207"/>
      <c r="LF259" s="209"/>
      <c r="LG259" s="207"/>
      <c r="LH259" s="207"/>
      <c r="LI259" s="207"/>
      <c r="LJ259" s="207" t="str">
        <f t="shared" si="271"/>
        <v/>
      </c>
      <c r="LK259" s="207"/>
      <c r="LL259" s="207"/>
      <c r="LM259" s="209"/>
      <c r="LN259" s="207"/>
      <c r="LO259" s="207"/>
      <c r="LP259" s="207"/>
      <c r="LQ259" s="207" t="str">
        <f t="shared" si="272"/>
        <v/>
      </c>
      <c r="LR259" s="207"/>
      <c r="LS259" s="207"/>
      <c r="LT259" s="209"/>
      <c r="LU259" s="207"/>
      <c r="LV259" s="207"/>
      <c r="LW259" s="207"/>
      <c r="LX259" s="207" t="str">
        <f t="shared" si="273"/>
        <v/>
      </c>
      <c r="LY259" s="207"/>
      <c r="LZ259" s="207"/>
      <c r="MA259" s="209"/>
      <c r="MB259" s="207"/>
      <c r="MC259" s="207"/>
      <c r="MD259" s="207"/>
      <c r="ME259" s="207" t="str">
        <f t="shared" si="274"/>
        <v/>
      </c>
      <c r="MF259" s="207"/>
      <c r="MG259" s="207"/>
      <c r="MH259" s="207"/>
      <c r="MI259" s="207"/>
      <c r="MJ259" s="207"/>
      <c r="MK259" s="207"/>
      <c r="ML259" s="207" t="str">
        <f t="shared" si="275"/>
        <v/>
      </c>
      <c r="MM259" s="207"/>
      <c r="MN259" s="207"/>
      <c r="MO259" s="209"/>
      <c r="MP259" s="207"/>
      <c r="MQ259" s="207"/>
      <c r="MR259" s="207"/>
      <c r="MS259" s="207" t="str">
        <f t="shared" si="276"/>
        <v/>
      </c>
      <c r="MT259" s="207"/>
      <c r="MU259" s="207"/>
      <c r="MV259" s="209"/>
      <c r="MW259" s="207"/>
      <c r="MX259" s="207"/>
      <c r="MY259" s="207"/>
      <c r="MZ259" s="207" t="str">
        <f t="shared" si="277"/>
        <v/>
      </c>
      <c r="NA259" s="207"/>
      <c r="NB259" s="207"/>
      <c r="NC259" s="209"/>
      <c r="ND259" s="207"/>
      <c r="NE259" s="207"/>
      <c r="NF259" s="207"/>
      <c r="NG259" s="207" t="str">
        <f t="shared" si="278"/>
        <v/>
      </c>
      <c r="NH259" s="207"/>
      <c r="NI259" s="207"/>
      <c r="NJ259" s="209"/>
      <c r="NK259" s="207"/>
      <c r="NL259" s="207"/>
      <c r="NM259" s="207"/>
      <c r="NN259" s="207" t="str">
        <f t="shared" si="279"/>
        <v/>
      </c>
      <c r="NO259" s="207"/>
      <c r="NP259" s="207"/>
      <c r="NQ259" s="209"/>
      <c r="NR259" s="207"/>
      <c r="NS259" s="207"/>
      <c r="NT259" s="207"/>
      <c r="NU259" s="207" t="str">
        <f t="shared" si="280"/>
        <v/>
      </c>
      <c r="NV259" s="207"/>
      <c r="NW259" s="207"/>
      <c r="NX259" s="207"/>
      <c r="NY259" s="207"/>
      <c r="NZ259" s="207"/>
      <c r="OA259" s="207"/>
      <c r="OB259" s="207" t="str">
        <f t="shared" si="281"/>
        <v/>
      </c>
      <c r="OC259" s="207"/>
      <c r="OD259" s="207"/>
      <c r="OE259" s="209"/>
      <c r="OF259" s="207"/>
      <c r="OG259" s="207"/>
      <c r="OH259" s="207"/>
      <c r="OI259" s="207" t="str">
        <f t="shared" si="282"/>
        <v/>
      </c>
      <c r="OJ259" s="207"/>
      <c r="OK259" s="207"/>
      <c r="OL259" s="209"/>
      <c r="OM259" s="207"/>
      <c r="ON259" s="207"/>
      <c r="OO259" s="207"/>
      <c r="OP259" s="207" t="str">
        <f t="shared" si="283"/>
        <v/>
      </c>
      <c r="OQ259" s="207"/>
      <c r="OR259" s="207"/>
      <c r="OS259" s="209"/>
      <c r="OT259" s="207"/>
      <c r="OU259" s="207"/>
      <c r="OV259" s="207"/>
      <c r="OW259" s="207" t="str">
        <f t="shared" si="284"/>
        <v/>
      </c>
      <c r="OX259" s="207"/>
      <c r="OY259" s="207"/>
      <c r="OZ259" s="209"/>
      <c r="PA259" s="207"/>
      <c r="PB259" s="207"/>
      <c r="PC259" s="207"/>
      <c r="PD259" s="207" t="str">
        <f t="shared" si="285"/>
        <v/>
      </c>
      <c r="PE259" s="207"/>
      <c r="PF259" s="207"/>
      <c r="PG259" s="209"/>
      <c r="PH259" s="207"/>
      <c r="PI259" s="207"/>
      <c r="PJ259" s="207"/>
      <c r="PK259" s="207" t="str">
        <f t="shared" si="286"/>
        <v/>
      </c>
      <c r="PL259" s="207"/>
      <c r="PM259" s="207"/>
      <c r="PN259" s="207"/>
      <c r="PO259" s="207"/>
      <c r="PP259" s="207"/>
      <c r="PQ259" s="207"/>
      <c r="PR259" s="207" t="str">
        <f t="shared" si="287"/>
        <v/>
      </c>
      <c r="PS259" s="207"/>
      <c r="PT259" s="207"/>
      <c r="PU259" s="207"/>
      <c r="PV259" s="207"/>
      <c r="PW259" s="207"/>
      <c r="PX259" s="207"/>
      <c r="PY259" s="207" t="str">
        <f t="shared" si="288"/>
        <v/>
      </c>
      <c r="PZ259" s="207"/>
      <c r="QA259" s="207"/>
      <c r="QB259" s="207"/>
      <c r="QC259" s="207"/>
      <c r="QD259" s="207"/>
      <c r="QE259" s="207"/>
      <c r="QF259" s="207" t="str">
        <f t="shared" si="289"/>
        <v/>
      </c>
      <c r="QG259" s="207"/>
      <c r="QH259" s="207"/>
      <c r="QI259" s="207"/>
      <c r="QJ259" s="207"/>
      <c r="QK259" s="207"/>
      <c r="QL259" s="207"/>
      <c r="QM259" s="207"/>
      <c r="QN259" s="207"/>
      <c r="QO259" s="207"/>
      <c r="QP259" s="207"/>
      <c r="QQ259" s="207"/>
      <c r="QR259" s="207"/>
      <c r="QS259" s="207"/>
      <c r="QT259" s="207"/>
      <c r="QU259" s="207"/>
      <c r="QV259" s="207"/>
    </row>
    <row r="260" spans="1:464" s="6" customFormat="1" ht="16.5">
      <c r="A260" s="207"/>
      <c r="B260" s="208"/>
      <c r="C260" s="208"/>
      <c r="D260" s="208"/>
      <c r="E260" s="208"/>
      <c r="F260" s="207"/>
      <c r="G260" s="207" t="e">
        <f>#REF!</f>
        <v>#REF!</v>
      </c>
      <c r="H260" s="208"/>
      <c r="I260" s="208"/>
      <c r="J260" s="208"/>
      <c r="K260" s="207"/>
      <c r="L260" s="207"/>
      <c r="M260" s="207"/>
      <c r="N260" s="207" t="e">
        <f>#REF!</f>
        <v>#REF!</v>
      </c>
      <c r="O260" s="207"/>
      <c r="P260" s="207"/>
      <c r="Q260" s="209"/>
      <c r="R260" s="207"/>
      <c r="S260" s="207"/>
      <c r="T260" s="207"/>
      <c r="U260" s="207" t="e">
        <f>#REF!</f>
        <v>#REF!</v>
      </c>
      <c r="V260" s="207"/>
      <c r="W260" s="207"/>
      <c r="X260" s="209"/>
      <c r="Y260" s="207"/>
      <c r="Z260" s="207"/>
      <c r="AA260" s="207"/>
      <c r="AB260" s="207" t="e">
        <f>#REF!</f>
        <v>#REF!</v>
      </c>
      <c r="AC260" s="207"/>
      <c r="AD260" s="207"/>
      <c r="AE260" s="209"/>
      <c r="AF260" s="207"/>
      <c r="AG260" s="207"/>
      <c r="AH260" s="207"/>
      <c r="AI260" s="207" t="str">
        <f t="shared" si="290"/>
        <v/>
      </c>
      <c r="AJ260" s="207"/>
      <c r="AK260" s="207"/>
      <c r="AL260" s="209"/>
      <c r="AM260" s="207"/>
      <c r="AN260" s="207"/>
      <c r="AO260" s="207"/>
      <c r="AP260" s="207" t="str">
        <f t="shared" si="291"/>
        <v/>
      </c>
      <c r="AQ260" s="207"/>
      <c r="AR260" s="207"/>
      <c r="AS260" s="209"/>
      <c r="AT260" s="207"/>
      <c r="AU260" s="207"/>
      <c r="AV260" s="207"/>
      <c r="AW260" s="207" t="str">
        <f t="shared" si="292"/>
        <v/>
      </c>
      <c r="AX260" s="207"/>
      <c r="AY260" s="207"/>
      <c r="AZ260" s="207"/>
      <c r="BA260" s="207"/>
      <c r="BB260" s="207"/>
      <c r="BC260" s="207"/>
      <c r="BD260" s="207" t="str">
        <f t="shared" si="293"/>
        <v/>
      </c>
      <c r="BE260" s="207"/>
      <c r="BF260" s="207"/>
      <c r="BG260" s="209"/>
      <c r="BH260" s="207"/>
      <c r="BI260" s="207"/>
      <c r="BJ260" s="207"/>
      <c r="BK260" s="207" t="str">
        <f t="shared" si="294"/>
        <v/>
      </c>
      <c r="BL260" s="207"/>
      <c r="BM260" s="207"/>
      <c r="BN260" s="209"/>
      <c r="BO260" s="207"/>
      <c r="BP260" s="207"/>
      <c r="BQ260" s="207"/>
      <c r="BR260" s="207" t="str">
        <f t="shared" si="295"/>
        <v/>
      </c>
      <c r="BS260" s="207"/>
      <c r="BT260" s="207"/>
      <c r="BU260" s="209"/>
      <c r="BV260" s="207"/>
      <c r="BW260" s="207"/>
      <c r="BX260" s="207"/>
      <c r="BY260" s="207" t="str">
        <f t="shared" si="296"/>
        <v/>
      </c>
      <c r="BZ260" s="207"/>
      <c r="CA260" s="207"/>
      <c r="CB260" s="209"/>
      <c r="CC260" s="207"/>
      <c r="CD260" s="207"/>
      <c r="CE260" s="207"/>
      <c r="CF260" s="207" t="str">
        <f t="shared" si="297"/>
        <v/>
      </c>
      <c r="CG260" s="207"/>
      <c r="CH260" s="207"/>
      <c r="CI260" s="209"/>
      <c r="CJ260" s="207"/>
      <c r="CK260" s="207"/>
      <c r="CL260" s="207"/>
      <c r="CM260" s="207" t="str">
        <f t="shared" si="298"/>
        <v/>
      </c>
      <c r="CN260" s="207"/>
      <c r="CO260" s="207"/>
      <c r="CP260" s="207"/>
      <c r="CQ260" s="207"/>
      <c r="CR260" s="207"/>
      <c r="CS260" s="207"/>
      <c r="CT260" s="207" t="str">
        <f t="shared" si="299"/>
        <v/>
      </c>
      <c r="CU260" s="207"/>
      <c r="CV260" s="207"/>
      <c r="CW260" s="209"/>
      <c r="CX260" s="207"/>
      <c r="CY260" s="207"/>
      <c r="CZ260" s="207"/>
      <c r="DA260" s="207" t="str">
        <f t="shared" si="300"/>
        <v/>
      </c>
      <c r="DB260" s="207"/>
      <c r="DC260" s="207"/>
      <c r="DD260" s="209"/>
      <c r="DE260" s="207"/>
      <c r="DF260" s="207"/>
      <c r="DG260" s="207"/>
      <c r="DH260" s="207" t="str">
        <f t="shared" si="301"/>
        <v/>
      </c>
      <c r="DI260" s="207"/>
      <c r="DJ260" s="207"/>
      <c r="DK260" s="209"/>
      <c r="DL260" s="207"/>
      <c r="DM260" s="207"/>
      <c r="DN260" s="207"/>
      <c r="DO260" s="207" t="str">
        <f t="shared" si="302"/>
        <v/>
      </c>
      <c r="DP260" s="207"/>
      <c r="DQ260" s="207"/>
      <c r="DR260" s="209"/>
      <c r="DS260" s="207"/>
      <c r="DT260" s="207"/>
      <c r="DU260" s="207"/>
      <c r="DV260" s="207" t="str">
        <f t="shared" si="303"/>
        <v/>
      </c>
      <c r="DW260" s="207"/>
      <c r="DX260" s="207"/>
      <c r="DY260" s="209"/>
      <c r="DZ260" s="207"/>
      <c r="EA260" s="207"/>
      <c r="EB260" s="207"/>
      <c r="EC260" s="207" t="str">
        <f t="shared" si="304"/>
        <v/>
      </c>
      <c r="ED260" s="207"/>
      <c r="EE260" s="207"/>
      <c r="EF260" s="207"/>
      <c r="EG260" s="207"/>
      <c r="EH260" s="207"/>
      <c r="EI260" s="207"/>
      <c r="EJ260" s="207" t="str">
        <f t="shared" si="305"/>
        <v/>
      </c>
      <c r="EK260" s="207"/>
      <c r="EL260" s="207"/>
      <c r="EM260" s="209"/>
      <c r="EN260" s="207"/>
      <c r="EO260" s="207"/>
      <c r="EP260" s="207"/>
      <c r="EQ260" s="207" t="str">
        <f t="shared" si="306"/>
        <v/>
      </c>
      <c r="ER260" s="207"/>
      <c r="ES260" s="207"/>
      <c r="ET260" s="209"/>
      <c r="EU260" s="207"/>
      <c r="EV260" s="207"/>
      <c r="EW260" s="207"/>
      <c r="EX260" s="207" t="str">
        <f t="shared" si="307"/>
        <v/>
      </c>
      <c r="EY260" s="207"/>
      <c r="EZ260" s="207"/>
      <c r="FA260" s="209"/>
      <c r="FB260" s="207"/>
      <c r="FC260" s="207"/>
      <c r="FD260" s="207"/>
      <c r="FE260" s="207" t="str">
        <f t="shared" si="308"/>
        <v/>
      </c>
      <c r="FF260" s="207"/>
      <c r="FG260" s="207"/>
      <c r="FH260" s="209"/>
      <c r="FI260" s="207"/>
      <c r="FJ260" s="207"/>
      <c r="FK260" s="207"/>
      <c r="FL260" s="207" t="str">
        <f t="shared" si="309"/>
        <v/>
      </c>
      <c r="FM260" s="207"/>
      <c r="FN260" s="207"/>
      <c r="FO260" s="209"/>
      <c r="FP260" s="207"/>
      <c r="FQ260" s="207"/>
      <c r="FR260" s="207"/>
      <c r="FS260" s="207" t="str">
        <f t="shared" si="310"/>
        <v/>
      </c>
      <c r="FT260" s="207"/>
      <c r="FU260" s="207"/>
      <c r="FV260" s="207"/>
      <c r="FW260" s="207"/>
      <c r="FX260" s="207"/>
      <c r="FY260" s="207"/>
      <c r="FZ260" s="207" t="str">
        <f t="shared" si="311"/>
        <v/>
      </c>
      <c r="GA260" s="207"/>
      <c r="GB260" s="207"/>
      <c r="GC260" s="209"/>
      <c r="GD260" s="207"/>
      <c r="GE260" s="207"/>
      <c r="GF260" s="207"/>
      <c r="GG260" s="207" t="str">
        <f t="shared" si="312"/>
        <v/>
      </c>
      <c r="GH260" s="207"/>
      <c r="GI260" s="207"/>
      <c r="GJ260" s="209"/>
      <c r="GK260" s="207"/>
      <c r="GL260" s="207"/>
      <c r="GM260" s="207"/>
      <c r="GN260" s="207" t="str">
        <f t="shared" si="313"/>
        <v/>
      </c>
      <c r="GO260" s="207"/>
      <c r="GP260" s="207"/>
      <c r="GQ260" s="209"/>
      <c r="GR260" s="207"/>
      <c r="GS260" s="207"/>
      <c r="GT260" s="207"/>
      <c r="GU260" s="207" t="str">
        <f t="shared" si="314"/>
        <v/>
      </c>
      <c r="GV260" s="207"/>
      <c r="GW260" s="207"/>
      <c r="GX260" s="209"/>
      <c r="GY260" s="207"/>
      <c r="GZ260" s="207"/>
      <c r="HA260" s="207"/>
      <c r="HB260" s="207" t="str">
        <f t="shared" si="315"/>
        <v/>
      </c>
      <c r="HC260" s="207"/>
      <c r="HD260" s="207"/>
      <c r="HE260" s="209"/>
      <c r="HF260" s="207"/>
      <c r="HG260" s="207"/>
      <c r="HH260" s="207"/>
      <c r="HI260" s="207" t="str">
        <f t="shared" si="316"/>
        <v/>
      </c>
      <c r="HJ260" s="207"/>
      <c r="HK260" s="207"/>
      <c r="HL260" s="207"/>
      <c r="HM260" s="207"/>
      <c r="HN260" s="207"/>
      <c r="HO260" s="207"/>
      <c r="HP260" s="207" t="str">
        <f t="shared" si="317"/>
        <v/>
      </c>
      <c r="HQ260" s="207"/>
      <c r="HR260" s="207"/>
      <c r="HS260" s="209"/>
      <c r="HT260" s="207"/>
      <c r="HU260" s="207"/>
      <c r="HV260" s="207"/>
      <c r="HW260" s="207" t="str">
        <f t="shared" si="318"/>
        <v/>
      </c>
      <c r="HX260" s="207"/>
      <c r="HY260" s="207"/>
      <c r="HZ260" s="209"/>
      <c r="IA260" s="207"/>
      <c r="IB260" s="207"/>
      <c r="IC260" s="207"/>
      <c r="ID260" s="207" t="str">
        <f t="shared" si="319"/>
        <v/>
      </c>
      <c r="IE260" s="207"/>
      <c r="IF260" s="207"/>
      <c r="IG260" s="209"/>
      <c r="IH260" s="207"/>
      <c r="II260" s="207"/>
      <c r="IJ260" s="207"/>
      <c r="IK260" s="207" t="str">
        <f t="shared" si="320"/>
        <v/>
      </c>
      <c r="IL260" s="207"/>
      <c r="IM260" s="207"/>
      <c r="IN260" s="209"/>
      <c r="IO260" s="207"/>
      <c r="IP260" s="207"/>
      <c r="IQ260" s="207"/>
      <c r="IR260" s="207" t="str">
        <f t="shared" si="321"/>
        <v/>
      </c>
      <c r="IS260" s="207"/>
      <c r="IT260" s="207"/>
      <c r="IU260" s="209"/>
      <c r="IV260" s="207"/>
      <c r="IW260" s="207"/>
      <c r="IX260" s="207"/>
      <c r="IY260" s="207" t="str">
        <f t="shared" si="322"/>
        <v/>
      </c>
      <c r="IZ260" s="207"/>
      <c r="JA260" s="207"/>
      <c r="JB260" s="207"/>
      <c r="JC260" s="207"/>
      <c r="JD260" s="207"/>
      <c r="JE260" s="207"/>
      <c r="JF260" s="207" t="str">
        <f t="shared" si="323"/>
        <v/>
      </c>
      <c r="JG260" s="207"/>
      <c r="JH260" s="207"/>
      <c r="JI260" s="209"/>
      <c r="JJ260" s="207"/>
      <c r="JK260" s="207"/>
      <c r="JL260" s="207"/>
      <c r="JM260" s="207" t="str">
        <f t="shared" si="324"/>
        <v/>
      </c>
      <c r="JN260" s="207"/>
      <c r="JO260" s="207"/>
      <c r="JP260" s="209"/>
      <c r="JQ260" s="207"/>
      <c r="JR260" s="207"/>
      <c r="JS260" s="207"/>
      <c r="JT260" s="207" t="str">
        <f t="shared" si="325"/>
        <v/>
      </c>
      <c r="JU260" s="207"/>
      <c r="JV260" s="207"/>
      <c r="JW260" s="209"/>
      <c r="JX260" s="207"/>
      <c r="JY260" s="207"/>
      <c r="JZ260" s="207"/>
      <c r="KA260" s="207" t="str">
        <f t="shared" si="326"/>
        <v/>
      </c>
      <c r="KB260" s="207"/>
      <c r="KC260" s="207"/>
      <c r="KD260" s="209"/>
      <c r="KE260" s="207"/>
      <c r="KF260" s="207"/>
      <c r="KG260" s="207"/>
      <c r="KH260" s="207" t="str">
        <f t="shared" si="327"/>
        <v/>
      </c>
      <c r="KI260" s="207"/>
      <c r="KJ260" s="207"/>
      <c r="KK260" s="209"/>
      <c r="KL260" s="207"/>
      <c r="KM260" s="207"/>
      <c r="KN260" s="207"/>
      <c r="KO260" s="207" t="str">
        <f t="shared" si="328"/>
        <v/>
      </c>
      <c r="KP260" s="207"/>
      <c r="KQ260" s="207"/>
      <c r="KR260" s="207"/>
      <c r="KS260" s="207"/>
      <c r="KT260" s="207"/>
      <c r="KU260" s="207"/>
      <c r="KV260" s="207" t="str">
        <f t="shared" si="329"/>
        <v/>
      </c>
      <c r="KW260" s="207"/>
      <c r="KX260" s="207"/>
      <c r="KY260" s="209"/>
      <c r="KZ260" s="207"/>
      <c r="LA260" s="207"/>
      <c r="LB260" s="207"/>
      <c r="LC260" s="207" t="str">
        <f t="shared" si="330"/>
        <v/>
      </c>
      <c r="LD260" s="207"/>
      <c r="LE260" s="207"/>
      <c r="LF260" s="209"/>
      <c r="LG260" s="207"/>
      <c r="LH260" s="207"/>
      <c r="LI260" s="207"/>
      <c r="LJ260" s="207" t="str">
        <f t="shared" si="271"/>
        <v/>
      </c>
      <c r="LK260" s="207"/>
      <c r="LL260" s="207"/>
      <c r="LM260" s="209"/>
      <c r="LN260" s="207"/>
      <c r="LO260" s="207"/>
      <c r="LP260" s="207"/>
      <c r="LQ260" s="207" t="str">
        <f t="shared" si="272"/>
        <v/>
      </c>
      <c r="LR260" s="207"/>
      <c r="LS260" s="207"/>
      <c r="LT260" s="209"/>
      <c r="LU260" s="207"/>
      <c r="LV260" s="207"/>
      <c r="LW260" s="207"/>
      <c r="LX260" s="207" t="str">
        <f t="shared" si="273"/>
        <v/>
      </c>
      <c r="LY260" s="207"/>
      <c r="LZ260" s="207"/>
      <c r="MA260" s="209"/>
      <c r="MB260" s="207"/>
      <c r="MC260" s="207"/>
      <c r="MD260" s="207"/>
      <c r="ME260" s="207" t="str">
        <f t="shared" si="274"/>
        <v/>
      </c>
      <c r="MF260" s="207"/>
      <c r="MG260" s="207"/>
      <c r="MH260" s="207"/>
      <c r="MI260" s="207"/>
      <c r="MJ260" s="207"/>
      <c r="MK260" s="207"/>
      <c r="ML260" s="207" t="str">
        <f t="shared" si="275"/>
        <v/>
      </c>
      <c r="MM260" s="207"/>
      <c r="MN260" s="207"/>
      <c r="MO260" s="209"/>
      <c r="MP260" s="207"/>
      <c r="MQ260" s="207"/>
      <c r="MR260" s="207"/>
      <c r="MS260" s="207" t="str">
        <f t="shared" si="276"/>
        <v/>
      </c>
      <c r="MT260" s="207"/>
      <c r="MU260" s="207"/>
      <c r="MV260" s="209"/>
      <c r="MW260" s="207"/>
      <c r="MX260" s="207"/>
      <c r="MY260" s="207"/>
      <c r="MZ260" s="207" t="str">
        <f t="shared" si="277"/>
        <v/>
      </c>
      <c r="NA260" s="207"/>
      <c r="NB260" s="207"/>
      <c r="NC260" s="209"/>
      <c r="ND260" s="207"/>
      <c r="NE260" s="207"/>
      <c r="NF260" s="207"/>
      <c r="NG260" s="207" t="str">
        <f t="shared" si="278"/>
        <v/>
      </c>
      <c r="NH260" s="207"/>
      <c r="NI260" s="207"/>
      <c r="NJ260" s="209"/>
      <c r="NK260" s="207"/>
      <c r="NL260" s="207"/>
      <c r="NM260" s="207"/>
      <c r="NN260" s="207" t="str">
        <f t="shared" si="279"/>
        <v/>
      </c>
      <c r="NO260" s="207"/>
      <c r="NP260" s="207"/>
      <c r="NQ260" s="209"/>
      <c r="NR260" s="207"/>
      <c r="NS260" s="207"/>
      <c r="NT260" s="207"/>
      <c r="NU260" s="207" t="str">
        <f t="shared" si="280"/>
        <v/>
      </c>
      <c r="NV260" s="207"/>
      <c r="NW260" s="207"/>
      <c r="NX260" s="207"/>
      <c r="NY260" s="207"/>
      <c r="NZ260" s="207"/>
      <c r="OA260" s="207"/>
      <c r="OB260" s="207" t="str">
        <f t="shared" si="281"/>
        <v/>
      </c>
      <c r="OC260" s="207"/>
      <c r="OD260" s="207"/>
      <c r="OE260" s="209"/>
      <c r="OF260" s="207"/>
      <c r="OG260" s="207"/>
      <c r="OH260" s="207"/>
      <c r="OI260" s="207" t="str">
        <f t="shared" si="282"/>
        <v/>
      </c>
      <c r="OJ260" s="207"/>
      <c r="OK260" s="207"/>
      <c r="OL260" s="209"/>
      <c r="OM260" s="207"/>
      <c r="ON260" s="207"/>
      <c r="OO260" s="207"/>
      <c r="OP260" s="207" t="str">
        <f t="shared" si="283"/>
        <v/>
      </c>
      <c r="OQ260" s="207"/>
      <c r="OR260" s="207"/>
      <c r="OS260" s="209"/>
      <c r="OT260" s="207"/>
      <c r="OU260" s="207"/>
      <c r="OV260" s="207"/>
      <c r="OW260" s="207" t="str">
        <f t="shared" si="284"/>
        <v/>
      </c>
      <c r="OX260" s="207"/>
      <c r="OY260" s="207"/>
      <c r="OZ260" s="209"/>
      <c r="PA260" s="207"/>
      <c r="PB260" s="207"/>
      <c r="PC260" s="207"/>
      <c r="PD260" s="207" t="str">
        <f t="shared" si="285"/>
        <v/>
      </c>
      <c r="PE260" s="207"/>
      <c r="PF260" s="207"/>
      <c r="PG260" s="209"/>
      <c r="PH260" s="207"/>
      <c r="PI260" s="207"/>
      <c r="PJ260" s="207"/>
      <c r="PK260" s="207" t="str">
        <f t="shared" si="286"/>
        <v/>
      </c>
      <c r="PL260" s="207"/>
      <c r="PM260" s="207"/>
      <c r="PN260" s="207"/>
      <c r="PO260" s="207"/>
      <c r="PP260" s="207"/>
      <c r="PQ260" s="207"/>
      <c r="PR260" s="207" t="str">
        <f t="shared" si="287"/>
        <v/>
      </c>
      <c r="PS260" s="207"/>
      <c r="PT260" s="207"/>
      <c r="PU260" s="207"/>
      <c r="PV260" s="207"/>
      <c r="PW260" s="207"/>
      <c r="PX260" s="207"/>
      <c r="PY260" s="207" t="str">
        <f t="shared" si="288"/>
        <v/>
      </c>
      <c r="PZ260" s="207"/>
      <c r="QA260" s="207"/>
      <c r="QB260" s="207"/>
      <c r="QC260" s="207"/>
      <c r="QD260" s="207"/>
      <c r="QE260" s="207"/>
      <c r="QF260" s="207" t="str">
        <f t="shared" si="289"/>
        <v/>
      </c>
      <c r="QG260" s="207"/>
      <c r="QH260" s="207"/>
      <c r="QI260" s="207"/>
      <c r="QJ260" s="207"/>
      <c r="QK260" s="207"/>
      <c r="QL260" s="207"/>
      <c r="QM260" s="207"/>
      <c r="QN260" s="207"/>
      <c r="QO260" s="207"/>
      <c r="QP260" s="207"/>
      <c r="QQ260" s="207"/>
      <c r="QR260" s="207"/>
      <c r="QS260" s="207"/>
      <c r="QT260" s="207"/>
      <c r="QU260" s="207"/>
      <c r="QV260" s="207"/>
    </row>
    <row r="261" spans="1:464" s="6" customFormat="1" ht="16.5">
      <c r="A261" s="207"/>
      <c r="B261" s="208"/>
      <c r="C261" s="208"/>
      <c r="D261" s="208"/>
      <c r="E261" s="208"/>
      <c r="F261" s="207"/>
      <c r="G261" s="207" t="e">
        <f>#REF!</f>
        <v>#REF!</v>
      </c>
      <c r="H261" s="208"/>
      <c r="I261" s="208"/>
      <c r="J261" s="208"/>
      <c r="K261" s="207"/>
      <c r="L261" s="207"/>
      <c r="M261" s="207"/>
      <c r="N261" s="207" t="e">
        <f>#REF!</f>
        <v>#REF!</v>
      </c>
      <c r="O261" s="207"/>
      <c r="P261" s="207"/>
      <c r="Q261" s="209"/>
      <c r="R261" s="207"/>
      <c r="S261" s="207"/>
      <c r="T261" s="207"/>
      <c r="U261" s="207" t="e">
        <f>#REF!</f>
        <v>#REF!</v>
      </c>
      <c r="V261" s="207"/>
      <c r="W261" s="207"/>
      <c r="X261" s="209"/>
      <c r="Y261" s="207"/>
      <c r="Z261" s="207"/>
      <c r="AA261" s="207"/>
      <c r="AB261" s="207" t="e">
        <f>#REF!</f>
        <v>#REF!</v>
      </c>
      <c r="AC261" s="207"/>
      <c r="AD261" s="207"/>
      <c r="AE261" s="209"/>
      <c r="AF261" s="207"/>
      <c r="AG261" s="207"/>
      <c r="AH261" s="207"/>
      <c r="AI261" s="207" t="str">
        <f t="shared" si="290"/>
        <v/>
      </c>
      <c r="AJ261" s="207"/>
      <c r="AK261" s="207"/>
      <c r="AL261" s="209"/>
      <c r="AM261" s="207"/>
      <c r="AN261" s="207"/>
      <c r="AO261" s="207"/>
      <c r="AP261" s="207" t="str">
        <f t="shared" si="291"/>
        <v/>
      </c>
      <c r="AQ261" s="207"/>
      <c r="AR261" s="207"/>
      <c r="AS261" s="209"/>
      <c r="AT261" s="207"/>
      <c r="AU261" s="207"/>
      <c r="AV261" s="207"/>
      <c r="AW261" s="207" t="str">
        <f t="shared" si="292"/>
        <v/>
      </c>
      <c r="AX261" s="207"/>
      <c r="AY261" s="207"/>
      <c r="AZ261" s="207"/>
      <c r="BA261" s="207"/>
      <c r="BB261" s="207"/>
      <c r="BC261" s="207"/>
      <c r="BD261" s="207" t="str">
        <f t="shared" si="293"/>
        <v/>
      </c>
      <c r="BE261" s="207"/>
      <c r="BF261" s="207"/>
      <c r="BG261" s="209"/>
      <c r="BH261" s="207"/>
      <c r="BI261" s="207"/>
      <c r="BJ261" s="207"/>
      <c r="BK261" s="207" t="str">
        <f t="shared" si="294"/>
        <v/>
      </c>
      <c r="BL261" s="207"/>
      <c r="BM261" s="207"/>
      <c r="BN261" s="209"/>
      <c r="BO261" s="207"/>
      <c r="BP261" s="207"/>
      <c r="BQ261" s="207"/>
      <c r="BR261" s="207" t="str">
        <f t="shared" si="295"/>
        <v/>
      </c>
      <c r="BS261" s="207"/>
      <c r="BT261" s="207"/>
      <c r="BU261" s="209"/>
      <c r="BV261" s="207"/>
      <c r="BW261" s="207"/>
      <c r="BX261" s="207"/>
      <c r="BY261" s="207" t="str">
        <f t="shared" si="296"/>
        <v/>
      </c>
      <c r="BZ261" s="207"/>
      <c r="CA261" s="207"/>
      <c r="CB261" s="209"/>
      <c r="CC261" s="207"/>
      <c r="CD261" s="207"/>
      <c r="CE261" s="207"/>
      <c r="CF261" s="207" t="str">
        <f t="shared" si="297"/>
        <v/>
      </c>
      <c r="CG261" s="207"/>
      <c r="CH261" s="207"/>
      <c r="CI261" s="209"/>
      <c r="CJ261" s="207"/>
      <c r="CK261" s="207"/>
      <c r="CL261" s="207"/>
      <c r="CM261" s="207" t="str">
        <f t="shared" si="298"/>
        <v/>
      </c>
      <c r="CN261" s="207"/>
      <c r="CO261" s="207"/>
      <c r="CP261" s="207"/>
      <c r="CQ261" s="207"/>
      <c r="CR261" s="207"/>
      <c r="CS261" s="207"/>
      <c r="CT261" s="207" t="str">
        <f t="shared" si="299"/>
        <v/>
      </c>
      <c r="CU261" s="207"/>
      <c r="CV261" s="207"/>
      <c r="CW261" s="209"/>
      <c r="CX261" s="207"/>
      <c r="CY261" s="207"/>
      <c r="CZ261" s="207"/>
      <c r="DA261" s="207" t="str">
        <f t="shared" si="300"/>
        <v/>
      </c>
      <c r="DB261" s="207"/>
      <c r="DC261" s="207"/>
      <c r="DD261" s="209"/>
      <c r="DE261" s="207"/>
      <c r="DF261" s="207"/>
      <c r="DG261" s="207"/>
      <c r="DH261" s="207" t="str">
        <f t="shared" si="301"/>
        <v/>
      </c>
      <c r="DI261" s="207"/>
      <c r="DJ261" s="207"/>
      <c r="DK261" s="209"/>
      <c r="DL261" s="207"/>
      <c r="DM261" s="207"/>
      <c r="DN261" s="207"/>
      <c r="DO261" s="207" t="str">
        <f t="shared" si="302"/>
        <v/>
      </c>
      <c r="DP261" s="207"/>
      <c r="DQ261" s="207"/>
      <c r="DR261" s="209"/>
      <c r="DS261" s="207"/>
      <c r="DT261" s="207"/>
      <c r="DU261" s="207"/>
      <c r="DV261" s="207" t="str">
        <f t="shared" si="303"/>
        <v/>
      </c>
      <c r="DW261" s="207"/>
      <c r="DX261" s="207"/>
      <c r="DY261" s="209"/>
      <c r="DZ261" s="207"/>
      <c r="EA261" s="207"/>
      <c r="EB261" s="207"/>
      <c r="EC261" s="207" t="str">
        <f t="shared" si="304"/>
        <v/>
      </c>
      <c r="ED261" s="207"/>
      <c r="EE261" s="207"/>
      <c r="EF261" s="207"/>
      <c r="EG261" s="207"/>
      <c r="EH261" s="207"/>
      <c r="EI261" s="207"/>
      <c r="EJ261" s="207" t="str">
        <f t="shared" si="305"/>
        <v/>
      </c>
      <c r="EK261" s="207"/>
      <c r="EL261" s="207"/>
      <c r="EM261" s="209"/>
      <c r="EN261" s="207"/>
      <c r="EO261" s="207"/>
      <c r="EP261" s="207"/>
      <c r="EQ261" s="207" t="str">
        <f t="shared" si="306"/>
        <v/>
      </c>
      <c r="ER261" s="207"/>
      <c r="ES261" s="207"/>
      <c r="ET261" s="209"/>
      <c r="EU261" s="207"/>
      <c r="EV261" s="207"/>
      <c r="EW261" s="207"/>
      <c r="EX261" s="207" t="str">
        <f t="shared" si="307"/>
        <v/>
      </c>
      <c r="EY261" s="207"/>
      <c r="EZ261" s="207"/>
      <c r="FA261" s="209"/>
      <c r="FB261" s="207"/>
      <c r="FC261" s="207"/>
      <c r="FD261" s="207"/>
      <c r="FE261" s="207" t="str">
        <f t="shared" si="308"/>
        <v/>
      </c>
      <c r="FF261" s="207"/>
      <c r="FG261" s="207"/>
      <c r="FH261" s="209"/>
      <c r="FI261" s="207"/>
      <c r="FJ261" s="207"/>
      <c r="FK261" s="207"/>
      <c r="FL261" s="207" t="str">
        <f t="shared" si="309"/>
        <v/>
      </c>
      <c r="FM261" s="207"/>
      <c r="FN261" s="207"/>
      <c r="FO261" s="209"/>
      <c r="FP261" s="207"/>
      <c r="FQ261" s="207"/>
      <c r="FR261" s="207"/>
      <c r="FS261" s="207" t="str">
        <f t="shared" si="310"/>
        <v/>
      </c>
      <c r="FT261" s="207"/>
      <c r="FU261" s="207"/>
      <c r="FV261" s="207"/>
      <c r="FW261" s="207"/>
      <c r="FX261" s="207"/>
      <c r="FY261" s="207"/>
      <c r="FZ261" s="207" t="str">
        <f t="shared" si="311"/>
        <v/>
      </c>
      <c r="GA261" s="207"/>
      <c r="GB261" s="207"/>
      <c r="GC261" s="209"/>
      <c r="GD261" s="207"/>
      <c r="GE261" s="207"/>
      <c r="GF261" s="207"/>
      <c r="GG261" s="207" t="str">
        <f t="shared" si="312"/>
        <v/>
      </c>
      <c r="GH261" s="207"/>
      <c r="GI261" s="207"/>
      <c r="GJ261" s="209"/>
      <c r="GK261" s="207"/>
      <c r="GL261" s="207"/>
      <c r="GM261" s="207"/>
      <c r="GN261" s="207" t="str">
        <f t="shared" si="313"/>
        <v/>
      </c>
      <c r="GO261" s="207"/>
      <c r="GP261" s="207"/>
      <c r="GQ261" s="209"/>
      <c r="GR261" s="207"/>
      <c r="GS261" s="207"/>
      <c r="GT261" s="207"/>
      <c r="GU261" s="207" t="str">
        <f t="shared" si="314"/>
        <v/>
      </c>
      <c r="GV261" s="207"/>
      <c r="GW261" s="207"/>
      <c r="GX261" s="209"/>
      <c r="GY261" s="207"/>
      <c r="GZ261" s="207"/>
      <c r="HA261" s="207"/>
      <c r="HB261" s="207" t="str">
        <f t="shared" si="315"/>
        <v/>
      </c>
      <c r="HC261" s="207"/>
      <c r="HD261" s="207"/>
      <c r="HE261" s="209"/>
      <c r="HF261" s="207"/>
      <c r="HG261" s="207"/>
      <c r="HH261" s="207"/>
      <c r="HI261" s="207" t="str">
        <f t="shared" si="316"/>
        <v/>
      </c>
      <c r="HJ261" s="207"/>
      <c r="HK261" s="207"/>
      <c r="HL261" s="207"/>
      <c r="HM261" s="207"/>
      <c r="HN261" s="207"/>
      <c r="HO261" s="207"/>
      <c r="HP261" s="207" t="str">
        <f t="shared" si="317"/>
        <v/>
      </c>
      <c r="HQ261" s="207"/>
      <c r="HR261" s="207"/>
      <c r="HS261" s="209"/>
      <c r="HT261" s="207"/>
      <c r="HU261" s="207"/>
      <c r="HV261" s="207"/>
      <c r="HW261" s="207" t="str">
        <f t="shared" si="318"/>
        <v/>
      </c>
      <c r="HX261" s="207"/>
      <c r="HY261" s="207"/>
      <c r="HZ261" s="209"/>
      <c r="IA261" s="207"/>
      <c r="IB261" s="207"/>
      <c r="IC261" s="207"/>
      <c r="ID261" s="207" t="str">
        <f t="shared" si="319"/>
        <v/>
      </c>
      <c r="IE261" s="207"/>
      <c r="IF261" s="207"/>
      <c r="IG261" s="209"/>
      <c r="IH261" s="207"/>
      <c r="II261" s="207"/>
      <c r="IJ261" s="207"/>
      <c r="IK261" s="207" t="str">
        <f t="shared" si="320"/>
        <v/>
      </c>
      <c r="IL261" s="207"/>
      <c r="IM261" s="207"/>
      <c r="IN261" s="209"/>
      <c r="IO261" s="207"/>
      <c r="IP261" s="207"/>
      <c r="IQ261" s="207"/>
      <c r="IR261" s="207" t="str">
        <f t="shared" si="321"/>
        <v/>
      </c>
      <c r="IS261" s="207"/>
      <c r="IT261" s="207"/>
      <c r="IU261" s="209"/>
      <c r="IV261" s="207"/>
      <c r="IW261" s="207"/>
      <c r="IX261" s="207"/>
      <c r="IY261" s="207" t="str">
        <f t="shared" si="322"/>
        <v/>
      </c>
      <c r="IZ261" s="207"/>
      <c r="JA261" s="207"/>
      <c r="JB261" s="207"/>
      <c r="JC261" s="207"/>
      <c r="JD261" s="207"/>
      <c r="JE261" s="207"/>
      <c r="JF261" s="207" t="str">
        <f t="shared" si="323"/>
        <v/>
      </c>
      <c r="JG261" s="207"/>
      <c r="JH261" s="207"/>
      <c r="JI261" s="209"/>
      <c r="JJ261" s="207"/>
      <c r="JK261" s="207"/>
      <c r="JL261" s="207"/>
      <c r="JM261" s="207" t="str">
        <f t="shared" si="324"/>
        <v/>
      </c>
      <c r="JN261" s="207"/>
      <c r="JO261" s="207"/>
      <c r="JP261" s="209"/>
      <c r="JQ261" s="207"/>
      <c r="JR261" s="207"/>
      <c r="JS261" s="207"/>
      <c r="JT261" s="207" t="str">
        <f t="shared" si="325"/>
        <v/>
      </c>
      <c r="JU261" s="207"/>
      <c r="JV261" s="207"/>
      <c r="JW261" s="209"/>
      <c r="JX261" s="207"/>
      <c r="JY261" s="207"/>
      <c r="JZ261" s="207"/>
      <c r="KA261" s="207" t="str">
        <f t="shared" si="326"/>
        <v/>
      </c>
      <c r="KB261" s="207"/>
      <c r="KC261" s="207"/>
      <c r="KD261" s="209"/>
      <c r="KE261" s="207"/>
      <c r="KF261" s="207"/>
      <c r="KG261" s="207"/>
      <c r="KH261" s="207" t="str">
        <f t="shared" si="327"/>
        <v/>
      </c>
      <c r="KI261" s="207"/>
      <c r="KJ261" s="207"/>
      <c r="KK261" s="209"/>
      <c r="KL261" s="207"/>
      <c r="KM261" s="207"/>
      <c r="KN261" s="207"/>
      <c r="KO261" s="207" t="str">
        <f t="shared" si="328"/>
        <v/>
      </c>
      <c r="KP261" s="207"/>
      <c r="KQ261" s="207"/>
      <c r="KR261" s="207"/>
      <c r="KS261" s="207"/>
      <c r="KT261" s="207"/>
      <c r="KU261" s="207"/>
      <c r="KV261" s="207" t="str">
        <f t="shared" si="329"/>
        <v/>
      </c>
      <c r="KW261" s="207"/>
      <c r="KX261" s="207"/>
      <c r="KY261" s="209"/>
      <c r="KZ261" s="207"/>
      <c r="LA261" s="207"/>
      <c r="LB261" s="207"/>
      <c r="LC261" s="207" t="str">
        <f t="shared" si="330"/>
        <v/>
      </c>
      <c r="LD261" s="207"/>
      <c r="LE261" s="207"/>
      <c r="LF261" s="209"/>
      <c r="LG261" s="207"/>
      <c r="LH261" s="207"/>
      <c r="LI261" s="207"/>
      <c r="LJ261" s="207" t="str">
        <f t="shared" si="271"/>
        <v/>
      </c>
      <c r="LK261" s="207"/>
      <c r="LL261" s="207"/>
      <c r="LM261" s="209"/>
      <c r="LN261" s="207"/>
      <c r="LO261" s="207"/>
      <c r="LP261" s="207"/>
      <c r="LQ261" s="207" t="str">
        <f t="shared" si="272"/>
        <v/>
      </c>
      <c r="LR261" s="207"/>
      <c r="LS261" s="207"/>
      <c r="LT261" s="209"/>
      <c r="LU261" s="207"/>
      <c r="LV261" s="207"/>
      <c r="LW261" s="207"/>
      <c r="LX261" s="207" t="str">
        <f t="shared" si="273"/>
        <v/>
      </c>
      <c r="LY261" s="207"/>
      <c r="LZ261" s="207"/>
      <c r="MA261" s="209"/>
      <c r="MB261" s="207"/>
      <c r="MC261" s="207"/>
      <c r="MD261" s="207"/>
      <c r="ME261" s="207" t="str">
        <f t="shared" si="274"/>
        <v/>
      </c>
      <c r="MF261" s="207"/>
      <c r="MG261" s="207"/>
      <c r="MH261" s="207"/>
      <c r="MI261" s="207"/>
      <c r="MJ261" s="207"/>
      <c r="MK261" s="207"/>
      <c r="ML261" s="207" t="str">
        <f t="shared" si="275"/>
        <v/>
      </c>
      <c r="MM261" s="207"/>
      <c r="MN261" s="207"/>
      <c r="MO261" s="209"/>
      <c r="MP261" s="207"/>
      <c r="MQ261" s="207"/>
      <c r="MR261" s="207"/>
      <c r="MS261" s="207" t="str">
        <f t="shared" si="276"/>
        <v/>
      </c>
      <c r="MT261" s="207"/>
      <c r="MU261" s="207"/>
      <c r="MV261" s="209"/>
      <c r="MW261" s="207"/>
      <c r="MX261" s="207"/>
      <c r="MY261" s="207"/>
      <c r="MZ261" s="207" t="str">
        <f t="shared" si="277"/>
        <v/>
      </c>
      <c r="NA261" s="207"/>
      <c r="NB261" s="207"/>
      <c r="NC261" s="209"/>
      <c r="ND261" s="207"/>
      <c r="NE261" s="207"/>
      <c r="NF261" s="207"/>
      <c r="NG261" s="207" t="str">
        <f t="shared" si="278"/>
        <v/>
      </c>
      <c r="NH261" s="207"/>
      <c r="NI261" s="207"/>
      <c r="NJ261" s="209"/>
      <c r="NK261" s="207"/>
      <c r="NL261" s="207"/>
      <c r="NM261" s="207"/>
      <c r="NN261" s="207" t="str">
        <f t="shared" si="279"/>
        <v/>
      </c>
      <c r="NO261" s="207"/>
      <c r="NP261" s="207"/>
      <c r="NQ261" s="209"/>
      <c r="NR261" s="207"/>
      <c r="NS261" s="207"/>
      <c r="NT261" s="207"/>
      <c r="NU261" s="207" t="str">
        <f t="shared" si="280"/>
        <v/>
      </c>
      <c r="NV261" s="207"/>
      <c r="NW261" s="207"/>
      <c r="NX261" s="207"/>
      <c r="NY261" s="207"/>
      <c r="NZ261" s="207"/>
      <c r="OA261" s="207"/>
      <c r="OB261" s="207" t="str">
        <f t="shared" si="281"/>
        <v/>
      </c>
      <c r="OC261" s="207"/>
      <c r="OD261" s="207"/>
      <c r="OE261" s="209"/>
      <c r="OF261" s="207"/>
      <c r="OG261" s="207"/>
      <c r="OH261" s="207"/>
      <c r="OI261" s="207" t="str">
        <f t="shared" si="282"/>
        <v/>
      </c>
      <c r="OJ261" s="207"/>
      <c r="OK261" s="207"/>
      <c r="OL261" s="209"/>
      <c r="OM261" s="207"/>
      <c r="ON261" s="207"/>
      <c r="OO261" s="207"/>
      <c r="OP261" s="207" t="str">
        <f t="shared" si="283"/>
        <v/>
      </c>
      <c r="OQ261" s="207"/>
      <c r="OR261" s="207"/>
      <c r="OS261" s="209"/>
      <c r="OT261" s="207"/>
      <c r="OU261" s="207"/>
      <c r="OV261" s="207"/>
      <c r="OW261" s="207" t="str">
        <f t="shared" si="284"/>
        <v/>
      </c>
      <c r="OX261" s="207"/>
      <c r="OY261" s="207"/>
      <c r="OZ261" s="209"/>
      <c r="PA261" s="207"/>
      <c r="PB261" s="207"/>
      <c r="PC261" s="207"/>
      <c r="PD261" s="207" t="str">
        <f t="shared" si="285"/>
        <v/>
      </c>
      <c r="PE261" s="207"/>
      <c r="PF261" s="207"/>
      <c r="PG261" s="209"/>
      <c r="PH261" s="207"/>
      <c r="PI261" s="207"/>
      <c r="PJ261" s="207"/>
      <c r="PK261" s="207" t="str">
        <f t="shared" si="286"/>
        <v/>
      </c>
      <c r="PL261" s="207"/>
      <c r="PM261" s="207"/>
      <c r="PN261" s="207"/>
      <c r="PO261" s="207"/>
      <c r="PP261" s="207"/>
      <c r="PQ261" s="207"/>
      <c r="PR261" s="207" t="str">
        <f t="shared" si="287"/>
        <v/>
      </c>
      <c r="PS261" s="207"/>
      <c r="PT261" s="207"/>
      <c r="PU261" s="207"/>
      <c r="PV261" s="207"/>
      <c r="PW261" s="207"/>
      <c r="PX261" s="207"/>
      <c r="PY261" s="207" t="str">
        <f t="shared" si="288"/>
        <v/>
      </c>
      <c r="PZ261" s="207"/>
      <c r="QA261" s="207"/>
      <c r="QB261" s="207"/>
      <c r="QC261" s="207"/>
      <c r="QD261" s="207"/>
      <c r="QE261" s="207"/>
      <c r="QF261" s="207" t="str">
        <f t="shared" si="289"/>
        <v/>
      </c>
      <c r="QG261" s="207"/>
      <c r="QH261" s="207"/>
      <c r="QI261" s="207"/>
      <c r="QJ261" s="207"/>
      <c r="QK261" s="207"/>
      <c r="QL261" s="207"/>
      <c r="QM261" s="207"/>
      <c r="QN261" s="207"/>
      <c r="QO261" s="207"/>
      <c r="QP261" s="207"/>
      <c r="QQ261" s="207"/>
      <c r="QR261" s="207"/>
      <c r="QS261" s="207"/>
      <c r="QT261" s="207"/>
      <c r="QU261" s="207"/>
      <c r="QV261" s="207"/>
    </row>
    <row r="262" spans="1:464" s="6" customFormat="1" ht="16.5">
      <c r="A262" s="207"/>
      <c r="B262" s="208"/>
      <c r="C262" s="208"/>
      <c r="D262" s="208"/>
      <c r="E262" s="208"/>
      <c r="F262" s="207"/>
      <c r="G262" s="207" t="e">
        <f>G85</f>
        <v>#N/A</v>
      </c>
      <c r="H262" s="208"/>
      <c r="I262" s="208"/>
      <c r="J262" s="208"/>
      <c r="K262" s="207"/>
      <c r="L262" s="207"/>
      <c r="M262" s="207"/>
      <c r="N262" s="207">
        <f>N85</f>
        <v>0</v>
      </c>
      <c r="O262" s="207"/>
      <c r="P262" s="207"/>
      <c r="Q262" s="209"/>
      <c r="R262" s="207"/>
      <c r="S262" s="207"/>
      <c r="T262" s="207"/>
      <c r="U262" s="207">
        <f>U85</f>
        <v>0</v>
      </c>
      <c r="V262" s="207"/>
      <c r="W262" s="207"/>
      <c r="X262" s="209"/>
      <c r="Y262" s="207"/>
      <c r="Z262" s="207"/>
      <c r="AA262" s="207"/>
      <c r="AB262" s="207">
        <f>AB85</f>
        <v>0</v>
      </c>
      <c r="AC262" s="207"/>
      <c r="AD262" s="207"/>
      <c r="AE262" s="209"/>
      <c r="AF262" s="207"/>
      <c r="AG262" s="207"/>
      <c r="AH262" s="207"/>
      <c r="AI262" s="207" t="str">
        <f t="shared" si="290"/>
        <v/>
      </c>
      <c r="AJ262" s="207"/>
      <c r="AK262" s="207"/>
      <c r="AL262" s="209"/>
      <c r="AM262" s="207"/>
      <c r="AN262" s="207"/>
      <c r="AO262" s="207"/>
      <c r="AP262" s="207" t="str">
        <f t="shared" si="291"/>
        <v/>
      </c>
      <c r="AQ262" s="207"/>
      <c r="AR262" s="207"/>
      <c r="AS262" s="209"/>
      <c r="AT262" s="207"/>
      <c r="AU262" s="207"/>
      <c r="AV262" s="207"/>
      <c r="AW262" s="207" t="str">
        <f t="shared" si="292"/>
        <v/>
      </c>
      <c r="AX262" s="207"/>
      <c r="AY262" s="207"/>
      <c r="AZ262" s="207"/>
      <c r="BA262" s="207"/>
      <c r="BB262" s="207"/>
      <c r="BC262" s="207"/>
      <c r="BD262" s="207" t="str">
        <f t="shared" si="293"/>
        <v/>
      </c>
      <c r="BE262" s="207"/>
      <c r="BF262" s="207"/>
      <c r="BG262" s="209"/>
      <c r="BH262" s="207"/>
      <c r="BI262" s="207"/>
      <c r="BJ262" s="207"/>
      <c r="BK262" s="207" t="str">
        <f t="shared" si="294"/>
        <v/>
      </c>
      <c r="BL262" s="207"/>
      <c r="BM262" s="207"/>
      <c r="BN262" s="209"/>
      <c r="BO262" s="207"/>
      <c r="BP262" s="207"/>
      <c r="BQ262" s="207"/>
      <c r="BR262" s="207" t="str">
        <f t="shared" si="295"/>
        <v/>
      </c>
      <c r="BS262" s="207"/>
      <c r="BT262" s="207"/>
      <c r="BU262" s="209"/>
      <c r="BV262" s="207"/>
      <c r="BW262" s="207"/>
      <c r="BX262" s="207"/>
      <c r="BY262" s="207" t="str">
        <f t="shared" si="296"/>
        <v/>
      </c>
      <c r="BZ262" s="207"/>
      <c r="CA262" s="207"/>
      <c r="CB262" s="209"/>
      <c r="CC262" s="207"/>
      <c r="CD262" s="207"/>
      <c r="CE262" s="207"/>
      <c r="CF262" s="207" t="str">
        <f t="shared" si="297"/>
        <v/>
      </c>
      <c r="CG262" s="207"/>
      <c r="CH262" s="207"/>
      <c r="CI262" s="209"/>
      <c r="CJ262" s="207"/>
      <c r="CK262" s="207"/>
      <c r="CL262" s="207"/>
      <c r="CM262" s="207" t="str">
        <f t="shared" si="298"/>
        <v/>
      </c>
      <c r="CN262" s="207"/>
      <c r="CO262" s="207"/>
      <c r="CP262" s="207"/>
      <c r="CQ262" s="207"/>
      <c r="CR262" s="207"/>
      <c r="CS262" s="207"/>
      <c r="CT262" s="207" t="str">
        <f t="shared" si="299"/>
        <v/>
      </c>
      <c r="CU262" s="207"/>
      <c r="CV262" s="207"/>
      <c r="CW262" s="209"/>
      <c r="CX262" s="207"/>
      <c r="CY262" s="207"/>
      <c r="CZ262" s="207"/>
      <c r="DA262" s="207" t="str">
        <f t="shared" si="300"/>
        <v/>
      </c>
      <c r="DB262" s="207"/>
      <c r="DC262" s="207"/>
      <c r="DD262" s="209"/>
      <c r="DE262" s="207"/>
      <c r="DF262" s="207"/>
      <c r="DG262" s="207"/>
      <c r="DH262" s="207" t="str">
        <f t="shared" si="301"/>
        <v/>
      </c>
      <c r="DI262" s="207"/>
      <c r="DJ262" s="207"/>
      <c r="DK262" s="209"/>
      <c r="DL262" s="207"/>
      <c r="DM262" s="207"/>
      <c r="DN262" s="207"/>
      <c r="DO262" s="207" t="str">
        <f t="shared" si="302"/>
        <v/>
      </c>
      <c r="DP262" s="207"/>
      <c r="DQ262" s="207"/>
      <c r="DR262" s="209"/>
      <c r="DS262" s="207"/>
      <c r="DT262" s="207"/>
      <c r="DU262" s="207"/>
      <c r="DV262" s="207" t="str">
        <f t="shared" si="303"/>
        <v/>
      </c>
      <c r="DW262" s="207"/>
      <c r="DX262" s="207"/>
      <c r="DY262" s="209"/>
      <c r="DZ262" s="207"/>
      <c r="EA262" s="207"/>
      <c r="EB262" s="207"/>
      <c r="EC262" s="207" t="str">
        <f t="shared" si="304"/>
        <v/>
      </c>
      <c r="ED262" s="207"/>
      <c r="EE262" s="207"/>
      <c r="EF262" s="207"/>
      <c r="EG262" s="207"/>
      <c r="EH262" s="207"/>
      <c r="EI262" s="207"/>
      <c r="EJ262" s="207" t="str">
        <f t="shared" si="305"/>
        <v/>
      </c>
      <c r="EK262" s="207"/>
      <c r="EL262" s="207"/>
      <c r="EM262" s="209"/>
      <c r="EN262" s="207"/>
      <c r="EO262" s="207"/>
      <c r="EP262" s="207"/>
      <c r="EQ262" s="207" t="str">
        <f t="shared" si="306"/>
        <v/>
      </c>
      <c r="ER262" s="207"/>
      <c r="ES262" s="207"/>
      <c r="ET262" s="209"/>
      <c r="EU262" s="207"/>
      <c r="EV262" s="207"/>
      <c r="EW262" s="207"/>
      <c r="EX262" s="207" t="str">
        <f t="shared" si="307"/>
        <v/>
      </c>
      <c r="EY262" s="207"/>
      <c r="EZ262" s="207"/>
      <c r="FA262" s="209"/>
      <c r="FB262" s="207"/>
      <c r="FC262" s="207"/>
      <c r="FD262" s="207"/>
      <c r="FE262" s="207" t="str">
        <f t="shared" si="308"/>
        <v/>
      </c>
      <c r="FF262" s="207"/>
      <c r="FG262" s="207"/>
      <c r="FH262" s="209"/>
      <c r="FI262" s="207"/>
      <c r="FJ262" s="207"/>
      <c r="FK262" s="207"/>
      <c r="FL262" s="207" t="str">
        <f t="shared" si="309"/>
        <v/>
      </c>
      <c r="FM262" s="207"/>
      <c r="FN262" s="207"/>
      <c r="FO262" s="209"/>
      <c r="FP262" s="207"/>
      <c r="FQ262" s="207"/>
      <c r="FR262" s="207"/>
      <c r="FS262" s="207" t="str">
        <f t="shared" si="310"/>
        <v/>
      </c>
      <c r="FT262" s="207"/>
      <c r="FU262" s="207"/>
      <c r="FV262" s="207"/>
      <c r="FW262" s="207"/>
      <c r="FX262" s="207"/>
      <c r="FY262" s="207"/>
      <c r="FZ262" s="207" t="str">
        <f t="shared" si="311"/>
        <v/>
      </c>
      <c r="GA262" s="207"/>
      <c r="GB262" s="207"/>
      <c r="GC262" s="209"/>
      <c r="GD262" s="207"/>
      <c r="GE262" s="207"/>
      <c r="GF262" s="207"/>
      <c r="GG262" s="207" t="str">
        <f t="shared" si="312"/>
        <v/>
      </c>
      <c r="GH262" s="207"/>
      <c r="GI262" s="207"/>
      <c r="GJ262" s="209"/>
      <c r="GK262" s="207"/>
      <c r="GL262" s="207"/>
      <c r="GM262" s="207"/>
      <c r="GN262" s="207" t="str">
        <f t="shared" si="313"/>
        <v/>
      </c>
      <c r="GO262" s="207"/>
      <c r="GP262" s="207"/>
      <c r="GQ262" s="209"/>
      <c r="GR262" s="207"/>
      <c r="GS262" s="207"/>
      <c r="GT262" s="207"/>
      <c r="GU262" s="207" t="str">
        <f t="shared" si="314"/>
        <v/>
      </c>
      <c r="GV262" s="207"/>
      <c r="GW262" s="207"/>
      <c r="GX262" s="209"/>
      <c r="GY262" s="207"/>
      <c r="GZ262" s="207"/>
      <c r="HA262" s="207"/>
      <c r="HB262" s="207" t="str">
        <f t="shared" si="315"/>
        <v/>
      </c>
      <c r="HC262" s="207"/>
      <c r="HD262" s="207"/>
      <c r="HE262" s="209"/>
      <c r="HF262" s="207"/>
      <c r="HG262" s="207"/>
      <c r="HH262" s="207"/>
      <c r="HI262" s="207" t="str">
        <f t="shared" si="316"/>
        <v/>
      </c>
      <c r="HJ262" s="207"/>
      <c r="HK262" s="207"/>
      <c r="HL262" s="207"/>
      <c r="HM262" s="207"/>
      <c r="HN262" s="207"/>
      <c r="HO262" s="207"/>
      <c r="HP262" s="207" t="str">
        <f t="shared" si="317"/>
        <v/>
      </c>
      <c r="HQ262" s="207"/>
      <c r="HR262" s="207"/>
      <c r="HS262" s="209"/>
      <c r="HT262" s="207"/>
      <c r="HU262" s="207"/>
      <c r="HV262" s="207"/>
      <c r="HW262" s="207" t="str">
        <f t="shared" si="318"/>
        <v/>
      </c>
      <c r="HX262" s="207"/>
      <c r="HY262" s="207"/>
      <c r="HZ262" s="209"/>
      <c r="IA262" s="207"/>
      <c r="IB262" s="207"/>
      <c r="IC262" s="207"/>
      <c r="ID262" s="207" t="str">
        <f t="shared" si="319"/>
        <v/>
      </c>
      <c r="IE262" s="207"/>
      <c r="IF262" s="207"/>
      <c r="IG262" s="209"/>
      <c r="IH262" s="207"/>
      <c r="II262" s="207"/>
      <c r="IJ262" s="207"/>
      <c r="IK262" s="207" t="str">
        <f t="shared" si="320"/>
        <v/>
      </c>
      <c r="IL262" s="207"/>
      <c r="IM262" s="207"/>
      <c r="IN262" s="209"/>
      <c r="IO262" s="207"/>
      <c r="IP262" s="207"/>
      <c r="IQ262" s="207"/>
      <c r="IR262" s="207" t="str">
        <f t="shared" si="321"/>
        <v/>
      </c>
      <c r="IS262" s="207"/>
      <c r="IT262" s="207"/>
      <c r="IU262" s="209"/>
      <c r="IV262" s="207"/>
      <c r="IW262" s="207"/>
      <c r="IX262" s="207"/>
      <c r="IY262" s="207" t="str">
        <f t="shared" si="322"/>
        <v/>
      </c>
      <c r="IZ262" s="207"/>
      <c r="JA262" s="207"/>
      <c r="JB262" s="207"/>
      <c r="JC262" s="207"/>
      <c r="JD262" s="207"/>
      <c r="JE262" s="207"/>
      <c r="JF262" s="207" t="str">
        <f t="shared" si="323"/>
        <v/>
      </c>
      <c r="JG262" s="207"/>
      <c r="JH262" s="207"/>
      <c r="JI262" s="209"/>
      <c r="JJ262" s="207"/>
      <c r="JK262" s="207"/>
      <c r="JL262" s="207"/>
      <c r="JM262" s="207" t="str">
        <f t="shared" si="324"/>
        <v/>
      </c>
      <c r="JN262" s="207"/>
      <c r="JO262" s="207"/>
      <c r="JP262" s="209"/>
      <c r="JQ262" s="207"/>
      <c r="JR262" s="207"/>
      <c r="JS262" s="207"/>
      <c r="JT262" s="207" t="str">
        <f t="shared" si="325"/>
        <v/>
      </c>
      <c r="JU262" s="207"/>
      <c r="JV262" s="207"/>
      <c r="JW262" s="209"/>
      <c r="JX262" s="207"/>
      <c r="JY262" s="207"/>
      <c r="JZ262" s="207"/>
      <c r="KA262" s="207" t="str">
        <f t="shared" si="326"/>
        <v/>
      </c>
      <c r="KB262" s="207"/>
      <c r="KC262" s="207"/>
      <c r="KD262" s="209"/>
      <c r="KE262" s="207"/>
      <c r="KF262" s="207"/>
      <c r="KG262" s="207"/>
      <c r="KH262" s="207" t="str">
        <f t="shared" si="327"/>
        <v/>
      </c>
      <c r="KI262" s="207"/>
      <c r="KJ262" s="207"/>
      <c r="KK262" s="209"/>
      <c r="KL262" s="207"/>
      <c r="KM262" s="207"/>
      <c r="KN262" s="207"/>
      <c r="KO262" s="207" t="str">
        <f t="shared" si="328"/>
        <v/>
      </c>
      <c r="KP262" s="207"/>
      <c r="KQ262" s="207"/>
      <c r="KR262" s="207"/>
      <c r="KS262" s="207"/>
      <c r="KT262" s="207"/>
      <c r="KU262" s="207"/>
      <c r="KV262" s="207" t="str">
        <f t="shared" si="329"/>
        <v/>
      </c>
      <c r="KW262" s="207"/>
      <c r="KX262" s="207"/>
      <c r="KY262" s="209"/>
      <c r="KZ262" s="207"/>
      <c r="LA262" s="207"/>
      <c r="LB262" s="207"/>
      <c r="LC262" s="207" t="str">
        <f t="shared" si="330"/>
        <v/>
      </c>
      <c r="LD262" s="207"/>
      <c r="LE262" s="207"/>
      <c r="LF262" s="209"/>
      <c r="LG262" s="207"/>
      <c r="LH262" s="207"/>
      <c r="LI262" s="207"/>
      <c r="LJ262" s="207" t="str">
        <f t="shared" si="271"/>
        <v/>
      </c>
      <c r="LK262" s="207"/>
      <c r="LL262" s="207"/>
      <c r="LM262" s="209"/>
      <c r="LN262" s="207"/>
      <c r="LO262" s="207"/>
      <c r="LP262" s="207"/>
      <c r="LQ262" s="207" t="str">
        <f t="shared" si="272"/>
        <v/>
      </c>
      <c r="LR262" s="207"/>
      <c r="LS262" s="207"/>
      <c r="LT262" s="209"/>
      <c r="LU262" s="207"/>
      <c r="LV262" s="207"/>
      <c r="LW262" s="207"/>
      <c r="LX262" s="207" t="str">
        <f t="shared" si="273"/>
        <v/>
      </c>
      <c r="LY262" s="207"/>
      <c r="LZ262" s="207"/>
      <c r="MA262" s="209"/>
      <c r="MB262" s="207"/>
      <c r="MC262" s="207"/>
      <c r="MD262" s="207"/>
      <c r="ME262" s="207" t="str">
        <f t="shared" si="274"/>
        <v/>
      </c>
      <c r="MF262" s="207"/>
      <c r="MG262" s="207"/>
      <c r="MH262" s="207"/>
      <c r="MI262" s="207"/>
      <c r="MJ262" s="207"/>
      <c r="MK262" s="207"/>
      <c r="ML262" s="207" t="str">
        <f t="shared" si="275"/>
        <v/>
      </c>
      <c r="MM262" s="207"/>
      <c r="MN262" s="207"/>
      <c r="MO262" s="209"/>
      <c r="MP262" s="207"/>
      <c r="MQ262" s="207"/>
      <c r="MR262" s="207"/>
      <c r="MS262" s="207" t="str">
        <f t="shared" si="276"/>
        <v/>
      </c>
      <c r="MT262" s="207"/>
      <c r="MU262" s="207"/>
      <c r="MV262" s="209"/>
      <c r="MW262" s="207"/>
      <c r="MX262" s="207"/>
      <c r="MY262" s="207"/>
      <c r="MZ262" s="207" t="str">
        <f t="shared" si="277"/>
        <v/>
      </c>
      <c r="NA262" s="207"/>
      <c r="NB262" s="207"/>
      <c r="NC262" s="209"/>
      <c r="ND262" s="207"/>
      <c r="NE262" s="207"/>
      <c r="NF262" s="207"/>
      <c r="NG262" s="207" t="str">
        <f t="shared" si="278"/>
        <v/>
      </c>
      <c r="NH262" s="207"/>
      <c r="NI262" s="207"/>
      <c r="NJ262" s="209"/>
      <c r="NK262" s="207"/>
      <c r="NL262" s="207"/>
      <c r="NM262" s="207"/>
      <c r="NN262" s="207" t="str">
        <f t="shared" si="279"/>
        <v/>
      </c>
      <c r="NO262" s="207"/>
      <c r="NP262" s="207"/>
      <c r="NQ262" s="209"/>
      <c r="NR262" s="207"/>
      <c r="NS262" s="207"/>
      <c r="NT262" s="207"/>
      <c r="NU262" s="207" t="str">
        <f t="shared" si="280"/>
        <v/>
      </c>
      <c r="NV262" s="207"/>
      <c r="NW262" s="207"/>
      <c r="NX262" s="207"/>
      <c r="NY262" s="207"/>
      <c r="NZ262" s="207"/>
      <c r="OA262" s="207"/>
      <c r="OB262" s="207" t="str">
        <f t="shared" si="281"/>
        <v/>
      </c>
      <c r="OC262" s="207"/>
      <c r="OD262" s="207"/>
      <c r="OE262" s="209"/>
      <c r="OF262" s="207"/>
      <c r="OG262" s="207"/>
      <c r="OH262" s="207"/>
      <c r="OI262" s="207" t="str">
        <f t="shared" si="282"/>
        <v/>
      </c>
      <c r="OJ262" s="207"/>
      <c r="OK262" s="207"/>
      <c r="OL262" s="209"/>
      <c r="OM262" s="207"/>
      <c r="ON262" s="207"/>
      <c r="OO262" s="207"/>
      <c r="OP262" s="207" t="str">
        <f t="shared" si="283"/>
        <v/>
      </c>
      <c r="OQ262" s="207"/>
      <c r="OR262" s="207"/>
      <c r="OS262" s="209"/>
      <c r="OT262" s="207"/>
      <c r="OU262" s="207"/>
      <c r="OV262" s="207"/>
      <c r="OW262" s="207" t="str">
        <f t="shared" si="284"/>
        <v/>
      </c>
      <c r="OX262" s="207"/>
      <c r="OY262" s="207"/>
      <c r="OZ262" s="209"/>
      <c r="PA262" s="207"/>
      <c r="PB262" s="207"/>
      <c r="PC262" s="207"/>
      <c r="PD262" s="207" t="str">
        <f t="shared" si="285"/>
        <v/>
      </c>
      <c r="PE262" s="207"/>
      <c r="PF262" s="207"/>
      <c r="PG262" s="209"/>
      <c r="PH262" s="207"/>
      <c r="PI262" s="207"/>
      <c r="PJ262" s="207"/>
      <c r="PK262" s="207" t="str">
        <f t="shared" si="286"/>
        <v/>
      </c>
      <c r="PL262" s="207"/>
      <c r="PM262" s="207"/>
      <c r="PN262" s="207"/>
      <c r="PO262" s="207"/>
      <c r="PP262" s="207"/>
      <c r="PQ262" s="207"/>
      <c r="PR262" s="207" t="str">
        <f t="shared" si="287"/>
        <v/>
      </c>
      <c r="PS262" s="207"/>
      <c r="PT262" s="207"/>
      <c r="PU262" s="207"/>
      <c r="PV262" s="207"/>
      <c r="PW262" s="207"/>
      <c r="PX262" s="207"/>
      <c r="PY262" s="207" t="str">
        <f t="shared" si="288"/>
        <v/>
      </c>
      <c r="PZ262" s="207"/>
      <c r="QA262" s="207"/>
      <c r="QB262" s="207"/>
      <c r="QC262" s="207"/>
      <c r="QD262" s="207"/>
      <c r="QE262" s="207"/>
      <c r="QF262" s="207" t="str">
        <f t="shared" si="289"/>
        <v/>
      </c>
      <c r="QG262" s="207"/>
      <c r="QH262" s="207"/>
      <c r="QI262" s="207"/>
      <c r="QJ262" s="207"/>
      <c r="QK262" s="207"/>
      <c r="QL262" s="207"/>
      <c r="QM262" s="207"/>
      <c r="QN262" s="207"/>
      <c r="QO262" s="207"/>
      <c r="QP262" s="207"/>
      <c r="QQ262" s="207"/>
      <c r="QR262" s="207"/>
      <c r="QS262" s="207"/>
      <c r="QT262" s="207"/>
      <c r="QU262" s="207"/>
      <c r="QV262" s="207"/>
    </row>
    <row r="263" spans="1:464" s="6" customFormat="1" ht="16.5">
      <c r="A263" s="207"/>
      <c r="B263" s="208"/>
      <c r="C263" s="208"/>
      <c r="D263" s="208"/>
      <c r="E263" s="208"/>
      <c r="F263" s="207"/>
      <c r="G263" s="207" t="e">
        <f t="shared" ref="G263:G267" si="331">G86</f>
        <v>#N/A</v>
      </c>
      <c r="H263" s="208"/>
      <c r="I263" s="208"/>
      <c r="J263" s="208"/>
      <c r="K263" s="207"/>
      <c r="L263" s="207"/>
      <c r="M263" s="207"/>
      <c r="N263" s="207">
        <f t="shared" ref="N263:N267" si="332">N86</f>
        <v>0</v>
      </c>
      <c r="O263" s="207"/>
      <c r="P263" s="207"/>
      <c r="Q263" s="209"/>
      <c r="R263" s="207"/>
      <c r="S263" s="207"/>
      <c r="T263" s="207"/>
      <c r="U263" s="207">
        <f t="shared" ref="U263:U267" si="333">U86</f>
        <v>0</v>
      </c>
      <c r="V263" s="207"/>
      <c r="W263" s="207"/>
      <c r="X263" s="209"/>
      <c r="Y263" s="207"/>
      <c r="Z263" s="207"/>
      <c r="AA263" s="207"/>
      <c r="AB263" s="207">
        <f t="shared" ref="AB263:AB267" si="334">AB86</f>
        <v>0</v>
      </c>
      <c r="AC263" s="207"/>
      <c r="AD263" s="207"/>
      <c r="AE263" s="209"/>
      <c r="AF263" s="207"/>
      <c r="AG263" s="207"/>
      <c r="AH263" s="207"/>
      <c r="AI263" s="207" t="str">
        <f t="shared" si="290"/>
        <v/>
      </c>
      <c r="AJ263" s="207"/>
      <c r="AK263" s="207"/>
      <c r="AL263" s="209"/>
      <c r="AM263" s="207"/>
      <c r="AN263" s="207"/>
      <c r="AO263" s="207"/>
      <c r="AP263" s="207" t="str">
        <f t="shared" si="291"/>
        <v/>
      </c>
      <c r="AQ263" s="207"/>
      <c r="AR263" s="207"/>
      <c r="AS263" s="209"/>
      <c r="AT263" s="207"/>
      <c r="AU263" s="207"/>
      <c r="AV263" s="207"/>
      <c r="AW263" s="207" t="str">
        <f t="shared" si="292"/>
        <v/>
      </c>
      <c r="AX263" s="207"/>
      <c r="AY263" s="207"/>
      <c r="AZ263" s="207"/>
      <c r="BA263" s="207"/>
      <c r="BB263" s="207"/>
      <c r="BC263" s="207"/>
      <c r="BD263" s="207" t="str">
        <f t="shared" si="293"/>
        <v/>
      </c>
      <c r="BE263" s="207"/>
      <c r="BF263" s="207"/>
      <c r="BG263" s="209"/>
      <c r="BH263" s="207"/>
      <c r="BI263" s="207"/>
      <c r="BJ263" s="207"/>
      <c r="BK263" s="207" t="str">
        <f t="shared" si="294"/>
        <v/>
      </c>
      <c r="BL263" s="207"/>
      <c r="BM263" s="207"/>
      <c r="BN263" s="209"/>
      <c r="BO263" s="207"/>
      <c r="BP263" s="207"/>
      <c r="BQ263" s="207"/>
      <c r="BR263" s="207" t="str">
        <f t="shared" si="295"/>
        <v/>
      </c>
      <c r="BS263" s="207"/>
      <c r="BT263" s="207"/>
      <c r="BU263" s="209"/>
      <c r="BV263" s="207"/>
      <c r="BW263" s="207"/>
      <c r="BX263" s="207"/>
      <c r="BY263" s="207" t="str">
        <f t="shared" si="296"/>
        <v/>
      </c>
      <c r="BZ263" s="207"/>
      <c r="CA263" s="207"/>
      <c r="CB263" s="209"/>
      <c r="CC263" s="207"/>
      <c r="CD263" s="207"/>
      <c r="CE263" s="207"/>
      <c r="CF263" s="207" t="str">
        <f t="shared" si="297"/>
        <v/>
      </c>
      <c r="CG263" s="207"/>
      <c r="CH263" s="207"/>
      <c r="CI263" s="209"/>
      <c r="CJ263" s="207"/>
      <c r="CK263" s="207"/>
      <c r="CL263" s="207"/>
      <c r="CM263" s="207" t="str">
        <f t="shared" si="298"/>
        <v/>
      </c>
      <c r="CN263" s="207"/>
      <c r="CO263" s="207"/>
      <c r="CP263" s="207"/>
      <c r="CQ263" s="207"/>
      <c r="CR263" s="207"/>
      <c r="CS263" s="207"/>
      <c r="CT263" s="207" t="str">
        <f t="shared" si="299"/>
        <v/>
      </c>
      <c r="CU263" s="207"/>
      <c r="CV263" s="207"/>
      <c r="CW263" s="209"/>
      <c r="CX263" s="207"/>
      <c r="CY263" s="207"/>
      <c r="CZ263" s="207"/>
      <c r="DA263" s="207" t="str">
        <f t="shared" si="300"/>
        <v/>
      </c>
      <c r="DB263" s="207"/>
      <c r="DC263" s="207"/>
      <c r="DD263" s="209"/>
      <c r="DE263" s="207"/>
      <c r="DF263" s="207"/>
      <c r="DG263" s="207"/>
      <c r="DH263" s="207" t="str">
        <f t="shared" si="301"/>
        <v/>
      </c>
      <c r="DI263" s="207"/>
      <c r="DJ263" s="207"/>
      <c r="DK263" s="209"/>
      <c r="DL263" s="207"/>
      <c r="DM263" s="207"/>
      <c r="DN263" s="207"/>
      <c r="DO263" s="207" t="str">
        <f t="shared" si="302"/>
        <v/>
      </c>
      <c r="DP263" s="207"/>
      <c r="DQ263" s="207"/>
      <c r="DR263" s="209"/>
      <c r="DS263" s="207"/>
      <c r="DT263" s="207"/>
      <c r="DU263" s="207"/>
      <c r="DV263" s="207" t="str">
        <f t="shared" si="303"/>
        <v/>
      </c>
      <c r="DW263" s="207"/>
      <c r="DX263" s="207"/>
      <c r="DY263" s="209"/>
      <c r="DZ263" s="207"/>
      <c r="EA263" s="207"/>
      <c r="EB263" s="207"/>
      <c r="EC263" s="207" t="str">
        <f t="shared" si="304"/>
        <v/>
      </c>
      <c r="ED263" s="207"/>
      <c r="EE263" s="207"/>
      <c r="EF263" s="207"/>
      <c r="EG263" s="207"/>
      <c r="EH263" s="207"/>
      <c r="EI263" s="207"/>
      <c r="EJ263" s="207" t="str">
        <f t="shared" si="305"/>
        <v/>
      </c>
      <c r="EK263" s="207"/>
      <c r="EL263" s="207"/>
      <c r="EM263" s="209"/>
      <c r="EN263" s="207"/>
      <c r="EO263" s="207"/>
      <c r="EP263" s="207"/>
      <c r="EQ263" s="207" t="str">
        <f t="shared" si="306"/>
        <v/>
      </c>
      <c r="ER263" s="207"/>
      <c r="ES263" s="207"/>
      <c r="ET263" s="209"/>
      <c r="EU263" s="207"/>
      <c r="EV263" s="207"/>
      <c r="EW263" s="207"/>
      <c r="EX263" s="207" t="str">
        <f t="shared" si="307"/>
        <v/>
      </c>
      <c r="EY263" s="207"/>
      <c r="EZ263" s="207"/>
      <c r="FA263" s="209"/>
      <c r="FB263" s="207"/>
      <c r="FC263" s="207"/>
      <c r="FD263" s="207"/>
      <c r="FE263" s="207" t="str">
        <f t="shared" si="308"/>
        <v/>
      </c>
      <c r="FF263" s="207"/>
      <c r="FG263" s="207"/>
      <c r="FH263" s="209"/>
      <c r="FI263" s="207"/>
      <c r="FJ263" s="207"/>
      <c r="FK263" s="207"/>
      <c r="FL263" s="207" t="str">
        <f t="shared" si="309"/>
        <v/>
      </c>
      <c r="FM263" s="207"/>
      <c r="FN263" s="207"/>
      <c r="FO263" s="209"/>
      <c r="FP263" s="207"/>
      <c r="FQ263" s="207"/>
      <c r="FR263" s="207"/>
      <c r="FS263" s="207" t="str">
        <f t="shared" si="310"/>
        <v/>
      </c>
      <c r="FT263" s="207"/>
      <c r="FU263" s="207"/>
      <c r="FV263" s="207"/>
      <c r="FW263" s="207"/>
      <c r="FX263" s="207"/>
      <c r="FY263" s="207"/>
      <c r="FZ263" s="207" t="str">
        <f t="shared" si="311"/>
        <v/>
      </c>
      <c r="GA263" s="207"/>
      <c r="GB263" s="207"/>
      <c r="GC263" s="209"/>
      <c r="GD263" s="207"/>
      <c r="GE263" s="207"/>
      <c r="GF263" s="207"/>
      <c r="GG263" s="207" t="str">
        <f t="shared" si="312"/>
        <v/>
      </c>
      <c r="GH263" s="207"/>
      <c r="GI263" s="207"/>
      <c r="GJ263" s="209"/>
      <c r="GK263" s="207"/>
      <c r="GL263" s="207"/>
      <c r="GM263" s="207"/>
      <c r="GN263" s="207" t="str">
        <f t="shared" si="313"/>
        <v/>
      </c>
      <c r="GO263" s="207"/>
      <c r="GP263" s="207"/>
      <c r="GQ263" s="209"/>
      <c r="GR263" s="207"/>
      <c r="GS263" s="207"/>
      <c r="GT263" s="207"/>
      <c r="GU263" s="207" t="str">
        <f t="shared" si="314"/>
        <v/>
      </c>
      <c r="GV263" s="207"/>
      <c r="GW263" s="207"/>
      <c r="GX263" s="209"/>
      <c r="GY263" s="207"/>
      <c r="GZ263" s="207"/>
      <c r="HA263" s="207"/>
      <c r="HB263" s="207" t="str">
        <f t="shared" si="315"/>
        <v/>
      </c>
      <c r="HC263" s="207"/>
      <c r="HD263" s="207"/>
      <c r="HE263" s="209"/>
      <c r="HF263" s="207"/>
      <c r="HG263" s="207"/>
      <c r="HH263" s="207"/>
      <c r="HI263" s="207" t="str">
        <f t="shared" si="316"/>
        <v/>
      </c>
      <c r="HJ263" s="207"/>
      <c r="HK263" s="207"/>
      <c r="HL263" s="207"/>
      <c r="HM263" s="207"/>
      <c r="HN263" s="207"/>
      <c r="HO263" s="207"/>
      <c r="HP263" s="207" t="str">
        <f t="shared" si="317"/>
        <v/>
      </c>
      <c r="HQ263" s="207"/>
      <c r="HR263" s="207"/>
      <c r="HS263" s="209"/>
      <c r="HT263" s="207"/>
      <c r="HU263" s="207"/>
      <c r="HV263" s="207"/>
      <c r="HW263" s="207" t="str">
        <f t="shared" si="318"/>
        <v/>
      </c>
      <c r="HX263" s="207"/>
      <c r="HY263" s="207"/>
      <c r="HZ263" s="209"/>
      <c r="IA263" s="207"/>
      <c r="IB263" s="207"/>
      <c r="IC263" s="207"/>
      <c r="ID263" s="207" t="str">
        <f t="shared" si="319"/>
        <v/>
      </c>
      <c r="IE263" s="207"/>
      <c r="IF263" s="207"/>
      <c r="IG263" s="209"/>
      <c r="IH263" s="207"/>
      <c r="II263" s="207"/>
      <c r="IJ263" s="207"/>
      <c r="IK263" s="207" t="str">
        <f t="shared" si="320"/>
        <v/>
      </c>
      <c r="IL263" s="207"/>
      <c r="IM263" s="207"/>
      <c r="IN263" s="209"/>
      <c r="IO263" s="207"/>
      <c r="IP263" s="207"/>
      <c r="IQ263" s="207"/>
      <c r="IR263" s="207" t="str">
        <f t="shared" si="321"/>
        <v/>
      </c>
      <c r="IS263" s="207"/>
      <c r="IT263" s="207"/>
      <c r="IU263" s="209"/>
      <c r="IV263" s="207"/>
      <c r="IW263" s="207"/>
      <c r="IX263" s="207"/>
      <c r="IY263" s="207" t="str">
        <f t="shared" si="322"/>
        <v/>
      </c>
      <c r="IZ263" s="207"/>
      <c r="JA263" s="207"/>
      <c r="JB263" s="207"/>
      <c r="JC263" s="207"/>
      <c r="JD263" s="207"/>
      <c r="JE263" s="207"/>
      <c r="JF263" s="207" t="str">
        <f t="shared" si="323"/>
        <v/>
      </c>
      <c r="JG263" s="207"/>
      <c r="JH263" s="207"/>
      <c r="JI263" s="209"/>
      <c r="JJ263" s="207"/>
      <c r="JK263" s="207"/>
      <c r="JL263" s="207"/>
      <c r="JM263" s="207" t="str">
        <f t="shared" si="324"/>
        <v/>
      </c>
      <c r="JN263" s="207"/>
      <c r="JO263" s="207"/>
      <c r="JP263" s="209"/>
      <c r="JQ263" s="207"/>
      <c r="JR263" s="207"/>
      <c r="JS263" s="207"/>
      <c r="JT263" s="207" t="str">
        <f t="shared" si="325"/>
        <v/>
      </c>
      <c r="JU263" s="207"/>
      <c r="JV263" s="207"/>
      <c r="JW263" s="209"/>
      <c r="JX263" s="207"/>
      <c r="JY263" s="207"/>
      <c r="JZ263" s="207"/>
      <c r="KA263" s="207" t="str">
        <f t="shared" si="326"/>
        <v/>
      </c>
      <c r="KB263" s="207"/>
      <c r="KC263" s="207"/>
      <c r="KD263" s="209"/>
      <c r="KE263" s="207"/>
      <c r="KF263" s="207"/>
      <c r="KG263" s="207"/>
      <c r="KH263" s="207" t="str">
        <f t="shared" si="327"/>
        <v/>
      </c>
      <c r="KI263" s="207"/>
      <c r="KJ263" s="207"/>
      <c r="KK263" s="209"/>
      <c r="KL263" s="207"/>
      <c r="KM263" s="207"/>
      <c r="KN263" s="207"/>
      <c r="KO263" s="207" t="str">
        <f t="shared" si="328"/>
        <v/>
      </c>
      <c r="KP263" s="207"/>
      <c r="KQ263" s="207"/>
      <c r="KR263" s="207"/>
      <c r="KS263" s="207"/>
      <c r="KT263" s="207"/>
      <c r="KU263" s="207"/>
      <c r="KV263" s="207" t="str">
        <f t="shared" si="329"/>
        <v/>
      </c>
      <c r="KW263" s="207"/>
      <c r="KX263" s="207"/>
      <c r="KY263" s="209"/>
      <c r="KZ263" s="207"/>
      <c r="LA263" s="207"/>
      <c r="LB263" s="207"/>
      <c r="LC263" s="207" t="str">
        <f t="shared" si="330"/>
        <v/>
      </c>
      <c r="LD263" s="207"/>
      <c r="LE263" s="207"/>
      <c r="LF263" s="209"/>
      <c r="LG263" s="207"/>
      <c r="LH263" s="207"/>
      <c r="LI263" s="207"/>
      <c r="LJ263" s="207" t="str">
        <f t="shared" si="271"/>
        <v/>
      </c>
      <c r="LK263" s="207"/>
      <c r="LL263" s="207"/>
      <c r="LM263" s="209"/>
      <c r="LN263" s="207"/>
      <c r="LO263" s="207"/>
      <c r="LP263" s="207"/>
      <c r="LQ263" s="207" t="str">
        <f t="shared" si="272"/>
        <v/>
      </c>
      <c r="LR263" s="207"/>
      <c r="LS263" s="207"/>
      <c r="LT263" s="209"/>
      <c r="LU263" s="207"/>
      <c r="LV263" s="207"/>
      <c r="LW263" s="207"/>
      <c r="LX263" s="207" t="str">
        <f t="shared" si="273"/>
        <v/>
      </c>
      <c r="LY263" s="207"/>
      <c r="LZ263" s="207"/>
      <c r="MA263" s="209"/>
      <c r="MB263" s="207"/>
      <c r="MC263" s="207"/>
      <c r="MD263" s="207"/>
      <c r="ME263" s="207" t="str">
        <f t="shared" si="274"/>
        <v/>
      </c>
      <c r="MF263" s="207"/>
      <c r="MG263" s="207"/>
      <c r="MH263" s="207"/>
      <c r="MI263" s="207"/>
      <c r="MJ263" s="207"/>
      <c r="MK263" s="207"/>
      <c r="ML263" s="207" t="str">
        <f t="shared" si="275"/>
        <v/>
      </c>
      <c r="MM263" s="207"/>
      <c r="MN263" s="207"/>
      <c r="MO263" s="209"/>
      <c r="MP263" s="207"/>
      <c r="MQ263" s="207"/>
      <c r="MR263" s="207"/>
      <c r="MS263" s="207" t="str">
        <f t="shared" si="276"/>
        <v/>
      </c>
      <c r="MT263" s="207"/>
      <c r="MU263" s="207"/>
      <c r="MV263" s="209"/>
      <c r="MW263" s="207"/>
      <c r="MX263" s="207"/>
      <c r="MY263" s="207"/>
      <c r="MZ263" s="207" t="str">
        <f t="shared" si="277"/>
        <v/>
      </c>
      <c r="NA263" s="207"/>
      <c r="NB263" s="207"/>
      <c r="NC263" s="209"/>
      <c r="ND263" s="207"/>
      <c r="NE263" s="207"/>
      <c r="NF263" s="207"/>
      <c r="NG263" s="207" t="str">
        <f t="shared" si="278"/>
        <v/>
      </c>
      <c r="NH263" s="207"/>
      <c r="NI263" s="207"/>
      <c r="NJ263" s="209"/>
      <c r="NK263" s="207"/>
      <c r="NL263" s="207"/>
      <c r="NM263" s="207"/>
      <c r="NN263" s="207" t="str">
        <f t="shared" si="279"/>
        <v/>
      </c>
      <c r="NO263" s="207"/>
      <c r="NP263" s="207"/>
      <c r="NQ263" s="209"/>
      <c r="NR263" s="207"/>
      <c r="NS263" s="207"/>
      <c r="NT263" s="207"/>
      <c r="NU263" s="207" t="str">
        <f t="shared" si="280"/>
        <v/>
      </c>
      <c r="NV263" s="207"/>
      <c r="NW263" s="207"/>
      <c r="NX263" s="207"/>
      <c r="NY263" s="207"/>
      <c r="NZ263" s="207"/>
      <c r="OA263" s="207"/>
      <c r="OB263" s="207" t="str">
        <f t="shared" si="281"/>
        <v/>
      </c>
      <c r="OC263" s="207"/>
      <c r="OD263" s="207"/>
      <c r="OE263" s="209"/>
      <c r="OF263" s="207"/>
      <c r="OG263" s="207"/>
      <c r="OH263" s="207"/>
      <c r="OI263" s="207" t="str">
        <f t="shared" si="282"/>
        <v/>
      </c>
      <c r="OJ263" s="207"/>
      <c r="OK263" s="207"/>
      <c r="OL263" s="209"/>
      <c r="OM263" s="207"/>
      <c r="ON263" s="207"/>
      <c r="OO263" s="207"/>
      <c r="OP263" s="207" t="str">
        <f t="shared" si="283"/>
        <v/>
      </c>
      <c r="OQ263" s="207"/>
      <c r="OR263" s="207"/>
      <c r="OS263" s="209"/>
      <c r="OT263" s="207"/>
      <c r="OU263" s="207"/>
      <c r="OV263" s="207"/>
      <c r="OW263" s="207" t="str">
        <f t="shared" si="284"/>
        <v/>
      </c>
      <c r="OX263" s="207"/>
      <c r="OY263" s="207"/>
      <c r="OZ263" s="209"/>
      <c r="PA263" s="207"/>
      <c r="PB263" s="207"/>
      <c r="PC263" s="207"/>
      <c r="PD263" s="207" t="str">
        <f t="shared" si="285"/>
        <v/>
      </c>
      <c r="PE263" s="207"/>
      <c r="PF263" s="207"/>
      <c r="PG263" s="209"/>
      <c r="PH263" s="207"/>
      <c r="PI263" s="207"/>
      <c r="PJ263" s="207"/>
      <c r="PK263" s="207" t="str">
        <f t="shared" si="286"/>
        <v/>
      </c>
      <c r="PL263" s="207"/>
      <c r="PM263" s="207"/>
      <c r="PN263" s="207"/>
      <c r="PO263" s="207"/>
      <c r="PP263" s="207"/>
      <c r="PQ263" s="207"/>
      <c r="PR263" s="207" t="str">
        <f t="shared" si="287"/>
        <v/>
      </c>
      <c r="PS263" s="207"/>
      <c r="PT263" s="207"/>
      <c r="PU263" s="207"/>
      <c r="PV263" s="207"/>
      <c r="PW263" s="207"/>
      <c r="PX263" s="207"/>
      <c r="PY263" s="207" t="str">
        <f t="shared" si="288"/>
        <v/>
      </c>
      <c r="PZ263" s="207"/>
      <c r="QA263" s="207"/>
      <c r="QB263" s="207"/>
      <c r="QC263" s="207"/>
      <c r="QD263" s="207"/>
      <c r="QE263" s="207"/>
      <c r="QF263" s="207" t="str">
        <f t="shared" si="289"/>
        <v/>
      </c>
      <c r="QG263" s="207"/>
      <c r="QH263" s="207"/>
      <c r="QI263" s="207"/>
      <c r="QJ263" s="207"/>
      <c r="QK263" s="207"/>
      <c r="QL263" s="207"/>
      <c r="QM263" s="207"/>
      <c r="QN263" s="207"/>
      <c r="QO263" s="207"/>
      <c r="QP263" s="207"/>
      <c r="QQ263" s="207"/>
      <c r="QR263" s="207"/>
      <c r="QS263" s="207"/>
      <c r="QT263" s="207"/>
      <c r="QU263" s="207"/>
      <c r="QV263" s="207"/>
    </row>
    <row r="264" spans="1:464" s="6" customFormat="1" ht="16.5">
      <c r="A264" s="207"/>
      <c r="B264" s="208"/>
      <c r="C264" s="208"/>
      <c r="D264" s="208"/>
      <c r="E264" s="208"/>
      <c r="F264" s="207"/>
      <c r="G264" s="207" t="e">
        <f t="shared" si="331"/>
        <v>#N/A</v>
      </c>
      <c r="H264" s="208"/>
      <c r="I264" s="208"/>
      <c r="J264" s="208"/>
      <c r="K264" s="207"/>
      <c r="L264" s="207"/>
      <c r="M264" s="207"/>
      <c r="N264" s="207">
        <f t="shared" si="332"/>
        <v>0</v>
      </c>
      <c r="O264" s="207"/>
      <c r="P264" s="207"/>
      <c r="Q264" s="209"/>
      <c r="R264" s="207"/>
      <c r="S264" s="207"/>
      <c r="T264" s="207"/>
      <c r="U264" s="207">
        <f t="shared" si="333"/>
        <v>0</v>
      </c>
      <c r="V264" s="207"/>
      <c r="W264" s="207"/>
      <c r="X264" s="209"/>
      <c r="Y264" s="207"/>
      <c r="Z264" s="207"/>
      <c r="AA264" s="207"/>
      <c r="AB264" s="207">
        <f t="shared" si="334"/>
        <v>0</v>
      </c>
      <c r="AC264" s="207"/>
      <c r="AD264" s="207"/>
      <c r="AE264" s="209"/>
      <c r="AF264" s="207"/>
      <c r="AG264" s="207"/>
      <c r="AH264" s="207"/>
      <c r="AI264" s="207" t="str">
        <f t="shared" si="290"/>
        <v/>
      </c>
      <c r="AJ264" s="207"/>
      <c r="AK264" s="207"/>
      <c r="AL264" s="209"/>
      <c r="AM264" s="207"/>
      <c r="AN264" s="207"/>
      <c r="AO264" s="207"/>
      <c r="AP264" s="207" t="str">
        <f t="shared" si="291"/>
        <v/>
      </c>
      <c r="AQ264" s="207"/>
      <c r="AR264" s="207"/>
      <c r="AS264" s="209"/>
      <c r="AT264" s="207"/>
      <c r="AU264" s="207"/>
      <c r="AV264" s="207"/>
      <c r="AW264" s="207" t="str">
        <f t="shared" si="292"/>
        <v/>
      </c>
      <c r="AX264" s="207"/>
      <c r="AY264" s="207"/>
      <c r="AZ264" s="207"/>
      <c r="BA264" s="207"/>
      <c r="BB264" s="207"/>
      <c r="BC264" s="207"/>
      <c r="BD264" s="207" t="str">
        <f t="shared" si="293"/>
        <v/>
      </c>
      <c r="BE264" s="207"/>
      <c r="BF264" s="207"/>
      <c r="BG264" s="209"/>
      <c r="BH264" s="207"/>
      <c r="BI264" s="207"/>
      <c r="BJ264" s="207"/>
      <c r="BK264" s="207" t="str">
        <f t="shared" si="294"/>
        <v/>
      </c>
      <c r="BL264" s="207"/>
      <c r="BM264" s="207"/>
      <c r="BN264" s="209"/>
      <c r="BO264" s="207"/>
      <c r="BP264" s="207"/>
      <c r="BQ264" s="207"/>
      <c r="BR264" s="207" t="str">
        <f t="shared" si="295"/>
        <v/>
      </c>
      <c r="BS264" s="207"/>
      <c r="BT264" s="207"/>
      <c r="BU264" s="209"/>
      <c r="BV264" s="207"/>
      <c r="BW264" s="207"/>
      <c r="BX264" s="207"/>
      <c r="BY264" s="207" t="str">
        <f t="shared" si="296"/>
        <v/>
      </c>
      <c r="BZ264" s="207"/>
      <c r="CA264" s="207"/>
      <c r="CB264" s="209"/>
      <c r="CC264" s="207"/>
      <c r="CD264" s="207"/>
      <c r="CE264" s="207"/>
      <c r="CF264" s="207" t="str">
        <f t="shared" si="297"/>
        <v/>
      </c>
      <c r="CG264" s="207"/>
      <c r="CH264" s="207"/>
      <c r="CI264" s="209"/>
      <c r="CJ264" s="207"/>
      <c r="CK264" s="207"/>
      <c r="CL264" s="207"/>
      <c r="CM264" s="207" t="str">
        <f t="shared" si="298"/>
        <v/>
      </c>
      <c r="CN264" s="207"/>
      <c r="CO264" s="207"/>
      <c r="CP264" s="207"/>
      <c r="CQ264" s="207"/>
      <c r="CR264" s="207"/>
      <c r="CS264" s="207"/>
      <c r="CT264" s="207" t="str">
        <f t="shared" si="299"/>
        <v/>
      </c>
      <c r="CU264" s="207"/>
      <c r="CV264" s="207"/>
      <c r="CW264" s="209"/>
      <c r="CX264" s="207"/>
      <c r="CY264" s="207"/>
      <c r="CZ264" s="207"/>
      <c r="DA264" s="207" t="str">
        <f t="shared" si="300"/>
        <v/>
      </c>
      <c r="DB264" s="207"/>
      <c r="DC264" s="207"/>
      <c r="DD264" s="209"/>
      <c r="DE264" s="207"/>
      <c r="DF264" s="207"/>
      <c r="DG264" s="207"/>
      <c r="DH264" s="207" t="str">
        <f t="shared" si="301"/>
        <v/>
      </c>
      <c r="DI264" s="207"/>
      <c r="DJ264" s="207"/>
      <c r="DK264" s="209"/>
      <c r="DL264" s="207"/>
      <c r="DM264" s="207"/>
      <c r="DN264" s="207"/>
      <c r="DO264" s="207" t="str">
        <f t="shared" si="302"/>
        <v/>
      </c>
      <c r="DP264" s="207"/>
      <c r="DQ264" s="207"/>
      <c r="DR264" s="209"/>
      <c r="DS264" s="207"/>
      <c r="DT264" s="207"/>
      <c r="DU264" s="207"/>
      <c r="DV264" s="207" t="str">
        <f t="shared" si="303"/>
        <v/>
      </c>
      <c r="DW264" s="207"/>
      <c r="DX264" s="207"/>
      <c r="DY264" s="209"/>
      <c r="DZ264" s="207"/>
      <c r="EA264" s="207"/>
      <c r="EB264" s="207"/>
      <c r="EC264" s="207" t="str">
        <f t="shared" si="304"/>
        <v/>
      </c>
      <c r="ED264" s="207"/>
      <c r="EE264" s="207"/>
      <c r="EF264" s="207"/>
      <c r="EG264" s="207"/>
      <c r="EH264" s="207"/>
      <c r="EI264" s="207"/>
      <c r="EJ264" s="207" t="str">
        <f t="shared" si="305"/>
        <v/>
      </c>
      <c r="EK264" s="207"/>
      <c r="EL264" s="207"/>
      <c r="EM264" s="209"/>
      <c r="EN264" s="207"/>
      <c r="EO264" s="207"/>
      <c r="EP264" s="207"/>
      <c r="EQ264" s="207" t="str">
        <f t="shared" si="306"/>
        <v/>
      </c>
      <c r="ER264" s="207"/>
      <c r="ES264" s="207"/>
      <c r="ET264" s="209"/>
      <c r="EU264" s="207"/>
      <c r="EV264" s="207"/>
      <c r="EW264" s="207"/>
      <c r="EX264" s="207" t="str">
        <f t="shared" si="307"/>
        <v/>
      </c>
      <c r="EY264" s="207"/>
      <c r="EZ264" s="207"/>
      <c r="FA264" s="209"/>
      <c r="FB264" s="207"/>
      <c r="FC264" s="207"/>
      <c r="FD264" s="207"/>
      <c r="FE264" s="207" t="str">
        <f t="shared" si="308"/>
        <v/>
      </c>
      <c r="FF264" s="207"/>
      <c r="FG264" s="207"/>
      <c r="FH264" s="209"/>
      <c r="FI264" s="207"/>
      <c r="FJ264" s="207"/>
      <c r="FK264" s="207"/>
      <c r="FL264" s="207" t="str">
        <f t="shared" si="309"/>
        <v/>
      </c>
      <c r="FM264" s="207"/>
      <c r="FN264" s="207"/>
      <c r="FO264" s="209"/>
      <c r="FP264" s="207"/>
      <c r="FQ264" s="207"/>
      <c r="FR264" s="207"/>
      <c r="FS264" s="207" t="str">
        <f t="shared" si="310"/>
        <v/>
      </c>
      <c r="FT264" s="207"/>
      <c r="FU264" s="207"/>
      <c r="FV264" s="207"/>
      <c r="FW264" s="207"/>
      <c r="FX264" s="207"/>
      <c r="FY264" s="207"/>
      <c r="FZ264" s="207" t="str">
        <f t="shared" si="311"/>
        <v/>
      </c>
      <c r="GA264" s="207"/>
      <c r="GB264" s="207"/>
      <c r="GC264" s="209"/>
      <c r="GD264" s="207"/>
      <c r="GE264" s="207"/>
      <c r="GF264" s="207"/>
      <c r="GG264" s="207" t="str">
        <f t="shared" si="312"/>
        <v/>
      </c>
      <c r="GH264" s="207"/>
      <c r="GI264" s="207"/>
      <c r="GJ264" s="209"/>
      <c r="GK264" s="207"/>
      <c r="GL264" s="207"/>
      <c r="GM264" s="207"/>
      <c r="GN264" s="207" t="str">
        <f t="shared" si="313"/>
        <v/>
      </c>
      <c r="GO264" s="207"/>
      <c r="GP264" s="207"/>
      <c r="GQ264" s="209"/>
      <c r="GR264" s="207"/>
      <c r="GS264" s="207"/>
      <c r="GT264" s="207"/>
      <c r="GU264" s="207" t="str">
        <f t="shared" si="314"/>
        <v/>
      </c>
      <c r="GV264" s="207"/>
      <c r="GW264" s="207"/>
      <c r="GX264" s="209"/>
      <c r="GY264" s="207"/>
      <c r="GZ264" s="207"/>
      <c r="HA264" s="207"/>
      <c r="HB264" s="207" t="str">
        <f t="shared" si="315"/>
        <v/>
      </c>
      <c r="HC264" s="207"/>
      <c r="HD264" s="207"/>
      <c r="HE264" s="209"/>
      <c r="HF264" s="207"/>
      <c r="HG264" s="207"/>
      <c r="HH264" s="207"/>
      <c r="HI264" s="207" t="str">
        <f t="shared" si="316"/>
        <v/>
      </c>
      <c r="HJ264" s="207"/>
      <c r="HK264" s="207"/>
      <c r="HL264" s="207"/>
      <c r="HM264" s="207"/>
      <c r="HN264" s="207"/>
      <c r="HO264" s="207"/>
      <c r="HP264" s="207" t="str">
        <f t="shared" si="317"/>
        <v/>
      </c>
      <c r="HQ264" s="207"/>
      <c r="HR264" s="207"/>
      <c r="HS264" s="209"/>
      <c r="HT264" s="207"/>
      <c r="HU264" s="207"/>
      <c r="HV264" s="207"/>
      <c r="HW264" s="207" t="str">
        <f t="shared" si="318"/>
        <v/>
      </c>
      <c r="HX264" s="207"/>
      <c r="HY264" s="207"/>
      <c r="HZ264" s="209"/>
      <c r="IA264" s="207"/>
      <c r="IB264" s="207"/>
      <c r="IC264" s="207"/>
      <c r="ID264" s="207" t="str">
        <f t="shared" si="319"/>
        <v/>
      </c>
      <c r="IE264" s="207"/>
      <c r="IF264" s="207"/>
      <c r="IG264" s="209"/>
      <c r="IH264" s="207"/>
      <c r="II264" s="207"/>
      <c r="IJ264" s="207"/>
      <c r="IK264" s="207" t="str">
        <f t="shared" si="320"/>
        <v/>
      </c>
      <c r="IL264" s="207"/>
      <c r="IM264" s="207"/>
      <c r="IN264" s="209"/>
      <c r="IO264" s="207"/>
      <c r="IP264" s="207"/>
      <c r="IQ264" s="207"/>
      <c r="IR264" s="207" t="str">
        <f t="shared" si="321"/>
        <v/>
      </c>
      <c r="IS264" s="207"/>
      <c r="IT264" s="207"/>
      <c r="IU264" s="209"/>
      <c r="IV264" s="207"/>
      <c r="IW264" s="207"/>
      <c r="IX264" s="207"/>
      <c r="IY264" s="207" t="str">
        <f t="shared" si="322"/>
        <v/>
      </c>
      <c r="IZ264" s="207"/>
      <c r="JA264" s="207"/>
      <c r="JB264" s="207"/>
      <c r="JC264" s="207"/>
      <c r="JD264" s="207"/>
      <c r="JE264" s="207"/>
      <c r="JF264" s="207" t="str">
        <f t="shared" si="323"/>
        <v/>
      </c>
      <c r="JG264" s="207"/>
      <c r="JH264" s="207"/>
      <c r="JI264" s="209"/>
      <c r="JJ264" s="207"/>
      <c r="JK264" s="207"/>
      <c r="JL264" s="207"/>
      <c r="JM264" s="207" t="str">
        <f t="shared" si="324"/>
        <v/>
      </c>
      <c r="JN264" s="207"/>
      <c r="JO264" s="207"/>
      <c r="JP264" s="209"/>
      <c r="JQ264" s="207"/>
      <c r="JR264" s="207"/>
      <c r="JS264" s="207"/>
      <c r="JT264" s="207" t="str">
        <f t="shared" si="325"/>
        <v/>
      </c>
      <c r="JU264" s="207"/>
      <c r="JV264" s="207"/>
      <c r="JW264" s="209"/>
      <c r="JX264" s="207"/>
      <c r="JY264" s="207"/>
      <c r="JZ264" s="207"/>
      <c r="KA264" s="207" t="str">
        <f t="shared" si="326"/>
        <v/>
      </c>
      <c r="KB264" s="207"/>
      <c r="KC264" s="207"/>
      <c r="KD264" s="209"/>
      <c r="KE264" s="207"/>
      <c r="KF264" s="207"/>
      <c r="KG264" s="207"/>
      <c r="KH264" s="207" t="str">
        <f t="shared" si="327"/>
        <v/>
      </c>
      <c r="KI264" s="207"/>
      <c r="KJ264" s="207"/>
      <c r="KK264" s="209"/>
      <c r="KL264" s="207"/>
      <c r="KM264" s="207"/>
      <c r="KN264" s="207"/>
      <c r="KO264" s="207" t="str">
        <f t="shared" si="328"/>
        <v/>
      </c>
      <c r="KP264" s="207"/>
      <c r="KQ264" s="207"/>
      <c r="KR264" s="207"/>
      <c r="KS264" s="207"/>
      <c r="KT264" s="207"/>
      <c r="KU264" s="207"/>
      <c r="KV264" s="207" t="str">
        <f t="shared" si="329"/>
        <v/>
      </c>
      <c r="KW264" s="207"/>
      <c r="KX264" s="207"/>
      <c r="KY264" s="209"/>
      <c r="KZ264" s="207"/>
      <c r="LA264" s="207"/>
      <c r="LB264" s="207"/>
      <c r="LC264" s="207" t="str">
        <f t="shared" si="330"/>
        <v/>
      </c>
      <c r="LD264" s="207"/>
      <c r="LE264" s="207"/>
      <c r="LF264" s="209"/>
      <c r="LG264" s="207"/>
      <c r="LH264" s="207"/>
      <c r="LI264" s="207"/>
      <c r="LJ264" s="207" t="str">
        <f t="shared" si="271"/>
        <v/>
      </c>
      <c r="LK264" s="207"/>
      <c r="LL264" s="207"/>
      <c r="LM264" s="209"/>
      <c r="LN264" s="207"/>
      <c r="LO264" s="207"/>
      <c r="LP264" s="207"/>
      <c r="LQ264" s="207" t="str">
        <f t="shared" si="272"/>
        <v/>
      </c>
      <c r="LR264" s="207"/>
      <c r="LS264" s="207"/>
      <c r="LT264" s="209"/>
      <c r="LU264" s="207"/>
      <c r="LV264" s="207"/>
      <c r="LW264" s="207"/>
      <c r="LX264" s="207" t="str">
        <f t="shared" si="273"/>
        <v/>
      </c>
      <c r="LY264" s="207"/>
      <c r="LZ264" s="207"/>
      <c r="MA264" s="209"/>
      <c r="MB264" s="207"/>
      <c r="MC264" s="207"/>
      <c r="MD264" s="207"/>
      <c r="ME264" s="207" t="str">
        <f t="shared" si="274"/>
        <v/>
      </c>
      <c r="MF264" s="207"/>
      <c r="MG264" s="207"/>
      <c r="MH264" s="207"/>
      <c r="MI264" s="207"/>
      <c r="MJ264" s="207"/>
      <c r="MK264" s="207"/>
      <c r="ML264" s="207" t="str">
        <f t="shared" si="275"/>
        <v/>
      </c>
      <c r="MM264" s="207"/>
      <c r="MN264" s="207"/>
      <c r="MO264" s="209"/>
      <c r="MP264" s="207"/>
      <c r="MQ264" s="207"/>
      <c r="MR264" s="207"/>
      <c r="MS264" s="207" t="str">
        <f t="shared" si="276"/>
        <v/>
      </c>
      <c r="MT264" s="207"/>
      <c r="MU264" s="207"/>
      <c r="MV264" s="209"/>
      <c r="MW264" s="207"/>
      <c r="MX264" s="207"/>
      <c r="MY264" s="207"/>
      <c r="MZ264" s="207" t="str">
        <f t="shared" si="277"/>
        <v/>
      </c>
      <c r="NA264" s="207"/>
      <c r="NB264" s="207"/>
      <c r="NC264" s="209"/>
      <c r="ND264" s="207"/>
      <c r="NE264" s="207"/>
      <c r="NF264" s="207"/>
      <c r="NG264" s="207" t="str">
        <f t="shared" si="278"/>
        <v/>
      </c>
      <c r="NH264" s="207"/>
      <c r="NI264" s="207"/>
      <c r="NJ264" s="209"/>
      <c r="NK264" s="207"/>
      <c r="NL264" s="207"/>
      <c r="NM264" s="207"/>
      <c r="NN264" s="207" t="str">
        <f t="shared" si="279"/>
        <v/>
      </c>
      <c r="NO264" s="207"/>
      <c r="NP264" s="207"/>
      <c r="NQ264" s="209"/>
      <c r="NR264" s="207"/>
      <c r="NS264" s="207"/>
      <c r="NT264" s="207"/>
      <c r="NU264" s="207" t="str">
        <f t="shared" si="280"/>
        <v/>
      </c>
      <c r="NV264" s="207"/>
      <c r="NW264" s="207"/>
      <c r="NX264" s="207"/>
      <c r="NY264" s="207"/>
      <c r="NZ264" s="207"/>
      <c r="OA264" s="207"/>
      <c r="OB264" s="207" t="str">
        <f t="shared" si="281"/>
        <v/>
      </c>
      <c r="OC264" s="207"/>
      <c r="OD264" s="207"/>
      <c r="OE264" s="209"/>
      <c r="OF264" s="207"/>
      <c r="OG264" s="207"/>
      <c r="OH264" s="207"/>
      <c r="OI264" s="207" t="str">
        <f t="shared" si="282"/>
        <v/>
      </c>
      <c r="OJ264" s="207"/>
      <c r="OK264" s="207"/>
      <c r="OL264" s="209"/>
      <c r="OM264" s="207"/>
      <c r="ON264" s="207"/>
      <c r="OO264" s="207"/>
      <c r="OP264" s="207" t="str">
        <f t="shared" si="283"/>
        <v/>
      </c>
      <c r="OQ264" s="207"/>
      <c r="OR264" s="207"/>
      <c r="OS264" s="209"/>
      <c r="OT264" s="207"/>
      <c r="OU264" s="207"/>
      <c r="OV264" s="207"/>
      <c r="OW264" s="207" t="str">
        <f t="shared" si="284"/>
        <v/>
      </c>
      <c r="OX264" s="207"/>
      <c r="OY264" s="207"/>
      <c r="OZ264" s="209"/>
      <c r="PA264" s="207"/>
      <c r="PB264" s="207"/>
      <c r="PC264" s="207"/>
      <c r="PD264" s="207" t="str">
        <f t="shared" si="285"/>
        <v/>
      </c>
      <c r="PE264" s="207"/>
      <c r="PF264" s="207"/>
      <c r="PG264" s="209"/>
      <c r="PH264" s="207"/>
      <c r="PI264" s="207"/>
      <c r="PJ264" s="207"/>
      <c r="PK264" s="207" t="str">
        <f t="shared" si="286"/>
        <v/>
      </c>
      <c r="PL264" s="207"/>
      <c r="PM264" s="207"/>
      <c r="PN264" s="207"/>
      <c r="PO264" s="207"/>
      <c r="PP264" s="207"/>
      <c r="PQ264" s="207"/>
      <c r="PR264" s="207" t="str">
        <f t="shared" si="287"/>
        <v/>
      </c>
      <c r="PS264" s="207"/>
      <c r="PT264" s="207"/>
      <c r="PU264" s="207"/>
      <c r="PV264" s="207"/>
      <c r="PW264" s="207"/>
      <c r="PX264" s="207"/>
      <c r="PY264" s="207" t="str">
        <f t="shared" si="288"/>
        <v/>
      </c>
      <c r="PZ264" s="207"/>
      <c r="QA264" s="207"/>
      <c r="QB264" s="207"/>
      <c r="QC264" s="207"/>
      <c r="QD264" s="207"/>
      <c r="QE264" s="207"/>
      <c r="QF264" s="207" t="str">
        <f t="shared" si="289"/>
        <v/>
      </c>
      <c r="QG264" s="207"/>
      <c r="QH264" s="207"/>
      <c r="QI264" s="207"/>
      <c r="QJ264" s="207"/>
      <c r="QK264" s="207"/>
      <c r="QL264" s="207"/>
      <c r="QM264" s="207"/>
      <c r="QN264" s="207"/>
      <c r="QO264" s="207"/>
      <c r="QP264" s="207"/>
      <c r="QQ264" s="207"/>
      <c r="QR264" s="207"/>
      <c r="QS264" s="207"/>
      <c r="QT264" s="207"/>
      <c r="QU264" s="207"/>
      <c r="QV264" s="207"/>
    </row>
    <row r="265" spans="1:464" s="6" customFormat="1" ht="16.5">
      <c r="A265" s="207"/>
      <c r="B265" s="208"/>
      <c r="C265" s="208"/>
      <c r="D265" s="208"/>
      <c r="E265" s="208"/>
      <c r="F265" s="207"/>
      <c r="G265" s="207" t="e">
        <f t="shared" si="331"/>
        <v>#N/A</v>
      </c>
      <c r="H265" s="208"/>
      <c r="I265" s="208"/>
      <c r="J265" s="208"/>
      <c r="K265" s="207"/>
      <c r="L265" s="207"/>
      <c r="M265" s="207"/>
      <c r="N265" s="207">
        <f t="shared" si="332"/>
        <v>0</v>
      </c>
      <c r="O265" s="207"/>
      <c r="P265" s="207"/>
      <c r="Q265" s="209"/>
      <c r="R265" s="207"/>
      <c r="S265" s="207"/>
      <c r="T265" s="207"/>
      <c r="U265" s="207">
        <f t="shared" si="333"/>
        <v>0</v>
      </c>
      <c r="V265" s="207"/>
      <c r="W265" s="207"/>
      <c r="X265" s="209"/>
      <c r="Y265" s="207"/>
      <c r="Z265" s="207"/>
      <c r="AA265" s="207"/>
      <c r="AB265" s="207">
        <f t="shared" si="334"/>
        <v>0</v>
      </c>
      <c r="AC265" s="207"/>
      <c r="AD265" s="207"/>
      <c r="AE265" s="209"/>
      <c r="AF265" s="207"/>
      <c r="AG265" s="207"/>
      <c r="AH265" s="207"/>
      <c r="AI265" s="207" t="str">
        <f t="shared" si="290"/>
        <v/>
      </c>
      <c r="AJ265" s="207"/>
      <c r="AK265" s="207"/>
      <c r="AL265" s="209"/>
      <c r="AM265" s="207"/>
      <c r="AN265" s="207"/>
      <c r="AO265" s="207"/>
      <c r="AP265" s="207" t="str">
        <f t="shared" si="291"/>
        <v/>
      </c>
      <c r="AQ265" s="207"/>
      <c r="AR265" s="207"/>
      <c r="AS265" s="209"/>
      <c r="AT265" s="207"/>
      <c r="AU265" s="207"/>
      <c r="AV265" s="207"/>
      <c r="AW265" s="207" t="str">
        <f t="shared" si="292"/>
        <v/>
      </c>
      <c r="AX265" s="207"/>
      <c r="AY265" s="207"/>
      <c r="AZ265" s="207"/>
      <c r="BA265" s="207"/>
      <c r="BB265" s="207"/>
      <c r="BC265" s="207"/>
      <c r="BD265" s="207" t="str">
        <f t="shared" si="293"/>
        <v/>
      </c>
      <c r="BE265" s="207"/>
      <c r="BF265" s="207"/>
      <c r="BG265" s="209"/>
      <c r="BH265" s="207"/>
      <c r="BI265" s="207"/>
      <c r="BJ265" s="207"/>
      <c r="BK265" s="207" t="str">
        <f t="shared" si="294"/>
        <v/>
      </c>
      <c r="BL265" s="207"/>
      <c r="BM265" s="207"/>
      <c r="BN265" s="209"/>
      <c r="BO265" s="207"/>
      <c r="BP265" s="207"/>
      <c r="BQ265" s="207"/>
      <c r="BR265" s="207" t="str">
        <f t="shared" si="295"/>
        <v/>
      </c>
      <c r="BS265" s="207"/>
      <c r="BT265" s="207"/>
      <c r="BU265" s="209"/>
      <c r="BV265" s="207"/>
      <c r="BW265" s="207"/>
      <c r="BX265" s="207"/>
      <c r="BY265" s="207" t="str">
        <f t="shared" si="296"/>
        <v/>
      </c>
      <c r="BZ265" s="207"/>
      <c r="CA265" s="207"/>
      <c r="CB265" s="209"/>
      <c r="CC265" s="207"/>
      <c r="CD265" s="207"/>
      <c r="CE265" s="207"/>
      <c r="CF265" s="207" t="str">
        <f t="shared" si="297"/>
        <v/>
      </c>
      <c r="CG265" s="207"/>
      <c r="CH265" s="207"/>
      <c r="CI265" s="209"/>
      <c r="CJ265" s="207"/>
      <c r="CK265" s="207"/>
      <c r="CL265" s="207"/>
      <c r="CM265" s="207" t="str">
        <f t="shared" si="298"/>
        <v/>
      </c>
      <c r="CN265" s="207"/>
      <c r="CO265" s="207"/>
      <c r="CP265" s="207"/>
      <c r="CQ265" s="207"/>
      <c r="CR265" s="207"/>
      <c r="CS265" s="207"/>
      <c r="CT265" s="207" t="str">
        <f t="shared" si="299"/>
        <v/>
      </c>
      <c r="CU265" s="207"/>
      <c r="CV265" s="207"/>
      <c r="CW265" s="209"/>
      <c r="CX265" s="207"/>
      <c r="CY265" s="207"/>
      <c r="CZ265" s="207"/>
      <c r="DA265" s="207" t="str">
        <f t="shared" si="300"/>
        <v/>
      </c>
      <c r="DB265" s="207"/>
      <c r="DC265" s="207"/>
      <c r="DD265" s="209"/>
      <c r="DE265" s="207"/>
      <c r="DF265" s="207"/>
      <c r="DG265" s="207"/>
      <c r="DH265" s="207" t="str">
        <f t="shared" si="301"/>
        <v/>
      </c>
      <c r="DI265" s="207"/>
      <c r="DJ265" s="207"/>
      <c r="DK265" s="209"/>
      <c r="DL265" s="207"/>
      <c r="DM265" s="207"/>
      <c r="DN265" s="207"/>
      <c r="DO265" s="207" t="str">
        <f t="shared" si="302"/>
        <v/>
      </c>
      <c r="DP265" s="207"/>
      <c r="DQ265" s="207"/>
      <c r="DR265" s="209"/>
      <c r="DS265" s="207"/>
      <c r="DT265" s="207"/>
      <c r="DU265" s="207"/>
      <c r="DV265" s="207" t="str">
        <f t="shared" si="303"/>
        <v/>
      </c>
      <c r="DW265" s="207"/>
      <c r="DX265" s="207"/>
      <c r="DY265" s="209"/>
      <c r="DZ265" s="207"/>
      <c r="EA265" s="207"/>
      <c r="EB265" s="207"/>
      <c r="EC265" s="207" t="str">
        <f t="shared" si="304"/>
        <v/>
      </c>
      <c r="ED265" s="207"/>
      <c r="EE265" s="207"/>
      <c r="EF265" s="207"/>
      <c r="EG265" s="207"/>
      <c r="EH265" s="207"/>
      <c r="EI265" s="207"/>
      <c r="EJ265" s="207" t="str">
        <f t="shared" si="305"/>
        <v/>
      </c>
      <c r="EK265" s="207"/>
      <c r="EL265" s="207"/>
      <c r="EM265" s="209"/>
      <c r="EN265" s="207"/>
      <c r="EO265" s="207"/>
      <c r="EP265" s="207"/>
      <c r="EQ265" s="207" t="str">
        <f t="shared" si="306"/>
        <v/>
      </c>
      <c r="ER265" s="207"/>
      <c r="ES265" s="207"/>
      <c r="ET265" s="209"/>
      <c r="EU265" s="207"/>
      <c r="EV265" s="207"/>
      <c r="EW265" s="207"/>
      <c r="EX265" s="207" t="str">
        <f t="shared" si="307"/>
        <v/>
      </c>
      <c r="EY265" s="207"/>
      <c r="EZ265" s="207"/>
      <c r="FA265" s="209"/>
      <c r="FB265" s="207"/>
      <c r="FC265" s="207"/>
      <c r="FD265" s="207"/>
      <c r="FE265" s="207" t="str">
        <f t="shared" si="308"/>
        <v/>
      </c>
      <c r="FF265" s="207"/>
      <c r="FG265" s="207"/>
      <c r="FH265" s="209"/>
      <c r="FI265" s="207"/>
      <c r="FJ265" s="207"/>
      <c r="FK265" s="207"/>
      <c r="FL265" s="207" t="str">
        <f t="shared" si="309"/>
        <v/>
      </c>
      <c r="FM265" s="207"/>
      <c r="FN265" s="207"/>
      <c r="FO265" s="209"/>
      <c r="FP265" s="207"/>
      <c r="FQ265" s="207"/>
      <c r="FR265" s="207"/>
      <c r="FS265" s="207" t="str">
        <f t="shared" si="310"/>
        <v/>
      </c>
      <c r="FT265" s="207"/>
      <c r="FU265" s="207"/>
      <c r="FV265" s="207"/>
      <c r="FW265" s="207"/>
      <c r="FX265" s="207"/>
      <c r="FY265" s="207"/>
      <c r="FZ265" s="207" t="str">
        <f t="shared" si="311"/>
        <v/>
      </c>
      <c r="GA265" s="207"/>
      <c r="GB265" s="207"/>
      <c r="GC265" s="209"/>
      <c r="GD265" s="207"/>
      <c r="GE265" s="207"/>
      <c r="GF265" s="207"/>
      <c r="GG265" s="207" t="str">
        <f t="shared" si="312"/>
        <v/>
      </c>
      <c r="GH265" s="207"/>
      <c r="GI265" s="207"/>
      <c r="GJ265" s="209"/>
      <c r="GK265" s="207"/>
      <c r="GL265" s="207"/>
      <c r="GM265" s="207"/>
      <c r="GN265" s="207" t="str">
        <f t="shared" si="313"/>
        <v/>
      </c>
      <c r="GO265" s="207"/>
      <c r="GP265" s="207"/>
      <c r="GQ265" s="209"/>
      <c r="GR265" s="207"/>
      <c r="GS265" s="207"/>
      <c r="GT265" s="207"/>
      <c r="GU265" s="207" t="str">
        <f t="shared" si="314"/>
        <v/>
      </c>
      <c r="GV265" s="207"/>
      <c r="GW265" s="207"/>
      <c r="GX265" s="209"/>
      <c r="GY265" s="207"/>
      <c r="GZ265" s="207"/>
      <c r="HA265" s="207"/>
      <c r="HB265" s="207" t="str">
        <f t="shared" si="315"/>
        <v/>
      </c>
      <c r="HC265" s="207"/>
      <c r="HD265" s="207"/>
      <c r="HE265" s="209"/>
      <c r="HF265" s="207"/>
      <c r="HG265" s="207"/>
      <c r="HH265" s="207"/>
      <c r="HI265" s="207" t="str">
        <f t="shared" si="316"/>
        <v/>
      </c>
      <c r="HJ265" s="207"/>
      <c r="HK265" s="207"/>
      <c r="HL265" s="207"/>
      <c r="HM265" s="207"/>
      <c r="HN265" s="207"/>
      <c r="HO265" s="207"/>
      <c r="HP265" s="207" t="str">
        <f t="shared" si="317"/>
        <v/>
      </c>
      <c r="HQ265" s="207"/>
      <c r="HR265" s="207"/>
      <c r="HS265" s="209"/>
      <c r="HT265" s="207"/>
      <c r="HU265" s="207"/>
      <c r="HV265" s="207"/>
      <c r="HW265" s="207" t="str">
        <f t="shared" si="318"/>
        <v/>
      </c>
      <c r="HX265" s="207"/>
      <c r="HY265" s="207"/>
      <c r="HZ265" s="209"/>
      <c r="IA265" s="207"/>
      <c r="IB265" s="207"/>
      <c r="IC265" s="207"/>
      <c r="ID265" s="207" t="str">
        <f t="shared" si="319"/>
        <v/>
      </c>
      <c r="IE265" s="207"/>
      <c r="IF265" s="207"/>
      <c r="IG265" s="209"/>
      <c r="IH265" s="207"/>
      <c r="II265" s="207"/>
      <c r="IJ265" s="207"/>
      <c r="IK265" s="207" t="str">
        <f t="shared" si="320"/>
        <v/>
      </c>
      <c r="IL265" s="207"/>
      <c r="IM265" s="207"/>
      <c r="IN265" s="209"/>
      <c r="IO265" s="207"/>
      <c r="IP265" s="207"/>
      <c r="IQ265" s="207"/>
      <c r="IR265" s="207" t="str">
        <f t="shared" si="321"/>
        <v/>
      </c>
      <c r="IS265" s="207"/>
      <c r="IT265" s="207"/>
      <c r="IU265" s="209"/>
      <c r="IV265" s="207"/>
      <c r="IW265" s="207"/>
      <c r="IX265" s="207"/>
      <c r="IY265" s="207" t="str">
        <f t="shared" si="322"/>
        <v/>
      </c>
      <c r="IZ265" s="207"/>
      <c r="JA265" s="207"/>
      <c r="JB265" s="207"/>
      <c r="JC265" s="207"/>
      <c r="JD265" s="207"/>
      <c r="JE265" s="207"/>
      <c r="JF265" s="207" t="str">
        <f t="shared" si="323"/>
        <v/>
      </c>
      <c r="JG265" s="207"/>
      <c r="JH265" s="207"/>
      <c r="JI265" s="209"/>
      <c r="JJ265" s="207"/>
      <c r="JK265" s="207"/>
      <c r="JL265" s="207"/>
      <c r="JM265" s="207" t="str">
        <f t="shared" si="324"/>
        <v/>
      </c>
      <c r="JN265" s="207"/>
      <c r="JO265" s="207"/>
      <c r="JP265" s="209"/>
      <c r="JQ265" s="207"/>
      <c r="JR265" s="207"/>
      <c r="JS265" s="207"/>
      <c r="JT265" s="207" t="str">
        <f t="shared" si="325"/>
        <v/>
      </c>
      <c r="JU265" s="207"/>
      <c r="JV265" s="207"/>
      <c r="JW265" s="209"/>
      <c r="JX265" s="207"/>
      <c r="JY265" s="207"/>
      <c r="JZ265" s="207"/>
      <c r="KA265" s="207" t="str">
        <f t="shared" si="326"/>
        <v/>
      </c>
      <c r="KB265" s="207"/>
      <c r="KC265" s="207"/>
      <c r="KD265" s="209"/>
      <c r="KE265" s="207"/>
      <c r="KF265" s="207"/>
      <c r="KG265" s="207"/>
      <c r="KH265" s="207" t="str">
        <f t="shared" si="327"/>
        <v/>
      </c>
      <c r="KI265" s="207"/>
      <c r="KJ265" s="207"/>
      <c r="KK265" s="209"/>
      <c r="KL265" s="207"/>
      <c r="KM265" s="207"/>
      <c r="KN265" s="207"/>
      <c r="KO265" s="207" t="str">
        <f t="shared" si="328"/>
        <v/>
      </c>
      <c r="KP265" s="207"/>
      <c r="KQ265" s="207"/>
      <c r="KR265" s="207"/>
      <c r="KS265" s="207"/>
      <c r="KT265" s="207"/>
      <c r="KU265" s="207"/>
      <c r="KV265" s="207" t="str">
        <f t="shared" si="329"/>
        <v/>
      </c>
      <c r="KW265" s="207"/>
      <c r="KX265" s="207"/>
      <c r="KY265" s="209"/>
      <c r="KZ265" s="207"/>
      <c r="LA265" s="207"/>
      <c r="LB265" s="207"/>
      <c r="LC265" s="207" t="str">
        <f t="shared" si="330"/>
        <v/>
      </c>
      <c r="LD265" s="207"/>
      <c r="LE265" s="207"/>
      <c r="LF265" s="209"/>
      <c r="LG265" s="207"/>
      <c r="LH265" s="207"/>
      <c r="LI265" s="207"/>
      <c r="LJ265" s="207" t="str">
        <f t="shared" si="271"/>
        <v/>
      </c>
      <c r="LK265" s="207"/>
      <c r="LL265" s="207"/>
      <c r="LM265" s="209"/>
      <c r="LN265" s="207"/>
      <c r="LO265" s="207"/>
      <c r="LP265" s="207"/>
      <c r="LQ265" s="207" t="str">
        <f t="shared" si="272"/>
        <v/>
      </c>
      <c r="LR265" s="207"/>
      <c r="LS265" s="207"/>
      <c r="LT265" s="209"/>
      <c r="LU265" s="207"/>
      <c r="LV265" s="207"/>
      <c r="LW265" s="207"/>
      <c r="LX265" s="207" t="str">
        <f t="shared" si="273"/>
        <v/>
      </c>
      <c r="LY265" s="207"/>
      <c r="LZ265" s="207"/>
      <c r="MA265" s="209"/>
      <c r="MB265" s="207"/>
      <c r="MC265" s="207"/>
      <c r="MD265" s="207"/>
      <c r="ME265" s="207" t="str">
        <f t="shared" si="274"/>
        <v/>
      </c>
      <c r="MF265" s="207"/>
      <c r="MG265" s="207"/>
      <c r="MH265" s="207"/>
      <c r="MI265" s="207"/>
      <c r="MJ265" s="207"/>
      <c r="MK265" s="207"/>
      <c r="ML265" s="207" t="str">
        <f t="shared" si="275"/>
        <v/>
      </c>
      <c r="MM265" s="207"/>
      <c r="MN265" s="207"/>
      <c r="MO265" s="209"/>
      <c r="MP265" s="207"/>
      <c r="MQ265" s="207"/>
      <c r="MR265" s="207"/>
      <c r="MS265" s="207" t="str">
        <f t="shared" si="276"/>
        <v/>
      </c>
      <c r="MT265" s="207"/>
      <c r="MU265" s="207"/>
      <c r="MV265" s="209"/>
      <c r="MW265" s="207"/>
      <c r="MX265" s="207"/>
      <c r="MY265" s="207"/>
      <c r="MZ265" s="207" t="str">
        <f t="shared" si="277"/>
        <v/>
      </c>
      <c r="NA265" s="207"/>
      <c r="NB265" s="207"/>
      <c r="NC265" s="209"/>
      <c r="ND265" s="207"/>
      <c r="NE265" s="207"/>
      <c r="NF265" s="207"/>
      <c r="NG265" s="207" t="str">
        <f t="shared" si="278"/>
        <v/>
      </c>
      <c r="NH265" s="207"/>
      <c r="NI265" s="207"/>
      <c r="NJ265" s="209"/>
      <c r="NK265" s="207"/>
      <c r="NL265" s="207"/>
      <c r="NM265" s="207"/>
      <c r="NN265" s="207" t="str">
        <f t="shared" si="279"/>
        <v/>
      </c>
      <c r="NO265" s="207"/>
      <c r="NP265" s="207"/>
      <c r="NQ265" s="209"/>
      <c r="NR265" s="207"/>
      <c r="NS265" s="207"/>
      <c r="NT265" s="207"/>
      <c r="NU265" s="207" t="str">
        <f t="shared" si="280"/>
        <v/>
      </c>
      <c r="NV265" s="207"/>
      <c r="NW265" s="207"/>
      <c r="NX265" s="207"/>
      <c r="NY265" s="207"/>
      <c r="NZ265" s="207"/>
      <c r="OA265" s="207"/>
      <c r="OB265" s="207" t="str">
        <f t="shared" si="281"/>
        <v/>
      </c>
      <c r="OC265" s="207"/>
      <c r="OD265" s="207"/>
      <c r="OE265" s="209"/>
      <c r="OF265" s="207"/>
      <c r="OG265" s="207"/>
      <c r="OH265" s="207"/>
      <c r="OI265" s="207" t="str">
        <f t="shared" si="282"/>
        <v/>
      </c>
      <c r="OJ265" s="207"/>
      <c r="OK265" s="207"/>
      <c r="OL265" s="209"/>
      <c r="OM265" s="207"/>
      <c r="ON265" s="207"/>
      <c r="OO265" s="207"/>
      <c r="OP265" s="207" t="str">
        <f t="shared" si="283"/>
        <v/>
      </c>
      <c r="OQ265" s="207"/>
      <c r="OR265" s="207"/>
      <c r="OS265" s="209"/>
      <c r="OT265" s="207"/>
      <c r="OU265" s="207"/>
      <c r="OV265" s="207"/>
      <c r="OW265" s="207" t="str">
        <f t="shared" si="284"/>
        <v/>
      </c>
      <c r="OX265" s="207"/>
      <c r="OY265" s="207"/>
      <c r="OZ265" s="209"/>
      <c r="PA265" s="207"/>
      <c r="PB265" s="207"/>
      <c r="PC265" s="207"/>
      <c r="PD265" s="207" t="str">
        <f t="shared" si="285"/>
        <v/>
      </c>
      <c r="PE265" s="207"/>
      <c r="PF265" s="207"/>
      <c r="PG265" s="209"/>
      <c r="PH265" s="207"/>
      <c r="PI265" s="207"/>
      <c r="PJ265" s="207"/>
      <c r="PK265" s="207" t="str">
        <f t="shared" si="286"/>
        <v/>
      </c>
      <c r="PL265" s="207"/>
      <c r="PM265" s="207"/>
      <c r="PN265" s="207"/>
      <c r="PO265" s="207"/>
      <c r="PP265" s="207"/>
      <c r="PQ265" s="207"/>
      <c r="PR265" s="207" t="str">
        <f t="shared" si="287"/>
        <v/>
      </c>
      <c r="PS265" s="207"/>
      <c r="PT265" s="207"/>
      <c r="PU265" s="207"/>
      <c r="PV265" s="207"/>
      <c r="PW265" s="207"/>
      <c r="PX265" s="207"/>
      <c r="PY265" s="207" t="str">
        <f t="shared" si="288"/>
        <v/>
      </c>
      <c r="PZ265" s="207"/>
      <c r="QA265" s="207"/>
      <c r="QB265" s="207"/>
      <c r="QC265" s="207"/>
      <c r="QD265" s="207"/>
      <c r="QE265" s="207"/>
      <c r="QF265" s="207" t="str">
        <f t="shared" si="289"/>
        <v/>
      </c>
      <c r="QG265" s="207"/>
      <c r="QH265" s="207"/>
      <c r="QI265" s="207"/>
      <c r="QJ265" s="207"/>
      <c r="QK265" s="207"/>
      <c r="QL265" s="207"/>
      <c r="QM265" s="207"/>
      <c r="QN265" s="207"/>
      <c r="QO265" s="207"/>
      <c r="QP265" s="207"/>
      <c r="QQ265" s="207"/>
      <c r="QR265" s="207"/>
      <c r="QS265" s="207"/>
      <c r="QT265" s="207"/>
      <c r="QU265" s="207"/>
      <c r="QV265" s="207"/>
    </row>
    <row r="266" spans="1:464" s="6" customFormat="1" ht="16.5">
      <c r="A266" s="207"/>
      <c r="B266" s="208"/>
      <c r="C266" s="208"/>
      <c r="D266" s="208"/>
      <c r="E266" s="208"/>
      <c r="F266" s="207"/>
      <c r="G266" s="207" t="e">
        <f t="shared" si="331"/>
        <v>#N/A</v>
      </c>
      <c r="H266" s="208"/>
      <c r="I266" s="208"/>
      <c r="J266" s="208"/>
      <c r="K266" s="207"/>
      <c r="L266" s="207"/>
      <c r="M266" s="207"/>
      <c r="N266" s="207">
        <f t="shared" si="332"/>
        <v>0</v>
      </c>
      <c r="O266" s="207"/>
      <c r="P266" s="207"/>
      <c r="Q266" s="209"/>
      <c r="R266" s="207"/>
      <c r="S266" s="207"/>
      <c r="T266" s="207"/>
      <c r="U266" s="207">
        <f t="shared" si="333"/>
        <v>0</v>
      </c>
      <c r="V266" s="207"/>
      <c r="W266" s="207"/>
      <c r="X266" s="209"/>
      <c r="Y266" s="207"/>
      <c r="Z266" s="207"/>
      <c r="AA266" s="207"/>
      <c r="AB266" s="207">
        <f t="shared" si="334"/>
        <v>0</v>
      </c>
      <c r="AC266" s="207"/>
      <c r="AD266" s="207"/>
      <c r="AE266" s="209"/>
      <c r="AF266" s="207"/>
      <c r="AG266" s="207"/>
      <c r="AH266" s="207"/>
      <c r="AI266" s="207" t="str">
        <f t="shared" si="290"/>
        <v/>
      </c>
      <c r="AJ266" s="207"/>
      <c r="AK266" s="207"/>
      <c r="AL266" s="209"/>
      <c r="AM266" s="207"/>
      <c r="AN266" s="207"/>
      <c r="AO266" s="207"/>
      <c r="AP266" s="207" t="str">
        <f t="shared" si="291"/>
        <v/>
      </c>
      <c r="AQ266" s="207"/>
      <c r="AR266" s="207"/>
      <c r="AS266" s="209"/>
      <c r="AT266" s="207"/>
      <c r="AU266" s="207"/>
      <c r="AV266" s="207"/>
      <c r="AW266" s="207" t="str">
        <f t="shared" si="292"/>
        <v/>
      </c>
      <c r="AX266" s="207"/>
      <c r="AY266" s="207"/>
      <c r="AZ266" s="207"/>
      <c r="BA266" s="207"/>
      <c r="BB266" s="207"/>
      <c r="BC266" s="207"/>
      <c r="BD266" s="207" t="str">
        <f t="shared" si="293"/>
        <v/>
      </c>
      <c r="BE266" s="207"/>
      <c r="BF266" s="207"/>
      <c r="BG266" s="209"/>
      <c r="BH266" s="207"/>
      <c r="BI266" s="207"/>
      <c r="BJ266" s="207"/>
      <c r="BK266" s="207" t="str">
        <f t="shared" si="294"/>
        <v/>
      </c>
      <c r="BL266" s="207"/>
      <c r="BM266" s="207"/>
      <c r="BN266" s="209"/>
      <c r="BO266" s="207"/>
      <c r="BP266" s="207"/>
      <c r="BQ266" s="207"/>
      <c r="BR266" s="207" t="str">
        <f t="shared" si="295"/>
        <v/>
      </c>
      <c r="BS266" s="207"/>
      <c r="BT266" s="207"/>
      <c r="BU266" s="209"/>
      <c r="BV266" s="207"/>
      <c r="BW266" s="207"/>
      <c r="BX266" s="207"/>
      <c r="BY266" s="207" t="str">
        <f t="shared" si="296"/>
        <v/>
      </c>
      <c r="BZ266" s="207"/>
      <c r="CA266" s="207"/>
      <c r="CB266" s="209"/>
      <c r="CC266" s="207"/>
      <c r="CD266" s="207"/>
      <c r="CE266" s="207"/>
      <c r="CF266" s="207" t="str">
        <f t="shared" si="297"/>
        <v/>
      </c>
      <c r="CG266" s="207"/>
      <c r="CH266" s="207"/>
      <c r="CI266" s="209"/>
      <c r="CJ266" s="207"/>
      <c r="CK266" s="207"/>
      <c r="CL266" s="207"/>
      <c r="CM266" s="207" t="str">
        <f t="shared" si="298"/>
        <v/>
      </c>
      <c r="CN266" s="207"/>
      <c r="CO266" s="207"/>
      <c r="CP266" s="207"/>
      <c r="CQ266" s="207"/>
      <c r="CR266" s="207"/>
      <c r="CS266" s="207"/>
      <c r="CT266" s="207" t="str">
        <f t="shared" si="299"/>
        <v/>
      </c>
      <c r="CU266" s="207"/>
      <c r="CV266" s="207"/>
      <c r="CW266" s="209"/>
      <c r="CX266" s="207"/>
      <c r="CY266" s="207"/>
      <c r="CZ266" s="207"/>
      <c r="DA266" s="207" t="str">
        <f t="shared" si="300"/>
        <v/>
      </c>
      <c r="DB266" s="207"/>
      <c r="DC266" s="207"/>
      <c r="DD266" s="209"/>
      <c r="DE266" s="207"/>
      <c r="DF266" s="207"/>
      <c r="DG266" s="207"/>
      <c r="DH266" s="207" t="str">
        <f t="shared" si="301"/>
        <v/>
      </c>
      <c r="DI266" s="207"/>
      <c r="DJ266" s="207"/>
      <c r="DK266" s="209"/>
      <c r="DL266" s="207"/>
      <c r="DM266" s="207"/>
      <c r="DN266" s="207"/>
      <c r="DO266" s="207" t="str">
        <f t="shared" si="302"/>
        <v/>
      </c>
      <c r="DP266" s="207"/>
      <c r="DQ266" s="207"/>
      <c r="DR266" s="209"/>
      <c r="DS266" s="207"/>
      <c r="DT266" s="207"/>
      <c r="DU266" s="207"/>
      <c r="DV266" s="207" t="str">
        <f t="shared" si="303"/>
        <v/>
      </c>
      <c r="DW266" s="207"/>
      <c r="DX266" s="207"/>
      <c r="DY266" s="209"/>
      <c r="DZ266" s="207"/>
      <c r="EA266" s="207"/>
      <c r="EB266" s="207"/>
      <c r="EC266" s="207" t="str">
        <f t="shared" si="304"/>
        <v/>
      </c>
      <c r="ED266" s="207"/>
      <c r="EE266" s="207"/>
      <c r="EF266" s="207"/>
      <c r="EG266" s="207"/>
      <c r="EH266" s="207"/>
      <c r="EI266" s="207"/>
      <c r="EJ266" s="207" t="str">
        <f t="shared" si="305"/>
        <v/>
      </c>
      <c r="EK266" s="207"/>
      <c r="EL266" s="207"/>
      <c r="EM266" s="209"/>
      <c r="EN266" s="207"/>
      <c r="EO266" s="207"/>
      <c r="EP266" s="207"/>
      <c r="EQ266" s="207" t="str">
        <f t="shared" si="306"/>
        <v/>
      </c>
      <c r="ER266" s="207"/>
      <c r="ES266" s="207"/>
      <c r="ET266" s="209"/>
      <c r="EU266" s="207"/>
      <c r="EV266" s="207"/>
      <c r="EW266" s="207"/>
      <c r="EX266" s="207" t="str">
        <f t="shared" si="307"/>
        <v/>
      </c>
      <c r="EY266" s="207"/>
      <c r="EZ266" s="207"/>
      <c r="FA266" s="209"/>
      <c r="FB266" s="207"/>
      <c r="FC266" s="207"/>
      <c r="FD266" s="207"/>
      <c r="FE266" s="207" t="str">
        <f t="shared" si="308"/>
        <v/>
      </c>
      <c r="FF266" s="207"/>
      <c r="FG266" s="207"/>
      <c r="FH266" s="209"/>
      <c r="FI266" s="207"/>
      <c r="FJ266" s="207"/>
      <c r="FK266" s="207"/>
      <c r="FL266" s="207" t="str">
        <f t="shared" si="309"/>
        <v/>
      </c>
      <c r="FM266" s="207"/>
      <c r="FN266" s="207"/>
      <c r="FO266" s="209"/>
      <c r="FP266" s="207"/>
      <c r="FQ266" s="207"/>
      <c r="FR266" s="207"/>
      <c r="FS266" s="207" t="str">
        <f t="shared" si="310"/>
        <v/>
      </c>
      <c r="FT266" s="207"/>
      <c r="FU266" s="207"/>
      <c r="FV266" s="207"/>
      <c r="FW266" s="207"/>
      <c r="FX266" s="207"/>
      <c r="FY266" s="207"/>
      <c r="FZ266" s="207" t="str">
        <f t="shared" si="311"/>
        <v/>
      </c>
      <c r="GA266" s="207"/>
      <c r="GB266" s="207"/>
      <c r="GC266" s="209"/>
      <c r="GD266" s="207"/>
      <c r="GE266" s="207"/>
      <c r="GF266" s="207"/>
      <c r="GG266" s="207" t="str">
        <f t="shared" si="312"/>
        <v/>
      </c>
      <c r="GH266" s="207"/>
      <c r="GI266" s="207"/>
      <c r="GJ266" s="209"/>
      <c r="GK266" s="207"/>
      <c r="GL266" s="207"/>
      <c r="GM266" s="207"/>
      <c r="GN266" s="207" t="str">
        <f t="shared" si="313"/>
        <v/>
      </c>
      <c r="GO266" s="207"/>
      <c r="GP266" s="207"/>
      <c r="GQ266" s="209"/>
      <c r="GR266" s="207"/>
      <c r="GS266" s="207"/>
      <c r="GT266" s="207"/>
      <c r="GU266" s="207" t="str">
        <f t="shared" si="314"/>
        <v/>
      </c>
      <c r="GV266" s="207"/>
      <c r="GW266" s="207"/>
      <c r="GX266" s="209"/>
      <c r="GY266" s="207"/>
      <c r="GZ266" s="207"/>
      <c r="HA266" s="207"/>
      <c r="HB266" s="207" t="str">
        <f t="shared" si="315"/>
        <v/>
      </c>
      <c r="HC266" s="207"/>
      <c r="HD266" s="207"/>
      <c r="HE266" s="209"/>
      <c r="HF266" s="207"/>
      <c r="HG266" s="207"/>
      <c r="HH266" s="207"/>
      <c r="HI266" s="207" t="str">
        <f t="shared" si="316"/>
        <v/>
      </c>
      <c r="HJ266" s="207"/>
      <c r="HK266" s="207"/>
      <c r="HL266" s="207"/>
      <c r="HM266" s="207"/>
      <c r="HN266" s="207"/>
      <c r="HO266" s="207"/>
      <c r="HP266" s="207" t="str">
        <f t="shared" si="317"/>
        <v/>
      </c>
      <c r="HQ266" s="207"/>
      <c r="HR266" s="207"/>
      <c r="HS266" s="209"/>
      <c r="HT266" s="207"/>
      <c r="HU266" s="207"/>
      <c r="HV266" s="207"/>
      <c r="HW266" s="207" t="str">
        <f t="shared" si="318"/>
        <v/>
      </c>
      <c r="HX266" s="207"/>
      <c r="HY266" s="207"/>
      <c r="HZ266" s="209"/>
      <c r="IA266" s="207"/>
      <c r="IB266" s="207"/>
      <c r="IC266" s="207"/>
      <c r="ID266" s="207" t="str">
        <f t="shared" si="319"/>
        <v/>
      </c>
      <c r="IE266" s="207"/>
      <c r="IF266" s="207"/>
      <c r="IG266" s="209"/>
      <c r="IH266" s="207"/>
      <c r="II266" s="207"/>
      <c r="IJ266" s="207"/>
      <c r="IK266" s="207" t="str">
        <f t="shared" si="320"/>
        <v/>
      </c>
      <c r="IL266" s="207"/>
      <c r="IM266" s="207"/>
      <c r="IN266" s="209"/>
      <c r="IO266" s="207"/>
      <c r="IP266" s="207"/>
      <c r="IQ266" s="207"/>
      <c r="IR266" s="207" t="str">
        <f t="shared" si="321"/>
        <v/>
      </c>
      <c r="IS266" s="207"/>
      <c r="IT266" s="207"/>
      <c r="IU266" s="209"/>
      <c r="IV266" s="207"/>
      <c r="IW266" s="207"/>
      <c r="IX266" s="207"/>
      <c r="IY266" s="207" t="str">
        <f t="shared" si="322"/>
        <v/>
      </c>
      <c r="IZ266" s="207"/>
      <c r="JA266" s="207"/>
      <c r="JB266" s="207"/>
      <c r="JC266" s="207"/>
      <c r="JD266" s="207"/>
      <c r="JE266" s="207"/>
      <c r="JF266" s="207" t="str">
        <f t="shared" si="323"/>
        <v/>
      </c>
      <c r="JG266" s="207"/>
      <c r="JH266" s="207"/>
      <c r="JI266" s="209"/>
      <c r="JJ266" s="207"/>
      <c r="JK266" s="207"/>
      <c r="JL266" s="207"/>
      <c r="JM266" s="207" t="str">
        <f t="shared" si="324"/>
        <v/>
      </c>
      <c r="JN266" s="207"/>
      <c r="JO266" s="207"/>
      <c r="JP266" s="209"/>
      <c r="JQ266" s="207"/>
      <c r="JR266" s="207"/>
      <c r="JS266" s="207"/>
      <c r="JT266" s="207" t="str">
        <f t="shared" si="325"/>
        <v/>
      </c>
      <c r="JU266" s="207"/>
      <c r="JV266" s="207"/>
      <c r="JW266" s="209"/>
      <c r="JX266" s="207"/>
      <c r="JY266" s="207"/>
      <c r="JZ266" s="207"/>
      <c r="KA266" s="207" t="str">
        <f t="shared" si="326"/>
        <v/>
      </c>
      <c r="KB266" s="207"/>
      <c r="KC266" s="207"/>
      <c r="KD266" s="209"/>
      <c r="KE266" s="207"/>
      <c r="KF266" s="207"/>
      <c r="KG266" s="207"/>
      <c r="KH266" s="207" t="str">
        <f t="shared" si="327"/>
        <v/>
      </c>
      <c r="KI266" s="207"/>
      <c r="KJ266" s="207"/>
      <c r="KK266" s="209"/>
      <c r="KL266" s="207"/>
      <c r="KM266" s="207"/>
      <c r="KN266" s="207"/>
      <c r="KO266" s="207" t="str">
        <f t="shared" si="328"/>
        <v/>
      </c>
      <c r="KP266" s="207"/>
      <c r="KQ266" s="207"/>
      <c r="KR266" s="207"/>
      <c r="KS266" s="207"/>
      <c r="KT266" s="207"/>
      <c r="KU266" s="207"/>
      <c r="KV266" s="207" t="str">
        <f t="shared" si="329"/>
        <v/>
      </c>
      <c r="KW266" s="207"/>
      <c r="KX266" s="207"/>
      <c r="KY266" s="209"/>
      <c r="KZ266" s="207"/>
      <c r="LA266" s="207"/>
      <c r="LB266" s="207"/>
      <c r="LC266" s="207" t="str">
        <f t="shared" si="330"/>
        <v/>
      </c>
      <c r="LD266" s="207"/>
      <c r="LE266" s="207"/>
      <c r="LF266" s="209"/>
      <c r="LG266" s="207"/>
      <c r="LH266" s="207"/>
      <c r="LI266" s="207"/>
      <c r="LJ266" s="207" t="str">
        <f t="shared" si="271"/>
        <v/>
      </c>
      <c r="LK266" s="207"/>
      <c r="LL266" s="207"/>
      <c r="LM266" s="209"/>
      <c r="LN266" s="207"/>
      <c r="LO266" s="207"/>
      <c r="LP266" s="207"/>
      <c r="LQ266" s="207" t="str">
        <f t="shared" si="272"/>
        <v/>
      </c>
      <c r="LR266" s="207"/>
      <c r="LS266" s="207"/>
      <c r="LT266" s="209"/>
      <c r="LU266" s="207"/>
      <c r="LV266" s="207"/>
      <c r="LW266" s="207"/>
      <c r="LX266" s="207" t="str">
        <f t="shared" si="273"/>
        <v/>
      </c>
      <c r="LY266" s="207"/>
      <c r="LZ266" s="207"/>
      <c r="MA266" s="209"/>
      <c r="MB266" s="207"/>
      <c r="MC266" s="207"/>
      <c r="MD266" s="207"/>
      <c r="ME266" s="207" t="str">
        <f t="shared" si="274"/>
        <v/>
      </c>
      <c r="MF266" s="207"/>
      <c r="MG266" s="207"/>
      <c r="MH266" s="207"/>
      <c r="MI266" s="207"/>
      <c r="MJ266" s="207"/>
      <c r="MK266" s="207"/>
      <c r="ML266" s="207" t="str">
        <f t="shared" si="275"/>
        <v/>
      </c>
      <c r="MM266" s="207"/>
      <c r="MN266" s="207"/>
      <c r="MO266" s="209"/>
      <c r="MP266" s="207"/>
      <c r="MQ266" s="207"/>
      <c r="MR266" s="207"/>
      <c r="MS266" s="207" t="str">
        <f t="shared" si="276"/>
        <v/>
      </c>
      <c r="MT266" s="207"/>
      <c r="MU266" s="207"/>
      <c r="MV266" s="209"/>
      <c r="MW266" s="207"/>
      <c r="MX266" s="207"/>
      <c r="MY266" s="207"/>
      <c r="MZ266" s="207" t="str">
        <f t="shared" si="277"/>
        <v/>
      </c>
      <c r="NA266" s="207"/>
      <c r="NB266" s="207"/>
      <c r="NC266" s="209"/>
      <c r="ND266" s="207"/>
      <c r="NE266" s="207"/>
      <c r="NF266" s="207"/>
      <c r="NG266" s="207" t="str">
        <f t="shared" si="278"/>
        <v/>
      </c>
      <c r="NH266" s="207"/>
      <c r="NI266" s="207"/>
      <c r="NJ266" s="209"/>
      <c r="NK266" s="207"/>
      <c r="NL266" s="207"/>
      <c r="NM266" s="207"/>
      <c r="NN266" s="207" t="str">
        <f t="shared" si="279"/>
        <v/>
      </c>
      <c r="NO266" s="207"/>
      <c r="NP266" s="207"/>
      <c r="NQ266" s="209"/>
      <c r="NR266" s="207"/>
      <c r="NS266" s="207"/>
      <c r="NT266" s="207"/>
      <c r="NU266" s="207" t="str">
        <f t="shared" si="280"/>
        <v/>
      </c>
      <c r="NV266" s="207"/>
      <c r="NW266" s="207"/>
      <c r="NX266" s="207"/>
      <c r="NY266" s="207"/>
      <c r="NZ266" s="207"/>
      <c r="OA266" s="207"/>
      <c r="OB266" s="207" t="str">
        <f t="shared" si="281"/>
        <v/>
      </c>
      <c r="OC266" s="207"/>
      <c r="OD266" s="207"/>
      <c r="OE266" s="209"/>
      <c r="OF266" s="207"/>
      <c r="OG266" s="207"/>
      <c r="OH266" s="207"/>
      <c r="OI266" s="207" t="str">
        <f t="shared" si="282"/>
        <v/>
      </c>
      <c r="OJ266" s="207"/>
      <c r="OK266" s="207"/>
      <c r="OL266" s="209"/>
      <c r="OM266" s="207"/>
      <c r="ON266" s="207"/>
      <c r="OO266" s="207"/>
      <c r="OP266" s="207" t="str">
        <f t="shared" si="283"/>
        <v/>
      </c>
      <c r="OQ266" s="207"/>
      <c r="OR266" s="207"/>
      <c r="OS266" s="209"/>
      <c r="OT266" s="207"/>
      <c r="OU266" s="207"/>
      <c r="OV266" s="207"/>
      <c r="OW266" s="207" t="str">
        <f t="shared" si="284"/>
        <v/>
      </c>
      <c r="OX266" s="207"/>
      <c r="OY266" s="207"/>
      <c r="OZ266" s="209"/>
      <c r="PA266" s="207"/>
      <c r="PB266" s="207"/>
      <c r="PC266" s="207"/>
      <c r="PD266" s="207" t="str">
        <f t="shared" si="285"/>
        <v/>
      </c>
      <c r="PE266" s="207"/>
      <c r="PF266" s="207"/>
      <c r="PG266" s="209"/>
      <c r="PH266" s="207"/>
      <c r="PI266" s="207"/>
      <c r="PJ266" s="207"/>
      <c r="PK266" s="207" t="str">
        <f t="shared" si="286"/>
        <v/>
      </c>
      <c r="PL266" s="207"/>
      <c r="PM266" s="207"/>
      <c r="PN266" s="207"/>
      <c r="PO266" s="207"/>
      <c r="PP266" s="207"/>
      <c r="PQ266" s="207"/>
      <c r="PR266" s="207" t="str">
        <f t="shared" si="287"/>
        <v/>
      </c>
      <c r="PS266" s="207"/>
      <c r="PT266" s="207"/>
      <c r="PU266" s="207"/>
      <c r="PV266" s="207"/>
      <c r="PW266" s="207"/>
      <c r="PX266" s="207"/>
      <c r="PY266" s="207" t="str">
        <f t="shared" si="288"/>
        <v/>
      </c>
      <c r="PZ266" s="207"/>
      <c r="QA266" s="207"/>
      <c r="QB266" s="207"/>
      <c r="QC266" s="207"/>
      <c r="QD266" s="207"/>
      <c r="QE266" s="207"/>
      <c r="QF266" s="207" t="str">
        <f t="shared" si="289"/>
        <v/>
      </c>
      <c r="QG266" s="207"/>
      <c r="QH266" s="207"/>
      <c r="QI266" s="207"/>
      <c r="QJ266" s="207"/>
      <c r="QK266" s="207"/>
      <c r="QL266" s="207"/>
      <c r="QM266" s="207"/>
      <c r="QN266" s="207"/>
      <c r="QO266" s="207"/>
      <c r="QP266" s="207"/>
      <c r="QQ266" s="207"/>
      <c r="QR266" s="207"/>
      <c r="QS266" s="207"/>
      <c r="QT266" s="207"/>
      <c r="QU266" s="207"/>
      <c r="QV266" s="207"/>
    </row>
    <row r="267" spans="1:464" s="6" customFormat="1" ht="16.5">
      <c r="A267" s="207"/>
      <c r="B267" s="208"/>
      <c r="C267" s="208"/>
      <c r="D267" s="208"/>
      <c r="E267" s="208"/>
      <c r="F267" s="207"/>
      <c r="G267" s="207" t="e">
        <f t="shared" si="331"/>
        <v>#N/A</v>
      </c>
      <c r="H267" s="208"/>
      <c r="I267" s="208"/>
      <c r="J267" s="208"/>
      <c r="K267" s="207"/>
      <c r="L267" s="207"/>
      <c r="M267" s="207"/>
      <c r="N267" s="207">
        <f t="shared" si="332"/>
        <v>0</v>
      </c>
      <c r="O267" s="207"/>
      <c r="P267" s="207"/>
      <c r="Q267" s="209"/>
      <c r="R267" s="207"/>
      <c r="S267" s="207"/>
      <c r="T267" s="207"/>
      <c r="U267" s="207">
        <f t="shared" si="333"/>
        <v>0</v>
      </c>
      <c r="V267" s="207"/>
      <c r="W267" s="207"/>
      <c r="X267" s="209"/>
      <c r="Y267" s="207"/>
      <c r="Z267" s="207"/>
      <c r="AA267" s="207"/>
      <c r="AB267" s="207">
        <f t="shared" si="334"/>
        <v>0</v>
      </c>
      <c r="AC267" s="207"/>
      <c r="AD267" s="207"/>
      <c r="AE267" s="209"/>
      <c r="AF267" s="207"/>
      <c r="AG267" s="207"/>
      <c r="AH267" s="207"/>
      <c r="AI267" s="207" t="str">
        <f t="shared" si="290"/>
        <v/>
      </c>
      <c r="AJ267" s="207"/>
      <c r="AK267" s="207"/>
      <c r="AL267" s="209"/>
      <c r="AM267" s="207"/>
      <c r="AN267" s="207"/>
      <c r="AO267" s="207"/>
      <c r="AP267" s="207" t="str">
        <f t="shared" si="291"/>
        <v/>
      </c>
      <c r="AQ267" s="207"/>
      <c r="AR267" s="207"/>
      <c r="AS267" s="209"/>
      <c r="AT267" s="207"/>
      <c r="AU267" s="207"/>
      <c r="AV267" s="207"/>
      <c r="AW267" s="207" t="str">
        <f t="shared" si="292"/>
        <v/>
      </c>
      <c r="AX267" s="207"/>
      <c r="AY267" s="207"/>
      <c r="AZ267" s="207"/>
      <c r="BA267" s="207"/>
      <c r="BB267" s="207"/>
      <c r="BC267" s="207"/>
      <c r="BD267" s="207" t="str">
        <f t="shared" si="293"/>
        <v/>
      </c>
      <c r="BE267" s="207"/>
      <c r="BF267" s="207"/>
      <c r="BG267" s="209"/>
      <c r="BH267" s="207"/>
      <c r="BI267" s="207"/>
      <c r="BJ267" s="207"/>
      <c r="BK267" s="207" t="str">
        <f t="shared" si="294"/>
        <v/>
      </c>
      <c r="BL267" s="207"/>
      <c r="BM267" s="207"/>
      <c r="BN267" s="209"/>
      <c r="BO267" s="207"/>
      <c r="BP267" s="207"/>
      <c r="BQ267" s="207"/>
      <c r="BR267" s="207" t="str">
        <f t="shared" si="295"/>
        <v/>
      </c>
      <c r="BS267" s="207"/>
      <c r="BT267" s="207"/>
      <c r="BU267" s="209"/>
      <c r="BV267" s="207"/>
      <c r="BW267" s="207"/>
      <c r="BX267" s="207"/>
      <c r="BY267" s="207" t="str">
        <f t="shared" si="296"/>
        <v/>
      </c>
      <c r="BZ267" s="207"/>
      <c r="CA267" s="207"/>
      <c r="CB267" s="209"/>
      <c r="CC267" s="207"/>
      <c r="CD267" s="207"/>
      <c r="CE267" s="207"/>
      <c r="CF267" s="207" t="str">
        <f t="shared" si="297"/>
        <v/>
      </c>
      <c r="CG267" s="207"/>
      <c r="CH267" s="207"/>
      <c r="CI267" s="209"/>
      <c r="CJ267" s="207"/>
      <c r="CK267" s="207"/>
      <c r="CL267" s="207"/>
      <c r="CM267" s="207" t="str">
        <f t="shared" si="298"/>
        <v/>
      </c>
      <c r="CN267" s="207"/>
      <c r="CO267" s="207"/>
      <c r="CP267" s="207"/>
      <c r="CQ267" s="207"/>
      <c r="CR267" s="207"/>
      <c r="CS267" s="207"/>
      <c r="CT267" s="207" t="str">
        <f t="shared" si="299"/>
        <v/>
      </c>
      <c r="CU267" s="207"/>
      <c r="CV267" s="207"/>
      <c r="CW267" s="209"/>
      <c r="CX267" s="207"/>
      <c r="CY267" s="207"/>
      <c r="CZ267" s="207"/>
      <c r="DA267" s="207" t="str">
        <f t="shared" si="300"/>
        <v/>
      </c>
      <c r="DB267" s="207"/>
      <c r="DC267" s="207"/>
      <c r="DD267" s="209"/>
      <c r="DE267" s="207"/>
      <c r="DF267" s="207"/>
      <c r="DG267" s="207"/>
      <c r="DH267" s="207" t="str">
        <f t="shared" si="301"/>
        <v/>
      </c>
      <c r="DI267" s="207"/>
      <c r="DJ267" s="207"/>
      <c r="DK267" s="209"/>
      <c r="DL267" s="207"/>
      <c r="DM267" s="207"/>
      <c r="DN267" s="207"/>
      <c r="DO267" s="207" t="str">
        <f t="shared" si="302"/>
        <v/>
      </c>
      <c r="DP267" s="207"/>
      <c r="DQ267" s="207"/>
      <c r="DR267" s="209"/>
      <c r="DS267" s="207"/>
      <c r="DT267" s="207"/>
      <c r="DU267" s="207"/>
      <c r="DV267" s="207" t="str">
        <f t="shared" si="303"/>
        <v/>
      </c>
      <c r="DW267" s="207"/>
      <c r="DX267" s="207"/>
      <c r="DY267" s="209"/>
      <c r="DZ267" s="207"/>
      <c r="EA267" s="207"/>
      <c r="EB267" s="207"/>
      <c r="EC267" s="207" t="str">
        <f t="shared" si="304"/>
        <v/>
      </c>
      <c r="ED267" s="207"/>
      <c r="EE267" s="207"/>
      <c r="EF267" s="207"/>
      <c r="EG267" s="207"/>
      <c r="EH267" s="207"/>
      <c r="EI267" s="207"/>
      <c r="EJ267" s="207" t="str">
        <f t="shared" si="305"/>
        <v/>
      </c>
      <c r="EK267" s="207"/>
      <c r="EL267" s="207"/>
      <c r="EM267" s="209"/>
      <c r="EN267" s="207"/>
      <c r="EO267" s="207"/>
      <c r="EP267" s="207"/>
      <c r="EQ267" s="207" t="str">
        <f t="shared" si="306"/>
        <v/>
      </c>
      <c r="ER267" s="207"/>
      <c r="ES267" s="207"/>
      <c r="ET267" s="209"/>
      <c r="EU267" s="207"/>
      <c r="EV267" s="207"/>
      <c r="EW267" s="207"/>
      <c r="EX267" s="207" t="str">
        <f t="shared" si="307"/>
        <v/>
      </c>
      <c r="EY267" s="207"/>
      <c r="EZ267" s="207"/>
      <c r="FA267" s="209"/>
      <c r="FB267" s="207"/>
      <c r="FC267" s="207"/>
      <c r="FD267" s="207"/>
      <c r="FE267" s="207" t="str">
        <f t="shared" si="308"/>
        <v/>
      </c>
      <c r="FF267" s="207"/>
      <c r="FG267" s="207"/>
      <c r="FH267" s="209"/>
      <c r="FI267" s="207"/>
      <c r="FJ267" s="207"/>
      <c r="FK267" s="207"/>
      <c r="FL267" s="207" t="str">
        <f t="shared" si="309"/>
        <v/>
      </c>
      <c r="FM267" s="207"/>
      <c r="FN267" s="207"/>
      <c r="FO267" s="209"/>
      <c r="FP267" s="207"/>
      <c r="FQ267" s="207"/>
      <c r="FR267" s="207"/>
      <c r="FS267" s="207" t="str">
        <f t="shared" si="310"/>
        <v/>
      </c>
      <c r="FT267" s="207"/>
      <c r="FU267" s="207"/>
      <c r="FV267" s="207"/>
      <c r="FW267" s="207"/>
      <c r="FX267" s="207"/>
      <c r="FY267" s="207"/>
      <c r="FZ267" s="207" t="str">
        <f t="shared" si="311"/>
        <v/>
      </c>
      <c r="GA267" s="207"/>
      <c r="GB267" s="207"/>
      <c r="GC267" s="209"/>
      <c r="GD267" s="207"/>
      <c r="GE267" s="207"/>
      <c r="GF267" s="207"/>
      <c r="GG267" s="207" t="str">
        <f t="shared" si="312"/>
        <v/>
      </c>
      <c r="GH267" s="207"/>
      <c r="GI267" s="207"/>
      <c r="GJ267" s="209"/>
      <c r="GK267" s="207"/>
      <c r="GL267" s="207"/>
      <c r="GM267" s="207"/>
      <c r="GN267" s="207" t="str">
        <f t="shared" si="313"/>
        <v/>
      </c>
      <c r="GO267" s="207"/>
      <c r="GP267" s="207"/>
      <c r="GQ267" s="209"/>
      <c r="GR267" s="207"/>
      <c r="GS267" s="207"/>
      <c r="GT267" s="207"/>
      <c r="GU267" s="207" t="str">
        <f t="shared" si="314"/>
        <v/>
      </c>
      <c r="GV267" s="207"/>
      <c r="GW267" s="207"/>
      <c r="GX267" s="209"/>
      <c r="GY267" s="207"/>
      <c r="GZ267" s="207"/>
      <c r="HA267" s="207"/>
      <c r="HB267" s="207" t="str">
        <f t="shared" si="315"/>
        <v/>
      </c>
      <c r="HC267" s="207"/>
      <c r="HD267" s="207"/>
      <c r="HE267" s="209"/>
      <c r="HF267" s="207"/>
      <c r="HG267" s="207"/>
      <c r="HH267" s="207"/>
      <c r="HI267" s="207" t="str">
        <f t="shared" si="316"/>
        <v/>
      </c>
      <c r="HJ267" s="207"/>
      <c r="HK267" s="207"/>
      <c r="HL267" s="207"/>
      <c r="HM267" s="207"/>
      <c r="HN267" s="207"/>
      <c r="HO267" s="207"/>
      <c r="HP267" s="207" t="str">
        <f t="shared" si="317"/>
        <v/>
      </c>
      <c r="HQ267" s="207"/>
      <c r="HR267" s="207"/>
      <c r="HS267" s="209"/>
      <c r="HT267" s="207"/>
      <c r="HU267" s="207"/>
      <c r="HV267" s="207"/>
      <c r="HW267" s="207" t="str">
        <f t="shared" si="318"/>
        <v/>
      </c>
      <c r="HX267" s="207"/>
      <c r="HY267" s="207"/>
      <c r="HZ267" s="209"/>
      <c r="IA267" s="207"/>
      <c r="IB267" s="207"/>
      <c r="IC267" s="207"/>
      <c r="ID267" s="207" t="str">
        <f t="shared" si="319"/>
        <v/>
      </c>
      <c r="IE267" s="207"/>
      <c r="IF267" s="207"/>
      <c r="IG267" s="209"/>
      <c r="IH267" s="207"/>
      <c r="II267" s="207"/>
      <c r="IJ267" s="207"/>
      <c r="IK267" s="207" t="str">
        <f t="shared" si="320"/>
        <v/>
      </c>
      <c r="IL267" s="207"/>
      <c r="IM267" s="207"/>
      <c r="IN267" s="209"/>
      <c r="IO267" s="207"/>
      <c r="IP267" s="207"/>
      <c r="IQ267" s="207"/>
      <c r="IR267" s="207" t="str">
        <f t="shared" si="321"/>
        <v/>
      </c>
      <c r="IS267" s="207"/>
      <c r="IT267" s="207"/>
      <c r="IU267" s="209"/>
      <c r="IV267" s="207"/>
      <c r="IW267" s="207"/>
      <c r="IX267" s="207"/>
      <c r="IY267" s="207" t="str">
        <f t="shared" si="322"/>
        <v/>
      </c>
      <c r="IZ267" s="207"/>
      <c r="JA267" s="207"/>
      <c r="JB267" s="207"/>
      <c r="JC267" s="207"/>
      <c r="JD267" s="207"/>
      <c r="JE267" s="207"/>
      <c r="JF267" s="207" t="str">
        <f t="shared" si="323"/>
        <v/>
      </c>
      <c r="JG267" s="207"/>
      <c r="JH267" s="207"/>
      <c r="JI267" s="209"/>
      <c r="JJ267" s="207"/>
      <c r="JK267" s="207"/>
      <c r="JL267" s="207"/>
      <c r="JM267" s="207" t="str">
        <f t="shared" si="324"/>
        <v/>
      </c>
      <c r="JN267" s="207"/>
      <c r="JO267" s="207"/>
      <c r="JP267" s="209"/>
      <c r="JQ267" s="207"/>
      <c r="JR267" s="207"/>
      <c r="JS267" s="207"/>
      <c r="JT267" s="207" t="str">
        <f t="shared" si="325"/>
        <v/>
      </c>
      <c r="JU267" s="207"/>
      <c r="JV267" s="207"/>
      <c r="JW267" s="209"/>
      <c r="JX267" s="207"/>
      <c r="JY267" s="207"/>
      <c r="JZ267" s="207"/>
      <c r="KA267" s="207" t="str">
        <f t="shared" si="326"/>
        <v/>
      </c>
      <c r="KB267" s="207"/>
      <c r="KC267" s="207"/>
      <c r="KD267" s="209"/>
      <c r="KE267" s="207"/>
      <c r="KF267" s="207"/>
      <c r="KG267" s="207"/>
      <c r="KH267" s="207" t="str">
        <f t="shared" si="327"/>
        <v/>
      </c>
      <c r="KI267" s="207"/>
      <c r="KJ267" s="207"/>
      <c r="KK267" s="209"/>
      <c r="KL267" s="207"/>
      <c r="KM267" s="207"/>
      <c r="KN267" s="207"/>
      <c r="KO267" s="207" t="str">
        <f t="shared" si="328"/>
        <v/>
      </c>
      <c r="KP267" s="207"/>
      <c r="KQ267" s="207"/>
      <c r="KR267" s="207"/>
      <c r="KS267" s="207"/>
      <c r="KT267" s="207"/>
      <c r="KU267" s="207"/>
      <c r="KV267" s="207" t="str">
        <f t="shared" si="329"/>
        <v/>
      </c>
      <c r="KW267" s="207"/>
      <c r="KX267" s="207"/>
      <c r="KY267" s="209"/>
      <c r="KZ267" s="207"/>
      <c r="LA267" s="207"/>
      <c r="LB267" s="207"/>
      <c r="LC267" s="207" t="str">
        <f t="shared" si="330"/>
        <v/>
      </c>
      <c r="LD267" s="207"/>
      <c r="LE267" s="207"/>
      <c r="LF267" s="209"/>
      <c r="LG267" s="207"/>
      <c r="LH267" s="207"/>
      <c r="LI267" s="207"/>
      <c r="LJ267" s="207" t="str">
        <f t="shared" si="271"/>
        <v/>
      </c>
      <c r="LK267" s="207"/>
      <c r="LL267" s="207"/>
      <c r="LM267" s="209"/>
      <c r="LN267" s="207"/>
      <c r="LO267" s="207"/>
      <c r="LP267" s="207"/>
      <c r="LQ267" s="207" t="str">
        <f t="shared" si="272"/>
        <v/>
      </c>
      <c r="LR267" s="207"/>
      <c r="LS267" s="207"/>
      <c r="LT267" s="209"/>
      <c r="LU267" s="207"/>
      <c r="LV267" s="207"/>
      <c r="LW267" s="207"/>
      <c r="LX267" s="207" t="str">
        <f t="shared" si="273"/>
        <v/>
      </c>
      <c r="LY267" s="207"/>
      <c r="LZ267" s="207"/>
      <c r="MA267" s="209"/>
      <c r="MB267" s="207"/>
      <c r="MC267" s="207"/>
      <c r="MD267" s="207"/>
      <c r="ME267" s="207" t="str">
        <f t="shared" si="274"/>
        <v/>
      </c>
      <c r="MF267" s="207"/>
      <c r="MG267" s="207"/>
      <c r="MH267" s="207"/>
      <c r="MI267" s="207"/>
      <c r="MJ267" s="207"/>
      <c r="MK267" s="207"/>
      <c r="ML267" s="207" t="str">
        <f t="shared" si="275"/>
        <v/>
      </c>
      <c r="MM267" s="207"/>
      <c r="MN267" s="207"/>
      <c r="MO267" s="209"/>
      <c r="MP267" s="207"/>
      <c r="MQ267" s="207"/>
      <c r="MR267" s="207"/>
      <c r="MS267" s="207" t="str">
        <f t="shared" si="276"/>
        <v/>
      </c>
      <c r="MT267" s="207"/>
      <c r="MU267" s="207"/>
      <c r="MV267" s="209"/>
      <c r="MW267" s="207"/>
      <c r="MX267" s="207"/>
      <c r="MY267" s="207"/>
      <c r="MZ267" s="207" t="str">
        <f t="shared" si="277"/>
        <v/>
      </c>
      <c r="NA267" s="207"/>
      <c r="NB267" s="207"/>
      <c r="NC267" s="209"/>
      <c r="ND267" s="207"/>
      <c r="NE267" s="207"/>
      <c r="NF267" s="207"/>
      <c r="NG267" s="207" t="str">
        <f t="shared" si="278"/>
        <v/>
      </c>
      <c r="NH267" s="207"/>
      <c r="NI267" s="207"/>
      <c r="NJ267" s="209"/>
      <c r="NK267" s="207"/>
      <c r="NL267" s="207"/>
      <c r="NM267" s="207"/>
      <c r="NN267" s="207" t="str">
        <f t="shared" si="279"/>
        <v/>
      </c>
      <c r="NO267" s="207"/>
      <c r="NP267" s="207"/>
      <c r="NQ267" s="209"/>
      <c r="NR267" s="207"/>
      <c r="NS267" s="207"/>
      <c r="NT267" s="207"/>
      <c r="NU267" s="207" t="str">
        <f t="shared" si="280"/>
        <v/>
      </c>
      <c r="NV267" s="207"/>
      <c r="NW267" s="207"/>
      <c r="NX267" s="207"/>
      <c r="NY267" s="207"/>
      <c r="NZ267" s="207"/>
      <c r="OA267" s="207"/>
      <c r="OB267" s="207" t="str">
        <f t="shared" si="281"/>
        <v/>
      </c>
      <c r="OC267" s="207"/>
      <c r="OD267" s="207"/>
      <c r="OE267" s="209"/>
      <c r="OF267" s="207"/>
      <c r="OG267" s="207"/>
      <c r="OH267" s="207"/>
      <c r="OI267" s="207" t="str">
        <f t="shared" si="282"/>
        <v/>
      </c>
      <c r="OJ267" s="207"/>
      <c r="OK267" s="207"/>
      <c r="OL267" s="209"/>
      <c r="OM267" s="207"/>
      <c r="ON267" s="207"/>
      <c r="OO267" s="207"/>
      <c r="OP267" s="207" t="str">
        <f t="shared" si="283"/>
        <v/>
      </c>
      <c r="OQ267" s="207"/>
      <c r="OR267" s="207"/>
      <c r="OS267" s="209"/>
      <c r="OT267" s="207"/>
      <c r="OU267" s="207"/>
      <c r="OV267" s="207"/>
      <c r="OW267" s="207" t="str">
        <f t="shared" si="284"/>
        <v/>
      </c>
      <c r="OX267" s="207"/>
      <c r="OY267" s="207"/>
      <c r="OZ267" s="209"/>
      <c r="PA267" s="207"/>
      <c r="PB267" s="207"/>
      <c r="PC267" s="207"/>
      <c r="PD267" s="207" t="str">
        <f t="shared" si="285"/>
        <v/>
      </c>
      <c r="PE267" s="207"/>
      <c r="PF267" s="207"/>
      <c r="PG267" s="209"/>
      <c r="PH267" s="207"/>
      <c r="PI267" s="207"/>
      <c r="PJ267" s="207"/>
      <c r="PK267" s="207" t="str">
        <f t="shared" si="286"/>
        <v/>
      </c>
      <c r="PL267" s="207"/>
      <c r="PM267" s="207"/>
      <c r="PN267" s="207"/>
      <c r="PO267" s="207"/>
      <c r="PP267" s="207"/>
      <c r="PQ267" s="207"/>
      <c r="PR267" s="207" t="str">
        <f t="shared" si="287"/>
        <v/>
      </c>
      <c r="PS267" s="207"/>
      <c r="PT267" s="207"/>
      <c r="PU267" s="207"/>
      <c r="PV267" s="207"/>
      <c r="PW267" s="207"/>
      <c r="PX267" s="207"/>
      <c r="PY267" s="207" t="str">
        <f t="shared" si="288"/>
        <v/>
      </c>
      <c r="PZ267" s="207"/>
      <c r="QA267" s="207"/>
      <c r="QB267" s="207"/>
      <c r="QC267" s="207"/>
      <c r="QD267" s="207"/>
      <c r="QE267" s="207"/>
      <c r="QF267" s="207" t="str">
        <f t="shared" si="289"/>
        <v/>
      </c>
      <c r="QG267" s="207"/>
      <c r="QH267" s="207"/>
      <c r="QI267" s="207"/>
      <c r="QJ267" s="207"/>
      <c r="QK267" s="207"/>
      <c r="QL267" s="207"/>
      <c r="QM267" s="207"/>
      <c r="QN267" s="207"/>
      <c r="QO267" s="207"/>
      <c r="QP267" s="207"/>
      <c r="QQ267" s="207"/>
      <c r="QR267" s="207"/>
      <c r="QS267" s="207"/>
      <c r="QT267" s="207"/>
      <c r="QU267" s="207"/>
      <c r="QV267" s="207"/>
    </row>
    <row r="268" spans="1:464" ht="16.5">
      <c r="A268" s="121"/>
      <c r="B268" s="103"/>
      <c r="C268" s="103"/>
      <c r="D268" s="103"/>
      <c r="E268" s="103"/>
      <c r="F268" s="211"/>
      <c r="G268" s="211"/>
      <c r="H268" s="103"/>
      <c r="I268" s="103"/>
      <c r="J268" s="103"/>
      <c r="K268" s="121"/>
      <c r="L268" s="121"/>
      <c r="M268" s="121"/>
      <c r="N268" s="121"/>
      <c r="O268" s="121"/>
      <c r="P268" s="121"/>
      <c r="Q268" s="102"/>
      <c r="R268" s="121"/>
      <c r="S268" s="121"/>
      <c r="T268" s="121"/>
      <c r="U268" s="121"/>
      <c r="V268" s="121"/>
      <c r="W268" s="121"/>
      <c r="X268" s="102"/>
      <c r="Y268" s="121"/>
      <c r="Z268" s="121"/>
      <c r="AA268" s="121"/>
      <c r="AB268" s="121"/>
      <c r="AC268" s="121"/>
      <c r="AD268" s="121"/>
      <c r="AE268" s="102"/>
      <c r="AF268" s="121"/>
      <c r="AG268" s="121"/>
      <c r="AH268" s="121"/>
      <c r="AI268" s="121"/>
      <c r="AJ268" s="121"/>
      <c r="AK268" s="121"/>
      <c r="AL268" s="102"/>
      <c r="AM268" s="121"/>
      <c r="AN268" s="121"/>
      <c r="AO268" s="121"/>
      <c r="AP268" s="121"/>
      <c r="AQ268" s="121"/>
      <c r="AR268" s="121"/>
      <c r="AS268" s="102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02"/>
      <c r="BH268" s="121"/>
      <c r="BI268" s="121"/>
      <c r="BJ268" s="121"/>
      <c r="BK268" s="121"/>
      <c r="BL268" s="121"/>
      <c r="BM268" s="121"/>
      <c r="BN268" s="102"/>
      <c r="BO268" s="121"/>
      <c r="BP268" s="121"/>
      <c r="BQ268" s="121"/>
      <c r="BR268" s="121"/>
      <c r="BS268" s="121"/>
      <c r="BT268" s="121"/>
      <c r="BU268" s="102"/>
      <c r="BV268" s="121"/>
      <c r="BW268" s="121"/>
      <c r="BX268" s="121"/>
      <c r="BY268" s="121"/>
      <c r="BZ268" s="121"/>
      <c r="CA268" s="121"/>
      <c r="CB268" s="102"/>
      <c r="CC268" s="121"/>
      <c r="CD268" s="121"/>
      <c r="CE268" s="121"/>
      <c r="CF268" s="121"/>
      <c r="CG268" s="121"/>
      <c r="CH268" s="121"/>
      <c r="CI268" s="102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02"/>
      <c r="CX268" s="121"/>
      <c r="CY268" s="121"/>
      <c r="CZ268" s="121"/>
      <c r="DA268" s="121"/>
      <c r="DB268" s="121"/>
      <c r="DC268" s="121"/>
      <c r="DD268" s="102"/>
      <c r="DE268" s="121"/>
      <c r="DF268" s="121"/>
      <c r="DG268" s="121"/>
      <c r="DH268" s="121"/>
      <c r="DI268" s="121"/>
      <c r="DJ268" s="121"/>
      <c r="DK268" s="102"/>
      <c r="DL268" s="121"/>
      <c r="DM268" s="121"/>
      <c r="DN268" s="121"/>
      <c r="DO268" s="121"/>
      <c r="DP268" s="121"/>
      <c r="DQ268" s="121"/>
      <c r="DR268" s="102"/>
      <c r="DS268" s="121"/>
      <c r="DT268" s="121"/>
      <c r="DU268" s="121"/>
      <c r="DV268" s="121"/>
      <c r="DW268" s="121"/>
      <c r="DX268" s="121"/>
      <c r="DY268" s="102"/>
      <c r="DZ268" s="121"/>
      <c r="EA268" s="121"/>
      <c r="EB268" s="121"/>
      <c r="EC268" s="121"/>
      <c r="ED268" s="121"/>
      <c r="EE268" s="121"/>
      <c r="EF268" s="121"/>
      <c r="EG268" s="121"/>
      <c r="EH268" s="121"/>
      <c r="EI268" s="121"/>
      <c r="EJ268" s="121"/>
      <c r="EK268" s="121"/>
      <c r="EL268" s="121"/>
      <c r="EM268" s="102"/>
      <c r="EN268" s="121"/>
      <c r="EO268" s="121"/>
      <c r="EP268" s="121"/>
      <c r="EQ268" s="121"/>
      <c r="ER268" s="121"/>
      <c r="ES268" s="121"/>
      <c r="ET268" s="102"/>
      <c r="EU268" s="121"/>
      <c r="EV268" s="121"/>
      <c r="EW268" s="121"/>
      <c r="EX268" s="121"/>
      <c r="EY268" s="121"/>
      <c r="EZ268" s="121"/>
      <c r="FA268" s="102"/>
      <c r="FB268" s="121"/>
      <c r="FC268" s="121"/>
      <c r="FD268" s="121"/>
      <c r="FE268" s="121"/>
      <c r="FF268" s="121"/>
      <c r="FG268" s="121"/>
      <c r="FH268" s="102"/>
      <c r="FI268" s="121"/>
      <c r="FJ268" s="121"/>
      <c r="FK268" s="121"/>
      <c r="FL268" s="121"/>
      <c r="FM268" s="121"/>
      <c r="FN268" s="121"/>
      <c r="FO268" s="102"/>
      <c r="FP268" s="121"/>
      <c r="FQ268" s="121"/>
      <c r="FR268" s="121"/>
      <c r="FS268" s="121"/>
      <c r="FT268" s="121"/>
      <c r="FU268" s="121"/>
      <c r="FV268" s="121"/>
      <c r="FW268" s="121"/>
      <c r="FX268" s="121"/>
      <c r="FY268" s="121"/>
      <c r="FZ268" s="121"/>
      <c r="GA268" s="121"/>
      <c r="GB268" s="121"/>
      <c r="GC268" s="102"/>
      <c r="GD268" s="121"/>
      <c r="GE268" s="121"/>
      <c r="GF268" s="121"/>
      <c r="GG268" s="121"/>
      <c r="GH268" s="121"/>
      <c r="GI268" s="121"/>
      <c r="GJ268" s="102"/>
      <c r="GK268" s="121"/>
      <c r="GL268" s="121"/>
      <c r="GM268" s="121"/>
      <c r="GN268" s="121"/>
      <c r="GO268" s="121"/>
      <c r="GP268" s="121"/>
      <c r="GQ268" s="102"/>
      <c r="GR268" s="121"/>
      <c r="GS268" s="121"/>
      <c r="GT268" s="121"/>
      <c r="GU268" s="121"/>
      <c r="GV268" s="121"/>
      <c r="GW268" s="121"/>
      <c r="GX268" s="102"/>
      <c r="GY268" s="121"/>
      <c r="GZ268" s="121"/>
      <c r="HA268" s="121"/>
      <c r="HB268" s="121"/>
      <c r="HC268" s="121"/>
      <c r="HD268" s="121"/>
      <c r="HE268" s="102"/>
      <c r="HF268" s="121"/>
      <c r="HG268" s="121"/>
      <c r="HH268" s="121"/>
      <c r="HI268" s="121"/>
      <c r="HJ268" s="121"/>
      <c r="HK268" s="121"/>
      <c r="HL268" s="121"/>
      <c r="HM268" s="121"/>
      <c r="HN268" s="121"/>
      <c r="HO268" s="121"/>
      <c r="HP268" s="121"/>
      <c r="HQ268" s="121"/>
      <c r="HR268" s="121"/>
      <c r="HS268" s="102"/>
      <c r="HT268" s="121"/>
      <c r="HU268" s="121"/>
      <c r="HV268" s="121"/>
      <c r="HW268" s="121"/>
      <c r="HX268" s="121"/>
      <c r="HY268" s="121"/>
      <c r="HZ268" s="102"/>
      <c r="IA268" s="121"/>
      <c r="IB268" s="121"/>
      <c r="IC268" s="121"/>
      <c r="ID268" s="121"/>
      <c r="IE268" s="121"/>
      <c r="IF268" s="121"/>
      <c r="IG268" s="102"/>
      <c r="IH268" s="121"/>
      <c r="II268" s="121"/>
      <c r="IJ268" s="121"/>
      <c r="IK268" s="121"/>
      <c r="IL268" s="121"/>
      <c r="IM268" s="121"/>
      <c r="IN268" s="102"/>
      <c r="IO268" s="121"/>
      <c r="IP268" s="121"/>
      <c r="IQ268" s="121"/>
      <c r="IR268" s="121"/>
      <c r="IS268" s="121"/>
      <c r="IT268" s="121"/>
      <c r="IU268" s="102"/>
      <c r="IV268" s="121"/>
      <c r="IW268" s="121"/>
      <c r="IX268" s="121"/>
      <c r="IY268" s="121"/>
      <c r="IZ268" s="121"/>
      <c r="JA268" s="121"/>
      <c r="JB268" s="121"/>
      <c r="JC268" s="121"/>
      <c r="JD268" s="121"/>
      <c r="JE268" s="121"/>
      <c r="JF268" s="121"/>
      <c r="JG268" s="121"/>
      <c r="JH268" s="121"/>
      <c r="JI268" s="102"/>
      <c r="JJ268" s="121"/>
      <c r="JK268" s="121"/>
      <c r="JL268" s="121"/>
      <c r="JM268" s="121"/>
      <c r="JN268" s="121"/>
      <c r="JO268" s="121"/>
      <c r="JP268" s="102"/>
      <c r="JQ268" s="121"/>
      <c r="JR268" s="121"/>
      <c r="JS268" s="121"/>
      <c r="JT268" s="121"/>
      <c r="JU268" s="121"/>
      <c r="JV268" s="121"/>
      <c r="JW268" s="102"/>
      <c r="JX268" s="121"/>
      <c r="JY268" s="121"/>
      <c r="JZ268" s="121"/>
      <c r="KA268" s="121"/>
      <c r="KB268" s="121"/>
      <c r="KC268" s="121"/>
      <c r="KD268" s="102"/>
      <c r="KE268" s="121"/>
      <c r="KF268" s="121"/>
      <c r="KG268" s="121"/>
      <c r="KH268" s="121"/>
      <c r="KI268" s="121"/>
      <c r="KJ268" s="121"/>
      <c r="KK268" s="102"/>
      <c r="KL268" s="121"/>
      <c r="KM268" s="121"/>
      <c r="KN268" s="121"/>
      <c r="KO268" s="121"/>
      <c r="KP268" s="121"/>
      <c r="KQ268" s="121"/>
      <c r="KR268" s="121"/>
      <c r="KS268" s="121"/>
      <c r="KT268" s="121"/>
      <c r="KU268" s="121"/>
      <c r="KV268" s="121"/>
      <c r="KW268" s="121"/>
      <c r="KX268" s="121"/>
      <c r="KY268" s="102"/>
      <c r="KZ268" s="121"/>
      <c r="LA268" s="121"/>
      <c r="LB268" s="121"/>
      <c r="LC268" s="121"/>
      <c r="LD268" s="121"/>
      <c r="LE268" s="121"/>
      <c r="LF268" s="102"/>
      <c r="LG268" s="121"/>
      <c r="LH268" s="121"/>
      <c r="LI268" s="121"/>
      <c r="LJ268" s="121"/>
      <c r="LK268" s="121"/>
      <c r="LL268" s="121"/>
      <c r="LM268" s="102"/>
      <c r="LN268" s="121"/>
      <c r="LO268" s="121"/>
      <c r="LP268" s="121"/>
      <c r="LQ268" s="121"/>
      <c r="LR268" s="121"/>
      <c r="LS268" s="121"/>
      <c r="LT268" s="102"/>
      <c r="LU268" s="121"/>
      <c r="LV268" s="121"/>
      <c r="LW268" s="121"/>
      <c r="LX268" s="121"/>
      <c r="LY268" s="121"/>
      <c r="LZ268" s="121"/>
      <c r="MA268" s="102"/>
      <c r="MB268" s="121"/>
      <c r="MC268" s="121"/>
      <c r="MD268" s="121"/>
      <c r="ME268" s="121"/>
      <c r="MF268" s="121"/>
      <c r="MG268" s="121"/>
      <c r="MH268" s="121"/>
      <c r="MI268" s="121"/>
      <c r="MJ268" s="121"/>
      <c r="MK268" s="121"/>
      <c r="ML268" s="121"/>
      <c r="MM268" s="121"/>
      <c r="MN268" s="121"/>
      <c r="MO268" s="102"/>
      <c r="MP268" s="121"/>
      <c r="MQ268" s="121"/>
      <c r="MR268" s="121"/>
      <c r="MS268" s="121"/>
      <c r="MT268" s="121"/>
      <c r="MU268" s="121"/>
      <c r="MV268" s="102"/>
      <c r="MW268" s="121"/>
      <c r="MX268" s="121"/>
      <c r="MY268" s="121"/>
      <c r="MZ268" s="121"/>
      <c r="NA268" s="121"/>
      <c r="NB268" s="121"/>
      <c r="NC268" s="102"/>
      <c r="ND268" s="121"/>
      <c r="NE268" s="121"/>
      <c r="NF268" s="121"/>
      <c r="NG268" s="121"/>
      <c r="NH268" s="121"/>
      <c r="NI268" s="121"/>
      <c r="NJ268" s="102"/>
      <c r="NK268" s="121"/>
      <c r="NL268" s="121"/>
      <c r="NM268" s="121"/>
      <c r="NN268" s="121"/>
      <c r="NO268" s="121"/>
      <c r="NP268" s="121"/>
      <c r="NQ268" s="102"/>
      <c r="NR268" s="121"/>
      <c r="NS268" s="121"/>
      <c r="NT268" s="121"/>
      <c r="NU268" s="121"/>
      <c r="NV268" s="121"/>
      <c r="NW268" s="121"/>
      <c r="NX268" s="121"/>
      <c r="NY268" s="121"/>
      <c r="NZ268" s="121"/>
      <c r="OA268" s="121"/>
      <c r="OB268" s="121"/>
      <c r="OC268" s="121"/>
      <c r="OD268" s="121"/>
      <c r="OE268" s="102"/>
      <c r="OF268" s="121"/>
      <c r="OG268" s="121"/>
      <c r="OH268" s="121"/>
      <c r="OI268" s="121"/>
      <c r="OJ268" s="121"/>
      <c r="OK268" s="121"/>
      <c r="OL268" s="102"/>
      <c r="OM268" s="121"/>
      <c r="ON268" s="121"/>
      <c r="OO268" s="121"/>
      <c r="OP268" s="121"/>
      <c r="OQ268" s="121"/>
      <c r="OR268" s="121"/>
      <c r="OS268" s="102"/>
      <c r="OT268" s="121"/>
      <c r="OU268" s="121"/>
      <c r="OV268" s="121"/>
      <c r="OW268" s="121"/>
      <c r="OX268" s="121"/>
      <c r="OY268" s="121"/>
      <c r="OZ268" s="102"/>
      <c r="PA268" s="121"/>
      <c r="PB268" s="121"/>
      <c r="PC268" s="121"/>
      <c r="PD268" s="121"/>
      <c r="PE268" s="121"/>
      <c r="PF268" s="121"/>
      <c r="PG268" s="102"/>
      <c r="PH268" s="121"/>
      <c r="PI268" s="121"/>
      <c r="PJ268" s="121"/>
      <c r="PK268" s="121"/>
      <c r="PL268" s="121"/>
      <c r="PM268" s="121"/>
      <c r="PN268" s="121"/>
      <c r="PO268" s="121"/>
      <c r="PP268" s="121"/>
      <c r="PQ268" s="121"/>
      <c r="PR268" s="121"/>
      <c r="PS268" s="121"/>
      <c r="PT268" s="121"/>
      <c r="PU268" s="121"/>
      <c r="PV268" s="121"/>
      <c r="PW268" s="121"/>
      <c r="PX268" s="121"/>
      <c r="PY268" s="121"/>
      <c r="PZ268" s="121"/>
      <c r="QA268" s="121"/>
      <c r="QB268" s="121"/>
      <c r="QC268" s="121"/>
      <c r="QD268" s="121"/>
      <c r="QE268" s="121"/>
      <c r="QF268" s="121"/>
      <c r="QG268" s="121"/>
      <c r="QH268" s="121"/>
      <c r="QI268" s="121"/>
      <c r="QJ268" s="121"/>
      <c r="QK268" s="121"/>
      <c r="QL268" s="121"/>
      <c r="QM268" s="121"/>
      <c r="QN268" s="121"/>
      <c r="QO268" s="121"/>
      <c r="QP268" s="121"/>
      <c r="QQ268" s="121"/>
      <c r="QR268" s="121"/>
      <c r="QS268" s="121"/>
      <c r="QT268" s="121"/>
      <c r="QU268" s="121"/>
      <c r="QV268" s="121"/>
    </row>
    <row r="269" spans="1:464" ht="16.5">
      <c r="A269" s="121"/>
      <c r="B269" s="103"/>
      <c r="C269" s="103"/>
      <c r="D269" s="103"/>
      <c r="E269" s="103"/>
      <c r="F269" s="211"/>
      <c r="G269" s="211"/>
      <c r="H269" s="103"/>
      <c r="I269" s="103"/>
      <c r="J269" s="103"/>
      <c r="K269" s="121"/>
      <c r="L269" s="121"/>
      <c r="M269" s="121"/>
      <c r="N269" s="121"/>
      <c r="O269" s="121"/>
      <c r="P269" s="121"/>
      <c r="Q269" s="102"/>
      <c r="R269" s="121"/>
      <c r="S269" s="121"/>
      <c r="T269" s="121"/>
      <c r="U269" s="121"/>
      <c r="V269" s="121"/>
      <c r="W269" s="121"/>
      <c r="X269" s="102"/>
      <c r="Y269" s="121"/>
      <c r="Z269" s="121"/>
      <c r="AA269" s="121"/>
      <c r="AB269" s="121"/>
      <c r="AC269" s="121"/>
      <c r="AD269" s="121"/>
      <c r="AE269" s="102"/>
      <c r="AF269" s="121"/>
      <c r="AG269" s="121"/>
      <c r="AH269" s="121"/>
      <c r="AI269" s="121"/>
      <c r="AJ269" s="121"/>
      <c r="AK269" s="121"/>
      <c r="AL269" s="102"/>
      <c r="AM269" s="121"/>
      <c r="AN269" s="121"/>
      <c r="AO269" s="121"/>
      <c r="AP269" s="121"/>
      <c r="AQ269" s="121"/>
      <c r="AR269" s="121"/>
      <c r="AS269" s="102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02"/>
      <c r="BH269" s="121"/>
      <c r="BI269" s="121"/>
      <c r="BJ269" s="121"/>
      <c r="BK269" s="121"/>
      <c r="BL269" s="121"/>
      <c r="BM269" s="121"/>
      <c r="BN269" s="102"/>
      <c r="BO269" s="121"/>
      <c r="BP269" s="121"/>
      <c r="BQ269" s="121"/>
      <c r="BR269" s="121"/>
      <c r="BS269" s="121"/>
      <c r="BT269" s="121"/>
      <c r="BU269" s="102"/>
      <c r="BV269" s="121"/>
      <c r="BW269" s="121"/>
      <c r="BX269" s="121"/>
      <c r="BY269" s="121"/>
      <c r="BZ269" s="121"/>
      <c r="CA269" s="121"/>
      <c r="CB269" s="102"/>
      <c r="CC269" s="121"/>
      <c r="CD269" s="121"/>
      <c r="CE269" s="121"/>
      <c r="CF269" s="121"/>
      <c r="CG269" s="121"/>
      <c r="CH269" s="121"/>
      <c r="CI269" s="102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02"/>
      <c r="CX269" s="121"/>
      <c r="CY269" s="121"/>
      <c r="CZ269" s="121"/>
      <c r="DA269" s="121"/>
      <c r="DB269" s="121"/>
      <c r="DC269" s="121"/>
      <c r="DD269" s="102"/>
      <c r="DE269" s="121"/>
      <c r="DF269" s="121"/>
      <c r="DG269" s="121"/>
      <c r="DH269" s="121"/>
      <c r="DI269" s="121"/>
      <c r="DJ269" s="121"/>
      <c r="DK269" s="102"/>
      <c r="DL269" s="121"/>
      <c r="DM269" s="121"/>
      <c r="DN269" s="121"/>
      <c r="DO269" s="121"/>
      <c r="DP269" s="121"/>
      <c r="DQ269" s="121"/>
      <c r="DR269" s="102"/>
      <c r="DS269" s="121"/>
      <c r="DT269" s="121"/>
      <c r="DU269" s="121"/>
      <c r="DV269" s="121"/>
      <c r="DW269" s="121"/>
      <c r="DX269" s="121"/>
      <c r="DY269" s="102"/>
      <c r="DZ269" s="121"/>
      <c r="EA269" s="121"/>
      <c r="EB269" s="121"/>
      <c r="EC269" s="121"/>
      <c r="ED269" s="121"/>
      <c r="EE269" s="121"/>
      <c r="EF269" s="121"/>
      <c r="EG269" s="121"/>
      <c r="EH269" s="121"/>
      <c r="EI269" s="121"/>
      <c r="EJ269" s="121"/>
      <c r="EK269" s="121"/>
      <c r="EL269" s="121"/>
      <c r="EM269" s="102"/>
      <c r="EN269" s="121"/>
      <c r="EO269" s="121"/>
      <c r="EP269" s="121"/>
      <c r="EQ269" s="121"/>
      <c r="ER269" s="121"/>
      <c r="ES269" s="121"/>
      <c r="ET269" s="102"/>
      <c r="EU269" s="121"/>
      <c r="EV269" s="121"/>
      <c r="EW269" s="121"/>
      <c r="EX269" s="121"/>
      <c r="EY269" s="121"/>
      <c r="EZ269" s="121"/>
      <c r="FA269" s="102"/>
      <c r="FB269" s="121"/>
      <c r="FC269" s="121"/>
      <c r="FD269" s="121"/>
      <c r="FE269" s="121"/>
      <c r="FF269" s="121"/>
      <c r="FG269" s="121"/>
      <c r="FH269" s="102"/>
      <c r="FI269" s="121"/>
      <c r="FJ269" s="121"/>
      <c r="FK269" s="121"/>
      <c r="FL269" s="121"/>
      <c r="FM269" s="121"/>
      <c r="FN269" s="121"/>
      <c r="FO269" s="102"/>
      <c r="FP269" s="121"/>
      <c r="FQ269" s="121"/>
      <c r="FR269" s="121"/>
      <c r="FS269" s="121"/>
      <c r="FT269" s="121"/>
      <c r="FU269" s="121"/>
      <c r="FV269" s="121"/>
      <c r="FW269" s="121"/>
      <c r="FX269" s="121"/>
      <c r="FY269" s="121"/>
      <c r="FZ269" s="121"/>
      <c r="GA269" s="121"/>
      <c r="GB269" s="121"/>
      <c r="GC269" s="102"/>
      <c r="GD269" s="121"/>
      <c r="GE269" s="121"/>
      <c r="GF269" s="121"/>
      <c r="GG269" s="121"/>
      <c r="GH269" s="121"/>
      <c r="GI269" s="121"/>
      <c r="GJ269" s="102"/>
      <c r="GK269" s="121"/>
      <c r="GL269" s="121"/>
      <c r="GM269" s="121"/>
      <c r="GN269" s="121"/>
      <c r="GO269" s="121"/>
      <c r="GP269" s="121"/>
      <c r="GQ269" s="102"/>
      <c r="GR269" s="121"/>
      <c r="GS269" s="121"/>
      <c r="GT269" s="121"/>
      <c r="GU269" s="121"/>
      <c r="GV269" s="121"/>
      <c r="GW269" s="121"/>
      <c r="GX269" s="102"/>
      <c r="GY269" s="121"/>
      <c r="GZ269" s="121"/>
      <c r="HA269" s="121"/>
      <c r="HB269" s="121"/>
      <c r="HC269" s="121"/>
      <c r="HD269" s="121"/>
      <c r="HE269" s="102"/>
      <c r="HF269" s="121"/>
      <c r="HG269" s="121"/>
      <c r="HH269" s="121"/>
      <c r="HI269" s="121"/>
      <c r="HJ269" s="121"/>
      <c r="HK269" s="121"/>
      <c r="HL269" s="121"/>
      <c r="HM269" s="121"/>
      <c r="HN269" s="121"/>
      <c r="HO269" s="121"/>
      <c r="HP269" s="121"/>
      <c r="HQ269" s="121"/>
      <c r="HR269" s="121"/>
      <c r="HS269" s="102"/>
      <c r="HT269" s="121"/>
      <c r="HU269" s="121"/>
      <c r="HV269" s="121"/>
      <c r="HW269" s="121"/>
      <c r="HX269" s="121"/>
      <c r="HY269" s="121"/>
      <c r="HZ269" s="102"/>
      <c r="IA269" s="121"/>
      <c r="IB269" s="121"/>
      <c r="IC269" s="121"/>
      <c r="ID269" s="121"/>
      <c r="IE269" s="121"/>
      <c r="IF269" s="121"/>
      <c r="IG269" s="102"/>
      <c r="IH269" s="121"/>
      <c r="II269" s="121"/>
      <c r="IJ269" s="121"/>
      <c r="IK269" s="121"/>
      <c r="IL269" s="121"/>
      <c r="IM269" s="121"/>
      <c r="IN269" s="102"/>
      <c r="IO269" s="121"/>
      <c r="IP269" s="121"/>
      <c r="IQ269" s="121"/>
      <c r="IR269" s="121"/>
      <c r="IS269" s="121"/>
      <c r="IT269" s="121"/>
      <c r="IU269" s="102"/>
      <c r="IV269" s="121"/>
      <c r="IW269" s="121"/>
      <c r="IX269" s="121"/>
      <c r="IY269" s="121"/>
      <c r="IZ269" s="121"/>
      <c r="JA269" s="121"/>
      <c r="JB269" s="121"/>
      <c r="JC269" s="121"/>
      <c r="JD269" s="121"/>
      <c r="JE269" s="121"/>
      <c r="JF269" s="121"/>
      <c r="JG269" s="121"/>
      <c r="JH269" s="121"/>
      <c r="JI269" s="102"/>
      <c r="JJ269" s="121"/>
      <c r="JK269" s="121"/>
      <c r="JL269" s="121"/>
      <c r="JM269" s="121"/>
      <c r="JN269" s="121"/>
      <c r="JO269" s="121"/>
      <c r="JP269" s="102"/>
      <c r="JQ269" s="121"/>
      <c r="JR269" s="121"/>
      <c r="JS269" s="121"/>
      <c r="JT269" s="121"/>
      <c r="JU269" s="121"/>
      <c r="JV269" s="121"/>
      <c r="JW269" s="102"/>
      <c r="JX269" s="121"/>
      <c r="JY269" s="121"/>
      <c r="JZ269" s="121"/>
      <c r="KA269" s="121"/>
      <c r="KB269" s="121"/>
      <c r="KC269" s="121"/>
      <c r="KD269" s="102"/>
      <c r="KE269" s="121"/>
      <c r="KF269" s="121"/>
      <c r="KG269" s="121"/>
      <c r="KH269" s="121"/>
      <c r="KI269" s="121"/>
      <c r="KJ269" s="121"/>
      <c r="KK269" s="102"/>
      <c r="KL269" s="121"/>
      <c r="KM269" s="121"/>
      <c r="KN269" s="121"/>
      <c r="KO269" s="121"/>
      <c r="KP269" s="121"/>
      <c r="KQ269" s="121"/>
      <c r="KR269" s="121"/>
      <c r="KS269" s="121"/>
      <c r="KT269" s="121"/>
      <c r="KU269" s="121"/>
      <c r="KV269" s="121"/>
      <c r="KW269" s="121"/>
      <c r="KX269" s="121"/>
      <c r="KY269" s="102"/>
      <c r="KZ269" s="121"/>
      <c r="LA269" s="121"/>
      <c r="LB269" s="121"/>
      <c r="LC269" s="121"/>
      <c r="LD269" s="121"/>
      <c r="LE269" s="121"/>
      <c r="LF269" s="102"/>
      <c r="LG269" s="121"/>
      <c r="LH269" s="121"/>
      <c r="LI269" s="121"/>
      <c r="LJ269" s="121"/>
      <c r="LK269" s="121"/>
      <c r="LL269" s="121"/>
      <c r="LM269" s="102"/>
      <c r="LN269" s="121"/>
      <c r="LO269" s="121"/>
      <c r="LP269" s="121"/>
      <c r="LQ269" s="121"/>
      <c r="LR269" s="121"/>
      <c r="LS269" s="121"/>
      <c r="LT269" s="102"/>
      <c r="LU269" s="121"/>
      <c r="LV269" s="121"/>
      <c r="LW269" s="121"/>
      <c r="LX269" s="121"/>
      <c r="LY269" s="121"/>
      <c r="LZ269" s="121"/>
      <c r="MA269" s="102"/>
      <c r="MB269" s="121"/>
      <c r="MC269" s="121"/>
      <c r="MD269" s="121"/>
      <c r="ME269" s="121"/>
      <c r="MF269" s="121"/>
      <c r="MG269" s="121"/>
      <c r="MH269" s="121"/>
      <c r="MI269" s="121"/>
      <c r="MJ269" s="121"/>
      <c r="MK269" s="121"/>
      <c r="ML269" s="121"/>
      <c r="MM269" s="121"/>
      <c r="MN269" s="121"/>
      <c r="MO269" s="102"/>
      <c r="MP269" s="121"/>
      <c r="MQ269" s="121"/>
      <c r="MR269" s="121"/>
      <c r="MS269" s="121"/>
      <c r="MT269" s="121"/>
      <c r="MU269" s="121"/>
      <c r="MV269" s="102"/>
      <c r="MW269" s="121"/>
      <c r="MX269" s="121"/>
      <c r="MY269" s="121"/>
      <c r="MZ269" s="121"/>
      <c r="NA269" s="121"/>
      <c r="NB269" s="121"/>
      <c r="NC269" s="102"/>
      <c r="ND269" s="121"/>
      <c r="NE269" s="121"/>
      <c r="NF269" s="121"/>
      <c r="NG269" s="121"/>
      <c r="NH269" s="121"/>
      <c r="NI269" s="121"/>
      <c r="NJ269" s="102"/>
      <c r="NK269" s="121"/>
      <c r="NL269" s="121"/>
      <c r="NM269" s="121"/>
      <c r="NN269" s="121"/>
      <c r="NO269" s="121"/>
      <c r="NP269" s="121"/>
      <c r="NQ269" s="102"/>
      <c r="NR269" s="121"/>
      <c r="NS269" s="121"/>
      <c r="NT269" s="121"/>
      <c r="NU269" s="121"/>
      <c r="NV269" s="121"/>
      <c r="NW269" s="121"/>
      <c r="NX269" s="121"/>
      <c r="NY269" s="121"/>
      <c r="NZ269" s="121"/>
      <c r="OA269" s="121"/>
      <c r="OB269" s="121"/>
      <c r="OC269" s="121"/>
      <c r="OD269" s="121"/>
      <c r="OE269" s="102"/>
      <c r="OF269" s="121"/>
      <c r="OG269" s="121"/>
      <c r="OH269" s="121"/>
      <c r="OI269" s="121"/>
      <c r="OJ269" s="121"/>
      <c r="OK269" s="121"/>
      <c r="OL269" s="102"/>
      <c r="OM269" s="121"/>
      <c r="ON269" s="121"/>
      <c r="OO269" s="121"/>
      <c r="OP269" s="121"/>
      <c r="OQ269" s="121"/>
      <c r="OR269" s="121"/>
      <c r="OS269" s="102"/>
      <c r="OT269" s="121"/>
      <c r="OU269" s="121"/>
      <c r="OV269" s="121"/>
      <c r="OW269" s="121"/>
      <c r="OX269" s="121"/>
      <c r="OY269" s="121"/>
      <c r="OZ269" s="102"/>
      <c r="PA269" s="121"/>
      <c r="PB269" s="121"/>
      <c r="PC269" s="121"/>
      <c r="PD269" s="121"/>
      <c r="PE269" s="121"/>
      <c r="PF269" s="121"/>
      <c r="PG269" s="102"/>
      <c r="PH269" s="121"/>
      <c r="PI269" s="121"/>
      <c r="PJ269" s="121"/>
      <c r="PK269" s="121"/>
      <c r="PL269" s="121"/>
      <c r="PM269" s="121"/>
      <c r="PN269" s="121"/>
      <c r="PO269" s="121"/>
      <c r="PP269" s="121"/>
      <c r="PQ269" s="121"/>
      <c r="PR269" s="121"/>
      <c r="PS269" s="121"/>
      <c r="PT269" s="121"/>
      <c r="PU269" s="121"/>
      <c r="PV269" s="121"/>
      <c r="PW269" s="121"/>
      <c r="PX269" s="121"/>
      <c r="PY269" s="121"/>
      <c r="PZ269" s="121"/>
      <c r="QA269" s="121"/>
      <c r="QB269" s="121"/>
      <c r="QC269" s="121"/>
      <c r="QD269" s="121"/>
      <c r="QE269" s="121"/>
      <c r="QF269" s="121"/>
      <c r="QG269" s="121"/>
      <c r="QH269" s="121"/>
      <c r="QI269" s="121"/>
      <c r="QJ269" s="121"/>
      <c r="QK269" s="121"/>
      <c r="QL269" s="121"/>
      <c r="QM269" s="121"/>
      <c r="QN269" s="121"/>
      <c r="QO269" s="121"/>
      <c r="QP269" s="121"/>
      <c r="QQ269" s="121"/>
      <c r="QR269" s="121"/>
      <c r="QS269" s="121"/>
      <c r="QT269" s="121"/>
      <c r="QU269" s="121"/>
      <c r="QV269" s="121"/>
    </row>
    <row r="270" spans="1:464" ht="16.5">
      <c r="A270" s="121"/>
      <c r="B270" s="103"/>
      <c r="C270" s="103"/>
      <c r="D270" s="103"/>
      <c r="E270" s="103"/>
      <c r="F270" s="211"/>
      <c r="G270" s="211"/>
      <c r="H270" s="103"/>
      <c r="I270" s="103"/>
      <c r="J270" s="103"/>
      <c r="K270" s="121"/>
      <c r="L270" s="121"/>
      <c r="M270" s="121"/>
      <c r="N270" s="121"/>
      <c r="O270" s="121"/>
      <c r="P270" s="121"/>
      <c r="Q270" s="102"/>
      <c r="R270" s="121"/>
      <c r="S270" s="121"/>
      <c r="T270" s="121"/>
      <c r="U270" s="121"/>
      <c r="V270" s="121"/>
      <c r="W270" s="121"/>
      <c r="X270" s="102"/>
      <c r="Y270" s="121"/>
      <c r="Z270" s="121"/>
      <c r="AA270" s="121"/>
      <c r="AB270" s="121"/>
      <c r="AC270" s="121"/>
      <c r="AD270" s="121"/>
      <c r="AE270" s="102"/>
      <c r="AF270" s="121"/>
      <c r="AG270" s="121"/>
      <c r="AH270" s="121"/>
      <c r="AI270" s="121"/>
      <c r="AJ270" s="121"/>
      <c r="AK270" s="121"/>
      <c r="AL270" s="102"/>
      <c r="AM270" s="121"/>
      <c r="AN270" s="121"/>
      <c r="AO270" s="121"/>
      <c r="AP270" s="121"/>
      <c r="AQ270" s="121"/>
      <c r="AR270" s="121"/>
      <c r="AS270" s="102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02"/>
      <c r="BH270" s="121"/>
      <c r="BI270" s="121"/>
      <c r="BJ270" s="121"/>
      <c r="BK270" s="121"/>
      <c r="BL270" s="121"/>
      <c r="BM270" s="121"/>
      <c r="BN270" s="102"/>
      <c r="BO270" s="121"/>
      <c r="BP270" s="121"/>
      <c r="BQ270" s="121"/>
      <c r="BR270" s="121"/>
      <c r="BS270" s="121"/>
      <c r="BT270" s="121"/>
      <c r="BU270" s="102"/>
      <c r="BV270" s="121"/>
      <c r="BW270" s="121"/>
      <c r="BX270" s="121"/>
      <c r="BY270" s="121"/>
      <c r="BZ270" s="121"/>
      <c r="CA270" s="121"/>
      <c r="CB270" s="102"/>
      <c r="CC270" s="121"/>
      <c r="CD270" s="121"/>
      <c r="CE270" s="121"/>
      <c r="CF270" s="121"/>
      <c r="CG270" s="121"/>
      <c r="CH270" s="121"/>
      <c r="CI270" s="102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02"/>
      <c r="CX270" s="121"/>
      <c r="CY270" s="121"/>
      <c r="CZ270" s="121"/>
      <c r="DA270" s="121"/>
      <c r="DB270" s="121"/>
      <c r="DC270" s="121"/>
      <c r="DD270" s="102"/>
      <c r="DE270" s="121"/>
      <c r="DF270" s="121"/>
      <c r="DG270" s="121"/>
      <c r="DH270" s="121"/>
      <c r="DI270" s="121"/>
      <c r="DJ270" s="121"/>
      <c r="DK270" s="102"/>
      <c r="DL270" s="121"/>
      <c r="DM270" s="121"/>
      <c r="DN270" s="121"/>
      <c r="DO270" s="121"/>
      <c r="DP270" s="121"/>
      <c r="DQ270" s="121"/>
      <c r="DR270" s="102"/>
      <c r="DS270" s="121"/>
      <c r="DT270" s="121"/>
      <c r="DU270" s="121"/>
      <c r="DV270" s="121"/>
      <c r="DW270" s="121"/>
      <c r="DX270" s="121"/>
      <c r="DY270" s="102"/>
      <c r="DZ270" s="121"/>
      <c r="EA270" s="121"/>
      <c r="EB270" s="121"/>
      <c r="EC270" s="121"/>
      <c r="ED270" s="121"/>
      <c r="EE270" s="121"/>
      <c r="EF270" s="121"/>
      <c r="EG270" s="121"/>
      <c r="EH270" s="121"/>
      <c r="EI270" s="121"/>
      <c r="EJ270" s="121"/>
      <c r="EK270" s="121"/>
      <c r="EL270" s="121"/>
      <c r="EM270" s="102"/>
      <c r="EN270" s="121"/>
      <c r="EO270" s="121"/>
      <c r="EP270" s="121"/>
      <c r="EQ270" s="121"/>
      <c r="ER270" s="121"/>
      <c r="ES270" s="121"/>
      <c r="ET270" s="102"/>
      <c r="EU270" s="121"/>
      <c r="EV270" s="121"/>
      <c r="EW270" s="121"/>
      <c r="EX270" s="121"/>
      <c r="EY270" s="121"/>
      <c r="EZ270" s="121"/>
      <c r="FA270" s="102"/>
      <c r="FB270" s="121"/>
      <c r="FC270" s="121"/>
      <c r="FD270" s="121"/>
      <c r="FE270" s="121"/>
      <c r="FF270" s="121"/>
      <c r="FG270" s="121"/>
      <c r="FH270" s="102"/>
      <c r="FI270" s="121"/>
      <c r="FJ270" s="121"/>
      <c r="FK270" s="121"/>
      <c r="FL270" s="121"/>
      <c r="FM270" s="121"/>
      <c r="FN270" s="121"/>
      <c r="FO270" s="102"/>
      <c r="FP270" s="121"/>
      <c r="FQ270" s="121"/>
      <c r="FR270" s="121"/>
      <c r="FS270" s="121"/>
      <c r="FT270" s="121"/>
      <c r="FU270" s="121"/>
      <c r="FV270" s="121"/>
      <c r="FW270" s="121"/>
      <c r="FX270" s="121"/>
      <c r="FY270" s="121"/>
      <c r="FZ270" s="121"/>
      <c r="GA270" s="121"/>
      <c r="GB270" s="121"/>
      <c r="GC270" s="102"/>
      <c r="GD270" s="121"/>
      <c r="GE270" s="121"/>
      <c r="GF270" s="121"/>
      <c r="GG270" s="121"/>
      <c r="GH270" s="121"/>
      <c r="GI270" s="121"/>
      <c r="GJ270" s="102"/>
      <c r="GK270" s="121"/>
      <c r="GL270" s="121"/>
      <c r="GM270" s="121"/>
      <c r="GN270" s="121"/>
      <c r="GO270" s="121"/>
      <c r="GP270" s="121"/>
      <c r="GQ270" s="102"/>
      <c r="GR270" s="121"/>
      <c r="GS270" s="121"/>
      <c r="GT270" s="121"/>
      <c r="GU270" s="121"/>
      <c r="GV270" s="121"/>
      <c r="GW270" s="121"/>
      <c r="GX270" s="102"/>
      <c r="GY270" s="121"/>
      <c r="GZ270" s="121"/>
      <c r="HA270" s="121"/>
      <c r="HB270" s="121"/>
      <c r="HC270" s="121"/>
      <c r="HD270" s="121"/>
      <c r="HE270" s="102"/>
      <c r="HF270" s="121"/>
      <c r="HG270" s="121"/>
      <c r="HH270" s="121"/>
      <c r="HI270" s="121"/>
      <c r="HJ270" s="121"/>
      <c r="HK270" s="121"/>
      <c r="HL270" s="121"/>
      <c r="HM270" s="121"/>
      <c r="HN270" s="121"/>
      <c r="HO270" s="121"/>
      <c r="HP270" s="121"/>
      <c r="HQ270" s="121"/>
      <c r="HR270" s="121"/>
      <c r="HS270" s="102"/>
      <c r="HT270" s="121"/>
      <c r="HU270" s="121"/>
      <c r="HV270" s="121"/>
      <c r="HW270" s="121"/>
      <c r="HX270" s="121"/>
      <c r="HY270" s="121"/>
      <c r="HZ270" s="102"/>
      <c r="IA270" s="121"/>
      <c r="IB270" s="121"/>
      <c r="IC270" s="121"/>
      <c r="ID270" s="121"/>
      <c r="IE270" s="121"/>
      <c r="IF270" s="121"/>
      <c r="IG270" s="102"/>
      <c r="IH270" s="121"/>
      <c r="II270" s="121"/>
      <c r="IJ270" s="121"/>
      <c r="IK270" s="121"/>
      <c r="IL270" s="121"/>
      <c r="IM270" s="121"/>
      <c r="IN270" s="102"/>
      <c r="IO270" s="121"/>
      <c r="IP270" s="121"/>
      <c r="IQ270" s="121"/>
      <c r="IR270" s="121"/>
      <c r="IS270" s="121"/>
      <c r="IT270" s="121"/>
      <c r="IU270" s="102"/>
      <c r="IV270" s="121"/>
      <c r="IW270" s="121"/>
      <c r="IX270" s="121"/>
      <c r="IY270" s="121"/>
      <c r="IZ270" s="121"/>
      <c r="JA270" s="121"/>
      <c r="JB270" s="121"/>
      <c r="JC270" s="121"/>
      <c r="JD270" s="121"/>
      <c r="JE270" s="121"/>
      <c r="JF270" s="121"/>
      <c r="JG270" s="121"/>
      <c r="JH270" s="121"/>
      <c r="JI270" s="102"/>
      <c r="JJ270" s="121"/>
      <c r="JK270" s="121"/>
      <c r="JL270" s="121"/>
      <c r="JM270" s="121"/>
      <c r="JN270" s="121"/>
      <c r="JO270" s="121"/>
      <c r="JP270" s="102"/>
      <c r="JQ270" s="121"/>
      <c r="JR270" s="121"/>
      <c r="JS270" s="121"/>
      <c r="JT270" s="121"/>
      <c r="JU270" s="121"/>
      <c r="JV270" s="121"/>
      <c r="JW270" s="102"/>
      <c r="JX270" s="121"/>
      <c r="JY270" s="121"/>
      <c r="JZ270" s="121"/>
      <c r="KA270" s="121"/>
      <c r="KB270" s="121"/>
      <c r="KC270" s="121"/>
      <c r="KD270" s="102"/>
      <c r="KE270" s="121"/>
      <c r="KF270" s="121"/>
      <c r="KG270" s="121"/>
      <c r="KH270" s="121"/>
      <c r="KI270" s="121"/>
      <c r="KJ270" s="121"/>
      <c r="KK270" s="102"/>
      <c r="KL270" s="121"/>
      <c r="KM270" s="121"/>
      <c r="KN270" s="121"/>
      <c r="KO270" s="121"/>
      <c r="KP270" s="121"/>
      <c r="KQ270" s="121"/>
      <c r="KR270" s="121"/>
      <c r="KS270" s="121"/>
      <c r="KT270" s="121"/>
      <c r="KU270" s="121"/>
      <c r="KV270" s="121"/>
      <c r="KW270" s="121"/>
      <c r="KX270" s="121"/>
      <c r="KY270" s="102"/>
      <c r="KZ270" s="121"/>
      <c r="LA270" s="121"/>
      <c r="LB270" s="121"/>
      <c r="LC270" s="121"/>
      <c r="LD270" s="121"/>
      <c r="LE270" s="121"/>
      <c r="LF270" s="102"/>
      <c r="LG270" s="121"/>
      <c r="LH270" s="121"/>
      <c r="LI270" s="121"/>
      <c r="LJ270" s="121"/>
      <c r="LK270" s="121"/>
      <c r="LL270" s="121"/>
      <c r="LM270" s="102"/>
      <c r="LN270" s="121"/>
      <c r="LO270" s="121"/>
      <c r="LP270" s="121"/>
      <c r="LQ270" s="121"/>
      <c r="LR270" s="121"/>
      <c r="LS270" s="121"/>
      <c r="LT270" s="102"/>
      <c r="LU270" s="121"/>
      <c r="LV270" s="121"/>
      <c r="LW270" s="121"/>
      <c r="LX270" s="121"/>
      <c r="LY270" s="121"/>
      <c r="LZ270" s="121"/>
      <c r="MA270" s="102"/>
      <c r="MB270" s="121"/>
      <c r="MC270" s="121"/>
      <c r="MD270" s="121"/>
      <c r="ME270" s="121"/>
      <c r="MF270" s="121"/>
      <c r="MG270" s="121"/>
      <c r="MH270" s="121"/>
      <c r="MI270" s="121"/>
      <c r="MJ270" s="121"/>
      <c r="MK270" s="121"/>
      <c r="ML270" s="121"/>
      <c r="MM270" s="121"/>
      <c r="MN270" s="121"/>
      <c r="MO270" s="102"/>
      <c r="MP270" s="121"/>
      <c r="MQ270" s="121"/>
      <c r="MR270" s="121"/>
      <c r="MS270" s="121"/>
      <c r="MT270" s="121"/>
      <c r="MU270" s="121"/>
      <c r="MV270" s="102"/>
      <c r="MW270" s="121"/>
      <c r="MX270" s="121"/>
      <c r="MY270" s="121"/>
      <c r="MZ270" s="121"/>
      <c r="NA270" s="121"/>
      <c r="NB270" s="121"/>
      <c r="NC270" s="102"/>
      <c r="ND270" s="121"/>
      <c r="NE270" s="121"/>
      <c r="NF270" s="121"/>
      <c r="NG270" s="121"/>
      <c r="NH270" s="121"/>
      <c r="NI270" s="121"/>
      <c r="NJ270" s="102"/>
      <c r="NK270" s="121"/>
      <c r="NL270" s="121"/>
      <c r="NM270" s="121"/>
      <c r="NN270" s="121"/>
      <c r="NO270" s="121"/>
      <c r="NP270" s="121"/>
      <c r="NQ270" s="102"/>
      <c r="NR270" s="121"/>
      <c r="NS270" s="121"/>
      <c r="NT270" s="121"/>
      <c r="NU270" s="121"/>
      <c r="NV270" s="121"/>
      <c r="NW270" s="121"/>
      <c r="NX270" s="121"/>
      <c r="NY270" s="121"/>
      <c r="NZ270" s="121"/>
      <c r="OA270" s="121"/>
      <c r="OB270" s="121"/>
      <c r="OC270" s="121"/>
      <c r="OD270" s="121"/>
      <c r="OE270" s="102"/>
      <c r="OF270" s="121"/>
      <c r="OG270" s="121"/>
      <c r="OH270" s="121"/>
      <c r="OI270" s="121"/>
      <c r="OJ270" s="121"/>
      <c r="OK270" s="121"/>
      <c r="OL270" s="102"/>
      <c r="OM270" s="121"/>
      <c r="ON270" s="121"/>
      <c r="OO270" s="121"/>
      <c r="OP270" s="121"/>
      <c r="OQ270" s="121"/>
      <c r="OR270" s="121"/>
      <c r="OS270" s="102"/>
      <c r="OT270" s="121"/>
      <c r="OU270" s="121"/>
      <c r="OV270" s="121"/>
      <c r="OW270" s="121"/>
      <c r="OX270" s="121"/>
      <c r="OY270" s="121"/>
      <c r="OZ270" s="102"/>
      <c r="PA270" s="121"/>
      <c r="PB270" s="121"/>
      <c r="PC270" s="121"/>
      <c r="PD270" s="121"/>
      <c r="PE270" s="121"/>
      <c r="PF270" s="121"/>
      <c r="PG270" s="102"/>
      <c r="PH270" s="121"/>
      <c r="PI270" s="121"/>
      <c r="PJ270" s="121"/>
      <c r="PK270" s="121"/>
      <c r="PL270" s="121"/>
      <c r="PM270" s="121"/>
      <c r="PN270" s="121"/>
      <c r="PO270" s="121"/>
      <c r="PP270" s="121"/>
      <c r="PQ270" s="121"/>
      <c r="PR270" s="121"/>
      <c r="PS270" s="121"/>
      <c r="PT270" s="121"/>
      <c r="PU270" s="121"/>
      <c r="PV270" s="121"/>
      <c r="PW270" s="121"/>
      <c r="PX270" s="121"/>
      <c r="PY270" s="121"/>
      <c r="PZ270" s="121"/>
      <c r="QA270" s="121"/>
      <c r="QB270" s="121"/>
      <c r="QC270" s="121"/>
      <c r="QD270" s="121"/>
      <c r="QE270" s="121"/>
      <c r="QF270" s="121"/>
      <c r="QG270" s="121"/>
      <c r="QH270" s="121"/>
      <c r="QI270" s="121"/>
      <c r="QJ270" s="121"/>
      <c r="QK270" s="121"/>
      <c r="QL270" s="121"/>
      <c r="QM270" s="121"/>
      <c r="QN270" s="121"/>
      <c r="QO270" s="121"/>
      <c r="QP270" s="121"/>
      <c r="QQ270" s="121"/>
      <c r="QR270" s="121"/>
      <c r="QS270" s="121"/>
      <c r="QT270" s="121"/>
      <c r="QU270" s="121"/>
      <c r="QV270" s="121"/>
    </row>
    <row r="271" spans="1:464" ht="16.5">
      <c r="A271" s="121"/>
      <c r="B271" s="103"/>
      <c r="C271" s="103"/>
      <c r="D271" s="103"/>
      <c r="E271" s="103"/>
      <c r="F271" s="211"/>
      <c r="G271" s="211"/>
      <c r="H271" s="103"/>
      <c r="I271" s="103"/>
      <c r="J271" s="103"/>
      <c r="K271" s="121"/>
      <c r="L271" s="121"/>
      <c r="M271" s="121"/>
      <c r="N271" s="121"/>
      <c r="O271" s="121"/>
      <c r="P271" s="121"/>
      <c r="Q271" s="102"/>
      <c r="R271" s="121"/>
      <c r="S271" s="121"/>
      <c r="T271" s="121"/>
      <c r="U271" s="121"/>
      <c r="V271" s="121"/>
      <c r="W271" s="121"/>
      <c r="X271" s="102"/>
      <c r="Y271" s="121"/>
      <c r="Z271" s="121"/>
      <c r="AA271" s="121"/>
      <c r="AB271" s="121"/>
      <c r="AC271" s="121"/>
      <c r="AD271" s="121"/>
      <c r="AE271" s="102"/>
      <c r="AF271" s="121"/>
      <c r="AG271" s="121"/>
      <c r="AH271" s="121"/>
      <c r="AI271" s="121"/>
      <c r="AJ271" s="121"/>
      <c r="AK271" s="121"/>
      <c r="AL271" s="102"/>
      <c r="AM271" s="121"/>
      <c r="AN271" s="121"/>
      <c r="AO271" s="121"/>
      <c r="AP271" s="121"/>
      <c r="AQ271" s="121"/>
      <c r="AR271" s="121"/>
      <c r="AS271" s="102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02"/>
      <c r="BH271" s="121"/>
      <c r="BI271" s="121"/>
      <c r="BJ271" s="121"/>
      <c r="BK271" s="121"/>
      <c r="BL271" s="121"/>
      <c r="BM271" s="121"/>
      <c r="BN271" s="102"/>
      <c r="BO271" s="121"/>
      <c r="BP271" s="121"/>
      <c r="BQ271" s="121"/>
      <c r="BR271" s="121"/>
      <c r="BS271" s="121"/>
      <c r="BT271" s="121"/>
      <c r="BU271" s="102"/>
      <c r="BV271" s="121"/>
      <c r="BW271" s="121"/>
      <c r="BX271" s="121"/>
      <c r="BY271" s="121"/>
      <c r="BZ271" s="121"/>
      <c r="CA271" s="121"/>
      <c r="CB271" s="102"/>
      <c r="CC271" s="121"/>
      <c r="CD271" s="121"/>
      <c r="CE271" s="121"/>
      <c r="CF271" s="121"/>
      <c r="CG271" s="121"/>
      <c r="CH271" s="121"/>
      <c r="CI271" s="102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02"/>
      <c r="CX271" s="121"/>
      <c r="CY271" s="121"/>
      <c r="CZ271" s="121"/>
      <c r="DA271" s="121"/>
      <c r="DB271" s="121"/>
      <c r="DC271" s="121"/>
      <c r="DD271" s="102"/>
      <c r="DE271" s="121"/>
      <c r="DF271" s="121"/>
      <c r="DG271" s="121"/>
      <c r="DH271" s="121"/>
      <c r="DI271" s="121"/>
      <c r="DJ271" s="121"/>
      <c r="DK271" s="102"/>
      <c r="DL271" s="121"/>
      <c r="DM271" s="121"/>
      <c r="DN271" s="121"/>
      <c r="DO271" s="121"/>
      <c r="DP271" s="121"/>
      <c r="DQ271" s="121"/>
      <c r="DR271" s="102"/>
      <c r="DS271" s="121"/>
      <c r="DT271" s="121"/>
      <c r="DU271" s="121"/>
      <c r="DV271" s="121"/>
      <c r="DW271" s="121"/>
      <c r="DX271" s="121"/>
      <c r="DY271" s="102"/>
      <c r="DZ271" s="121"/>
      <c r="EA271" s="121"/>
      <c r="EB271" s="121"/>
      <c r="EC271" s="121"/>
      <c r="ED271" s="121"/>
      <c r="EE271" s="121"/>
      <c r="EF271" s="121"/>
      <c r="EG271" s="121"/>
      <c r="EH271" s="121"/>
      <c r="EI271" s="121"/>
      <c r="EJ271" s="121"/>
      <c r="EK271" s="121"/>
      <c r="EL271" s="121"/>
      <c r="EM271" s="102"/>
      <c r="EN271" s="121"/>
      <c r="EO271" s="121"/>
      <c r="EP271" s="121"/>
      <c r="EQ271" s="121"/>
      <c r="ER271" s="121"/>
      <c r="ES271" s="121"/>
      <c r="ET271" s="102"/>
      <c r="EU271" s="121"/>
      <c r="EV271" s="121"/>
      <c r="EW271" s="121"/>
      <c r="EX271" s="121"/>
      <c r="EY271" s="121"/>
      <c r="EZ271" s="121"/>
      <c r="FA271" s="102"/>
      <c r="FB271" s="121"/>
      <c r="FC271" s="121"/>
      <c r="FD271" s="121"/>
      <c r="FE271" s="121"/>
      <c r="FF271" s="121"/>
      <c r="FG271" s="121"/>
      <c r="FH271" s="102"/>
      <c r="FI271" s="121"/>
      <c r="FJ271" s="121"/>
      <c r="FK271" s="121"/>
      <c r="FL271" s="121"/>
      <c r="FM271" s="121"/>
      <c r="FN271" s="121"/>
      <c r="FO271" s="102"/>
      <c r="FP271" s="121"/>
      <c r="FQ271" s="121"/>
      <c r="FR271" s="121"/>
      <c r="FS271" s="121"/>
      <c r="FT271" s="121"/>
      <c r="FU271" s="121"/>
      <c r="FV271" s="121"/>
      <c r="FW271" s="121"/>
      <c r="FX271" s="121"/>
      <c r="FY271" s="121"/>
      <c r="FZ271" s="121"/>
      <c r="GA271" s="121"/>
      <c r="GB271" s="121"/>
      <c r="GC271" s="102"/>
      <c r="GD271" s="121"/>
      <c r="GE271" s="121"/>
      <c r="GF271" s="121"/>
      <c r="GG271" s="121"/>
      <c r="GH271" s="121"/>
      <c r="GI271" s="121"/>
      <c r="GJ271" s="102"/>
      <c r="GK271" s="121"/>
      <c r="GL271" s="121"/>
      <c r="GM271" s="121"/>
      <c r="GN271" s="121"/>
      <c r="GO271" s="121"/>
      <c r="GP271" s="121"/>
      <c r="GQ271" s="102"/>
      <c r="GR271" s="121"/>
      <c r="GS271" s="121"/>
      <c r="GT271" s="121"/>
      <c r="GU271" s="121"/>
      <c r="GV271" s="121"/>
      <c r="GW271" s="121"/>
      <c r="GX271" s="102"/>
      <c r="GY271" s="121"/>
      <c r="GZ271" s="121"/>
      <c r="HA271" s="121"/>
      <c r="HB271" s="121"/>
      <c r="HC271" s="121"/>
      <c r="HD271" s="121"/>
      <c r="HE271" s="102"/>
      <c r="HF271" s="121"/>
      <c r="HG271" s="121"/>
      <c r="HH271" s="121"/>
      <c r="HI271" s="121"/>
      <c r="HJ271" s="121"/>
      <c r="HK271" s="121"/>
      <c r="HL271" s="121"/>
      <c r="HM271" s="121"/>
      <c r="HN271" s="121"/>
      <c r="HO271" s="121"/>
      <c r="HP271" s="121"/>
      <c r="HQ271" s="121"/>
      <c r="HR271" s="121"/>
      <c r="HS271" s="102"/>
      <c r="HT271" s="121"/>
      <c r="HU271" s="121"/>
      <c r="HV271" s="121"/>
      <c r="HW271" s="121"/>
      <c r="HX271" s="121"/>
      <c r="HY271" s="121"/>
      <c r="HZ271" s="102"/>
      <c r="IA271" s="121"/>
      <c r="IB271" s="121"/>
      <c r="IC271" s="121"/>
      <c r="ID271" s="121"/>
      <c r="IE271" s="121"/>
      <c r="IF271" s="121"/>
      <c r="IG271" s="102"/>
      <c r="IH271" s="121"/>
      <c r="II271" s="121"/>
      <c r="IJ271" s="121"/>
      <c r="IK271" s="121"/>
      <c r="IL271" s="121"/>
      <c r="IM271" s="121"/>
      <c r="IN271" s="102"/>
      <c r="IO271" s="121"/>
      <c r="IP271" s="121"/>
      <c r="IQ271" s="121"/>
      <c r="IR271" s="121"/>
      <c r="IS271" s="121"/>
      <c r="IT271" s="121"/>
      <c r="IU271" s="102"/>
      <c r="IV271" s="121"/>
      <c r="IW271" s="121"/>
      <c r="IX271" s="121"/>
      <c r="IY271" s="121"/>
      <c r="IZ271" s="121"/>
      <c r="JA271" s="121"/>
      <c r="JB271" s="121"/>
      <c r="JC271" s="121"/>
      <c r="JD271" s="121"/>
      <c r="JE271" s="121"/>
      <c r="JF271" s="121"/>
      <c r="JG271" s="121"/>
      <c r="JH271" s="121"/>
      <c r="JI271" s="102"/>
      <c r="JJ271" s="121"/>
      <c r="JK271" s="121"/>
      <c r="JL271" s="121"/>
      <c r="JM271" s="121"/>
      <c r="JN271" s="121"/>
      <c r="JO271" s="121"/>
      <c r="JP271" s="102"/>
      <c r="JQ271" s="121"/>
      <c r="JR271" s="121"/>
      <c r="JS271" s="121"/>
      <c r="JT271" s="121"/>
      <c r="JU271" s="121"/>
      <c r="JV271" s="121"/>
      <c r="JW271" s="102"/>
      <c r="JX271" s="121"/>
      <c r="JY271" s="121"/>
      <c r="JZ271" s="121"/>
      <c r="KA271" s="121"/>
      <c r="KB271" s="121"/>
      <c r="KC271" s="121"/>
      <c r="KD271" s="102"/>
      <c r="KE271" s="121"/>
      <c r="KF271" s="121"/>
      <c r="KG271" s="121"/>
      <c r="KH271" s="121"/>
      <c r="KI271" s="121"/>
      <c r="KJ271" s="121"/>
      <c r="KK271" s="102"/>
      <c r="KL271" s="121"/>
      <c r="KM271" s="121"/>
      <c r="KN271" s="121"/>
      <c r="KO271" s="121"/>
      <c r="KP271" s="121"/>
      <c r="KQ271" s="121"/>
      <c r="KR271" s="121"/>
      <c r="KS271" s="121"/>
      <c r="KT271" s="121"/>
      <c r="KU271" s="121"/>
      <c r="KV271" s="121"/>
      <c r="KW271" s="121"/>
      <c r="KX271" s="121"/>
      <c r="KY271" s="102"/>
      <c r="KZ271" s="121"/>
      <c r="LA271" s="121"/>
      <c r="LB271" s="121"/>
      <c r="LC271" s="121"/>
      <c r="LD271" s="121"/>
      <c r="LE271" s="121"/>
      <c r="LF271" s="102"/>
      <c r="LG271" s="121"/>
      <c r="LH271" s="121"/>
      <c r="LI271" s="121"/>
      <c r="LJ271" s="121"/>
      <c r="LK271" s="121"/>
      <c r="LL271" s="121"/>
      <c r="LM271" s="102"/>
      <c r="LN271" s="121"/>
      <c r="LO271" s="121"/>
      <c r="LP271" s="121"/>
      <c r="LQ271" s="121"/>
      <c r="LR271" s="121"/>
      <c r="LS271" s="121"/>
      <c r="LT271" s="102"/>
      <c r="LU271" s="121"/>
      <c r="LV271" s="121"/>
      <c r="LW271" s="121"/>
      <c r="LX271" s="121"/>
      <c r="LY271" s="121"/>
      <c r="LZ271" s="121"/>
      <c r="MA271" s="102"/>
      <c r="MB271" s="121"/>
      <c r="MC271" s="121"/>
      <c r="MD271" s="121"/>
      <c r="ME271" s="121"/>
      <c r="MF271" s="121"/>
      <c r="MG271" s="121"/>
      <c r="MH271" s="121"/>
      <c r="MI271" s="121"/>
      <c r="MJ271" s="121"/>
      <c r="MK271" s="121"/>
      <c r="ML271" s="121"/>
      <c r="MM271" s="121"/>
      <c r="MN271" s="121"/>
      <c r="MO271" s="102"/>
      <c r="MP271" s="121"/>
      <c r="MQ271" s="121"/>
      <c r="MR271" s="121"/>
      <c r="MS271" s="121"/>
      <c r="MT271" s="121"/>
      <c r="MU271" s="121"/>
      <c r="MV271" s="102"/>
      <c r="MW271" s="121"/>
      <c r="MX271" s="121"/>
      <c r="MY271" s="121"/>
      <c r="MZ271" s="121"/>
      <c r="NA271" s="121"/>
      <c r="NB271" s="121"/>
      <c r="NC271" s="102"/>
      <c r="ND271" s="121"/>
      <c r="NE271" s="121"/>
      <c r="NF271" s="121"/>
      <c r="NG271" s="121"/>
      <c r="NH271" s="121"/>
      <c r="NI271" s="121"/>
      <c r="NJ271" s="102"/>
      <c r="NK271" s="121"/>
      <c r="NL271" s="121"/>
      <c r="NM271" s="121"/>
      <c r="NN271" s="121"/>
      <c r="NO271" s="121"/>
      <c r="NP271" s="121"/>
      <c r="NQ271" s="102"/>
      <c r="NR271" s="121"/>
      <c r="NS271" s="121"/>
      <c r="NT271" s="121"/>
      <c r="NU271" s="121"/>
      <c r="NV271" s="121"/>
      <c r="NW271" s="121"/>
      <c r="NX271" s="121"/>
      <c r="NY271" s="121"/>
      <c r="NZ271" s="121"/>
      <c r="OA271" s="121"/>
      <c r="OB271" s="121"/>
      <c r="OC271" s="121"/>
      <c r="OD271" s="121"/>
      <c r="OE271" s="102"/>
      <c r="OF271" s="121"/>
      <c r="OG271" s="121"/>
      <c r="OH271" s="121"/>
      <c r="OI271" s="121"/>
      <c r="OJ271" s="121"/>
      <c r="OK271" s="121"/>
      <c r="OL271" s="102"/>
      <c r="OM271" s="121"/>
      <c r="ON271" s="121"/>
      <c r="OO271" s="121"/>
      <c r="OP271" s="121"/>
      <c r="OQ271" s="121"/>
      <c r="OR271" s="121"/>
      <c r="OS271" s="102"/>
      <c r="OT271" s="121"/>
      <c r="OU271" s="121"/>
      <c r="OV271" s="121"/>
      <c r="OW271" s="121"/>
      <c r="OX271" s="121"/>
      <c r="OY271" s="121"/>
      <c r="OZ271" s="102"/>
      <c r="PA271" s="121"/>
      <c r="PB271" s="121"/>
      <c r="PC271" s="121"/>
      <c r="PD271" s="121"/>
      <c r="PE271" s="121"/>
      <c r="PF271" s="121"/>
      <c r="PG271" s="102"/>
      <c r="PH271" s="121"/>
      <c r="PI271" s="121"/>
      <c r="PJ271" s="121"/>
      <c r="PK271" s="121"/>
      <c r="PL271" s="121"/>
      <c r="PM271" s="121"/>
      <c r="PN271" s="121"/>
      <c r="PO271" s="121"/>
      <c r="PP271" s="121"/>
      <c r="PQ271" s="121"/>
      <c r="PR271" s="121"/>
      <c r="PS271" s="121"/>
      <c r="PT271" s="121"/>
      <c r="PU271" s="121"/>
      <c r="PV271" s="121"/>
      <c r="PW271" s="121"/>
      <c r="PX271" s="121"/>
      <c r="PY271" s="121"/>
      <c r="PZ271" s="121"/>
      <c r="QA271" s="121"/>
      <c r="QB271" s="121"/>
      <c r="QC271" s="121"/>
      <c r="QD271" s="121"/>
      <c r="QE271" s="121"/>
      <c r="QF271" s="121"/>
      <c r="QG271" s="121"/>
      <c r="QH271" s="121"/>
      <c r="QI271" s="121"/>
      <c r="QJ271" s="121"/>
      <c r="QK271" s="121"/>
      <c r="QL271" s="121"/>
      <c r="QM271" s="121"/>
      <c r="QN271" s="121"/>
      <c r="QO271" s="121"/>
      <c r="QP271" s="121"/>
      <c r="QQ271" s="121"/>
      <c r="QR271" s="121"/>
      <c r="QS271" s="121"/>
      <c r="QT271" s="121"/>
      <c r="QU271" s="121"/>
      <c r="QV271" s="121"/>
    </row>
    <row r="272" spans="1:464" ht="16.5">
      <c r="A272" s="121"/>
      <c r="B272" s="103"/>
      <c r="C272" s="103"/>
      <c r="D272" s="103"/>
      <c r="E272" s="103"/>
      <c r="F272" s="211"/>
      <c r="G272" s="211"/>
      <c r="H272" s="103"/>
      <c r="I272" s="103"/>
      <c r="J272" s="103"/>
      <c r="K272" s="121"/>
      <c r="L272" s="121"/>
      <c r="M272" s="121"/>
      <c r="N272" s="121"/>
      <c r="O272" s="121"/>
      <c r="P272" s="121"/>
      <c r="Q272" s="102"/>
      <c r="R272" s="121"/>
      <c r="S272" s="121"/>
      <c r="T272" s="121"/>
      <c r="U272" s="121"/>
      <c r="V272" s="121"/>
      <c r="W272" s="121"/>
      <c r="X272" s="102"/>
      <c r="Y272" s="121"/>
      <c r="Z272" s="121"/>
      <c r="AA272" s="121"/>
      <c r="AB272" s="121"/>
      <c r="AC272" s="121"/>
      <c r="AD272" s="121"/>
      <c r="AE272" s="102"/>
      <c r="AF272" s="121"/>
      <c r="AG272" s="121"/>
      <c r="AH272" s="121"/>
      <c r="AI272" s="121"/>
      <c r="AJ272" s="121"/>
      <c r="AK272" s="121"/>
      <c r="AL272" s="102"/>
      <c r="AM272" s="121"/>
      <c r="AN272" s="121"/>
      <c r="AO272" s="121"/>
      <c r="AP272" s="121"/>
      <c r="AQ272" s="121"/>
      <c r="AR272" s="121"/>
      <c r="AS272" s="102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02"/>
      <c r="BH272" s="121"/>
      <c r="BI272" s="121"/>
      <c r="BJ272" s="121"/>
      <c r="BK272" s="121"/>
      <c r="BL272" s="121"/>
      <c r="BM272" s="121"/>
      <c r="BN272" s="102"/>
      <c r="BO272" s="121"/>
      <c r="BP272" s="121"/>
      <c r="BQ272" s="121"/>
      <c r="BR272" s="121"/>
      <c r="BS272" s="121"/>
      <c r="BT272" s="121"/>
      <c r="BU272" s="102"/>
      <c r="BV272" s="121"/>
      <c r="BW272" s="121"/>
      <c r="BX272" s="121"/>
      <c r="BY272" s="121"/>
      <c r="BZ272" s="121"/>
      <c r="CA272" s="121"/>
      <c r="CB272" s="102"/>
      <c r="CC272" s="121"/>
      <c r="CD272" s="121"/>
      <c r="CE272" s="121"/>
      <c r="CF272" s="121"/>
      <c r="CG272" s="121"/>
      <c r="CH272" s="121"/>
      <c r="CI272" s="102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02"/>
      <c r="CX272" s="121"/>
      <c r="CY272" s="121"/>
      <c r="CZ272" s="121"/>
      <c r="DA272" s="121"/>
      <c r="DB272" s="121"/>
      <c r="DC272" s="121"/>
      <c r="DD272" s="102"/>
      <c r="DE272" s="121"/>
      <c r="DF272" s="121"/>
      <c r="DG272" s="121"/>
      <c r="DH272" s="121"/>
      <c r="DI272" s="121"/>
      <c r="DJ272" s="121"/>
      <c r="DK272" s="102"/>
      <c r="DL272" s="121"/>
      <c r="DM272" s="121"/>
      <c r="DN272" s="121"/>
      <c r="DO272" s="121"/>
      <c r="DP272" s="121"/>
      <c r="DQ272" s="121"/>
      <c r="DR272" s="102"/>
      <c r="DS272" s="121"/>
      <c r="DT272" s="121"/>
      <c r="DU272" s="121"/>
      <c r="DV272" s="121"/>
      <c r="DW272" s="121"/>
      <c r="DX272" s="121"/>
      <c r="DY272" s="102"/>
      <c r="DZ272" s="121"/>
      <c r="EA272" s="121"/>
      <c r="EB272" s="121"/>
      <c r="EC272" s="121"/>
      <c r="ED272" s="121"/>
      <c r="EE272" s="121"/>
      <c r="EF272" s="121"/>
      <c r="EG272" s="121"/>
      <c r="EH272" s="121"/>
      <c r="EI272" s="121"/>
      <c r="EJ272" s="121"/>
      <c r="EK272" s="121"/>
      <c r="EL272" s="121"/>
      <c r="EM272" s="102"/>
      <c r="EN272" s="121"/>
      <c r="EO272" s="121"/>
      <c r="EP272" s="121"/>
      <c r="EQ272" s="121"/>
      <c r="ER272" s="121"/>
      <c r="ES272" s="121"/>
      <c r="ET272" s="102"/>
      <c r="EU272" s="121"/>
      <c r="EV272" s="121"/>
      <c r="EW272" s="121"/>
      <c r="EX272" s="121"/>
      <c r="EY272" s="121"/>
      <c r="EZ272" s="121"/>
      <c r="FA272" s="102"/>
      <c r="FB272" s="121"/>
      <c r="FC272" s="121"/>
      <c r="FD272" s="121"/>
      <c r="FE272" s="121"/>
      <c r="FF272" s="121"/>
      <c r="FG272" s="121"/>
      <c r="FH272" s="102"/>
      <c r="FI272" s="121"/>
      <c r="FJ272" s="121"/>
      <c r="FK272" s="121"/>
      <c r="FL272" s="121"/>
      <c r="FM272" s="121"/>
      <c r="FN272" s="121"/>
      <c r="FO272" s="102"/>
      <c r="FP272" s="121"/>
      <c r="FQ272" s="121"/>
      <c r="FR272" s="121"/>
      <c r="FS272" s="121"/>
      <c r="FT272" s="121"/>
      <c r="FU272" s="121"/>
      <c r="FV272" s="121"/>
      <c r="FW272" s="121"/>
      <c r="FX272" s="121"/>
      <c r="FY272" s="121"/>
      <c r="FZ272" s="121"/>
      <c r="GA272" s="121"/>
      <c r="GB272" s="121"/>
      <c r="GC272" s="102"/>
      <c r="GD272" s="121"/>
      <c r="GE272" s="121"/>
      <c r="GF272" s="121"/>
      <c r="GG272" s="121"/>
      <c r="GH272" s="121"/>
      <c r="GI272" s="121"/>
      <c r="GJ272" s="102"/>
      <c r="GK272" s="121"/>
      <c r="GL272" s="121"/>
      <c r="GM272" s="121"/>
      <c r="GN272" s="121"/>
      <c r="GO272" s="121"/>
      <c r="GP272" s="121"/>
      <c r="GQ272" s="102"/>
      <c r="GR272" s="121"/>
      <c r="GS272" s="121"/>
      <c r="GT272" s="121"/>
      <c r="GU272" s="121"/>
      <c r="GV272" s="121"/>
      <c r="GW272" s="121"/>
      <c r="GX272" s="102"/>
      <c r="GY272" s="121"/>
      <c r="GZ272" s="121"/>
      <c r="HA272" s="121"/>
      <c r="HB272" s="121"/>
      <c r="HC272" s="121"/>
      <c r="HD272" s="121"/>
      <c r="HE272" s="102"/>
      <c r="HF272" s="121"/>
      <c r="HG272" s="121"/>
      <c r="HH272" s="121"/>
      <c r="HI272" s="121"/>
      <c r="HJ272" s="121"/>
      <c r="HK272" s="121"/>
      <c r="HL272" s="121"/>
      <c r="HM272" s="121"/>
      <c r="HN272" s="121"/>
      <c r="HO272" s="121"/>
      <c r="HP272" s="121"/>
      <c r="HQ272" s="121"/>
      <c r="HR272" s="121"/>
      <c r="HS272" s="102"/>
      <c r="HT272" s="121"/>
      <c r="HU272" s="121"/>
      <c r="HV272" s="121"/>
      <c r="HW272" s="121"/>
      <c r="HX272" s="121"/>
      <c r="HY272" s="121"/>
      <c r="HZ272" s="102"/>
      <c r="IA272" s="121"/>
      <c r="IB272" s="121"/>
      <c r="IC272" s="121"/>
      <c r="ID272" s="121"/>
      <c r="IE272" s="121"/>
      <c r="IF272" s="121"/>
      <c r="IG272" s="102"/>
      <c r="IH272" s="121"/>
      <c r="II272" s="121"/>
      <c r="IJ272" s="121"/>
      <c r="IK272" s="121"/>
      <c r="IL272" s="121"/>
      <c r="IM272" s="121"/>
      <c r="IN272" s="102"/>
      <c r="IO272" s="121"/>
      <c r="IP272" s="121"/>
      <c r="IQ272" s="121"/>
      <c r="IR272" s="121"/>
      <c r="IS272" s="121"/>
      <c r="IT272" s="121"/>
      <c r="IU272" s="102"/>
      <c r="IV272" s="121"/>
      <c r="IW272" s="121"/>
      <c r="IX272" s="121"/>
      <c r="IY272" s="121"/>
      <c r="IZ272" s="121"/>
      <c r="JA272" s="121"/>
      <c r="JB272" s="121"/>
      <c r="JC272" s="121"/>
      <c r="JD272" s="121"/>
      <c r="JE272" s="121"/>
      <c r="JF272" s="121"/>
      <c r="JG272" s="121"/>
      <c r="JH272" s="121"/>
      <c r="JI272" s="102"/>
      <c r="JJ272" s="121"/>
      <c r="JK272" s="121"/>
      <c r="JL272" s="121"/>
      <c r="JM272" s="121"/>
      <c r="JN272" s="121"/>
      <c r="JO272" s="121"/>
      <c r="JP272" s="102"/>
      <c r="JQ272" s="121"/>
      <c r="JR272" s="121"/>
      <c r="JS272" s="121"/>
      <c r="JT272" s="121"/>
      <c r="JU272" s="121"/>
      <c r="JV272" s="121"/>
      <c r="JW272" s="102"/>
      <c r="JX272" s="121"/>
      <c r="JY272" s="121"/>
      <c r="JZ272" s="121"/>
      <c r="KA272" s="121"/>
      <c r="KB272" s="121"/>
      <c r="KC272" s="121"/>
      <c r="KD272" s="102"/>
      <c r="KE272" s="121"/>
      <c r="KF272" s="121"/>
      <c r="KG272" s="121"/>
      <c r="KH272" s="121"/>
      <c r="KI272" s="121"/>
      <c r="KJ272" s="121"/>
      <c r="KK272" s="102"/>
      <c r="KL272" s="121"/>
      <c r="KM272" s="121"/>
      <c r="KN272" s="121"/>
      <c r="KO272" s="121"/>
      <c r="KP272" s="121"/>
      <c r="KQ272" s="121"/>
      <c r="KR272" s="121"/>
      <c r="KS272" s="121"/>
      <c r="KT272" s="121"/>
      <c r="KU272" s="121"/>
      <c r="KV272" s="121"/>
      <c r="KW272" s="121"/>
      <c r="KX272" s="121"/>
      <c r="KY272" s="102"/>
      <c r="KZ272" s="121"/>
      <c r="LA272" s="121"/>
      <c r="LB272" s="121"/>
      <c r="LC272" s="121"/>
      <c r="LD272" s="121"/>
      <c r="LE272" s="121"/>
      <c r="LF272" s="102"/>
      <c r="LG272" s="121"/>
      <c r="LH272" s="121"/>
      <c r="LI272" s="121"/>
      <c r="LJ272" s="121"/>
      <c r="LK272" s="121"/>
      <c r="LL272" s="121"/>
      <c r="LM272" s="102"/>
      <c r="LN272" s="121"/>
      <c r="LO272" s="121"/>
      <c r="LP272" s="121"/>
      <c r="LQ272" s="121"/>
      <c r="LR272" s="121"/>
      <c r="LS272" s="121"/>
      <c r="LT272" s="102"/>
      <c r="LU272" s="121"/>
      <c r="LV272" s="121"/>
      <c r="LW272" s="121"/>
      <c r="LX272" s="121"/>
      <c r="LY272" s="121"/>
      <c r="LZ272" s="121"/>
      <c r="MA272" s="102"/>
      <c r="MB272" s="121"/>
      <c r="MC272" s="121"/>
      <c r="MD272" s="121"/>
      <c r="ME272" s="121"/>
      <c r="MF272" s="121"/>
      <c r="MG272" s="121"/>
      <c r="MH272" s="121"/>
      <c r="MI272" s="121"/>
      <c r="MJ272" s="121"/>
      <c r="MK272" s="121"/>
      <c r="ML272" s="121"/>
      <c r="MM272" s="121"/>
      <c r="MN272" s="121"/>
      <c r="MO272" s="102"/>
      <c r="MP272" s="121"/>
      <c r="MQ272" s="121"/>
      <c r="MR272" s="121"/>
      <c r="MS272" s="121"/>
      <c r="MT272" s="121"/>
      <c r="MU272" s="121"/>
      <c r="MV272" s="102"/>
      <c r="MW272" s="121"/>
      <c r="MX272" s="121"/>
      <c r="MY272" s="121"/>
      <c r="MZ272" s="121"/>
      <c r="NA272" s="121"/>
      <c r="NB272" s="121"/>
      <c r="NC272" s="102"/>
      <c r="ND272" s="121"/>
      <c r="NE272" s="121"/>
      <c r="NF272" s="121"/>
      <c r="NG272" s="121"/>
      <c r="NH272" s="121"/>
      <c r="NI272" s="121"/>
      <c r="NJ272" s="102"/>
      <c r="NK272" s="121"/>
      <c r="NL272" s="121"/>
      <c r="NM272" s="121"/>
      <c r="NN272" s="121"/>
      <c r="NO272" s="121"/>
      <c r="NP272" s="121"/>
      <c r="NQ272" s="102"/>
      <c r="NR272" s="121"/>
      <c r="NS272" s="121"/>
      <c r="NT272" s="121"/>
      <c r="NU272" s="121"/>
      <c r="NV272" s="121"/>
      <c r="NW272" s="121"/>
      <c r="NX272" s="121"/>
      <c r="NY272" s="121"/>
      <c r="NZ272" s="121"/>
      <c r="OA272" s="121"/>
      <c r="OB272" s="121"/>
      <c r="OC272" s="121"/>
      <c r="OD272" s="121"/>
      <c r="OE272" s="102"/>
      <c r="OF272" s="121"/>
      <c r="OG272" s="121"/>
      <c r="OH272" s="121"/>
      <c r="OI272" s="121"/>
      <c r="OJ272" s="121"/>
      <c r="OK272" s="121"/>
      <c r="OL272" s="102"/>
      <c r="OM272" s="121"/>
      <c r="ON272" s="121"/>
      <c r="OO272" s="121"/>
      <c r="OP272" s="121"/>
      <c r="OQ272" s="121"/>
      <c r="OR272" s="121"/>
      <c r="OS272" s="102"/>
      <c r="OT272" s="121"/>
      <c r="OU272" s="121"/>
      <c r="OV272" s="121"/>
      <c r="OW272" s="121"/>
      <c r="OX272" s="121"/>
      <c r="OY272" s="121"/>
      <c r="OZ272" s="102"/>
      <c r="PA272" s="121"/>
      <c r="PB272" s="121"/>
      <c r="PC272" s="121"/>
      <c r="PD272" s="121"/>
      <c r="PE272" s="121"/>
      <c r="PF272" s="121"/>
      <c r="PG272" s="102"/>
      <c r="PH272" s="121"/>
      <c r="PI272" s="121"/>
      <c r="PJ272" s="121"/>
      <c r="PK272" s="121"/>
      <c r="PL272" s="121"/>
      <c r="PM272" s="121"/>
      <c r="PN272" s="121"/>
      <c r="PO272" s="121"/>
      <c r="PP272" s="121"/>
      <c r="PQ272" s="121"/>
      <c r="PR272" s="121"/>
      <c r="PS272" s="121"/>
      <c r="PT272" s="121"/>
      <c r="PU272" s="121"/>
      <c r="PV272" s="121"/>
      <c r="PW272" s="121"/>
      <c r="PX272" s="121"/>
      <c r="PY272" s="121"/>
      <c r="PZ272" s="121"/>
      <c r="QA272" s="121"/>
      <c r="QB272" s="121"/>
      <c r="QC272" s="121"/>
      <c r="QD272" s="121"/>
      <c r="QE272" s="121"/>
      <c r="QF272" s="121"/>
      <c r="QG272" s="121"/>
      <c r="QH272" s="121"/>
      <c r="QI272" s="121"/>
      <c r="QJ272" s="121"/>
      <c r="QK272" s="121"/>
      <c r="QL272" s="121"/>
      <c r="QM272" s="121"/>
      <c r="QN272" s="121"/>
      <c r="QO272" s="121"/>
      <c r="QP272" s="121"/>
      <c r="QQ272" s="121"/>
      <c r="QR272" s="121"/>
      <c r="QS272" s="121"/>
      <c r="QT272" s="121"/>
      <c r="QU272" s="121"/>
      <c r="QV272" s="121"/>
    </row>
    <row r="273" spans="1:464" ht="16.5">
      <c r="A273" s="121"/>
      <c r="B273" s="103"/>
      <c r="C273" s="103"/>
      <c r="D273" s="103"/>
      <c r="E273" s="103"/>
      <c r="F273" s="211"/>
      <c r="G273" s="211"/>
      <c r="H273" s="103"/>
      <c r="I273" s="103"/>
      <c r="J273" s="103"/>
      <c r="K273" s="121"/>
      <c r="L273" s="121"/>
      <c r="M273" s="121"/>
      <c r="N273" s="121"/>
      <c r="O273" s="121"/>
      <c r="P273" s="121"/>
      <c r="Q273" s="102"/>
      <c r="R273" s="121"/>
      <c r="S273" s="121"/>
      <c r="T273" s="121"/>
      <c r="U273" s="121"/>
      <c r="V273" s="121"/>
      <c r="W273" s="121"/>
      <c r="X273" s="102"/>
      <c r="Y273" s="121"/>
      <c r="Z273" s="121"/>
      <c r="AA273" s="121"/>
      <c r="AB273" s="121"/>
      <c r="AC273" s="121"/>
      <c r="AD273" s="121"/>
      <c r="AE273" s="102"/>
      <c r="AF273" s="121"/>
      <c r="AG273" s="121"/>
      <c r="AH273" s="121"/>
      <c r="AI273" s="121"/>
      <c r="AJ273" s="121"/>
      <c r="AK273" s="121"/>
      <c r="AL273" s="102"/>
      <c r="AM273" s="121"/>
      <c r="AN273" s="121"/>
      <c r="AO273" s="121"/>
      <c r="AP273" s="121"/>
      <c r="AQ273" s="121"/>
      <c r="AR273" s="121"/>
      <c r="AS273" s="102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02"/>
      <c r="BH273" s="121"/>
      <c r="BI273" s="121"/>
      <c r="BJ273" s="121"/>
      <c r="BK273" s="121"/>
      <c r="BL273" s="121"/>
      <c r="BM273" s="121"/>
      <c r="BN273" s="102"/>
      <c r="BO273" s="121"/>
      <c r="BP273" s="121"/>
      <c r="BQ273" s="121"/>
      <c r="BR273" s="121"/>
      <c r="BS273" s="121"/>
      <c r="BT273" s="121"/>
      <c r="BU273" s="102"/>
      <c r="BV273" s="121"/>
      <c r="BW273" s="121"/>
      <c r="BX273" s="121"/>
      <c r="BY273" s="121"/>
      <c r="BZ273" s="121"/>
      <c r="CA273" s="121"/>
      <c r="CB273" s="102"/>
      <c r="CC273" s="121"/>
      <c r="CD273" s="121"/>
      <c r="CE273" s="121"/>
      <c r="CF273" s="121"/>
      <c r="CG273" s="121"/>
      <c r="CH273" s="121"/>
      <c r="CI273" s="102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02"/>
      <c r="CX273" s="121"/>
      <c r="CY273" s="121"/>
      <c r="CZ273" s="121"/>
      <c r="DA273" s="121"/>
      <c r="DB273" s="121"/>
      <c r="DC273" s="121"/>
      <c r="DD273" s="102"/>
      <c r="DE273" s="121"/>
      <c r="DF273" s="121"/>
      <c r="DG273" s="121"/>
      <c r="DH273" s="121"/>
      <c r="DI273" s="121"/>
      <c r="DJ273" s="121"/>
      <c r="DK273" s="102"/>
      <c r="DL273" s="121"/>
      <c r="DM273" s="121"/>
      <c r="DN273" s="121"/>
      <c r="DO273" s="121"/>
      <c r="DP273" s="121"/>
      <c r="DQ273" s="121"/>
      <c r="DR273" s="102"/>
      <c r="DS273" s="121"/>
      <c r="DT273" s="121"/>
      <c r="DU273" s="121"/>
      <c r="DV273" s="121"/>
      <c r="DW273" s="121"/>
      <c r="DX273" s="121"/>
      <c r="DY273" s="102"/>
      <c r="DZ273" s="121"/>
      <c r="EA273" s="121"/>
      <c r="EB273" s="121"/>
      <c r="EC273" s="121"/>
      <c r="ED273" s="121"/>
      <c r="EE273" s="121"/>
      <c r="EF273" s="121"/>
      <c r="EG273" s="121"/>
      <c r="EH273" s="121"/>
      <c r="EI273" s="121"/>
      <c r="EJ273" s="121"/>
      <c r="EK273" s="121"/>
      <c r="EL273" s="121"/>
      <c r="EM273" s="102"/>
      <c r="EN273" s="121"/>
      <c r="EO273" s="121"/>
      <c r="EP273" s="121"/>
      <c r="EQ273" s="121"/>
      <c r="ER273" s="121"/>
      <c r="ES273" s="121"/>
      <c r="ET273" s="102"/>
      <c r="EU273" s="121"/>
      <c r="EV273" s="121"/>
      <c r="EW273" s="121"/>
      <c r="EX273" s="121"/>
      <c r="EY273" s="121"/>
      <c r="EZ273" s="121"/>
      <c r="FA273" s="102"/>
      <c r="FB273" s="121"/>
      <c r="FC273" s="121"/>
      <c r="FD273" s="121"/>
      <c r="FE273" s="121"/>
      <c r="FF273" s="121"/>
      <c r="FG273" s="121"/>
      <c r="FH273" s="102"/>
      <c r="FI273" s="121"/>
      <c r="FJ273" s="121"/>
      <c r="FK273" s="121"/>
      <c r="FL273" s="121"/>
      <c r="FM273" s="121"/>
      <c r="FN273" s="121"/>
      <c r="FO273" s="102"/>
      <c r="FP273" s="121"/>
      <c r="FQ273" s="121"/>
      <c r="FR273" s="121"/>
      <c r="FS273" s="121"/>
      <c r="FT273" s="121"/>
      <c r="FU273" s="121"/>
      <c r="FV273" s="121"/>
      <c r="FW273" s="121"/>
      <c r="FX273" s="121"/>
      <c r="FY273" s="121"/>
      <c r="FZ273" s="121"/>
      <c r="GA273" s="121"/>
      <c r="GB273" s="121"/>
      <c r="GC273" s="102"/>
      <c r="GD273" s="121"/>
      <c r="GE273" s="121"/>
      <c r="GF273" s="121"/>
      <c r="GG273" s="121"/>
      <c r="GH273" s="121"/>
      <c r="GI273" s="121"/>
      <c r="GJ273" s="102"/>
      <c r="GK273" s="121"/>
      <c r="GL273" s="121"/>
      <c r="GM273" s="121"/>
      <c r="GN273" s="121"/>
      <c r="GO273" s="121"/>
      <c r="GP273" s="121"/>
      <c r="GQ273" s="102"/>
      <c r="GR273" s="121"/>
      <c r="GS273" s="121"/>
      <c r="GT273" s="121"/>
      <c r="GU273" s="121"/>
      <c r="GV273" s="121"/>
      <c r="GW273" s="121"/>
      <c r="GX273" s="102"/>
      <c r="GY273" s="121"/>
      <c r="GZ273" s="121"/>
      <c r="HA273" s="121"/>
      <c r="HB273" s="121"/>
      <c r="HC273" s="121"/>
      <c r="HD273" s="121"/>
      <c r="HE273" s="102"/>
      <c r="HF273" s="121"/>
      <c r="HG273" s="121"/>
      <c r="HH273" s="121"/>
      <c r="HI273" s="121"/>
      <c r="HJ273" s="121"/>
      <c r="HK273" s="121"/>
      <c r="HL273" s="121"/>
      <c r="HM273" s="121"/>
      <c r="HN273" s="121"/>
      <c r="HO273" s="121"/>
      <c r="HP273" s="121"/>
      <c r="HQ273" s="121"/>
      <c r="HR273" s="121"/>
      <c r="HS273" s="102"/>
      <c r="HT273" s="121"/>
      <c r="HU273" s="121"/>
      <c r="HV273" s="121"/>
      <c r="HW273" s="121"/>
      <c r="HX273" s="121"/>
      <c r="HY273" s="121"/>
      <c r="HZ273" s="102"/>
      <c r="IA273" s="121"/>
      <c r="IB273" s="121"/>
      <c r="IC273" s="121"/>
      <c r="ID273" s="121"/>
      <c r="IE273" s="121"/>
      <c r="IF273" s="121"/>
      <c r="IG273" s="102"/>
      <c r="IH273" s="121"/>
      <c r="II273" s="121"/>
      <c r="IJ273" s="121"/>
      <c r="IK273" s="121"/>
      <c r="IL273" s="121"/>
      <c r="IM273" s="121"/>
      <c r="IN273" s="102"/>
      <c r="IO273" s="121"/>
      <c r="IP273" s="121"/>
      <c r="IQ273" s="121"/>
      <c r="IR273" s="121"/>
      <c r="IS273" s="121"/>
      <c r="IT273" s="121"/>
      <c r="IU273" s="102"/>
      <c r="IV273" s="121"/>
      <c r="IW273" s="121"/>
      <c r="IX273" s="121"/>
      <c r="IY273" s="121"/>
      <c r="IZ273" s="121"/>
      <c r="JA273" s="121"/>
      <c r="JB273" s="121"/>
      <c r="JC273" s="121"/>
      <c r="JD273" s="121"/>
      <c r="JE273" s="121"/>
      <c r="JF273" s="121"/>
      <c r="JG273" s="121"/>
      <c r="JH273" s="121"/>
      <c r="JI273" s="102"/>
      <c r="JJ273" s="121"/>
      <c r="JK273" s="121"/>
      <c r="JL273" s="121"/>
      <c r="JM273" s="121"/>
      <c r="JN273" s="121"/>
      <c r="JO273" s="121"/>
      <c r="JP273" s="102"/>
      <c r="JQ273" s="121"/>
      <c r="JR273" s="121"/>
      <c r="JS273" s="121"/>
      <c r="JT273" s="121"/>
      <c r="JU273" s="121"/>
      <c r="JV273" s="121"/>
      <c r="JW273" s="102"/>
      <c r="JX273" s="121"/>
      <c r="JY273" s="121"/>
      <c r="JZ273" s="121"/>
      <c r="KA273" s="121"/>
      <c r="KB273" s="121"/>
      <c r="KC273" s="121"/>
      <c r="KD273" s="102"/>
      <c r="KE273" s="121"/>
      <c r="KF273" s="121"/>
      <c r="KG273" s="121"/>
      <c r="KH273" s="121"/>
      <c r="KI273" s="121"/>
      <c r="KJ273" s="121"/>
      <c r="KK273" s="102"/>
      <c r="KL273" s="121"/>
      <c r="KM273" s="121"/>
      <c r="KN273" s="121"/>
      <c r="KO273" s="121"/>
      <c r="KP273" s="121"/>
      <c r="KQ273" s="121"/>
      <c r="KR273" s="121"/>
      <c r="KS273" s="121"/>
      <c r="KT273" s="121"/>
      <c r="KU273" s="121"/>
      <c r="KV273" s="121"/>
      <c r="KW273" s="121"/>
      <c r="KX273" s="121"/>
      <c r="KY273" s="102"/>
      <c r="KZ273" s="121"/>
      <c r="LA273" s="121"/>
      <c r="LB273" s="121"/>
      <c r="LC273" s="121"/>
      <c r="LD273" s="121"/>
      <c r="LE273" s="121"/>
      <c r="LF273" s="102"/>
      <c r="LG273" s="121"/>
      <c r="LH273" s="121"/>
      <c r="LI273" s="121"/>
      <c r="LJ273" s="121"/>
      <c r="LK273" s="121"/>
      <c r="LL273" s="121"/>
      <c r="LM273" s="102"/>
      <c r="LN273" s="121"/>
      <c r="LO273" s="121"/>
      <c r="LP273" s="121"/>
      <c r="LQ273" s="121"/>
      <c r="LR273" s="121"/>
      <c r="LS273" s="121"/>
      <c r="LT273" s="102"/>
      <c r="LU273" s="121"/>
      <c r="LV273" s="121"/>
      <c r="LW273" s="121"/>
      <c r="LX273" s="121"/>
      <c r="LY273" s="121"/>
      <c r="LZ273" s="121"/>
      <c r="MA273" s="102"/>
      <c r="MB273" s="121"/>
      <c r="MC273" s="121"/>
      <c r="MD273" s="121"/>
      <c r="ME273" s="121"/>
      <c r="MF273" s="121"/>
      <c r="MG273" s="121"/>
      <c r="MH273" s="121"/>
      <c r="MI273" s="121"/>
      <c r="MJ273" s="121"/>
      <c r="MK273" s="121"/>
      <c r="ML273" s="121"/>
      <c r="MM273" s="121"/>
      <c r="MN273" s="121"/>
      <c r="MO273" s="102"/>
      <c r="MP273" s="121"/>
      <c r="MQ273" s="121"/>
      <c r="MR273" s="121"/>
      <c r="MS273" s="121"/>
      <c r="MT273" s="121"/>
      <c r="MU273" s="121"/>
      <c r="MV273" s="102"/>
      <c r="MW273" s="121"/>
      <c r="MX273" s="121"/>
      <c r="MY273" s="121"/>
      <c r="MZ273" s="121"/>
      <c r="NA273" s="121"/>
      <c r="NB273" s="121"/>
      <c r="NC273" s="102"/>
      <c r="ND273" s="121"/>
      <c r="NE273" s="121"/>
      <c r="NF273" s="121"/>
      <c r="NG273" s="121"/>
      <c r="NH273" s="121"/>
      <c r="NI273" s="121"/>
      <c r="NJ273" s="102"/>
      <c r="NK273" s="121"/>
      <c r="NL273" s="121"/>
      <c r="NM273" s="121"/>
      <c r="NN273" s="121"/>
      <c r="NO273" s="121"/>
      <c r="NP273" s="121"/>
      <c r="NQ273" s="102"/>
      <c r="NR273" s="121"/>
      <c r="NS273" s="121"/>
      <c r="NT273" s="121"/>
      <c r="NU273" s="121"/>
      <c r="NV273" s="121"/>
      <c r="NW273" s="121"/>
      <c r="NX273" s="121"/>
      <c r="NY273" s="121"/>
      <c r="NZ273" s="121"/>
      <c r="OA273" s="121"/>
      <c r="OB273" s="121"/>
      <c r="OC273" s="121"/>
      <c r="OD273" s="121"/>
      <c r="OE273" s="102"/>
      <c r="OF273" s="121"/>
      <c r="OG273" s="121"/>
      <c r="OH273" s="121"/>
      <c r="OI273" s="121"/>
      <c r="OJ273" s="121"/>
      <c r="OK273" s="121"/>
      <c r="OL273" s="102"/>
      <c r="OM273" s="121"/>
      <c r="ON273" s="121"/>
      <c r="OO273" s="121"/>
      <c r="OP273" s="121"/>
      <c r="OQ273" s="121"/>
      <c r="OR273" s="121"/>
      <c r="OS273" s="102"/>
      <c r="OT273" s="121"/>
      <c r="OU273" s="121"/>
      <c r="OV273" s="121"/>
      <c r="OW273" s="121"/>
      <c r="OX273" s="121"/>
      <c r="OY273" s="121"/>
      <c r="OZ273" s="102"/>
      <c r="PA273" s="121"/>
      <c r="PB273" s="121"/>
      <c r="PC273" s="121"/>
      <c r="PD273" s="121"/>
      <c r="PE273" s="121"/>
      <c r="PF273" s="121"/>
      <c r="PG273" s="102"/>
      <c r="PH273" s="121"/>
      <c r="PI273" s="121"/>
      <c r="PJ273" s="121"/>
      <c r="PK273" s="121"/>
      <c r="PL273" s="121"/>
      <c r="PM273" s="121"/>
      <c r="PN273" s="121"/>
      <c r="PO273" s="121"/>
      <c r="PP273" s="121"/>
      <c r="PQ273" s="121"/>
      <c r="PR273" s="121"/>
      <c r="PS273" s="121"/>
      <c r="PT273" s="121"/>
      <c r="PU273" s="121"/>
      <c r="PV273" s="121"/>
      <c r="PW273" s="121"/>
      <c r="PX273" s="121"/>
      <c r="PY273" s="121"/>
      <c r="PZ273" s="121"/>
      <c r="QA273" s="121"/>
      <c r="QB273" s="121"/>
      <c r="QC273" s="121"/>
      <c r="QD273" s="121"/>
      <c r="QE273" s="121"/>
      <c r="QF273" s="121"/>
      <c r="QG273" s="121"/>
      <c r="QH273" s="121"/>
      <c r="QI273" s="121"/>
      <c r="QJ273" s="121"/>
      <c r="QK273" s="121"/>
      <c r="QL273" s="121"/>
      <c r="QM273" s="121"/>
      <c r="QN273" s="121"/>
      <c r="QO273" s="121"/>
      <c r="QP273" s="121"/>
      <c r="QQ273" s="121"/>
      <c r="QR273" s="121"/>
      <c r="QS273" s="121"/>
      <c r="QT273" s="121"/>
      <c r="QU273" s="121"/>
      <c r="QV273" s="121"/>
    </row>
    <row r="274" spans="1:464" ht="16.5">
      <c r="A274" s="121"/>
      <c r="B274" s="103"/>
      <c r="C274" s="103"/>
      <c r="D274" s="103"/>
      <c r="E274" s="103"/>
      <c r="F274" s="211"/>
      <c r="G274" s="211"/>
      <c r="H274" s="103"/>
      <c r="I274" s="103"/>
      <c r="J274" s="103"/>
      <c r="K274" s="121"/>
      <c r="L274" s="121"/>
      <c r="M274" s="121"/>
      <c r="N274" s="121"/>
      <c r="O274" s="121"/>
      <c r="P274" s="121"/>
      <c r="Q274" s="102"/>
      <c r="R274" s="121"/>
      <c r="S274" s="121"/>
      <c r="T274" s="121"/>
      <c r="U274" s="121"/>
      <c r="V274" s="121"/>
      <c r="W274" s="121"/>
      <c r="X274" s="102"/>
      <c r="Y274" s="121"/>
      <c r="Z274" s="121"/>
      <c r="AA274" s="121"/>
      <c r="AB274" s="121"/>
      <c r="AC274" s="121"/>
      <c r="AD274" s="121"/>
      <c r="AE274" s="102"/>
      <c r="AF274" s="121"/>
      <c r="AG274" s="121"/>
      <c r="AH274" s="121"/>
      <c r="AI274" s="121"/>
      <c r="AJ274" s="121"/>
      <c r="AK274" s="121"/>
      <c r="AL274" s="102"/>
      <c r="AM274" s="121"/>
      <c r="AN274" s="121"/>
      <c r="AO274" s="121"/>
      <c r="AP274" s="121"/>
      <c r="AQ274" s="121"/>
      <c r="AR274" s="121"/>
      <c r="AS274" s="102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02"/>
      <c r="BH274" s="121"/>
      <c r="BI274" s="121"/>
      <c r="BJ274" s="121"/>
      <c r="BK274" s="121"/>
      <c r="BL274" s="121"/>
      <c r="BM274" s="121"/>
      <c r="BN274" s="102"/>
      <c r="BO274" s="121"/>
      <c r="BP274" s="121"/>
      <c r="BQ274" s="121"/>
      <c r="BR274" s="121"/>
      <c r="BS274" s="121"/>
      <c r="BT274" s="121"/>
      <c r="BU274" s="102"/>
      <c r="BV274" s="121"/>
      <c r="BW274" s="121"/>
      <c r="BX274" s="121"/>
      <c r="BY274" s="121"/>
      <c r="BZ274" s="121"/>
      <c r="CA274" s="121"/>
      <c r="CB274" s="102"/>
      <c r="CC274" s="121"/>
      <c r="CD274" s="121"/>
      <c r="CE274" s="121"/>
      <c r="CF274" s="121"/>
      <c r="CG274" s="121"/>
      <c r="CH274" s="121"/>
      <c r="CI274" s="102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02"/>
      <c r="CX274" s="121"/>
      <c r="CY274" s="121"/>
      <c r="CZ274" s="121"/>
      <c r="DA274" s="121"/>
      <c r="DB274" s="121"/>
      <c r="DC274" s="121"/>
      <c r="DD274" s="102"/>
      <c r="DE274" s="121"/>
      <c r="DF274" s="121"/>
      <c r="DG274" s="121"/>
      <c r="DH274" s="121"/>
      <c r="DI274" s="121"/>
      <c r="DJ274" s="121"/>
      <c r="DK274" s="102"/>
      <c r="DL274" s="121"/>
      <c r="DM274" s="121"/>
      <c r="DN274" s="121"/>
      <c r="DO274" s="121"/>
      <c r="DP274" s="121"/>
      <c r="DQ274" s="121"/>
      <c r="DR274" s="102"/>
      <c r="DS274" s="121"/>
      <c r="DT274" s="121"/>
      <c r="DU274" s="121"/>
      <c r="DV274" s="121"/>
      <c r="DW274" s="121"/>
      <c r="DX274" s="121"/>
      <c r="DY274" s="102"/>
      <c r="DZ274" s="121"/>
      <c r="EA274" s="121"/>
      <c r="EB274" s="121"/>
      <c r="EC274" s="121"/>
      <c r="ED274" s="121"/>
      <c r="EE274" s="121"/>
      <c r="EF274" s="121"/>
      <c r="EG274" s="121"/>
      <c r="EH274" s="121"/>
      <c r="EI274" s="121"/>
      <c r="EJ274" s="121"/>
      <c r="EK274" s="121"/>
      <c r="EL274" s="121"/>
      <c r="EM274" s="102"/>
      <c r="EN274" s="121"/>
      <c r="EO274" s="121"/>
      <c r="EP274" s="121"/>
      <c r="EQ274" s="121"/>
      <c r="ER274" s="121"/>
      <c r="ES274" s="121"/>
      <c r="ET274" s="102"/>
      <c r="EU274" s="121"/>
      <c r="EV274" s="121"/>
      <c r="EW274" s="121"/>
      <c r="EX274" s="121"/>
      <c r="EY274" s="121"/>
      <c r="EZ274" s="121"/>
      <c r="FA274" s="102"/>
      <c r="FB274" s="121"/>
      <c r="FC274" s="121"/>
      <c r="FD274" s="121"/>
      <c r="FE274" s="121"/>
      <c r="FF274" s="121"/>
      <c r="FG274" s="121"/>
      <c r="FH274" s="102"/>
      <c r="FI274" s="121"/>
      <c r="FJ274" s="121"/>
      <c r="FK274" s="121"/>
      <c r="FL274" s="121"/>
      <c r="FM274" s="121"/>
      <c r="FN274" s="121"/>
      <c r="FO274" s="102"/>
      <c r="FP274" s="121"/>
      <c r="FQ274" s="121"/>
      <c r="FR274" s="121"/>
      <c r="FS274" s="121"/>
      <c r="FT274" s="121"/>
      <c r="FU274" s="121"/>
      <c r="FV274" s="121"/>
      <c r="FW274" s="121"/>
      <c r="FX274" s="121"/>
      <c r="FY274" s="121"/>
      <c r="FZ274" s="121"/>
      <c r="GA274" s="121"/>
      <c r="GB274" s="121"/>
      <c r="GC274" s="102"/>
      <c r="GD274" s="121"/>
      <c r="GE274" s="121"/>
      <c r="GF274" s="121"/>
      <c r="GG274" s="121"/>
      <c r="GH274" s="121"/>
      <c r="GI274" s="121"/>
      <c r="GJ274" s="102"/>
      <c r="GK274" s="121"/>
      <c r="GL274" s="121"/>
      <c r="GM274" s="121"/>
      <c r="GN274" s="121"/>
      <c r="GO274" s="121"/>
      <c r="GP274" s="121"/>
      <c r="GQ274" s="102"/>
      <c r="GR274" s="121"/>
      <c r="GS274" s="121"/>
      <c r="GT274" s="121"/>
      <c r="GU274" s="121"/>
      <c r="GV274" s="121"/>
      <c r="GW274" s="121"/>
      <c r="GX274" s="102"/>
      <c r="GY274" s="121"/>
      <c r="GZ274" s="121"/>
      <c r="HA274" s="121"/>
      <c r="HB274" s="121"/>
      <c r="HC274" s="121"/>
      <c r="HD274" s="121"/>
      <c r="HE274" s="102"/>
      <c r="HF274" s="121"/>
      <c r="HG274" s="121"/>
      <c r="HH274" s="121"/>
      <c r="HI274" s="121"/>
      <c r="HJ274" s="121"/>
      <c r="HK274" s="121"/>
      <c r="HL274" s="121"/>
      <c r="HM274" s="121"/>
      <c r="HN274" s="121"/>
      <c r="HO274" s="121"/>
      <c r="HP274" s="121"/>
      <c r="HQ274" s="121"/>
      <c r="HR274" s="121"/>
      <c r="HS274" s="102"/>
      <c r="HT274" s="121"/>
      <c r="HU274" s="121"/>
      <c r="HV274" s="121"/>
      <c r="HW274" s="121"/>
      <c r="HX274" s="121"/>
      <c r="HY274" s="121"/>
      <c r="HZ274" s="102"/>
      <c r="IA274" s="121"/>
      <c r="IB274" s="121"/>
      <c r="IC274" s="121"/>
      <c r="ID274" s="121"/>
      <c r="IE274" s="121"/>
      <c r="IF274" s="121"/>
      <c r="IG274" s="102"/>
      <c r="IH274" s="121"/>
      <c r="II274" s="121"/>
      <c r="IJ274" s="121"/>
      <c r="IK274" s="121"/>
      <c r="IL274" s="121"/>
      <c r="IM274" s="121"/>
      <c r="IN274" s="102"/>
      <c r="IO274" s="121"/>
      <c r="IP274" s="121"/>
      <c r="IQ274" s="121"/>
      <c r="IR274" s="121"/>
      <c r="IS274" s="121"/>
      <c r="IT274" s="121"/>
      <c r="IU274" s="102"/>
      <c r="IV274" s="121"/>
      <c r="IW274" s="121"/>
      <c r="IX274" s="121"/>
      <c r="IY274" s="121"/>
      <c r="IZ274" s="121"/>
      <c r="JA274" s="121"/>
      <c r="JB274" s="121"/>
      <c r="JC274" s="121"/>
      <c r="JD274" s="121"/>
      <c r="JE274" s="121"/>
      <c r="JF274" s="121"/>
      <c r="JG274" s="121"/>
      <c r="JH274" s="121"/>
      <c r="JI274" s="102"/>
      <c r="JJ274" s="121"/>
      <c r="JK274" s="121"/>
      <c r="JL274" s="121"/>
      <c r="JM274" s="121"/>
      <c r="JN274" s="121"/>
      <c r="JO274" s="121"/>
      <c r="JP274" s="102"/>
      <c r="JQ274" s="121"/>
      <c r="JR274" s="121"/>
      <c r="JS274" s="121"/>
      <c r="JT274" s="121"/>
      <c r="JU274" s="121"/>
      <c r="JV274" s="121"/>
      <c r="JW274" s="102"/>
      <c r="JX274" s="121"/>
      <c r="JY274" s="121"/>
      <c r="JZ274" s="121"/>
      <c r="KA274" s="121"/>
      <c r="KB274" s="121"/>
      <c r="KC274" s="121"/>
      <c r="KD274" s="102"/>
      <c r="KE274" s="121"/>
      <c r="KF274" s="121"/>
      <c r="KG274" s="121"/>
      <c r="KH274" s="121"/>
      <c r="KI274" s="121"/>
      <c r="KJ274" s="121"/>
      <c r="KK274" s="102"/>
      <c r="KL274" s="121"/>
      <c r="KM274" s="121"/>
      <c r="KN274" s="121"/>
      <c r="KO274" s="121"/>
      <c r="KP274" s="121"/>
      <c r="KQ274" s="121"/>
      <c r="KR274" s="121"/>
      <c r="KS274" s="121"/>
      <c r="KT274" s="121"/>
      <c r="KU274" s="121"/>
      <c r="KV274" s="121"/>
      <c r="KW274" s="121"/>
      <c r="KX274" s="121"/>
      <c r="KY274" s="102"/>
      <c r="KZ274" s="121"/>
      <c r="LA274" s="121"/>
      <c r="LB274" s="121"/>
      <c r="LC274" s="121"/>
      <c r="LD274" s="121"/>
      <c r="LE274" s="121"/>
      <c r="LF274" s="102"/>
      <c r="LG274" s="121"/>
      <c r="LH274" s="121"/>
      <c r="LI274" s="121"/>
      <c r="LJ274" s="121"/>
      <c r="LK274" s="121"/>
      <c r="LL274" s="121"/>
      <c r="LM274" s="102"/>
      <c r="LN274" s="121"/>
      <c r="LO274" s="121"/>
      <c r="LP274" s="121"/>
      <c r="LQ274" s="121"/>
      <c r="LR274" s="121"/>
      <c r="LS274" s="121"/>
      <c r="LT274" s="102"/>
      <c r="LU274" s="121"/>
      <c r="LV274" s="121"/>
      <c r="LW274" s="121"/>
      <c r="LX274" s="121"/>
      <c r="LY274" s="121"/>
      <c r="LZ274" s="121"/>
      <c r="MA274" s="102"/>
      <c r="MB274" s="121"/>
      <c r="MC274" s="121"/>
      <c r="MD274" s="121"/>
      <c r="ME274" s="121"/>
      <c r="MF274" s="121"/>
      <c r="MG274" s="121"/>
      <c r="MH274" s="121"/>
      <c r="MI274" s="121"/>
      <c r="MJ274" s="121"/>
      <c r="MK274" s="121"/>
      <c r="ML274" s="121"/>
      <c r="MM274" s="121"/>
      <c r="MN274" s="121"/>
      <c r="MO274" s="102"/>
      <c r="MP274" s="121"/>
      <c r="MQ274" s="121"/>
      <c r="MR274" s="121"/>
      <c r="MS274" s="121"/>
      <c r="MT274" s="121"/>
      <c r="MU274" s="121"/>
      <c r="MV274" s="102"/>
      <c r="MW274" s="121"/>
      <c r="MX274" s="121"/>
      <c r="MY274" s="121"/>
      <c r="MZ274" s="121"/>
      <c r="NA274" s="121"/>
      <c r="NB274" s="121"/>
      <c r="NC274" s="102"/>
      <c r="ND274" s="121"/>
      <c r="NE274" s="121"/>
      <c r="NF274" s="121"/>
      <c r="NG274" s="121"/>
      <c r="NH274" s="121"/>
      <c r="NI274" s="121"/>
      <c r="NJ274" s="102"/>
      <c r="NK274" s="121"/>
      <c r="NL274" s="121"/>
      <c r="NM274" s="121"/>
      <c r="NN274" s="121"/>
      <c r="NO274" s="121"/>
      <c r="NP274" s="121"/>
      <c r="NQ274" s="102"/>
      <c r="NR274" s="121"/>
      <c r="NS274" s="121"/>
      <c r="NT274" s="121"/>
      <c r="NU274" s="121"/>
      <c r="NV274" s="121"/>
      <c r="NW274" s="121"/>
      <c r="NX274" s="121"/>
      <c r="NY274" s="121"/>
      <c r="NZ274" s="121"/>
      <c r="OA274" s="121"/>
      <c r="OB274" s="121"/>
      <c r="OC274" s="121"/>
      <c r="OD274" s="121"/>
      <c r="OE274" s="102"/>
      <c r="OF274" s="121"/>
      <c r="OG274" s="121"/>
      <c r="OH274" s="121"/>
      <c r="OI274" s="121"/>
      <c r="OJ274" s="121"/>
      <c r="OK274" s="121"/>
      <c r="OL274" s="102"/>
      <c r="OM274" s="121"/>
      <c r="ON274" s="121"/>
      <c r="OO274" s="121"/>
      <c r="OP274" s="121"/>
      <c r="OQ274" s="121"/>
      <c r="OR274" s="121"/>
      <c r="OS274" s="102"/>
      <c r="OT274" s="121"/>
      <c r="OU274" s="121"/>
      <c r="OV274" s="121"/>
      <c r="OW274" s="121"/>
      <c r="OX274" s="121"/>
      <c r="OY274" s="121"/>
      <c r="OZ274" s="102"/>
      <c r="PA274" s="121"/>
      <c r="PB274" s="121"/>
      <c r="PC274" s="121"/>
      <c r="PD274" s="121"/>
      <c r="PE274" s="121"/>
      <c r="PF274" s="121"/>
      <c r="PG274" s="102"/>
      <c r="PH274" s="121"/>
      <c r="PI274" s="121"/>
      <c r="PJ274" s="121"/>
      <c r="PK274" s="121"/>
      <c r="PL274" s="121"/>
      <c r="PM274" s="121"/>
      <c r="PN274" s="121"/>
      <c r="PO274" s="121"/>
      <c r="PP274" s="121"/>
      <c r="PQ274" s="121"/>
      <c r="PR274" s="121"/>
      <c r="PS274" s="121"/>
      <c r="PT274" s="121"/>
      <c r="PU274" s="121"/>
      <c r="PV274" s="121"/>
      <c r="PW274" s="121"/>
      <c r="PX274" s="121"/>
      <c r="PY274" s="121"/>
      <c r="PZ274" s="121"/>
      <c r="QA274" s="121"/>
      <c r="QB274" s="121"/>
      <c r="QC274" s="121"/>
      <c r="QD274" s="121"/>
      <c r="QE274" s="121"/>
      <c r="QF274" s="121"/>
      <c r="QG274" s="121"/>
      <c r="QH274" s="121"/>
      <c r="QI274" s="121"/>
      <c r="QJ274" s="121"/>
      <c r="QK274" s="121"/>
      <c r="QL274" s="121"/>
      <c r="QM274" s="121"/>
      <c r="QN274" s="121"/>
      <c r="QO274" s="121"/>
      <c r="QP274" s="121"/>
      <c r="QQ274" s="121"/>
      <c r="QR274" s="121"/>
      <c r="QS274" s="121"/>
      <c r="QT274" s="121"/>
      <c r="QU274" s="121"/>
      <c r="QV274" s="121"/>
    </row>
    <row r="275" spans="1:464" ht="16.5">
      <c r="A275" s="121"/>
      <c r="B275" s="103"/>
      <c r="C275" s="103"/>
      <c r="D275" s="103"/>
      <c r="E275" s="103"/>
      <c r="F275" s="211"/>
      <c r="G275" s="211"/>
      <c r="H275" s="103"/>
      <c r="I275" s="103"/>
      <c r="J275" s="103"/>
      <c r="K275" s="121"/>
      <c r="L275" s="121"/>
      <c r="M275" s="121"/>
      <c r="N275" s="121"/>
      <c r="O275" s="121"/>
      <c r="P275" s="121"/>
      <c r="Q275" s="102"/>
      <c r="R275" s="121"/>
      <c r="S275" s="121"/>
      <c r="T275" s="121"/>
      <c r="U275" s="121"/>
      <c r="V275" s="121"/>
      <c r="W275" s="121"/>
      <c r="X275" s="102"/>
      <c r="Y275" s="121"/>
      <c r="Z275" s="121"/>
      <c r="AA275" s="121"/>
      <c r="AB275" s="121"/>
      <c r="AC275" s="121"/>
      <c r="AD275" s="121"/>
      <c r="AE275" s="102"/>
      <c r="AF275" s="121"/>
      <c r="AG275" s="121"/>
      <c r="AH275" s="121"/>
      <c r="AI275" s="121"/>
      <c r="AJ275" s="121"/>
      <c r="AK275" s="121"/>
      <c r="AL275" s="102"/>
      <c r="AM275" s="121"/>
      <c r="AN275" s="121"/>
      <c r="AO275" s="121"/>
      <c r="AP275" s="121"/>
      <c r="AQ275" s="121"/>
      <c r="AR275" s="121"/>
      <c r="AS275" s="102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02"/>
      <c r="BH275" s="121"/>
      <c r="BI275" s="121"/>
      <c r="BJ275" s="121"/>
      <c r="BK275" s="121"/>
      <c r="BL275" s="121"/>
      <c r="BM275" s="121"/>
      <c r="BN275" s="102"/>
      <c r="BO275" s="121"/>
      <c r="BP275" s="121"/>
      <c r="BQ275" s="121"/>
      <c r="BR275" s="121"/>
      <c r="BS275" s="121"/>
      <c r="BT275" s="121"/>
      <c r="BU275" s="102"/>
      <c r="BV275" s="121"/>
      <c r="BW275" s="121"/>
      <c r="BX275" s="121"/>
      <c r="BY275" s="121"/>
      <c r="BZ275" s="121"/>
      <c r="CA275" s="121"/>
      <c r="CB275" s="102"/>
      <c r="CC275" s="121"/>
      <c r="CD275" s="121"/>
      <c r="CE275" s="121"/>
      <c r="CF275" s="121"/>
      <c r="CG275" s="121"/>
      <c r="CH275" s="121"/>
      <c r="CI275" s="102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02"/>
      <c r="CX275" s="121"/>
      <c r="CY275" s="121"/>
      <c r="CZ275" s="121"/>
      <c r="DA275" s="121"/>
      <c r="DB275" s="121"/>
      <c r="DC275" s="121"/>
      <c r="DD275" s="102"/>
      <c r="DE275" s="121"/>
      <c r="DF275" s="121"/>
      <c r="DG275" s="121"/>
      <c r="DH275" s="121"/>
      <c r="DI275" s="121"/>
      <c r="DJ275" s="121"/>
      <c r="DK275" s="102"/>
      <c r="DL275" s="121"/>
      <c r="DM275" s="121"/>
      <c r="DN275" s="121"/>
      <c r="DO275" s="121"/>
      <c r="DP275" s="121"/>
      <c r="DQ275" s="121"/>
      <c r="DR275" s="102"/>
      <c r="DS275" s="121"/>
      <c r="DT275" s="121"/>
      <c r="DU275" s="121"/>
      <c r="DV275" s="121"/>
      <c r="DW275" s="121"/>
      <c r="DX275" s="121"/>
      <c r="DY275" s="102"/>
      <c r="DZ275" s="121"/>
      <c r="EA275" s="121"/>
      <c r="EB275" s="121"/>
      <c r="EC275" s="121"/>
      <c r="ED275" s="121"/>
      <c r="EE275" s="121"/>
      <c r="EF275" s="121"/>
      <c r="EG275" s="121"/>
      <c r="EH275" s="121"/>
      <c r="EI275" s="121"/>
      <c r="EJ275" s="121"/>
      <c r="EK275" s="121"/>
      <c r="EL275" s="121"/>
      <c r="EM275" s="102"/>
      <c r="EN275" s="121"/>
      <c r="EO275" s="121"/>
      <c r="EP275" s="121"/>
      <c r="EQ275" s="121"/>
      <c r="ER275" s="121"/>
      <c r="ES275" s="121"/>
      <c r="ET275" s="102"/>
      <c r="EU275" s="121"/>
      <c r="EV275" s="121"/>
      <c r="EW275" s="121"/>
      <c r="EX275" s="121"/>
      <c r="EY275" s="121"/>
      <c r="EZ275" s="121"/>
      <c r="FA275" s="102"/>
      <c r="FB275" s="121"/>
      <c r="FC275" s="121"/>
      <c r="FD275" s="121"/>
      <c r="FE275" s="121"/>
      <c r="FF275" s="121"/>
      <c r="FG275" s="121"/>
      <c r="FH275" s="102"/>
      <c r="FI275" s="121"/>
      <c r="FJ275" s="121"/>
      <c r="FK275" s="121"/>
      <c r="FL275" s="121"/>
      <c r="FM275" s="121"/>
      <c r="FN275" s="121"/>
      <c r="FO275" s="102"/>
      <c r="FP275" s="121"/>
      <c r="FQ275" s="121"/>
      <c r="FR275" s="121"/>
      <c r="FS275" s="121"/>
      <c r="FT275" s="121"/>
      <c r="FU275" s="121"/>
      <c r="FV275" s="121"/>
      <c r="FW275" s="121"/>
      <c r="FX275" s="121"/>
      <c r="FY275" s="121"/>
      <c r="FZ275" s="121"/>
      <c r="GA275" s="121"/>
      <c r="GB275" s="121"/>
      <c r="GC275" s="102"/>
      <c r="GD275" s="121"/>
      <c r="GE275" s="121"/>
      <c r="GF275" s="121"/>
      <c r="GG275" s="121"/>
      <c r="GH275" s="121"/>
      <c r="GI275" s="121"/>
      <c r="GJ275" s="102"/>
      <c r="GK275" s="121"/>
      <c r="GL275" s="121"/>
      <c r="GM275" s="121"/>
      <c r="GN275" s="121"/>
      <c r="GO275" s="121"/>
      <c r="GP275" s="121"/>
      <c r="GQ275" s="102"/>
      <c r="GR275" s="121"/>
      <c r="GS275" s="121"/>
      <c r="GT275" s="121"/>
      <c r="GU275" s="121"/>
      <c r="GV275" s="121"/>
      <c r="GW275" s="121"/>
      <c r="GX275" s="102"/>
      <c r="GY275" s="121"/>
      <c r="GZ275" s="121"/>
      <c r="HA275" s="121"/>
      <c r="HB275" s="121"/>
      <c r="HC275" s="121"/>
      <c r="HD275" s="121"/>
      <c r="HE275" s="102"/>
      <c r="HF275" s="121"/>
      <c r="HG275" s="121"/>
      <c r="HH275" s="121"/>
      <c r="HI275" s="121"/>
      <c r="HJ275" s="121"/>
      <c r="HK275" s="121"/>
      <c r="HL275" s="121"/>
      <c r="HM275" s="121"/>
      <c r="HN275" s="121"/>
      <c r="HO275" s="121"/>
      <c r="HP275" s="121"/>
      <c r="HQ275" s="121"/>
      <c r="HR275" s="121"/>
      <c r="HS275" s="102"/>
      <c r="HT275" s="121"/>
      <c r="HU275" s="121"/>
      <c r="HV275" s="121"/>
      <c r="HW275" s="121"/>
      <c r="HX275" s="121"/>
      <c r="HY275" s="121"/>
      <c r="HZ275" s="102"/>
      <c r="IA275" s="121"/>
      <c r="IB275" s="121"/>
      <c r="IC275" s="121"/>
      <c r="ID275" s="121"/>
      <c r="IE275" s="121"/>
      <c r="IF275" s="121"/>
      <c r="IG275" s="102"/>
      <c r="IH275" s="121"/>
      <c r="II275" s="121"/>
      <c r="IJ275" s="121"/>
      <c r="IK275" s="121"/>
      <c r="IL275" s="121"/>
      <c r="IM275" s="121"/>
      <c r="IN275" s="102"/>
      <c r="IO275" s="121"/>
      <c r="IP275" s="121"/>
      <c r="IQ275" s="121"/>
      <c r="IR275" s="121"/>
      <c r="IS275" s="121"/>
      <c r="IT275" s="121"/>
      <c r="IU275" s="102"/>
      <c r="IV275" s="121"/>
      <c r="IW275" s="121"/>
      <c r="IX275" s="121"/>
      <c r="IY275" s="121"/>
      <c r="IZ275" s="121"/>
      <c r="JA275" s="121"/>
      <c r="JB275" s="121"/>
      <c r="JC275" s="121"/>
      <c r="JD275" s="121"/>
      <c r="JE275" s="121"/>
      <c r="JF275" s="121"/>
      <c r="JG275" s="121"/>
      <c r="JH275" s="121"/>
      <c r="JI275" s="102"/>
      <c r="JJ275" s="121"/>
      <c r="JK275" s="121"/>
      <c r="JL275" s="121"/>
      <c r="JM275" s="121"/>
      <c r="JN275" s="121"/>
      <c r="JO275" s="121"/>
      <c r="JP275" s="102"/>
      <c r="JQ275" s="121"/>
      <c r="JR275" s="121"/>
      <c r="JS275" s="121"/>
      <c r="JT275" s="121"/>
      <c r="JU275" s="121"/>
      <c r="JV275" s="121"/>
      <c r="JW275" s="102"/>
      <c r="JX275" s="121"/>
      <c r="JY275" s="121"/>
      <c r="JZ275" s="121"/>
      <c r="KA275" s="121"/>
      <c r="KB275" s="121"/>
      <c r="KC275" s="121"/>
      <c r="KD275" s="102"/>
      <c r="KE275" s="121"/>
      <c r="KF275" s="121"/>
      <c r="KG275" s="121"/>
      <c r="KH275" s="121"/>
      <c r="KI275" s="121"/>
      <c r="KJ275" s="121"/>
      <c r="KK275" s="102"/>
      <c r="KL275" s="121"/>
      <c r="KM275" s="121"/>
      <c r="KN275" s="121"/>
      <c r="KO275" s="121"/>
      <c r="KP275" s="121"/>
      <c r="KQ275" s="121"/>
      <c r="KR275" s="121"/>
      <c r="KS275" s="121"/>
      <c r="KT275" s="121"/>
      <c r="KU275" s="121"/>
      <c r="KV275" s="121"/>
      <c r="KW275" s="121"/>
      <c r="KX275" s="121"/>
      <c r="KY275" s="102"/>
      <c r="KZ275" s="121"/>
      <c r="LA275" s="121"/>
      <c r="LB275" s="121"/>
      <c r="LC275" s="121"/>
      <c r="LD275" s="121"/>
      <c r="LE275" s="121"/>
      <c r="LF275" s="102"/>
      <c r="LG275" s="121"/>
      <c r="LH275" s="121"/>
      <c r="LI275" s="121"/>
      <c r="LJ275" s="121"/>
      <c r="LK275" s="121"/>
      <c r="LL275" s="121"/>
      <c r="LM275" s="102"/>
      <c r="LN275" s="121"/>
      <c r="LO275" s="121"/>
      <c r="LP275" s="121"/>
      <c r="LQ275" s="121"/>
      <c r="LR275" s="121"/>
      <c r="LS275" s="121"/>
      <c r="LT275" s="102"/>
      <c r="LU275" s="121"/>
      <c r="LV275" s="121"/>
      <c r="LW275" s="121"/>
      <c r="LX275" s="121"/>
      <c r="LY275" s="121"/>
      <c r="LZ275" s="121"/>
      <c r="MA275" s="102"/>
      <c r="MB275" s="121"/>
      <c r="MC275" s="121"/>
      <c r="MD275" s="121"/>
      <c r="ME275" s="121"/>
      <c r="MF275" s="121"/>
      <c r="MG275" s="121"/>
      <c r="MH275" s="121"/>
      <c r="MI275" s="121"/>
      <c r="MJ275" s="121"/>
      <c r="MK275" s="121"/>
      <c r="ML275" s="121"/>
      <c r="MM275" s="121"/>
      <c r="MN275" s="121"/>
      <c r="MO275" s="102"/>
      <c r="MP275" s="121"/>
      <c r="MQ275" s="121"/>
      <c r="MR275" s="121"/>
      <c r="MS275" s="121"/>
      <c r="MT275" s="121"/>
      <c r="MU275" s="121"/>
      <c r="MV275" s="102"/>
      <c r="MW275" s="121"/>
      <c r="MX275" s="121"/>
      <c r="MY275" s="121"/>
      <c r="MZ275" s="121"/>
      <c r="NA275" s="121"/>
      <c r="NB275" s="121"/>
      <c r="NC275" s="102"/>
      <c r="ND275" s="121"/>
      <c r="NE275" s="121"/>
      <c r="NF275" s="121"/>
      <c r="NG275" s="121"/>
      <c r="NH275" s="121"/>
      <c r="NI275" s="121"/>
      <c r="NJ275" s="102"/>
      <c r="NK275" s="121"/>
      <c r="NL275" s="121"/>
      <c r="NM275" s="121"/>
      <c r="NN275" s="121"/>
      <c r="NO275" s="121"/>
      <c r="NP275" s="121"/>
      <c r="NQ275" s="102"/>
      <c r="NR275" s="121"/>
      <c r="NS275" s="121"/>
      <c r="NT275" s="121"/>
      <c r="NU275" s="121"/>
      <c r="NV275" s="121"/>
      <c r="NW275" s="121"/>
      <c r="NX275" s="121"/>
      <c r="NY275" s="121"/>
      <c r="NZ275" s="121"/>
      <c r="OA275" s="121"/>
      <c r="OB275" s="121"/>
      <c r="OC275" s="121"/>
      <c r="OD275" s="121"/>
      <c r="OE275" s="102"/>
      <c r="OF275" s="121"/>
      <c r="OG275" s="121"/>
      <c r="OH275" s="121"/>
      <c r="OI275" s="121"/>
      <c r="OJ275" s="121"/>
      <c r="OK275" s="121"/>
      <c r="OL275" s="102"/>
      <c r="OM275" s="121"/>
      <c r="ON275" s="121"/>
      <c r="OO275" s="121"/>
      <c r="OP275" s="121"/>
      <c r="OQ275" s="121"/>
      <c r="OR275" s="121"/>
      <c r="OS275" s="102"/>
      <c r="OT275" s="121"/>
      <c r="OU275" s="121"/>
      <c r="OV275" s="121"/>
      <c r="OW275" s="121"/>
      <c r="OX275" s="121"/>
      <c r="OY275" s="121"/>
      <c r="OZ275" s="102"/>
      <c r="PA275" s="121"/>
      <c r="PB275" s="121"/>
      <c r="PC275" s="121"/>
      <c r="PD275" s="121"/>
      <c r="PE275" s="121"/>
      <c r="PF275" s="121"/>
      <c r="PG275" s="102"/>
      <c r="PH275" s="121"/>
      <c r="PI275" s="121"/>
      <c r="PJ275" s="121"/>
      <c r="PK275" s="121"/>
      <c r="PL275" s="121"/>
      <c r="PM275" s="121"/>
      <c r="PN275" s="121"/>
      <c r="PO275" s="121"/>
      <c r="PP275" s="121"/>
      <c r="PQ275" s="121"/>
      <c r="PR275" s="121"/>
      <c r="PS275" s="121"/>
      <c r="PT275" s="121"/>
      <c r="PU275" s="121"/>
      <c r="PV275" s="121"/>
      <c r="PW275" s="121"/>
      <c r="PX275" s="121"/>
      <c r="PY275" s="121"/>
      <c r="PZ275" s="121"/>
      <c r="QA275" s="121"/>
      <c r="QB275" s="121"/>
      <c r="QC275" s="121"/>
      <c r="QD275" s="121"/>
      <c r="QE275" s="121"/>
      <c r="QF275" s="121"/>
      <c r="QG275" s="121"/>
      <c r="QH275" s="121"/>
      <c r="QI275" s="121"/>
      <c r="QJ275" s="121"/>
      <c r="QK275" s="121"/>
      <c r="QL275" s="121"/>
      <c r="QM275" s="121"/>
      <c r="QN275" s="121"/>
      <c r="QO275" s="121"/>
      <c r="QP275" s="121"/>
      <c r="QQ275" s="121"/>
      <c r="QR275" s="121"/>
      <c r="QS275" s="121"/>
      <c r="QT275" s="121"/>
      <c r="QU275" s="121"/>
      <c r="QV275" s="121"/>
    </row>
    <row r="276" spans="1:464" ht="16.5">
      <c r="A276" s="121"/>
      <c r="B276" s="103"/>
      <c r="C276" s="103"/>
      <c r="D276" s="103"/>
      <c r="E276" s="103"/>
      <c r="F276" s="211"/>
      <c r="G276" s="211"/>
      <c r="H276" s="103"/>
      <c r="I276" s="103"/>
      <c r="J276" s="103"/>
      <c r="K276" s="121"/>
      <c r="L276" s="121"/>
      <c r="M276" s="121"/>
      <c r="N276" s="121"/>
      <c r="O276" s="121"/>
      <c r="P276" s="121"/>
      <c r="Q276" s="102"/>
      <c r="R276" s="121"/>
      <c r="S276" s="121"/>
      <c r="T276" s="121"/>
      <c r="U276" s="121"/>
      <c r="V276" s="121"/>
      <c r="W276" s="121"/>
      <c r="X276" s="102"/>
      <c r="Y276" s="121"/>
      <c r="Z276" s="121"/>
      <c r="AA276" s="121"/>
      <c r="AB276" s="121"/>
      <c r="AC276" s="121"/>
      <c r="AD276" s="121"/>
      <c r="AE276" s="102"/>
      <c r="AF276" s="121"/>
      <c r="AG276" s="121"/>
      <c r="AH276" s="121"/>
      <c r="AI276" s="121"/>
      <c r="AJ276" s="121"/>
      <c r="AK276" s="121"/>
      <c r="AL276" s="102"/>
      <c r="AM276" s="121"/>
      <c r="AN276" s="121"/>
      <c r="AO276" s="121"/>
      <c r="AP276" s="121"/>
      <c r="AQ276" s="121"/>
      <c r="AR276" s="121"/>
      <c r="AS276" s="102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02"/>
      <c r="BH276" s="121"/>
      <c r="BI276" s="121"/>
      <c r="BJ276" s="121"/>
      <c r="BK276" s="121"/>
      <c r="BL276" s="121"/>
      <c r="BM276" s="121"/>
      <c r="BN276" s="102"/>
      <c r="BO276" s="121"/>
      <c r="BP276" s="121"/>
      <c r="BQ276" s="121"/>
      <c r="BR276" s="121"/>
      <c r="BS276" s="121"/>
      <c r="BT276" s="121"/>
      <c r="BU276" s="102"/>
      <c r="BV276" s="121"/>
      <c r="BW276" s="121"/>
      <c r="BX276" s="121"/>
      <c r="BY276" s="121"/>
      <c r="BZ276" s="121"/>
      <c r="CA276" s="121"/>
      <c r="CB276" s="102"/>
      <c r="CC276" s="121"/>
      <c r="CD276" s="121"/>
      <c r="CE276" s="121"/>
      <c r="CF276" s="121"/>
      <c r="CG276" s="121"/>
      <c r="CH276" s="121"/>
      <c r="CI276" s="102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02"/>
      <c r="CX276" s="121"/>
      <c r="CY276" s="121"/>
      <c r="CZ276" s="121"/>
      <c r="DA276" s="121"/>
      <c r="DB276" s="121"/>
      <c r="DC276" s="121"/>
      <c r="DD276" s="102"/>
      <c r="DE276" s="121"/>
      <c r="DF276" s="121"/>
      <c r="DG276" s="121"/>
      <c r="DH276" s="121"/>
      <c r="DI276" s="121"/>
      <c r="DJ276" s="121"/>
      <c r="DK276" s="102"/>
      <c r="DL276" s="121"/>
      <c r="DM276" s="121"/>
      <c r="DN276" s="121"/>
      <c r="DO276" s="121"/>
      <c r="DP276" s="121"/>
      <c r="DQ276" s="121"/>
      <c r="DR276" s="102"/>
      <c r="DS276" s="121"/>
      <c r="DT276" s="121"/>
      <c r="DU276" s="121"/>
      <c r="DV276" s="121"/>
      <c r="DW276" s="121"/>
      <c r="DX276" s="121"/>
      <c r="DY276" s="102"/>
      <c r="DZ276" s="121"/>
      <c r="EA276" s="121"/>
      <c r="EB276" s="121"/>
      <c r="EC276" s="121"/>
      <c r="ED276" s="121"/>
      <c r="EE276" s="121"/>
      <c r="EF276" s="121"/>
      <c r="EG276" s="121"/>
      <c r="EH276" s="121"/>
      <c r="EI276" s="121"/>
      <c r="EJ276" s="121"/>
      <c r="EK276" s="121"/>
      <c r="EL276" s="121"/>
      <c r="EM276" s="102"/>
      <c r="EN276" s="121"/>
      <c r="EO276" s="121"/>
      <c r="EP276" s="121"/>
      <c r="EQ276" s="121"/>
      <c r="ER276" s="121"/>
      <c r="ES276" s="121"/>
      <c r="ET276" s="102"/>
      <c r="EU276" s="121"/>
      <c r="EV276" s="121"/>
      <c r="EW276" s="121"/>
      <c r="EX276" s="121"/>
      <c r="EY276" s="121"/>
      <c r="EZ276" s="121"/>
      <c r="FA276" s="102"/>
      <c r="FB276" s="121"/>
      <c r="FC276" s="121"/>
      <c r="FD276" s="121"/>
      <c r="FE276" s="121"/>
      <c r="FF276" s="121"/>
      <c r="FG276" s="121"/>
      <c r="FH276" s="102"/>
      <c r="FI276" s="121"/>
      <c r="FJ276" s="121"/>
      <c r="FK276" s="121"/>
      <c r="FL276" s="121"/>
      <c r="FM276" s="121"/>
      <c r="FN276" s="121"/>
      <c r="FO276" s="102"/>
      <c r="FP276" s="121"/>
      <c r="FQ276" s="121"/>
      <c r="FR276" s="121"/>
      <c r="FS276" s="121"/>
      <c r="FT276" s="121"/>
      <c r="FU276" s="121"/>
      <c r="FV276" s="121"/>
      <c r="FW276" s="121"/>
      <c r="FX276" s="121"/>
      <c r="FY276" s="121"/>
      <c r="FZ276" s="121"/>
      <c r="GA276" s="121"/>
      <c r="GB276" s="121"/>
      <c r="GC276" s="102"/>
      <c r="GD276" s="121"/>
      <c r="GE276" s="121"/>
      <c r="GF276" s="121"/>
      <c r="GG276" s="121"/>
      <c r="GH276" s="121"/>
      <c r="GI276" s="121"/>
      <c r="GJ276" s="102"/>
      <c r="GK276" s="121"/>
      <c r="GL276" s="121"/>
      <c r="GM276" s="121"/>
      <c r="GN276" s="121"/>
      <c r="GO276" s="121"/>
      <c r="GP276" s="121"/>
      <c r="GQ276" s="102"/>
      <c r="GR276" s="121"/>
      <c r="GS276" s="121"/>
      <c r="GT276" s="121"/>
      <c r="GU276" s="121"/>
      <c r="GV276" s="121"/>
      <c r="GW276" s="121"/>
      <c r="GX276" s="102"/>
      <c r="GY276" s="121"/>
      <c r="GZ276" s="121"/>
      <c r="HA276" s="121"/>
      <c r="HB276" s="121"/>
      <c r="HC276" s="121"/>
      <c r="HD276" s="121"/>
      <c r="HE276" s="102"/>
      <c r="HF276" s="121"/>
      <c r="HG276" s="121"/>
      <c r="HH276" s="121"/>
      <c r="HI276" s="121"/>
      <c r="HJ276" s="121"/>
      <c r="HK276" s="121"/>
      <c r="HL276" s="121"/>
      <c r="HM276" s="121"/>
      <c r="HN276" s="121"/>
      <c r="HO276" s="121"/>
      <c r="HP276" s="121"/>
      <c r="HQ276" s="121"/>
      <c r="HR276" s="121"/>
      <c r="HS276" s="102"/>
      <c r="HT276" s="121"/>
      <c r="HU276" s="121"/>
      <c r="HV276" s="121"/>
      <c r="HW276" s="121"/>
      <c r="HX276" s="121"/>
      <c r="HY276" s="121"/>
      <c r="HZ276" s="102"/>
      <c r="IA276" s="121"/>
      <c r="IB276" s="121"/>
      <c r="IC276" s="121"/>
      <c r="ID276" s="121"/>
      <c r="IE276" s="121"/>
      <c r="IF276" s="121"/>
      <c r="IG276" s="102"/>
      <c r="IH276" s="121"/>
      <c r="II276" s="121"/>
      <c r="IJ276" s="121"/>
      <c r="IK276" s="121"/>
      <c r="IL276" s="121"/>
      <c r="IM276" s="121"/>
      <c r="IN276" s="102"/>
      <c r="IO276" s="121"/>
      <c r="IP276" s="121"/>
      <c r="IQ276" s="121"/>
      <c r="IR276" s="121"/>
      <c r="IS276" s="121"/>
      <c r="IT276" s="121"/>
      <c r="IU276" s="102"/>
      <c r="IV276" s="121"/>
      <c r="IW276" s="121"/>
      <c r="IX276" s="121"/>
      <c r="IY276" s="121"/>
      <c r="IZ276" s="121"/>
      <c r="JA276" s="121"/>
      <c r="JB276" s="121"/>
      <c r="JC276" s="121"/>
      <c r="JD276" s="121"/>
      <c r="JE276" s="121"/>
      <c r="JF276" s="121"/>
      <c r="JG276" s="121"/>
      <c r="JH276" s="121"/>
      <c r="JI276" s="102"/>
      <c r="JJ276" s="121"/>
      <c r="JK276" s="121"/>
      <c r="JL276" s="121"/>
      <c r="JM276" s="121"/>
      <c r="JN276" s="121"/>
      <c r="JO276" s="121"/>
      <c r="JP276" s="102"/>
      <c r="JQ276" s="121"/>
      <c r="JR276" s="121"/>
      <c r="JS276" s="121"/>
      <c r="JT276" s="121"/>
      <c r="JU276" s="121"/>
      <c r="JV276" s="121"/>
      <c r="JW276" s="102"/>
      <c r="JX276" s="121"/>
      <c r="JY276" s="121"/>
      <c r="JZ276" s="121"/>
      <c r="KA276" s="121"/>
      <c r="KB276" s="121"/>
      <c r="KC276" s="121"/>
      <c r="KD276" s="102"/>
      <c r="KE276" s="121"/>
      <c r="KF276" s="121"/>
      <c r="KG276" s="121"/>
      <c r="KH276" s="121"/>
      <c r="KI276" s="121"/>
      <c r="KJ276" s="121"/>
      <c r="KK276" s="102"/>
      <c r="KL276" s="121"/>
      <c r="KM276" s="121"/>
      <c r="KN276" s="121"/>
      <c r="KO276" s="121"/>
      <c r="KP276" s="121"/>
      <c r="KQ276" s="121"/>
      <c r="KR276" s="121"/>
      <c r="KS276" s="121"/>
      <c r="KT276" s="121"/>
      <c r="KU276" s="121"/>
      <c r="KV276" s="121"/>
      <c r="KW276" s="121"/>
      <c r="KX276" s="121"/>
      <c r="KY276" s="102"/>
      <c r="KZ276" s="121"/>
      <c r="LA276" s="121"/>
      <c r="LB276" s="121"/>
      <c r="LC276" s="121"/>
      <c r="LD276" s="121"/>
      <c r="LE276" s="121"/>
      <c r="LF276" s="102"/>
      <c r="LG276" s="121"/>
      <c r="LH276" s="121"/>
      <c r="LI276" s="121"/>
      <c r="LJ276" s="121"/>
      <c r="LK276" s="121"/>
      <c r="LL276" s="121"/>
      <c r="LM276" s="102"/>
      <c r="LN276" s="121"/>
      <c r="LO276" s="121"/>
      <c r="LP276" s="121"/>
      <c r="LQ276" s="121"/>
      <c r="LR276" s="121"/>
      <c r="LS276" s="121"/>
      <c r="LT276" s="102"/>
      <c r="LU276" s="121"/>
      <c r="LV276" s="121"/>
      <c r="LW276" s="121"/>
      <c r="LX276" s="121"/>
      <c r="LY276" s="121"/>
      <c r="LZ276" s="121"/>
      <c r="MA276" s="102"/>
      <c r="MB276" s="121"/>
      <c r="MC276" s="121"/>
      <c r="MD276" s="121"/>
      <c r="ME276" s="121"/>
      <c r="MF276" s="121"/>
      <c r="MG276" s="121"/>
      <c r="MH276" s="121"/>
      <c r="MI276" s="121"/>
      <c r="MJ276" s="121"/>
      <c r="MK276" s="121"/>
      <c r="ML276" s="121"/>
      <c r="MM276" s="121"/>
      <c r="MN276" s="121"/>
      <c r="MO276" s="102"/>
      <c r="MP276" s="121"/>
      <c r="MQ276" s="121"/>
      <c r="MR276" s="121"/>
      <c r="MS276" s="121"/>
      <c r="MT276" s="121"/>
      <c r="MU276" s="121"/>
      <c r="MV276" s="102"/>
      <c r="MW276" s="121"/>
      <c r="MX276" s="121"/>
      <c r="MY276" s="121"/>
      <c r="MZ276" s="121"/>
      <c r="NA276" s="121"/>
      <c r="NB276" s="121"/>
      <c r="NC276" s="102"/>
      <c r="ND276" s="121"/>
      <c r="NE276" s="121"/>
      <c r="NF276" s="121"/>
      <c r="NG276" s="121"/>
      <c r="NH276" s="121"/>
      <c r="NI276" s="121"/>
      <c r="NJ276" s="102"/>
      <c r="NK276" s="121"/>
      <c r="NL276" s="121"/>
      <c r="NM276" s="121"/>
      <c r="NN276" s="121"/>
      <c r="NO276" s="121"/>
      <c r="NP276" s="121"/>
      <c r="NQ276" s="102"/>
      <c r="NR276" s="121"/>
      <c r="NS276" s="121"/>
      <c r="NT276" s="121"/>
      <c r="NU276" s="121"/>
      <c r="NV276" s="121"/>
      <c r="NW276" s="121"/>
      <c r="NX276" s="121"/>
      <c r="NY276" s="121"/>
      <c r="NZ276" s="121"/>
      <c r="OA276" s="121"/>
      <c r="OB276" s="121"/>
      <c r="OC276" s="121"/>
      <c r="OD276" s="121"/>
      <c r="OE276" s="102"/>
      <c r="OF276" s="121"/>
      <c r="OG276" s="121"/>
      <c r="OH276" s="121"/>
      <c r="OI276" s="121"/>
      <c r="OJ276" s="121"/>
      <c r="OK276" s="121"/>
      <c r="OL276" s="102"/>
      <c r="OM276" s="121"/>
      <c r="ON276" s="121"/>
      <c r="OO276" s="121"/>
      <c r="OP276" s="121"/>
      <c r="OQ276" s="121"/>
      <c r="OR276" s="121"/>
      <c r="OS276" s="102"/>
      <c r="OT276" s="121"/>
      <c r="OU276" s="121"/>
      <c r="OV276" s="121"/>
      <c r="OW276" s="121"/>
      <c r="OX276" s="121"/>
      <c r="OY276" s="121"/>
      <c r="OZ276" s="102"/>
      <c r="PA276" s="121"/>
      <c r="PB276" s="121"/>
      <c r="PC276" s="121"/>
      <c r="PD276" s="121"/>
      <c r="PE276" s="121"/>
      <c r="PF276" s="121"/>
      <c r="PG276" s="102"/>
      <c r="PH276" s="121"/>
      <c r="PI276" s="121"/>
      <c r="PJ276" s="121"/>
      <c r="PK276" s="121"/>
      <c r="PL276" s="121"/>
      <c r="PM276" s="121"/>
      <c r="PN276" s="121"/>
      <c r="PO276" s="121"/>
      <c r="PP276" s="121"/>
      <c r="PQ276" s="121"/>
      <c r="PR276" s="121"/>
      <c r="PS276" s="121"/>
      <c r="PT276" s="121"/>
      <c r="PU276" s="121"/>
      <c r="PV276" s="121"/>
      <c r="PW276" s="121"/>
      <c r="PX276" s="121"/>
      <c r="PY276" s="121"/>
      <c r="PZ276" s="121"/>
      <c r="QA276" s="121"/>
      <c r="QB276" s="121"/>
      <c r="QC276" s="121"/>
      <c r="QD276" s="121"/>
      <c r="QE276" s="121"/>
      <c r="QF276" s="121"/>
      <c r="QG276" s="121"/>
      <c r="QH276" s="121"/>
      <c r="QI276" s="121"/>
      <c r="QJ276" s="121"/>
      <c r="QK276" s="121"/>
      <c r="QL276" s="121"/>
      <c r="QM276" s="121"/>
      <c r="QN276" s="121"/>
      <c r="QO276" s="121"/>
      <c r="QP276" s="121"/>
      <c r="QQ276" s="121"/>
      <c r="QR276" s="121"/>
      <c r="QS276" s="121"/>
      <c r="QT276" s="121"/>
      <c r="QU276" s="121"/>
      <c r="QV276" s="121"/>
    </row>
    <row r="277" spans="1:464" ht="16.5">
      <c r="A277" s="121"/>
      <c r="B277" s="103"/>
      <c r="C277" s="103"/>
      <c r="D277" s="103"/>
      <c r="E277" s="103"/>
      <c r="F277" s="211"/>
      <c r="G277" s="211"/>
      <c r="H277" s="103"/>
      <c r="I277" s="103"/>
      <c r="J277" s="103"/>
      <c r="K277" s="121"/>
      <c r="L277" s="121"/>
      <c r="M277" s="121"/>
      <c r="N277" s="121"/>
      <c r="O277" s="121"/>
      <c r="P277" s="121"/>
      <c r="Q277" s="102"/>
      <c r="R277" s="121"/>
      <c r="S277" s="121"/>
      <c r="T277" s="121"/>
      <c r="U277" s="121"/>
      <c r="V277" s="121"/>
      <c r="W277" s="121"/>
      <c r="X277" s="102"/>
      <c r="Y277" s="121"/>
      <c r="Z277" s="121"/>
      <c r="AA277" s="121"/>
      <c r="AB277" s="121"/>
      <c r="AC277" s="121"/>
      <c r="AD277" s="121"/>
      <c r="AE277" s="102"/>
      <c r="AF277" s="121"/>
      <c r="AG277" s="121"/>
      <c r="AH277" s="121"/>
      <c r="AI277" s="121"/>
      <c r="AJ277" s="121"/>
      <c r="AK277" s="121"/>
      <c r="AL277" s="102"/>
      <c r="AM277" s="121"/>
      <c r="AN277" s="121"/>
      <c r="AO277" s="121"/>
      <c r="AP277" s="121"/>
      <c r="AQ277" s="121"/>
      <c r="AR277" s="121"/>
      <c r="AS277" s="102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02"/>
      <c r="BH277" s="121"/>
      <c r="BI277" s="121"/>
      <c r="BJ277" s="121"/>
      <c r="BK277" s="121"/>
      <c r="BL277" s="121"/>
      <c r="BM277" s="121"/>
      <c r="BN277" s="102"/>
      <c r="BO277" s="121"/>
      <c r="BP277" s="121"/>
      <c r="BQ277" s="121"/>
      <c r="BR277" s="121"/>
      <c r="BS277" s="121"/>
      <c r="BT277" s="121"/>
      <c r="BU277" s="102"/>
      <c r="BV277" s="121"/>
      <c r="BW277" s="121"/>
      <c r="BX277" s="121"/>
      <c r="BY277" s="121"/>
      <c r="BZ277" s="121"/>
      <c r="CA277" s="121"/>
      <c r="CB277" s="102"/>
      <c r="CC277" s="121"/>
      <c r="CD277" s="121"/>
      <c r="CE277" s="121"/>
      <c r="CF277" s="121"/>
      <c r="CG277" s="121"/>
      <c r="CH277" s="121"/>
      <c r="CI277" s="102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02"/>
      <c r="CX277" s="121"/>
      <c r="CY277" s="121"/>
      <c r="CZ277" s="121"/>
      <c r="DA277" s="121"/>
      <c r="DB277" s="121"/>
      <c r="DC277" s="121"/>
      <c r="DD277" s="102"/>
      <c r="DE277" s="121"/>
      <c r="DF277" s="121"/>
      <c r="DG277" s="121"/>
      <c r="DH277" s="121"/>
      <c r="DI277" s="121"/>
      <c r="DJ277" s="121"/>
      <c r="DK277" s="102"/>
      <c r="DL277" s="121"/>
      <c r="DM277" s="121"/>
      <c r="DN277" s="121"/>
      <c r="DO277" s="121"/>
      <c r="DP277" s="121"/>
      <c r="DQ277" s="121"/>
      <c r="DR277" s="102"/>
      <c r="DS277" s="121"/>
      <c r="DT277" s="121"/>
      <c r="DU277" s="121"/>
      <c r="DV277" s="121"/>
      <c r="DW277" s="121"/>
      <c r="DX277" s="121"/>
      <c r="DY277" s="102"/>
      <c r="DZ277" s="121"/>
      <c r="EA277" s="121"/>
      <c r="EB277" s="121"/>
      <c r="EC277" s="121"/>
      <c r="ED277" s="121"/>
      <c r="EE277" s="121"/>
      <c r="EF277" s="121"/>
      <c r="EG277" s="121"/>
      <c r="EH277" s="121"/>
      <c r="EI277" s="121"/>
      <c r="EJ277" s="121"/>
      <c r="EK277" s="121"/>
      <c r="EL277" s="121"/>
      <c r="EM277" s="102"/>
      <c r="EN277" s="121"/>
      <c r="EO277" s="121"/>
      <c r="EP277" s="121"/>
      <c r="EQ277" s="121"/>
      <c r="ER277" s="121"/>
      <c r="ES277" s="121"/>
      <c r="ET277" s="102"/>
      <c r="EU277" s="121"/>
      <c r="EV277" s="121"/>
      <c r="EW277" s="121"/>
      <c r="EX277" s="121"/>
      <c r="EY277" s="121"/>
      <c r="EZ277" s="121"/>
      <c r="FA277" s="102"/>
      <c r="FB277" s="121"/>
      <c r="FC277" s="121"/>
      <c r="FD277" s="121"/>
      <c r="FE277" s="121"/>
      <c r="FF277" s="121"/>
      <c r="FG277" s="121"/>
      <c r="FH277" s="102"/>
      <c r="FI277" s="121"/>
      <c r="FJ277" s="121"/>
      <c r="FK277" s="121"/>
      <c r="FL277" s="121"/>
      <c r="FM277" s="121"/>
      <c r="FN277" s="121"/>
      <c r="FO277" s="102"/>
      <c r="FP277" s="121"/>
      <c r="FQ277" s="121"/>
      <c r="FR277" s="121"/>
      <c r="FS277" s="121"/>
      <c r="FT277" s="121"/>
      <c r="FU277" s="121"/>
      <c r="FV277" s="121"/>
      <c r="FW277" s="121"/>
      <c r="FX277" s="121"/>
      <c r="FY277" s="121"/>
      <c r="FZ277" s="121"/>
      <c r="GA277" s="121"/>
      <c r="GB277" s="121"/>
      <c r="GC277" s="102"/>
      <c r="GD277" s="121"/>
      <c r="GE277" s="121"/>
      <c r="GF277" s="121"/>
      <c r="GG277" s="121"/>
      <c r="GH277" s="121"/>
      <c r="GI277" s="121"/>
      <c r="GJ277" s="102"/>
      <c r="GK277" s="121"/>
      <c r="GL277" s="121"/>
      <c r="GM277" s="121"/>
      <c r="GN277" s="121"/>
      <c r="GO277" s="121"/>
      <c r="GP277" s="121"/>
      <c r="GQ277" s="102"/>
      <c r="GR277" s="121"/>
      <c r="GS277" s="121"/>
      <c r="GT277" s="121"/>
      <c r="GU277" s="121"/>
      <c r="GV277" s="121"/>
      <c r="GW277" s="121"/>
      <c r="GX277" s="102"/>
      <c r="GY277" s="121"/>
      <c r="GZ277" s="121"/>
      <c r="HA277" s="121"/>
      <c r="HB277" s="121"/>
      <c r="HC277" s="121"/>
      <c r="HD277" s="121"/>
      <c r="HE277" s="102"/>
      <c r="HF277" s="121"/>
      <c r="HG277" s="121"/>
      <c r="HH277" s="121"/>
      <c r="HI277" s="121"/>
      <c r="HJ277" s="121"/>
      <c r="HK277" s="121"/>
      <c r="HL277" s="121"/>
      <c r="HM277" s="121"/>
      <c r="HN277" s="121"/>
      <c r="HO277" s="121"/>
      <c r="HP277" s="121"/>
      <c r="HQ277" s="121"/>
      <c r="HR277" s="121"/>
      <c r="HS277" s="102"/>
      <c r="HT277" s="121"/>
      <c r="HU277" s="121"/>
      <c r="HV277" s="121"/>
      <c r="HW277" s="121"/>
      <c r="HX277" s="121"/>
      <c r="HY277" s="121"/>
      <c r="HZ277" s="102"/>
      <c r="IA277" s="121"/>
      <c r="IB277" s="121"/>
      <c r="IC277" s="121"/>
      <c r="ID277" s="121"/>
      <c r="IE277" s="121"/>
      <c r="IF277" s="121"/>
      <c r="IG277" s="102"/>
      <c r="IH277" s="121"/>
      <c r="II277" s="121"/>
      <c r="IJ277" s="121"/>
      <c r="IK277" s="121"/>
      <c r="IL277" s="121"/>
      <c r="IM277" s="121"/>
      <c r="IN277" s="102"/>
      <c r="IO277" s="121"/>
      <c r="IP277" s="121"/>
      <c r="IQ277" s="121"/>
      <c r="IR277" s="121"/>
      <c r="IS277" s="121"/>
      <c r="IT277" s="121"/>
      <c r="IU277" s="102"/>
      <c r="IV277" s="121"/>
      <c r="IW277" s="121"/>
      <c r="IX277" s="121"/>
      <c r="IY277" s="121"/>
      <c r="IZ277" s="121"/>
      <c r="JA277" s="121"/>
      <c r="JB277" s="121"/>
      <c r="JC277" s="121"/>
      <c r="JD277" s="121"/>
      <c r="JE277" s="121"/>
      <c r="JF277" s="121"/>
      <c r="JG277" s="121"/>
      <c r="JH277" s="121"/>
      <c r="JI277" s="102"/>
      <c r="JJ277" s="121"/>
      <c r="JK277" s="121"/>
      <c r="JL277" s="121"/>
      <c r="JM277" s="121"/>
      <c r="JN277" s="121"/>
      <c r="JO277" s="121"/>
      <c r="JP277" s="102"/>
      <c r="JQ277" s="121"/>
      <c r="JR277" s="121"/>
      <c r="JS277" s="121"/>
      <c r="JT277" s="121"/>
      <c r="JU277" s="121"/>
      <c r="JV277" s="121"/>
      <c r="JW277" s="102"/>
      <c r="JX277" s="121"/>
      <c r="JY277" s="121"/>
      <c r="JZ277" s="121"/>
      <c r="KA277" s="121"/>
      <c r="KB277" s="121"/>
      <c r="KC277" s="121"/>
      <c r="KD277" s="102"/>
      <c r="KE277" s="121"/>
      <c r="KF277" s="121"/>
      <c r="KG277" s="121"/>
      <c r="KH277" s="121"/>
      <c r="KI277" s="121"/>
      <c r="KJ277" s="121"/>
      <c r="KK277" s="102"/>
      <c r="KL277" s="121"/>
      <c r="KM277" s="121"/>
      <c r="KN277" s="121"/>
      <c r="KO277" s="121"/>
      <c r="KP277" s="121"/>
      <c r="KQ277" s="121"/>
      <c r="KR277" s="121"/>
      <c r="KS277" s="121"/>
      <c r="KT277" s="121"/>
      <c r="KU277" s="121"/>
      <c r="KV277" s="121"/>
      <c r="KW277" s="121"/>
      <c r="KX277" s="121"/>
      <c r="KY277" s="102"/>
      <c r="KZ277" s="121"/>
      <c r="LA277" s="121"/>
      <c r="LB277" s="121"/>
      <c r="LC277" s="121"/>
      <c r="LD277" s="121"/>
      <c r="LE277" s="121"/>
      <c r="LF277" s="102"/>
      <c r="LG277" s="121"/>
      <c r="LH277" s="121"/>
      <c r="LI277" s="121"/>
      <c r="LJ277" s="121"/>
      <c r="LK277" s="121"/>
      <c r="LL277" s="121"/>
      <c r="LM277" s="102"/>
      <c r="LN277" s="121"/>
      <c r="LO277" s="121"/>
      <c r="LP277" s="121"/>
      <c r="LQ277" s="121"/>
      <c r="LR277" s="121"/>
      <c r="LS277" s="121"/>
      <c r="LT277" s="102"/>
      <c r="LU277" s="121"/>
      <c r="LV277" s="121"/>
      <c r="LW277" s="121"/>
      <c r="LX277" s="121"/>
      <c r="LY277" s="121"/>
      <c r="LZ277" s="121"/>
      <c r="MA277" s="102"/>
      <c r="MB277" s="121"/>
      <c r="MC277" s="121"/>
      <c r="MD277" s="121"/>
      <c r="ME277" s="121"/>
      <c r="MF277" s="121"/>
      <c r="MG277" s="121"/>
      <c r="MH277" s="121"/>
      <c r="MI277" s="121"/>
      <c r="MJ277" s="121"/>
      <c r="MK277" s="121"/>
      <c r="ML277" s="121"/>
      <c r="MM277" s="121"/>
      <c r="MN277" s="121"/>
      <c r="MO277" s="102"/>
      <c r="MP277" s="121"/>
      <c r="MQ277" s="121"/>
      <c r="MR277" s="121"/>
      <c r="MS277" s="121"/>
      <c r="MT277" s="121"/>
      <c r="MU277" s="121"/>
      <c r="MV277" s="102"/>
      <c r="MW277" s="121"/>
      <c r="MX277" s="121"/>
      <c r="MY277" s="121"/>
      <c r="MZ277" s="121"/>
      <c r="NA277" s="121"/>
      <c r="NB277" s="121"/>
      <c r="NC277" s="102"/>
      <c r="ND277" s="121"/>
      <c r="NE277" s="121"/>
      <c r="NF277" s="121"/>
      <c r="NG277" s="121"/>
      <c r="NH277" s="121"/>
      <c r="NI277" s="121"/>
      <c r="NJ277" s="102"/>
      <c r="NK277" s="121"/>
      <c r="NL277" s="121"/>
      <c r="NM277" s="121"/>
      <c r="NN277" s="121"/>
      <c r="NO277" s="121"/>
      <c r="NP277" s="121"/>
      <c r="NQ277" s="102"/>
      <c r="NR277" s="121"/>
      <c r="NS277" s="121"/>
      <c r="NT277" s="121"/>
      <c r="NU277" s="121"/>
      <c r="NV277" s="121"/>
      <c r="NW277" s="121"/>
      <c r="NX277" s="121"/>
      <c r="NY277" s="121"/>
      <c r="NZ277" s="121"/>
      <c r="OA277" s="121"/>
      <c r="OB277" s="121"/>
      <c r="OC277" s="121"/>
      <c r="OD277" s="121"/>
      <c r="OE277" s="102"/>
      <c r="OF277" s="121"/>
      <c r="OG277" s="121"/>
      <c r="OH277" s="121"/>
      <c r="OI277" s="121"/>
      <c r="OJ277" s="121"/>
      <c r="OK277" s="121"/>
      <c r="OL277" s="102"/>
      <c r="OM277" s="121"/>
      <c r="ON277" s="121"/>
      <c r="OO277" s="121"/>
      <c r="OP277" s="121"/>
      <c r="OQ277" s="121"/>
      <c r="OR277" s="121"/>
      <c r="OS277" s="102"/>
      <c r="OT277" s="121"/>
      <c r="OU277" s="121"/>
      <c r="OV277" s="121"/>
      <c r="OW277" s="121"/>
      <c r="OX277" s="121"/>
      <c r="OY277" s="121"/>
      <c r="OZ277" s="102"/>
      <c r="PA277" s="121"/>
      <c r="PB277" s="121"/>
      <c r="PC277" s="121"/>
      <c r="PD277" s="121"/>
      <c r="PE277" s="121"/>
      <c r="PF277" s="121"/>
      <c r="PG277" s="102"/>
      <c r="PH277" s="121"/>
      <c r="PI277" s="121"/>
      <c r="PJ277" s="121"/>
      <c r="PK277" s="121"/>
      <c r="PL277" s="121"/>
      <c r="PM277" s="121"/>
      <c r="PN277" s="121"/>
      <c r="PO277" s="121"/>
      <c r="PP277" s="121"/>
      <c r="PQ277" s="121"/>
      <c r="PR277" s="121"/>
      <c r="PS277" s="121"/>
      <c r="PT277" s="121"/>
      <c r="PU277" s="121"/>
      <c r="PV277" s="121"/>
      <c r="PW277" s="121"/>
      <c r="PX277" s="121"/>
      <c r="PY277" s="121"/>
      <c r="PZ277" s="121"/>
      <c r="QA277" s="121"/>
      <c r="QB277" s="121"/>
      <c r="QC277" s="121"/>
      <c r="QD277" s="121"/>
      <c r="QE277" s="121"/>
      <c r="QF277" s="121"/>
      <c r="QG277" s="121"/>
      <c r="QH277" s="121"/>
      <c r="QI277" s="121"/>
      <c r="QJ277" s="121"/>
      <c r="QK277" s="121"/>
      <c r="QL277" s="121"/>
      <c r="QM277" s="121"/>
      <c r="QN277" s="121"/>
      <c r="QO277" s="121"/>
      <c r="QP277" s="121"/>
      <c r="QQ277" s="121"/>
      <c r="QR277" s="121"/>
      <c r="QS277" s="121"/>
      <c r="QT277" s="121"/>
      <c r="QU277" s="121"/>
      <c r="QV277" s="121"/>
    </row>
    <row r="278" spans="1:464" ht="16.5">
      <c r="A278" s="121"/>
      <c r="B278" s="103"/>
      <c r="C278" s="103"/>
      <c r="D278" s="103"/>
      <c r="E278" s="103"/>
      <c r="F278" s="211"/>
      <c r="G278" s="211"/>
      <c r="H278" s="103"/>
      <c r="I278" s="103"/>
      <c r="J278" s="103"/>
      <c r="K278" s="121"/>
      <c r="L278" s="121"/>
      <c r="M278" s="121"/>
      <c r="N278" s="121"/>
      <c r="O278" s="121"/>
      <c r="P278" s="121"/>
      <c r="Q278" s="102"/>
      <c r="R278" s="121"/>
      <c r="S278" s="121"/>
      <c r="T278" s="121"/>
      <c r="U278" s="121"/>
      <c r="V278" s="121"/>
      <c r="W278" s="121"/>
      <c r="X278" s="102"/>
      <c r="Y278" s="121"/>
      <c r="Z278" s="121"/>
      <c r="AA278" s="121"/>
      <c r="AB278" s="121"/>
      <c r="AC278" s="121"/>
      <c r="AD278" s="121"/>
      <c r="AE278" s="102"/>
      <c r="AF278" s="121"/>
      <c r="AG278" s="121"/>
      <c r="AH278" s="121"/>
      <c r="AI278" s="121"/>
      <c r="AJ278" s="121"/>
      <c r="AK278" s="121"/>
      <c r="AL278" s="102"/>
      <c r="AM278" s="121"/>
      <c r="AN278" s="121"/>
      <c r="AO278" s="121"/>
      <c r="AP278" s="121"/>
      <c r="AQ278" s="121"/>
      <c r="AR278" s="121"/>
      <c r="AS278" s="102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02"/>
      <c r="BH278" s="121"/>
      <c r="BI278" s="121"/>
      <c r="BJ278" s="121"/>
      <c r="BK278" s="121"/>
      <c r="BL278" s="121"/>
      <c r="BM278" s="121"/>
      <c r="BN278" s="102"/>
      <c r="BO278" s="121"/>
      <c r="BP278" s="121"/>
      <c r="BQ278" s="121"/>
      <c r="BR278" s="121"/>
      <c r="BS278" s="121"/>
      <c r="BT278" s="121"/>
      <c r="BU278" s="102"/>
      <c r="BV278" s="121"/>
      <c r="BW278" s="121"/>
      <c r="BX278" s="121"/>
      <c r="BY278" s="121"/>
      <c r="BZ278" s="121"/>
      <c r="CA278" s="121"/>
      <c r="CB278" s="102"/>
      <c r="CC278" s="121"/>
      <c r="CD278" s="121"/>
      <c r="CE278" s="121"/>
      <c r="CF278" s="121"/>
      <c r="CG278" s="121"/>
      <c r="CH278" s="121"/>
      <c r="CI278" s="102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02"/>
      <c r="CX278" s="121"/>
      <c r="CY278" s="121"/>
      <c r="CZ278" s="121"/>
      <c r="DA278" s="121"/>
      <c r="DB278" s="121"/>
      <c r="DC278" s="121"/>
      <c r="DD278" s="102"/>
      <c r="DE278" s="121"/>
      <c r="DF278" s="121"/>
      <c r="DG278" s="121"/>
      <c r="DH278" s="121"/>
      <c r="DI278" s="121"/>
      <c r="DJ278" s="121"/>
      <c r="DK278" s="102"/>
      <c r="DL278" s="121"/>
      <c r="DM278" s="121"/>
      <c r="DN278" s="121"/>
      <c r="DO278" s="121"/>
      <c r="DP278" s="121"/>
      <c r="DQ278" s="121"/>
      <c r="DR278" s="102"/>
      <c r="DS278" s="121"/>
      <c r="DT278" s="121"/>
      <c r="DU278" s="121"/>
      <c r="DV278" s="121"/>
      <c r="DW278" s="121"/>
      <c r="DX278" s="121"/>
      <c r="DY278" s="102"/>
      <c r="DZ278" s="121"/>
      <c r="EA278" s="121"/>
      <c r="EB278" s="121"/>
      <c r="EC278" s="121"/>
      <c r="ED278" s="121"/>
      <c r="EE278" s="121"/>
      <c r="EF278" s="121"/>
      <c r="EG278" s="121"/>
      <c r="EH278" s="121"/>
      <c r="EI278" s="121"/>
      <c r="EJ278" s="121"/>
      <c r="EK278" s="121"/>
      <c r="EL278" s="121"/>
      <c r="EM278" s="102"/>
      <c r="EN278" s="121"/>
      <c r="EO278" s="121"/>
      <c r="EP278" s="121"/>
      <c r="EQ278" s="121"/>
      <c r="ER278" s="121"/>
      <c r="ES278" s="121"/>
      <c r="ET278" s="102"/>
      <c r="EU278" s="121"/>
      <c r="EV278" s="121"/>
      <c r="EW278" s="121"/>
      <c r="EX278" s="121"/>
      <c r="EY278" s="121"/>
      <c r="EZ278" s="121"/>
      <c r="FA278" s="102"/>
      <c r="FB278" s="121"/>
      <c r="FC278" s="121"/>
      <c r="FD278" s="121"/>
      <c r="FE278" s="121"/>
      <c r="FF278" s="121"/>
      <c r="FG278" s="121"/>
      <c r="FH278" s="102"/>
      <c r="FI278" s="121"/>
      <c r="FJ278" s="121"/>
      <c r="FK278" s="121"/>
      <c r="FL278" s="121"/>
      <c r="FM278" s="121"/>
      <c r="FN278" s="121"/>
      <c r="FO278" s="102"/>
      <c r="FP278" s="121"/>
      <c r="FQ278" s="121"/>
      <c r="FR278" s="121"/>
      <c r="FS278" s="121"/>
      <c r="FT278" s="121"/>
      <c r="FU278" s="121"/>
      <c r="FV278" s="121"/>
      <c r="FW278" s="121"/>
      <c r="FX278" s="121"/>
      <c r="FY278" s="121"/>
      <c r="FZ278" s="121"/>
      <c r="GA278" s="121"/>
      <c r="GB278" s="121"/>
      <c r="GC278" s="102"/>
      <c r="GD278" s="121"/>
      <c r="GE278" s="121"/>
      <c r="GF278" s="121"/>
      <c r="GG278" s="121"/>
      <c r="GH278" s="121"/>
      <c r="GI278" s="121"/>
      <c r="GJ278" s="102"/>
      <c r="GK278" s="121"/>
      <c r="GL278" s="121"/>
      <c r="GM278" s="121"/>
      <c r="GN278" s="121"/>
      <c r="GO278" s="121"/>
      <c r="GP278" s="121"/>
      <c r="GQ278" s="102"/>
      <c r="GR278" s="121"/>
      <c r="GS278" s="121"/>
      <c r="GT278" s="121"/>
      <c r="GU278" s="121"/>
      <c r="GV278" s="121"/>
      <c r="GW278" s="121"/>
      <c r="GX278" s="102"/>
      <c r="GY278" s="121"/>
      <c r="GZ278" s="121"/>
      <c r="HA278" s="121"/>
      <c r="HB278" s="121"/>
      <c r="HC278" s="121"/>
      <c r="HD278" s="121"/>
      <c r="HE278" s="102"/>
      <c r="HF278" s="121"/>
      <c r="HG278" s="121"/>
      <c r="HH278" s="121"/>
      <c r="HI278" s="121"/>
      <c r="HJ278" s="121"/>
      <c r="HK278" s="121"/>
      <c r="HL278" s="121"/>
      <c r="HM278" s="121"/>
      <c r="HN278" s="121"/>
      <c r="HO278" s="121"/>
      <c r="HP278" s="121"/>
      <c r="HQ278" s="121"/>
      <c r="HR278" s="121"/>
      <c r="HS278" s="102"/>
      <c r="HT278" s="121"/>
      <c r="HU278" s="121"/>
      <c r="HV278" s="121"/>
      <c r="HW278" s="121"/>
      <c r="HX278" s="121"/>
      <c r="HY278" s="121"/>
      <c r="HZ278" s="102"/>
      <c r="IA278" s="121"/>
      <c r="IB278" s="121"/>
      <c r="IC278" s="121"/>
      <c r="ID278" s="121"/>
      <c r="IE278" s="121"/>
      <c r="IF278" s="121"/>
      <c r="IG278" s="102"/>
      <c r="IH278" s="121"/>
      <c r="II278" s="121"/>
      <c r="IJ278" s="121"/>
      <c r="IK278" s="121"/>
      <c r="IL278" s="121"/>
      <c r="IM278" s="121"/>
      <c r="IN278" s="102"/>
      <c r="IO278" s="121"/>
      <c r="IP278" s="121"/>
      <c r="IQ278" s="121"/>
      <c r="IR278" s="121"/>
      <c r="IS278" s="121"/>
      <c r="IT278" s="121"/>
      <c r="IU278" s="102"/>
      <c r="IV278" s="121"/>
      <c r="IW278" s="121"/>
      <c r="IX278" s="121"/>
      <c r="IY278" s="121"/>
      <c r="IZ278" s="121"/>
      <c r="JA278" s="121"/>
      <c r="JB278" s="121"/>
      <c r="JC278" s="121"/>
      <c r="JD278" s="121"/>
      <c r="JE278" s="121"/>
      <c r="JF278" s="121"/>
      <c r="JG278" s="121"/>
      <c r="JH278" s="121"/>
      <c r="JI278" s="102"/>
      <c r="JJ278" s="121"/>
      <c r="JK278" s="121"/>
      <c r="JL278" s="121"/>
      <c r="JM278" s="121"/>
      <c r="JN278" s="121"/>
      <c r="JO278" s="121"/>
      <c r="JP278" s="102"/>
      <c r="JQ278" s="121"/>
      <c r="JR278" s="121"/>
      <c r="JS278" s="121"/>
      <c r="JT278" s="121"/>
      <c r="JU278" s="121"/>
      <c r="JV278" s="121"/>
      <c r="JW278" s="102"/>
      <c r="JX278" s="121"/>
      <c r="JY278" s="121"/>
      <c r="JZ278" s="121"/>
      <c r="KA278" s="121"/>
      <c r="KB278" s="121"/>
      <c r="KC278" s="121"/>
      <c r="KD278" s="102"/>
      <c r="KE278" s="121"/>
      <c r="KF278" s="121"/>
      <c r="KG278" s="121"/>
      <c r="KH278" s="121"/>
      <c r="KI278" s="121"/>
      <c r="KJ278" s="121"/>
      <c r="KK278" s="102"/>
      <c r="KL278" s="121"/>
      <c r="KM278" s="121"/>
      <c r="KN278" s="121"/>
      <c r="KO278" s="121"/>
      <c r="KP278" s="121"/>
      <c r="KQ278" s="121"/>
      <c r="KR278" s="121"/>
      <c r="KS278" s="121"/>
      <c r="KT278" s="121"/>
      <c r="KU278" s="121"/>
      <c r="KV278" s="121"/>
      <c r="KW278" s="121"/>
      <c r="KX278" s="121"/>
      <c r="KY278" s="102"/>
      <c r="KZ278" s="121"/>
      <c r="LA278" s="121"/>
      <c r="LB278" s="121"/>
      <c r="LC278" s="121"/>
      <c r="LD278" s="121"/>
      <c r="LE278" s="121"/>
      <c r="LF278" s="102"/>
      <c r="LG278" s="121"/>
      <c r="LH278" s="121"/>
      <c r="LI278" s="121"/>
      <c r="LJ278" s="121"/>
      <c r="LK278" s="121"/>
      <c r="LL278" s="121"/>
      <c r="LM278" s="102"/>
      <c r="LN278" s="121"/>
      <c r="LO278" s="121"/>
      <c r="LP278" s="121"/>
      <c r="LQ278" s="121"/>
      <c r="LR278" s="121"/>
      <c r="LS278" s="121"/>
      <c r="LT278" s="102"/>
      <c r="LU278" s="121"/>
      <c r="LV278" s="121"/>
      <c r="LW278" s="121"/>
      <c r="LX278" s="121"/>
      <c r="LY278" s="121"/>
      <c r="LZ278" s="121"/>
      <c r="MA278" s="102"/>
      <c r="MB278" s="121"/>
      <c r="MC278" s="121"/>
      <c r="MD278" s="121"/>
      <c r="ME278" s="121"/>
      <c r="MF278" s="121"/>
      <c r="MG278" s="121"/>
      <c r="MH278" s="121"/>
      <c r="MI278" s="121"/>
      <c r="MJ278" s="121"/>
      <c r="MK278" s="121"/>
      <c r="ML278" s="121"/>
      <c r="MM278" s="121"/>
      <c r="MN278" s="121"/>
      <c r="MO278" s="102"/>
      <c r="MP278" s="121"/>
      <c r="MQ278" s="121"/>
      <c r="MR278" s="121"/>
      <c r="MS278" s="121"/>
      <c r="MT278" s="121"/>
      <c r="MU278" s="121"/>
      <c r="MV278" s="102"/>
      <c r="MW278" s="121"/>
      <c r="MX278" s="121"/>
      <c r="MY278" s="121"/>
      <c r="MZ278" s="121"/>
      <c r="NA278" s="121"/>
      <c r="NB278" s="121"/>
      <c r="NC278" s="102"/>
      <c r="ND278" s="121"/>
      <c r="NE278" s="121"/>
      <c r="NF278" s="121"/>
      <c r="NG278" s="121"/>
      <c r="NH278" s="121"/>
      <c r="NI278" s="121"/>
      <c r="NJ278" s="102"/>
      <c r="NK278" s="121"/>
      <c r="NL278" s="121"/>
      <c r="NM278" s="121"/>
      <c r="NN278" s="121"/>
      <c r="NO278" s="121"/>
      <c r="NP278" s="121"/>
      <c r="NQ278" s="102"/>
      <c r="NR278" s="121"/>
      <c r="NS278" s="121"/>
      <c r="NT278" s="121"/>
      <c r="NU278" s="121"/>
      <c r="NV278" s="121"/>
      <c r="NW278" s="121"/>
      <c r="NX278" s="121"/>
      <c r="NY278" s="121"/>
      <c r="NZ278" s="121"/>
      <c r="OA278" s="121"/>
      <c r="OB278" s="121"/>
      <c r="OC278" s="121"/>
      <c r="OD278" s="121"/>
      <c r="OE278" s="102"/>
      <c r="OF278" s="121"/>
      <c r="OG278" s="121"/>
      <c r="OH278" s="121"/>
      <c r="OI278" s="121"/>
      <c r="OJ278" s="121"/>
      <c r="OK278" s="121"/>
      <c r="OL278" s="102"/>
      <c r="OM278" s="121"/>
      <c r="ON278" s="121"/>
      <c r="OO278" s="121"/>
      <c r="OP278" s="121"/>
      <c r="OQ278" s="121"/>
      <c r="OR278" s="121"/>
      <c r="OS278" s="102"/>
      <c r="OT278" s="121"/>
      <c r="OU278" s="121"/>
      <c r="OV278" s="121"/>
      <c r="OW278" s="121"/>
      <c r="OX278" s="121"/>
      <c r="OY278" s="121"/>
      <c r="OZ278" s="102"/>
      <c r="PA278" s="121"/>
      <c r="PB278" s="121"/>
      <c r="PC278" s="121"/>
      <c r="PD278" s="121"/>
      <c r="PE278" s="121"/>
      <c r="PF278" s="121"/>
      <c r="PG278" s="102"/>
      <c r="PH278" s="121"/>
      <c r="PI278" s="121"/>
      <c r="PJ278" s="121"/>
      <c r="PK278" s="121"/>
      <c r="PL278" s="121"/>
      <c r="PM278" s="121"/>
      <c r="PN278" s="121"/>
      <c r="PO278" s="121"/>
      <c r="PP278" s="121"/>
      <c r="PQ278" s="121"/>
      <c r="PR278" s="121"/>
      <c r="PS278" s="121"/>
      <c r="PT278" s="121"/>
      <c r="PU278" s="121"/>
      <c r="PV278" s="121"/>
      <c r="PW278" s="121"/>
      <c r="PX278" s="121"/>
      <c r="PY278" s="121"/>
      <c r="PZ278" s="121"/>
      <c r="QA278" s="121"/>
      <c r="QB278" s="121"/>
      <c r="QC278" s="121"/>
      <c r="QD278" s="121"/>
      <c r="QE278" s="121"/>
      <c r="QF278" s="121"/>
      <c r="QG278" s="121"/>
      <c r="QH278" s="121"/>
      <c r="QI278" s="121"/>
      <c r="QJ278" s="121"/>
      <c r="QK278" s="121"/>
      <c r="QL278" s="121"/>
      <c r="QM278" s="121"/>
      <c r="QN278" s="121"/>
      <c r="QO278" s="121"/>
      <c r="QP278" s="121"/>
      <c r="QQ278" s="121"/>
      <c r="QR278" s="121"/>
      <c r="QS278" s="121"/>
      <c r="QT278" s="121"/>
      <c r="QU278" s="121"/>
      <c r="QV278" s="121"/>
    </row>
    <row r="279" spans="1:464" ht="16.5">
      <c r="A279" s="121"/>
      <c r="B279" s="103"/>
      <c r="C279" s="103"/>
      <c r="D279" s="103"/>
      <c r="E279" s="103"/>
      <c r="F279" s="211"/>
      <c r="G279" s="211"/>
      <c r="H279" s="103"/>
      <c r="I279" s="103"/>
      <c r="J279" s="103"/>
      <c r="K279" s="121"/>
      <c r="L279" s="121"/>
      <c r="M279" s="121"/>
      <c r="N279" s="121"/>
      <c r="O279" s="121"/>
      <c r="P279" s="121"/>
      <c r="Q279" s="102"/>
      <c r="R279" s="121"/>
      <c r="S279" s="121"/>
      <c r="T279" s="121"/>
      <c r="U279" s="121"/>
      <c r="V279" s="121"/>
      <c r="W279" s="121"/>
      <c r="X279" s="102"/>
      <c r="Y279" s="121"/>
      <c r="Z279" s="121"/>
      <c r="AA279" s="121"/>
      <c r="AB279" s="121"/>
      <c r="AC279" s="121"/>
      <c r="AD279" s="121"/>
      <c r="AE279" s="102"/>
      <c r="AF279" s="121"/>
      <c r="AG279" s="121"/>
      <c r="AH279" s="121"/>
      <c r="AI279" s="121"/>
      <c r="AJ279" s="121"/>
      <c r="AK279" s="121"/>
      <c r="AL279" s="102"/>
      <c r="AM279" s="121"/>
      <c r="AN279" s="121"/>
      <c r="AO279" s="121"/>
      <c r="AP279" s="121"/>
      <c r="AQ279" s="121"/>
      <c r="AR279" s="121"/>
      <c r="AS279" s="102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02"/>
      <c r="BH279" s="121"/>
      <c r="BI279" s="121"/>
      <c r="BJ279" s="121"/>
      <c r="BK279" s="121"/>
      <c r="BL279" s="121"/>
      <c r="BM279" s="121"/>
      <c r="BN279" s="102"/>
      <c r="BO279" s="121"/>
      <c r="BP279" s="121"/>
      <c r="BQ279" s="121"/>
      <c r="BR279" s="121"/>
      <c r="BS279" s="121"/>
      <c r="BT279" s="121"/>
      <c r="BU279" s="102"/>
      <c r="BV279" s="121"/>
      <c r="BW279" s="121"/>
      <c r="BX279" s="121"/>
      <c r="BY279" s="121"/>
      <c r="BZ279" s="121"/>
      <c r="CA279" s="121"/>
      <c r="CB279" s="102"/>
      <c r="CC279" s="121"/>
      <c r="CD279" s="121"/>
      <c r="CE279" s="121"/>
      <c r="CF279" s="121"/>
      <c r="CG279" s="121"/>
      <c r="CH279" s="121"/>
      <c r="CI279" s="102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02"/>
      <c r="CX279" s="121"/>
      <c r="CY279" s="121"/>
      <c r="CZ279" s="121"/>
      <c r="DA279" s="121"/>
      <c r="DB279" s="121"/>
      <c r="DC279" s="121"/>
      <c r="DD279" s="102"/>
      <c r="DE279" s="121"/>
      <c r="DF279" s="121"/>
      <c r="DG279" s="121"/>
      <c r="DH279" s="121"/>
      <c r="DI279" s="121"/>
      <c r="DJ279" s="121"/>
      <c r="DK279" s="102"/>
      <c r="DL279" s="121"/>
      <c r="DM279" s="121"/>
      <c r="DN279" s="121"/>
      <c r="DO279" s="121"/>
      <c r="DP279" s="121"/>
      <c r="DQ279" s="121"/>
      <c r="DR279" s="102"/>
      <c r="DS279" s="121"/>
      <c r="DT279" s="121"/>
      <c r="DU279" s="121"/>
      <c r="DV279" s="121"/>
      <c r="DW279" s="121"/>
      <c r="DX279" s="121"/>
      <c r="DY279" s="102"/>
      <c r="DZ279" s="121"/>
      <c r="EA279" s="121"/>
      <c r="EB279" s="121"/>
      <c r="EC279" s="121"/>
      <c r="ED279" s="121"/>
      <c r="EE279" s="121"/>
      <c r="EF279" s="121"/>
      <c r="EG279" s="121"/>
      <c r="EH279" s="121"/>
      <c r="EI279" s="121"/>
      <c r="EJ279" s="121"/>
      <c r="EK279" s="121"/>
      <c r="EL279" s="121"/>
      <c r="EM279" s="102"/>
      <c r="EN279" s="121"/>
      <c r="EO279" s="121"/>
      <c r="EP279" s="121"/>
      <c r="EQ279" s="121"/>
      <c r="ER279" s="121"/>
      <c r="ES279" s="121"/>
      <c r="ET279" s="102"/>
      <c r="EU279" s="121"/>
      <c r="EV279" s="121"/>
      <c r="EW279" s="121"/>
      <c r="EX279" s="121"/>
      <c r="EY279" s="121"/>
      <c r="EZ279" s="121"/>
      <c r="FA279" s="102"/>
      <c r="FB279" s="121"/>
      <c r="FC279" s="121"/>
      <c r="FD279" s="121"/>
      <c r="FE279" s="121"/>
      <c r="FF279" s="121"/>
      <c r="FG279" s="121"/>
      <c r="FH279" s="102"/>
      <c r="FI279" s="121"/>
      <c r="FJ279" s="121"/>
      <c r="FK279" s="121"/>
      <c r="FL279" s="121"/>
      <c r="FM279" s="121"/>
      <c r="FN279" s="121"/>
      <c r="FO279" s="102"/>
      <c r="FP279" s="121"/>
      <c r="FQ279" s="121"/>
      <c r="FR279" s="121"/>
      <c r="FS279" s="121"/>
      <c r="FT279" s="121"/>
      <c r="FU279" s="121"/>
      <c r="FV279" s="121"/>
      <c r="FW279" s="121"/>
      <c r="FX279" s="121"/>
      <c r="FY279" s="121"/>
      <c r="FZ279" s="121"/>
      <c r="GA279" s="121"/>
      <c r="GB279" s="121"/>
      <c r="GC279" s="102"/>
      <c r="GD279" s="121"/>
      <c r="GE279" s="121"/>
      <c r="GF279" s="121"/>
      <c r="GG279" s="121"/>
      <c r="GH279" s="121"/>
      <c r="GI279" s="121"/>
      <c r="GJ279" s="102"/>
      <c r="GK279" s="121"/>
      <c r="GL279" s="121"/>
      <c r="GM279" s="121"/>
      <c r="GN279" s="121"/>
      <c r="GO279" s="121"/>
      <c r="GP279" s="121"/>
      <c r="GQ279" s="102"/>
      <c r="GR279" s="121"/>
      <c r="GS279" s="121"/>
      <c r="GT279" s="121"/>
      <c r="GU279" s="121"/>
      <c r="GV279" s="121"/>
      <c r="GW279" s="121"/>
      <c r="GX279" s="102"/>
      <c r="GY279" s="121"/>
      <c r="GZ279" s="121"/>
      <c r="HA279" s="121"/>
      <c r="HB279" s="121"/>
      <c r="HC279" s="121"/>
      <c r="HD279" s="121"/>
      <c r="HE279" s="102"/>
      <c r="HF279" s="121"/>
      <c r="HG279" s="121"/>
      <c r="HH279" s="121"/>
      <c r="HI279" s="121"/>
      <c r="HJ279" s="121"/>
      <c r="HK279" s="121"/>
      <c r="HL279" s="121"/>
      <c r="HM279" s="121"/>
      <c r="HN279" s="121"/>
      <c r="HO279" s="121"/>
      <c r="HP279" s="121"/>
      <c r="HQ279" s="121"/>
      <c r="HR279" s="121"/>
      <c r="HS279" s="102"/>
      <c r="HT279" s="121"/>
      <c r="HU279" s="121"/>
      <c r="HV279" s="121"/>
      <c r="HW279" s="121"/>
      <c r="HX279" s="121"/>
      <c r="HY279" s="121"/>
      <c r="HZ279" s="102"/>
      <c r="IA279" s="121"/>
      <c r="IB279" s="121"/>
      <c r="IC279" s="121"/>
      <c r="ID279" s="121"/>
      <c r="IE279" s="121"/>
      <c r="IF279" s="121"/>
      <c r="IG279" s="102"/>
      <c r="IH279" s="121"/>
      <c r="II279" s="121"/>
      <c r="IJ279" s="121"/>
      <c r="IK279" s="121"/>
      <c r="IL279" s="121"/>
      <c r="IM279" s="121"/>
      <c r="IN279" s="102"/>
      <c r="IO279" s="121"/>
      <c r="IP279" s="121"/>
      <c r="IQ279" s="121"/>
      <c r="IR279" s="121"/>
      <c r="IS279" s="121"/>
      <c r="IT279" s="121"/>
      <c r="IU279" s="102"/>
      <c r="IV279" s="121"/>
      <c r="IW279" s="121"/>
      <c r="IX279" s="121"/>
      <c r="IY279" s="121"/>
      <c r="IZ279" s="121"/>
      <c r="JA279" s="121"/>
      <c r="JB279" s="121"/>
      <c r="JC279" s="121"/>
      <c r="JD279" s="121"/>
      <c r="JE279" s="121"/>
      <c r="JF279" s="121"/>
      <c r="JG279" s="121"/>
      <c r="JH279" s="121"/>
      <c r="JI279" s="102"/>
      <c r="JJ279" s="121"/>
      <c r="JK279" s="121"/>
      <c r="JL279" s="121"/>
      <c r="JM279" s="121"/>
      <c r="JN279" s="121"/>
      <c r="JO279" s="121"/>
      <c r="JP279" s="102"/>
      <c r="JQ279" s="121"/>
      <c r="JR279" s="121"/>
      <c r="JS279" s="121"/>
      <c r="JT279" s="121"/>
      <c r="JU279" s="121"/>
      <c r="JV279" s="121"/>
      <c r="JW279" s="102"/>
      <c r="JX279" s="121"/>
      <c r="JY279" s="121"/>
      <c r="JZ279" s="121"/>
      <c r="KA279" s="121"/>
      <c r="KB279" s="121"/>
      <c r="KC279" s="121"/>
      <c r="KD279" s="102"/>
      <c r="KE279" s="121"/>
      <c r="KF279" s="121"/>
      <c r="KG279" s="121"/>
      <c r="KH279" s="121"/>
      <c r="KI279" s="121"/>
      <c r="KJ279" s="121"/>
      <c r="KK279" s="102"/>
      <c r="KL279" s="121"/>
      <c r="KM279" s="121"/>
      <c r="KN279" s="121"/>
      <c r="KO279" s="121"/>
      <c r="KP279" s="121"/>
      <c r="KQ279" s="121"/>
      <c r="KR279" s="121"/>
      <c r="KS279" s="121"/>
      <c r="KT279" s="121"/>
      <c r="KU279" s="121"/>
      <c r="KV279" s="121"/>
      <c r="KW279" s="121"/>
      <c r="KX279" s="121"/>
      <c r="KY279" s="102"/>
      <c r="KZ279" s="121"/>
      <c r="LA279" s="121"/>
      <c r="LB279" s="121"/>
      <c r="LC279" s="121"/>
      <c r="LD279" s="121"/>
      <c r="LE279" s="121"/>
      <c r="LF279" s="102"/>
      <c r="LG279" s="121"/>
      <c r="LH279" s="121"/>
      <c r="LI279" s="121"/>
      <c r="LJ279" s="121"/>
      <c r="LK279" s="121"/>
      <c r="LL279" s="121"/>
      <c r="LM279" s="102"/>
      <c r="LN279" s="121"/>
      <c r="LO279" s="121"/>
      <c r="LP279" s="121"/>
      <c r="LQ279" s="121"/>
      <c r="LR279" s="121"/>
      <c r="LS279" s="121"/>
      <c r="LT279" s="102"/>
      <c r="LU279" s="121"/>
      <c r="LV279" s="121"/>
      <c r="LW279" s="121"/>
      <c r="LX279" s="121"/>
      <c r="LY279" s="121"/>
      <c r="LZ279" s="121"/>
      <c r="MA279" s="102"/>
      <c r="MB279" s="121"/>
      <c r="MC279" s="121"/>
      <c r="MD279" s="121"/>
      <c r="ME279" s="121"/>
      <c r="MF279" s="121"/>
      <c r="MG279" s="121"/>
      <c r="MH279" s="121"/>
      <c r="MI279" s="121"/>
      <c r="MJ279" s="121"/>
      <c r="MK279" s="121"/>
      <c r="ML279" s="121"/>
      <c r="MM279" s="121"/>
      <c r="MN279" s="121"/>
      <c r="MO279" s="102"/>
      <c r="MP279" s="121"/>
      <c r="MQ279" s="121"/>
      <c r="MR279" s="121"/>
      <c r="MS279" s="121"/>
      <c r="MT279" s="121"/>
      <c r="MU279" s="121"/>
      <c r="MV279" s="102"/>
      <c r="MW279" s="121"/>
      <c r="MX279" s="121"/>
      <c r="MY279" s="121"/>
      <c r="MZ279" s="121"/>
      <c r="NA279" s="121"/>
      <c r="NB279" s="121"/>
      <c r="NC279" s="102"/>
      <c r="ND279" s="121"/>
      <c r="NE279" s="121"/>
      <c r="NF279" s="121"/>
      <c r="NG279" s="121"/>
      <c r="NH279" s="121"/>
      <c r="NI279" s="121"/>
      <c r="NJ279" s="102"/>
      <c r="NK279" s="121"/>
      <c r="NL279" s="121"/>
      <c r="NM279" s="121"/>
      <c r="NN279" s="121"/>
      <c r="NO279" s="121"/>
      <c r="NP279" s="121"/>
      <c r="NQ279" s="102"/>
      <c r="NR279" s="121"/>
      <c r="NS279" s="121"/>
      <c r="NT279" s="121"/>
      <c r="NU279" s="121"/>
      <c r="NV279" s="121"/>
      <c r="NW279" s="121"/>
      <c r="NX279" s="121"/>
      <c r="NY279" s="121"/>
      <c r="NZ279" s="121"/>
      <c r="OA279" s="121"/>
      <c r="OB279" s="121"/>
      <c r="OC279" s="121"/>
      <c r="OD279" s="121"/>
      <c r="OE279" s="102"/>
      <c r="OF279" s="121"/>
      <c r="OG279" s="121"/>
      <c r="OH279" s="121"/>
      <c r="OI279" s="121"/>
      <c r="OJ279" s="121"/>
      <c r="OK279" s="121"/>
      <c r="OL279" s="102"/>
      <c r="OM279" s="121"/>
      <c r="ON279" s="121"/>
      <c r="OO279" s="121"/>
      <c r="OP279" s="121"/>
      <c r="OQ279" s="121"/>
      <c r="OR279" s="121"/>
      <c r="OS279" s="102"/>
      <c r="OT279" s="121"/>
      <c r="OU279" s="121"/>
      <c r="OV279" s="121"/>
      <c r="OW279" s="121"/>
      <c r="OX279" s="121"/>
      <c r="OY279" s="121"/>
      <c r="OZ279" s="102"/>
      <c r="PA279" s="121"/>
      <c r="PB279" s="121"/>
      <c r="PC279" s="121"/>
      <c r="PD279" s="121"/>
      <c r="PE279" s="121"/>
      <c r="PF279" s="121"/>
      <c r="PG279" s="102"/>
      <c r="PH279" s="121"/>
      <c r="PI279" s="121"/>
      <c r="PJ279" s="121"/>
      <c r="PK279" s="121"/>
      <c r="PL279" s="121"/>
      <c r="PM279" s="121"/>
      <c r="PN279" s="121"/>
      <c r="PO279" s="121"/>
      <c r="PP279" s="121"/>
      <c r="PQ279" s="121"/>
      <c r="PR279" s="121"/>
      <c r="PS279" s="121"/>
      <c r="PT279" s="121"/>
      <c r="PU279" s="121"/>
      <c r="PV279" s="121"/>
      <c r="PW279" s="121"/>
      <c r="PX279" s="121"/>
      <c r="PY279" s="121"/>
      <c r="PZ279" s="121"/>
      <c r="QA279" s="121"/>
      <c r="QB279" s="121"/>
      <c r="QC279" s="121"/>
      <c r="QD279" s="121"/>
      <c r="QE279" s="121"/>
      <c r="QF279" s="121"/>
      <c r="QG279" s="121"/>
      <c r="QH279" s="121"/>
      <c r="QI279" s="121"/>
      <c r="QJ279" s="121"/>
      <c r="QK279" s="121"/>
      <c r="QL279" s="121"/>
      <c r="QM279" s="121"/>
      <c r="QN279" s="121"/>
      <c r="QO279" s="121"/>
      <c r="QP279" s="121"/>
      <c r="QQ279" s="121"/>
      <c r="QR279" s="121"/>
      <c r="QS279" s="121"/>
      <c r="QT279" s="121"/>
      <c r="QU279" s="121"/>
      <c r="QV279" s="121"/>
    </row>
    <row r="280" spans="1:464" ht="16.5">
      <c r="A280" s="121"/>
      <c r="B280" s="103"/>
      <c r="C280" s="103"/>
      <c r="D280" s="103"/>
      <c r="E280" s="103"/>
      <c r="F280" s="211"/>
      <c r="G280" s="211"/>
      <c r="H280" s="103"/>
      <c r="I280" s="103"/>
      <c r="J280" s="103"/>
      <c r="K280" s="121"/>
      <c r="L280" s="121"/>
      <c r="M280" s="121"/>
      <c r="N280" s="121"/>
      <c r="O280" s="121"/>
      <c r="P280" s="121"/>
      <c r="Q280" s="102"/>
      <c r="R280" s="121"/>
      <c r="S280" s="121"/>
      <c r="T280" s="121"/>
      <c r="U280" s="121"/>
      <c r="V280" s="121"/>
      <c r="W280" s="121"/>
      <c r="X280" s="102"/>
      <c r="Y280" s="121"/>
      <c r="Z280" s="121"/>
      <c r="AA280" s="121"/>
      <c r="AB280" s="121"/>
      <c r="AC280" s="121"/>
      <c r="AD280" s="121"/>
      <c r="AE280" s="102"/>
      <c r="AF280" s="121"/>
      <c r="AG280" s="121"/>
      <c r="AH280" s="121"/>
      <c r="AI280" s="121"/>
      <c r="AJ280" s="121"/>
      <c r="AK280" s="121"/>
      <c r="AL280" s="102"/>
      <c r="AM280" s="121"/>
      <c r="AN280" s="121"/>
      <c r="AO280" s="121"/>
      <c r="AP280" s="121"/>
      <c r="AQ280" s="121"/>
      <c r="AR280" s="121"/>
      <c r="AS280" s="102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02"/>
      <c r="BH280" s="121"/>
      <c r="BI280" s="121"/>
      <c r="BJ280" s="121"/>
      <c r="BK280" s="121"/>
      <c r="BL280" s="121"/>
      <c r="BM280" s="121"/>
      <c r="BN280" s="102"/>
      <c r="BO280" s="121"/>
      <c r="BP280" s="121"/>
      <c r="BQ280" s="121"/>
      <c r="BR280" s="121"/>
      <c r="BS280" s="121"/>
      <c r="BT280" s="121"/>
      <c r="BU280" s="102"/>
      <c r="BV280" s="121"/>
      <c r="BW280" s="121"/>
      <c r="BX280" s="121"/>
      <c r="BY280" s="121"/>
      <c r="BZ280" s="121"/>
      <c r="CA280" s="121"/>
      <c r="CB280" s="102"/>
      <c r="CC280" s="121"/>
      <c r="CD280" s="121"/>
      <c r="CE280" s="121"/>
      <c r="CF280" s="121"/>
      <c r="CG280" s="121"/>
      <c r="CH280" s="121"/>
      <c r="CI280" s="102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02"/>
      <c r="CX280" s="121"/>
      <c r="CY280" s="121"/>
      <c r="CZ280" s="121"/>
      <c r="DA280" s="121"/>
      <c r="DB280" s="121"/>
      <c r="DC280" s="121"/>
      <c r="DD280" s="102"/>
      <c r="DE280" s="121"/>
      <c r="DF280" s="121"/>
      <c r="DG280" s="121"/>
      <c r="DH280" s="121"/>
      <c r="DI280" s="121"/>
      <c r="DJ280" s="121"/>
      <c r="DK280" s="102"/>
      <c r="DL280" s="121"/>
      <c r="DM280" s="121"/>
      <c r="DN280" s="121"/>
      <c r="DO280" s="121"/>
      <c r="DP280" s="121"/>
      <c r="DQ280" s="121"/>
      <c r="DR280" s="102"/>
      <c r="DS280" s="121"/>
      <c r="DT280" s="121"/>
      <c r="DU280" s="121"/>
      <c r="DV280" s="121"/>
      <c r="DW280" s="121"/>
      <c r="DX280" s="121"/>
      <c r="DY280" s="102"/>
      <c r="DZ280" s="121"/>
      <c r="EA280" s="121"/>
      <c r="EB280" s="121"/>
      <c r="EC280" s="121"/>
      <c r="ED280" s="121"/>
      <c r="EE280" s="121"/>
      <c r="EF280" s="121"/>
      <c r="EG280" s="121"/>
      <c r="EH280" s="121"/>
      <c r="EI280" s="121"/>
      <c r="EJ280" s="121"/>
      <c r="EK280" s="121"/>
      <c r="EL280" s="121"/>
      <c r="EM280" s="102"/>
      <c r="EN280" s="121"/>
      <c r="EO280" s="121"/>
      <c r="EP280" s="121"/>
      <c r="EQ280" s="121"/>
      <c r="ER280" s="121"/>
      <c r="ES280" s="121"/>
      <c r="ET280" s="102"/>
      <c r="EU280" s="121"/>
      <c r="EV280" s="121"/>
      <c r="EW280" s="121"/>
      <c r="EX280" s="121"/>
      <c r="EY280" s="121"/>
      <c r="EZ280" s="121"/>
      <c r="FA280" s="102"/>
      <c r="FB280" s="121"/>
      <c r="FC280" s="121"/>
      <c r="FD280" s="121"/>
      <c r="FE280" s="121"/>
      <c r="FF280" s="121"/>
      <c r="FG280" s="121"/>
      <c r="FH280" s="102"/>
      <c r="FI280" s="121"/>
      <c r="FJ280" s="121"/>
      <c r="FK280" s="121"/>
      <c r="FL280" s="121"/>
      <c r="FM280" s="121"/>
      <c r="FN280" s="121"/>
      <c r="FO280" s="102"/>
      <c r="FP280" s="121"/>
      <c r="FQ280" s="121"/>
      <c r="FR280" s="121"/>
      <c r="FS280" s="121"/>
      <c r="FT280" s="121"/>
      <c r="FU280" s="121"/>
      <c r="FV280" s="121"/>
      <c r="FW280" s="121"/>
      <c r="FX280" s="121"/>
      <c r="FY280" s="121"/>
      <c r="FZ280" s="121"/>
      <c r="GA280" s="121"/>
      <c r="GB280" s="121"/>
      <c r="GC280" s="102"/>
      <c r="GD280" s="121"/>
      <c r="GE280" s="121"/>
      <c r="GF280" s="121"/>
      <c r="GG280" s="121"/>
      <c r="GH280" s="121"/>
      <c r="GI280" s="121"/>
      <c r="GJ280" s="102"/>
      <c r="GK280" s="121"/>
      <c r="GL280" s="121"/>
      <c r="GM280" s="121"/>
      <c r="GN280" s="121"/>
      <c r="GO280" s="121"/>
      <c r="GP280" s="121"/>
      <c r="GQ280" s="102"/>
      <c r="GR280" s="121"/>
      <c r="GS280" s="121"/>
      <c r="GT280" s="121"/>
      <c r="GU280" s="121"/>
      <c r="GV280" s="121"/>
      <c r="GW280" s="121"/>
      <c r="GX280" s="102"/>
      <c r="GY280" s="121"/>
      <c r="GZ280" s="121"/>
      <c r="HA280" s="121"/>
      <c r="HB280" s="121"/>
      <c r="HC280" s="121"/>
      <c r="HD280" s="121"/>
      <c r="HE280" s="102"/>
      <c r="HF280" s="121"/>
      <c r="HG280" s="121"/>
      <c r="HH280" s="121"/>
      <c r="HI280" s="121"/>
      <c r="HJ280" s="121"/>
      <c r="HK280" s="121"/>
      <c r="HL280" s="121"/>
      <c r="HM280" s="121"/>
      <c r="HN280" s="121"/>
      <c r="HO280" s="121"/>
      <c r="HP280" s="121"/>
      <c r="HQ280" s="121"/>
      <c r="HR280" s="121"/>
      <c r="HS280" s="102"/>
      <c r="HT280" s="121"/>
      <c r="HU280" s="121"/>
      <c r="HV280" s="121"/>
      <c r="HW280" s="121"/>
      <c r="HX280" s="121"/>
      <c r="HY280" s="121"/>
      <c r="HZ280" s="102"/>
      <c r="IA280" s="121"/>
      <c r="IB280" s="121"/>
      <c r="IC280" s="121"/>
      <c r="ID280" s="121"/>
      <c r="IE280" s="121"/>
      <c r="IF280" s="121"/>
      <c r="IG280" s="102"/>
      <c r="IH280" s="121"/>
      <c r="II280" s="121"/>
      <c r="IJ280" s="121"/>
      <c r="IK280" s="121"/>
      <c r="IL280" s="121"/>
      <c r="IM280" s="121"/>
      <c r="IN280" s="102"/>
      <c r="IO280" s="121"/>
      <c r="IP280" s="121"/>
      <c r="IQ280" s="121"/>
      <c r="IR280" s="121"/>
      <c r="IS280" s="121"/>
      <c r="IT280" s="121"/>
      <c r="IU280" s="102"/>
      <c r="IV280" s="121"/>
      <c r="IW280" s="121"/>
      <c r="IX280" s="121"/>
      <c r="IY280" s="121"/>
      <c r="IZ280" s="121"/>
      <c r="JA280" s="121"/>
      <c r="JB280" s="121"/>
      <c r="JC280" s="121"/>
      <c r="JD280" s="121"/>
      <c r="JE280" s="121"/>
      <c r="JF280" s="121"/>
      <c r="JG280" s="121"/>
      <c r="JH280" s="121"/>
      <c r="JI280" s="102"/>
      <c r="JJ280" s="121"/>
      <c r="JK280" s="121"/>
      <c r="JL280" s="121"/>
      <c r="JM280" s="121"/>
      <c r="JN280" s="121"/>
      <c r="JO280" s="121"/>
      <c r="JP280" s="102"/>
      <c r="JQ280" s="121"/>
      <c r="JR280" s="121"/>
      <c r="JS280" s="121"/>
      <c r="JT280" s="121"/>
      <c r="JU280" s="121"/>
      <c r="JV280" s="121"/>
      <c r="JW280" s="102"/>
      <c r="JX280" s="121"/>
      <c r="JY280" s="121"/>
      <c r="JZ280" s="121"/>
      <c r="KA280" s="121"/>
      <c r="KB280" s="121"/>
      <c r="KC280" s="121"/>
      <c r="KD280" s="102"/>
      <c r="KE280" s="121"/>
      <c r="KF280" s="121"/>
      <c r="KG280" s="121"/>
      <c r="KH280" s="121"/>
      <c r="KI280" s="121"/>
      <c r="KJ280" s="121"/>
      <c r="KK280" s="102"/>
      <c r="KL280" s="121"/>
      <c r="KM280" s="121"/>
      <c r="KN280" s="121"/>
      <c r="KO280" s="121"/>
      <c r="KP280" s="121"/>
      <c r="KQ280" s="121"/>
      <c r="KR280" s="121"/>
      <c r="KS280" s="121"/>
      <c r="KT280" s="121"/>
      <c r="KU280" s="121"/>
      <c r="KV280" s="121"/>
      <c r="KW280" s="121"/>
      <c r="KX280" s="121"/>
      <c r="KY280" s="102"/>
      <c r="KZ280" s="121"/>
      <c r="LA280" s="121"/>
      <c r="LB280" s="121"/>
      <c r="LC280" s="121"/>
      <c r="LD280" s="121"/>
      <c r="LE280" s="121"/>
      <c r="LF280" s="102"/>
      <c r="LG280" s="121"/>
      <c r="LH280" s="121"/>
      <c r="LI280" s="121"/>
      <c r="LJ280" s="121"/>
      <c r="LK280" s="121"/>
      <c r="LL280" s="121"/>
      <c r="LM280" s="102"/>
      <c r="LN280" s="121"/>
      <c r="LO280" s="121"/>
      <c r="LP280" s="121"/>
      <c r="LQ280" s="121"/>
      <c r="LR280" s="121"/>
      <c r="LS280" s="121"/>
      <c r="LT280" s="102"/>
      <c r="LU280" s="121"/>
      <c r="LV280" s="121"/>
      <c r="LW280" s="121"/>
      <c r="LX280" s="121"/>
      <c r="LY280" s="121"/>
      <c r="LZ280" s="121"/>
      <c r="MA280" s="102"/>
      <c r="MB280" s="121"/>
      <c r="MC280" s="121"/>
      <c r="MD280" s="121"/>
      <c r="ME280" s="121"/>
      <c r="MF280" s="121"/>
      <c r="MG280" s="121"/>
      <c r="MH280" s="121"/>
      <c r="MI280" s="121"/>
      <c r="MJ280" s="121"/>
      <c r="MK280" s="121"/>
      <c r="ML280" s="121"/>
      <c r="MM280" s="121"/>
      <c r="MN280" s="121"/>
      <c r="MO280" s="102"/>
      <c r="MP280" s="121"/>
      <c r="MQ280" s="121"/>
      <c r="MR280" s="121"/>
      <c r="MS280" s="121"/>
      <c r="MT280" s="121"/>
      <c r="MU280" s="121"/>
      <c r="MV280" s="102"/>
      <c r="MW280" s="121"/>
      <c r="MX280" s="121"/>
      <c r="MY280" s="121"/>
      <c r="MZ280" s="121"/>
      <c r="NA280" s="121"/>
      <c r="NB280" s="121"/>
      <c r="NC280" s="102"/>
      <c r="ND280" s="121"/>
      <c r="NE280" s="121"/>
      <c r="NF280" s="121"/>
      <c r="NG280" s="121"/>
      <c r="NH280" s="121"/>
      <c r="NI280" s="121"/>
      <c r="NJ280" s="102"/>
      <c r="NK280" s="121"/>
      <c r="NL280" s="121"/>
      <c r="NM280" s="121"/>
      <c r="NN280" s="121"/>
      <c r="NO280" s="121"/>
      <c r="NP280" s="121"/>
      <c r="NQ280" s="102"/>
      <c r="NR280" s="121"/>
      <c r="NS280" s="121"/>
      <c r="NT280" s="121"/>
      <c r="NU280" s="121"/>
      <c r="NV280" s="121"/>
      <c r="NW280" s="121"/>
      <c r="NX280" s="121"/>
      <c r="NY280" s="121"/>
      <c r="NZ280" s="121"/>
      <c r="OA280" s="121"/>
      <c r="OB280" s="121"/>
      <c r="OC280" s="121"/>
      <c r="OD280" s="121"/>
      <c r="OE280" s="102"/>
      <c r="OF280" s="121"/>
      <c r="OG280" s="121"/>
      <c r="OH280" s="121"/>
      <c r="OI280" s="121"/>
      <c r="OJ280" s="121"/>
      <c r="OK280" s="121"/>
      <c r="OL280" s="102"/>
      <c r="OM280" s="121"/>
      <c r="ON280" s="121"/>
      <c r="OO280" s="121"/>
      <c r="OP280" s="121"/>
      <c r="OQ280" s="121"/>
      <c r="OR280" s="121"/>
      <c r="OS280" s="102"/>
      <c r="OT280" s="121"/>
      <c r="OU280" s="121"/>
      <c r="OV280" s="121"/>
      <c r="OW280" s="121"/>
      <c r="OX280" s="121"/>
      <c r="OY280" s="121"/>
      <c r="OZ280" s="102"/>
      <c r="PA280" s="121"/>
      <c r="PB280" s="121"/>
      <c r="PC280" s="121"/>
      <c r="PD280" s="121"/>
      <c r="PE280" s="121"/>
      <c r="PF280" s="121"/>
      <c r="PG280" s="102"/>
      <c r="PH280" s="121"/>
      <c r="PI280" s="121"/>
      <c r="PJ280" s="121"/>
      <c r="PK280" s="121"/>
      <c r="PL280" s="121"/>
      <c r="PM280" s="121"/>
      <c r="PN280" s="121"/>
      <c r="PO280" s="121"/>
      <c r="PP280" s="121"/>
      <c r="PQ280" s="121"/>
      <c r="PR280" s="121"/>
      <c r="PS280" s="121"/>
      <c r="PT280" s="121"/>
      <c r="PU280" s="121"/>
      <c r="PV280" s="121"/>
      <c r="PW280" s="121"/>
      <c r="PX280" s="121"/>
      <c r="PY280" s="121"/>
      <c r="PZ280" s="121"/>
      <c r="QA280" s="121"/>
      <c r="QB280" s="121"/>
      <c r="QC280" s="121"/>
      <c r="QD280" s="121"/>
      <c r="QE280" s="121"/>
      <c r="QF280" s="121"/>
      <c r="QG280" s="121"/>
      <c r="QH280" s="121"/>
      <c r="QI280" s="121"/>
      <c r="QJ280" s="121"/>
      <c r="QK280" s="121"/>
      <c r="QL280" s="121"/>
      <c r="QM280" s="121"/>
      <c r="QN280" s="121"/>
      <c r="QO280" s="121"/>
      <c r="QP280" s="121"/>
      <c r="QQ280" s="121"/>
      <c r="QR280" s="121"/>
      <c r="QS280" s="121"/>
      <c r="QT280" s="121"/>
      <c r="QU280" s="121"/>
      <c r="QV280" s="121"/>
    </row>
    <row r="281" spans="1:464" ht="16.5">
      <c r="A281" s="121"/>
      <c r="B281" s="103"/>
      <c r="C281" s="103"/>
      <c r="D281" s="103"/>
      <c r="E281" s="103"/>
      <c r="F281" s="211"/>
      <c r="G281" s="211"/>
      <c r="H281" s="103"/>
      <c r="I281" s="103"/>
      <c r="J281" s="103"/>
      <c r="K281" s="121"/>
      <c r="L281" s="121"/>
      <c r="M281" s="121"/>
      <c r="N281" s="121"/>
      <c r="O281" s="121"/>
      <c r="P281" s="121"/>
      <c r="Q281" s="102"/>
      <c r="R281" s="121"/>
      <c r="S281" s="121"/>
      <c r="T281" s="121"/>
      <c r="U281" s="121"/>
      <c r="V281" s="121"/>
      <c r="W281" s="121"/>
      <c r="X281" s="102"/>
      <c r="Y281" s="121"/>
      <c r="Z281" s="121"/>
      <c r="AA281" s="121"/>
      <c r="AB281" s="121"/>
      <c r="AC281" s="121"/>
      <c r="AD281" s="121"/>
      <c r="AE281" s="102"/>
      <c r="AF281" s="121"/>
      <c r="AG281" s="121"/>
      <c r="AH281" s="121"/>
      <c r="AI281" s="121"/>
      <c r="AJ281" s="121"/>
      <c r="AK281" s="121"/>
      <c r="AL281" s="102"/>
      <c r="AM281" s="121"/>
      <c r="AN281" s="121"/>
      <c r="AO281" s="121"/>
      <c r="AP281" s="121"/>
      <c r="AQ281" s="121"/>
      <c r="AR281" s="121"/>
      <c r="AS281" s="102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02"/>
      <c r="BH281" s="121"/>
      <c r="BI281" s="121"/>
      <c r="BJ281" s="121"/>
      <c r="BK281" s="121"/>
      <c r="BL281" s="121"/>
      <c r="BM281" s="121"/>
      <c r="BN281" s="102"/>
      <c r="BO281" s="121"/>
      <c r="BP281" s="121"/>
      <c r="BQ281" s="121"/>
      <c r="BR281" s="121"/>
      <c r="BS281" s="121"/>
      <c r="BT281" s="121"/>
      <c r="BU281" s="102"/>
      <c r="BV281" s="121"/>
      <c r="BW281" s="121"/>
      <c r="BX281" s="121"/>
      <c r="BY281" s="121"/>
      <c r="BZ281" s="121"/>
      <c r="CA281" s="121"/>
      <c r="CB281" s="102"/>
      <c r="CC281" s="121"/>
      <c r="CD281" s="121"/>
      <c r="CE281" s="121"/>
      <c r="CF281" s="121"/>
      <c r="CG281" s="121"/>
      <c r="CH281" s="121"/>
      <c r="CI281" s="102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02"/>
      <c r="CX281" s="121"/>
      <c r="CY281" s="121"/>
      <c r="CZ281" s="121"/>
      <c r="DA281" s="121"/>
      <c r="DB281" s="121"/>
      <c r="DC281" s="121"/>
      <c r="DD281" s="102"/>
      <c r="DE281" s="121"/>
      <c r="DF281" s="121"/>
      <c r="DG281" s="121"/>
      <c r="DH281" s="121"/>
      <c r="DI281" s="121"/>
      <c r="DJ281" s="121"/>
      <c r="DK281" s="102"/>
      <c r="DL281" s="121"/>
      <c r="DM281" s="121"/>
      <c r="DN281" s="121"/>
      <c r="DO281" s="121"/>
      <c r="DP281" s="121"/>
      <c r="DQ281" s="121"/>
      <c r="DR281" s="102"/>
      <c r="DS281" s="121"/>
      <c r="DT281" s="121"/>
      <c r="DU281" s="121"/>
      <c r="DV281" s="121"/>
      <c r="DW281" s="121"/>
      <c r="DX281" s="121"/>
      <c r="DY281" s="102"/>
      <c r="DZ281" s="121"/>
      <c r="EA281" s="121"/>
      <c r="EB281" s="121"/>
      <c r="EC281" s="121"/>
      <c r="ED281" s="121"/>
      <c r="EE281" s="121"/>
      <c r="EF281" s="121"/>
      <c r="EG281" s="121"/>
      <c r="EH281" s="121"/>
      <c r="EI281" s="121"/>
      <c r="EJ281" s="121"/>
      <c r="EK281" s="121"/>
      <c r="EL281" s="121"/>
      <c r="EM281" s="102"/>
      <c r="EN281" s="121"/>
      <c r="EO281" s="121"/>
      <c r="EP281" s="121"/>
      <c r="EQ281" s="121"/>
      <c r="ER281" s="121"/>
      <c r="ES281" s="121"/>
      <c r="ET281" s="102"/>
      <c r="EU281" s="121"/>
      <c r="EV281" s="121"/>
      <c r="EW281" s="121"/>
      <c r="EX281" s="121"/>
      <c r="EY281" s="121"/>
      <c r="EZ281" s="121"/>
      <c r="FA281" s="102"/>
      <c r="FB281" s="121"/>
      <c r="FC281" s="121"/>
      <c r="FD281" s="121"/>
      <c r="FE281" s="121"/>
      <c r="FF281" s="121"/>
      <c r="FG281" s="121"/>
      <c r="FH281" s="102"/>
      <c r="FI281" s="121"/>
      <c r="FJ281" s="121"/>
      <c r="FK281" s="121"/>
      <c r="FL281" s="121"/>
      <c r="FM281" s="121"/>
      <c r="FN281" s="121"/>
      <c r="FO281" s="102"/>
      <c r="FP281" s="121"/>
      <c r="FQ281" s="121"/>
      <c r="FR281" s="121"/>
      <c r="FS281" s="121"/>
      <c r="FT281" s="121"/>
      <c r="FU281" s="121"/>
      <c r="FV281" s="121"/>
      <c r="FW281" s="121"/>
      <c r="FX281" s="121"/>
      <c r="FY281" s="121"/>
      <c r="FZ281" s="121"/>
      <c r="GA281" s="121"/>
      <c r="GB281" s="121"/>
      <c r="GC281" s="102"/>
      <c r="GD281" s="121"/>
      <c r="GE281" s="121"/>
      <c r="GF281" s="121"/>
      <c r="GG281" s="121"/>
      <c r="GH281" s="121"/>
      <c r="GI281" s="121"/>
      <c r="GJ281" s="102"/>
      <c r="GK281" s="121"/>
      <c r="GL281" s="121"/>
      <c r="GM281" s="121"/>
      <c r="GN281" s="121"/>
      <c r="GO281" s="121"/>
      <c r="GP281" s="121"/>
      <c r="GQ281" s="102"/>
      <c r="GR281" s="121"/>
      <c r="GS281" s="121"/>
      <c r="GT281" s="121"/>
      <c r="GU281" s="121"/>
      <c r="GV281" s="121"/>
      <c r="GW281" s="121"/>
      <c r="GX281" s="102"/>
      <c r="GY281" s="121"/>
      <c r="GZ281" s="121"/>
      <c r="HA281" s="121"/>
      <c r="HB281" s="121"/>
      <c r="HC281" s="121"/>
      <c r="HD281" s="121"/>
      <c r="HE281" s="102"/>
      <c r="HF281" s="121"/>
      <c r="HG281" s="121"/>
      <c r="HH281" s="121"/>
      <c r="HI281" s="121"/>
      <c r="HJ281" s="121"/>
      <c r="HK281" s="121"/>
      <c r="HL281" s="121"/>
      <c r="HM281" s="121"/>
      <c r="HN281" s="121"/>
      <c r="HO281" s="121"/>
      <c r="HP281" s="121"/>
      <c r="HQ281" s="121"/>
      <c r="HR281" s="121"/>
      <c r="HS281" s="102"/>
      <c r="HT281" s="121"/>
      <c r="HU281" s="121"/>
      <c r="HV281" s="121"/>
      <c r="HW281" s="121"/>
      <c r="HX281" s="121"/>
      <c r="HY281" s="121"/>
      <c r="HZ281" s="102"/>
      <c r="IA281" s="121"/>
      <c r="IB281" s="121"/>
      <c r="IC281" s="121"/>
      <c r="ID281" s="121"/>
      <c r="IE281" s="121"/>
      <c r="IF281" s="121"/>
      <c r="IG281" s="102"/>
      <c r="IH281" s="121"/>
      <c r="II281" s="121"/>
      <c r="IJ281" s="121"/>
      <c r="IK281" s="121"/>
      <c r="IL281" s="121"/>
      <c r="IM281" s="121"/>
      <c r="IN281" s="102"/>
      <c r="IO281" s="121"/>
      <c r="IP281" s="121"/>
      <c r="IQ281" s="121"/>
      <c r="IR281" s="121"/>
      <c r="IS281" s="121"/>
      <c r="IT281" s="121"/>
      <c r="IU281" s="102"/>
      <c r="IV281" s="121"/>
      <c r="IW281" s="121"/>
      <c r="IX281" s="121"/>
      <c r="IY281" s="121"/>
      <c r="IZ281" s="121"/>
      <c r="JA281" s="121"/>
      <c r="JB281" s="121"/>
      <c r="JC281" s="121"/>
      <c r="JD281" s="121"/>
      <c r="JE281" s="121"/>
      <c r="JF281" s="121"/>
      <c r="JG281" s="121"/>
      <c r="JH281" s="121"/>
      <c r="JI281" s="102"/>
      <c r="JJ281" s="121"/>
      <c r="JK281" s="121"/>
      <c r="JL281" s="121"/>
      <c r="JM281" s="121"/>
      <c r="JN281" s="121"/>
      <c r="JO281" s="121"/>
      <c r="JP281" s="102"/>
      <c r="JQ281" s="121"/>
      <c r="JR281" s="121"/>
      <c r="JS281" s="121"/>
      <c r="JT281" s="121"/>
      <c r="JU281" s="121"/>
      <c r="JV281" s="121"/>
      <c r="JW281" s="102"/>
      <c r="JX281" s="121"/>
      <c r="JY281" s="121"/>
      <c r="JZ281" s="121"/>
      <c r="KA281" s="121"/>
      <c r="KB281" s="121"/>
      <c r="KC281" s="121"/>
      <c r="KD281" s="102"/>
      <c r="KE281" s="121"/>
      <c r="KF281" s="121"/>
      <c r="KG281" s="121"/>
      <c r="KH281" s="121"/>
      <c r="KI281" s="121"/>
      <c r="KJ281" s="121"/>
      <c r="KK281" s="102"/>
      <c r="KL281" s="121"/>
      <c r="KM281" s="121"/>
      <c r="KN281" s="121"/>
      <c r="KO281" s="121"/>
      <c r="KP281" s="121"/>
      <c r="KQ281" s="121"/>
      <c r="KR281" s="121"/>
      <c r="KS281" s="121"/>
      <c r="KT281" s="121"/>
      <c r="KU281" s="121"/>
      <c r="KV281" s="121"/>
      <c r="KW281" s="121"/>
      <c r="KX281" s="121"/>
      <c r="KY281" s="102"/>
      <c r="KZ281" s="121"/>
      <c r="LA281" s="121"/>
      <c r="LB281" s="121"/>
      <c r="LC281" s="121"/>
      <c r="LD281" s="121"/>
      <c r="LE281" s="121"/>
      <c r="LF281" s="102"/>
      <c r="LG281" s="121"/>
      <c r="LH281" s="121"/>
      <c r="LI281" s="121"/>
      <c r="LJ281" s="121"/>
      <c r="LK281" s="121"/>
      <c r="LL281" s="121"/>
      <c r="LM281" s="102"/>
      <c r="LN281" s="121"/>
      <c r="LO281" s="121"/>
      <c r="LP281" s="121"/>
      <c r="LQ281" s="121"/>
      <c r="LR281" s="121"/>
      <c r="LS281" s="121"/>
      <c r="LT281" s="102"/>
      <c r="LU281" s="121"/>
      <c r="LV281" s="121"/>
      <c r="LW281" s="121"/>
      <c r="LX281" s="121"/>
      <c r="LY281" s="121"/>
      <c r="LZ281" s="121"/>
      <c r="MA281" s="102"/>
      <c r="MB281" s="121"/>
      <c r="MC281" s="121"/>
      <c r="MD281" s="121"/>
      <c r="ME281" s="121"/>
      <c r="MF281" s="121"/>
      <c r="MG281" s="121"/>
      <c r="MH281" s="121"/>
      <c r="MI281" s="121"/>
      <c r="MJ281" s="121"/>
      <c r="MK281" s="121"/>
      <c r="ML281" s="121"/>
      <c r="MM281" s="121"/>
      <c r="MN281" s="121"/>
      <c r="MO281" s="102"/>
      <c r="MP281" s="121"/>
      <c r="MQ281" s="121"/>
      <c r="MR281" s="121"/>
      <c r="MS281" s="121"/>
      <c r="MT281" s="121"/>
      <c r="MU281" s="121"/>
      <c r="MV281" s="102"/>
      <c r="MW281" s="121"/>
      <c r="MX281" s="121"/>
      <c r="MY281" s="121"/>
      <c r="MZ281" s="121"/>
      <c r="NA281" s="121"/>
      <c r="NB281" s="121"/>
      <c r="NC281" s="102"/>
      <c r="ND281" s="121"/>
      <c r="NE281" s="121"/>
      <c r="NF281" s="121"/>
      <c r="NG281" s="121"/>
      <c r="NH281" s="121"/>
      <c r="NI281" s="121"/>
      <c r="NJ281" s="102"/>
      <c r="NK281" s="121"/>
      <c r="NL281" s="121"/>
      <c r="NM281" s="121"/>
      <c r="NN281" s="121"/>
      <c r="NO281" s="121"/>
      <c r="NP281" s="121"/>
      <c r="NQ281" s="102"/>
      <c r="NR281" s="121"/>
      <c r="NS281" s="121"/>
      <c r="NT281" s="121"/>
      <c r="NU281" s="121"/>
      <c r="NV281" s="121"/>
      <c r="NW281" s="121"/>
      <c r="NX281" s="121"/>
      <c r="NY281" s="121"/>
      <c r="NZ281" s="121"/>
      <c r="OA281" s="121"/>
      <c r="OB281" s="121"/>
      <c r="OC281" s="121"/>
      <c r="OD281" s="121"/>
      <c r="OE281" s="102"/>
      <c r="OF281" s="121"/>
      <c r="OG281" s="121"/>
      <c r="OH281" s="121"/>
      <c r="OI281" s="121"/>
      <c r="OJ281" s="121"/>
      <c r="OK281" s="121"/>
      <c r="OL281" s="102"/>
      <c r="OM281" s="121"/>
      <c r="ON281" s="121"/>
      <c r="OO281" s="121"/>
      <c r="OP281" s="121"/>
      <c r="OQ281" s="121"/>
      <c r="OR281" s="121"/>
      <c r="OS281" s="102"/>
      <c r="OT281" s="121"/>
      <c r="OU281" s="121"/>
      <c r="OV281" s="121"/>
      <c r="OW281" s="121"/>
      <c r="OX281" s="121"/>
      <c r="OY281" s="121"/>
      <c r="OZ281" s="102"/>
      <c r="PA281" s="121"/>
      <c r="PB281" s="121"/>
      <c r="PC281" s="121"/>
      <c r="PD281" s="121"/>
      <c r="PE281" s="121"/>
      <c r="PF281" s="121"/>
      <c r="PG281" s="102"/>
      <c r="PH281" s="121"/>
      <c r="PI281" s="121"/>
      <c r="PJ281" s="121"/>
      <c r="PK281" s="121"/>
      <c r="PL281" s="121"/>
      <c r="PM281" s="121"/>
      <c r="PN281" s="121"/>
      <c r="PO281" s="121"/>
      <c r="PP281" s="121"/>
      <c r="PQ281" s="121"/>
      <c r="PR281" s="121"/>
      <c r="PS281" s="121"/>
      <c r="PT281" s="121"/>
      <c r="PU281" s="121"/>
      <c r="PV281" s="121"/>
      <c r="PW281" s="121"/>
      <c r="PX281" s="121"/>
      <c r="PY281" s="121"/>
      <c r="PZ281" s="121"/>
      <c r="QA281" s="121"/>
      <c r="QB281" s="121"/>
      <c r="QC281" s="121"/>
      <c r="QD281" s="121"/>
      <c r="QE281" s="121"/>
      <c r="QF281" s="121"/>
      <c r="QG281" s="121"/>
      <c r="QH281" s="121"/>
      <c r="QI281" s="121"/>
      <c r="QJ281" s="121"/>
      <c r="QK281" s="121"/>
      <c r="QL281" s="121"/>
      <c r="QM281" s="121"/>
      <c r="QN281" s="121"/>
      <c r="QO281" s="121"/>
      <c r="QP281" s="121"/>
      <c r="QQ281" s="121"/>
      <c r="QR281" s="121"/>
      <c r="QS281" s="121"/>
      <c r="QT281" s="121"/>
      <c r="QU281" s="121"/>
      <c r="QV281" s="121"/>
    </row>
    <row r="282" spans="1:464" ht="16.5">
      <c r="A282" s="121"/>
      <c r="B282" s="103"/>
      <c r="C282" s="103"/>
      <c r="D282" s="103"/>
      <c r="E282" s="103"/>
      <c r="F282" s="211"/>
      <c r="G282" s="211"/>
      <c r="H282" s="103"/>
      <c r="I282" s="103"/>
      <c r="J282" s="103"/>
      <c r="K282" s="121"/>
      <c r="L282" s="121"/>
      <c r="M282" s="121"/>
      <c r="N282" s="121"/>
      <c r="O282" s="121"/>
      <c r="P282" s="121"/>
      <c r="Q282" s="102"/>
      <c r="R282" s="121"/>
      <c r="S282" s="121"/>
      <c r="T282" s="121"/>
      <c r="U282" s="121"/>
      <c r="V282" s="121"/>
      <c r="W282" s="121"/>
      <c r="X282" s="102"/>
      <c r="Y282" s="121"/>
      <c r="Z282" s="121"/>
      <c r="AA282" s="121"/>
      <c r="AB282" s="121"/>
      <c r="AC282" s="121"/>
      <c r="AD282" s="121"/>
      <c r="AE282" s="102"/>
      <c r="AF282" s="121"/>
      <c r="AG282" s="121"/>
      <c r="AH282" s="121"/>
      <c r="AI282" s="121"/>
      <c r="AJ282" s="121"/>
      <c r="AK282" s="121"/>
      <c r="AL282" s="102"/>
      <c r="AM282" s="121"/>
      <c r="AN282" s="121"/>
      <c r="AO282" s="121"/>
      <c r="AP282" s="121"/>
      <c r="AQ282" s="121"/>
      <c r="AR282" s="121"/>
      <c r="AS282" s="102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02"/>
      <c r="BH282" s="121"/>
      <c r="BI282" s="121"/>
      <c r="BJ282" s="121"/>
      <c r="BK282" s="121"/>
      <c r="BL282" s="121"/>
      <c r="BM282" s="121"/>
      <c r="BN282" s="102"/>
      <c r="BO282" s="121"/>
      <c r="BP282" s="121"/>
      <c r="BQ282" s="121"/>
      <c r="BR282" s="121"/>
      <c r="BS282" s="121"/>
      <c r="BT282" s="121"/>
      <c r="BU282" s="102"/>
      <c r="BV282" s="121"/>
      <c r="BW282" s="121"/>
      <c r="BX282" s="121"/>
      <c r="BY282" s="121"/>
      <c r="BZ282" s="121"/>
      <c r="CA282" s="121"/>
      <c r="CB282" s="102"/>
      <c r="CC282" s="121"/>
      <c r="CD282" s="121"/>
      <c r="CE282" s="121"/>
      <c r="CF282" s="121"/>
      <c r="CG282" s="121"/>
      <c r="CH282" s="121"/>
      <c r="CI282" s="102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02"/>
      <c r="CX282" s="121"/>
      <c r="CY282" s="121"/>
      <c r="CZ282" s="121"/>
      <c r="DA282" s="121"/>
      <c r="DB282" s="121"/>
      <c r="DC282" s="121"/>
      <c r="DD282" s="102"/>
      <c r="DE282" s="121"/>
      <c r="DF282" s="121"/>
      <c r="DG282" s="121"/>
      <c r="DH282" s="121"/>
      <c r="DI282" s="121"/>
      <c r="DJ282" s="121"/>
      <c r="DK282" s="102"/>
      <c r="DL282" s="121"/>
      <c r="DM282" s="121"/>
      <c r="DN282" s="121"/>
      <c r="DO282" s="121"/>
      <c r="DP282" s="121"/>
      <c r="DQ282" s="121"/>
      <c r="DR282" s="102"/>
      <c r="DS282" s="121"/>
      <c r="DT282" s="121"/>
      <c r="DU282" s="121"/>
      <c r="DV282" s="121"/>
      <c r="DW282" s="121"/>
      <c r="DX282" s="121"/>
      <c r="DY282" s="102"/>
      <c r="DZ282" s="121"/>
      <c r="EA282" s="121"/>
      <c r="EB282" s="121"/>
      <c r="EC282" s="121"/>
      <c r="ED282" s="121"/>
      <c r="EE282" s="121"/>
      <c r="EF282" s="121"/>
      <c r="EG282" s="121"/>
      <c r="EH282" s="121"/>
      <c r="EI282" s="121"/>
      <c r="EJ282" s="121"/>
      <c r="EK282" s="121"/>
      <c r="EL282" s="121"/>
      <c r="EM282" s="102"/>
      <c r="EN282" s="121"/>
      <c r="EO282" s="121"/>
      <c r="EP282" s="121"/>
      <c r="EQ282" s="121"/>
      <c r="ER282" s="121"/>
      <c r="ES282" s="121"/>
      <c r="ET282" s="102"/>
      <c r="EU282" s="121"/>
      <c r="EV282" s="121"/>
      <c r="EW282" s="121"/>
      <c r="EX282" s="121"/>
      <c r="EY282" s="121"/>
      <c r="EZ282" s="121"/>
      <c r="FA282" s="102"/>
      <c r="FB282" s="121"/>
      <c r="FC282" s="121"/>
      <c r="FD282" s="121"/>
      <c r="FE282" s="121"/>
      <c r="FF282" s="121"/>
      <c r="FG282" s="121"/>
      <c r="FH282" s="102"/>
      <c r="FI282" s="121"/>
      <c r="FJ282" s="121"/>
      <c r="FK282" s="121"/>
      <c r="FL282" s="121"/>
      <c r="FM282" s="121"/>
      <c r="FN282" s="121"/>
      <c r="FO282" s="102"/>
      <c r="FP282" s="121"/>
      <c r="FQ282" s="121"/>
      <c r="FR282" s="121"/>
      <c r="FS282" s="121"/>
      <c r="FT282" s="121"/>
      <c r="FU282" s="121"/>
      <c r="FV282" s="121"/>
      <c r="FW282" s="121"/>
      <c r="FX282" s="121"/>
      <c r="FY282" s="121"/>
      <c r="FZ282" s="121"/>
      <c r="GA282" s="121"/>
      <c r="GB282" s="121"/>
      <c r="GC282" s="102"/>
      <c r="GD282" s="121"/>
      <c r="GE282" s="121"/>
      <c r="GF282" s="121"/>
      <c r="GG282" s="121"/>
      <c r="GH282" s="121"/>
      <c r="GI282" s="121"/>
      <c r="GJ282" s="102"/>
      <c r="GK282" s="121"/>
      <c r="GL282" s="121"/>
      <c r="GM282" s="121"/>
      <c r="GN282" s="121"/>
      <c r="GO282" s="121"/>
      <c r="GP282" s="121"/>
      <c r="GQ282" s="102"/>
      <c r="GR282" s="121"/>
      <c r="GS282" s="121"/>
      <c r="GT282" s="121"/>
      <c r="GU282" s="121"/>
      <c r="GV282" s="121"/>
      <c r="GW282" s="121"/>
      <c r="GX282" s="102"/>
      <c r="GY282" s="121"/>
      <c r="GZ282" s="121"/>
      <c r="HA282" s="121"/>
      <c r="HB282" s="121"/>
      <c r="HC282" s="121"/>
      <c r="HD282" s="121"/>
      <c r="HE282" s="102"/>
      <c r="HF282" s="121"/>
      <c r="HG282" s="121"/>
      <c r="HH282" s="121"/>
      <c r="HI282" s="121"/>
      <c r="HJ282" s="121"/>
      <c r="HK282" s="121"/>
      <c r="HL282" s="121"/>
      <c r="HM282" s="121"/>
      <c r="HN282" s="121"/>
      <c r="HO282" s="121"/>
      <c r="HP282" s="121"/>
      <c r="HQ282" s="121"/>
      <c r="HR282" s="121"/>
      <c r="HS282" s="102"/>
      <c r="HT282" s="121"/>
      <c r="HU282" s="121"/>
      <c r="HV282" s="121"/>
      <c r="HW282" s="121"/>
      <c r="HX282" s="121"/>
      <c r="HY282" s="121"/>
      <c r="HZ282" s="102"/>
      <c r="IA282" s="121"/>
      <c r="IB282" s="121"/>
      <c r="IC282" s="121"/>
      <c r="ID282" s="121"/>
      <c r="IE282" s="121"/>
      <c r="IF282" s="121"/>
      <c r="IG282" s="102"/>
      <c r="IH282" s="121"/>
      <c r="II282" s="121"/>
      <c r="IJ282" s="121"/>
      <c r="IK282" s="121"/>
      <c r="IL282" s="121"/>
      <c r="IM282" s="121"/>
      <c r="IN282" s="102"/>
      <c r="IO282" s="121"/>
      <c r="IP282" s="121"/>
      <c r="IQ282" s="121"/>
      <c r="IR282" s="121"/>
      <c r="IS282" s="121"/>
      <c r="IT282" s="121"/>
      <c r="IU282" s="102"/>
      <c r="IV282" s="121"/>
      <c r="IW282" s="121"/>
      <c r="IX282" s="121"/>
      <c r="IY282" s="121"/>
      <c r="IZ282" s="121"/>
      <c r="JA282" s="121"/>
      <c r="JB282" s="121"/>
      <c r="JC282" s="121"/>
      <c r="JD282" s="121"/>
      <c r="JE282" s="121"/>
      <c r="JF282" s="121"/>
      <c r="JG282" s="121"/>
      <c r="JH282" s="121"/>
      <c r="JI282" s="102"/>
      <c r="JJ282" s="121"/>
      <c r="JK282" s="121"/>
      <c r="JL282" s="121"/>
      <c r="JM282" s="121"/>
      <c r="JN282" s="121"/>
      <c r="JO282" s="121"/>
      <c r="JP282" s="102"/>
      <c r="JQ282" s="121"/>
      <c r="JR282" s="121"/>
      <c r="JS282" s="121"/>
      <c r="JT282" s="121"/>
      <c r="JU282" s="121"/>
      <c r="JV282" s="121"/>
      <c r="JW282" s="102"/>
      <c r="JX282" s="121"/>
      <c r="JY282" s="121"/>
      <c r="JZ282" s="121"/>
      <c r="KA282" s="121"/>
      <c r="KB282" s="121"/>
      <c r="KC282" s="121"/>
      <c r="KD282" s="102"/>
      <c r="KE282" s="121"/>
      <c r="KF282" s="121"/>
      <c r="KG282" s="121"/>
      <c r="KH282" s="121"/>
      <c r="KI282" s="121"/>
      <c r="KJ282" s="121"/>
      <c r="KK282" s="102"/>
      <c r="KL282" s="121"/>
      <c r="KM282" s="121"/>
      <c r="KN282" s="121"/>
      <c r="KO282" s="121"/>
      <c r="KP282" s="121"/>
      <c r="KQ282" s="121"/>
      <c r="KR282" s="121"/>
      <c r="KS282" s="121"/>
      <c r="KT282" s="121"/>
      <c r="KU282" s="121"/>
      <c r="KV282" s="121"/>
      <c r="KW282" s="121"/>
      <c r="KX282" s="121"/>
      <c r="KY282" s="102"/>
      <c r="KZ282" s="121"/>
      <c r="LA282" s="121"/>
      <c r="LB282" s="121"/>
      <c r="LC282" s="121"/>
      <c r="LD282" s="121"/>
      <c r="LE282" s="121"/>
      <c r="LF282" s="102"/>
      <c r="LG282" s="121"/>
      <c r="LH282" s="121"/>
      <c r="LI282" s="121"/>
      <c r="LJ282" s="121"/>
      <c r="LK282" s="121"/>
      <c r="LL282" s="121"/>
      <c r="LM282" s="102"/>
      <c r="LN282" s="121"/>
      <c r="LO282" s="121"/>
      <c r="LP282" s="121"/>
      <c r="LQ282" s="121"/>
      <c r="LR282" s="121"/>
      <c r="LS282" s="121"/>
      <c r="LT282" s="102"/>
      <c r="LU282" s="121"/>
      <c r="LV282" s="121"/>
      <c r="LW282" s="121"/>
      <c r="LX282" s="121"/>
      <c r="LY282" s="121"/>
      <c r="LZ282" s="121"/>
      <c r="MA282" s="102"/>
      <c r="MB282" s="121"/>
      <c r="MC282" s="121"/>
      <c r="MD282" s="121"/>
      <c r="ME282" s="121"/>
      <c r="MF282" s="121"/>
      <c r="MG282" s="121"/>
      <c r="MH282" s="121"/>
      <c r="MI282" s="121"/>
      <c r="MJ282" s="121"/>
      <c r="MK282" s="121"/>
      <c r="ML282" s="121"/>
      <c r="MM282" s="121"/>
      <c r="MN282" s="121"/>
      <c r="MO282" s="102"/>
      <c r="MP282" s="121"/>
      <c r="MQ282" s="121"/>
      <c r="MR282" s="121"/>
      <c r="MS282" s="121"/>
      <c r="MT282" s="121"/>
      <c r="MU282" s="121"/>
      <c r="MV282" s="102"/>
      <c r="MW282" s="121"/>
      <c r="MX282" s="121"/>
      <c r="MY282" s="121"/>
      <c r="MZ282" s="121"/>
      <c r="NA282" s="121"/>
      <c r="NB282" s="121"/>
      <c r="NC282" s="102"/>
      <c r="ND282" s="121"/>
      <c r="NE282" s="121"/>
      <c r="NF282" s="121"/>
      <c r="NG282" s="121"/>
      <c r="NH282" s="121"/>
      <c r="NI282" s="121"/>
      <c r="NJ282" s="102"/>
      <c r="NK282" s="121"/>
      <c r="NL282" s="121"/>
      <c r="NM282" s="121"/>
      <c r="NN282" s="121"/>
      <c r="NO282" s="121"/>
      <c r="NP282" s="121"/>
      <c r="NQ282" s="102"/>
      <c r="NR282" s="121"/>
      <c r="NS282" s="121"/>
      <c r="NT282" s="121"/>
      <c r="NU282" s="121"/>
      <c r="NV282" s="121"/>
      <c r="NW282" s="121"/>
      <c r="NX282" s="121"/>
      <c r="NY282" s="121"/>
      <c r="NZ282" s="121"/>
      <c r="OA282" s="121"/>
      <c r="OB282" s="121"/>
      <c r="OC282" s="121"/>
      <c r="OD282" s="121"/>
      <c r="OE282" s="102"/>
      <c r="OF282" s="121"/>
      <c r="OG282" s="121"/>
      <c r="OH282" s="121"/>
      <c r="OI282" s="121"/>
      <c r="OJ282" s="121"/>
      <c r="OK282" s="121"/>
      <c r="OL282" s="102"/>
      <c r="OM282" s="121"/>
      <c r="ON282" s="121"/>
      <c r="OO282" s="121"/>
      <c r="OP282" s="121"/>
      <c r="OQ282" s="121"/>
      <c r="OR282" s="121"/>
      <c r="OS282" s="102"/>
      <c r="OT282" s="121"/>
      <c r="OU282" s="121"/>
      <c r="OV282" s="121"/>
      <c r="OW282" s="121"/>
      <c r="OX282" s="121"/>
      <c r="OY282" s="121"/>
      <c r="OZ282" s="102"/>
      <c r="PA282" s="121"/>
      <c r="PB282" s="121"/>
      <c r="PC282" s="121"/>
      <c r="PD282" s="121"/>
      <c r="PE282" s="121"/>
      <c r="PF282" s="121"/>
      <c r="PG282" s="102"/>
      <c r="PH282" s="121"/>
      <c r="PI282" s="121"/>
      <c r="PJ282" s="121"/>
      <c r="PK282" s="121"/>
      <c r="PL282" s="121"/>
      <c r="PM282" s="121"/>
      <c r="PN282" s="121"/>
      <c r="PO282" s="121"/>
      <c r="PP282" s="121"/>
      <c r="PQ282" s="121"/>
      <c r="PR282" s="121"/>
      <c r="PS282" s="121"/>
      <c r="PT282" s="121"/>
      <c r="PU282" s="121"/>
      <c r="PV282" s="121"/>
      <c r="PW282" s="121"/>
      <c r="PX282" s="121"/>
      <c r="PY282" s="121"/>
      <c r="PZ282" s="121"/>
      <c r="QA282" s="121"/>
      <c r="QB282" s="121"/>
      <c r="QC282" s="121"/>
      <c r="QD282" s="121"/>
      <c r="QE282" s="121"/>
      <c r="QF282" s="121"/>
      <c r="QG282" s="121"/>
      <c r="QH282" s="121"/>
      <c r="QI282" s="121"/>
      <c r="QJ282" s="121"/>
      <c r="QK282" s="121"/>
      <c r="QL282" s="121"/>
      <c r="QM282" s="121"/>
      <c r="QN282" s="121"/>
      <c r="QO282" s="121"/>
      <c r="QP282" s="121"/>
      <c r="QQ282" s="121"/>
      <c r="QR282" s="121"/>
      <c r="QS282" s="121"/>
      <c r="QT282" s="121"/>
      <c r="QU282" s="121"/>
      <c r="QV282" s="121"/>
    </row>
    <row r="283" spans="1:464" ht="16.5">
      <c r="A283" s="121"/>
      <c r="B283" s="103"/>
      <c r="C283" s="103"/>
      <c r="D283" s="103"/>
      <c r="E283" s="103"/>
      <c r="F283" s="211"/>
      <c r="G283" s="211"/>
      <c r="H283" s="103"/>
      <c r="I283" s="103"/>
      <c r="J283" s="103"/>
      <c r="K283" s="121"/>
      <c r="L283" s="121"/>
      <c r="M283" s="121"/>
      <c r="N283" s="121"/>
      <c r="O283" s="121"/>
      <c r="P283" s="121"/>
      <c r="Q283" s="102"/>
      <c r="R283" s="121"/>
      <c r="S283" s="121"/>
      <c r="T283" s="121"/>
      <c r="U283" s="121"/>
      <c r="V283" s="121"/>
      <c r="W283" s="121"/>
      <c r="X283" s="102"/>
      <c r="Y283" s="121"/>
      <c r="Z283" s="121"/>
      <c r="AA283" s="121"/>
      <c r="AB283" s="121"/>
      <c r="AC283" s="121"/>
      <c r="AD283" s="121"/>
      <c r="AE283" s="102"/>
      <c r="AF283" s="121"/>
      <c r="AG283" s="121"/>
      <c r="AH283" s="121"/>
      <c r="AI283" s="121"/>
      <c r="AJ283" s="121"/>
      <c r="AK283" s="121"/>
      <c r="AL283" s="102"/>
      <c r="AM283" s="121"/>
      <c r="AN283" s="121"/>
      <c r="AO283" s="121"/>
      <c r="AP283" s="121"/>
      <c r="AQ283" s="121"/>
      <c r="AR283" s="121"/>
      <c r="AS283" s="102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02"/>
      <c r="BH283" s="121"/>
      <c r="BI283" s="121"/>
      <c r="BJ283" s="121"/>
      <c r="BK283" s="121"/>
      <c r="BL283" s="121"/>
      <c r="BM283" s="121"/>
      <c r="BN283" s="102"/>
      <c r="BO283" s="121"/>
      <c r="BP283" s="121"/>
      <c r="BQ283" s="121"/>
      <c r="BR283" s="121"/>
      <c r="BS283" s="121"/>
      <c r="BT283" s="121"/>
      <c r="BU283" s="102"/>
      <c r="BV283" s="121"/>
      <c r="BW283" s="121"/>
      <c r="BX283" s="121"/>
      <c r="BY283" s="121"/>
      <c r="BZ283" s="121"/>
      <c r="CA283" s="121"/>
      <c r="CB283" s="102"/>
      <c r="CC283" s="121"/>
      <c r="CD283" s="121"/>
      <c r="CE283" s="121"/>
      <c r="CF283" s="121"/>
      <c r="CG283" s="121"/>
      <c r="CH283" s="121"/>
      <c r="CI283" s="102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02"/>
      <c r="CX283" s="121"/>
      <c r="CY283" s="121"/>
      <c r="CZ283" s="121"/>
      <c r="DA283" s="121"/>
      <c r="DB283" s="121"/>
      <c r="DC283" s="121"/>
      <c r="DD283" s="102"/>
      <c r="DE283" s="121"/>
      <c r="DF283" s="121"/>
      <c r="DG283" s="121"/>
      <c r="DH283" s="121"/>
      <c r="DI283" s="121"/>
      <c r="DJ283" s="121"/>
      <c r="DK283" s="102"/>
      <c r="DL283" s="121"/>
      <c r="DM283" s="121"/>
      <c r="DN283" s="121"/>
      <c r="DO283" s="121"/>
      <c r="DP283" s="121"/>
      <c r="DQ283" s="121"/>
      <c r="DR283" s="102"/>
      <c r="DS283" s="121"/>
      <c r="DT283" s="121"/>
      <c r="DU283" s="121"/>
      <c r="DV283" s="121"/>
      <c r="DW283" s="121"/>
      <c r="DX283" s="121"/>
      <c r="DY283" s="102"/>
      <c r="DZ283" s="121"/>
      <c r="EA283" s="121"/>
      <c r="EB283" s="121"/>
      <c r="EC283" s="121"/>
      <c r="ED283" s="121"/>
      <c r="EE283" s="121"/>
      <c r="EF283" s="121"/>
      <c r="EG283" s="121"/>
      <c r="EH283" s="121"/>
      <c r="EI283" s="121"/>
      <c r="EJ283" s="121"/>
      <c r="EK283" s="121"/>
      <c r="EL283" s="121"/>
      <c r="EM283" s="102"/>
      <c r="EN283" s="121"/>
      <c r="EO283" s="121"/>
      <c r="EP283" s="121"/>
      <c r="EQ283" s="121"/>
      <c r="ER283" s="121"/>
      <c r="ES283" s="121"/>
      <c r="ET283" s="102"/>
      <c r="EU283" s="121"/>
      <c r="EV283" s="121"/>
      <c r="EW283" s="121"/>
      <c r="EX283" s="121"/>
      <c r="EY283" s="121"/>
      <c r="EZ283" s="121"/>
      <c r="FA283" s="102"/>
      <c r="FB283" s="121"/>
      <c r="FC283" s="121"/>
      <c r="FD283" s="121"/>
      <c r="FE283" s="121"/>
      <c r="FF283" s="121"/>
      <c r="FG283" s="121"/>
      <c r="FH283" s="102"/>
      <c r="FI283" s="121"/>
      <c r="FJ283" s="121"/>
      <c r="FK283" s="121"/>
      <c r="FL283" s="121"/>
      <c r="FM283" s="121"/>
      <c r="FN283" s="121"/>
      <c r="FO283" s="102"/>
      <c r="FP283" s="121"/>
      <c r="FQ283" s="121"/>
      <c r="FR283" s="121"/>
      <c r="FS283" s="121"/>
      <c r="FT283" s="121"/>
      <c r="FU283" s="121"/>
      <c r="FV283" s="121"/>
      <c r="FW283" s="121"/>
      <c r="FX283" s="121"/>
      <c r="FY283" s="121"/>
      <c r="FZ283" s="121"/>
      <c r="GA283" s="121"/>
      <c r="GB283" s="121"/>
      <c r="GC283" s="102"/>
      <c r="GD283" s="121"/>
      <c r="GE283" s="121"/>
      <c r="GF283" s="121"/>
      <c r="GG283" s="121"/>
      <c r="GH283" s="121"/>
      <c r="GI283" s="121"/>
      <c r="GJ283" s="102"/>
      <c r="GK283" s="121"/>
      <c r="GL283" s="121"/>
      <c r="GM283" s="121"/>
      <c r="GN283" s="121"/>
      <c r="GO283" s="121"/>
      <c r="GP283" s="121"/>
      <c r="GQ283" s="102"/>
      <c r="GR283" s="121"/>
      <c r="GS283" s="121"/>
      <c r="GT283" s="121"/>
      <c r="GU283" s="121"/>
      <c r="GV283" s="121"/>
      <c r="GW283" s="121"/>
      <c r="GX283" s="102"/>
      <c r="GY283" s="121"/>
      <c r="GZ283" s="121"/>
      <c r="HA283" s="121"/>
      <c r="HB283" s="121"/>
      <c r="HC283" s="121"/>
      <c r="HD283" s="121"/>
      <c r="HE283" s="102"/>
      <c r="HF283" s="121"/>
      <c r="HG283" s="121"/>
      <c r="HH283" s="121"/>
      <c r="HI283" s="121"/>
      <c r="HJ283" s="121"/>
      <c r="HK283" s="121"/>
      <c r="HL283" s="121"/>
      <c r="HM283" s="121"/>
      <c r="HN283" s="121"/>
      <c r="HO283" s="121"/>
      <c r="HP283" s="121"/>
      <c r="HQ283" s="121"/>
      <c r="HR283" s="121"/>
      <c r="HS283" s="102"/>
      <c r="HT283" s="121"/>
      <c r="HU283" s="121"/>
      <c r="HV283" s="121"/>
      <c r="HW283" s="121"/>
      <c r="HX283" s="121"/>
      <c r="HY283" s="121"/>
      <c r="HZ283" s="102"/>
      <c r="IA283" s="121"/>
      <c r="IB283" s="121"/>
      <c r="IC283" s="121"/>
      <c r="ID283" s="121"/>
      <c r="IE283" s="121"/>
      <c r="IF283" s="121"/>
      <c r="IG283" s="102"/>
      <c r="IH283" s="121"/>
      <c r="II283" s="121"/>
      <c r="IJ283" s="121"/>
      <c r="IK283" s="121"/>
      <c r="IL283" s="121"/>
      <c r="IM283" s="121"/>
      <c r="IN283" s="102"/>
      <c r="IO283" s="121"/>
      <c r="IP283" s="121"/>
      <c r="IQ283" s="121"/>
      <c r="IR283" s="121"/>
      <c r="IS283" s="121"/>
      <c r="IT283" s="121"/>
      <c r="IU283" s="102"/>
      <c r="IV283" s="121"/>
      <c r="IW283" s="121"/>
      <c r="IX283" s="121"/>
      <c r="IY283" s="121"/>
      <c r="IZ283" s="121"/>
      <c r="JA283" s="121"/>
      <c r="JB283" s="121"/>
      <c r="JC283" s="121"/>
      <c r="JD283" s="121"/>
      <c r="JE283" s="121"/>
      <c r="JF283" s="121"/>
      <c r="JG283" s="121"/>
      <c r="JH283" s="121"/>
      <c r="JI283" s="102"/>
      <c r="JJ283" s="121"/>
      <c r="JK283" s="121"/>
      <c r="JL283" s="121"/>
      <c r="JM283" s="121"/>
      <c r="JN283" s="121"/>
      <c r="JO283" s="121"/>
      <c r="JP283" s="102"/>
      <c r="JQ283" s="121"/>
      <c r="JR283" s="121"/>
      <c r="JS283" s="121"/>
      <c r="JT283" s="121"/>
      <c r="JU283" s="121"/>
      <c r="JV283" s="121"/>
      <c r="JW283" s="102"/>
      <c r="JX283" s="121"/>
      <c r="JY283" s="121"/>
      <c r="JZ283" s="121"/>
      <c r="KA283" s="121"/>
      <c r="KB283" s="121"/>
      <c r="KC283" s="121"/>
      <c r="KD283" s="102"/>
      <c r="KE283" s="121"/>
      <c r="KF283" s="121"/>
      <c r="KG283" s="121"/>
      <c r="KH283" s="121"/>
      <c r="KI283" s="121"/>
      <c r="KJ283" s="121"/>
      <c r="KK283" s="102"/>
      <c r="KL283" s="121"/>
      <c r="KM283" s="121"/>
      <c r="KN283" s="121"/>
      <c r="KO283" s="121"/>
      <c r="KP283" s="121"/>
      <c r="KQ283" s="121"/>
      <c r="KR283" s="121"/>
      <c r="KS283" s="121"/>
      <c r="KT283" s="121"/>
      <c r="KU283" s="121"/>
      <c r="KV283" s="121"/>
      <c r="KW283" s="121"/>
      <c r="KX283" s="121"/>
      <c r="KY283" s="102"/>
      <c r="KZ283" s="121"/>
      <c r="LA283" s="121"/>
      <c r="LB283" s="121"/>
      <c r="LC283" s="121"/>
      <c r="LD283" s="121"/>
      <c r="LE283" s="121"/>
      <c r="LF283" s="102"/>
      <c r="LG283" s="121"/>
      <c r="LH283" s="121"/>
      <c r="LI283" s="121"/>
      <c r="LJ283" s="121"/>
      <c r="LK283" s="121"/>
      <c r="LL283" s="121"/>
      <c r="LM283" s="102"/>
      <c r="LN283" s="121"/>
      <c r="LO283" s="121"/>
      <c r="LP283" s="121"/>
      <c r="LQ283" s="121"/>
      <c r="LR283" s="121"/>
      <c r="LS283" s="121"/>
      <c r="LT283" s="102"/>
      <c r="LU283" s="121"/>
      <c r="LV283" s="121"/>
      <c r="LW283" s="121"/>
      <c r="LX283" s="121"/>
      <c r="LY283" s="121"/>
      <c r="LZ283" s="121"/>
      <c r="MA283" s="102"/>
      <c r="MB283" s="121"/>
      <c r="MC283" s="121"/>
      <c r="MD283" s="121"/>
      <c r="ME283" s="121"/>
      <c r="MF283" s="121"/>
      <c r="MG283" s="121"/>
      <c r="MH283" s="121"/>
      <c r="MI283" s="121"/>
      <c r="MJ283" s="121"/>
      <c r="MK283" s="121"/>
      <c r="ML283" s="121"/>
      <c r="MM283" s="121"/>
      <c r="MN283" s="121"/>
      <c r="MO283" s="102"/>
      <c r="MP283" s="121"/>
      <c r="MQ283" s="121"/>
      <c r="MR283" s="121"/>
      <c r="MS283" s="121"/>
      <c r="MT283" s="121"/>
      <c r="MU283" s="121"/>
      <c r="MV283" s="102"/>
      <c r="MW283" s="121"/>
      <c r="MX283" s="121"/>
      <c r="MY283" s="121"/>
      <c r="MZ283" s="121"/>
      <c r="NA283" s="121"/>
      <c r="NB283" s="121"/>
      <c r="NC283" s="102"/>
      <c r="ND283" s="121"/>
      <c r="NE283" s="121"/>
      <c r="NF283" s="121"/>
      <c r="NG283" s="121"/>
      <c r="NH283" s="121"/>
      <c r="NI283" s="121"/>
      <c r="NJ283" s="102"/>
      <c r="NK283" s="121"/>
      <c r="NL283" s="121"/>
      <c r="NM283" s="121"/>
      <c r="NN283" s="121"/>
      <c r="NO283" s="121"/>
      <c r="NP283" s="121"/>
      <c r="NQ283" s="102"/>
      <c r="NR283" s="121"/>
      <c r="NS283" s="121"/>
      <c r="NT283" s="121"/>
      <c r="NU283" s="121"/>
      <c r="NV283" s="121"/>
      <c r="NW283" s="121"/>
      <c r="NX283" s="121"/>
      <c r="NY283" s="121"/>
      <c r="NZ283" s="121"/>
      <c r="OA283" s="121"/>
      <c r="OB283" s="121"/>
      <c r="OC283" s="121"/>
      <c r="OD283" s="121"/>
      <c r="OE283" s="102"/>
      <c r="OF283" s="121"/>
      <c r="OG283" s="121"/>
      <c r="OH283" s="121"/>
      <c r="OI283" s="121"/>
      <c r="OJ283" s="121"/>
      <c r="OK283" s="121"/>
      <c r="OL283" s="102"/>
      <c r="OM283" s="121"/>
      <c r="ON283" s="121"/>
      <c r="OO283" s="121"/>
      <c r="OP283" s="121"/>
      <c r="OQ283" s="121"/>
      <c r="OR283" s="121"/>
      <c r="OS283" s="102"/>
      <c r="OT283" s="121"/>
      <c r="OU283" s="121"/>
      <c r="OV283" s="121"/>
      <c r="OW283" s="121"/>
      <c r="OX283" s="121"/>
      <c r="OY283" s="121"/>
      <c r="OZ283" s="102"/>
      <c r="PA283" s="121"/>
      <c r="PB283" s="121"/>
      <c r="PC283" s="121"/>
      <c r="PD283" s="121"/>
      <c r="PE283" s="121"/>
      <c r="PF283" s="121"/>
      <c r="PG283" s="102"/>
      <c r="PH283" s="121"/>
      <c r="PI283" s="121"/>
      <c r="PJ283" s="121"/>
      <c r="PK283" s="121"/>
      <c r="PL283" s="121"/>
      <c r="PM283" s="121"/>
      <c r="PN283" s="121"/>
      <c r="PO283" s="121"/>
      <c r="PP283" s="121"/>
      <c r="PQ283" s="121"/>
      <c r="PR283" s="121"/>
      <c r="PS283" s="121"/>
      <c r="PT283" s="121"/>
      <c r="PU283" s="121"/>
      <c r="PV283" s="121"/>
      <c r="PW283" s="121"/>
      <c r="PX283" s="121"/>
      <c r="PY283" s="121"/>
      <c r="PZ283" s="121"/>
      <c r="QA283" s="121"/>
      <c r="QB283" s="121"/>
      <c r="QC283" s="121"/>
      <c r="QD283" s="121"/>
      <c r="QE283" s="121"/>
      <c r="QF283" s="121"/>
      <c r="QG283" s="121"/>
      <c r="QH283" s="121"/>
      <c r="QI283" s="121"/>
      <c r="QJ283" s="121"/>
      <c r="QK283" s="121"/>
      <c r="QL283" s="121"/>
      <c r="QM283" s="121"/>
      <c r="QN283" s="121"/>
      <c r="QO283" s="121"/>
      <c r="QP283" s="121"/>
      <c r="QQ283" s="121"/>
      <c r="QR283" s="121"/>
      <c r="QS283" s="121"/>
      <c r="QT283" s="121"/>
      <c r="QU283" s="121"/>
      <c r="QV283" s="121"/>
    </row>
    <row r="284" spans="1:464" ht="16.5">
      <c r="A284" s="121"/>
      <c r="B284" s="103"/>
      <c r="C284" s="103"/>
      <c r="D284" s="103"/>
      <c r="E284" s="103"/>
      <c r="F284" s="211"/>
      <c r="G284" s="211"/>
      <c r="H284" s="103"/>
      <c r="I284" s="103"/>
      <c r="J284" s="103"/>
      <c r="K284" s="121"/>
      <c r="L284" s="121"/>
      <c r="M284" s="121"/>
      <c r="N284" s="121"/>
      <c r="O284" s="121"/>
      <c r="P284" s="121"/>
      <c r="Q284" s="102"/>
      <c r="R284" s="121"/>
      <c r="S284" s="121"/>
      <c r="T284" s="121"/>
      <c r="U284" s="121"/>
      <c r="V284" s="121"/>
      <c r="W284" s="121"/>
      <c r="X284" s="102"/>
      <c r="Y284" s="121"/>
      <c r="Z284" s="121"/>
      <c r="AA284" s="121"/>
      <c r="AB284" s="121"/>
      <c r="AC284" s="121"/>
      <c r="AD284" s="121"/>
      <c r="AE284" s="102"/>
      <c r="AF284" s="121"/>
      <c r="AG284" s="121"/>
      <c r="AH284" s="121"/>
      <c r="AI284" s="121"/>
      <c r="AJ284" s="121"/>
      <c r="AK284" s="121"/>
      <c r="AL284" s="102"/>
      <c r="AM284" s="121"/>
      <c r="AN284" s="121"/>
      <c r="AO284" s="121"/>
      <c r="AP284" s="121"/>
      <c r="AQ284" s="121"/>
      <c r="AR284" s="121"/>
      <c r="AS284" s="102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02"/>
      <c r="BH284" s="121"/>
      <c r="BI284" s="121"/>
      <c r="BJ284" s="121"/>
      <c r="BK284" s="121"/>
      <c r="BL284" s="121"/>
      <c r="BM284" s="121"/>
      <c r="BN284" s="102"/>
      <c r="BO284" s="121"/>
      <c r="BP284" s="121"/>
      <c r="BQ284" s="121"/>
      <c r="BR284" s="121"/>
      <c r="BS284" s="121"/>
      <c r="BT284" s="121"/>
      <c r="BU284" s="102"/>
      <c r="BV284" s="121"/>
      <c r="BW284" s="121"/>
      <c r="BX284" s="121"/>
      <c r="BY284" s="121"/>
      <c r="BZ284" s="121"/>
      <c r="CA284" s="121"/>
      <c r="CB284" s="102"/>
      <c r="CC284" s="121"/>
      <c r="CD284" s="121"/>
      <c r="CE284" s="121"/>
      <c r="CF284" s="121"/>
      <c r="CG284" s="121"/>
      <c r="CH284" s="121"/>
      <c r="CI284" s="102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02"/>
      <c r="CX284" s="121"/>
      <c r="CY284" s="121"/>
      <c r="CZ284" s="121"/>
      <c r="DA284" s="121"/>
      <c r="DB284" s="121"/>
      <c r="DC284" s="121"/>
      <c r="DD284" s="102"/>
      <c r="DE284" s="121"/>
      <c r="DF284" s="121"/>
      <c r="DG284" s="121"/>
      <c r="DH284" s="121"/>
      <c r="DI284" s="121"/>
      <c r="DJ284" s="121"/>
      <c r="DK284" s="102"/>
      <c r="DL284" s="121"/>
      <c r="DM284" s="121"/>
      <c r="DN284" s="121"/>
      <c r="DO284" s="121"/>
      <c r="DP284" s="121"/>
      <c r="DQ284" s="121"/>
      <c r="DR284" s="102"/>
      <c r="DS284" s="121"/>
      <c r="DT284" s="121"/>
      <c r="DU284" s="121"/>
      <c r="DV284" s="121"/>
      <c r="DW284" s="121"/>
      <c r="DX284" s="121"/>
      <c r="DY284" s="102"/>
      <c r="DZ284" s="121"/>
      <c r="EA284" s="121"/>
      <c r="EB284" s="121"/>
      <c r="EC284" s="121"/>
      <c r="ED284" s="121"/>
      <c r="EE284" s="121"/>
      <c r="EF284" s="121"/>
      <c r="EG284" s="121"/>
      <c r="EH284" s="121"/>
      <c r="EI284" s="121"/>
      <c r="EJ284" s="121"/>
      <c r="EK284" s="121"/>
      <c r="EL284" s="121"/>
      <c r="EM284" s="102"/>
      <c r="EN284" s="121"/>
      <c r="EO284" s="121"/>
      <c r="EP284" s="121"/>
      <c r="EQ284" s="121"/>
      <c r="ER284" s="121"/>
      <c r="ES284" s="121"/>
      <c r="ET284" s="102"/>
      <c r="EU284" s="121"/>
      <c r="EV284" s="121"/>
      <c r="EW284" s="121"/>
      <c r="EX284" s="121"/>
      <c r="EY284" s="121"/>
      <c r="EZ284" s="121"/>
      <c r="FA284" s="102"/>
      <c r="FB284" s="121"/>
      <c r="FC284" s="121"/>
      <c r="FD284" s="121"/>
      <c r="FE284" s="121"/>
      <c r="FF284" s="121"/>
      <c r="FG284" s="121"/>
      <c r="FH284" s="102"/>
      <c r="FI284" s="121"/>
      <c r="FJ284" s="121"/>
      <c r="FK284" s="121"/>
      <c r="FL284" s="121"/>
      <c r="FM284" s="121"/>
      <c r="FN284" s="121"/>
      <c r="FO284" s="102"/>
      <c r="FP284" s="121"/>
      <c r="FQ284" s="121"/>
      <c r="FR284" s="121"/>
      <c r="FS284" s="121"/>
      <c r="FT284" s="121"/>
      <c r="FU284" s="121"/>
      <c r="FV284" s="121"/>
      <c r="FW284" s="121"/>
      <c r="FX284" s="121"/>
      <c r="FY284" s="121"/>
      <c r="FZ284" s="121"/>
      <c r="GA284" s="121"/>
      <c r="GB284" s="121"/>
      <c r="GC284" s="102"/>
      <c r="GD284" s="121"/>
      <c r="GE284" s="121"/>
      <c r="GF284" s="121"/>
      <c r="GG284" s="121"/>
      <c r="GH284" s="121"/>
      <c r="GI284" s="121"/>
      <c r="GJ284" s="102"/>
      <c r="GK284" s="121"/>
      <c r="GL284" s="121"/>
      <c r="GM284" s="121"/>
      <c r="GN284" s="121"/>
      <c r="GO284" s="121"/>
      <c r="GP284" s="121"/>
      <c r="GQ284" s="102"/>
      <c r="GR284" s="121"/>
      <c r="GS284" s="121"/>
      <c r="GT284" s="121"/>
      <c r="GU284" s="121"/>
      <c r="GV284" s="121"/>
      <c r="GW284" s="121"/>
      <c r="GX284" s="102"/>
      <c r="GY284" s="121"/>
      <c r="GZ284" s="121"/>
      <c r="HA284" s="121"/>
      <c r="HB284" s="121"/>
      <c r="HC284" s="121"/>
      <c r="HD284" s="121"/>
      <c r="HE284" s="102"/>
      <c r="HF284" s="121"/>
      <c r="HG284" s="121"/>
      <c r="HH284" s="121"/>
      <c r="HI284" s="121"/>
      <c r="HJ284" s="121"/>
      <c r="HK284" s="121"/>
      <c r="HL284" s="121"/>
      <c r="HM284" s="121"/>
      <c r="HN284" s="121"/>
      <c r="HO284" s="121"/>
      <c r="HP284" s="121"/>
      <c r="HQ284" s="121"/>
      <c r="HR284" s="121"/>
      <c r="HS284" s="102"/>
      <c r="HT284" s="121"/>
      <c r="HU284" s="121"/>
      <c r="HV284" s="121"/>
      <c r="HW284" s="121"/>
      <c r="HX284" s="121"/>
      <c r="HY284" s="121"/>
      <c r="HZ284" s="102"/>
      <c r="IA284" s="121"/>
      <c r="IB284" s="121"/>
      <c r="IC284" s="121"/>
      <c r="ID284" s="121"/>
      <c r="IE284" s="121"/>
      <c r="IF284" s="121"/>
      <c r="IG284" s="102"/>
      <c r="IH284" s="121"/>
      <c r="II284" s="121"/>
      <c r="IJ284" s="121"/>
      <c r="IK284" s="121"/>
      <c r="IL284" s="121"/>
      <c r="IM284" s="121"/>
      <c r="IN284" s="102"/>
      <c r="IO284" s="121"/>
      <c r="IP284" s="121"/>
      <c r="IQ284" s="121"/>
      <c r="IR284" s="121"/>
      <c r="IS284" s="121"/>
      <c r="IT284" s="121"/>
      <c r="IU284" s="102"/>
      <c r="IV284" s="121"/>
      <c r="IW284" s="121"/>
      <c r="IX284" s="121"/>
      <c r="IY284" s="121"/>
      <c r="IZ284" s="121"/>
      <c r="JA284" s="121"/>
      <c r="JB284" s="121"/>
      <c r="JC284" s="121"/>
      <c r="JD284" s="121"/>
      <c r="JE284" s="121"/>
      <c r="JF284" s="121"/>
      <c r="JG284" s="121"/>
      <c r="JH284" s="121"/>
      <c r="JI284" s="102"/>
      <c r="JJ284" s="121"/>
      <c r="JK284" s="121"/>
      <c r="JL284" s="121"/>
      <c r="JM284" s="121"/>
      <c r="JN284" s="121"/>
      <c r="JO284" s="121"/>
      <c r="JP284" s="102"/>
      <c r="JQ284" s="121"/>
      <c r="JR284" s="121"/>
      <c r="JS284" s="121"/>
      <c r="JT284" s="121"/>
      <c r="JU284" s="121"/>
      <c r="JV284" s="121"/>
      <c r="JW284" s="102"/>
      <c r="JX284" s="121"/>
      <c r="JY284" s="121"/>
      <c r="JZ284" s="121"/>
      <c r="KA284" s="121"/>
      <c r="KB284" s="121"/>
      <c r="KC284" s="121"/>
      <c r="KD284" s="102"/>
      <c r="KE284" s="121"/>
      <c r="KF284" s="121"/>
      <c r="KG284" s="121"/>
      <c r="KH284" s="121"/>
      <c r="KI284" s="121"/>
      <c r="KJ284" s="121"/>
      <c r="KK284" s="102"/>
      <c r="KL284" s="121"/>
      <c r="KM284" s="121"/>
      <c r="KN284" s="121"/>
      <c r="KO284" s="121"/>
      <c r="KP284" s="121"/>
      <c r="KQ284" s="121"/>
      <c r="KR284" s="121"/>
      <c r="KS284" s="121"/>
      <c r="KT284" s="121"/>
      <c r="KU284" s="121"/>
      <c r="KV284" s="121"/>
      <c r="KW284" s="121"/>
      <c r="KX284" s="121"/>
      <c r="KY284" s="102"/>
      <c r="KZ284" s="121"/>
      <c r="LA284" s="121"/>
      <c r="LB284" s="121"/>
      <c r="LC284" s="121"/>
      <c r="LD284" s="121"/>
      <c r="LE284" s="121"/>
      <c r="LF284" s="102"/>
      <c r="LG284" s="121"/>
      <c r="LH284" s="121"/>
      <c r="LI284" s="121"/>
      <c r="LJ284" s="121"/>
      <c r="LK284" s="121"/>
      <c r="LL284" s="121"/>
      <c r="LM284" s="102"/>
      <c r="LN284" s="121"/>
      <c r="LO284" s="121"/>
      <c r="LP284" s="121"/>
      <c r="LQ284" s="121"/>
      <c r="LR284" s="121"/>
      <c r="LS284" s="121"/>
      <c r="LT284" s="102"/>
      <c r="LU284" s="121"/>
      <c r="LV284" s="121"/>
      <c r="LW284" s="121"/>
      <c r="LX284" s="121"/>
      <c r="LY284" s="121"/>
      <c r="LZ284" s="121"/>
      <c r="MA284" s="102"/>
      <c r="MB284" s="121"/>
      <c r="MC284" s="121"/>
      <c r="MD284" s="121"/>
      <c r="ME284" s="121"/>
      <c r="MF284" s="121"/>
      <c r="MG284" s="121"/>
      <c r="MH284" s="121"/>
      <c r="MI284" s="121"/>
      <c r="MJ284" s="121"/>
      <c r="MK284" s="121"/>
      <c r="ML284" s="121"/>
      <c r="MM284" s="121"/>
      <c r="MN284" s="121"/>
      <c r="MO284" s="102"/>
      <c r="MP284" s="121"/>
      <c r="MQ284" s="121"/>
      <c r="MR284" s="121"/>
      <c r="MS284" s="121"/>
      <c r="MT284" s="121"/>
      <c r="MU284" s="121"/>
      <c r="MV284" s="102"/>
      <c r="MW284" s="121"/>
      <c r="MX284" s="121"/>
      <c r="MY284" s="121"/>
      <c r="MZ284" s="121"/>
      <c r="NA284" s="121"/>
      <c r="NB284" s="121"/>
      <c r="NC284" s="102"/>
      <c r="ND284" s="121"/>
      <c r="NE284" s="121"/>
      <c r="NF284" s="121"/>
      <c r="NG284" s="121"/>
      <c r="NH284" s="121"/>
      <c r="NI284" s="121"/>
      <c r="NJ284" s="102"/>
      <c r="NK284" s="121"/>
      <c r="NL284" s="121"/>
      <c r="NM284" s="121"/>
      <c r="NN284" s="121"/>
      <c r="NO284" s="121"/>
      <c r="NP284" s="121"/>
      <c r="NQ284" s="102"/>
      <c r="NR284" s="121"/>
      <c r="NS284" s="121"/>
      <c r="NT284" s="121"/>
      <c r="NU284" s="121"/>
      <c r="NV284" s="121"/>
      <c r="NW284" s="121"/>
      <c r="NX284" s="121"/>
      <c r="NY284" s="121"/>
      <c r="NZ284" s="121"/>
      <c r="OA284" s="121"/>
      <c r="OB284" s="121"/>
      <c r="OC284" s="121"/>
      <c r="OD284" s="121"/>
      <c r="OE284" s="102"/>
      <c r="OF284" s="121"/>
      <c r="OG284" s="121"/>
      <c r="OH284" s="121"/>
      <c r="OI284" s="121"/>
      <c r="OJ284" s="121"/>
      <c r="OK284" s="121"/>
      <c r="OL284" s="102"/>
      <c r="OM284" s="121"/>
      <c r="ON284" s="121"/>
      <c r="OO284" s="121"/>
      <c r="OP284" s="121"/>
      <c r="OQ284" s="121"/>
      <c r="OR284" s="121"/>
      <c r="OS284" s="102"/>
      <c r="OT284" s="121"/>
      <c r="OU284" s="121"/>
      <c r="OV284" s="121"/>
      <c r="OW284" s="121"/>
      <c r="OX284" s="121"/>
      <c r="OY284" s="121"/>
      <c r="OZ284" s="102"/>
      <c r="PA284" s="121"/>
      <c r="PB284" s="121"/>
      <c r="PC284" s="121"/>
      <c r="PD284" s="121"/>
      <c r="PE284" s="121"/>
      <c r="PF284" s="121"/>
      <c r="PG284" s="102"/>
      <c r="PH284" s="121"/>
      <c r="PI284" s="121"/>
      <c r="PJ284" s="121"/>
      <c r="PK284" s="121"/>
      <c r="PL284" s="121"/>
      <c r="PM284" s="121"/>
      <c r="PN284" s="121"/>
      <c r="PO284" s="121"/>
      <c r="PP284" s="121"/>
      <c r="PQ284" s="121"/>
      <c r="PR284" s="121"/>
      <c r="PS284" s="121"/>
      <c r="PT284" s="121"/>
      <c r="PU284" s="121"/>
      <c r="PV284" s="121"/>
      <c r="PW284" s="121"/>
      <c r="PX284" s="121"/>
      <c r="PY284" s="121"/>
      <c r="PZ284" s="121"/>
      <c r="QA284" s="121"/>
      <c r="QB284" s="121"/>
      <c r="QC284" s="121"/>
      <c r="QD284" s="121"/>
      <c r="QE284" s="121"/>
      <c r="QF284" s="121"/>
      <c r="QG284" s="121"/>
      <c r="QH284" s="121"/>
      <c r="QI284" s="121"/>
      <c r="QJ284" s="121"/>
      <c r="QK284" s="121"/>
      <c r="QL284" s="121"/>
      <c r="QM284" s="121"/>
      <c r="QN284" s="121"/>
      <c r="QO284" s="121"/>
      <c r="QP284" s="121"/>
      <c r="QQ284" s="121"/>
      <c r="QR284" s="121"/>
      <c r="QS284" s="121"/>
      <c r="QT284" s="121"/>
      <c r="QU284" s="121"/>
      <c r="QV284" s="121"/>
    </row>
    <row r="285" spans="1:464" ht="16.5">
      <c r="A285" s="121"/>
      <c r="B285" s="103"/>
      <c r="C285" s="103"/>
      <c r="D285" s="103"/>
      <c r="E285" s="103"/>
      <c r="F285" s="211"/>
      <c r="G285" s="211"/>
      <c r="H285" s="103"/>
      <c r="I285" s="103"/>
      <c r="J285" s="103"/>
      <c r="K285" s="121"/>
      <c r="L285" s="121"/>
      <c r="M285" s="121"/>
      <c r="N285" s="121"/>
      <c r="O285" s="121"/>
      <c r="P285" s="121"/>
      <c r="Q285" s="102"/>
      <c r="R285" s="121"/>
      <c r="S285" s="121"/>
      <c r="T285" s="121"/>
      <c r="U285" s="121"/>
      <c r="V285" s="121"/>
      <c r="W285" s="121"/>
      <c r="X285" s="102"/>
      <c r="Y285" s="121"/>
      <c r="Z285" s="121"/>
      <c r="AA285" s="121"/>
      <c r="AB285" s="121"/>
      <c r="AC285" s="121"/>
      <c r="AD285" s="121"/>
      <c r="AE285" s="102"/>
      <c r="AF285" s="121"/>
      <c r="AG285" s="121"/>
      <c r="AH285" s="121"/>
      <c r="AI285" s="121"/>
      <c r="AJ285" s="121"/>
      <c r="AK285" s="121"/>
      <c r="AL285" s="102"/>
      <c r="AM285" s="121"/>
      <c r="AN285" s="121"/>
      <c r="AO285" s="121"/>
      <c r="AP285" s="121"/>
      <c r="AQ285" s="121"/>
      <c r="AR285" s="121"/>
      <c r="AS285" s="102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02"/>
      <c r="BH285" s="121"/>
      <c r="BI285" s="121"/>
      <c r="BJ285" s="121"/>
      <c r="BK285" s="121"/>
      <c r="BL285" s="121"/>
      <c r="BM285" s="121"/>
      <c r="BN285" s="102"/>
      <c r="BO285" s="121"/>
      <c r="BP285" s="121"/>
      <c r="BQ285" s="121"/>
      <c r="BR285" s="121"/>
      <c r="BS285" s="121"/>
      <c r="BT285" s="121"/>
      <c r="BU285" s="102"/>
      <c r="BV285" s="121"/>
      <c r="BW285" s="121"/>
      <c r="BX285" s="121"/>
      <c r="BY285" s="121"/>
      <c r="BZ285" s="121"/>
      <c r="CA285" s="121"/>
      <c r="CB285" s="102"/>
      <c r="CC285" s="121"/>
      <c r="CD285" s="121"/>
      <c r="CE285" s="121"/>
      <c r="CF285" s="121"/>
      <c r="CG285" s="121"/>
      <c r="CH285" s="121"/>
      <c r="CI285" s="102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02"/>
      <c r="CX285" s="121"/>
      <c r="CY285" s="121"/>
      <c r="CZ285" s="121"/>
      <c r="DA285" s="121"/>
      <c r="DB285" s="121"/>
      <c r="DC285" s="121"/>
      <c r="DD285" s="102"/>
      <c r="DE285" s="121"/>
      <c r="DF285" s="121"/>
      <c r="DG285" s="121"/>
      <c r="DH285" s="121"/>
      <c r="DI285" s="121"/>
      <c r="DJ285" s="121"/>
      <c r="DK285" s="102"/>
      <c r="DL285" s="121"/>
      <c r="DM285" s="121"/>
      <c r="DN285" s="121"/>
      <c r="DO285" s="121"/>
      <c r="DP285" s="121"/>
      <c r="DQ285" s="121"/>
      <c r="DR285" s="102"/>
      <c r="DS285" s="121"/>
      <c r="DT285" s="121"/>
      <c r="DU285" s="121"/>
      <c r="DV285" s="121"/>
      <c r="DW285" s="121"/>
      <c r="DX285" s="121"/>
      <c r="DY285" s="102"/>
      <c r="DZ285" s="121"/>
      <c r="EA285" s="121"/>
      <c r="EB285" s="121"/>
      <c r="EC285" s="121"/>
      <c r="ED285" s="121"/>
      <c r="EE285" s="121"/>
      <c r="EF285" s="121"/>
      <c r="EG285" s="121"/>
      <c r="EH285" s="121"/>
      <c r="EI285" s="121"/>
      <c r="EJ285" s="121"/>
      <c r="EK285" s="121"/>
      <c r="EL285" s="121"/>
      <c r="EM285" s="102"/>
      <c r="EN285" s="121"/>
      <c r="EO285" s="121"/>
      <c r="EP285" s="121"/>
      <c r="EQ285" s="121"/>
      <c r="ER285" s="121"/>
      <c r="ES285" s="121"/>
      <c r="ET285" s="102"/>
      <c r="EU285" s="121"/>
      <c r="EV285" s="121"/>
      <c r="EW285" s="121"/>
      <c r="EX285" s="121"/>
      <c r="EY285" s="121"/>
      <c r="EZ285" s="121"/>
      <c r="FA285" s="102"/>
      <c r="FB285" s="121"/>
      <c r="FC285" s="121"/>
      <c r="FD285" s="121"/>
      <c r="FE285" s="121"/>
      <c r="FF285" s="121"/>
      <c r="FG285" s="121"/>
      <c r="FH285" s="102"/>
      <c r="FI285" s="121"/>
      <c r="FJ285" s="121"/>
      <c r="FK285" s="121"/>
      <c r="FL285" s="121"/>
      <c r="FM285" s="121"/>
      <c r="FN285" s="121"/>
      <c r="FO285" s="102"/>
      <c r="FP285" s="121"/>
      <c r="FQ285" s="121"/>
      <c r="FR285" s="121"/>
      <c r="FS285" s="121"/>
      <c r="FT285" s="121"/>
      <c r="FU285" s="121"/>
      <c r="FV285" s="121"/>
      <c r="FW285" s="121"/>
      <c r="FX285" s="121"/>
      <c r="FY285" s="121"/>
      <c r="FZ285" s="121"/>
      <c r="GA285" s="121"/>
      <c r="GB285" s="121"/>
      <c r="GC285" s="102"/>
      <c r="GD285" s="121"/>
      <c r="GE285" s="121"/>
      <c r="GF285" s="121"/>
      <c r="GG285" s="121"/>
      <c r="GH285" s="121"/>
      <c r="GI285" s="121"/>
      <c r="GJ285" s="102"/>
      <c r="GK285" s="121"/>
      <c r="GL285" s="121"/>
      <c r="GM285" s="121"/>
      <c r="GN285" s="121"/>
      <c r="GO285" s="121"/>
      <c r="GP285" s="121"/>
      <c r="GQ285" s="102"/>
      <c r="GR285" s="121"/>
      <c r="GS285" s="121"/>
      <c r="GT285" s="121"/>
      <c r="GU285" s="121"/>
      <c r="GV285" s="121"/>
      <c r="GW285" s="121"/>
      <c r="GX285" s="102"/>
      <c r="GY285" s="121"/>
      <c r="GZ285" s="121"/>
      <c r="HA285" s="121"/>
      <c r="HB285" s="121"/>
      <c r="HC285" s="121"/>
      <c r="HD285" s="121"/>
      <c r="HE285" s="102"/>
      <c r="HF285" s="121"/>
      <c r="HG285" s="121"/>
      <c r="HH285" s="121"/>
      <c r="HI285" s="121"/>
      <c r="HJ285" s="121"/>
      <c r="HK285" s="121"/>
      <c r="HL285" s="121"/>
      <c r="HM285" s="121"/>
      <c r="HN285" s="121"/>
      <c r="HO285" s="121"/>
      <c r="HP285" s="121"/>
      <c r="HQ285" s="121"/>
      <c r="HR285" s="121"/>
      <c r="HS285" s="102"/>
      <c r="HT285" s="121"/>
      <c r="HU285" s="121"/>
      <c r="HV285" s="121"/>
      <c r="HW285" s="121"/>
      <c r="HX285" s="121"/>
      <c r="HY285" s="121"/>
      <c r="HZ285" s="102"/>
      <c r="IA285" s="121"/>
      <c r="IB285" s="121"/>
      <c r="IC285" s="121"/>
      <c r="ID285" s="121"/>
      <c r="IE285" s="121"/>
      <c r="IF285" s="121"/>
      <c r="IG285" s="102"/>
      <c r="IH285" s="121"/>
      <c r="II285" s="121"/>
      <c r="IJ285" s="121"/>
      <c r="IK285" s="121"/>
      <c r="IL285" s="121"/>
      <c r="IM285" s="121"/>
      <c r="IN285" s="102"/>
      <c r="IO285" s="121"/>
      <c r="IP285" s="121"/>
      <c r="IQ285" s="121"/>
      <c r="IR285" s="121"/>
      <c r="IS285" s="121"/>
      <c r="IT285" s="121"/>
      <c r="IU285" s="102"/>
      <c r="IV285" s="121"/>
      <c r="IW285" s="121"/>
      <c r="IX285" s="121"/>
      <c r="IY285" s="121"/>
      <c r="IZ285" s="121"/>
      <c r="JA285" s="121"/>
      <c r="JB285" s="121"/>
      <c r="JC285" s="121"/>
      <c r="JD285" s="121"/>
      <c r="JE285" s="121"/>
      <c r="JF285" s="121"/>
      <c r="JG285" s="121"/>
      <c r="JH285" s="121"/>
      <c r="JI285" s="102"/>
      <c r="JJ285" s="121"/>
      <c r="JK285" s="121"/>
      <c r="JL285" s="121"/>
      <c r="JM285" s="121"/>
      <c r="JN285" s="121"/>
      <c r="JO285" s="121"/>
      <c r="JP285" s="102"/>
      <c r="JQ285" s="121"/>
      <c r="JR285" s="121"/>
      <c r="JS285" s="121"/>
      <c r="JT285" s="121"/>
      <c r="JU285" s="121"/>
      <c r="JV285" s="121"/>
      <c r="JW285" s="102"/>
      <c r="JX285" s="121"/>
      <c r="JY285" s="121"/>
      <c r="JZ285" s="121"/>
      <c r="KA285" s="121"/>
      <c r="KB285" s="121"/>
      <c r="KC285" s="121"/>
      <c r="KD285" s="102"/>
      <c r="KE285" s="121"/>
      <c r="KF285" s="121"/>
      <c r="KG285" s="121"/>
      <c r="KH285" s="121"/>
      <c r="KI285" s="121"/>
      <c r="KJ285" s="121"/>
      <c r="KK285" s="102"/>
      <c r="KL285" s="121"/>
      <c r="KM285" s="121"/>
      <c r="KN285" s="121"/>
      <c r="KO285" s="121"/>
      <c r="KP285" s="121"/>
      <c r="KQ285" s="121"/>
      <c r="KR285" s="121"/>
      <c r="KS285" s="121"/>
      <c r="KT285" s="121"/>
      <c r="KU285" s="121"/>
      <c r="KV285" s="121"/>
      <c r="KW285" s="121"/>
      <c r="KX285" s="121"/>
      <c r="KY285" s="102"/>
      <c r="KZ285" s="121"/>
      <c r="LA285" s="121"/>
      <c r="LB285" s="121"/>
      <c r="LC285" s="121"/>
      <c r="LD285" s="121"/>
      <c r="LE285" s="121"/>
      <c r="LF285" s="102"/>
      <c r="LG285" s="121"/>
      <c r="LH285" s="121"/>
      <c r="LI285" s="121"/>
      <c r="LJ285" s="121"/>
      <c r="LK285" s="121"/>
      <c r="LL285" s="121"/>
      <c r="LM285" s="102"/>
      <c r="LN285" s="121"/>
      <c r="LO285" s="121"/>
      <c r="LP285" s="121"/>
      <c r="LQ285" s="121"/>
      <c r="LR285" s="121"/>
      <c r="LS285" s="121"/>
      <c r="LT285" s="102"/>
      <c r="LU285" s="121"/>
      <c r="LV285" s="121"/>
      <c r="LW285" s="121"/>
      <c r="LX285" s="121"/>
      <c r="LY285" s="121"/>
      <c r="LZ285" s="121"/>
      <c r="MA285" s="102"/>
      <c r="MB285" s="121"/>
      <c r="MC285" s="121"/>
      <c r="MD285" s="121"/>
      <c r="ME285" s="121"/>
      <c r="MF285" s="121"/>
      <c r="MG285" s="121"/>
      <c r="MH285" s="121"/>
      <c r="MI285" s="121"/>
      <c r="MJ285" s="121"/>
      <c r="MK285" s="121"/>
      <c r="ML285" s="121"/>
      <c r="MM285" s="121"/>
      <c r="MN285" s="121"/>
      <c r="MO285" s="102"/>
      <c r="MP285" s="121"/>
      <c r="MQ285" s="121"/>
      <c r="MR285" s="121"/>
      <c r="MS285" s="121"/>
      <c r="MT285" s="121"/>
      <c r="MU285" s="121"/>
      <c r="MV285" s="102"/>
      <c r="MW285" s="121"/>
      <c r="MX285" s="121"/>
      <c r="MY285" s="121"/>
      <c r="MZ285" s="121"/>
      <c r="NA285" s="121"/>
      <c r="NB285" s="121"/>
      <c r="NC285" s="102"/>
      <c r="ND285" s="121"/>
      <c r="NE285" s="121"/>
      <c r="NF285" s="121"/>
      <c r="NG285" s="121"/>
      <c r="NH285" s="121"/>
      <c r="NI285" s="121"/>
      <c r="NJ285" s="102"/>
      <c r="NK285" s="121"/>
      <c r="NL285" s="121"/>
      <c r="NM285" s="121"/>
      <c r="NN285" s="121"/>
      <c r="NO285" s="121"/>
      <c r="NP285" s="121"/>
      <c r="NQ285" s="102"/>
      <c r="NR285" s="121"/>
      <c r="NS285" s="121"/>
      <c r="NT285" s="121"/>
      <c r="NU285" s="121"/>
      <c r="NV285" s="121"/>
      <c r="NW285" s="121"/>
      <c r="NX285" s="121"/>
      <c r="NY285" s="121"/>
      <c r="NZ285" s="121"/>
      <c r="OA285" s="121"/>
      <c r="OB285" s="121"/>
      <c r="OC285" s="121"/>
      <c r="OD285" s="121"/>
      <c r="OE285" s="102"/>
      <c r="OF285" s="121"/>
      <c r="OG285" s="121"/>
      <c r="OH285" s="121"/>
      <c r="OI285" s="121"/>
      <c r="OJ285" s="121"/>
      <c r="OK285" s="121"/>
      <c r="OL285" s="102"/>
      <c r="OM285" s="121"/>
      <c r="ON285" s="121"/>
      <c r="OO285" s="121"/>
      <c r="OP285" s="121"/>
      <c r="OQ285" s="121"/>
      <c r="OR285" s="121"/>
      <c r="OS285" s="102"/>
      <c r="OT285" s="121"/>
      <c r="OU285" s="121"/>
      <c r="OV285" s="121"/>
      <c r="OW285" s="121"/>
      <c r="OX285" s="121"/>
      <c r="OY285" s="121"/>
      <c r="OZ285" s="102"/>
      <c r="PA285" s="121"/>
      <c r="PB285" s="121"/>
      <c r="PC285" s="121"/>
      <c r="PD285" s="121"/>
      <c r="PE285" s="121"/>
      <c r="PF285" s="121"/>
      <c r="PG285" s="102"/>
      <c r="PH285" s="121"/>
      <c r="PI285" s="121"/>
      <c r="PJ285" s="121"/>
      <c r="PK285" s="121"/>
      <c r="PL285" s="121"/>
      <c r="PM285" s="121"/>
      <c r="PN285" s="121"/>
      <c r="PO285" s="121"/>
      <c r="PP285" s="121"/>
      <c r="PQ285" s="121"/>
      <c r="PR285" s="121"/>
      <c r="PS285" s="121"/>
      <c r="PT285" s="121"/>
      <c r="PU285" s="121"/>
      <c r="PV285" s="121"/>
      <c r="PW285" s="121"/>
      <c r="PX285" s="121"/>
      <c r="PY285" s="121"/>
      <c r="PZ285" s="121"/>
      <c r="QA285" s="121"/>
      <c r="QB285" s="121"/>
      <c r="QC285" s="121"/>
      <c r="QD285" s="121"/>
      <c r="QE285" s="121"/>
      <c r="QF285" s="121"/>
      <c r="QG285" s="121"/>
      <c r="QH285" s="121"/>
      <c r="QI285" s="121"/>
      <c r="QJ285" s="121"/>
      <c r="QK285" s="121"/>
      <c r="QL285" s="121"/>
      <c r="QM285" s="121"/>
      <c r="QN285" s="121"/>
      <c r="QO285" s="121"/>
      <c r="QP285" s="121"/>
      <c r="QQ285" s="121"/>
      <c r="QR285" s="121"/>
      <c r="QS285" s="121"/>
      <c r="QT285" s="121"/>
      <c r="QU285" s="121"/>
      <c r="QV285" s="121"/>
    </row>
    <row r="286" spans="1:464" ht="16.5">
      <c r="A286" s="121"/>
      <c r="B286" s="103"/>
      <c r="C286" s="103"/>
      <c r="D286" s="103"/>
      <c r="E286" s="103"/>
      <c r="F286" s="211"/>
      <c r="G286" s="211"/>
      <c r="H286" s="103"/>
      <c r="I286" s="103"/>
      <c r="J286" s="103"/>
      <c r="K286" s="121"/>
      <c r="L286" s="121"/>
      <c r="M286" s="121"/>
      <c r="N286" s="121"/>
      <c r="O286" s="121"/>
      <c r="P286" s="121"/>
      <c r="Q286" s="102"/>
      <c r="R286" s="121"/>
      <c r="S286" s="121"/>
      <c r="T286" s="121"/>
      <c r="U286" s="121"/>
      <c r="V286" s="121"/>
      <c r="W286" s="121"/>
      <c r="X286" s="102"/>
      <c r="Y286" s="121"/>
      <c r="Z286" s="121"/>
      <c r="AA286" s="121"/>
      <c r="AB286" s="121"/>
      <c r="AC286" s="121"/>
      <c r="AD286" s="121"/>
      <c r="AE286" s="102"/>
      <c r="AF286" s="121"/>
      <c r="AG286" s="121"/>
      <c r="AH286" s="121"/>
      <c r="AI286" s="121"/>
      <c r="AJ286" s="121"/>
      <c r="AK286" s="121"/>
      <c r="AL286" s="102"/>
      <c r="AM286" s="121"/>
      <c r="AN286" s="121"/>
      <c r="AO286" s="121"/>
      <c r="AP286" s="121"/>
      <c r="AQ286" s="121"/>
      <c r="AR286" s="121"/>
      <c r="AS286" s="102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02"/>
      <c r="BH286" s="121"/>
      <c r="BI286" s="121"/>
      <c r="BJ286" s="121"/>
      <c r="BK286" s="121"/>
      <c r="BL286" s="121"/>
      <c r="BM286" s="121"/>
      <c r="BN286" s="102"/>
      <c r="BO286" s="121"/>
      <c r="BP286" s="121"/>
      <c r="BQ286" s="121"/>
      <c r="BR286" s="121"/>
      <c r="BS286" s="121"/>
      <c r="BT286" s="121"/>
      <c r="BU286" s="102"/>
      <c r="BV286" s="121"/>
      <c r="BW286" s="121"/>
      <c r="BX286" s="121"/>
      <c r="BY286" s="121"/>
      <c r="BZ286" s="121"/>
      <c r="CA286" s="121"/>
      <c r="CB286" s="102"/>
      <c r="CC286" s="121"/>
      <c r="CD286" s="121"/>
      <c r="CE286" s="121"/>
      <c r="CF286" s="121"/>
      <c r="CG286" s="121"/>
      <c r="CH286" s="121"/>
      <c r="CI286" s="102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02"/>
      <c r="CX286" s="121"/>
      <c r="CY286" s="121"/>
      <c r="CZ286" s="121"/>
      <c r="DA286" s="121"/>
      <c r="DB286" s="121"/>
      <c r="DC286" s="121"/>
      <c r="DD286" s="102"/>
      <c r="DE286" s="121"/>
      <c r="DF286" s="121"/>
      <c r="DG286" s="121"/>
      <c r="DH286" s="121"/>
      <c r="DI286" s="121"/>
      <c r="DJ286" s="121"/>
      <c r="DK286" s="102"/>
      <c r="DL286" s="121"/>
      <c r="DM286" s="121"/>
      <c r="DN286" s="121"/>
      <c r="DO286" s="121"/>
      <c r="DP286" s="121"/>
      <c r="DQ286" s="121"/>
      <c r="DR286" s="102"/>
      <c r="DS286" s="121"/>
      <c r="DT286" s="121"/>
      <c r="DU286" s="121"/>
      <c r="DV286" s="121"/>
      <c r="DW286" s="121"/>
      <c r="DX286" s="121"/>
      <c r="DY286" s="102"/>
      <c r="DZ286" s="121"/>
      <c r="EA286" s="121"/>
      <c r="EB286" s="121"/>
      <c r="EC286" s="121"/>
      <c r="ED286" s="121"/>
      <c r="EE286" s="121"/>
      <c r="EF286" s="121"/>
      <c r="EG286" s="121"/>
      <c r="EH286" s="121"/>
      <c r="EI286" s="121"/>
      <c r="EJ286" s="121"/>
      <c r="EK286" s="121"/>
      <c r="EL286" s="121"/>
      <c r="EM286" s="102"/>
      <c r="EN286" s="121"/>
      <c r="EO286" s="121"/>
      <c r="EP286" s="121"/>
      <c r="EQ286" s="121"/>
      <c r="ER286" s="121"/>
      <c r="ES286" s="121"/>
      <c r="ET286" s="102"/>
      <c r="EU286" s="121"/>
      <c r="EV286" s="121"/>
      <c r="EW286" s="121"/>
      <c r="EX286" s="121"/>
      <c r="EY286" s="121"/>
      <c r="EZ286" s="121"/>
      <c r="FA286" s="102"/>
      <c r="FB286" s="121"/>
      <c r="FC286" s="121"/>
      <c r="FD286" s="121"/>
      <c r="FE286" s="121"/>
      <c r="FF286" s="121"/>
      <c r="FG286" s="121"/>
      <c r="FH286" s="102"/>
      <c r="FI286" s="121"/>
      <c r="FJ286" s="121"/>
      <c r="FK286" s="121"/>
      <c r="FL286" s="121"/>
      <c r="FM286" s="121"/>
      <c r="FN286" s="121"/>
      <c r="FO286" s="102"/>
      <c r="FP286" s="121"/>
      <c r="FQ286" s="121"/>
      <c r="FR286" s="121"/>
      <c r="FS286" s="121"/>
      <c r="FT286" s="121"/>
      <c r="FU286" s="121"/>
      <c r="FV286" s="121"/>
      <c r="FW286" s="121"/>
      <c r="FX286" s="121"/>
      <c r="FY286" s="121"/>
      <c r="FZ286" s="121"/>
      <c r="GA286" s="121"/>
      <c r="GB286" s="121"/>
      <c r="GC286" s="102"/>
      <c r="GD286" s="121"/>
      <c r="GE286" s="121"/>
      <c r="GF286" s="121"/>
      <c r="GG286" s="121"/>
      <c r="GH286" s="121"/>
      <c r="GI286" s="121"/>
      <c r="GJ286" s="102"/>
      <c r="GK286" s="121"/>
      <c r="GL286" s="121"/>
      <c r="GM286" s="121"/>
      <c r="GN286" s="121"/>
      <c r="GO286" s="121"/>
      <c r="GP286" s="121"/>
      <c r="GQ286" s="102"/>
      <c r="GR286" s="121"/>
      <c r="GS286" s="121"/>
      <c r="GT286" s="121"/>
      <c r="GU286" s="121"/>
      <c r="GV286" s="121"/>
      <c r="GW286" s="121"/>
      <c r="GX286" s="102"/>
      <c r="GY286" s="121"/>
      <c r="GZ286" s="121"/>
      <c r="HA286" s="121"/>
      <c r="HB286" s="121"/>
      <c r="HC286" s="121"/>
      <c r="HD286" s="121"/>
      <c r="HE286" s="102"/>
      <c r="HF286" s="121"/>
      <c r="HG286" s="121"/>
      <c r="HH286" s="121"/>
      <c r="HI286" s="121"/>
      <c r="HJ286" s="121"/>
      <c r="HK286" s="121"/>
      <c r="HL286" s="121"/>
      <c r="HM286" s="121"/>
      <c r="HN286" s="121"/>
      <c r="HO286" s="121"/>
      <c r="HP286" s="121"/>
      <c r="HQ286" s="121"/>
      <c r="HR286" s="121"/>
      <c r="HS286" s="102"/>
      <c r="HT286" s="121"/>
      <c r="HU286" s="121"/>
      <c r="HV286" s="121"/>
      <c r="HW286" s="121"/>
      <c r="HX286" s="121"/>
      <c r="HY286" s="121"/>
      <c r="HZ286" s="102"/>
      <c r="IA286" s="121"/>
      <c r="IB286" s="121"/>
      <c r="IC286" s="121"/>
      <c r="ID286" s="121"/>
      <c r="IE286" s="121"/>
      <c r="IF286" s="121"/>
      <c r="IG286" s="102"/>
      <c r="IH286" s="121"/>
      <c r="II286" s="121"/>
      <c r="IJ286" s="121"/>
      <c r="IK286" s="121"/>
      <c r="IL286" s="121"/>
      <c r="IM286" s="121"/>
      <c r="IN286" s="102"/>
      <c r="IO286" s="121"/>
      <c r="IP286" s="121"/>
      <c r="IQ286" s="121"/>
      <c r="IR286" s="121"/>
      <c r="IS286" s="121"/>
      <c r="IT286" s="121"/>
      <c r="IU286" s="102"/>
      <c r="IV286" s="121"/>
      <c r="IW286" s="121"/>
      <c r="IX286" s="121"/>
      <c r="IY286" s="121"/>
      <c r="IZ286" s="121"/>
      <c r="JA286" s="121"/>
      <c r="JB286" s="121"/>
      <c r="JC286" s="121"/>
      <c r="JD286" s="121"/>
      <c r="JE286" s="121"/>
      <c r="JF286" s="121"/>
      <c r="JG286" s="121"/>
      <c r="JH286" s="121"/>
      <c r="JI286" s="102"/>
      <c r="JJ286" s="121"/>
      <c r="JK286" s="121"/>
      <c r="JL286" s="121"/>
      <c r="JM286" s="121"/>
      <c r="JN286" s="121"/>
      <c r="JO286" s="121"/>
      <c r="JP286" s="102"/>
      <c r="JQ286" s="121"/>
      <c r="JR286" s="121"/>
      <c r="JS286" s="121"/>
      <c r="JT286" s="121"/>
      <c r="JU286" s="121"/>
      <c r="JV286" s="121"/>
      <c r="JW286" s="102"/>
      <c r="JX286" s="121"/>
      <c r="JY286" s="121"/>
      <c r="JZ286" s="121"/>
      <c r="KA286" s="121"/>
      <c r="KB286" s="121"/>
      <c r="KC286" s="121"/>
      <c r="KD286" s="102"/>
      <c r="KE286" s="121"/>
      <c r="KF286" s="121"/>
      <c r="KG286" s="121"/>
      <c r="KH286" s="121"/>
      <c r="KI286" s="121"/>
      <c r="KJ286" s="121"/>
      <c r="KK286" s="102"/>
      <c r="KL286" s="121"/>
      <c r="KM286" s="121"/>
      <c r="KN286" s="121"/>
      <c r="KO286" s="121"/>
      <c r="KP286" s="121"/>
      <c r="KQ286" s="121"/>
      <c r="KR286" s="121"/>
      <c r="KS286" s="121"/>
      <c r="KT286" s="121"/>
      <c r="KU286" s="121"/>
      <c r="KV286" s="121"/>
      <c r="KW286" s="121"/>
      <c r="KX286" s="121"/>
      <c r="KY286" s="102"/>
      <c r="KZ286" s="121"/>
      <c r="LA286" s="121"/>
      <c r="LB286" s="121"/>
      <c r="LC286" s="121"/>
      <c r="LD286" s="121"/>
      <c r="LE286" s="121"/>
      <c r="LF286" s="102"/>
      <c r="LG286" s="121"/>
      <c r="LH286" s="121"/>
      <c r="LI286" s="121"/>
      <c r="LJ286" s="121"/>
      <c r="LK286" s="121"/>
      <c r="LL286" s="121"/>
      <c r="LM286" s="102"/>
      <c r="LN286" s="121"/>
      <c r="LO286" s="121"/>
      <c r="LP286" s="121"/>
      <c r="LQ286" s="121"/>
      <c r="LR286" s="121"/>
      <c r="LS286" s="121"/>
      <c r="LT286" s="102"/>
      <c r="LU286" s="121"/>
      <c r="LV286" s="121"/>
      <c r="LW286" s="121"/>
      <c r="LX286" s="121"/>
      <c r="LY286" s="121"/>
      <c r="LZ286" s="121"/>
      <c r="MA286" s="102"/>
      <c r="MB286" s="121"/>
      <c r="MC286" s="121"/>
      <c r="MD286" s="121"/>
      <c r="ME286" s="121"/>
      <c r="MF286" s="121"/>
      <c r="MG286" s="121"/>
      <c r="MH286" s="121"/>
      <c r="MI286" s="121"/>
      <c r="MJ286" s="121"/>
      <c r="MK286" s="121"/>
      <c r="ML286" s="121"/>
      <c r="MM286" s="121"/>
      <c r="MN286" s="121"/>
      <c r="MO286" s="102"/>
      <c r="MP286" s="121"/>
      <c r="MQ286" s="121"/>
      <c r="MR286" s="121"/>
      <c r="MS286" s="121"/>
      <c r="MT286" s="121"/>
      <c r="MU286" s="121"/>
      <c r="MV286" s="102"/>
      <c r="MW286" s="121"/>
      <c r="MX286" s="121"/>
      <c r="MY286" s="121"/>
      <c r="MZ286" s="121"/>
      <c r="NA286" s="121"/>
      <c r="NB286" s="121"/>
      <c r="NC286" s="102"/>
      <c r="ND286" s="121"/>
      <c r="NE286" s="121"/>
      <c r="NF286" s="121"/>
      <c r="NG286" s="121"/>
      <c r="NH286" s="121"/>
      <c r="NI286" s="121"/>
      <c r="NJ286" s="102"/>
      <c r="NK286" s="121"/>
      <c r="NL286" s="121"/>
      <c r="NM286" s="121"/>
      <c r="NN286" s="121"/>
      <c r="NO286" s="121"/>
      <c r="NP286" s="121"/>
      <c r="NQ286" s="102"/>
      <c r="NR286" s="121"/>
      <c r="NS286" s="121"/>
      <c r="NT286" s="121"/>
      <c r="NU286" s="121"/>
      <c r="NV286" s="121"/>
      <c r="NW286" s="121"/>
      <c r="NX286" s="121"/>
      <c r="NY286" s="121"/>
      <c r="NZ286" s="121"/>
      <c r="OA286" s="121"/>
      <c r="OB286" s="121"/>
      <c r="OC286" s="121"/>
      <c r="OD286" s="121"/>
      <c r="OE286" s="102"/>
      <c r="OF286" s="121"/>
      <c r="OG286" s="121"/>
      <c r="OH286" s="121"/>
      <c r="OI286" s="121"/>
      <c r="OJ286" s="121"/>
      <c r="OK286" s="121"/>
      <c r="OL286" s="102"/>
      <c r="OM286" s="121"/>
      <c r="ON286" s="121"/>
      <c r="OO286" s="121"/>
      <c r="OP286" s="121"/>
      <c r="OQ286" s="121"/>
      <c r="OR286" s="121"/>
      <c r="OS286" s="102"/>
      <c r="OT286" s="121"/>
      <c r="OU286" s="121"/>
      <c r="OV286" s="121"/>
      <c r="OW286" s="121"/>
      <c r="OX286" s="121"/>
      <c r="OY286" s="121"/>
      <c r="OZ286" s="102"/>
      <c r="PA286" s="121"/>
      <c r="PB286" s="121"/>
      <c r="PC286" s="121"/>
      <c r="PD286" s="121"/>
      <c r="PE286" s="121"/>
      <c r="PF286" s="121"/>
      <c r="PG286" s="102"/>
      <c r="PH286" s="121"/>
      <c r="PI286" s="121"/>
      <c r="PJ286" s="121"/>
      <c r="PK286" s="121"/>
      <c r="PL286" s="121"/>
      <c r="PM286" s="121"/>
      <c r="PN286" s="121"/>
      <c r="PO286" s="121"/>
      <c r="PP286" s="121"/>
      <c r="PQ286" s="121"/>
      <c r="PR286" s="121"/>
      <c r="PS286" s="121"/>
      <c r="PT286" s="121"/>
      <c r="PU286" s="121"/>
      <c r="PV286" s="121"/>
      <c r="PW286" s="121"/>
      <c r="PX286" s="121"/>
      <c r="PY286" s="121"/>
      <c r="PZ286" s="121"/>
      <c r="QA286" s="121"/>
      <c r="QB286" s="121"/>
      <c r="QC286" s="121"/>
      <c r="QD286" s="121"/>
      <c r="QE286" s="121"/>
      <c r="QF286" s="121"/>
      <c r="QG286" s="121"/>
      <c r="QH286" s="121"/>
      <c r="QI286" s="121"/>
      <c r="QJ286" s="121"/>
      <c r="QK286" s="121"/>
      <c r="QL286" s="121"/>
      <c r="QM286" s="121"/>
      <c r="QN286" s="121"/>
      <c r="QO286" s="121"/>
      <c r="QP286" s="121"/>
      <c r="QQ286" s="121"/>
      <c r="QR286" s="121"/>
      <c r="QS286" s="121"/>
      <c r="QT286" s="121"/>
      <c r="QU286" s="121"/>
      <c r="QV286" s="121"/>
    </row>
    <row r="287" spans="1:464" ht="16.5">
      <c r="A287" s="121"/>
      <c r="B287" s="103"/>
      <c r="C287" s="103"/>
      <c r="D287" s="103"/>
      <c r="E287" s="103"/>
      <c r="F287" s="103"/>
      <c r="G287" s="103"/>
      <c r="H287" s="103"/>
      <c r="I287" s="103"/>
      <c r="J287" s="103"/>
      <c r="K287" s="121"/>
      <c r="L287" s="121"/>
      <c r="M287" s="121"/>
      <c r="N287" s="121"/>
      <c r="O287" s="121"/>
      <c r="P287" s="121"/>
      <c r="Q287" s="102"/>
      <c r="R287" s="121"/>
      <c r="S287" s="121"/>
      <c r="T287" s="121"/>
      <c r="U287" s="121"/>
      <c r="V287" s="121"/>
      <c r="W287" s="121"/>
      <c r="X287" s="102"/>
      <c r="Y287" s="121"/>
      <c r="Z287" s="121"/>
      <c r="AA287" s="121"/>
      <c r="AB287" s="121"/>
      <c r="AC287" s="121"/>
      <c r="AD287" s="121"/>
      <c r="AE287" s="102"/>
      <c r="AF287" s="121"/>
      <c r="AG287" s="121"/>
      <c r="AH287" s="121"/>
      <c r="AI287" s="121"/>
      <c r="AJ287" s="121"/>
      <c r="AK287" s="121"/>
      <c r="AL287" s="102"/>
      <c r="AM287" s="121"/>
      <c r="AN287" s="121"/>
      <c r="AO287" s="121"/>
      <c r="AP287" s="121"/>
      <c r="AQ287" s="121"/>
      <c r="AR287" s="121"/>
      <c r="AS287" s="102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02"/>
      <c r="BH287" s="121"/>
      <c r="BI287" s="121"/>
      <c r="BJ287" s="121"/>
      <c r="BK287" s="121"/>
      <c r="BL287" s="121"/>
      <c r="BM287" s="121"/>
      <c r="BN287" s="102"/>
      <c r="BO287" s="121"/>
      <c r="BP287" s="121"/>
      <c r="BQ287" s="121"/>
      <c r="BR287" s="121"/>
      <c r="BS287" s="121"/>
      <c r="BT287" s="121"/>
      <c r="BU287" s="102"/>
      <c r="BV287" s="121"/>
      <c r="BW287" s="121"/>
      <c r="BX287" s="121"/>
      <c r="BY287" s="121"/>
      <c r="BZ287" s="121"/>
      <c r="CA287" s="121"/>
      <c r="CB287" s="102"/>
      <c r="CC287" s="121"/>
      <c r="CD287" s="121"/>
      <c r="CE287" s="121"/>
      <c r="CF287" s="121"/>
      <c r="CG287" s="121"/>
      <c r="CH287" s="121"/>
      <c r="CI287" s="102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02"/>
      <c r="CX287" s="121"/>
      <c r="CY287" s="121"/>
      <c r="CZ287" s="121"/>
      <c r="DA287" s="121"/>
      <c r="DB287" s="121"/>
      <c r="DC287" s="121"/>
      <c r="DD287" s="102"/>
      <c r="DE287" s="121"/>
      <c r="DF287" s="121"/>
      <c r="DG287" s="121"/>
      <c r="DH287" s="121"/>
      <c r="DI287" s="121"/>
      <c r="DJ287" s="121"/>
      <c r="DK287" s="102"/>
      <c r="DL287" s="121"/>
      <c r="DM287" s="121"/>
      <c r="DN287" s="121"/>
      <c r="DO287" s="121"/>
      <c r="DP287" s="121"/>
      <c r="DQ287" s="121"/>
      <c r="DR287" s="102"/>
      <c r="DS287" s="121"/>
      <c r="DT287" s="121"/>
      <c r="DU287" s="121"/>
      <c r="DV287" s="121"/>
      <c r="DW287" s="121"/>
      <c r="DX287" s="121"/>
      <c r="DY287" s="102"/>
      <c r="DZ287" s="121"/>
      <c r="EA287" s="121"/>
      <c r="EB287" s="121"/>
      <c r="EC287" s="121"/>
      <c r="ED287" s="121"/>
      <c r="EE287" s="121"/>
      <c r="EF287" s="121"/>
      <c r="EG287" s="121"/>
      <c r="EH287" s="121"/>
      <c r="EI287" s="121"/>
      <c r="EJ287" s="121"/>
      <c r="EK287" s="121"/>
      <c r="EL287" s="121"/>
      <c r="EM287" s="102"/>
      <c r="EN287" s="121"/>
      <c r="EO287" s="121"/>
      <c r="EP287" s="121"/>
      <c r="EQ287" s="121"/>
      <c r="ER287" s="121"/>
      <c r="ES287" s="121"/>
      <c r="ET287" s="102"/>
      <c r="EU287" s="121"/>
      <c r="EV287" s="121"/>
      <c r="EW287" s="121"/>
      <c r="EX287" s="121"/>
      <c r="EY287" s="121"/>
      <c r="EZ287" s="121"/>
      <c r="FA287" s="102"/>
      <c r="FB287" s="121"/>
      <c r="FC287" s="121"/>
      <c r="FD287" s="121"/>
      <c r="FE287" s="121"/>
      <c r="FF287" s="121"/>
      <c r="FG287" s="121"/>
      <c r="FH287" s="102"/>
      <c r="FI287" s="121"/>
      <c r="FJ287" s="121"/>
      <c r="FK287" s="121"/>
      <c r="FL287" s="121"/>
      <c r="FM287" s="121"/>
      <c r="FN287" s="121"/>
      <c r="FO287" s="102"/>
      <c r="FP287" s="121"/>
      <c r="FQ287" s="121"/>
      <c r="FR287" s="121"/>
      <c r="FS287" s="121"/>
      <c r="FT287" s="121"/>
      <c r="FU287" s="121"/>
      <c r="FV287" s="121"/>
      <c r="FW287" s="121"/>
      <c r="FX287" s="121"/>
      <c r="FY287" s="121"/>
      <c r="FZ287" s="121"/>
      <c r="GA287" s="121"/>
      <c r="GB287" s="121"/>
      <c r="GC287" s="102"/>
      <c r="GD287" s="121"/>
      <c r="GE287" s="121"/>
      <c r="GF287" s="121"/>
      <c r="GG287" s="121"/>
      <c r="GH287" s="121"/>
      <c r="GI287" s="121"/>
      <c r="GJ287" s="102"/>
      <c r="GK287" s="121"/>
      <c r="GL287" s="121"/>
      <c r="GM287" s="121"/>
      <c r="GN287" s="121"/>
      <c r="GO287" s="121"/>
      <c r="GP287" s="121"/>
      <c r="GQ287" s="102"/>
      <c r="GR287" s="121"/>
      <c r="GS287" s="121"/>
      <c r="GT287" s="121"/>
      <c r="GU287" s="121"/>
      <c r="GV287" s="121"/>
      <c r="GW287" s="121"/>
      <c r="GX287" s="102"/>
      <c r="GY287" s="121"/>
      <c r="GZ287" s="121"/>
      <c r="HA287" s="121"/>
      <c r="HB287" s="121"/>
      <c r="HC287" s="121"/>
      <c r="HD287" s="121"/>
      <c r="HE287" s="102"/>
      <c r="HF287" s="121"/>
      <c r="HG287" s="121"/>
      <c r="HH287" s="121"/>
      <c r="HI287" s="121"/>
      <c r="HJ287" s="121"/>
      <c r="HK287" s="121"/>
      <c r="HL287" s="121"/>
      <c r="HM287" s="121"/>
      <c r="HN287" s="121"/>
      <c r="HO287" s="121"/>
      <c r="HP287" s="121"/>
      <c r="HQ287" s="121"/>
      <c r="HR287" s="121"/>
      <c r="HS287" s="102"/>
      <c r="HT287" s="121"/>
      <c r="HU287" s="121"/>
      <c r="HV287" s="121"/>
      <c r="HW287" s="121"/>
      <c r="HX287" s="121"/>
      <c r="HY287" s="121"/>
      <c r="HZ287" s="102"/>
      <c r="IA287" s="121"/>
      <c r="IB287" s="121"/>
      <c r="IC287" s="121"/>
      <c r="ID287" s="121"/>
      <c r="IE287" s="121"/>
      <c r="IF287" s="121"/>
      <c r="IG287" s="102"/>
      <c r="IH287" s="121"/>
      <c r="II287" s="121"/>
      <c r="IJ287" s="121"/>
      <c r="IK287" s="121"/>
      <c r="IL287" s="121"/>
      <c r="IM287" s="121"/>
      <c r="IN287" s="102"/>
      <c r="IO287" s="121"/>
      <c r="IP287" s="121"/>
      <c r="IQ287" s="121"/>
      <c r="IR287" s="121"/>
      <c r="IS287" s="121"/>
      <c r="IT287" s="121"/>
      <c r="IU287" s="102"/>
      <c r="IV287" s="121"/>
      <c r="IW287" s="121"/>
      <c r="IX287" s="121"/>
      <c r="IY287" s="121"/>
      <c r="IZ287" s="121"/>
      <c r="JA287" s="121"/>
      <c r="JB287" s="121"/>
      <c r="JC287" s="121"/>
      <c r="JD287" s="121"/>
      <c r="JE287" s="121"/>
      <c r="JF287" s="121"/>
      <c r="JG287" s="121"/>
      <c r="JH287" s="121"/>
      <c r="JI287" s="102"/>
      <c r="JJ287" s="121"/>
      <c r="JK287" s="121"/>
      <c r="JL287" s="121"/>
      <c r="JM287" s="121"/>
      <c r="JN287" s="121"/>
      <c r="JO287" s="121"/>
      <c r="JP287" s="102"/>
      <c r="JQ287" s="121"/>
      <c r="JR287" s="121"/>
      <c r="JS287" s="121"/>
      <c r="JT287" s="121"/>
      <c r="JU287" s="121"/>
      <c r="JV287" s="121"/>
      <c r="JW287" s="102"/>
      <c r="JX287" s="121"/>
      <c r="JY287" s="121"/>
      <c r="JZ287" s="121"/>
      <c r="KA287" s="121"/>
      <c r="KB287" s="121"/>
      <c r="KC287" s="121"/>
      <c r="KD287" s="102"/>
      <c r="KE287" s="121"/>
      <c r="KF287" s="121"/>
      <c r="KG287" s="121"/>
      <c r="KH287" s="121"/>
      <c r="KI287" s="121"/>
      <c r="KJ287" s="121"/>
      <c r="KK287" s="102"/>
      <c r="KL287" s="121"/>
      <c r="KM287" s="121"/>
      <c r="KN287" s="121"/>
      <c r="KO287" s="121"/>
      <c r="KP287" s="121"/>
      <c r="KQ287" s="121"/>
      <c r="KR287" s="121"/>
      <c r="KS287" s="121"/>
      <c r="KT287" s="121"/>
      <c r="KU287" s="121"/>
      <c r="KV287" s="121"/>
      <c r="KW287" s="121"/>
      <c r="KX287" s="121"/>
      <c r="KY287" s="102"/>
      <c r="KZ287" s="121"/>
      <c r="LA287" s="121"/>
      <c r="LB287" s="121"/>
      <c r="LC287" s="121"/>
      <c r="LD287" s="121"/>
      <c r="LE287" s="121"/>
      <c r="LF287" s="102"/>
      <c r="LG287" s="121"/>
      <c r="LH287" s="121"/>
      <c r="LI287" s="121"/>
      <c r="LJ287" s="121"/>
      <c r="LK287" s="121"/>
      <c r="LL287" s="121"/>
      <c r="LM287" s="102"/>
      <c r="LN287" s="121"/>
      <c r="LO287" s="121"/>
      <c r="LP287" s="121"/>
      <c r="LQ287" s="121"/>
      <c r="LR287" s="121"/>
      <c r="LS287" s="121"/>
      <c r="LT287" s="102"/>
      <c r="LU287" s="121"/>
      <c r="LV287" s="121"/>
      <c r="LW287" s="121"/>
      <c r="LX287" s="121"/>
      <c r="LY287" s="121"/>
      <c r="LZ287" s="121"/>
      <c r="MA287" s="102"/>
      <c r="MB287" s="121"/>
      <c r="MC287" s="121"/>
      <c r="MD287" s="121"/>
      <c r="ME287" s="121"/>
      <c r="MF287" s="121"/>
      <c r="MG287" s="121"/>
      <c r="MH287" s="121"/>
      <c r="MI287" s="121"/>
      <c r="MJ287" s="121"/>
      <c r="MK287" s="121"/>
      <c r="ML287" s="121"/>
      <c r="MM287" s="121"/>
      <c r="MN287" s="121"/>
      <c r="MO287" s="102"/>
      <c r="MP287" s="121"/>
      <c r="MQ287" s="121"/>
      <c r="MR287" s="121"/>
      <c r="MS287" s="121"/>
      <c r="MT287" s="121"/>
      <c r="MU287" s="121"/>
      <c r="MV287" s="102"/>
      <c r="MW287" s="121"/>
      <c r="MX287" s="121"/>
      <c r="MY287" s="121"/>
      <c r="MZ287" s="121"/>
      <c r="NA287" s="121"/>
      <c r="NB287" s="121"/>
      <c r="NC287" s="102"/>
      <c r="ND287" s="121"/>
      <c r="NE287" s="121"/>
      <c r="NF287" s="121"/>
      <c r="NG287" s="121"/>
      <c r="NH287" s="121"/>
      <c r="NI287" s="121"/>
      <c r="NJ287" s="102"/>
      <c r="NK287" s="121"/>
      <c r="NL287" s="121"/>
      <c r="NM287" s="121"/>
      <c r="NN287" s="121"/>
      <c r="NO287" s="121"/>
      <c r="NP287" s="121"/>
      <c r="NQ287" s="102"/>
      <c r="NR287" s="121"/>
      <c r="NS287" s="121"/>
      <c r="NT287" s="121"/>
      <c r="NU287" s="121"/>
      <c r="NV287" s="121"/>
      <c r="NW287" s="121"/>
      <c r="NX287" s="121"/>
      <c r="NY287" s="121"/>
      <c r="NZ287" s="121"/>
      <c r="OA287" s="121"/>
      <c r="OB287" s="121"/>
      <c r="OC287" s="121"/>
      <c r="OD287" s="121"/>
      <c r="OE287" s="102"/>
      <c r="OF287" s="121"/>
      <c r="OG287" s="121"/>
      <c r="OH287" s="121"/>
      <c r="OI287" s="121"/>
      <c r="OJ287" s="121"/>
      <c r="OK287" s="121"/>
      <c r="OL287" s="102"/>
      <c r="OM287" s="121"/>
      <c r="ON287" s="121"/>
      <c r="OO287" s="121"/>
      <c r="OP287" s="121"/>
      <c r="OQ287" s="121"/>
      <c r="OR287" s="121"/>
      <c r="OS287" s="102"/>
      <c r="OT287" s="121"/>
      <c r="OU287" s="121"/>
      <c r="OV287" s="121"/>
      <c r="OW287" s="121"/>
      <c r="OX287" s="121"/>
      <c r="OY287" s="121"/>
      <c r="OZ287" s="102"/>
      <c r="PA287" s="121"/>
      <c r="PB287" s="121"/>
      <c r="PC287" s="121"/>
      <c r="PD287" s="121"/>
      <c r="PE287" s="121"/>
      <c r="PF287" s="121"/>
      <c r="PG287" s="102"/>
      <c r="PH287" s="121"/>
      <c r="PI287" s="121"/>
      <c r="PJ287" s="121"/>
      <c r="PK287" s="121"/>
      <c r="PL287" s="121"/>
      <c r="PM287" s="121"/>
      <c r="PN287" s="121"/>
      <c r="PO287" s="121"/>
      <c r="PP287" s="121"/>
      <c r="PQ287" s="121"/>
      <c r="PR287" s="121"/>
      <c r="PS287" s="121"/>
      <c r="PT287" s="121"/>
      <c r="PU287" s="121"/>
      <c r="PV287" s="121"/>
      <c r="PW287" s="121"/>
      <c r="PX287" s="121"/>
      <c r="PY287" s="121"/>
      <c r="PZ287" s="121"/>
      <c r="QA287" s="121"/>
      <c r="QB287" s="121"/>
      <c r="QC287" s="121"/>
      <c r="QD287" s="121"/>
      <c r="QE287" s="121"/>
      <c r="QF287" s="121"/>
      <c r="QG287" s="121"/>
      <c r="QH287" s="121"/>
      <c r="QI287" s="121"/>
      <c r="QJ287" s="121"/>
      <c r="QK287" s="121"/>
      <c r="QL287" s="121"/>
      <c r="QM287" s="121"/>
      <c r="QN287" s="121"/>
      <c r="QO287" s="121"/>
      <c r="QP287" s="121"/>
      <c r="QQ287" s="121"/>
      <c r="QR287" s="121"/>
      <c r="QS287" s="121"/>
      <c r="QT287" s="121"/>
      <c r="QU287" s="121"/>
      <c r="QV287" s="121"/>
    </row>
    <row r="288" spans="1:464" ht="16.5">
      <c r="A288" s="121"/>
      <c r="B288" s="103"/>
      <c r="C288" s="103"/>
      <c r="D288" s="103"/>
      <c r="E288" s="103"/>
      <c r="F288" s="103"/>
      <c r="G288" s="103"/>
      <c r="H288" s="103"/>
      <c r="I288" s="103"/>
      <c r="J288" s="103"/>
      <c r="K288" s="121"/>
      <c r="L288" s="121"/>
      <c r="M288" s="121"/>
      <c r="N288" s="121"/>
      <c r="O288" s="121"/>
      <c r="P288" s="121"/>
      <c r="Q288" s="102"/>
      <c r="R288" s="121"/>
      <c r="S288" s="121"/>
      <c r="T288" s="121"/>
      <c r="U288" s="121"/>
      <c r="V288" s="121"/>
      <c r="W288" s="121"/>
      <c r="X288" s="102"/>
      <c r="Y288" s="121"/>
      <c r="Z288" s="121"/>
      <c r="AA288" s="121"/>
      <c r="AB288" s="121"/>
      <c r="AC288" s="121"/>
      <c r="AD288" s="121"/>
      <c r="AE288" s="102"/>
      <c r="AF288" s="121"/>
      <c r="AG288" s="121"/>
      <c r="AH288" s="121"/>
      <c r="AI288" s="121"/>
      <c r="AJ288" s="121"/>
      <c r="AK288" s="121"/>
      <c r="AL288" s="102"/>
      <c r="AM288" s="121"/>
      <c r="AN288" s="121"/>
      <c r="AO288" s="121"/>
      <c r="AP288" s="121"/>
      <c r="AQ288" s="121"/>
      <c r="AR288" s="121"/>
      <c r="AS288" s="102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02"/>
      <c r="BH288" s="121"/>
      <c r="BI288" s="121"/>
      <c r="BJ288" s="121"/>
      <c r="BK288" s="121"/>
      <c r="BL288" s="121"/>
      <c r="BM288" s="121"/>
      <c r="BN288" s="102"/>
      <c r="BO288" s="121"/>
      <c r="BP288" s="121"/>
      <c r="BQ288" s="121"/>
      <c r="BR288" s="121"/>
      <c r="BS288" s="121"/>
      <c r="BT288" s="121"/>
      <c r="BU288" s="102"/>
      <c r="BV288" s="121"/>
      <c r="BW288" s="121"/>
      <c r="BX288" s="121"/>
      <c r="BY288" s="121"/>
      <c r="BZ288" s="121"/>
      <c r="CA288" s="121"/>
      <c r="CB288" s="102"/>
      <c r="CC288" s="121"/>
      <c r="CD288" s="121"/>
      <c r="CE288" s="121"/>
      <c r="CF288" s="121"/>
      <c r="CG288" s="121"/>
      <c r="CH288" s="121"/>
      <c r="CI288" s="102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02"/>
      <c r="CX288" s="121"/>
      <c r="CY288" s="121"/>
      <c r="CZ288" s="121"/>
      <c r="DA288" s="121"/>
      <c r="DB288" s="121"/>
      <c r="DC288" s="121"/>
      <c r="DD288" s="102"/>
      <c r="DE288" s="121"/>
      <c r="DF288" s="121"/>
      <c r="DG288" s="121"/>
      <c r="DH288" s="121"/>
      <c r="DI288" s="121"/>
      <c r="DJ288" s="121"/>
      <c r="DK288" s="102"/>
      <c r="DL288" s="121"/>
      <c r="DM288" s="121"/>
      <c r="DN288" s="121"/>
      <c r="DO288" s="121"/>
      <c r="DP288" s="121"/>
      <c r="DQ288" s="121"/>
      <c r="DR288" s="102"/>
      <c r="DS288" s="121"/>
      <c r="DT288" s="121"/>
      <c r="DU288" s="121"/>
      <c r="DV288" s="121"/>
      <c r="DW288" s="121"/>
      <c r="DX288" s="121"/>
      <c r="DY288" s="102"/>
      <c r="DZ288" s="121"/>
      <c r="EA288" s="121"/>
      <c r="EB288" s="121"/>
      <c r="EC288" s="121"/>
      <c r="ED288" s="121"/>
      <c r="EE288" s="121"/>
      <c r="EF288" s="121"/>
      <c r="EG288" s="121"/>
      <c r="EH288" s="121"/>
      <c r="EI288" s="121"/>
      <c r="EJ288" s="121"/>
      <c r="EK288" s="121"/>
      <c r="EL288" s="121"/>
      <c r="EM288" s="102"/>
      <c r="EN288" s="121"/>
      <c r="EO288" s="121"/>
      <c r="EP288" s="121"/>
      <c r="EQ288" s="121"/>
      <c r="ER288" s="121"/>
      <c r="ES288" s="121"/>
      <c r="ET288" s="102"/>
      <c r="EU288" s="121"/>
      <c r="EV288" s="121"/>
      <c r="EW288" s="121"/>
      <c r="EX288" s="121"/>
      <c r="EY288" s="121"/>
      <c r="EZ288" s="121"/>
      <c r="FA288" s="102"/>
      <c r="FB288" s="121"/>
      <c r="FC288" s="121"/>
      <c r="FD288" s="121"/>
      <c r="FE288" s="121"/>
      <c r="FF288" s="121"/>
      <c r="FG288" s="121"/>
      <c r="FH288" s="102"/>
      <c r="FI288" s="121"/>
      <c r="FJ288" s="121"/>
      <c r="FK288" s="121"/>
      <c r="FL288" s="121"/>
      <c r="FM288" s="121"/>
      <c r="FN288" s="121"/>
      <c r="FO288" s="102"/>
      <c r="FP288" s="121"/>
      <c r="FQ288" s="121"/>
      <c r="FR288" s="121"/>
      <c r="FS288" s="121"/>
      <c r="FT288" s="121"/>
      <c r="FU288" s="121"/>
      <c r="FV288" s="121"/>
      <c r="FW288" s="121"/>
      <c r="FX288" s="121"/>
      <c r="FY288" s="121"/>
      <c r="FZ288" s="121"/>
      <c r="GA288" s="121"/>
      <c r="GB288" s="121"/>
      <c r="GC288" s="102"/>
      <c r="GD288" s="121"/>
      <c r="GE288" s="121"/>
      <c r="GF288" s="121"/>
      <c r="GG288" s="121"/>
      <c r="GH288" s="121"/>
      <c r="GI288" s="121"/>
      <c r="GJ288" s="102"/>
      <c r="GK288" s="121"/>
      <c r="GL288" s="121"/>
      <c r="GM288" s="121"/>
      <c r="GN288" s="121"/>
      <c r="GO288" s="121"/>
      <c r="GP288" s="121"/>
      <c r="GQ288" s="102"/>
      <c r="GR288" s="121"/>
      <c r="GS288" s="121"/>
      <c r="GT288" s="121"/>
      <c r="GU288" s="121"/>
      <c r="GV288" s="121"/>
      <c r="GW288" s="121"/>
      <c r="GX288" s="102"/>
      <c r="GY288" s="121"/>
      <c r="GZ288" s="121"/>
      <c r="HA288" s="121"/>
      <c r="HB288" s="121"/>
      <c r="HC288" s="121"/>
      <c r="HD288" s="121"/>
      <c r="HE288" s="102"/>
      <c r="HF288" s="121"/>
      <c r="HG288" s="121"/>
      <c r="HH288" s="121"/>
      <c r="HI288" s="121"/>
      <c r="HJ288" s="121"/>
      <c r="HK288" s="121"/>
      <c r="HL288" s="121"/>
      <c r="HM288" s="121"/>
      <c r="HN288" s="121"/>
      <c r="HO288" s="121"/>
      <c r="HP288" s="121"/>
      <c r="HQ288" s="121"/>
      <c r="HR288" s="121"/>
      <c r="HS288" s="102"/>
      <c r="HT288" s="121"/>
      <c r="HU288" s="121"/>
      <c r="HV288" s="121"/>
      <c r="HW288" s="121"/>
      <c r="HX288" s="121"/>
      <c r="HY288" s="121"/>
      <c r="HZ288" s="102"/>
      <c r="IA288" s="121"/>
      <c r="IB288" s="121"/>
      <c r="IC288" s="121"/>
      <c r="ID288" s="121"/>
      <c r="IE288" s="121"/>
      <c r="IF288" s="121"/>
      <c r="IG288" s="102"/>
      <c r="IH288" s="121"/>
      <c r="II288" s="121"/>
      <c r="IJ288" s="121"/>
      <c r="IK288" s="121"/>
      <c r="IL288" s="121"/>
      <c r="IM288" s="121"/>
      <c r="IN288" s="102"/>
      <c r="IO288" s="121"/>
      <c r="IP288" s="121"/>
      <c r="IQ288" s="121"/>
      <c r="IR288" s="121"/>
      <c r="IS288" s="121"/>
      <c r="IT288" s="121"/>
      <c r="IU288" s="102"/>
      <c r="IV288" s="121"/>
      <c r="IW288" s="121"/>
      <c r="IX288" s="121"/>
      <c r="IY288" s="121"/>
      <c r="IZ288" s="121"/>
      <c r="JA288" s="121"/>
      <c r="JB288" s="121"/>
      <c r="JC288" s="121"/>
      <c r="JD288" s="121"/>
      <c r="JE288" s="121"/>
      <c r="JF288" s="121"/>
      <c r="JG288" s="121"/>
      <c r="JH288" s="121"/>
      <c r="JI288" s="102"/>
      <c r="JJ288" s="121"/>
      <c r="JK288" s="121"/>
      <c r="JL288" s="121"/>
      <c r="JM288" s="121"/>
      <c r="JN288" s="121"/>
      <c r="JO288" s="121"/>
      <c r="JP288" s="102"/>
      <c r="JQ288" s="121"/>
      <c r="JR288" s="121"/>
      <c r="JS288" s="121"/>
      <c r="JT288" s="121"/>
      <c r="JU288" s="121"/>
      <c r="JV288" s="121"/>
      <c r="JW288" s="102"/>
      <c r="JX288" s="121"/>
      <c r="JY288" s="121"/>
      <c r="JZ288" s="121"/>
      <c r="KA288" s="121"/>
      <c r="KB288" s="121"/>
      <c r="KC288" s="121"/>
      <c r="KD288" s="102"/>
      <c r="KE288" s="121"/>
      <c r="KF288" s="121"/>
      <c r="KG288" s="121"/>
      <c r="KH288" s="121"/>
      <c r="KI288" s="121"/>
      <c r="KJ288" s="121"/>
      <c r="KK288" s="102"/>
      <c r="KL288" s="121"/>
      <c r="KM288" s="121"/>
      <c r="KN288" s="121"/>
      <c r="KO288" s="121"/>
      <c r="KP288" s="121"/>
      <c r="KQ288" s="121"/>
      <c r="KR288" s="121"/>
      <c r="KS288" s="121"/>
      <c r="KT288" s="121"/>
      <c r="KU288" s="121"/>
      <c r="KV288" s="121"/>
      <c r="KW288" s="121"/>
      <c r="KX288" s="121"/>
      <c r="KY288" s="102"/>
      <c r="KZ288" s="121"/>
      <c r="LA288" s="121"/>
      <c r="LB288" s="121"/>
      <c r="LC288" s="121"/>
      <c r="LD288" s="121"/>
      <c r="LE288" s="121"/>
      <c r="LF288" s="102"/>
      <c r="LG288" s="121"/>
      <c r="LH288" s="121"/>
      <c r="LI288" s="121"/>
      <c r="LJ288" s="121"/>
      <c r="LK288" s="121"/>
      <c r="LL288" s="121"/>
      <c r="LM288" s="102"/>
      <c r="LN288" s="121"/>
      <c r="LO288" s="121"/>
      <c r="LP288" s="121"/>
      <c r="LQ288" s="121"/>
      <c r="LR288" s="121"/>
      <c r="LS288" s="121"/>
      <c r="LT288" s="102"/>
      <c r="LU288" s="121"/>
      <c r="LV288" s="121"/>
      <c r="LW288" s="121"/>
      <c r="LX288" s="121"/>
      <c r="LY288" s="121"/>
      <c r="LZ288" s="121"/>
      <c r="MA288" s="102"/>
      <c r="MB288" s="121"/>
      <c r="MC288" s="121"/>
      <c r="MD288" s="121"/>
      <c r="ME288" s="121"/>
      <c r="MF288" s="121"/>
      <c r="MG288" s="121"/>
      <c r="MH288" s="121"/>
      <c r="MI288" s="121"/>
      <c r="MJ288" s="121"/>
      <c r="MK288" s="121"/>
      <c r="ML288" s="121"/>
      <c r="MM288" s="121"/>
      <c r="MN288" s="121"/>
      <c r="MO288" s="102"/>
      <c r="MP288" s="121"/>
      <c r="MQ288" s="121"/>
      <c r="MR288" s="121"/>
      <c r="MS288" s="121"/>
      <c r="MT288" s="121"/>
      <c r="MU288" s="121"/>
      <c r="MV288" s="102"/>
      <c r="MW288" s="121"/>
      <c r="MX288" s="121"/>
      <c r="MY288" s="121"/>
      <c r="MZ288" s="121"/>
      <c r="NA288" s="121"/>
      <c r="NB288" s="121"/>
      <c r="NC288" s="102"/>
      <c r="ND288" s="121"/>
      <c r="NE288" s="121"/>
      <c r="NF288" s="121"/>
      <c r="NG288" s="121"/>
      <c r="NH288" s="121"/>
      <c r="NI288" s="121"/>
      <c r="NJ288" s="102"/>
      <c r="NK288" s="121"/>
      <c r="NL288" s="121"/>
      <c r="NM288" s="121"/>
      <c r="NN288" s="121"/>
      <c r="NO288" s="121"/>
      <c r="NP288" s="121"/>
      <c r="NQ288" s="102"/>
      <c r="NR288" s="121"/>
      <c r="NS288" s="121"/>
      <c r="NT288" s="121"/>
      <c r="NU288" s="121"/>
      <c r="NV288" s="121"/>
      <c r="NW288" s="121"/>
      <c r="NX288" s="121"/>
      <c r="NY288" s="121"/>
      <c r="NZ288" s="121"/>
      <c r="OA288" s="121"/>
      <c r="OB288" s="121"/>
      <c r="OC288" s="121"/>
      <c r="OD288" s="121"/>
      <c r="OE288" s="102"/>
      <c r="OF288" s="121"/>
      <c r="OG288" s="121"/>
      <c r="OH288" s="121"/>
      <c r="OI288" s="121"/>
      <c r="OJ288" s="121"/>
      <c r="OK288" s="121"/>
      <c r="OL288" s="102"/>
      <c r="OM288" s="121"/>
      <c r="ON288" s="121"/>
      <c r="OO288" s="121"/>
      <c r="OP288" s="121"/>
      <c r="OQ288" s="121"/>
      <c r="OR288" s="121"/>
      <c r="OS288" s="102"/>
      <c r="OT288" s="121"/>
      <c r="OU288" s="121"/>
      <c r="OV288" s="121"/>
      <c r="OW288" s="121"/>
      <c r="OX288" s="121"/>
      <c r="OY288" s="121"/>
      <c r="OZ288" s="102"/>
      <c r="PA288" s="121"/>
      <c r="PB288" s="121"/>
      <c r="PC288" s="121"/>
      <c r="PD288" s="121"/>
      <c r="PE288" s="121"/>
      <c r="PF288" s="121"/>
      <c r="PG288" s="102"/>
      <c r="PH288" s="121"/>
      <c r="PI288" s="121"/>
      <c r="PJ288" s="121"/>
      <c r="PK288" s="121"/>
      <c r="PL288" s="121"/>
      <c r="PM288" s="121"/>
      <c r="PN288" s="121"/>
      <c r="PO288" s="121"/>
      <c r="PP288" s="121"/>
      <c r="PQ288" s="121"/>
      <c r="PR288" s="121"/>
      <c r="PS288" s="121"/>
      <c r="PT288" s="121"/>
      <c r="PU288" s="121"/>
      <c r="PV288" s="121"/>
      <c r="PW288" s="121"/>
      <c r="PX288" s="121"/>
      <c r="PY288" s="121"/>
      <c r="PZ288" s="121"/>
      <c r="QA288" s="121"/>
      <c r="QB288" s="121"/>
      <c r="QC288" s="121"/>
      <c r="QD288" s="121"/>
      <c r="QE288" s="121"/>
      <c r="QF288" s="121"/>
      <c r="QG288" s="121"/>
      <c r="QH288" s="121"/>
      <c r="QI288" s="121"/>
      <c r="QJ288" s="121"/>
      <c r="QK288" s="121"/>
      <c r="QL288" s="121"/>
      <c r="QM288" s="121"/>
      <c r="QN288" s="121"/>
      <c r="QO288" s="121"/>
      <c r="QP288" s="121"/>
      <c r="QQ288" s="121"/>
      <c r="QR288" s="121"/>
      <c r="QS288" s="121"/>
      <c r="QT288" s="121"/>
      <c r="QU288" s="121"/>
      <c r="QV288" s="121"/>
    </row>
    <row r="289" spans="1:464" ht="16.5">
      <c r="A289" s="121"/>
      <c r="B289" s="103"/>
      <c r="C289" s="103"/>
      <c r="D289" s="103"/>
      <c r="E289" s="103"/>
      <c r="F289" s="103"/>
      <c r="G289" s="103"/>
      <c r="H289" s="103"/>
      <c r="I289" s="103"/>
      <c r="J289" s="103"/>
      <c r="K289" s="121"/>
      <c r="L289" s="121"/>
      <c r="M289" s="121"/>
      <c r="N289" s="121"/>
      <c r="O289" s="121"/>
      <c r="P289" s="121"/>
      <c r="Q289" s="102"/>
      <c r="R289" s="121"/>
      <c r="S289" s="121"/>
      <c r="T289" s="121"/>
      <c r="U289" s="121"/>
      <c r="V289" s="121"/>
      <c r="W289" s="121"/>
      <c r="X289" s="102"/>
      <c r="Y289" s="121"/>
      <c r="Z289" s="121"/>
      <c r="AA289" s="121"/>
      <c r="AB289" s="121"/>
      <c r="AC289" s="121"/>
      <c r="AD289" s="121"/>
      <c r="AE289" s="102"/>
      <c r="AF289" s="121"/>
      <c r="AG289" s="121"/>
      <c r="AH289" s="121"/>
      <c r="AI289" s="121"/>
      <c r="AJ289" s="121"/>
      <c r="AK289" s="121"/>
      <c r="AL289" s="102"/>
      <c r="AM289" s="121"/>
      <c r="AN289" s="121"/>
      <c r="AO289" s="121"/>
      <c r="AP289" s="121"/>
      <c r="AQ289" s="121"/>
      <c r="AR289" s="121"/>
      <c r="AS289" s="102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02"/>
      <c r="BH289" s="121"/>
      <c r="BI289" s="121"/>
      <c r="BJ289" s="121"/>
      <c r="BK289" s="121"/>
      <c r="BL289" s="121"/>
      <c r="BM289" s="121"/>
      <c r="BN289" s="102"/>
      <c r="BO289" s="121"/>
      <c r="BP289" s="121"/>
      <c r="BQ289" s="121"/>
      <c r="BR289" s="121"/>
      <c r="BS289" s="121"/>
      <c r="BT289" s="121"/>
      <c r="BU289" s="102"/>
      <c r="BV289" s="121"/>
      <c r="BW289" s="121"/>
      <c r="BX289" s="121"/>
      <c r="BY289" s="121"/>
      <c r="BZ289" s="121"/>
      <c r="CA289" s="121"/>
      <c r="CB289" s="102"/>
      <c r="CC289" s="121"/>
      <c r="CD289" s="121"/>
      <c r="CE289" s="121"/>
      <c r="CF289" s="121"/>
      <c r="CG289" s="121"/>
      <c r="CH289" s="121"/>
      <c r="CI289" s="102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02"/>
      <c r="CX289" s="121"/>
      <c r="CY289" s="121"/>
      <c r="CZ289" s="121"/>
      <c r="DA289" s="121"/>
      <c r="DB289" s="121"/>
      <c r="DC289" s="121"/>
      <c r="DD289" s="102"/>
      <c r="DE289" s="121"/>
      <c r="DF289" s="121"/>
      <c r="DG289" s="121"/>
      <c r="DH289" s="121"/>
      <c r="DI289" s="121"/>
      <c r="DJ289" s="121"/>
      <c r="DK289" s="102"/>
      <c r="DL289" s="121"/>
      <c r="DM289" s="121"/>
      <c r="DN289" s="121"/>
      <c r="DO289" s="121"/>
      <c r="DP289" s="121"/>
      <c r="DQ289" s="121"/>
      <c r="DR289" s="102"/>
      <c r="DS289" s="121"/>
      <c r="DT289" s="121"/>
      <c r="DU289" s="121"/>
      <c r="DV289" s="121"/>
      <c r="DW289" s="121"/>
      <c r="DX289" s="121"/>
      <c r="DY289" s="102"/>
      <c r="DZ289" s="121"/>
      <c r="EA289" s="121"/>
      <c r="EB289" s="121"/>
      <c r="EC289" s="121"/>
      <c r="ED289" s="121"/>
      <c r="EE289" s="121"/>
      <c r="EF289" s="121"/>
      <c r="EG289" s="121"/>
      <c r="EH289" s="121"/>
      <c r="EI289" s="121"/>
      <c r="EJ289" s="121"/>
      <c r="EK289" s="121"/>
      <c r="EL289" s="121"/>
      <c r="EM289" s="102"/>
      <c r="EN289" s="121"/>
      <c r="EO289" s="121"/>
      <c r="EP289" s="121"/>
      <c r="EQ289" s="121"/>
      <c r="ER289" s="121"/>
      <c r="ES289" s="121"/>
      <c r="ET289" s="102"/>
      <c r="EU289" s="121"/>
      <c r="EV289" s="121"/>
      <c r="EW289" s="121"/>
      <c r="EX289" s="121"/>
      <c r="EY289" s="121"/>
      <c r="EZ289" s="121"/>
      <c r="FA289" s="102"/>
      <c r="FB289" s="121"/>
      <c r="FC289" s="121"/>
      <c r="FD289" s="121"/>
      <c r="FE289" s="121"/>
      <c r="FF289" s="121"/>
      <c r="FG289" s="121"/>
      <c r="FH289" s="102"/>
      <c r="FI289" s="121"/>
      <c r="FJ289" s="121"/>
      <c r="FK289" s="121"/>
      <c r="FL289" s="121"/>
      <c r="FM289" s="121"/>
      <c r="FN289" s="121"/>
      <c r="FO289" s="102"/>
      <c r="FP289" s="121"/>
      <c r="FQ289" s="121"/>
      <c r="FR289" s="121"/>
      <c r="FS289" s="121"/>
      <c r="FT289" s="121"/>
      <c r="FU289" s="121"/>
      <c r="FV289" s="121"/>
      <c r="FW289" s="121"/>
      <c r="FX289" s="121"/>
      <c r="FY289" s="121"/>
      <c r="FZ289" s="121"/>
      <c r="GA289" s="121"/>
      <c r="GB289" s="121"/>
      <c r="GC289" s="102"/>
      <c r="GD289" s="121"/>
      <c r="GE289" s="121"/>
      <c r="GF289" s="121"/>
      <c r="GG289" s="121"/>
      <c r="GH289" s="121"/>
      <c r="GI289" s="121"/>
      <c r="GJ289" s="102"/>
      <c r="GK289" s="121"/>
      <c r="GL289" s="121"/>
      <c r="GM289" s="121"/>
      <c r="GN289" s="121"/>
      <c r="GO289" s="121"/>
      <c r="GP289" s="121"/>
      <c r="GQ289" s="102"/>
      <c r="GR289" s="121"/>
      <c r="GS289" s="121"/>
      <c r="GT289" s="121"/>
      <c r="GU289" s="121"/>
      <c r="GV289" s="121"/>
      <c r="GW289" s="121"/>
      <c r="GX289" s="102"/>
      <c r="GY289" s="121"/>
      <c r="GZ289" s="121"/>
      <c r="HA289" s="121"/>
      <c r="HB289" s="121"/>
      <c r="HC289" s="121"/>
      <c r="HD289" s="121"/>
      <c r="HE289" s="102"/>
      <c r="HF289" s="121"/>
      <c r="HG289" s="121"/>
      <c r="HH289" s="121"/>
      <c r="HI289" s="121"/>
      <c r="HJ289" s="121"/>
      <c r="HK289" s="121"/>
      <c r="HL289" s="121"/>
      <c r="HM289" s="121"/>
      <c r="HN289" s="121"/>
      <c r="HO289" s="121"/>
      <c r="HP289" s="121"/>
      <c r="HQ289" s="121"/>
      <c r="HR289" s="121"/>
      <c r="HS289" s="102"/>
      <c r="HT289" s="121"/>
      <c r="HU289" s="121"/>
      <c r="HV289" s="121"/>
      <c r="HW289" s="121"/>
      <c r="HX289" s="121"/>
      <c r="HY289" s="121"/>
      <c r="HZ289" s="102"/>
      <c r="IA289" s="121"/>
      <c r="IB289" s="121"/>
      <c r="IC289" s="121"/>
      <c r="ID289" s="121"/>
      <c r="IE289" s="121"/>
      <c r="IF289" s="121"/>
      <c r="IG289" s="102"/>
      <c r="IH289" s="121"/>
      <c r="II289" s="121"/>
      <c r="IJ289" s="121"/>
      <c r="IK289" s="121"/>
      <c r="IL289" s="121"/>
      <c r="IM289" s="121"/>
      <c r="IN289" s="102"/>
      <c r="IO289" s="121"/>
      <c r="IP289" s="121"/>
      <c r="IQ289" s="121"/>
      <c r="IR289" s="121"/>
      <c r="IS289" s="121"/>
      <c r="IT289" s="121"/>
      <c r="IU289" s="102"/>
      <c r="IV289" s="121"/>
      <c r="IW289" s="121"/>
      <c r="IX289" s="121"/>
      <c r="IY289" s="121"/>
      <c r="IZ289" s="121"/>
      <c r="JA289" s="121"/>
      <c r="JB289" s="121"/>
      <c r="JC289" s="121"/>
      <c r="JD289" s="121"/>
      <c r="JE289" s="121"/>
      <c r="JF289" s="121"/>
      <c r="JG289" s="121"/>
      <c r="JH289" s="121"/>
      <c r="JI289" s="102"/>
      <c r="JJ289" s="121"/>
      <c r="JK289" s="121"/>
      <c r="JL289" s="121"/>
      <c r="JM289" s="121"/>
      <c r="JN289" s="121"/>
      <c r="JO289" s="121"/>
      <c r="JP289" s="102"/>
      <c r="JQ289" s="121"/>
      <c r="JR289" s="121"/>
      <c r="JS289" s="121"/>
      <c r="JT289" s="121"/>
      <c r="JU289" s="121"/>
      <c r="JV289" s="121"/>
      <c r="JW289" s="102"/>
      <c r="JX289" s="121"/>
      <c r="JY289" s="121"/>
      <c r="JZ289" s="121"/>
      <c r="KA289" s="121"/>
      <c r="KB289" s="121"/>
      <c r="KC289" s="121"/>
      <c r="KD289" s="102"/>
      <c r="KE289" s="121"/>
      <c r="KF289" s="121"/>
      <c r="KG289" s="121"/>
      <c r="KH289" s="121"/>
      <c r="KI289" s="121"/>
      <c r="KJ289" s="121"/>
      <c r="KK289" s="102"/>
      <c r="KL289" s="121"/>
      <c r="KM289" s="121"/>
      <c r="KN289" s="121"/>
      <c r="KO289" s="121"/>
      <c r="KP289" s="121"/>
      <c r="KQ289" s="121"/>
      <c r="KR289" s="121"/>
      <c r="KS289" s="121"/>
      <c r="KT289" s="121"/>
      <c r="KU289" s="121"/>
      <c r="KV289" s="121"/>
      <c r="KW289" s="121"/>
      <c r="KX289" s="121"/>
      <c r="KY289" s="102"/>
      <c r="KZ289" s="121"/>
      <c r="LA289" s="121"/>
      <c r="LB289" s="121"/>
      <c r="LC289" s="121"/>
      <c r="LD289" s="121"/>
      <c r="LE289" s="121"/>
      <c r="LF289" s="102"/>
      <c r="LG289" s="121"/>
      <c r="LH289" s="121"/>
      <c r="LI289" s="121"/>
      <c r="LJ289" s="121"/>
      <c r="LK289" s="121"/>
      <c r="LL289" s="121"/>
      <c r="LM289" s="102"/>
      <c r="LN289" s="121"/>
      <c r="LO289" s="121"/>
      <c r="LP289" s="121"/>
      <c r="LQ289" s="121"/>
      <c r="LR289" s="121"/>
      <c r="LS289" s="121"/>
      <c r="LT289" s="102"/>
      <c r="LU289" s="121"/>
      <c r="LV289" s="121"/>
      <c r="LW289" s="121"/>
      <c r="LX289" s="121"/>
      <c r="LY289" s="121"/>
      <c r="LZ289" s="121"/>
      <c r="MA289" s="102"/>
      <c r="MB289" s="121"/>
      <c r="MC289" s="121"/>
      <c r="MD289" s="121"/>
      <c r="ME289" s="121"/>
      <c r="MF289" s="121"/>
      <c r="MG289" s="121"/>
      <c r="MH289" s="121"/>
      <c r="MI289" s="121"/>
      <c r="MJ289" s="121"/>
      <c r="MK289" s="121"/>
      <c r="ML289" s="121"/>
      <c r="MM289" s="121"/>
      <c r="MN289" s="121"/>
      <c r="MO289" s="102"/>
      <c r="MP289" s="121"/>
      <c r="MQ289" s="121"/>
      <c r="MR289" s="121"/>
      <c r="MS289" s="121"/>
      <c r="MT289" s="121"/>
      <c r="MU289" s="121"/>
      <c r="MV289" s="102"/>
      <c r="MW289" s="121"/>
      <c r="MX289" s="121"/>
      <c r="MY289" s="121"/>
      <c r="MZ289" s="121"/>
      <c r="NA289" s="121"/>
      <c r="NB289" s="121"/>
      <c r="NC289" s="102"/>
      <c r="ND289" s="121"/>
      <c r="NE289" s="121"/>
      <c r="NF289" s="121"/>
      <c r="NG289" s="121"/>
      <c r="NH289" s="121"/>
      <c r="NI289" s="121"/>
      <c r="NJ289" s="102"/>
      <c r="NK289" s="121"/>
      <c r="NL289" s="121"/>
      <c r="NM289" s="121"/>
      <c r="NN289" s="121"/>
      <c r="NO289" s="121"/>
      <c r="NP289" s="121"/>
      <c r="NQ289" s="102"/>
      <c r="NR289" s="121"/>
      <c r="NS289" s="121"/>
      <c r="NT289" s="121"/>
      <c r="NU289" s="121"/>
      <c r="NV289" s="121"/>
      <c r="NW289" s="121"/>
      <c r="NX289" s="121"/>
      <c r="NY289" s="121"/>
      <c r="NZ289" s="121"/>
      <c r="OA289" s="121"/>
      <c r="OB289" s="121"/>
      <c r="OC289" s="121"/>
      <c r="OD289" s="121"/>
      <c r="OE289" s="102"/>
      <c r="OF289" s="121"/>
      <c r="OG289" s="121"/>
      <c r="OH289" s="121"/>
      <c r="OI289" s="121"/>
      <c r="OJ289" s="121"/>
      <c r="OK289" s="121"/>
      <c r="OL289" s="102"/>
      <c r="OM289" s="121"/>
      <c r="ON289" s="121"/>
      <c r="OO289" s="121"/>
      <c r="OP289" s="121"/>
      <c r="OQ289" s="121"/>
      <c r="OR289" s="121"/>
      <c r="OS289" s="102"/>
      <c r="OT289" s="121"/>
      <c r="OU289" s="121"/>
      <c r="OV289" s="121"/>
      <c r="OW289" s="121"/>
      <c r="OX289" s="121"/>
      <c r="OY289" s="121"/>
      <c r="OZ289" s="102"/>
      <c r="PA289" s="121"/>
      <c r="PB289" s="121"/>
      <c r="PC289" s="121"/>
      <c r="PD289" s="121"/>
      <c r="PE289" s="121"/>
      <c r="PF289" s="121"/>
      <c r="PG289" s="102"/>
      <c r="PH289" s="121"/>
      <c r="PI289" s="121"/>
      <c r="PJ289" s="121"/>
      <c r="PK289" s="121"/>
      <c r="PL289" s="121"/>
      <c r="PM289" s="121"/>
      <c r="PN289" s="121"/>
      <c r="PO289" s="121"/>
      <c r="PP289" s="121"/>
      <c r="PQ289" s="121"/>
      <c r="PR289" s="121"/>
      <c r="PS289" s="121"/>
      <c r="PT289" s="121"/>
      <c r="PU289" s="121"/>
      <c r="PV289" s="121"/>
      <c r="PW289" s="121"/>
      <c r="PX289" s="121"/>
      <c r="PY289" s="121"/>
      <c r="PZ289" s="121"/>
      <c r="QA289" s="121"/>
      <c r="QB289" s="121"/>
      <c r="QC289" s="121"/>
      <c r="QD289" s="121"/>
      <c r="QE289" s="121"/>
      <c r="QF289" s="121"/>
      <c r="QG289" s="121"/>
      <c r="QH289" s="121"/>
      <c r="QI289" s="121"/>
      <c r="QJ289" s="121"/>
      <c r="QK289" s="121"/>
      <c r="QL289" s="121"/>
      <c r="QM289" s="121"/>
      <c r="QN289" s="121"/>
      <c r="QO289" s="121"/>
      <c r="QP289" s="121"/>
      <c r="QQ289" s="121"/>
      <c r="QR289" s="121"/>
      <c r="QS289" s="121"/>
      <c r="QT289" s="121"/>
      <c r="QU289" s="121"/>
      <c r="QV289" s="121"/>
    </row>
    <row r="290" spans="1:464" ht="16.5">
      <c r="A290" s="121"/>
      <c r="B290" s="103"/>
      <c r="C290" s="103"/>
      <c r="D290" s="103"/>
      <c r="E290" s="103"/>
      <c r="F290" s="103"/>
      <c r="G290" s="103"/>
      <c r="H290" s="103"/>
      <c r="I290" s="103"/>
      <c r="J290" s="103"/>
      <c r="K290" s="121"/>
      <c r="L290" s="121"/>
      <c r="M290" s="121"/>
      <c r="N290" s="121"/>
      <c r="O290" s="121"/>
      <c r="P290" s="121"/>
      <c r="Q290" s="102"/>
      <c r="R290" s="121"/>
      <c r="S290" s="121"/>
      <c r="T290" s="121"/>
      <c r="U290" s="121"/>
      <c r="V290" s="121"/>
      <c r="W290" s="121"/>
      <c r="X290" s="102"/>
      <c r="Y290" s="121"/>
      <c r="Z290" s="121"/>
      <c r="AA290" s="121"/>
      <c r="AB290" s="121"/>
      <c r="AC290" s="121"/>
      <c r="AD290" s="121"/>
      <c r="AE290" s="102"/>
      <c r="AF290" s="121"/>
      <c r="AG290" s="121"/>
      <c r="AH290" s="121"/>
      <c r="AI290" s="121"/>
      <c r="AJ290" s="121"/>
      <c r="AK290" s="121"/>
      <c r="AL290" s="102"/>
      <c r="AM290" s="121"/>
      <c r="AN290" s="121"/>
      <c r="AO290" s="121"/>
      <c r="AP290" s="121"/>
      <c r="AQ290" s="121"/>
      <c r="AR290" s="121"/>
      <c r="AS290" s="102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02"/>
      <c r="BH290" s="121"/>
      <c r="BI290" s="121"/>
      <c r="BJ290" s="121"/>
      <c r="BK290" s="121"/>
      <c r="BL290" s="121"/>
      <c r="BM290" s="121"/>
      <c r="BN290" s="102"/>
      <c r="BO290" s="121"/>
      <c r="BP290" s="121"/>
      <c r="BQ290" s="121"/>
      <c r="BR290" s="121"/>
      <c r="BS290" s="121"/>
      <c r="BT290" s="121"/>
      <c r="BU290" s="102"/>
      <c r="BV290" s="121"/>
      <c r="BW290" s="121"/>
      <c r="BX290" s="121"/>
      <c r="BY290" s="121"/>
      <c r="BZ290" s="121"/>
      <c r="CA290" s="121"/>
      <c r="CB290" s="102"/>
      <c r="CC290" s="121"/>
      <c r="CD290" s="121"/>
      <c r="CE290" s="121"/>
      <c r="CF290" s="121"/>
      <c r="CG290" s="121"/>
      <c r="CH290" s="121"/>
      <c r="CI290" s="102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02"/>
      <c r="CX290" s="121"/>
      <c r="CY290" s="121"/>
      <c r="CZ290" s="121"/>
      <c r="DA290" s="121"/>
      <c r="DB290" s="121"/>
      <c r="DC290" s="121"/>
      <c r="DD290" s="102"/>
      <c r="DE290" s="121"/>
      <c r="DF290" s="121"/>
      <c r="DG290" s="121"/>
      <c r="DH290" s="121"/>
      <c r="DI290" s="121"/>
      <c r="DJ290" s="121"/>
      <c r="DK290" s="102"/>
      <c r="DL290" s="121"/>
      <c r="DM290" s="121"/>
      <c r="DN290" s="121"/>
      <c r="DO290" s="121"/>
      <c r="DP290" s="121"/>
      <c r="DQ290" s="121"/>
      <c r="DR290" s="102"/>
      <c r="DS290" s="121"/>
      <c r="DT290" s="121"/>
      <c r="DU290" s="121"/>
      <c r="DV290" s="121"/>
      <c r="DW290" s="121"/>
      <c r="DX290" s="121"/>
      <c r="DY290" s="102"/>
      <c r="DZ290" s="121"/>
      <c r="EA290" s="121"/>
      <c r="EB290" s="121"/>
      <c r="EC290" s="121"/>
      <c r="ED290" s="121"/>
      <c r="EE290" s="121"/>
      <c r="EF290" s="121"/>
      <c r="EG290" s="121"/>
      <c r="EH290" s="121"/>
      <c r="EI290" s="121"/>
      <c r="EJ290" s="121"/>
      <c r="EK290" s="121"/>
      <c r="EL290" s="121"/>
      <c r="EM290" s="102"/>
      <c r="EN290" s="121"/>
      <c r="EO290" s="121"/>
      <c r="EP290" s="121"/>
      <c r="EQ290" s="121"/>
      <c r="ER290" s="121"/>
      <c r="ES290" s="121"/>
      <c r="ET290" s="102"/>
      <c r="EU290" s="121"/>
      <c r="EV290" s="121"/>
      <c r="EW290" s="121"/>
      <c r="EX290" s="121"/>
      <c r="EY290" s="121"/>
      <c r="EZ290" s="121"/>
      <c r="FA290" s="102"/>
      <c r="FB290" s="121"/>
      <c r="FC290" s="121"/>
      <c r="FD290" s="121"/>
      <c r="FE290" s="121"/>
      <c r="FF290" s="121"/>
      <c r="FG290" s="121"/>
      <c r="FH290" s="102"/>
      <c r="FI290" s="121"/>
      <c r="FJ290" s="121"/>
      <c r="FK290" s="121"/>
      <c r="FL290" s="121"/>
      <c r="FM290" s="121"/>
      <c r="FN290" s="121"/>
      <c r="FO290" s="102"/>
      <c r="FP290" s="121"/>
      <c r="FQ290" s="121"/>
      <c r="FR290" s="121"/>
      <c r="FS290" s="121"/>
      <c r="FT290" s="121"/>
      <c r="FU290" s="121"/>
      <c r="FV290" s="121"/>
      <c r="FW290" s="121"/>
      <c r="FX290" s="121"/>
      <c r="FY290" s="121"/>
      <c r="FZ290" s="121"/>
      <c r="GA290" s="121"/>
      <c r="GB290" s="121"/>
      <c r="GC290" s="102"/>
      <c r="GD290" s="121"/>
      <c r="GE290" s="121"/>
      <c r="GF290" s="121"/>
      <c r="GG290" s="121"/>
      <c r="GH290" s="121"/>
      <c r="GI290" s="121"/>
      <c r="GJ290" s="102"/>
      <c r="GK290" s="121"/>
      <c r="GL290" s="121"/>
      <c r="GM290" s="121"/>
      <c r="GN290" s="121"/>
      <c r="GO290" s="121"/>
      <c r="GP290" s="121"/>
      <c r="GQ290" s="102"/>
      <c r="GR290" s="121"/>
      <c r="GS290" s="121"/>
      <c r="GT290" s="121"/>
      <c r="GU290" s="121"/>
      <c r="GV290" s="121"/>
      <c r="GW290" s="121"/>
      <c r="GX290" s="102"/>
      <c r="GY290" s="121"/>
      <c r="GZ290" s="121"/>
      <c r="HA290" s="121"/>
      <c r="HB290" s="121"/>
      <c r="HC290" s="121"/>
      <c r="HD290" s="121"/>
      <c r="HE290" s="102"/>
      <c r="HF290" s="121"/>
      <c r="HG290" s="121"/>
      <c r="HH290" s="121"/>
      <c r="HI290" s="121"/>
      <c r="HJ290" s="121"/>
      <c r="HK290" s="121"/>
      <c r="HL290" s="121"/>
      <c r="HM290" s="121"/>
      <c r="HN290" s="121"/>
      <c r="HO290" s="121"/>
      <c r="HP290" s="121"/>
      <c r="HQ290" s="121"/>
      <c r="HR290" s="121"/>
      <c r="HS290" s="102"/>
      <c r="HT290" s="121"/>
      <c r="HU290" s="121"/>
      <c r="HV290" s="121"/>
      <c r="HW290" s="121"/>
      <c r="HX290" s="121"/>
      <c r="HY290" s="121"/>
      <c r="HZ290" s="102"/>
      <c r="IA290" s="121"/>
      <c r="IB290" s="121"/>
      <c r="IC290" s="121"/>
      <c r="ID290" s="121"/>
      <c r="IE290" s="121"/>
      <c r="IF290" s="121"/>
      <c r="IG290" s="102"/>
      <c r="IH290" s="121"/>
      <c r="II290" s="121"/>
      <c r="IJ290" s="121"/>
      <c r="IK290" s="121"/>
      <c r="IL290" s="121"/>
      <c r="IM290" s="121"/>
      <c r="IN290" s="102"/>
      <c r="IO290" s="121"/>
      <c r="IP290" s="121"/>
      <c r="IQ290" s="121"/>
      <c r="IR290" s="121"/>
      <c r="IS290" s="121"/>
      <c r="IT290" s="121"/>
      <c r="IU290" s="102"/>
      <c r="IV290" s="121"/>
      <c r="IW290" s="121"/>
      <c r="IX290" s="121"/>
      <c r="IY290" s="121"/>
      <c r="IZ290" s="121"/>
      <c r="JA290" s="121"/>
      <c r="JB290" s="121"/>
      <c r="JC290" s="121"/>
      <c r="JD290" s="121"/>
      <c r="JE290" s="121"/>
      <c r="JF290" s="121"/>
      <c r="JG290" s="121"/>
      <c r="JH290" s="121"/>
      <c r="JI290" s="102"/>
      <c r="JJ290" s="121"/>
      <c r="JK290" s="121"/>
      <c r="JL290" s="121"/>
      <c r="JM290" s="121"/>
      <c r="JN290" s="121"/>
      <c r="JO290" s="121"/>
      <c r="JP290" s="102"/>
      <c r="JQ290" s="121"/>
      <c r="JR290" s="121"/>
      <c r="JS290" s="121"/>
      <c r="JT290" s="121"/>
      <c r="JU290" s="121"/>
      <c r="JV290" s="121"/>
      <c r="JW290" s="102"/>
      <c r="JX290" s="121"/>
      <c r="JY290" s="121"/>
      <c r="JZ290" s="121"/>
      <c r="KA290" s="121"/>
      <c r="KB290" s="121"/>
      <c r="KC290" s="121"/>
      <c r="KD290" s="102"/>
      <c r="KE290" s="121"/>
      <c r="KF290" s="121"/>
      <c r="KG290" s="121"/>
      <c r="KH290" s="121"/>
      <c r="KI290" s="121"/>
      <c r="KJ290" s="121"/>
      <c r="KK290" s="102"/>
      <c r="KL290" s="121"/>
      <c r="KM290" s="121"/>
      <c r="KN290" s="121"/>
      <c r="KO290" s="121"/>
      <c r="KP290" s="121"/>
      <c r="KQ290" s="121"/>
      <c r="KR290" s="121"/>
      <c r="KS290" s="121"/>
      <c r="KT290" s="121"/>
      <c r="KU290" s="121"/>
      <c r="KV290" s="121"/>
      <c r="KW290" s="121"/>
      <c r="KX290" s="121"/>
      <c r="KY290" s="102"/>
      <c r="KZ290" s="121"/>
      <c r="LA290" s="121"/>
      <c r="LB290" s="121"/>
      <c r="LC290" s="121"/>
      <c r="LD290" s="121"/>
      <c r="LE290" s="121"/>
      <c r="LF290" s="102"/>
      <c r="LG290" s="121"/>
      <c r="LH290" s="121"/>
      <c r="LI290" s="121"/>
      <c r="LJ290" s="121"/>
      <c r="LK290" s="121"/>
      <c r="LL290" s="121"/>
      <c r="LM290" s="102"/>
      <c r="LN290" s="121"/>
      <c r="LO290" s="121"/>
      <c r="LP290" s="121"/>
      <c r="LQ290" s="121"/>
      <c r="LR290" s="121"/>
      <c r="LS290" s="121"/>
      <c r="LT290" s="102"/>
      <c r="LU290" s="121"/>
      <c r="LV290" s="121"/>
      <c r="LW290" s="121"/>
      <c r="LX290" s="121"/>
      <c r="LY290" s="121"/>
      <c r="LZ290" s="121"/>
      <c r="MA290" s="102"/>
      <c r="MB290" s="121"/>
      <c r="MC290" s="121"/>
      <c r="MD290" s="121"/>
      <c r="ME290" s="121"/>
      <c r="MF290" s="121"/>
      <c r="MG290" s="121"/>
      <c r="MH290" s="121"/>
      <c r="MI290" s="121"/>
      <c r="MJ290" s="121"/>
      <c r="MK290" s="121"/>
      <c r="ML290" s="121"/>
      <c r="MM290" s="121"/>
      <c r="MN290" s="121"/>
      <c r="MO290" s="102"/>
      <c r="MP290" s="121"/>
      <c r="MQ290" s="121"/>
      <c r="MR290" s="121"/>
      <c r="MS290" s="121"/>
      <c r="MT290" s="121"/>
      <c r="MU290" s="121"/>
      <c r="MV290" s="102"/>
      <c r="MW290" s="121"/>
      <c r="MX290" s="121"/>
      <c r="MY290" s="121"/>
      <c r="MZ290" s="121"/>
      <c r="NA290" s="121"/>
      <c r="NB290" s="121"/>
      <c r="NC290" s="102"/>
      <c r="ND290" s="121"/>
      <c r="NE290" s="121"/>
      <c r="NF290" s="121"/>
      <c r="NG290" s="121"/>
      <c r="NH290" s="121"/>
      <c r="NI290" s="121"/>
      <c r="NJ290" s="102"/>
      <c r="NK290" s="121"/>
      <c r="NL290" s="121"/>
      <c r="NM290" s="121"/>
      <c r="NN290" s="121"/>
      <c r="NO290" s="121"/>
      <c r="NP290" s="121"/>
      <c r="NQ290" s="102"/>
      <c r="NR290" s="121"/>
      <c r="NS290" s="121"/>
      <c r="NT290" s="121"/>
      <c r="NU290" s="121"/>
      <c r="NV290" s="121"/>
      <c r="NW290" s="121"/>
      <c r="NX290" s="121"/>
      <c r="NY290" s="121"/>
      <c r="NZ290" s="121"/>
      <c r="OA290" s="121"/>
      <c r="OB290" s="121"/>
      <c r="OC290" s="121"/>
      <c r="OD290" s="121"/>
      <c r="OE290" s="102"/>
      <c r="OF290" s="121"/>
      <c r="OG290" s="121"/>
      <c r="OH290" s="121"/>
      <c r="OI290" s="121"/>
      <c r="OJ290" s="121"/>
      <c r="OK290" s="121"/>
      <c r="OL290" s="102"/>
      <c r="OM290" s="121"/>
      <c r="ON290" s="121"/>
      <c r="OO290" s="121"/>
      <c r="OP290" s="121"/>
      <c r="OQ290" s="121"/>
      <c r="OR290" s="121"/>
      <c r="OS290" s="102"/>
      <c r="OT290" s="121"/>
      <c r="OU290" s="121"/>
      <c r="OV290" s="121"/>
      <c r="OW290" s="121"/>
      <c r="OX290" s="121"/>
      <c r="OY290" s="121"/>
      <c r="OZ290" s="102"/>
      <c r="PA290" s="121"/>
      <c r="PB290" s="121"/>
      <c r="PC290" s="121"/>
      <c r="PD290" s="121"/>
      <c r="PE290" s="121"/>
      <c r="PF290" s="121"/>
      <c r="PG290" s="102"/>
      <c r="PH290" s="121"/>
      <c r="PI290" s="121"/>
      <c r="PJ290" s="121"/>
      <c r="PK290" s="121"/>
      <c r="PL290" s="121"/>
      <c r="PM290" s="121"/>
      <c r="PN290" s="121"/>
      <c r="PO290" s="121"/>
      <c r="PP290" s="121"/>
      <c r="PQ290" s="121"/>
      <c r="PR290" s="121"/>
      <c r="PS290" s="121"/>
      <c r="PT290" s="121"/>
      <c r="PU290" s="121"/>
      <c r="PV290" s="121"/>
      <c r="PW290" s="121"/>
      <c r="PX290" s="121"/>
      <c r="PY290" s="121"/>
      <c r="PZ290" s="121"/>
      <c r="QA290" s="121"/>
      <c r="QB290" s="121"/>
      <c r="QC290" s="121"/>
      <c r="QD290" s="121"/>
      <c r="QE290" s="121"/>
      <c r="QF290" s="121"/>
      <c r="QG290" s="121"/>
      <c r="QH290" s="121"/>
      <c r="QI290" s="121"/>
      <c r="QJ290" s="121"/>
      <c r="QK290" s="121"/>
      <c r="QL290" s="121"/>
      <c r="QM290" s="121"/>
      <c r="QN290" s="121"/>
      <c r="QO290" s="121"/>
      <c r="QP290" s="121"/>
      <c r="QQ290" s="121"/>
      <c r="QR290" s="121"/>
      <c r="QS290" s="121"/>
      <c r="QT290" s="121"/>
      <c r="QU290" s="121"/>
      <c r="QV290" s="121"/>
    </row>
    <row r="291" spans="1:464" ht="16.5">
      <c r="A291" s="121"/>
      <c r="B291" s="103"/>
      <c r="C291" s="103"/>
      <c r="D291" s="103"/>
      <c r="E291" s="103"/>
      <c r="F291" s="103"/>
      <c r="G291" s="103"/>
      <c r="H291" s="103"/>
      <c r="I291" s="103"/>
      <c r="J291" s="103"/>
      <c r="K291" s="121"/>
      <c r="L291" s="121"/>
      <c r="M291" s="121"/>
      <c r="N291" s="121"/>
      <c r="O291" s="121"/>
      <c r="P291" s="121"/>
      <c r="Q291" s="102"/>
      <c r="R291" s="121"/>
      <c r="S291" s="121"/>
      <c r="T291" s="121"/>
      <c r="U291" s="121"/>
      <c r="V291" s="121"/>
      <c r="W291" s="121"/>
      <c r="X291" s="102"/>
      <c r="Y291" s="121"/>
      <c r="Z291" s="121"/>
      <c r="AA291" s="121"/>
      <c r="AB291" s="121"/>
      <c r="AC291" s="121"/>
      <c r="AD291" s="121"/>
      <c r="AE291" s="102"/>
      <c r="AF291" s="121"/>
      <c r="AG291" s="121"/>
      <c r="AH291" s="121"/>
      <c r="AI291" s="121"/>
      <c r="AJ291" s="121"/>
      <c r="AK291" s="121"/>
      <c r="AL291" s="102"/>
      <c r="AM291" s="121"/>
      <c r="AN291" s="121"/>
      <c r="AO291" s="121"/>
      <c r="AP291" s="121"/>
      <c r="AQ291" s="121"/>
      <c r="AR291" s="121"/>
      <c r="AS291" s="102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02"/>
      <c r="BH291" s="121"/>
      <c r="BI291" s="121"/>
      <c r="BJ291" s="121"/>
      <c r="BK291" s="121"/>
      <c r="BL291" s="121"/>
      <c r="BM291" s="121"/>
      <c r="BN291" s="102"/>
      <c r="BO291" s="121"/>
      <c r="BP291" s="121"/>
      <c r="BQ291" s="121"/>
      <c r="BR291" s="121"/>
      <c r="BS291" s="121"/>
      <c r="BT291" s="121"/>
      <c r="BU291" s="102"/>
      <c r="BV291" s="121"/>
      <c r="BW291" s="121"/>
      <c r="BX291" s="121"/>
      <c r="BY291" s="121"/>
      <c r="BZ291" s="121"/>
      <c r="CA291" s="121"/>
      <c r="CB291" s="102"/>
      <c r="CC291" s="121"/>
      <c r="CD291" s="121"/>
      <c r="CE291" s="121"/>
      <c r="CF291" s="121"/>
      <c r="CG291" s="121"/>
      <c r="CH291" s="121"/>
      <c r="CI291" s="102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02"/>
      <c r="CX291" s="121"/>
      <c r="CY291" s="121"/>
      <c r="CZ291" s="121"/>
      <c r="DA291" s="121"/>
      <c r="DB291" s="121"/>
      <c r="DC291" s="121"/>
      <c r="DD291" s="102"/>
      <c r="DE291" s="121"/>
      <c r="DF291" s="121"/>
      <c r="DG291" s="121"/>
      <c r="DH291" s="121"/>
      <c r="DI291" s="121"/>
      <c r="DJ291" s="121"/>
      <c r="DK291" s="102"/>
      <c r="DL291" s="121"/>
      <c r="DM291" s="121"/>
      <c r="DN291" s="121"/>
      <c r="DO291" s="121"/>
      <c r="DP291" s="121"/>
      <c r="DQ291" s="121"/>
      <c r="DR291" s="102"/>
      <c r="DS291" s="121"/>
      <c r="DT291" s="121"/>
      <c r="DU291" s="121"/>
      <c r="DV291" s="121"/>
      <c r="DW291" s="121"/>
      <c r="DX291" s="121"/>
      <c r="DY291" s="102"/>
      <c r="DZ291" s="121"/>
      <c r="EA291" s="121"/>
      <c r="EB291" s="121"/>
      <c r="EC291" s="121"/>
      <c r="ED291" s="121"/>
      <c r="EE291" s="121"/>
      <c r="EF291" s="121"/>
      <c r="EG291" s="121"/>
      <c r="EH291" s="121"/>
      <c r="EI291" s="121"/>
      <c r="EJ291" s="121"/>
      <c r="EK291" s="121"/>
      <c r="EL291" s="121"/>
      <c r="EM291" s="102"/>
      <c r="EN291" s="121"/>
      <c r="EO291" s="121"/>
      <c r="EP291" s="121"/>
      <c r="EQ291" s="121"/>
      <c r="ER291" s="121"/>
      <c r="ES291" s="121"/>
      <c r="ET291" s="102"/>
      <c r="EU291" s="121"/>
      <c r="EV291" s="121"/>
      <c r="EW291" s="121"/>
      <c r="EX291" s="121"/>
      <c r="EY291" s="121"/>
      <c r="EZ291" s="121"/>
      <c r="FA291" s="102"/>
      <c r="FB291" s="121"/>
      <c r="FC291" s="121"/>
      <c r="FD291" s="121"/>
      <c r="FE291" s="121"/>
      <c r="FF291" s="121"/>
      <c r="FG291" s="121"/>
      <c r="FH291" s="102"/>
      <c r="FI291" s="121"/>
      <c r="FJ291" s="121"/>
      <c r="FK291" s="121"/>
      <c r="FL291" s="121"/>
      <c r="FM291" s="121"/>
      <c r="FN291" s="121"/>
      <c r="FO291" s="102"/>
      <c r="FP291" s="121"/>
      <c r="FQ291" s="121"/>
      <c r="FR291" s="121"/>
      <c r="FS291" s="121"/>
      <c r="FT291" s="121"/>
      <c r="FU291" s="121"/>
      <c r="FV291" s="121"/>
      <c r="FW291" s="121"/>
      <c r="FX291" s="121"/>
      <c r="FY291" s="121"/>
      <c r="FZ291" s="121"/>
      <c r="GA291" s="121"/>
      <c r="GB291" s="121"/>
      <c r="GC291" s="102"/>
      <c r="GD291" s="121"/>
      <c r="GE291" s="121"/>
      <c r="GF291" s="121"/>
      <c r="GG291" s="121"/>
      <c r="GH291" s="121"/>
      <c r="GI291" s="121"/>
      <c r="GJ291" s="102"/>
      <c r="GK291" s="121"/>
      <c r="GL291" s="121"/>
      <c r="GM291" s="121"/>
      <c r="GN291" s="121"/>
      <c r="GO291" s="121"/>
      <c r="GP291" s="121"/>
      <c r="GQ291" s="102"/>
      <c r="GR291" s="121"/>
      <c r="GS291" s="121"/>
      <c r="GT291" s="121"/>
      <c r="GU291" s="121"/>
      <c r="GV291" s="121"/>
      <c r="GW291" s="121"/>
      <c r="GX291" s="102"/>
      <c r="GY291" s="121"/>
      <c r="GZ291" s="121"/>
      <c r="HA291" s="121"/>
      <c r="HB291" s="121"/>
      <c r="HC291" s="121"/>
      <c r="HD291" s="121"/>
      <c r="HE291" s="102"/>
      <c r="HF291" s="121"/>
      <c r="HG291" s="121"/>
      <c r="HH291" s="121"/>
      <c r="HI291" s="121"/>
      <c r="HJ291" s="121"/>
      <c r="HK291" s="121"/>
      <c r="HL291" s="121"/>
      <c r="HM291" s="121"/>
      <c r="HN291" s="121"/>
      <c r="HO291" s="121"/>
      <c r="HP291" s="121"/>
      <c r="HQ291" s="121"/>
      <c r="HR291" s="121"/>
      <c r="HS291" s="102"/>
      <c r="HT291" s="121"/>
      <c r="HU291" s="121"/>
      <c r="HV291" s="121"/>
      <c r="HW291" s="121"/>
      <c r="HX291" s="121"/>
      <c r="HY291" s="121"/>
      <c r="HZ291" s="102"/>
      <c r="IA291" s="121"/>
      <c r="IB291" s="121"/>
      <c r="IC291" s="121"/>
      <c r="ID291" s="121"/>
      <c r="IE291" s="121"/>
      <c r="IF291" s="121"/>
      <c r="IG291" s="102"/>
      <c r="IH291" s="121"/>
      <c r="II291" s="121"/>
      <c r="IJ291" s="121"/>
      <c r="IK291" s="121"/>
      <c r="IL291" s="121"/>
      <c r="IM291" s="121"/>
      <c r="IN291" s="102"/>
      <c r="IO291" s="121"/>
      <c r="IP291" s="121"/>
      <c r="IQ291" s="121"/>
      <c r="IR291" s="121"/>
      <c r="IS291" s="121"/>
      <c r="IT291" s="121"/>
      <c r="IU291" s="102"/>
      <c r="IV291" s="121"/>
      <c r="IW291" s="121"/>
      <c r="IX291" s="121"/>
      <c r="IY291" s="121"/>
      <c r="IZ291" s="121"/>
      <c r="JA291" s="121"/>
      <c r="JB291" s="121"/>
      <c r="JC291" s="121"/>
      <c r="JD291" s="121"/>
      <c r="JE291" s="121"/>
      <c r="JF291" s="121"/>
      <c r="JG291" s="121"/>
      <c r="JH291" s="121"/>
      <c r="JI291" s="102"/>
      <c r="JJ291" s="121"/>
      <c r="JK291" s="121"/>
      <c r="JL291" s="121"/>
      <c r="JM291" s="121"/>
      <c r="JN291" s="121"/>
      <c r="JO291" s="121"/>
      <c r="JP291" s="102"/>
      <c r="JQ291" s="121"/>
      <c r="JR291" s="121"/>
      <c r="JS291" s="121"/>
      <c r="JT291" s="121"/>
      <c r="JU291" s="121"/>
      <c r="JV291" s="121"/>
      <c r="JW291" s="102"/>
      <c r="JX291" s="121"/>
      <c r="JY291" s="121"/>
      <c r="JZ291" s="121"/>
      <c r="KA291" s="121"/>
      <c r="KB291" s="121"/>
      <c r="KC291" s="121"/>
      <c r="KD291" s="102"/>
      <c r="KE291" s="121"/>
      <c r="KF291" s="121"/>
      <c r="KG291" s="121"/>
      <c r="KH291" s="121"/>
      <c r="KI291" s="121"/>
      <c r="KJ291" s="121"/>
      <c r="KK291" s="102"/>
      <c r="KL291" s="121"/>
      <c r="KM291" s="121"/>
      <c r="KN291" s="121"/>
      <c r="KO291" s="121"/>
      <c r="KP291" s="121"/>
      <c r="KQ291" s="121"/>
      <c r="KR291" s="121"/>
      <c r="KS291" s="121"/>
      <c r="KT291" s="121"/>
      <c r="KU291" s="121"/>
      <c r="KV291" s="121"/>
      <c r="KW291" s="121"/>
      <c r="KX291" s="121"/>
      <c r="KY291" s="102"/>
      <c r="KZ291" s="121"/>
      <c r="LA291" s="121"/>
      <c r="LB291" s="121"/>
      <c r="LC291" s="121"/>
      <c r="LD291" s="121"/>
      <c r="LE291" s="121"/>
      <c r="LF291" s="102"/>
      <c r="LG291" s="121"/>
      <c r="LH291" s="121"/>
      <c r="LI291" s="121"/>
      <c r="LJ291" s="121"/>
      <c r="LK291" s="121"/>
      <c r="LL291" s="121"/>
      <c r="LM291" s="102"/>
      <c r="LN291" s="121"/>
      <c r="LO291" s="121"/>
      <c r="LP291" s="121"/>
      <c r="LQ291" s="121"/>
      <c r="LR291" s="121"/>
      <c r="LS291" s="121"/>
      <c r="LT291" s="102"/>
      <c r="LU291" s="121"/>
      <c r="LV291" s="121"/>
      <c r="LW291" s="121"/>
      <c r="LX291" s="121"/>
      <c r="LY291" s="121"/>
      <c r="LZ291" s="121"/>
      <c r="MA291" s="102"/>
      <c r="MB291" s="121"/>
      <c r="MC291" s="121"/>
      <c r="MD291" s="121"/>
      <c r="ME291" s="121"/>
      <c r="MF291" s="121"/>
      <c r="MG291" s="121"/>
      <c r="MH291" s="121"/>
      <c r="MI291" s="121"/>
      <c r="MJ291" s="121"/>
      <c r="MK291" s="121"/>
      <c r="ML291" s="121"/>
      <c r="MM291" s="121"/>
      <c r="MN291" s="121"/>
      <c r="MO291" s="102"/>
      <c r="MP291" s="121"/>
      <c r="MQ291" s="121"/>
      <c r="MR291" s="121"/>
      <c r="MS291" s="121"/>
      <c r="MT291" s="121"/>
      <c r="MU291" s="121"/>
      <c r="MV291" s="102"/>
      <c r="MW291" s="121"/>
      <c r="MX291" s="121"/>
      <c r="MY291" s="121"/>
      <c r="MZ291" s="121"/>
      <c r="NA291" s="121"/>
      <c r="NB291" s="121"/>
      <c r="NC291" s="102"/>
      <c r="ND291" s="121"/>
      <c r="NE291" s="121"/>
      <c r="NF291" s="121"/>
      <c r="NG291" s="121"/>
      <c r="NH291" s="121"/>
      <c r="NI291" s="121"/>
      <c r="NJ291" s="102"/>
      <c r="NK291" s="121"/>
      <c r="NL291" s="121"/>
      <c r="NM291" s="121"/>
      <c r="NN291" s="121"/>
      <c r="NO291" s="121"/>
      <c r="NP291" s="121"/>
      <c r="NQ291" s="102"/>
      <c r="NR291" s="121"/>
      <c r="NS291" s="121"/>
      <c r="NT291" s="121"/>
      <c r="NU291" s="121"/>
      <c r="NV291" s="121"/>
      <c r="NW291" s="121"/>
      <c r="NX291" s="121"/>
      <c r="NY291" s="121"/>
      <c r="NZ291" s="121"/>
      <c r="OA291" s="121"/>
      <c r="OB291" s="121"/>
      <c r="OC291" s="121"/>
      <c r="OD291" s="121"/>
      <c r="OE291" s="102"/>
      <c r="OF291" s="121"/>
      <c r="OG291" s="121"/>
      <c r="OH291" s="121"/>
      <c r="OI291" s="121"/>
      <c r="OJ291" s="121"/>
      <c r="OK291" s="121"/>
      <c r="OL291" s="102"/>
      <c r="OM291" s="121"/>
      <c r="ON291" s="121"/>
      <c r="OO291" s="121"/>
      <c r="OP291" s="121"/>
      <c r="OQ291" s="121"/>
      <c r="OR291" s="121"/>
      <c r="OS291" s="102"/>
      <c r="OT291" s="121"/>
      <c r="OU291" s="121"/>
      <c r="OV291" s="121"/>
      <c r="OW291" s="121"/>
      <c r="OX291" s="121"/>
      <c r="OY291" s="121"/>
      <c r="OZ291" s="102"/>
      <c r="PA291" s="121"/>
      <c r="PB291" s="121"/>
      <c r="PC291" s="121"/>
      <c r="PD291" s="121"/>
      <c r="PE291" s="121"/>
      <c r="PF291" s="121"/>
      <c r="PG291" s="102"/>
      <c r="PH291" s="121"/>
      <c r="PI291" s="121"/>
      <c r="PJ291" s="121"/>
      <c r="PK291" s="121"/>
      <c r="PL291" s="121"/>
      <c r="PM291" s="121"/>
      <c r="PN291" s="121"/>
      <c r="PO291" s="121"/>
      <c r="PP291" s="121"/>
      <c r="PQ291" s="121"/>
      <c r="PR291" s="121"/>
      <c r="PS291" s="121"/>
      <c r="PT291" s="121"/>
      <c r="PU291" s="121"/>
      <c r="PV291" s="121"/>
      <c r="PW291" s="121"/>
      <c r="PX291" s="121"/>
      <c r="PY291" s="121"/>
      <c r="PZ291" s="121"/>
      <c r="QA291" s="121"/>
      <c r="QB291" s="121"/>
      <c r="QC291" s="121"/>
      <c r="QD291" s="121"/>
      <c r="QE291" s="121"/>
      <c r="QF291" s="121"/>
      <c r="QG291" s="121"/>
      <c r="QH291" s="121"/>
      <c r="QI291" s="121"/>
      <c r="QJ291" s="121"/>
      <c r="QK291" s="121"/>
      <c r="QL291" s="121"/>
      <c r="QM291" s="121"/>
      <c r="QN291" s="121"/>
      <c r="QO291" s="121"/>
      <c r="QP291" s="121"/>
      <c r="QQ291" s="121"/>
      <c r="QR291" s="121"/>
      <c r="QS291" s="121"/>
      <c r="QT291" s="121"/>
      <c r="QU291" s="121"/>
      <c r="QV291" s="121"/>
    </row>
    <row r="292" spans="1:464" ht="16.5">
      <c r="A292" s="121"/>
      <c r="B292" s="103"/>
      <c r="C292" s="103"/>
      <c r="D292" s="103"/>
      <c r="E292" s="103"/>
      <c r="F292" s="103"/>
      <c r="G292" s="103"/>
      <c r="H292" s="103"/>
      <c r="I292" s="103"/>
      <c r="J292" s="103"/>
      <c r="K292" s="121"/>
      <c r="L292" s="121"/>
      <c r="M292" s="121"/>
      <c r="N292" s="121"/>
      <c r="O292" s="121"/>
      <c r="P292" s="121"/>
      <c r="Q292" s="102"/>
      <c r="R292" s="121"/>
      <c r="S292" s="121"/>
      <c r="T292" s="121"/>
      <c r="U292" s="121"/>
      <c r="V292" s="121"/>
      <c r="W292" s="121"/>
      <c r="X292" s="102"/>
      <c r="Y292" s="121"/>
      <c r="Z292" s="121"/>
      <c r="AA292" s="121"/>
      <c r="AB292" s="121"/>
      <c r="AC292" s="121"/>
      <c r="AD292" s="121"/>
      <c r="AE292" s="102"/>
      <c r="AF292" s="121"/>
      <c r="AG292" s="121"/>
      <c r="AH292" s="121"/>
      <c r="AI292" s="121"/>
      <c r="AJ292" s="121"/>
      <c r="AK292" s="121"/>
      <c r="AL292" s="102"/>
      <c r="AM292" s="121"/>
      <c r="AN292" s="121"/>
      <c r="AO292" s="121"/>
      <c r="AP292" s="121"/>
      <c r="AQ292" s="121"/>
      <c r="AR292" s="121"/>
      <c r="AS292" s="102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02"/>
      <c r="BH292" s="121"/>
      <c r="BI292" s="121"/>
      <c r="BJ292" s="121"/>
      <c r="BK292" s="121"/>
      <c r="BL292" s="121"/>
      <c r="BM292" s="121"/>
      <c r="BN292" s="102"/>
      <c r="BO292" s="121"/>
      <c r="BP292" s="121"/>
      <c r="BQ292" s="121"/>
      <c r="BR292" s="121"/>
      <c r="BS292" s="121"/>
      <c r="BT292" s="121"/>
      <c r="BU292" s="102"/>
      <c r="BV292" s="121"/>
      <c r="BW292" s="121"/>
      <c r="BX292" s="121"/>
      <c r="BY292" s="121"/>
      <c r="BZ292" s="121"/>
      <c r="CA292" s="121"/>
      <c r="CB292" s="102"/>
      <c r="CC292" s="121"/>
      <c r="CD292" s="121"/>
      <c r="CE292" s="121"/>
      <c r="CF292" s="121"/>
      <c r="CG292" s="121"/>
      <c r="CH292" s="121"/>
      <c r="CI292" s="102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02"/>
      <c r="CX292" s="121"/>
      <c r="CY292" s="121"/>
      <c r="CZ292" s="121"/>
      <c r="DA292" s="121"/>
      <c r="DB292" s="121"/>
      <c r="DC292" s="121"/>
      <c r="DD292" s="102"/>
      <c r="DE292" s="121"/>
      <c r="DF292" s="121"/>
      <c r="DG292" s="121"/>
      <c r="DH292" s="121"/>
      <c r="DI292" s="121"/>
      <c r="DJ292" s="121"/>
      <c r="DK292" s="102"/>
      <c r="DL292" s="121"/>
      <c r="DM292" s="121"/>
      <c r="DN292" s="121"/>
      <c r="DO292" s="121"/>
      <c r="DP292" s="121"/>
      <c r="DQ292" s="121"/>
      <c r="DR292" s="102"/>
      <c r="DS292" s="121"/>
      <c r="DT292" s="121"/>
      <c r="DU292" s="121"/>
      <c r="DV292" s="121"/>
      <c r="DW292" s="121"/>
      <c r="DX292" s="121"/>
      <c r="DY292" s="102"/>
      <c r="DZ292" s="121"/>
      <c r="EA292" s="121"/>
      <c r="EB292" s="121"/>
      <c r="EC292" s="121"/>
      <c r="ED292" s="121"/>
      <c r="EE292" s="121"/>
      <c r="EF292" s="121"/>
      <c r="EG292" s="121"/>
      <c r="EH292" s="121"/>
      <c r="EI292" s="121"/>
      <c r="EJ292" s="121"/>
      <c r="EK292" s="121"/>
      <c r="EL292" s="121"/>
      <c r="EM292" s="102"/>
      <c r="EN292" s="121"/>
      <c r="EO292" s="121"/>
      <c r="EP292" s="121"/>
      <c r="EQ292" s="121"/>
      <c r="ER292" s="121"/>
      <c r="ES292" s="121"/>
      <c r="ET292" s="102"/>
      <c r="EU292" s="121"/>
      <c r="EV292" s="121"/>
      <c r="EW292" s="121"/>
      <c r="EX292" s="121"/>
      <c r="EY292" s="121"/>
      <c r="EZ292" s="121"/>
      <c r="FA292" s="102"/>
      <c r="FB292" s="121"/>
      <c r="FC292" s="121"/>
      <c r="FD292" s="121"/>
      <c r="FE292" s="121"/>
      <c r="FF292" s="121"/>
      <c r="FG292" s="121"/>
      <c r="FH292" s="102"/>
      <c r="FI292" s="121"/>
      <c r="FJ292" s="121"/>
      <c r="FK292" s="121"/>
      <c r="FL292" s="121"/>
      <c r="FM292" s="121"/>
      <c r="FN292" s="121"/>
      <c r="FO292" s="102"/>
      <c r="FP292" s="121"/>
      <c r="FQ292" s="121"/>
      <c r="FR292" s="121"/>
      <c r="FS292" s="121"/>
      <c r="FT292" s="121"/>
      <c r="FU292" s="121"/>
      <c r="FV292" s="121"/>
      <c r="FW292" s="121"/>
      <c r="FX292" s="121"/>
      <c r="FY292" s="121"/>
      <c r="FZ292" s="121"/>
      <c r="GA292" s="121"/>
      <c r="GB292" s="121"/>
      <c r="GC292" s="102"/>
      <c r="GD292" s="121"/>
      <c r="GE292" s="121"/>
      <c r="GF292" s="121"/>
      <c r="GG292" s="121"/>
      <c r="GH292" s="121"/>
      <c r="GI292" s="121"/>
      <c r="GJ292" s="102"/>
      <c r="GK292" s="121"/>
      <c r="GL292" s="121"/>
      <c r="GM292" s="121"/>
      <c r="GN292" s="121"/>
      <c r="GO292" s="121"/>
      <c r="GP292" s="121"/>
      <c r="GQ292" s="102"/>
      <c r="GR292" s="121"/>
      <c r="GS292" s="121"/>
      <c r="GT292" s="121"/>
      <c r="GU292" s="121"/>
      <c r="GV292" s="121"/>
      <c r="GW292" s="121"/>
      <c r="GX292" s="102"/>
      <c r="GY292" s="121"/>
      <c r="GZ292" s="121"/>
      <c r="HA292" s="121"/>
      <c r="HB292" s="121"/>
      <c r="HC292" s="121"/>
      <c r="HD292" s="121"/>
      <c r="HE292" s="102"/>
      <c r="HF292" s="121"/>
      <c r="HG292" s="121"/>
      <c r="HH292" s="121"/>
      <c r="HI292" s="121"/>
      <c r="HJ292" s="121"/>
      <c r="HK292" s="121"/>
      <c r="HL292" s="121"/>
      <c r="HM292" s="121"/>
      <c r="HN292" s="121"/>
      <c r="HO292" s="121"/>
      <c r="HP292" s="121"/>
      <c r="HQ292" s="121"/>
      <c r="HR292" s="121"/>
      <c r="HS292" s="102"/>
      <c r="HT292" s="121"/>
      <c r="HU292" s="121"/>
      <c r="HV292" s="121"/>
      <c r="HW292" s="121"/>
      <c r="HX292" s="121"/>
      <c r="HY292" s="121"/>
      <c r="HZ292" s="102"/>
      <c r="IA292" s="121"/>
      <c r="IB292" s="121"/>
      <c r="IC292" s="121"/>
      <c r="ID292" s="121"/>
      <c r="IE292" s="121"/>
      <c r="IF292" s="121"/>
      <c r="IG292" s="102"/>
      <c r="IH292" s="121"/>
      <c r="II292" s="121"/>
      <c r="IJ292" s="121"/>
      <c r="IK292" s="121"/>
      <c r="IL292" s="121"/>
      <c r="IM292" s="121"/>
      <c r="IN292" s="102"/>
      <c r="IO292" s="121"/>
      <c r="IP292" s="121"/>
      <c r="IQ292" s="121"/>
      <c r="IR292" s="121"/>
      <c r="IS292" s="121"/>
      <c r="IT292" s="121"/>
      <c r="IU292" s="102"/>
      <c r="IV292" s="121"/>
      <c r="IW292" s="121"/>
      <c r="IX292" s="121"/>
      <c r="IY292" s="121"/>
      <c r="IZ292" s="121"/>
      <c r="JA292" s="121"/>
      <c r="JB292" s="121"/>
      <c r="JC292" s="121"/>
      <c r="JD292" s="121"/>
      <c r="JE292" s="121"/>
      <c r="JF292" s="121"/>
      <c r="JG292" s="121"/>
      <c r="JH292" s="121"/>
      <c r="JI292" s="102"/>
      <c r="JJ292" s="121"/>
      <c r="JK292" s="121"/>
      <c r="JL292" s="121"/>
      <c r="JM292" s="121"/>
      <c r="JN292" s="121"/>
      <c r="JO292" s="121"/>
      <c r="JP292" s="102"/>
      <c r="JQ292" s="121"/>
      <c r="JR292" s="121"/>
      <c r="JS292" s="121"/>
      <c r="JT292" s="121"/>
      <c r="JU292" s="121"/>
      <c r="JV292" s="121"/>
      <c r="JW292" s="102"/>
      <c r="JX292" s="121"/>
      <c r="JY292" s="121"/>
      <c r="JZ292" s="121"/>
      <c r="KA292" s="121"/>
      <c r="KB292" s="121"/>
      <c r="KC292" s="121"/>
      <c r="KD292" s="102"/>
      <c r="KE292" s="121"/>
      <c r="KF292" s="121"/>
      <c r="KG292" s="121"/>
      <c r="KH292" s="121"/>
      <c r="KI292" s="121"/>
      <c r="KJ292" s="121"/>
      <c r="KK292" s="102"/>
      <c r="KL292" s="121"/>
      <c r="KM292" s="121"/>
      <c r="KN292" s="121"/>
      <c r="KO292" s="121"/>
      <c r="KP292" s="121"/>
      <c r="KQ292" s="121"/>
      <c r="KR292" s="121"/>
      <c r="KS292" s="121"/>
      <c r="KT292" s="121"/>
      <c r="KU292" s="121"/>
      <c r="KV292" s="121"/>
      <c r="KW292" s="121"/>
      <c r="KX292" s="121"/>
      <c r="KY292" s="102"/>
      <c r="KZ292" s="121"/>
      <c r="LA292" s="121"/>
      <c r="LB292" s="121"/>
      <c r="LC292" s="121"/>
      <c r="LD292" s="121"/>
      <c r="LE292" s="121"/>
      <c r="LF292" s="102"/>
      <c r="LG292" s="121"/>
      <c r="LH292" s="121"/>
      <c r="LI292" s="121"/>
      <c r="LJ292" s="121"/>
      <c r="LK292" s="121"/>
      <c r="LL292" s="121"/>
      <c r="LM292" s="102"/>
      <c r="LN292" s="121"/>
      <c r="LO292" s="121"/>
      <c r="LP292" s="121"/>
      <c r="LQ292" s="121"/>
      <c r="LR292" s="121"/>
      <c r="LS292" s="121"/>
      <c r="LT292" s="102"/>
      <c r="LU292" s="121"/>
      <c r="LV292" s="121"/>
      <c r="LW292" s="121"/>
      <c r="LX292" s="121"/>
      <c r="LY292" s="121"/>
      <c r="LZ292" s="121"/>
      <c r="MA292" s="102"/>
      <c r="MB292" s="121"/>
      <c r="MC292" s="121"/>
      <c r="MD292" s="121"/>
      <c r="ME292" s="121"/>
      <c r="MF292" s="121"/>
      <c r="MG292" s="121"/>
      <c r="MH292" s="121"/>
      <c r="MI292" s="121"/>
      <c r="MJ292" s="121"/>
      <c r="MK292" s="121"/>
      <c r="ML292" s="121"/>
      <c r="MM292" s="121"/>
      <c r="MN292" s="121"/>
      <c r="MO292" s="102"/>
      <c r="MP292" s="121"/>
      <c r="MQ292" s="121"/>
      <c r="MR292" s="121"/>
      <c r="MS292" s="121"/>
      <c r="MT292" s="121"/>
      <c r="MU292" s="121"/>
      <c r="MV292" s="102"/>
      <c r="MW292" s="121"/>
      <c r="MX292" s="121"/>
      <c r="MY292" s="121"/>
      <c r="MZ292" s="121"/>
      <c r="NA292" s="121"/>
      <c r="NB292" s="121"/>
      <c r="NC292" s="102"/>
      <c r="ND292" s="121"/>
      <c r="NE292" s="121"/>
      <c r="NF292" s="121"/>
      <c r="NG292" s="121"/>
      <c r="NH292" s="121"/>
      <c r="NI292" s="121"/>
      <c r="NJ292" s="102"/>
      <c r="NK292" s="121"/>
      <c r="NL292" s="121"/>
      <c r="NM292" s="121"/>
      <c r="NN292" s="121"/>
      <c r="NO292" s="121"/>
      <c r="NP292" s="121"/>
      <c r="NQ292" s="102"/>
      <c r="NR292" s="121"/>
      <c r="NS292" s="121"/>
      <c r="NT292" s="121"/>
      <c r="NU292" s="121"/>
      <c r="NV292" s="121"/>
      <c r="NW292" s="121"/>
      <c r="NX292" s="121"/>
      <c r="NY292" s="121"/>
      <c r="NZ292" s="121"/>
      <c r="OA292" s="121"/>
      <c r="OB292" s="121"/>
      <c r="OC292" s="121"/>
      <c r="OD292" s="121"/>
      <c r="OE292" s="102"/>
      <c r="OF292" s="121"/>
      <c r="OG292" s="121"/>
      <c r="OH292" s="121"/>
      <c r="OI292" s="121"/>
      <c r="OJ292" s="121"/>
      <c r="OK292" s="121"/>
      <c r="OL292" s="102"/>
      <c r="OM292" s="121"/>
      <c r="ON292" s="121"/>
      <c r="OO292" s="121"/>
      <c r="OP292" s="121"/>
      <c r="OQ292" s="121"/>
      <c r="OR292" s="121"/>
      <c r="OS292" s="102"/>
      <c r="OT292" s="121"/>
      <c r="OU292" s="121"/>
      <c r="OV292" s="121"/>
      <c r="OW292" s="121"/>
      <c r="OX292" s="121"/>
      <c r="OY292" s="121"/>
      <c r="OZ292" s="102"/>
      <c r="PA292" s="121"/>
      <c r="PB292" s="121"/>
      <c r="PC292" s="121"/>
      <c r="PD292" s="121"/>
      <c r="PE292" s="121"/>
      <c r="PF292" s="121"/>
      <c r="PG292" s="102"/>
      <c r="PH292" s="121"/>
      <c r="PI292" s="121"/>
      <c r="PJ292" s="121"/>
      <c r="PK292" s="121"/>
      <c r="PL292" s="121"/>
      <c r="PM292" s="121"/>
      <c r="PN292" s="121"/>
      <c r="PO292" s="121"/>
      <c r="PP292" s="121"/>
      <c r="PQ292" s="121"/>
      <c r="PR292" s="121"/>
      <c r="PS292" s="121"/>
      <c r="PT292" s="121"/>
      <c r="PU292" s="121"/>
      <c r="PV292" s="121"/>
      <c r="PW292" s="121"/>
      <c r="PX292" s="121"/>
      <c r="PY292" s="121"/>
      <c r="PZ292" s="121"/>
      <c r="QA292" s="121"/>
      <c r="QB292" s="121"/>
      <c r="QC292" s="121"/>
      <c r="QD292" s="121"/>
      <c r="QE292" s="121"/>
      <c r="QF292" s="121"/>
      <c r="QG292" s="121"/>
      <c r="QH292" s="121"/>
      <c r="QI292" s="121"/>
      <c r="QJ292" s="121"/>
      <c r="QK292" s="121"/>
      <c r="QL292" s="121"/>
      <c r="QM292" s="121"/>
      <c r="QN292" s="121"/>
      <c r="QO292" s="121"/>
      <c r="QP292" s="121"/>
      <c r="QQ292" s="121"/>
      <c r="QR292" s="121"/>
      <c r="QS292" s="121"/>
      <c r="QT292" s="121"/>
      <c r="QU292" s="121"/>
      <c r="QV292" s="121"/>
    </row>
    <row r="293" spans="1:464" ht="16.5">
      <c r="A293" s="121"/>
      <c r="B293" s="103"/>
      <c r="C293" s="103"/>
      <c r="D293" s="103"/>
      <c r="E293" s="103"/>
      <c r="F293" s="103"/>
      <c r="G293" s="103"/>
      <c r="H293" s="103"/>
      <c r="I293" s="103"/>
      <c r="J293" s="103"/>
      <c r="K293" s="121"/>
      <c r="L293" s="121"/>
      <c r="M293" s="121"/>
      <c r="N293" s="121"/>
      <c r="O293" s="121"/>
      <c r="P293" s="121"/>
      <c r="Q293" s="102"/>
      <c r="R293" s="121"/>
      <c r="S293" s="121"/>
      <c r="T293" s="121"/>
      <c r="U293" s="121"/>
      <c r="V293" s="121"/>
      <c r="W293" s="121"/>
      <c r="X293" s="102"/>
      <c r="Y293" s="121"/>
      <c r="Z293" s="121"/>
      <c r="AA293" s="121"/>
      <c r="AB293" s="121"/>
      <c r="AC293" s="121"/>
      <c r="AD293" s="121"/>
      <c r="AE293" s="102"/>
      <c r="AF293" s="121"/>
      <c r="AG293" s="121"/>
      <c r="AH293" s="121"/>
      <c r="AI293" s="121"/>
      <c r="AJ293" s="121"/>
      <c r="AK293" s="121"/>
      <c r="AL293" s="102"/>
      <c r="AM293" s="121"/>
      <c r="AN293" s="121"/>
      <c r="AO293" s="121"/>
      <c r="AP293" s="121"/>
      <c r="AQ293" s="121"/>
      <c r="AR293" s="121"/>
      <c r="AS293" s="102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02"/>
      <c r="BH293" s="121"/>
      <c r="BI293" s="121"/>
      <c r="BJ293" s="121"/>
      <c r="BK293" s="121"/>
      <c r="BL293" s="121"/>
      <c r="BM293" s="121"/>
      <c r="BN293" s="102"/>
      <c r="BO293" s="121"/>
      <c r="BP293" s="121"/>
      <c r="BQ293" s="121"/>
      <c r="BR293" s="121"/>
      <c r="BS293" s="121"/>
      <c r="BT293" s="121"/>
      <c r="BU293" s="102"/>
      <c r="BV293" s="121"/>
      <c r="BW293" s="121"/>
      <c r="BX293" s="121"/>
      <c r="BY293" s="121"/>
      <c r="BZ293" s="121"/>
      <c r="CA293" s="121"/>
      <c r="CB293" s="102"/>
      <c r="CC293" s="121"/>
      <c r="CD293" s="121"/>
      <c r="CE293" s="121"/>
      <c r="CF293" s="121"/>
      <c r="CG293" s="121"/>
      <c r="CH293" s="121"/>
      <c r="CI293" s="102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02"/>
      <c r="CX293" s="121"/>
      <c r="CY293" s="121"/>
      <c r="CZ293" s="121"/>
      <c r="DA293" s="121"/>
      <c r="DB293" s="121"/>
      <c r="DC293" s="121"/>
      <c r="DD293" s="102"/>
      <c r="DE293" s="121"/>
      <c r="DF293" s="121"/>
      <c r="DG293" s="121"/>
      <c r="DH293" s="121"/>
      <c r="DI293" s="121"/>
      <c r="DJ293" s="121"/>
      <c r="DK293" s="102"/>
      <c r="DL293" s="121"/>
      <c r="DM293" s="121"/>
      <c r="DN293" s="121"/>
      <c r="DO293" s="121"/>
      <c r="DP293" s="121"/>
      <c r="DQ293" s="121"/>
      <c r="DR293" s="102"/>
      <c r="DS293" s="121"/>
      <c r="DT293" s="121"/>
      <c r="DU293" s="121"/>
      <c r="DV293" s="121"/>
      <c r="DW293" s="121"/>
      <c r="DX293" s="121"/>
      <c r="DY293" s="102"/>
      <c r="DZ293" s="121"/>
      <c r="EA293" s="121"/>
      <c r="EB293" s="121"/>
      <c r="EC293" s="121"/>
      <c r="ED293" s="121"/>
      <c r="EE293" s="121"/>
      <c r="EF293" s="121"/>
      <c r="EG293" s="121"/>
      <c r="EH293" s="121"/>
      <c r="EI293" s="121"/>
      <c r="EJ293" s="121"/>
      <c r="EK293" s="121"/>
      <c r="EL293" s="121"/>
      <c r="EM293" s="102"/>
      <c r="EN293" s="121"/>
      <c r="EO293" s="121"/>
      <c r="EP293" s="121"/>
      <c r="EQ293" s="121"/>
      <c r="ER293" s="121"/>
      <c r="ES293" s="121"/>
      <c r="ET293" s="102"/>
      <c r="EU293" s="121"/>
      <c r="EV293" s="121"/>
      <c r="EW293" s="121"/>
      <c r="EX293" s="121"/>
      <c r="EY293" s="121"/>
      <c r="EZ293" s="121"/>
      <c r="FA293" s="102"/>
      <c r="FB293" s="121"/>
      <c r="FC293" s="121"/>
      <c r="FD293" s="121"/>
      <c r="FE293" s="121"/>
      <c r="FF293" s="121"/>
      <c r="FG293" s="121"/>
      <c r="FH293" s="102"/>
      <c r="FI293" s="121"/>
      <c r="FJ293" s="121"/>
      <c r="FK293" s="121"/>
      <c r="FL293" s="121"/>
      <c r="FM293" s="121"/>
      <c r="FN293" s="121"/>
      <c r="FO293" s="102"/>
      <c r="FP293" s="121"/>
      <c r="FQ293" s="121"/>
      <c r="FR293" s="121"/>
      <c r="FS293" s="121"/>
      <c r="FT293" s="121"/>
      <c r="FU293" s="121"/>
      <c r="FV293" s="121"/>
      <c r="FW293" s="121"/>
      <c r="FX293" s="121"/>
      <c r="FY293" s="121"/>
      <c r="FZ293" s="121"/>
      <c r="GA293" s="121"/>
      <c r="GB293" s="121"/>
      <c r="GC293" s="102"/>
      <c r="GD293" s="121"/>
      <c r="GE293" s="121"/>
      <c r="GF293" s="121"/>
      <c r="GG293" s="121"/>
      <c r="GH293" s="121"/>
      <c r="GI293" s="121"/>
      <c r="GJ293" s="102"/>
      <c r="GK293" s="121"/>
      <c r="GL293" s="121"/>
      <c r="GM293" s="121"/>
      <c r="GN293" s="121"/>
      <c r="GO293" s="121"/>
      <c r="GP293" s="121"/>
      <c r="GQ293" s="102"/>
      <c r="GR293" s="121"/>
      <c r="GS293" s="121"/>
      <c r="GT293" s="121"/>
      <c r="GU293" s="121"/>
      <c r="GV293" s="121"/>
      <c r="GW293" s="121"/>
      <c r="GX293" s="102"/>
      <c r="GY293" s="121"/>
      <c r="GZ293" s="121"/>
      <c r="HA293" s="121"/>
      <c r="HB293" s="121"/>
      <c r="HC293" s="121"/>
      <c r="HD293" s="121"/>
      <c r="HE293" s="102"/>
      <c r="HF293" s="121"/>
      <c r="HG293" s="121"/>
      <c r="HH293" s="121"/>
      <c r="HI293" s="121"/>
      <c r="HJ293" s="121"/>
      <c r="HK293" s="121"/>
      <c r="HL293" s="121"/>
      <c r="HM293" s="121"/>
      <c r="HN293" s="121"/>
      <c r="HO293" s="121"/>
      <c r="HP293" s="121"/>
      <c r="HQ293" s="121"/>
      <c r="HR293" s="121"/>
      <c r="HS293" s="102"/>
      <c r="HT293" s="121"/>
      <c r="HU293" s="121"/>
      <c r="HV293" s="121"/>
      <c r="HW293" s="121"/>
      <c r="HX293" s="121"/>
      <c r="HY293" s="121"/>
      <c r="HZ293" s="102"/>
      <c r="IA293" s="121"/>
      <c r="IB293" s="121"/>
      <c r="IC293" s="121"/>
      <c r="ID293" s="121"/>
      <c r="IE293" s="121"/>
      <c r="IF293" s="121"/>
      <c r="IG293" s="102"/>
      <c r="IH293" s="121"/>
      <c r="II293" s="121"/>
      <c r="IJ293" s="121"/>
      <c r="IK293" s="121"/>
      <c r="IL293" s="121"/>
      <c r="IM293" s="121"/>
      <c r="IN293" s="102"/>
      <c r="IO293" s="121"/>
      <c r="IP293" s="121"/>
      <c r="IQ293" s="121"/>
      <c r="IR293" s="121"/>
      <c r="IS293" s="121"/>
      <c r="IT293" s="121"/>
      <c r="IU293" s="102"/>
      <c r="IV293" s="121"/>
      <c r="IW293" s="121"/>
      <c r="IX293" s="121"/>
      <c r="IY293" s="121"/>
      <c r="IZ293" s="121"/>
      <c r="JA293" s="121"/>
      <c r="JB293" s="121"/>
      <c r="JC293" s="121"/>
      <c r="JD293" s="121"/>
      <c r="JE293" s="121"/>
      <c r="JF293" s="121"/>
      <c r="JG293" s="121"/>
      <c r="JH293" s="121"/>
      <c r="JI293" s="102"/>
      <c r="JJ293" s="121"/>
      <c r="JK293" s="121"/>
      <c r="JL293" s="121"/>
      <c r="JM293" s="121"/>
      <c r="JN293" s="121"/>
      <c r="JO293" s="121"/>
      <c r="JP293" s="102"/>
      <c r="JQ293" s="121"/>
      <c r="JR293" s="121"/>
      <c r="JS293" s="121"/>
      <c r="JT293" s="121"/>
      <c r="JU293" s="121"/>
      <c r="JV293" s="121"/>
      <c r="JW293" s="102"/>
      <c r="JX293" s="121"/>
      <c r="JY293" s="121"/>
      <c r="JZ293" s="121"/>
      <c r="KA293" s="121"/>
      <c r="KB293" s="121"/>
      <c r="KC293" s="121"/>
      <c r="KD293" s="102"/>
      <c r="KE293" s="121"/>
      <c r="KF293" s="121"/>
      <c r="KG293" s="121"/>
      <c r="KH293" s="121"/>
      <c r="KI293" s="121"/>
      <c r="KJ293" s="121"/>
      <c r="KK293" s="102"/>
      <c r="KL293" s="121"/>
      <c r="KM293" s="121"/>
      <c r="KN293" s="121"/>
      <c r="KO293" s="121"/>
      <c r="KP293" s="121"/>
      <c r="KQ293" s="121"/>
      <c r="KR293" s="121"/>
      <c r="KS293" s="121"/>
      <c r="KT293" s="121"/>
      <c r="KU293" s="121"/>
      <c r="KV293" s="121"/>
      <c r="KW293" s="121"/>
      <c r="KX293" s="121"/>
      <c r="KY293" s="102"/>
      <c r="KZ293" s="121"/>
      <c r="LA293" s="121"/>
      <c r="LB293" s="121"/>
      <c r="LC293" s="121"/>
      <c r="LD293" s="121"/>
      <c r="LE293" s="121"/>
      <c r="LF293" s="102"/>
      <c r="LG293" s="121"/>
      <c r="LH293" s="121"/>
      <c r="LI293" s="121"/>
      <c r="LJ293" s="121"/>
      <c r="LK293" s="121"/>
      <c r="LL293" s="121"/>
      <c r="LM293" s="102"/>
      <c r="LN293" s="121"/>
      <c r="LO293" s="121"/>
      <c r="LP293" s="121"/>
      <c r="LQ293" s="121"/>
      <c r="LR293" s="121"/>
      <c r="LS293" s="121"/>
      <c r="LT293" s="102"/>
      <c r="LU293" s="121"/>
      <c r="LV293" s="121"/>
      <c r="LW293" s="121"/>
      <c r="LX293" s="121"/>
      <c r="LY293" s="121"/>
      <c r="LZ293" s="121"/>
      <c r="MA293" s="102"/>
      <c r="MB293" s="121"/>
      <c r="MC293" s="121"/>
      <c r="MD293" s="121"/>
      <c r="ME293" s="121"/>
      <c r="MF293" s="121"/>
      <c r="MG293" s="121"/>
      <c r="MH293" s="121"/>
      <c r="MI293" s="121"/>
      <c r="MJ293" s="121"/>
      <c r="MK293" s="121"/>
      <c r="ML293" s="121"/>
      <c r="MM293" s="121"/>
      <c r="MN293" s="121"/>
      <c r="MO293" s="102"/>
      <c r="MP293" s="121"/>
      <c r="MQ293" s="121"/>
      <c r="MR293" s="121"/>
      <c r="MS293" s="121"/>
      <c r="MT293" s="121"/>
      <c r="MU293" s="121"/>
      <c r="MV293" s="102"/>
      <c r="MW293" s="121"/>
      <c r="MX293" s="121"/>
      <c r="MY293" s="121"/>
      <c r="MZ293" s="121"/>
      <c r="NA293" s="121"/>
      <c r="NB293" s="121"/>
      <c r="NC293" s="102"/>
      <c r="ND293" s="121"/>
      <c r="NE293" s="121"/>
      <c r="NF293" s="121"/>
      <c r="NG293" s="121"/>
      <c r="NH293" s="121"/>
      <c r="NI293" s="121"/>
      <c r="NJ293" s="102"/>
      <c r="NK293" s="121"/>
      <c r="NL293" s="121"/>
      <c r="NM293" s="121"/>
      <c r="NN293" s="121"/>
      <c r="NO293" s="121"/>
      <c r="NP293" s="121"/>
      <c r="NQ293" s="102"/>
      <c r="NR293" s="121"/>
      <c r="NS293" s="121"/>
      <c r="NT293" s="121"/>
      <c r="NU293" s="121"/>
      <c r="NV293" s="121"/>
      <c r="NW293" s="121"/>
      <c r="NX293" s="121"/>
      <c r="NY293" s="121"/>
      <c r="NZ293" s="121"/>
      <c r="OA293" s="121"/>
      <c r="OB293" s="121"/>
      <c r="OC293" s="121"/>
      <c r="OD293" s="121"/>
      <c r="OE293" s="102"/>
      <c r="OF293" s="121"/>
      <c r="OG293" s="121"/>
      <c r="OH293" s="121"/>
      <c r="OI293" s="121"/>
      <c r="OJ293" s="121"/>
      <c r="OK293" s="121"/>
      <c r="OL293" s="102"/>
      <c r="OM293" s="121"/>
      <c r="ON293" s="121"/>
      <c r="OO293" s="121"/>
      <c r="OP293" s="121"/>
      <c r="OQ293" s="121"/>
      <c r="OR293" s="121"/>
      <c r="OS293" s="102"/>
      <c r="OT293" s="121"/>
      <c r="OU293" s="121"/>
      <c r="OV293" s="121"/>
      <c r="OW293" s="121"/>
      <c r="OX293" s="121"/>
      <c r="OY293" s="121"/>
      <c r="OZ293" s="102"/>
      <c r="PA293" s="121"/>
      <c r="PB293" s="121"/>
      <c r="PC293" s="121"/>
      <c r="PD293" s="121"/>
      <c r="PE293" s="121"/>
      <c r="PF293" s="121"/>
      <c r="PG293" s="102"/>
      <c r="PH293" s="121"/>
      <c r="PI293" s="121"/>
      <c r="PJ293" s="121"/>
      <c r="PK293" s="121"/>
      <c r="PL293" s="121"/>
      <c r="PM293" s="121"/>
      <c r="PN293" s="121"/>
      <c r="PO293" s="121"/>
      <c r="PP293" s="121"/>
      <c r="PQ293" s="121"/>
      <c r="PR293" s="121"/>
      <c r="PS293" s="121"/>
      <c r="PT293" s="121"/>
      <c r="PU293" s="121"/>
      <c r="PV293" s="121"/>
      <c r="PW293" s="121"/>
      <c r="PX293" s="121"/>
      <c r="PY293" s="121"/>
      <c r="PZ293" s="121"/>
      <c r="QA293" s="121"/>
      <c r="QB293" s="121"/>
      <c r="QC293" s="121"/>
      <c r="QD293" s="121"/>
      <c r="QE293" s="121"/>
      <c r="QF293" s="121"/>
      <c r="QG293" s="121"/>
      <c r="QH293" s="121"/>
      <c r="QI293" s="121"/>
      <c r="QJ293" s="121"/>
      <c r="QK293" s="121"/>
      <c r="QL293" s="121"/>
      <c r="QM293" s="121"/>
      <c r="QN293" s="121"/>
      <c r="QO293" s="121"/>
      <c r="QP293" s="121"/>
      <c r="QQ293" s="121"/>
      <c r="QR293" s="121"/>
      <c r="QS293" s="121"/>
      <c r="QT293" s="121"/>
      <c r="QU293" s="121"/>
      <c r="QV293" s="121"/>
    </row>
    <row r="294" spans="1:464" ht="16.5">
      <c r="A294" s="121"/>
      <c r="B294" s="103"/>
      <c r="C294" s="103"/>
      <c r="D294" s="103"/>
      <c r="E294" s="103"/>
      <c r="F294" s="103"/>
      <c r="G294" s="103"/>
      <c r="H294" s="103"/>
      <c r="I294" s="103"/>
      <c r="J294" s="103"/>
      <c r="K294" s="121"/>
      <c r="L294" s="121"/>
      <c r="M294" s="121"/>
      <c r="N294" s="121"/>
      <c r="O294" s="121"/>
      <c r="P294" s="121"/>
      <c r="Q294" s="102"/>
      <c r="R294" s="121"/>
      <c r="S294" s="121"/>
      <c r="T294" s="121"/>
      <c r="U294" s="121"/>
      <c r="V294" s="121"/>
      <c r="W294" s="121"/>
      <c r="X294" s="102"/>
      <c r="Y294" s="121"/>
      <c r="Z294" s="121"/>
      <c r="AA294" s="121"/>
      <c r="AB294" s="121"/>
      <c r="AC294" s="121"/>
      <c r="AD294" s="121"/>
      <c r="AE294" s="102"/>
      <c r="AF294" s="121"/>
      <c r="AG294" s="121"/>
      <c r="AH294" s="121"/>
      <c r="AI294" s="121"/>
      <c r="AJ294" s="121"/>
      <c r="AK294" s="121"/>
      <c r="AL294" s="102"/>
      <c r="AM294" s="121"/>
      <c r="AN294" s="121"/>
      <c r="AO294" s="121"/>
      <c r="AP294" s="121"/>
      <c r="AQ294" s="121"/>
      <c r="AR294" s="121"/>
      <c r="AS294" s="102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02"/>
      <c r="BH294" s="121"/>
      <c r="BI294" s="121"/>
      <c r="BJ294" s="121"/>
      <c r="BK294" s="121"/>
      <c r="BL294" s="121"/>
      <c r="BM294" s="121"/>
      <c r="BN294" s="102"/>
      <c r="BO294" s="121"/>
      <c r="BP294" s="121"/>
      <c r="BQ294" s="121"/>
      <c r="BR294" s="121"/>
      <c r="BS294" s="121"/>
      <c r="BT294" s="121"/>
      <c r="BU294" s="102"/>
      <c r="BV294" s="121"/>
      <c r="BW294" s="121"/>
      <c r="BX294" s="121"/>
      <c r="BY294" s="121"/>
      <c r="BZ294" s="121"/>
      <c r="CA294" s="121"/>
      <c r="CB294" s="102"/>
      <c r="CC294" s="121"/>
      <c r="CD294" s="121"/>
      <c r="CE294" s="121"/>
      <c r="CF294" s="121"/>
      <c r="CG294" s="121"/>
      <c r="CH294" s="121"/>
      <c r="CI294" s="102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02"/>
      <c r="CX294" s="121"/>
      <c r="CY294" s="121"/>
      <c r="CZ294" s="121"/>
      <c r="DA294" s="121"/>
      <c r="DB294" s="121"/>
      <c r="DC294" s="121"/>
      <c r="DD294" s="102"/>
      <c r="DE294" s="121"/>
      <c r="DF294" s="121"/>
      <c r="DG294" s="121"/>
      <c r="DH294" s="121"/>
      <c r="DI294" s="121"/>
      <c r="DJ294" s="121"/>
      <c r="DK294" s="102"/>
      <c r="DL294" s="121"/>
      <c r="DM294" s="121"/>
      <c r="DN294" s="121"/>
      <c r="DO294" s="121"/>
      <c r="DP294" s="121"/>
      <c r="DQ294" s="121"/>
      <c r="DR294" s="102"/>
      <c r="DS294" s="121"/>
      <c r="DT294" s="121"/>
      <c r="DU294" s="121"/>
      <c r="DV294" s="121"/>
      <c r="DW294" s="121"/>
      <c r="DX294" s="121"/>
      <c r="DY294" s="102"/>
      <c r="DZ294" s="121"/>
      <c r="EA294" s="121"/>
      <c r="EB294" s="121"/>
      <c r="EC294" s="121"/>
      <c r="ED294" s="121"/>
      <c r="EE294" s="121"/>
      <c r="EF294" s="121"/>
      <c r="EG294" s="121"/>
      <c r="EH294" s="121"/>
      <c r="EI294" s="121"/>
      <c r="EJ294" s="121"/>
      <c r="EK294" s="121"/>
      <c r="EL294" s="121"/>
      <c r="EM294" s="102"/>
      <c r="EN294" s="121"/>
      <c r="EO294" s="121"/>
      <c r="EP294" s="121"/>
      <c r="EQ294" s="121"/>
      <c r="ER294" s="121"/>
      <c r="ES294" s="121"/>
      <c r="ET294" s="102"/>
      <c r="EU294" s="121"/>
      <c r="EV294" s="121"/>
      <c r="EW294" s="121"/>
      <c r="EX294" s="121"/>
      <c r="EY294" s="121"/>
      <c r="EZ294" s="121"/>
      <c r="FA294" s="102"/>
      <c r="FB294" s="121"/>
      <c r="FC294" s="121"/>
      <c r="FD294" s="121"/>
      <c r="FE294" s="121"/>
      <c r="FF294" s="121"/>
      <c r="FG294" s="121"/>
      <c r="FH294" s="102"/>
      <c r="FI294" s="121"/>
      <c r="FJ294" s="121"/>
      <c r="FK294" s="121"/>
      <c r="FL294" s="121"/>
      <c r="FM294" s="121"/>
      <c r="FN294" s="121"/>
      <c r="FO294" s="102"/>
      <c r="FP294" s="121"/>
      <c r="FQ294" s="121"/>
      <c r="FR294" s="121"/>
      <c r="FS294" s="121"/>
      <c r="FT294" s="121"/>
      <c r="FU294" s="121"/>
      <c r="FV294" s="121"/>
      <c r="FW294" s="121"/>
      <c r="FX294" s="121"/>
      <c r="FY294" s="121"/>
      <c r="FZ294" s="121"/>
      <c r="GA294" s="121"/>
      <c r="GB294" s="121"/>
      <c r="GC294" s="102"/>
      <c r="GD294" s="121"/>
      <c r="GE294" s="121"/>
      <c r="GF294" s="121"/>
      <c r="GG294" s="121"/>
      <c r="GH294" s="121"/>
      <c r="GI294" s="121"/>
      <c r="GJ294" s="102"/>
      <c r="GK294" s="121"/>
      <c r="GL294" s="121"/>
      <c r="GM294" s="121"/>
      <c r="GN294" s="121"/>
      <c r="GO294" s="121"/>
      <c r="GP294" s="121"/>
      <c r="GQ294" s="102"/>
      <c r="GR294" s="121"/>
      <c r="GS294" s="121"/>
      <c r="GT294" s="121"/>
      <c r="GU294" s="121"/>
      <c r="GV294" s="121"/>
      <c r="GW294" s="121"/>
      <c r="GX294" s="102"/>
      <c r="GY294" s="121"/>
      <c r="GZ294" s="121"/>
      <c r="HA294" s="121"/>
      <c r="HB294" s="121"/>
      <c r="HC294" s="121"/>
      <c r="HD294" s="121"/>
      <c r="HE294" s="102"/>
      <c r="HF294" s="121"/>
      <c r="HG294" s="121"/>
      <c r="HH294" s="121"/>
      <c r="HI294" s="121"/>
      <c r="HJ294" s="121"/>
      <c r="HK294" s="121"/>
      <c r="HL294" s="121"/>
      <c r="HM294" s="121"/>
      <c r="HN294" s="121"/>
      <c r="HO294" s="121"/>
      <c r="HP294" s="121"/>
      <c r="HQ294" s="121"/>
      <c r="HR294" s="121"/>
      <c r="HS294" s="102"/>
      <c r="HT294" s="121"/>
      <c r="HU294" s="121"/>
      <c r="HV294" s="121"/>
      <c r="HW294" s="121"/>
      <c r="HX294" s="121"/>
      <c r="HY294" s="121"/>
      <c r="HZ294" s="102"/>
      <c r="IA294" s="121"/>
      <c r="IB294" s="121"/>
      <c r="IC294" s="121"/>
      <c r="ID294" s="121"/>
      <c r="IE294" s="121"/>
      <c r="IF294" s="121"/>
      <c r="IG294" s="102"/>
      <c r="IH294" s="121"/>
      <c r="II294" s="121"/>
      <c r="IJ294" s="121"/>
      <c r="IK294" s="121"/>
      <c r="IL294" s="121"/>
      <c r="IM294" s="121"/>
      <c r="IN294" s="102"/>
      <c r="IO294" s="121"/>
      <c r="IP294" s="121"/>
      <c r="IQ294" s="121"/>
      <c r="IR294" s="121"/>
      <c r="IS294" s="121"/>
      <c r="IT294" s="121"/>
      <c r="IU294" s="102"/>
      <c r="IV294" s="121"/>
      <c r="IW294" s="121"/>
      <c r="IX294" s="121"/>
      <c r="IY294" s="121"/>
      <c r="IZ294" s="121"/>
      <c r="JA294" s="121"/>
      <c r="JB294" s="121"/>
      <c r="JC294" s="121"/>
      <c r="JD294" s="121"/>
      <c r="JE294" s="121"/>
      <c r="JF294" s="121"/>
      <c r="JG294" s="121"/>
      <c r="JH294" s="121"/>
      <c r="JI294" s="102"/>
      <c r="JJ294" s="121"/>
      <c r="JK294" s="121"/>
      <c r="JL294" s="121"/>
      <c r="JM294" s="121"/>
      <c r="JN294" s="121"/>
      <c r="JO294" s="121"/>
      <c r="JP294" s="102"/>
      <c r="JQ294" s="121"/>
      <c r="JR294" s="121"/>
      <c r="JS294" s="121"/>
      <c r="JT294" s="121"/>
      <c r="JU294" s="121"/>
      <c r="JV294" s="121"/>
      <c r="JW294" s="102"/>
      <c r="JX294" s="121"/>
      <c r="JY294" s="121"/>
      <c r="JZ294" s="121"/>
      <c r="KA294" s="121"/>
      <c r="KB294" s="121"/>
      <c r="KC294" s="121"/>
      <c r="KD294" s="102"/>
      <c r="KE294" s="121"/>
      <c r="KF294" s="121"/>
      <c r="KG294" s="121"/>
      <c r="KH294" s="121"/>
      <c r="KI294" s="121"/>
      <c r="KJ294" s="121"/>
      <c r="KK294" s="102"/>
      <c r="KL294" s="121"/>
      <c r="KM294" s="121"/>
      <c r="KN294" s="121"/>
      <c r="KO294" s="121"/>
      <c r="KP294" s="121"/>
      <c r="KQ294" s="121"/>
      <c r="KR294" s="121"/>
      <c r="KS294" s="121"/>
      <c r="KT294" s="121"/>
      <c r="KU294" s="121"/>
      <c r="KV294" s="121"/>
      <c r="KW294" s="121"/>
      <c r="KX294" s="121"/>
      <c r="KY294" s="102"/>
      <c r="KZ294" s="121"/>
      <c r="LA294" s="121"/>
      <c r="LB294" s="121"/>
      <c r="LC294" s="121"/>
      <c r="LD294" s="121"/>
      <c r="LE294" s="121"/>
      <c r="LF294" s="102"/>
      <c r="LG294" s="121"/>
      <c r="LH294" s="121"/>
      <c r="LI294" s="121"/>
      <c r="LJ294" s="121"/>
      <c r="LK294" s="121"/>
      <c r="LL294" s="121"/>
      <c r="LM294" s="102"/>
      <c r="LN294" s="121"/>
      <c r="LO294" s="121"/>
      <c r="LP294" s="121"/>
      <c r="LQ294" s="121"/>
      <c r="LR294" s="121"/>
      <c r="LS294" s="121"/>
      <c r="LT294" s="102"/>
      <c r="LU294" s="121"/>
      <c r="LV294" s="121"/>
      <c r="LW294" s="121"/>
      <c r="LX294" s="121"/>
      <c r="LY294" s="121"/>
      <c r="LZ294" s="121"/>
      <c r="MA294" s="102"/>
      <c r="MB294" s="121"/>
      <c r="MC294" s="121"/>
      <c r="MD294" s="121"/>
      <c r="ME294" s="121"/>
      <c r="MF294" s="121"/>
      <c r="MG294" s="121"/>
      <c r="MH294" s="121"/>
      <c r="MI294" s="121"/>
      <c r="MJ294" s="121"/>
      <c r="MK294" s="121"/>
      <c r="ML294" s="121"/>
      <c r="MM294" s="121"/>
      <c r="MN294" s="121"/>
      <c r="MO294" s="102"/>
      <c r="MP294" s="121"/>
      <c r="MQ294" s="121"/>
      <c r="MR294" s="121"/>
      <c r="MS294" s="121"/>
      <c r="MT294" s="121"/>
      <c r="MU294" s="121"/>
      <c r="MV294" s="102"/>
      <c r="MW294" s="121"/>
      <c r="MX294" s="121"/>
      <c r="MY294" s="121"/>
      <c r="MZ294" s="121"/>
      <c r="NA294" s="121"/>
      <c r="NB294" s="121"/>
      <c r="NC294" s="102"/>
      <c r="ND294" s="121"/>
      <c r="NE294" s="121"/>
      <c r="NF294" s="121"/>
      <c r="NG294" s="121"/>
      <c r="NH294" s="121"/>
      <c r="NI294" s="121"/>
      <c r="NJ294" s="102"/>
      <c r="NK294" s="121"/>
      <c r="NL294" s="121"/>
      <c r="NM294" s="121"/>
      <c r="NN294" s="121"/>
      <c r="NO294" s="121"/>
      <c r="NP294" s="121"/>
      <c r="NQ294" s="102"/>
      <c r="NR294" s="121"/>
      <c r="NS294" s="121"/>
      <c r="NT294" s="121"/>
      <c r="NU294" s="121"/>
      <c r="NV294" s="121"/>
      <c r="NW294" s="121"/>
      <c r="NX294" s="121"/>
      <c r="NY294" s="121"/>
      <c r="NZ294" s="121"/>
      <c r="OA294" s="121"/>
      <c r="OB294" s="121"/>
      <c r="OC294" s="121"/>
      <c r="OD294" s="121"/>
      <c r="OE294" s="102"/>
      <c r="OF294" s="121"/>
      <c r="OG294" s="121"/>
      <c r="OH294" s="121"/>
      <c r="OI294" s="121"/>
      <c r="OJ294" s="121"/>
      <c r="OK294" s="121"/>
      <c r="OL294" s="102"/>
      <c r="OM294" s="121"/>
      <c r="ON294" s="121"/>
      <c r="OO294" s="121"/>
      <c r="OP294" s="121"/>
      <c r="OQ294" s="121"/>
      <c r="OR294" s="121"/>
      <c r="OS294" s="102"/>
      <c r="OT294" s="121"/>
      <c r="OU294" s="121"/>
      <c r="OV294" s="121"/>
      <c r="OW294" s="121"/>
      <c r="OX294" s="121"/>
      <c r="OY294" s="121"/>
      <c r="OZ294" s="102"/>
      <c r="PA294" s="121"/>
      <c r="PB294" s="121"/>
      <c r="PC294" s="121"/>
      <c r="PD294" s="121"/>
      <c r="PE294" s="121"/>
      <c r="PF294" s="121"/>
      <c r="PG294" s="102"/>
      <c r="PH294" s="121"/>
      <c r="PI294" s="121"/>
      <c r="PJ294" s="121"/>
      <c r="PK294" s="121"/>
      <c r="PL294" s="121"/>
      <c r="PM294" s="121"/>
      <c r="PN294" s="121"/>
      <c r="PO294" s="121"/>
      <c r="PP294" s="121"/>
      <c r="PQ294" s="121"/>
      <c r="PR294" s="121"/>
      <c r="PS294" s="121"/>
      <c r="PT294" s="121"/>
      <c r="PU294" s="121"/>
      <c r="PV294" s="121"/>
      <c r="PW294" s="121"/>
      <c r="PX294" s="121"/>
      <c r="PY294" s="121"/>
      <c r="PZ294" s="121"/>
      <c r="QA294" s="121"/>
      <c r="QB294" s="121"/>
      <c r="QC294" s="121"/>
      <c r="QD294" s="121"/>
      <c r="QE294" s="121"/>
      <c r="QF294" s="121"/>
      <c r="QG294" s="121"/>
      <c r="QH294" s="121"/>
      <c r="QI294" s="121"/>
      <c r="QJ294" s="121"/>
      <c r="QK294" s="121"/>
      <c r="QL294" s="121"/>
      <c r="QM294" s="121"/>
      <c r="QN294" s="121"/>
      <c r="QO294" s="121"/>
      <c r="QP294" s="121"/>
      <c r="QQ294" s="121"/>
      <c r="QR294" s="121"/>
      <c r="QS294" s="121"/>
      <c r="QT294" s="121"/>
      <c r="QU294" s="121"/>
      <c r="QV294" s="121"/>
    </row>
    <row r="295" spans="1:464" ht="16.5">
      <c r="A295" s="121"/>
      <c r="B295" s="103"/>
      <c r="C295" s="103"/>
      <c r="D295" s="103"/>
      <c r="E295" s="103"/>
      <c r="F295" s="103"/>
      <c r="G295" s="103"/>
      <c r="H295" s="103"/>
      <c r="I295" s="103"/>
      <c r="J295" s="103"/>
      <c r="K295" s="121"/>
      <c r="L295" s="121"/>
      <c r="M295" s="121"/>
      <c r="N295" s="121"/>
      <c r="O295" s="121"/>
      <c r="P295" s="121"/>
      <c r="Q295" s="102"/>
      <c r="R295" s="121"/>
      <c r="S295" s="121"/>
      <c r="T295" s="121"/>
      <c r="U295" s="121"/>
      <c r="V295" s="121"/>
      <c r="W295" s="121"/>
      <c r="X295" s="102"/>
      <c r="Y295" s="121"/>
      <c r="Z295" s="121"/>
      <c r="AA295" s="121"/>
      <c r="AB295" s="121"/>
      <c r="AC295" s="121"/>
      <c r="AD295" s="121"/>
      <c r="AE295" s="102"/>
      <c r="AF295" s="121"/>
      <c r="AG295" s="121"/>
      <c r="AH295" s="121"/>
      <c r="AI295" s="121"/>
      <c r="AJ295" s="121"/>
      <c r="AK295" s="121"/>
      <c r="AL295" s="102"/>
      <c r="AM295" s="121"/>
      <c r="AN295" s="121"/>
      <c r="AO295" s="121"/>
      <c r="AP295" s="121"/>
      <c r="AQ295" s="121"/>
      <c r="AR295" s="121"/>
      <c r="AS295" s="102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02"/>
      <c r="BH295" s="121"/>
      <c r="BI295" s="121"/>
      <c r="BJ295" s="121"/>
      <c r="BK295" s="121"/>
      <c r="BL295" s="121"/>
      <c r="BM295" s="121"/>
      <c r="BN295" s="102"/>
      <c r="BO295" s="121"/>
      <c r="BP295" s="121"/>
      <c r="BQ295" s="121"/>
      <c r="BR295" s="121"/>
      <c r="BS295" s="121"/>
      <c r="BT295" s="121"/>
      <c r="BU295" s="102"/>
      <c r="BV295" s="121"/>
      <c r="BW295" s="121"/>
      <c r="BX295" s="121"/>
      <c r="BY295" s="121"/>
      <c r="BZ295" s="121"/>
      <c r="CA295" s="121"/>
      <c r="CB295" s="102"/>
      <c r="CC295" s="121"/>
      <c r="CD295" s="121"/>
      <c r="CE295" s="121"/>
      <c r="CF295" s="121"/>
      <c r="CG295" s="121"/>
      <c r="CH295" s="121"/>
      <c r="CI295" s="102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02"/>
      <c r="CX295" s="121"/>
      <c r="CY295" s="121"/>
      <c r="CZ295" s="121"/>
      <c r="DA295" s="121"/>
      <c r="DB295" s="121"/>
      <c r="DC295" s="121"/>
      <c r="DD295" s="102"/>
      <c r="DE295" s="121"/>
      <c r="DF295" s="121"/>
      <c r="DG295" s="121"/>
      <c r="DH295" s="121"/>
      <c r="DI295" s="121"/>
      <c r="DJ295" s="121"/>
      <c r="DK295" s="102"/>
      <c r="DL295" s="121"/>
      <c r="DM295" s="121"/>
      <c r="DN295" s="121"/>
      <c r="DO295" s="121"/>
      <c r="DP295" s="121"/>
      <c r="DQ295" s="121"/>
      <c r="DR295" s="102"/>
      <c r="DS295" s="121"/>
      <c r="DT295" s="121"/>
      <c r="DU295" s="121"/>
      <c r="DV295" s="121"/>
      <c r="DW295" s="121"/>
      <c r="DX295" s="121"/>
      <c r="DY295" s="102"/>
      <c r="DZ295" s="121"/>
      <c r="EA295" s="121"/>
      <c r="EB295" s="121"/>
      <c r="EC295" s="121"/>
      <c r="ED295" s="121"/>
      <c r="EE295" s="121"/>
      <c r="EF295" s="121"/>
      <c r="EG295" s="121"/>
      <c r="EH295" s="121"/>
      <c r="EI295" s="121"/>
      <c r="EJ295" s="121"/>
      <c r="EK295" s="121"/>
      <c r="EL295" s="121"/>
      <c r="EM295" s="102"/>
      <c r="EN295" s="121"/>
      <c r="EO295" s="121"/>
      <c r="EP295" s="121"/>
      <c r="EQ295" s="121"/>
      <c r="ER295" s="121"/>
      <c r="ES295" s="121"/>
      <c r="ET295" s="102"/>
      <c r="EU295" s="121"/>
      <c r="EV295" s="121"/>
      <c r="EW295" s="121"/>
      <c r="EX295" s="121"/>
      <c r="EY295" s="121"/>
      <c r="EZ295" s="121"/>
      <c r="FA295" s="102"/>
      <c r="FB295" s="121"/>
      <c r="FC295" s="121"/>
      <c r="FD295" s="121"/>
      <c r="FE295" s="121"/>
      <c r="FF295" s="121"/>
      <c r="FG295" s="121"/>
      <c r="FH295" s="102"/>
      <c r="FI295" s="121"/>
      <c r="FJ295" s="121"/>
      <c r="FK295" s="121"/>
      <c r="FL295" s="121"/>
      <c r="FM295" s="121"/>
      <c r="FN295" s="121"/>
      <c r="FO295" s="102"/>
      <c r="FP295" s="121"/>
      <c r="FQ295" s="121"/>
      <c r="FR295" s="121"/>
      <c r="FS295" s="121"/>
      <c r="FT295" s="121"/>
      <c r="FU295" s="121"/>
      <c r="FV295" s="121"/>
      <c r="FW295" s="121"/>
      <c r="FX295" s="121"/>
      <c r="FY295" s="121"/>
      <c r="FZ295" s="121"/>
      <c r="GA295" s="121"/>
      <c r="GB295" s="121"/>
      <c r="GC295" s="102"/>
      <c r="GD295" s="121"/>
      <c r="GE295" s="121"/>
      <c r="GF295" s="121"/>
      <c r="GG295" s="121"/>
      <c r="GH295" s="121"/>
      <c r="GI295" s="121"/>
      <c r="GJ295" s="102"/>
      <c r="GK295" s="121"/>
      <c r="GL295" s="121"/>
      <c r="GM295" s="121"/>
      <c r="GN295" s="121"/>
      <c r="GO295" s="121"/>
      <c r="GP295" s="121"/>
      <c r="GQ295" s="102"/>
      <c r="GR295" s="121"/>
      <c r="GS295" s="121"/>
      <c r="GT295" s="121"/>
      <c r="GU295" s="121"/>
      <c r="GV295" s="121"/>
      <c r="GW295" s="121"/>
      <c r="GX295" s="102"/>
      <c r="GY295" s="121"/>
      <c r="GZ295" s="121"/>
      <c r="HA295" s="121"/>
      <c r="HB295" s="121"/>
      <c r="HC295" s="121"/>
      <c r="HD295" s="121"/>
      <c r="HE295" s="102"/>
      <c r="HF295" s="121"/>
      <c r="HG295" s="121"/>
      <c r="HH295" s="121"/>
      <c r="HI295" s="121"/>
      <c r="HJ295" s="121"/>
      <c r="HK295" s="121"/>
      <c r="HL295" s="121"/>
      <c r="HM295" s="121"/>
      <c r="HN295" s="121"/>
      <c r="HO295" s="121"/>
      <c r="HP295" s="121"/>
      <c r="HQ295" s="121"/>
      <c r="HR295" s="121"/>
      <c r="HS295" s="102"/>
      <c r="HT295" s="121"/>
      <c r="HU295" s="121"/>
      <c r="HV295" s="121"/>
      <c r="HW295" s="121"/>
      <c r="HX295" s="121"/>
      <c r="HY295" s="121"/>
      <c r="HZ295" s="102"/>
      <c r="IA295" s="121"/>
      <c r="IB295" s="121"/>
      <c r="IC295" s="121"/>
      <c r="ID295" s="121"/>
      <c r="IE295" s="121"/>
      <c r="IF295" s="121"/>
      <c r="IG295" s="102"/>
      <c r="IH295" s="121"/>
      <c r="II295" s="121"/>
      <c r="IJ295" s="121"/>
      <c r="IK295" s="121"/>
      <c r="IL295" s="121"/>
      <c r="IM295" s="121"/>
      <c r="IN295" s="102"/>
      <c r="IO295" s="121"/>
      <c r="IP295" s="121"/>
      <c r="IQ295" s="121"/>
      <c r="IR295" s="121"/>
      <c r="IS295" s="121"/>
      <c r="IT295" s="121"/>
      <c r="IU295" s="102"/>
      <c r="IV295" s="121"/>
      <c r="IW295" s="121"/>
      <c r="IX295" s="121"/>
      <c r="IY295" s="121"/>
      <c r="IZ295" s="121"/>
      <c r="JA295" s="121"/>
      <c r="JB295" s="121"/>
      <c r="JC295" s="121"/>
      <c r="JD295" s="121"/>
      <c r="JE295" s="121"/>
      <c r="JF295" s="121"/>
      <c r="JG295" s="121"/>
      <c r="JH295" s="121"/>
      <c r="JI295" s="102"/>
      <c r="JJ295" s="121"/>
      <c r="JK295" s="121"/>
      <c r="JL295" s="121"/>
      <c r="JM295" s="121"/>
      <c r="JN295" s="121"/>
      <c r="JO295" s="121"/>
      <c r="JP295" s="102"/>
      <c r="JQ295" s="121"/>
      <c r="JR295" s="121"/>
      <c r="JS295" s="121"/>
      <c r="JT295" s="121"/>
      <c r="JU295" s="121"/>
      <c r="JV295" s="121"/>
      <c r="JW295" s="102"/>
      <c r="JX295" s="121"/>
      <c r="JY295" s="121"/>
      <c r="JZ295" s="121"/>
      <c r="KA295" s="121"/>
      <c r="KB295" s="121"/>
      <c r="KC295" s="121"/>
      <c r="KD295" s="102"/>
      <c r="KE295" s="121"/>
      <c r="KF295" s="121"/>
      <c r="KG295" s="121"/>
      <c r="KH295" s="121"/>
      <c r="KI295" s="121"/>
      <c r="KJ295" s="121"/>
      <c r="KK295" s="102"/>
      <c r="KL295" s="121"/>
      <c r="KM295" s="121"/>
      <c r="KN295" s="121"/>
      <c r="KO295" s="121"/>
      <c r="KP295" s="121"/>
      <c r="KQ295" s="121"/>
      <c r="KR295" s="121"/>
      <c r="KS295" s="121"/>
      <c r="KT295" s="121"/>
      <c r="KU295" s="121"/>
      <c r="KV295" s="121"/>
      <c r="KW295" s="121"/>
      <c r="KX295" s="121"/>
      <c r="KY295" s="102"/>
      <c r="KZ295" s="121"/>
      <c r="LA295" s="121"/>
      <c r="LB295" s="121"/>
      <c r="LC295" s="121"/>
      <c r="LD295" s="121"/>
      <c r="LE295" s="121"/>
      <c r="LF295" s="102"/>
      <c r="LG295" s="121"/>
      <c r="LH295" s="121"/>
      <c r="LI295" s="121"/>
      <c r="LJ295" s="121"/>
      <c r="LK295" s="121"/>
      <c r="LL295" s="121"/>
      <c r="LM295" s="102"/>
      <c r="LN295" s="121"/>
      <c r="LO295" s="121"/>
      <c r="LP295" s="121"/>
      <c r="LQ295" s="121"/>
      <c r="LR295" s="121"/>
      <c r="LS295" s="121"/>
      <c r="LT295" s="102"/>
      <c r="LU295" s="121"/>
      <c r="LV295" s="121"/>
      <c r="LW295" s="121"/>
      <c r="LX295" s="121"/>
      <c r="LY295" s="121"/>
      <c r="LZ295" s="121"/>
      <c r="MA295" s="102"/>
      <c r="MB295" s="121"/>
      <c r="MC295" s="121"/>
      <c r="MD295" s="121"/>
      <c r="ME295" s="121"/>
      <c r="MF295" s="121"/>
      <c r="MG295" s="121"/>
      <c r="MH295" s="121"/>
      <c r="MI295" s="121"/>
      <c r="MJ295" s="121"/>
      <c r="MK295" s="121"/>
      <c r="ML295" s="121"/>
      <c r="MM295" s="121"/>
      <c r="MN295" s="121"/>
      <c r="MO295" s="102"/>
      <c r="MP295" s="121"/>
      <c r="MQ295" s="121"/>
      <c r="MR295" s="121"/>
      <c r="MS295" s="121"/>
      <c r="MT295" s="121"/>
      <c r="MU295" s="121"/>
      <c r="MV295" s="102"/>
      <c r="MW295" s="121"/>
      <c r="MX295" s="121"/>
      <c r="MY295" s="121"/>
      <c r="MZ295" s="121"/>
      <c r="NA295" s="121"/>
      <c r="NB295" s="121"/>
      <c r="NC295" s="102"/>
      <c r="ND295" s="121"/>
      <c r="NE295" s="121"/>
      <c r="NF295" s="121"/>
      <c r="NG295" s="121"/>
      <c r="NH295" s="121"/>
      <c r="NI295" s="121"/>
      <c r="NJ295" s="102"/>
      <c r="NK295" s="121"/>
      <c r="NL295" s="121"/>
      <c r="NM295" s="121"/>
      <c r="NN295" s="121"/>
      <c r="NO295" s="121"/>
      <c r="NP295" s="121"/>
      <c r="NQ295" s="102"/>
      <c r="NR295" s="121"/>
      <c r="NS295" s="121"/>
      <c r="NT295" s="121"/>
      <c r="NU295" s="121"/>
      <c r="NV295" s="121"/>
      <c r="NW295" s="121"/>
      <c r="NX295" s="121"/>
      <c r="NY295" s="121"/>
      <c r="NZ295" s="121"/>
      <c r="OA295" s="121"/>
      <c r="OB295" s="121"/>
      <c r="OC295" s="121"/>
      <c r="OD295" s="121"/>
      <c r="OE295" s="102"/>
      <c r="OF295" s="121"/>
      <c r="OG295" s="121"/>
      <c r="OH295" s="121"/>
      <c r="OI295" s="121"/>
      <c r="OJ295" s="121"/>
      <c r="OK295" s="121"/>
      <c r="OL295" s="102"/>
      <c r="OM295" s="121"/>
      <c r="ON295" s="121"/>
      <c r="OO295" s="121"/>
      <c r="OP295" s="121"/>
      <c r="OQ295" s="121"/>
      <c r="OR295" s="121"/>
      <c r="OS295" s="102"/>
      <c r="OT295" s="121"/>
      <c r="OU295" s="121"/>
      <c r="OV295" s="121"/>
      <c r="OW295" s="121"/>
      <c r="OX295" s="121"/>
      <c r="OY295" s="121"/>
      <c r="OZ295" s="102"/>
      <c r="PA295" s="121"/>
      <c r="PB295" s="121"/>
      <c r="PC295" s="121"/>
      <c r="PD295" s="121"/>
      <c r="PE295" s="121"/>
      <c r="PF295" s="121"/>
      <c r="PG295" s="102"/>
      <c r="PH295" s="121"/>
      <c r="PI295" s="121"/>
      <c r="PJ295" s="121"/>
      <c r="PK295" s="121"/>
      <c r="PL295" s="121"/>
      <c r="PM295" s="121"/>
      <c r="PN295" s="121"/>
      <c r="PO295" s="121"/>
      <c r="PP295" s="121"/>
      <c r="PQ295" s="121"/>
      <c r="PR295" s="121"/>
      <c r="PS295" s="121"/>
      <c r="PT295" s="121"/>
      <c r="PU295" s="121"/>
      <c r="PV295" s="121"/>
      <c r="PW295" s="121"/>
      <c r="PX295" s="121"/>
      <c r="PY295" s="121"/>
      <c r="PZ295" s="121"/>
      <c r="QA295" s="121"/>
      <c r="QB295" s="121"/>
      <c r="QC295" s="121"/>
      <c r="QD295" s="121"/>
      <c r="QE295" s="121"/>
      <c r="QF295" s="121"/>
      <c r="QG295" s="121"/>
      <c r="QH295" s="121"/>
      <c r="QI295" s="121"/>
      <c r="QJ295" s="121"/>
      <c r="QK295" s="121"/>
      <c r="QL295" s="121"/>
      <c r="QM295" s="121"/>
      <c r="QN295" s="121"/>
      <c r="QO295" s="121"/>
      <c r="QP295" s="121"/>
      <c r="QQ295" s="121"/>
      <c r="QR295" s="121"/>
      <c r="QS295" s="121"/>
      <c r="QT295" s="121"/>
      <c r="QU295" s="121"/>
      <c r="QV295" s="121"/>
    </row>
    <row r="296" spans="1:464" ht="16.5">
      <c r="A296" s="121"/>
      <c r="B296" s="103"/>
      <c r="C296" s="103"/>
      <c r="D296" s="103"/>
      <c r="E296" s="103"/>
      <c r="F296" s="103"/>
      <c r="G296" s="103"/>
      <c r="H296" s="103"/>
      <c r="I296" s="103"/>
      <c r="J296" s="103"/>
      <c r="K296" s="121"/>
      <c r="L296" s="121"/>
      <c r="M296" s="121"/>
      <c r="N296" s="121"/>
      <c r="O296" s="121"/>
      <c r="P296" s="121"/>
      <c r="Q296" s="102"/>
      <c r="R296" s="121"/>
      <c r="S296" s="121"/>
      <c r="T296" s="121"/>
      <c r="U296" s="121"/>
      <c r="V296" s="121"/>
      <c r="W296" s="121"/>
      <c r="X296" s="102"/>
      <c r="Y296" s="121"/>
      <c r="Z296" s="121"/>
      <c r="AA296" s="121"/>
      <c r="AB296" s="121"/>
      <c r="AC296" s="121"/>
      <c r="AD296" s="121"/>
      <c r="AE296" s="102"/>
      <c r="AF296" s="121"/>
      <c r="AG296" s="121"/>
      <c r="AH296" s="121"/>
      <c r="AI296" s="121"/>
      <c r="AJ296" s="121"/>
      <c r="AK296" s="121"/>
      <c r="AL296" s="102"/>
      <c r="AM296" s="121"/>
      <c r="AN296" s="121"/>
      <c r="AO296" s="121"/>
      <c r="AP296" s="121"/>
      <c r="AQ296" s="121"/>
      <c r="AR296" s="121"/>
      <c r="AS296" s="102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02"/>
      <c r="BH296" s="121"/>
      <c r="BI296" s="121"/>
      <c r="BJ296" s="121"/>
      <c r="BK296" s="121"/>
      <c r="BL296" s="121"/>
      <c r="BM296" s="121"/>
      <c r="BN296" s="102"/>
      <c r="BO296" s="121"/>
      <c r="BP296" s="121"/>
      <c r="BQ296" s="121"/>
      <c r="BR296" s="121"/>
      <c r="BS296" s="121"/>
      <c r="BT296" s="121"/>
      <c r="BU296" s="102"/>
      <c r="BV296" s="121"/>
      <c r="BW296" s="121"/>
      <c r="BX296" s="121"/>
      <c r="BY296" s="121"/>
      <c r="BZ296" s="121"/>
      <c r="CA296" s="121"/>
      <c r="CB296" s="102"/>
      <c r="CC296" s="121"/>
      <c r="CD296" s="121"/>
      <c r="CE296" s="121"/>
      <c r="CF296" s="121"/>
      <c r="CG296" s="121"/>
      <c r="CH296" s="121"/>
      <c r="CI296" s="102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02"/>
      <c r="CX296" s="121"/>
      <c r="CY296" s="121"/>
      <c r="CZ296" s="121"/>
      <c r="DA296" s="121"/>
      <c r="DB296" s="121"/>
      <c r="DC296" s="121"/>
      <c r="DD296" s="102"/>
      <c r="DE296" s="121"/>
      <c r="DF296" s="121"/>
      <c r="DG296" s="121"/>
      <c r="DH296" s="121"/>
      <c r="DI296" s="121"/>
      <c r="DJ296" s="121"/>
      <c r="DK296" s="102"/>
      <c r="DL296" s="121"/>
      <c r="DM296" s="121"/>
      <c r="DN296" s="121"/>
      <c r="DO296" s="121"/>
      <c r="DP296" s="121"/>
      <c r="DQ296" s="121"/>
      <c r="DR296" s="102"/>
      <c r="DS296" s="121"/>
      <c r="DT296" s="121"/>
      <c r="DU296" s="121"/>
      <c r="DV296" s="121"/>
      <c r="DW296" s="121"/>
      <c r="DX296" s="121"/>
      <c r="DY296" s="102"/>
      <c r="DZ296" s="121"/>
      <c r="EA296" s="121"/>
      <c r="EB296" s="121"/>
      <c r="EC296" s="121"/>
      <c r="ED296" s="121"/>
      <c r="EE296" s="121"/>
      <c r="EF296" s="121"/>
      <c r="EG296" s="121"/>
      <c r="EH296" s="121"/>
      <c r="EI296" s="121"/>
      <c r="EJ296" s="121"/>
      <c r="EK296" s="121"/>
      <c r="EL296" s="121"/>
      <c r="EM296" s="102"/>
      <c r="EN296" s="121"/>
      <c r="EO296" s="121"/>
      <c r="EP296" s="121"/>
      <c r="EQ296" s="121"/>
      <c r="ER296" s="121"/>
      <c r="ES296" s="121"/>
      <c r="ET296" s="102"/>
      <c r="EU296" s="121"/>
      <c r="EV296" s="121"/>
      <c r="EW296" s="121"/>
      <c r="EX296" s="121"/>
      <c r="EY296" s="121"/>
      <c r="EZ296" s="121"/>
      <c r="FA296" s="102"/>
      <c r="FB296" s="121"/>
      <c r="FC296" s="121"/>
      <c r="FD296" s="121"/>
      <c r="FE296" s="121"/>
      <c r="FF296" s="121"/>
      <c r="FG296" s="121"/>
      <c r="FH296" s="102"/>
      <c r="FI296" s="121"/>
      <c r="FJ296" s="121"/>
      <c r="FK296" s="121"/>
      <c r="FL296" s="121"/>
      <c r="FM296" s="121"/>
      <c r="FN296" s="121"/>
      <c r="FO296" s="102"/>
      <c r="FP296" s="121"/>
      <c r="FQ296" s="121"/>
      <c r="FR296" s="121"/>
      <c r="FS296" s="121"/>
      <c r="FT296" s="121"/>
      <c r="FU296" s="121"/>
      <c r="FV296" s="121"/>
      <c r="FW296" s="121"/>
      <c r="FX296" s="121"/>
      <c r="FY296" s="121"/>
      <c r="FZ296" s="121"/>
      <c r="GA296" s="121"/>
      <c r="GB296" s="121"/>
      <c r="GC296" s="102"/>
      <c r="GD296" s="121"/>
      <c r="GE296" s="121"/>
      <c r="GF296" s="121"/>
      <c r="GG296" s="121"/>
      <c r="GH296" s="121"/>
      <c r="GI296" s="121"/>
      <c r="GJ296" s="102"/>
      <c r="GK296" s="121"/>
      <c r="GL296" s="121"/>
      <c r="GM296" s="121"/>
      <c r="GN296" s="121"/>
      <c r="GO296" s="121"/>
      <c r="GP296" s="121"/>
      <c r="GQ296" s="102"/>
      <c r="GR296" s="121"/>
      <c r="GS296" s="121"/>
      <c r="GT296" s="121"/>
      <c r="GU296" s="121"/>
      <c r="GV296" s="121"/>
      <c r="GW296" s="121"/>
      <c r="GX296" s="102"/>
      <c r="GY296" s="121"/>
      <c r="GZ296" s="121"/>
      <c r="HA296" s="121"/>
      <c r="HB296" s="121"/>
      <c r="HC296" s="121"/>
      <c r="HD296" s="121"/>
      <c r="HE296" s="102"/>
      <c r="HF296" s="121"/>
      <c r="HG296" s="121"/>
      <c r="HH296" s="121"/>
      <c r="HI296" s="121"/>
      <c r="HJ296" s="121"/>
      <c r="HK296" s="121"/>
      <c r="HL296" s="121"/>
      <c r="HM296" s="121"/>
      <c r="HN296" s="121"/>
      <c r="HO296" s="121"/>
      <c r="HP296" s="121"/>
      <c r="HQ296" s="121"/>
      <c r="HR296" s="121"/>
      <c r="HS296" s="102"/>
      <c r="HT296" s="121"/>
      <c r="HU296" s="121"/>
      <c r="HV296" s="121"/>
      <c r="HW296" s="121"/>
      <c r="HX296" s="121"/>
      <c r="HY296" s="121"/>
      <c r="HZ296" s="102"/>
      <c r="IA296" s="121"/>
      <c r="IB296" s="121"/>
      <c r="IC296" s="121"/>
      <c r="ID296" s="121"/>
      <c r="IE296" s="121"/>
      <c r="IF296" s="121"/>
      <c r="IG296" s="102"/>
      <c r="IH296" s="121"/>
      <c r="II296" s="121"/>
      <c r="IJ296" s="121"/>
      <c r="IK296" s="121"/>
      <c r="IL296" s="121"/>
      <c r="IM296" s="121"/>
      <c r="IN296" s="102"/>
      <c r="IO296" s="121"/>
      <c r="IP296" s="121"/>
      <c r="IQ296" s="121"/>
      <c r="IR296" s="121"/>
      <c r="IS296" s="121"/>
      <c r="IT296" s="121"/>
      <c r="IU296" s="102"/>
      <c r="IV296" s="121"/>
      <c r="IW296" s="121"/>
      <c r="IX296" s="121"/>
      <c r="IY296" s="121"/>
      <c r="IZ296" s="121"/>
      <c r="JA296" s="121"/>
      <c r="JB296" s="121"/>
      <c r="JC296" s="121"/>
      <c r="JD296" s="121"/>
      <c r="JE296" s="121"/>
      <c r="JF296" s="121"/>
      <c r="JG296" s="121"/>
      <c r="JH296" s="121"/>
      <c r="JI296" s="102"/>
      <c r="JJ296" s="121"/>
      <c r="JK296" s="121"/>
      <c r="JL296" s="121"/>
      <c r="JM296" s="121"/>
      <c r="JN296" s="121"/>
      <c r="JO296" s="121"/>
      <c r="JP296" s="102"/>
      <c r="JQ296" s="121"/>
      <c r="JR296" s="121"/>
      <c r="JS296" s="121"/>
      <c r="JT296" s="121"/>
      <c r="JU296" s="121"/>
      <c r="JV296" s="121"/>
      <c r="JW296" s="102"/>
      <c r="JX296" s="121"/>
      <c r="JY296" s="121"/>
      <c r="JZ296" s="121"/>
      <c r="KA296" s="121"/>
      <c r="KB296" s="121"/>
      <c r="KC296" s="121"/>
      <c r="KD296" s="102"/>
      <c r="KE296" s="121"/>
      <c r="KF296" s="121"/>
      <c r="KG296" s="121"/>
      <c r="KH296" s="121"/>
      <c r="KI296" s="121"/>
      <c r="KJ296" s="121"/>
      <c r="KK296" s="102"/>
      <c r="KL296" s="121"/>
      <c r="KM296" s="121"/>
      <c r="KN296" s="121"/>
      <c r="KO296" s="121"/>
      <c r="KP296" s="121"/>
      <c r="KQ296" s="121"/>
      <c r="KR296" s="121"/>
      <c r="KS296" s="121"/>
      <c r="KT296" s="121"/>
      <c r="KU296" s="121"/>
      <c r="KV296" s="121"/>
      <c r="KW296" s="121"/>
      <c r="KX296" s="121"/>
      <c r="KY296" s="102"/>
      <c r="KZ296" s="121"/>
      <c r="LA296" s="121"/>
      <c r="LB296" s="121"/>
      <c r="LC296" s="121"/>
      <c r="LD296" s="121"/>
      <c r="LE296" s="121"/>
      <c r="LF296" s="102"/>
      <c r="LG296" s="121"/>
      <c r="LH296" s="121"/>
      <c r="LI296" s="121"/>
      <c r="LJ296" s="121"/>
      <c r="LK296" s="121"/>
      <c r="LL296" s="121"/>
      <c r="LM296" s="102"/>
      <c r="LN296" s="121"/>
      <c r="LO296" s="121"/>
      <c r="LP296" s="121"/>
      <c r="LQ296" s="121"/>
      <c r="LR296" s="121"/>
      <c r="LS296" s="121"/>
      <c r="LT296" s="102"/>
      <c r="LU296" s="121"/>
      <c r="LV296" s="121"/>
      <c r="LW296" s="121"/>
      <c r="LX296" s="121"/>
      <c r="LY296" s="121"/>
      <c r="LZ296" s="121"/>
      <c r="MA296" s="102"/>
      <c r="MB296" s="121"/>
      <c r="MC296" s="121"/>
      <c r="MD296" s="121"/>
      <c r="ME296" s="121"/>
      <c r="MF296" s="121"/>
      <c r="MG296" s="121"/>
      <c r="MH296" s="121"/>
      <c r="MI296" s="121"/>
      <c r="MJ296" s="121"/>
      <c r="MK296" s="121"/>
      <c r="ML296" s="121"/>
      <c r="MM296" s="121"/>
      <c r="MN296" s="121"/>
      <c r="MO296" s="102"/>
      <c r="MP296" s="121"/>
      <c r="MQ296" s="121"/>
      <c r="MR296" s="121"/>
      <c r="MS296" s="121"/>
      <c r="MT296" s="121"/>
      <c r="MU296" s="121"/>
      <c r="MV296" s="102"/>
      <c r="MW296" s="121"/>
      <c r="MX296" s="121"/>
      <c r="MY296" s="121"/>
      <c r="MZ296" s="121"/>
      <c r="NA296" s="121"/>
      <c r="NB296" s="121"/>
      <c r="NC296" s="102"/>
      <c r="ND296" s="121"/>
      <c r="NE296" s="121"/>
      <c r="NF296" s="121"/>
      <c r="NG296" s="121"/>
      <c r="NH296" s="121"/>
      <c r="NI296" s="121"/>
      <c r="NJ296" s="102"/>
      <c r="NK296" s="121"/>
      <c r="NL296" s="121"/>
      <c r="NM296" s="121"/>
      <c r="NN296" s="121"/>
      <c r="NO296" s="121"/>
      <c r="NP296" s="121"/>
      <c r="NQ296" s="102"/>
      <c r="NR296" s="121"/>
      <c r="NS296" s="121"/>
      <c r="NT296" s="121"/>
      <c r="NU296" s="121"/>
      <c r="NV296" s="121"/>
      <c r="NW296" s="121"/>
      <c r="NX296" s="121"/>
      <c r="NY296" s="121"/>
      <c r="NZ296" s="121"/>
      <c r="OA296" s="121"/>
      <c r="OB296" s="121"/>
      <c r="OC296" s="121"/>
      <c r="OD296" s="121"/>
      <c r="OE296" s="102"/>
      <c r="OF296" s="121"/>
      <c r="OG296" s="121"/>
      <c r="OH296" s="121"/>
      <c r="OI296" s="121"/>
      <c r="OJ296" s="121"/>
      <c r="OK296" s="121"/>
      <c r="OL296" s="102"/>
      <c r="OM296" s="121"/>
      <c r="ON296" s="121"/>
      <c r="OO296" s="121"/>
      <c r="OP296" s="121"/>
      <c r="OQ296" s="121"/>
      <c r="OR296" s="121"/>
      <c r="OS296" s="102"/>
      <c r="OT296" s="121"/>
      <c r="OU296" s="121"/>
      <c r="OV296" s="121"/>
      <c r="OW296" s="121"/>
      <c r="OX296" s="121"/>
      <c r="OY296" s="121"/>
      <c r="OZ296" s="102"/>
      <c r="PA296" s="121"/>
      <c r="PB296" s="121"/>
      <c r="PC296" s="121"/>
      <c r="PD296" s="121"/>
      <c r="PE296" s="121"/>
      <c r="PF296" s="121"/>
      <c r="PG296" s="102"/>
      <c r="PH296" s="121"/>
      <c r="PI296" s="121"/>
      <c r="PJ296" s="121"/>
      <c r="PK296" s="121"/>
      <c r="PL296" s="121"/>
      <c r="PM296" s="121"/>
      <c r="PN296" s="121"/>
      <c r="PO296" s="121"/>
      <c r="PP296" s="121"/>
      <c r="PQ296" s="121"/>
      <c r="PR296" s="121"/>
      <c r="PS296" s="121"/>
      <c r="PT296" s="121"/>
      <c r="PU296" s="121"/>
      <c r="PV296" s="121"/>
      <c r="PW296" s="121"/>
      <c r="PX296" s="121"/>
      <c r="PY296" s="121"/>
      <c r="PZ296" s="121"/>
      <c r="QA296" s="121"/>
      <c r="QB296" s="121"/>
      <c r="QC296" s="121"/>
      <c r="QD296" s="121"/>
      <c r="QE296" s="121"/>
      <c r="QF296" s="121"/>
      <c r="QG296" s="121"/>
      <c r="QH296" s="121"/>
      <c r="QI296" s="121"/>
      <c r="QJ296" s="121"/>
      <c r="QK296" s="121"/>
      <c r="QL296" s="121"/>
      <c r="QM296" s="121"/>
      <c r="QN296" s="121"/>
      <c r="QO296" s="121"/>
      <c r="QP296" s="121"/>
      <c r="QQ296" s="121"/>
      <c r="QR296" s="121"/>
      <c r="QS296" s="121"/>
      <c r="QT296" s="121"/>
      <c r="QU296" s="121"/>
      <c r="QV296" s="121"/>
    </row>
    <row r="297" spans="1:464" ht="16.5">
      <c r="A297" s="121"/>
      <c r="B297" s="103"/>
      <c r="C297" s="103"/>
      <c r="D297" s="103"/>
      <c r="E297" s="103"/>
      <c r="F297" s="103"/>
      <c r="G297" s="103"/>
      <c r="H297" s="103"/>
      <c r="I297" s="103"/>
      <c r="J297" s="103"/>
      <c r="K297" s="121"/>
      <c r="L297" s="121"/>
      <c r="M297" s="121"/>
      <c r="N297" s="121"/>
      <c r="O297" s="121"/>
      <c r="P297" s="121"/>
      <c r="Q297" s="102"/>
      <c r="R297" s="121"/>
      <c r="S297" s="121"/>
      <c r="T297" s="121"/>
      <c r="U297" s="121"/>
      <c r="V297" s="121"/>
      <c r="W297" s="121"/>
      <c r="X297" s="102"/>
      <c r="Y297" s="121"/>
      <c r="Z297" s="121"/>
      <c r="AA297" s="121"/>
      <c r="AB297" s="121"/>
      <c r="AC297" s="121"/>
      <c r="AD297" s="121"/>
      <c r="AE297" s="102"/>
      <c r="AF297" s="121"/>
      <c r="AG297" s="121"/>
      <c r="AH297" s="121"/>
      <c r="AI297" s="121"/>
      <c r="AJ297" s="121"/>
      <c r="AK297" s="121"/>
      <c r="AL297" s="102"/>
      <c r="AM297" s="121"/>
      <c r="AN297" s="121"/>
      <c r="AO297" s="121"/>
      <c r="AP297" s="121"/>
      <c r="AQ297" s="121"/>
      <c r="AR297" s="121"/>
      <c r="AS297" s="102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02"/>
      <c r="BH297" s="121"/>
      <c r="BI297" s="121"/>
      <c r="BJ297" s="121"/>
      <c r="BK297" s="121"/>
      <c r="BL297" s="121"/>
      <c r="BM297" s="121"/>
      <c r="BN297" s="102"/>
      <c r="BO297" s="121"/>
      <c r="BP297" s="121"/>
      <c r="BQ297" s="121"/>
      <c r="BR297" s="121"/>
      <c r="BS297" s="121"/>
      <c r="BT297" s="121"/>
      <c r="BU297" s="102"/>
      <c r="BV297" s="121"/>
      <c r="BW297" s="121"/>
      <c r="BX297" s="121"/>
      <c r="BY297" s="121"/>
      <c r="BZ297" s="121"/>
      <c r="CA297" s="121"/>
      <c r="CB297" s="102"/>
      <c r="CC297" s="121"/>
      <c r="CD297" s="121"/>
      <c r="CE297" s="121"/>
      <c r="CF297" s="121"/>
      <c r="CG297" s="121"/>
      <c r="CH297" s="121"/>
      <c r="CI297" s="102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02"/>
      <c r="CX297" s="121"/>
      <c r="CY297" s="121"/>
      <c r="CZ297" s="121"/>
      <c r="DA297" s="121"/>
      <c r="DB297" s="121"/>
      <c r="DC297" s="121"/>
      <c r="DD297" s="102"/>
      <c r="DE297" s="121"/>
      <c r="DF297" s="121"/>
      <c r="DG297" s="121"/>
      <c r="DH297" s="121"/>
      <c r="DI297" s="121"/>
      <c r="DJ297" s="121"/>
      <c r="DK297" s="102"/>
      <c r="DL297" s="121"/>
      <c r="DM297" s="121"/>
      <c r="DN297" s="121"/>
      <c r="DO297" s="121"/>
      <c r="DP297" s="121"/>
      <c r="DQ297" s="121"/>
      <c r="DR297" s="102"/>
      <c r="DS297" s="121"/>
      <c r="DT297" s="121"/>
      <c r="DU297" s="121"/>
      <c r="DV297" s="121"/>
      <c r="DW297" s="121"/>
      <c r="DX297" s="121"/>
      <c r="DY297" s="102"/>
      <c r="DZ297" s="121"/>
      <c r="EA297" s="121"/>
      <c r="EB297" s="121"/>
      <c r="EC297" s="121"/>
      <c r="ED297" s="121"/>
      <c r="EE297" s="121"/>
      <c r="EF297" s="121"/>
      <c r="EG297" s="121"/>
      <c r="EH297" s="121"/>
      <c r="EI297" s="121"/>
      <c r="EJ297" s="121"/>
      <c r="EK297" s="121"/>
      <c r="EL297" s="121"/>
      <c r="EM297" s="102"/>
      <c r="EN297" s="121"/>
      <c r="EO297" s="121"/>
      <c r="EP297" s="121"/>
      <c r="EQ297" s="121"/>
      <c r="ER297" s="121"/>
      <c r="ES297" s="121"/>
      <c r="ET297" s="102"/>
      <c r="EU297" s="121"/>
      <c r="EV297" s="121"/>
      <c r="EW297" s="121"/>
      <c r="EX297" s="121"/>
      <c r="EY297" s="121"/>
      <c r="EZ297" s="121"/>
      <c r="FA297" s="102"/>
      <c r="FB297" s="121"/>
      <c r="FC297" s="121"/>
      <c r="FD297" s="121"/>
      <c r="FE297" s="121"/>
      <c r="FF297" s="121"/>
      <c r="FG297" s="121"/>
      <c r="FH297" s="102"/>
      <c r="FI297" s="121"/>
      <c r="FJ297" s="121"/>
      <c r="FK297" s="121"/>
      <c r="FL297" s="121"/>
      <c r="FM297" s="121"/>
      <c r="FN297" s="121"/>
      <c r="FO297" s="102"/>
      <c r="FP297" s="121"/>
      <c r="FQ297" s="121"/>
      <c r="FR297" s="121"/>
      <c r="FS297" s="121"/>
      <c r="FT297" s="121"/>
      <c r="FU297" s="121"/>
      <c r="FV297" s="121"/>
      <c r="FW297" s="121"/>
      <c r="FX297" s="121"/>
      <c r="FY297" s="121"/>
      <c r="FZ297" s="121"/>
      <c r="GA297" s="121"/>
      <c r="GB297" s="121"/>
      <c r="GC297" s="102"/>
      <c r="GD297" s="121"/>
      <c r="GE297" s="121"/>
      <c r="GF297" s="121"/>
      <c r="GG297" s="121"/>
      <c r="GH297" s="121"/>
      <c r="GI297" s="121"/>
      <c r="GJ297" s="102"/>
      <c r="GK297" s="121"/>
      <c r="GL297" s="121"/>
      <c r="GM297" s="121"/>
      <c r="GN297" s="121"/>
      <c r="GO297" s="121"/>
      <c r="GP297" s="121"/>
      <c r="GQ297" s="102"/>
      <c r="GR297" s="121"/>
      <c r="GS297" s="121"/>
      <c r="GT297" s="121"/>
      <c r="GU297" s="121"/>
      <c r="GV297" s="121"/>
      <c r="GW297" s="121"/>
      <c r="GX297" s="102"/>
      <c r="GY297" s="121"/>
      <c r="GZ297" s="121"/>
      <c r="HA297" s="121"/>
      <c r="HB297" s="121"/>
      <c r="HC297" s="121"/>
      <c r="HD297" s="121"/>
      <c r="HE297" s="102"/>
      <c r="HF297" s="121"/>
      <c r="HG297" s="121"/>
      <c r="HH297" s="121"/>
      <c r="HI297" s="121"/>
      <c r="HJ297" s="121"/>
      <c r="HK297" s="121"/>
      <c r="HL297" s="121"/>
      <c r="HM297" s="121"/>
      <c r="HN297" s="121"/>
      <c r="HO297" s="121"/>
      <c r="HP297" s="121"/>
      <c r="HQ297" s="121"/>
      <c r="HR297" s="121"/>
      <c r="HS297" s="102"/>
      <c r="HT297" s="121"/>
      <c r="HU297" s="121"/>
      <c r="HV297" s="121"/>
      <c r="HW297" s="121"/>
      <c r="HX297" s="121"/>
      <c r="HY297" s="121"/>
      <c r="HZ297" s="102"/>
      <c r="IA297" s="121"/>
      <c r="IB297" s="121"/>
      <c r="IC297" s="121"/>
      <c r="ID297" s="121"/>
      <c r="IE297" s="121"/>
      <c r="IF297" s="121"/>
      <c r="IG297" s="102"/>
      <c r="IH297" s="121"/>
      <c r="II297" s="121"/>
      <c r="IJ297" s="121"/>
      <c r="IK297" s="121"/>
      <c r="IL297" s="121"/>
      <c r="IM297" s="121"/>
      <c r="IN297" s="102"/>
      <c r="IO297" s="121"/>
      <c r="IP297" s="121"/>
      <c r="IQ297" s="121"/>
      <c r="IR297" s="121"/>
      <c r="IS297" s="121"/>
      <c r="IT297" s="121"/>
      <c r="IU297" s="102"/>
      <c r="IV297" s="121"/>
      <c r="IW297" s="121"/>
      <c r="IX297" s="121"/>
      <c r="IY297" s="121"/>
      <c r="IZ297" s="121"/>
      <c r="JA297" s="121"/>
      <c r="JB297" s="121"/>
      <c r="JC297" s="121"/>
      <c r="JD297" s="121"/>
      <c r="JE297" s="121"/>
      <c r="JF297" s="121"/>
      <c r="JG297" s="121"/>
      <c r="JH297" s="121"/>
      <c r="JI297" s="102"/>
      <c r="JJ297" s="121"/>
      <c r="JK297" s="121"/>
      <c r="JL297" s="121"/>
      <c r="JM297" s="121"/>
      <c r="JN297" s="121"/>
      <c r="JO297" s="121"/>
      <c r="JP297" s="102"/>
      <c r="JQ297" s="121"/>
      <c r="JR297" s="121"/>
      <c r="JS297" s="121"/>
      <c r="JT297" s="121"/>
      <c r="JU297" s="121"/>
      <c r="JV297" s="121"/>
      <c r="JW297" s="102"/>
      <c r="JX297" s="121"/>
      <c r="JY297" s="121"/>
      <c r="JZ297" s="121"/>
      <c r="KA297" s="121"/>
      <c r="KB297" s="121"/>
      <c r="KC297" s="121"/>
      <c r="KD297" s="102"/>
      <c r="KE297" s="121"/>
      <c r="KF297" s="121"/>
      <c r="KG297" s="121"/>
      <c r="KH297" s="121"/>
      <c r="KI297" s="121"/>
      <c r="KJ297" s="121"/>
      <c r="KK297" s="102"/>
      <c r="KL297" s="121"/>
      <c r="KM297" s="121"/>
      <c r="KN297" s="121"/>
      <c r="KO297" s="121"/>
      <c r="KP297" s="121"/>
      <c r="KQ297" s="121"/>
      <c r="KR297" s="121"/>
      <c r="KS297" s="121"/>
      <c r="KT297" s="121"/>
      <c r="KU297" s="121"/>
      <c r="KV297" s="121"/>
      <c r="KW297" s="121"/>
      <c r="KX297" s="121"/>
      <c r="KY297" s="102"/>
      <c r="KZ297" s="121"/>
      <c r="LA297" s="121"/>
      <c r="LB297" s="121"/>
      <c r="LC297" s="121"/>
      <c r="LD297" s="121"/>
      <c r="LE297" s="121"/>
      <c r="LF297" s="102"/>
      <c r="LG297" s="121"/>
      <c r="LH297" s="121"/>
      <c r="LI297" s="121"/>
      <c r="LJ297" s="121"/>
      <c r="LK297" s="121"/>
      <c r="LL297" s="121"/>
      <c r="LM297" s="102"/>
      <c r="LN297" s="121"/>
      <c r="LO297" s="121"/>
      <c r="LP297" s="121"/>
      <c r="LQ297" s="121"/>
      <c r="LR297" s="121"/>
      <c r="LS297" s="121"/>
      <c r="LT297" s="102"/>
      <c r="LU297" s="121"/>
      <c r="LV297" s="121"/>
      <c r="LW297" s="121"/>
      <c r="LX297" s="121"/>
      <c r="LY297" s="121"/>
      <c r="LZ297" s="121"/>
      <c r="MA297" s="102"/>
      <c r="MB297" s="121"/>
      <c r="MC297" s="121"/>
      <c r="MD297" s="121"/>
      <c r="ME297" s="121"/>
      <c r="MF297" s="121"/>
      <c r="MG297" s="121"/>
      <c r="MH297" s="121"/>
      <c r="MI297" s="121"/>
      <c r="MJ297" s="121"/>
      <c r="MK297" s="121"/>
      <c r="ML297" s="121"/>
      <c r="MM297" s="121"/>
      <c r="MN297" s="121"/>
      <c r="MO297" s="102"/>
      <c r="MP297" s="121"/>
      <c r="MQ297" s="121"/>
      <c r="MR297" s="121"/>
      <c r="MS297" s="121"/>
      <c r="MT297" s="121"/>
      <c r="MU297" s="121"/>
      <c r="MV297" s="102"/>
      <c r="MW297" s="121"/>
      <c r="MX297" s="121"/>
      <c r="MY297" s="121"/>
      <c r="MZ297" s="121"/>
      <c r="NA297" s="121"/>
      <c r="NB297" s="121"/>
      <c r="NC297" s="102"/>
      <c r="ND297" s="121"/>
      <c r="NE297" s="121"/>
      <c r="NF297" s="121"/>
      <c r="NG297" s="121"/>
      <c r="NH297" s="121"/>
      <c r="NI297" s="121"/>
      <c r="NJ297" s="102"/>
      <c r="NK297" s="121"/>
      <c r="NL297" s="121"/>
      <c r="NM297" s="121"/>
      <c r="NN297" s="121"/>
      <c r="NO297" s="121"/>
      <c r="NP297" s="121"/>
      <c r="NQ297" s="102"/>
      <c r="NR297" s="121"/>
      <c r="NS297" s="121"/>
      <c r="NT297" s="121"/>
      <c r="NU297" s="121"/>
      <c r="NV297" s="121"/>
      <c r="NW297" s="121"/>
      <c r="NX297" s="121"/>
      <c r="NY297" s="121"/>
      <c r="NZ297" s="121"/>
      <c r="OA297" s="121"/>
      <c r="OB297" s="121"/>
      <c r="OC297" s="121"/>
      <c r="OD297" s="121"/>
      <c r="OE297" s="102"/>
      <c r="OF297" s="121"/>
      <c r="OG297" s="121"/>
      <c r="OH297" s="121"/>
      <c r="OI297" s="121"/>
      <c r="OJ297" s="121"/>
      <c r="OK297" s="121"/>
      <c r="OL297" s="102"/>
      <c r="OM297" s="121"/>
      <c r="ON297" s="121"/>
      <c r="OO297" s="121"/>
      <c r="OP297" s="121"/>
      <c r="OQ297" s="121"/>
      <c r="OR297" s="121"/>
      <c r="OS297" s="102"/>
      <c r="OT297" s="121"/>
      <c r="OU297" s="121"/>
      <c r="OV297" s="121"/>
      <c r="OW297" s="121"/>
      <c r="OX297" s="121"/>
      <c r="OY297" s="121"/>
      <c r="OZ297" s="102"/>
      <c r="PA297" s="121"/>
      <c r="PB297" s="121"/>
      <c r="PC297" s="121"/>
      <c r="PD297" s="121"/>
      <c r="PE297" s="121"/>
      <c r="PF297" s="121"/>
      <c r="PG297" s="102"/>
      <c r="PH297" s="121"/>
      <c r="PI297" s="121"/>
      <c r="PJ297" s="121"/>
      <c r="PK297" s="121"/>
      <c r="PL297" s="121"/>
      <c r="PM297" s="121"/>
      <c r="PN297" s="121"/>
      <c r="PO297" s="121"/>
      <c r="PP297" s="121"/>
      <c r="PQ297" s="121"/>
      <c r="PR297" s="121"/>
      <c r="PS297" s="121"/>
      <c r="PT297" s="121"/>
      <c r="PU297" s="121"/>
      <c r="PV297" s="121"/>
      <c r="PW297" s="121"/>
      <c r="PX297" s="121"/>
      <c r="PY297" s="121"/>
      <c r="PZ297" s="121"/>
      <c r="QA297" s="121"/>
      <c r="QB297" s="121"/>
      <c r="QC297" s="121"/>
      <c r="QD297" s="121"/>
      <c r="QE297" s="121"/>
      <c r="QF297" s="121"/>
      <c r="QG297" s="121"/>
      <c r="QH297" s="121"/>
      <c r="QI297" s="121"/>
      <c r="QJ297" s="121"/>
      <c r="QK297" s="121"/>
      <c r="QL297" s="121"/>
      <c r="QM297" s="121"/>
      <c r="QN297" s="121"/>
      <c r="QO297" s="121"/>
      <c r="QP297" s="121"/>
      <c r="QQ297" s="121"/>
      <c r="QR297" s="121"/>
      <c r="QS297" s="121"/>
      <c r="QT297" s="121"/>
      <c r="QU297" s="121"/>
      <c r="QV297" s="121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/>
    </sheetView>
  </sheetViews>
  <sheetFormatPr defaultColWidth="9.140625" defaultRowHeight="14.25"/>
  <cols>
    <col min="1" max="1" width="2.7109375" style="3" customWidth="1"/>
    <col min="2" max="2" width="9.140625" style="3" customWidth="1"/>
    <col min="3" max="3" width="4.7109375" style="3" customWidth="1"/>
    <col min="4" max="4" width="20.7109375" style="9" customWidth="1"/>
    <col min="5" max="5" width="8.85546875" style="9" customWidth="1"/>
    <col min="6" max="9" width="7.7109375" style="9" customWidth="1"/>
    <col min="10" max="10" width="11.5703125" style="9" hidden="1" customWidth="1"/>
    <col min="11" max="11" width="11.7109375" style="275" customWidth="1"/>
    <col min="12" max="12" width="13" style="275" customWidth="1"/>
    <col min="13" max="40" width="11.7109375" style="275" customWidth="1"/>
    <col min="41" max="41" width="12.85546875" style="275" customWidth="1"/>
    <col min="42" max="42" width="11.7109375" style="275" customWidth="1"/>
    <col min="43" max="43" width="12.7109375" style="275" customWidth="1"/>
    <col min="44" max="73" width="11.7109375" style="275" customWidth="1"/>
    <col min="74" max="75" width="11.7109375" style="3" customWidth="1"/>
    <col min="76" max="76" width="11.7109375" style="12" customWidth="1"/>
    <col min="77" max="77" width="4.7109375" style="12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81.75" customHeight="1" thickBot="1">
      <c r="A2" s="1"/>
      <c r="B2" s="248" t="s">
        <v>143</v>
      </c>
      <c r="C2" s="249"/>
      <c r="D2" s="250" t="s">
        <v>152</v>
      </c>
      <c r="E2" s="251" t="s">
        <v>183</v>
      </c>
      <c r="F2" s="252" t="s">
        <v>180</v>
      </c>
      <c r="G2" s="253" t="s">
        <v>327</v>
      </c>
      <c r="H2" s="253" t="s">
        <v>181</v>
      </c>
      <c r="I2" s="254" t="s">
        <v>182</v>
      </c>
      <c r="J2" s="52" t="str">
        <f>IF(ISBLANK(Tipy!D3),"",Tipy!D3)</f>
        <v/>
      </c>
      <c r="K2" s="290" t="str">
        <f>IF(ISBLANK(Tipy!J3),"",Tipy!J3)</f>
        <v>Chelsea (V)</v>
      </c>
      <c r="L2" s="269" t="str">
        <f>IF(ISBLANK(Tipy!P3),"",Tipy!P3)</f>
        <v>Bournemouth (D)</v>
      </c>
      <c r="M2" s="269" t="str">
        <f>IF(ISBLANK(Tipy!V3),"",Tipy!V3)</f>
        <v>Newcastle (V)</v>
      </c>
      <c r="N2" s="269" t="str">
        <f>IF(ISBLANK(Tipy!AB3),"",Tipy!AB3)</f>
        <v>Aston Villa (D)</v>
      </c>
      <c r="O2" s="269" t="str">
        <f>IF(ISBLANK(Tipy!AH3),"",Tipy!AH3)</f>
        <v>Wolves (V)</v>
      </c>
      <c r="P2" s="270" t="str">
        <f>IF(ISBLANK(Tipy!AN3),"",Tipy!AN3)</f>
        <v/>
      </c>
      <c r="Q2" s="269" t="str">
        <f>IF(ISBLANK(Tipy!AT3),"",Tipy!AT3)</f>
        <v>West Ham (D)</v>
      </c>
      <c r="R2" s="271" t="str">
        <f>IF(ISBLANK(Tipy!AZ3),"",Tipy!AZ3)</f>
        <v/>
      </c>
      <c r="S2" s="269" t="str">
        <f>IF(ISBLANK(Tipy!BF3),"",Tipy!BF3)</f>
        <v>Tottenham (V)</v>
      </c>
      <c r="T2" s="270" t="str">
        <f>IF(ISBLANK(Tipy!BL3),"",Tipy!BL3)</f>
        <v/>
      </c>
      <c r="U2" s="269" t="str">
        <f>IF(ISBLANK(Tipy!BR3),"",Tipy!BR3)</f>
        <v>Brighton (V)</v>
      </c>
      <c r="V2" s="269" t="str">
        <f>IF(ISBLANK(Tipy!BX3),"",Tipy!BX3)</f>
        <v>Everton (D)</v>
      </c>
      <c r="W2" s="270" t="str">
        <f>IF(ISBLANK(Tipy!CD3),"",Tipy!CD3)</f>
        <v/>
      </c>
      <c r="X2" s="269" t="str">
        <f>IF(ISBLANK(Tipy!CJ3),"",Tipy!CJ3)</f>
        <v>Nottingham (D)</v>
      </c>
      <c r="Y2" s="271" t="str">
        <f>IF(ISBLANK(Tipy!CP3),"",Tipy!CP3)</f>
        <v/>
      </c>
      <c r="Z2" s="269" t="str">
        <f>IF(ISBLANK(Tipy!CV3),"",Tipy!CV3)</f>
        <v>Luton (V)</v>
      </c>
      <c r="AA2" s="270" t="str">
        <f>IF(ISBLANK(Tipy!DB3),"",Tipy!DB3)</f>
        <v/>
      </c>
      <c r="AB2" s="269" t="str">
        <f>IF(ISBLANK(Tipy!DH3),"",Tipy!DH3)</f>
        <v>Brentford (D)</v>
      </c>
      <c r="AC2" s="269" t="str">
        <f>IF(ISBLANK(Tipy!DN3),"",Tipy!DN3)</f>
        <v>Man City (V)</v>
      </c>
      <c r="AD2" s="270" t="str">
        <f>IF(ISBLANK(Tipy!DT3),"",Tipy!DT3)</f>
        <v/>
      </c>
      <c r="AE2" s="269" t="str">
        <f>IF(ISBLANK(Tipy!DZ3),"",Tipy!DZ3)</f>
        <v>Fulham (D)</v>
      </c>
      <c r="AF2" s="269" t="str">
        <f>IF(ISBLANK(Tipy!EF3),"",Tipy!EF3)</f>
        <v>Sheffield (V)</v>
      </c>
      <c r="AG2" s="269" t="str">
        <f>IF(ISBLANK(Tipy!EL3),"",Tipy!EL3)</f>
        <v>Crystal Palace (V)</v>
      </c>
      <c r="AH2" s="270" t="str">
        <f>IF(ISBLANK(Tipy!ER3),"",Tipy!ER3)</f>
        <v/>
      </c>
      <c r="AI2" s="269" t="str">
        <f>IF(ISBLANK(Tipy!EX3),"",Tipy!EX3)</f>
        <v>Man Utd (D)</v>
      </c>
      <c r="AJ2" s="271" t="str">
        <f>IF(ISBLANK(Tipy!FD3),"",Tipy!FD3)</f>
        <v/>
      </c>
      <c r="AK2" s="269" t="str">
        <f>IF(ISBLANK(Tipy!FJ3),"",Tipy!FJ3)</f>
        <v>Arsenal (D)</v>
      </c>
      <c r="AL2" s="269" t="str">
        <f>IF(ISBLANK(Tipy!FP3),"",Tipy!FP3)</f>
        <v>Burnley (V)</v>
      </c>
      <c r="AM2" s="269" t="str">
        <f>IF(ISBLANK(Tipy!FV3),"",Tipy!FV3)</f>
        <v>Newcastle (D)</v>
      </c>
      <c r="AN2" s="272" t="str">
        <f>IF(ISBLANK(Tipy!GB3),"",Tipy!GB3)</f>
        <v/>
      </c>
      <c r="AO2" s="271" t="str">
        <f>IF(ISBLANK(Tipy!GH3),"",Tipy!GH3)</f>
        <v/>
      </c>
      <c r="AP2" s="269" t="str">
        <f>IF(ISBLANK(Tipy!GN3),"",Tipy!GN3)</f>
        <v>Bournemouth (V)</v>
      </c>
      <c r="AQ2" s="271" t="str">
        <f>IF(ISBLANK(Tipy!GT3),"",Tipy!GT3)</f>
        <v/>
      </c>
      <c r="AR2" s="272" t="str">
        <f>IF(ISBLANK(Tipy!GZ3),"",Tipy!GZ3)</f>
        <v/>
      </c>
      <c r="AS2" s="269" t="str">
        <f>IF(ISBLANK(Tipy!HF3),"",Tipy!HF3)</f>
        <v>Chelsea (D)</v>
      </c>
      <c r="AT2" s="269" t="str">
        <f>IF(ISBLANK(Tipy!HL3),"",Tipy!HL3)</f>
        <v>Arsenal (V)</v>
      </c>
      <c r="AU2" s="269" t="str">
        <f>IF(ISBLANK(Tipy!HR3),"",Tipy!HR3)</f>
        <v>Burnley (D)</v>
      </c>
      <c r="AV2" s="270" t="str">
        <f>IF(ISBLANK(Tipy!HX3),"",Tipy!HX3)</f>
        <v/>
      </c>
      <c r="AW2" s="269" t="str">
        <f>IF(ISBLANK(Tipy!ID3),"",Tipy!ID3)</f>
        <v>Brentford (V)</v>
      </c>
      <c r="AX2" s="270" t="str">
        <f>IF(ISBLANK(Tipy!IJ3),"",Tipy!IJ3)</f>
        <v/>
      </c>
      <c r="AY2" s="269" t="str">
        <f>IF(ISBLANK(Tipy!IP3),"",Tipy!IP3)</f>
        <v>Luton (D)</v>
      </c>
      <c r="AZ2" s="271" t="str">
        <f>IF(ISBLANK(Tipy!IV3),"",Tipy!IV3)</f>
        <v/>
      </c>
      <c r="BA2" s="272" t="str">
        <f>IF(ISBLANK(Tipy!JB3),"",Tipy!JB3)</f>
        <v/>
      </c>
      <c r="BB2" s="269" t="str">
        <f>IF(ISBLANK(Tipy!JH3),"",Tipy!JH3)</f>
        <v>Nottingham (V)</v>
      </c>
      <c r="BC2" s="270" t="str">
        <f>IF(ISBLANK(Tipy!JN3),"",Tipy!JN3)</f>
        <v/>
      </c>
      <c r="BD2" s="269" t="str">
        <f>IF(ISBLANK(Tipy!JT3),"",Tipy!JT3)</f>
        <v>Man City (D)</v>
      </c>
      <c r="BE2" s="270" t="str">
        <f>IF(ISBLANK(Tipy!JZ3),"",Tipy!JZ3)</f>
        <v/>
      </c>
      <c r="BF2" s="272" t="str">
        <f>IF(ISBLANK(Tipy!KF3),"",Tipy!KF3)</f>
        <v/>
      </c>
      <c r="BG2" s="269" t="str">
        <f>IF(ISBLANK(Tipy!KL3),"",Tipy!KL3)</f>
        <v>Everton (V)</v>
      </c>
      <c r="BH2" s="269" t="str">
        <f>IF(ISBLANK(Tipy!KR3),"",Tipy!KR3)</f>
        <v>Brighton (D)</v>
      </c>
      <c r="BI2" s="269" t="str">
        <f>IF(ISBLANK(Tipy!KX3),"",Tipy!KX3)</f>
        <v>Sheffield (D)</v>
      </c>
      <c r="BJ2" s="269" t="str">
        <f>IF(ISBLANK(Tipy!LD3),"",Tipy!LD3)</f>
        <v>Man Utd (V)</v>
      </c>
      <c r="BK2" s="270" t="str">
        <f>IF(ISBLANK(Tipy!LJ3),"",Tipy!LJ3)</f>
        <v/>
      </c>
      <c r="BL2" s="269" t="str">
        <f>IF(ISBLANK(Tipy!LP3),"",Tipy!LP3)</f>
        <v>Crystal Palace (D)</v>
      </c>
      <c r="BM2" s="270" t="str">
        <f>IF(ISBLANK(Tipy!LV3),"",Tipy!LV3)</f>
        <v/>
      </c>
      <c r="BN2" s="272" t="str">
        <f>IF(ISBLANK(Tipy!MB3),"",Tipy!MB3)</f>
        <v/>
      </c>
      <c r="BO2" s="269" t="str">
        <f>IF(ISBLANK(Tipy!MH3),"",Tipy!MH3)</f>
        <v>Fulham (V)</v>
      </c>
      <c r="BP2" s="269" t="str">
        <f>IF(ISBLANK(Tipy!MN3),"",Tipy!MN3)</f>
        <v>West Ham (V)</v>
      </c>
      <c r="BQ2" s="270" t="str">
        <f>IF(ISBLANK(Tipy!MT3),"",Tipy!MT3)</f>
        <v/>
      </c>
      <c r="BR2" s="269" t="str">
        <f>IF(ISBLANK(Tipy!MZ3),"",Tipy!MZ3)</f>
        <v>Tottenham (D)</v>
      </c>
      <c r="BS2" s="270" t="str">
        <f>IF(ISBLANK(Tipy!MF3),"",Tipy!MF3)</f>
        <v/>
      </c>
      <c r="BT2" s="269" t="str">
        <f>IF(ISBLANK(Tipy!NL3),"",Tipy!NL3)</f>
        <v>A.Villa (V)</v>
      </c>
      <c r="BU2" s="291" t="str">
        <f>IF(ISBLANK(Tipy!NR3),"",Tipy!NR3)</f>
        <v>Wolves (D)</v>
      </c>
      <c r="BV2" s="292" t="str">
        <f>IF(ISBLANK(Tipy!NX3),"",Tipy!NX3)</f>
        <v/>
      </c>
      <c r="BW2" s="293" t="str">
        <f>IF(ISBLANK(Tipy!OD3),"",Tipy!OD3)</f>
        <v/>
      </c>
      <c r="BZ2" s="479"/>
      <c r="CA2" s="480"/>
      <c r="CB2"/>
      <c r="DL2" s="3"/>
      <c r="DM2" s="3"/>
      <c r="DN2" s="3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</row>
    <row r="3" spans="1:140" ht="20.100000000000001" customHeight="1">
      <c r="A3" s="1"/>
      <c r="B3" s="192" t="s">
        <v>91</v>
      </c>
      <c r="C3" s="147">
        <f>Tipy!A12</f>
        <v>48</v>
      </c>
      <c r="D3" s="255" t="str">
        <f>IF(Tipy!B12="","",Tipy!B12)</f>
        <v>Blakes</v>
      </c>
      <c r="E3" s="54">
        <f>SUM(F3:J3)</f>
        <v>220</v>
      </c>
      <c r="F3" s="258">
        <f>IF(ISBLANK(Výsledky!$I$3),"-",SUM(K3:P3,R3,T3,V3,W3,Y3,AA3,AC3,AD3,AF3:AH3,AJ3,AL3:AN3,AQ3,AT3:AV3,AX3,AZ3,BC3,BE3,BH3:BK3,BM3,BP3,BQ3,BS3,BU3,BV3))</f>
        <v>220</v>
      </c>
      <c r="G3" s="296" t="str">
        <f>IF(ISBLANK(Výsledky!$AY$3),"-",SUM(Q3,U3,X3,AB3,AE3,AI3,AW3,AY3,BD3,BF3,BL3,BN3,BR3,BT3,BW3))</f>
        <v>-</v>
      </c>
      <c r="H3" s="298" t="str">
        <f>IF(ISBLANK(Výsledky!$BM$3),"-",SUM(S3,Z3,AK3,AP3,AR3,BA3))</f>
        <v>-</v>
      </c>
      <c r="I3" s="259" t="str">
        <f>IF(ISBLANK(Výsledky!$GI$3),"-",SUM(AO3,AS3,BB3,BG3,BO3,BX3))</f>
        <v>-</v>
      </c>
      <c r="J3" s="281" t="str">
        <f>IF(ISBLANK(Výsledky!$I$3),"",Výsledky!I18)</f>
        <v>-</v>
      </c>
      <c r="K3" s="287">
        <f>IF(ISBLANK(Výsledky!$P$3),"",Výsledky!P18)</f>
        <v>80</v>
      </c>
      <c r="L3" s="288">
        <f>IF(ISBLANK(Výsledky!$W$3),"",Výsledky!W18)</f>
        <v>80</v>
      </c>
      <c r="M3" s="288">
        <f>IF(ISBLANK(Výsledky!$AD$3),"",Výsledky!AD18)</f>
        <v>60</v>
      </c>
      <c r="N3" s="288" t="str">
        <f>IF(ISBLANK(Výsledky!$AK$3),"",Výsledky!AK17)</f>
        <v/>
      </c>
      <c r="O3" s="288" t="str">
        <f>IF(ISBLANK(Výsledky!$AR$3),"",Výsledky!AR17)</f>
        <v/>
      </c>
      <c r="P3" s="288" t="str">
        <f>IF(ISBLANK(Výsledky!$AY$3),"",Výsledky!AY17)</f>
        <v/>
      </c>
      <c r="Q3" s="288" t="str">
        <f>IF(ISBLANK(Výsledky!$BF$3),"",Výsledky!BF17)</f>
        <v/>
      </c>
      <c r="R3" s="288" t="str">
        <f>IF(ISBLANK(Výsledky!$BM$3),"",Výsledky!BM17)</f>
        <v/>
      </c>
      <c r="S3" s="288" t="str">
        <f>IF(ISBLANK(Výsledky!$BT$3),"",Výsledky!BT17)</f>
        <v/>
      </c>
      <c r="T3" s="288" t="str">
        <f>IF(ISBLANK(Výsledky!$CA$3),"",Výsledky!CA17)</f>
        <v/>
      </c>
      <c r="U3" s="288" t="str">
        <f>IF(ISBLANK(Výsledky!$CH$3),"",Výsledky!CH17)</f>
        <v/>
      </c>
      <c r="V3" s="288" t="str">
        <f>IF(ISBLANK(Výsledky!$CO$3),"",Výsledky!CO17)</f>
        <v/>
      </c>
      <c r="W3" s="288" t="str">
        <f>IF(ISBLANK(Výsledky!$CV$3),"",Výsledky!CV17)</f>
        <v/>
      </c>
      <c r="X3" s="288" t="str">
        <f>IF(ISBLANK(Výsledky!$DC$3),"",Výsledky!DC17)</f>
        <v/>
      </c>
      <c r="Y3" s="288" t="str">
        <f>IF(ISBLANK(Výsledky!$DJ$3),"",Výsledky!DJ17)</f>
        <v/>
      </c>
      <c r="Z3" s="288" t="str">
        <f>IF(ISBLANK(Výsledky!$DQ$3),"",Výsledky!DQ17)</f>
        <v/>
      </c>
      <c r="AA3" s="288" t="str">
        <f>IF(ISBLANK(Výsledky!$DX$3),"",Výsledky!DX17)</f>
        <v/>
      </c>
      <c r="AB3" s="288" t="str">
        <f>IF(ISBLANK(Výsledky!$EE$3),"",Výsledky!EE17)</f>
        <v/>
      </c>
      <c r="AC3" s="288" t="str">
        <f>IF(ISBLANK(Výsledky!$EL$3),"",Výsledky!EL17)</f>
        <v/>
      </c>
      <c r="AD3" s="288" t="str">
        <f>IF(ISBLANK(Výsledky!$ES$3),"",Výsledky!ES17)</f>
        <v/>
      </c>
      <c r="AE3" s="288" t="str">
        <f>IF(ISBLANK(Výsledky!$EZ$3),"",Výsledky!EZ17)</f>
        <v/>
      </c>
      <c r="AF3" s="288" t="str">
        <f>IF(ISBLANK(Výsledky!$FG$3),"",Výsledky!FG17)</f>
        <v/>
      </c>
      <c r="AG3" s="288" t="str">
        <f>IF(ISBLANK(Výsledky!$FN$3),"",Výsledky!FN17)</f>
        <v/>
      </c>
      <c r="AH3" s="288" t="str">
        <f>IF(ISBLANK(Výsledky!$FU$3),"",Výsledky!FU17)</f>
        <v/>
      </c>
      <c r="AI3" s="288" t="str">
        <f>IF(ISBLANK(Výsledky!$GB$3),"",Výsledky!GB17)</f>
        <v/>
      </c>
      <c r="AJ3" s="288" t="str">
        <f>IF(ISBLANK(Výsledky!$GI$3),"",Výsledky!GI17)</f>
        <v/>
      </c>
      <c r="AK3" s="288" t="str">
        <f>IF(ISBLANK(Výsledky!$GP$3),"",Výsledky!GP17)</f>
        <v/>
      </c>
      <c r="AL3" s="288" t="str">
        <f>IF(ISBLANK(Výsledky!$GW$3),"",Výsledky!GW17)</f>
        <v/>
      </c>
      <c r="AM3" s="288" t="str">
        <f>IF(ISBLANK(Výsledky!$HD$3),"",Výsledky!HD17)</f>
        <v/>
      </c>
      <c r="AN3" s="288" t="str">
        <f>IF(ISBLANK(Výsledky!$HK$3),"",Výsledky!HK17)</f>
        <v/>
      </c>
      <c r="AO3" s="288" t="str">
        <f>IF(ISBLANK(Výsledky!$HR$3),"",Výsledky!HR17)</f>
        <v/>
      </c>
      <c r="AP3" s="288" t="str">
        <f>IF(ISBLANK(Výsledky!$HY$3),"",Výsledky!HY17)</f>
        <v/>
      </c>
      <c r="AQ3" s="288" t="str">
        <f>IF(ISBLANK(Výsledky!$IF$3),"",Výsledky!IF17)</f>
        <v/>
      </c>
      <c r="AR3" s="288" t="str">
        <f>IF(ISBLANK(Výsledky!$IM$3),"",Výsledky!IM17)</f>
        <v/>
      </c>
      <c r="AS3" s="288" t="str">
        <f>IF(ISBLANK(Výsledky!$IT$3),"",Výsledky!IT17)</f>
        <v/>
      </c>
      <c r="AT3" s="288" t="str">
        <f>IF(ISBLANK(Výsledky!$JA$3),"",Výsledky!JA17)</f>
        <v/>
      </c>
      <c r="AU3" s="288" t="str">
        <f>IF(ISBLANK(Výsledky!$JH$3),"",Výsledky!JH17)</f>
        <v/>
      </c>
      <c r="AV3" s="288" t="str">
        <f>IF(ISBLANK(Výsledky!$JO$3),"",Výsledky!JO17)</f>
        <v/>
      </c>
      <c r="AW3" s="288" t="str">
        <f>IF(ISBLANK(Výsledky!$JV$3),"",Výsledky!JV17)</f>
        <v/>
      </c>
      <c r="AX3" s="288" t="str">
        <f>IF(ISBLANK(Výsledky!$KC$3),"",Výsledky!KC17)</f>
        <v/>
      </c>
      <c r="AY3" s="288" t="str">
        <f>IF(ISBLANK(Výsledky!$KJ$3),"",Výsledky!KJ17)</f>
        <v/>
      </c>
      <c r="AZ3" s="288" t="str">
        <f>IF(ISBLANK(Výsledky!$KQ$3),"",Výsledky!KQ17)</f>
        <v/>
      </c>
      <c r="BA3" s="288" t="str">
        <f>IF(ISBLANK(Výsledky!$KX$3),"",Výsledky!KX17)</f>
        <v/>
      </c>
      <c r="BB3" s="288" t="str">
        <f>IF(ISBLANK(Výsledky!$LE$3),"",Výsledky!LE17)</f>
        <v/>
      </c>
      <c r="BC3" s="288" t="str">
        <f>IF(ISBLANK(Výsledky!$LL$3),"",Výsledky!LL17)</f>
        <v/>
      </c>
      <c r="BD3" s="288" t="str">
        <f>IF(ISBLANK(Výsledky!$LS$3),"",Výsledky!LS17)</f>
        <v/>
      </c>
      <c r="BE3" s="288" t="str">
        <f>IF(ISBLANK(Výsledky!$LZ$3),"",Výsledky!LZ17)</f>
        <v/>
      </c>
      <c r="BF3" s="288" t="str">
        <f>IF(ISBLANK(Výsledky!$MG$3),"",Výsledky!MG17)</f>
        <v/>
      </c>
      <c r="BG3" s="288" t="str">
        <f>IF(ISBLANK(Výsledky!$MN$3),"",Výsledky!MN17)</f>
        <v/>
      </c>
      <c r="BH3" s="288" t="str">
        <f>IF(ISBLANK(Výsledky!$MU$3),"",Výsledky!MU17)</f>
        <v/>
      </c>
      <c r="BI3" s="288" t="str">
        <f>IF(ISBLANK(Výsledky!$NB$3),"",Výsledky!NB17)</f>
        <v/>
      </c>
      <c r="BJ3" s="288" t="str">
        <f>IF(ISBLANK(Výsledky!$NI$3),"",Výsledky!NI17)</f>
        <v/>
      </c>
      <c r="BK3" s="288" t="str">
        <f>IF(ISBLANK(Výsledky!$NP$3),"",Výsledky!NP17)</f>
        <v/>
      </c>
      <c r="BL3" s="288" t="str">
        <f>IF(ISBLANK(Výsledky!$NW$3),"",Výsledky!NW17)</f>
        <v/>
      </c>
      <c r="BM3" s="288" t="str">
        <f>IF(ISBLANK(Výsledky!$OD$3),"",Výsledky!OD17)</f>
        <v/>
      </c>
      <c r="BN3" s="288" t="str">
        <f>IF(ISBLANK(Výsledky!$OK$3),"",Výsledky!OK17)</f>
        <v/>
      </c>
      <c r="BO3" s="288" t="str">
        <f>IF(ISBLANK(Výsledky!$OR$3),"",Výsledky!OR17)</f>
        <v/>
      </c>
      <c r="BP3" s="288" t="str">
        <f>IF(ISBLANK(Výsledky!$OY$3),"",Výsledky!OY17)</f>
        <v/>
      </c>
      <c r="BQ3" s="288" t="str">
        <f>IF(ISBLANK(Výsledky!$PF$3),"",Výsledky!PF17)</f>
        <v/>
      </c>
      <c r="BR3" s="288" t="str">
        <f>IF(ISBLANK(Výsledky!$PM$3),"",Výsledky!PM17)</f>
        <v/>
      </c>
      <c r="BS3" s="288" t="str">
        <f>IF(ISBLANK(Výsledky!$PT$3),"",Výsledky!PT17)</f>
        <v/>
      </c>
      <c r="BT3" s="288" t="str">
        <f>IF(ISBLANK(Výsledky!$QA$3),"",Výsledky!QA17)</f>
        <v/>
      </c>
      <c r="BU3" s="288" t="str">
        <f>IF(ISBLANK(Výsledky!$QH$3),"",Výsledky!QH58)</f>
        <v/>
      </c>
      <c r="BV3" s="288" t="str">
        <f>IF(ISBLANK(Výsledky!$QO$3),"",Výsledky!QO58)</f>
        <v/>
      </c>
      <c r="BW3" s="289" t="str">
        <f>IF(ISBLANK(Výsledky!$QV$3),"",Výsledky!QV58)</f>
        <v/>
      </c>
      <c r="BX3" s="320"/>
      <c r="BZ3" s="279"/>
      <c r="CA3" s="48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8" t="s">
        <v>92</v>
      </c>
      <c r="C4" s="57">
        <f>Tipy!A65</f>
        <v>8</v>
      </c>
      <c r="D4" s="256" t="str">
        <f>IF(Tipy!B65="","",Tipy!B65)</f>
        <v>Steve3465</v>
      </c>
      <c r="E4" s="55">
        <f>SUM(F4:J4)</f>
        <v>210</v>
      </c>
      <c r="F4" s="260">
        <f>IF(ISBLANK(Výsledky!$I$3),"-",SUM(K4:P4,R4,T4,V4,W4,Y4,AA4,AC4,AD4,AF4:AH4,AJ4,AL4:AN4,AQ4,AT4:AV4,AX4,AZ4,BC4,BE4,BH4:BK4,BM4,BP4,BQ4,BS4,BU4,BV4))</f>
        <v>210</v>
      </c>
      <c r="G4" s="294" t="str">
        <f>IF(ISBLANK(Výsledky!$AY$3),"-",SUM(Q4,U4,X4,AB4,AE4,AI4,AW4,AY4,BD4,BF4,BL4,BN4,BR4,BT4,BW4))</f>
        <v>-</v>
      </c>
      <c r="H4" s="295" t="str">
        <f>IF(ISBLANK(Výsledky!$BM$3),"-",SUM(S4,Z4,AK4,AP4,AR4,BA4))</f>
        <v>-</v>
      </c>
      <c r="I4" s="261" t="str">
        <f>IF(ISBLANK(Výsledky!$GI$3),"-",SUM(AO4,AS4,BB4,BG4,BO4,BX4))</f>
        <v>-</v>
      </c>
      <c r="J4" s="282" t="str">
        <f>IF(ISBLANK(Výsledky!$I$3),"",Výsledky!I70)</f>
        <v>-</v>
      </c>
      <c r="K4" s="285">
        <f>IF(ISBLANK(Výsledky!$P$3),"",Výsledky!P71)</f>
        <v>80</v>
      </c>
      <c r="L4" s="288">
        <f>IF(ISBLANK(Výsledky!$W$3),"",Výsledky!W71)</f>
        <v>50</v>
      </c>
      <c r="M4" s="274">
        <f>IF(ISBLANK(Výsledky!$AD$3),"",Výsledky!AD71)</f>
        <v>80</v>
      </c>
      <c r="N4" s="274" t="str">
        <f>IF(ISBLANK(Výsledky!$AK$3),"",Výsledky!AK65)</f>
        <v/>
      </c>
      <c r="O4" s="274" t="str">
        <f>IF(ISBLANK(Výsledky!$AR$3),"",Výsledky!AR65)</f>
        <v/>
      </c>
      <c r="P4" s="274" t="str">
        <f>IF(ISBLANK(Výsledky!$AY$3),"",Výsledky!AY65)</f>
        <v/>
      </c>
      <c r="Q4" s="274" t="str">
        <f>IF(ISBLANK(Výsledky!$BF$3),"",Výsledky!BF65)</f>
        <v/>
      </c>
      <c r="R4" s="274" t="str">
        <f>IF(ISBLANK(Výsledky!$BM$3),"",Výsledky!BM65)</f>
        <v/>
      </c>
      <c r="S4" s="274" t="str">
        <f>IF(ISBLANK(Výsledky!$BT$3),"",Výsledky!BT65)</f>
        <v/>
      </c>
      <c r="T4" s="274" t="str">
        <f>IF(ISBLANK(Výsledky!$CA$3),"",Výsledky!CA65)</f>
        <v/>
      </c>
      <c r="U4" s="274" t="str">
        <f>IF(ISBLANK(Výsledky!$CH$3),"",Výsledky!CH65)</f>
        <v/>
      </c>
      <c r="V4" s="274" t="str">
        <f>IF(ISBLANK(Výsledky!$CO$3),"",Výsledky!CO65)</f>
        <v/>
      </c>
      <c r="W4" s="274" t="str">
        <f>IF(ISBLANK(Výsledky!$CV$3),"",Výsledky!CV65)</f>
        <v/>
      </c>
      <c r="X4" s="274" t="str">
        <f>IF(ISBLANK(Výsledky!$DC$3),"",Výsledky!DC65)</f>
        <v/>
      </c>
      <c r="Y4" s="274" t="str">
        <f>IF(ISBLANK(Výsledky!$DJ$3),"",Výsledky!DJ65)</f>
        <v/>
      </c>
      <c r="Z4" s="274" t="str">
        <f>IF(ISBLANK(Výsledky!$DQ$3),"",Výsledky!DQ65)</f>
        <v/>
      </c>
      <c r="AA4" s="274" t="str">
        <f>IF(ISBLANK(Výsledky!$DX$3),"",Výsledky!DX65)</f>
        <v/>
      </c>
      <c r="AB4" s="274" t="str">
        <f>IF(ISBLANK(Výsledky!$EE$3),"",Výsledky!EE65)</f>
        <v/>
      </c>
      <c r="AC4" s="274" t="str">
        <f>IF(ISBLANK(Výsledky!$EL$3),"",Výsledky!EL65)</f>
        <v/>
      </c>
      <c r="AD4" s="274" t="str">
        <f>IF(ISBLANK(Výsledky!$ES$3),"",Výsledky!ES65)</f>
        <v/>
      </c>
      <c r="AE4" s="274" t="str">
        <f>IF(ISBLANK(Výsledky!$EZ$3),"",Výsledky!EZ65)</f>
        <v/>
      </c>
      <c r="AF4" s="274" t="str">
        <f>IF(ISBLANK(Výsledky!$FG$3),"",Výsledky!FG65)</f>
        <v/>
      </c>
      <c r="AG4" s="274" t="str">
        <f>IF(ISBLANK(Výsledky!$FN$3),"",Výsledky!FN65)</f>
        <v/>
      </c>
      <c r="AH4" s="274" t="str">
        <f>IF(ISBLANK(Výsledky!$FU$3),"",Výsledky!FU65)</f>
        <v/>
      </c>
      <c r="AI4" s="274" t="str">
        <f>IF(ISBLANK(Výsledky!$GB$3),"",Výsledky!GB65)</f>
        <v/>
      </c>
      <c r="AJ4" s="274" t="str">
        <f>IF(ISBLANK(Výsledky!$GI$3),"",Výsledky!GI65)</f>
        <v/>
      </c>
      <c r="AK4" s="274" t="str">
        <f>IF(ISBLANK(Výsledky!$GP$3),"",Výsledky!GP65)</f>
        <v/>
      </c>
      <c r="AL4" s="274" t="str">
        <f>IF(ISBLANK(Výsledky!$GW$3),"",Výsledky!GW65)</f>
        <v/>
      </c>
      <c r="AM4" s="274" t="str">
        <f>IF(ISBLANK(Výsledky!$HD$3),"",Výsledky!HD65)</f>
        <v/>
      </c>
      <c r="AN4" s="274" t="str">
        <f>IF(ISBLANK(Výsledky!$HK$3),"",Výsledky!HK65)</f>
        <v/>
      </c>
      <c r="AO4" s="274" t="str">
        <f>IF(ISBLANK(Výsledky!$HR$3),"",Výsledky!HR65)</f>
        <v/>
      </c>
      <c r="AP4" s="274" t="str">
        <f>IF(ISBLANK(Výsledky!$HY$3),"",Výsledky!HY65)</f>
        <v/>
      </c>
      <c r="AQ4" s="274" t="str">
        <f>IF(ISBLANK(Výsledky!$IF$3),"",Výsledky!IF65)</f>
        <v/>
      </c>
      <c r="AR4" s="274" t="str">
        <f>IF(ISBLANK(Výsledky!$IM$3),"",Výsledky!IM65)</f>
        <v/>
      </c>
      <c r="AS4" s="274" t="str">
        <f>IF(ISBLANK(Výsledky!$IT$3),"",Výsledky!IT65)</f>
        <v/>
      </c>
      <c r="AT4" s="274" t="str">
        <f>IF(ISBLANK(Výsledky!$JA$3),"",Výsledky!JA65)</f>
        <v/>
      </c>
      <c r="AU4" s="274" t="str">
        <f>IF(ISBLANK(Výsledky!$JH$3),"",Výsledky!JH65)</f>
        <v/>
      </c>
      <c r="AV4" s="274" t="str">
        <f>IF(ISBLANK(Výsledky!$JO$3),"",Výsledky!JO65)</f>
        <v/>
      </c>
      <c r="AW4" s="274" t="str">
        <f>IF(ISBLANK(Výsledky!$JV$3),"",Výsledky!JV65)</f>
        <v/>
      </c>
      <c r="AX4" s="274" t="str">
        <f>IF(ISBLANK(Výsledky!$KC$3),"",Výsledky!KC65)</f>
        <v/>
      </c>
      <c r="AY4" s="274" t="str">
        <f>IF(ISBLANK(Výsledky!$KJ$3),"",Výsledky!KJ65)</f>
        <v/>
      </c>
      <c r="AZ4" s="274" t="str">
        <f>IF(ISBLANK(Výsledky!$KQ$3),"",Výsledky!KQ65)</f>
        <v/>
      </c>
      <c r="BA4" s="274" t="str">
        <f>IF(ISBLANK(Výsledky!$KX$3),"",Výsledky!KX65)</f>
        <v/>
      </c>
      <c r="BB4" s="274" t="str">
        <f>IF(ISBLANK(Výsledky!$LE$3),"",Výsledky!LE65)</f>
        <v/>
      </c>
      <c r="BC4" s="274" t="str">
        <f>IF(ISBLANK(Výsledky!$LL$3),"",Výsledky!LL65)</f>
        <v/>
      </c>
      <c r="BD4" s="274" t="str">
        <f>IF(ISBLANK(Výsledky!$LS$3),"",Výsledky!LS65)</f>
        <v/>
      </c>
      <c r="BE4" s="274" t="str">
        <f>IF(ISBLANK(Výsledky!$LZ$3),"",Výsledky!LZ65)</f>
        <v/>
      </c>
      <c r="BF4" s="274" t="str">
        <f>IF(ISBLANK(Výsledky!$MG$3),"",Výsledky!MG65)</f>
        <v/>
      </c>
      <c r="BG4" s="274" t="str">
        <f>IF(ISBLANK(Výsledky!$MN$3),"",Výsledky!MN65)</f>
        <v/>
      </c>
      <c r="BH4" s="274" t="str">
        <f>IF(ISBLANK(Výsledky!$MU$3),"",Výsledky!MU65)</f>
        <v/>
      </c>
      <c r="BI4" s="274" t="str">
        <f>IF(ISBLANK(Výsledky!$NB$3),"",Výsledky!NB65)</f>
        <v/>
      </c>
      <c r="BJ4" s="274" t="str">
        <f>IF(ISBLANK(Výsledky!$NI$3),"",Výsledky!NI65)</f>
        <v/>
      </c>
      <c r="BK4" s="274" t="str">
        <f>IF(ISBLANK(Výsledky!$NP$3),"",Výsledky!NP65)</f>
        <v/>
      </c>
      <c r="BL4" s="274" t="str">
        <f>IF(ISBLANK(Výsledky!$NW$3),"",Výsledky!NW65)</f>
        <v/>
      </c>
      <c r="BM4" s="274" t="str">
        <f>IF(ISBLANK(Výsledky!$OD$3),"",Výsledky!OD65)</f>
        <v/>
      </c>
      <c r="BN4" s="274" t="str">
        <f>IF(ISBLANK(Výsledky!$OK$3),"",Výsledky!OK65)</f>
        <v/>
      </c>
      <c r="BO4" s="274" t="str">
        <f>IF(ISBLANK(Výsledky!$OR$3),"",Výsledky!OR65)</f>
        <v/>
      </c>
      <c r="BP4" s="274" t="str">
        <f>IF(ISBLANK(Výsledky!$OY$3),"",Výsledky!OY65)</f>
        <v/>
      </c>
      <c r="BQ4" s="274" t="str">
        <f>IF(ISBLANK(Výsledky!$PF$3),"",Výsledky!PF65)</f>
        <v/>
      </c>
      <c r="BR4" s="274" t="str">
        <f>IF(ISBLANK(Výsledky!$PM$3),"",Výsledky!PM65)</f>
        <v/>
      </c>
      <c r="BS4" s="274" t="str">
        <f>IF(ISBLANK(Výsledky!$PT$3),"",Výsledky!PT65)</f>
        <v/>
      </c>
      <c r="BT4" s="274" t="str">
        <f>IF(ISBLANK(Výsledky!$QA$3),"",Výsledky!QA65)</f>
        <v/>
      </c>
      <c r="BU4" s="274" t="str">
        <f>IF(ISBLANK(Výsledky!$QH$3),"",Výsledky!QH106)</f>
        <v/>
      </c>
      <c r="BV4" s="274" t="str">
        <f>IF(ISBLANK(Výsledky!$QO$3),"",Výsledky!QO106)</f>
        <v/>
      </c>
      <c r="BW4" s="284" t="str">
        <f>IF(ISBLANK(Výsledky!$QV$3),"",Výsledky!QV106)</f>
        <v/>
      </c>
      <c r="BX4" s="322"/>
      <c r="BZ4" s="201"/>
      <c r="CA4" s="8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9" t="s">
        <v>93</v>
      </c>
      <c r="C5" s="57">
        <f>Tipy!A42</f>
        <v>42</v>
      </c>
      <c r="D5" s="256" t="str">
        <f>IF(Tipy!B42="","",Tipy!B42)</f>
        <v>MaroLFC</v>
      </c>
      <c r="E5" s="55">
        <f>SUM(F5:J5)</f>
        <v>210</v>
      </c>
      <c r="F5" s="260">
        <f>IF(ISBLANK(Výsledky!$I$3),"-",SUM(K5:P5,R5,T5,V5,W5,Y5,AA5,AC5,AD5,AF5:AH5,AJ5,AL5:AN5,AQ5,AT5:AV5,AX5,AZ5,BC5,BE5,BH5:BK5,BM5,BP5,BQ5,BS5,BU5,BV5))</f>
        <v>210</v>
      </c>
      <c r="G5" s="294" t="str">
        <f>IF(ISBLANK(Výsledky!$AY$3),"-",SUM(Q5,U5,X5,AB5,AE5,AI5,AW5,AY5,BD5,BF5,BL5,BN5,BR5,BT5,BW5))</f>
        <v>-</v>
      </c>
      <c r="H5" s="295" t="str">
        <f>IF(ISBLANK(Výsledky!$BM$3),"-",SUM(S5,Z5,AK5,AP5,AR5,BA5))</f>
        <v>-</v>
      </c>
      <c r="I5" s="261" t="str">
        <f>IF(ISBLANK(Výsledky!$GI$3),"-",SUM(AO5,AS5,BB5,BG5,BO5,BX5))</f>
        <v>-</v>
      </c>
      <c r="J5" s="282" t="str">
        <f>IF(ISBLANK(Výsledky!$I$3),"",Výsledky!I48)</f>
        <v>-</v>
      </c>
      <c r="K5" s="285">
        <f>IF(ISBLANK(Výsledky!$P$3),"",Výsledky!P48)</f>
        <v>80</v>
      </c>
      <c r="L5" s="288">
        <f>IF(ISBLANK(Výsledky!$W$3),"",Výsledky!W48)</f>
        <v>50</v>
      </c>
      <c r="M5" s="274">
        <f>IF(ISBLANK(Výsledky!$AD$3),"",Výsledky!AD48)</f>
        <v>80</v>
      </c>
      <c r="N5" s="274" t="str">
        <f>IF(ISBLANK(Výsledky!$AK$3),"",Výsledky!AK44)</f>
        <v/>
      </c>
      <c r="O5" s="274" t="str">
        <f>IF(ISBLANK(Výsledky!$AR$3),"",Výsledky!AR44)</f>
        <v/>
      </c>
      <c r="P5" s="274" t="str">
        <f>IF(ISBLANK(Výsledky!$AY$3),"",Výsledky!AY44)</f>
        <v/>
      </c>
      <c r="Q5" s="274" t="str">
        <f>IF(ISBLANK(Výsledky!$BF$3),"",Výsledky!BF44)</f>
        <v/>
      </c>
      <c r="R5" s="274" t="str">
        <f>IF(ISBLANK(Výsledky!$BM$3),"",Výsledky!BM44)</f>
        <v/>
      </c>
      <c r="S5" s="274" t="str">
        <f>IF(ISBLANK(Výsledky!$BT$3),"",Výsledky!BT44)</f>
        <v/>
      </c>
      <c r="T5" s="274" t="str">
        <f>IF(ISBLANK(Výsledky!$CA$3),"",Výsledky!CA44)</f>
        <v/>
      </c>
      <c r="U5" s="274" t="str">
        <f>IF(ISBLANK(Výsledky!$CH$3),"",Výsledky!CH44)</f>
        <v/>
      </c>
      <c r="V5" s="274" t="str">
        <f>IF(ISBLANK(Výsledky!$CO$3),"",Výsledky!CO44)</f>
        <v/>
      </c>
      <c r="W5" s="274" t="str">
        <f>IF(ISBLANK(Výsledky!$CV$3),"",Výsledky!CV44)</f>
        <v/>
      </c>
      <c r="X5" s="274" t="str">
        <f>IF(ISBLANK(Výsledky!$DC$3),"",Výsledky!DC44)</f>
        <v/>
      </c>
      <c r="Y5" s="274" t="str">
        <f>IF(ISBLANK(Výsledky!$DJ$3),"",Výsledky!DJ44)</f>
        <v/>
      </c>
      <c r="Z5" s="274" t="str">
        <f>IF(ISBLANK(Výsledky!$DQ$3),"",Výsledky!DQ44)</f>
        <v/>
      </c>
      <c r="AA5" s="274" t="str">
        <f>IF(ISBLANK(Výsledky!$DX$3),"",Výsledky!DX44)</f>
        <v/>
      </c>
      <c r="AB5" s="274" t="str">
        <f>IF(ISBLANK(Výsledky!$EE$3),"",Výsledky!EE44)</f>
        <v/>
      </c>
      <c r="AC5" s="274" t="str">
        <f>IF(ISBLANK(Výsledky!$EL$3),"",Výsledky!EL44)</f>
        <v/>
      </c>
      <c r="AD5" s="274" t="str">
        <f>IF(ISBLANK(Výsledky!$ES$3),"",Výsledky!ES44)</f>
        <v/>
      </c>
      <c r="AE5" s="274" t="str">
        <f>IF(ISBLANK(Výsledky!$EZ$3),"",Výsledky!EZ44)</f>
        <v/>
      </c>
      <c r="AF5" s="274" t="str">
        <f>IF(ISBLANK(Výsledky!$FG$3),"",Výsledky!FG44)</f>
        <v/>
      </c>
      <c r="AG5" s="274" t="str">
        <f>IF(ISBLANK(Výsledky!$FN$3),"",Výsledky!FN44)</f>
        <v/>
      </c>
      <c r="AH5" s="274" t="str">
        <f>IF(ISBLANK(Výsledky!$FU$3),"",Výsledky!FU44)</f>
        <v/>
      </c>
      <c r="AI5" s="274" t="str">
        <f>IF(ISBLANK(Výsledky!$GB$3),"",Výsledky!GB44)</f>
        <v/>
      </c>
      <c r="AJ5" s="274" t="str">
        <f>IF(ISBLANK(Výsledky!$GI$3),"",Výsledky!GI44)</f>
        <v/>
      </c>
      <c r="AK5" s="274" t="str">
        <f>IF(ISBLANK(Výsledky!$GP$3),"",Výsledky!GP44)</f>
        <v/>
      </c>
      <c r="AL5" s="274" t="str">
        <f>IF(ISBLANK(Výsledky!$GW$3),"",Výsledky!GW44)</f>
        <v/>
      </c>
      <c r="AM5" s="274" t="str">
        <f>IF(ISBLANK(Výsledky!$HD$3),"",Výsledky!HD44)</f>
        <v/>
      </c>
      <c r="AN5" s="274" t="str">
        <f>IF(ISBLANK(Výsledky!$HK$3),"",Výsledky!HK44)</f>
        <v/>
      </c>
      <c r="AO5" s="274" t="str">
        <f>IF(ISBLANK(Výsledky!$HR$3),"",Výsledky!HR44)</f>
        <v/>
      </c>
      <c r="AP5" s="274" t="str">
        <f>IF(ISBLANK(Výsledky!$HY$3),"",Výsledky!HY44)</f>
        <v/>
      </c>
      <c r="AQ5" s="274" t="str">
        <f>IF(ISBLANK(Výsledky!$IF$3),"",Výsledky!IF44)</f>
        <v/>
      </c>
      <c r="AR5" s="274" t="str">
        <f>IF(ISBLANK(Výsledky!$IM$3),"",Výsledky!IM44)</f>
        <v/>
      </c>
      <c r="AS5" s="274" t="str">
        <f>IF(ISBLANK(Výsledky!$IT$3),"",Výsledky!IT44)</f>
        <v/>
      </c>
      <c r="AT5" s="274" t="str">
        <f>IF(ISBLANK(Výsledky!$JA$3),"",Výsledky!JA44)</f>
        <v/>
      </c>
      <c r="AU5" s="274" t="str">
        <f>IF(ISBLANK(Výsledky!$JH$3),"",Výsledky!JH44)</f>
        <v/>
      </c>
      <c r="AV5" s="274" t="str">
        <f>IF(ISBLANK(Výsledky!$JO$3),"",Výsledky!JO44)</f>
        <v/>
      </c>
      <c r="AW5" s="274" t="str">
        <f>IF(ISBLANK(Výsledky!$JV$3),"",Výsledky!JV44)</f>
        <v/>
      </c>
      <c r="AX5" s="274" t="str">
        <f>IF(ISBLANK(Výsledky!$KC$3),"",Výsledky!KC44)</f>
        <v/>
      </c>
      <c r="AY5" s="274" t="str">
        <f>IF(ISBLANK(Výsledky!$KJ$3),"",Výsledky!KJ44)</f>
        <v/>
      </c>
      <c r="AZ5" s="274" t="str">
        <f>IF(ISBLANK(Výsledky!$KQ$3),"",Výsledky!KQ44)</f>
        <v/>
      </c>
      <c r="BA5" s="274" t="str">
        <f>IF(ISBLANK(Výsledky!$KX$3),"",Výsledky!KX44)</f>
        <v/>
      </c>
      <c r="BB5" s="274" t="str">
        <f>IF(ISBLANK(Výsledky!$LE$3),"",Výsledky!LE44)</f>
        <v/>
      </c>
      <c r="BC5" s="274" t="str">
        <f>IF(ISBLANK(Výsledky!$LL$3),"",Výsledky!LL44)</f>
        <v/>
      </c>
      <c r="BD5" s="274" t="str">
        <f>IF(ISBLANK(Výsledky!$LS$3),"",Výsledky!LS44)</f>
        <v/>
      </c>
      <c r="BE5" s="274" t="str">
        <f>IF(ISBLANK(Výsledky!$LZ$3),"",Výsledky!LZ44)</f>
        <v/>
      </c>
      <c r="BF5" s="274" t="str">
        <f>IF(ISBLANK(Výsledky!$MG$3),"",Výsledky!MG44)</f>
        <v/>
      </c>
      <c r="BG5" s="274" t="str">
        <f>IF(ISBLANK(Výsledky!$MN$3),"",Výsledky!MN44)</f>
        <v/>
      </c>
      <c r="BH5" s="274" t="str">
        <f>IF(ISBLANK(Výsledky!$MU$3),"",Výsledky!MU44)</f>
        <v/>
      </c>
      <c r="BI5" s="274" t="str">
        <f>IF(ISBLANK(Výsledky!$NB$3),"",Výsledky!NB44)</f>
        <v/>
      </c>
      <c r="BJ5" s="274" t="str">
        <f>IF(ISBLANK(Výsledky!$NI$3),"",Výsledky!NI44)</f>
        <v/>
      </c>
      <c r="BK5" s="274" t="str">
        <f>IF(ISBLANK(Výsledky!$NP$3),"",Výsledky!NP44)</f>
        <v/>
      </c>
      <c r="BL5" s="274" t="str">
        <f>IF(ISBLANK(Výsledky!$NW$3),"",Výsledky!NW44)</f>
        <v/>
      </c>
      <c r="BM5" s="274" t="str">
        <f>IF(ISBLANK(Výsledky!$OD$3),"",Výsledky!OD44)</f>
        <v/>
      </c>
      <c r="BN5" s="274" t="str">
        <f>IF(ISBLANK(Výsledky!$OK$3),"",Výsledky!OK44)</f>
        <v/>
      </c>
      <c r="BO5" s="274" t="str">
        <f>IF(ISBLANK(Výsledky!$OR$3),"",Výsledky!OR44)</f>
        <v/>
      </c>
      <c r="BP5" s="274" t="str">
        <f>IF(ISBLANK(Výsledky!$OY$3),"",Výsledky!OY44)</f>
        <v/>
      </c>
      <c r="BQ5" s="274" t="str">
        <f>IF(ISBLANK(Výsledky!$PF$3),"",Výsledky!PF44)</f>
        <v/>
      </c>
      <c r="BR5" s="274" t="str">
        <f>IF(ISBLANK(Výsledky!$PM$3),"",Výsledky!PM44)</f>
        <v/>
      </c>
      <c r="BS5" s="274" t="str">
        <f>IF(ISBLANK(Výsledky!$PT$3),"",Výsledky!PT44)</f>
        <v/>
      </c>
      <c r="BT5" s="274" t="str">
        <f>IF(ISBLANK(Výsledky!$QA$3),"",Výsledky!QA44)</f>
        <v/>
      </c>
      <c r="BU5" s="274" t="str">
        <f>IF(ISBLANK(Výsledky!$QH$3),"",Výsledky!QH85)</f>
        <v/>
      </c>
      <c r="BV5" s="274" t="str">
        <f>IF(ISBLANK(Výsledky!$QO$3),"",Výsledky!QO85)</f>
        <v/>
      </c>
      <c r="BW5" s="284" t="str">
        <f>IF(ISBLANK(Výsledky!$QV$3),"",Výsledky!QV85)</f>
        <v/>
      </c>
      <c r="BX5" s="322"/>
      <c r="BZ5" s="201"/>
      <c r="CA5" s="8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>
      <c r="A6" s="1"/>
      <c r="B6" s="246" t="s">
        <v>94</v>
      </c>
      <c r="C6" s="57">
        <f>Tipy!A53</f>
        <v>6</v>
      </c>
      <c r="D6" s="256" t="str">
        <f>IF(Tipy!B53="","",Tipy!B53)</f>
        <v>Pedro8</v>
      </c>
      <c r="E6" s="55">
        <f>SUM(F6:J6)</f>
        <v>190</v>
      </c>
      <c r="F6" s="260">
        <f>IF(ISBLANK(Výsledky!$I$3),"-",SUM(K6:P6,R6,T6,V6,W6,Y6,AA6,AC6,AD6,AF6:AH6,AJ6,AL6:AN6,AQ6,AT6:AV6,AX6,AZ6,BC6,BE6,BH6:BK6,BM6,BP6,BQ6,BS6,BU6,BV6))</f>
        <v>190</v>
      </c>
      <c r="G6" s="294" t="str">
        <f>IF(ISBLANK(Výsledky!$AY$3),"-",SUM(Q6,U6,X6,AB6,AE6,AI6,AW6,AY6,BD6,BF6,BL6,BN6,BR6,BT6,BW6))</f>
        <v>-</v>
      </c>
      <c r="H6" s="295" t="str">
        <f>IF(ISBLANK(Výsledky!$BM$3),"-",SUM(S6,Z6,AK6,AP6,AR6,BA6))</f>
        <v>-</v>
      </c>
      <c r="I6" s="261" t="str">
        <f>IF(ISBLANK(Výsledky!$GI$3),"-",SUM(AO6,AS6,BB6,BG6,BO6,BX6))</f>
        <v>-</v>
      </c>
      <c r="J6" s="282" t="str">
        <f>IF(ISBLANK(Výsledky!$I$3),"",Výsledky!I59)</f>
        <v>-</v>
      </c>
      <c r="K6" s="285">
        <f>IF(ISBLANK(Výsledky!$P$3),"",Výsledky!P59)</f>
        <v>30</v>
      </c>
      <c r="L6" s="288">
        <f>IF(ISBLANK(Výsledky!$W$3),"",Výsledky!W59)</f>
        <v>80</v>
      </c>
      <c r="M6" s="274">
        <f>IF(ISBLANK(Výsledky!$AD$3),"",Výsledky!AD59)</f>
        <v>80</v>
      </c>
      <c r="N6" s="274" t="str">
        <f>IF(ISBLANK(Výsledky!$AK$3),"",Výsledky!AK54)</f>
        <v/>
      </c>
      <c r="O6" s="274" t="str">
        <f>IF(ISBLANK(Výsledky!$AR$3),"",Výsledky!AR54)</f>
        <v/>
      </c>
      <c r="P6" s="274" t="str">
        <f>IF(ISBLANK(Výsledky!$AY$3),"",Výsledky!AY54)</f>
        <v/>
      </c>
      <c r="Q6" s="274" t="str">
        <f>IF(ISBLANK(Výsledky!$BF$3),"",Výsledky!BF54)</f>
        <v/>
      </c>
      <c r="R6" s="274" t="str">
        <f>IF(ISBLANK(Výsledky!$BM$3),"",Výsledky!BM54)</f>
        <v/>
      </c>
      <c r="S6" s="274" t="str">
        <f>IF(ISBLANK(Výsledky!$BT$3),"",Výsledky!BT54)</f>
        <v/>
      </c>
      <c r="T6" s="274" t="str">
        <f>IF(ISBLANK(Výsledky!$CA$3),"",Výsledky!CA54)</f>
        <v/>
      </c>
      <c r="U6" s="274" t="str">
        <f>IF(ISBLANK(Výsledky!$CH$3),"",Výsledky!CH54)</f>
        <v/>
      </c>
      <c r="V6" s="274" t="str">
        <f>IF(ISBLANK(Výsledky!$CO$3),"",Výsledky!CO54)</f>
        <v/>
      </c>
      <c r="W6" s="274" t="str">
        <f>IF(ISBLANK(Výsledky!$CV$3),"",Výsledky!CV54)</f>
        <v/>
      </c>
      <c r="X6" s="274" t="str">
        <f>IF(ISBLANK(Výsledky!$DC$3),"",Výsledky!DC54)</f>
        <v/>
      </c>
      <c r="Y6" s="274" t="str">
        <f>IF(ISBLANK(Výsledky!$DJ$3),"",Výsledky!DJ54)</f>
        <v/>
      </c>
      <c r="Z6" s="274" t="str">
        <f>IF(ISBLANK(Výsledky!$DQ$3),"",Výsledky!DQ54)</f>
        <v/>
      </c>
      <c r="AA6" s="274" t="str">
        <f>IF(ISBLANK(Výsledky!$DX$3),"",Výsledky!DX54)</f>
        <v/>
      </c>
      <c r="AB6" s="274" t="str">
        <f>IF(ISBLANK(Výsledky!$EE$3),"",Výsledky!EE54)</f>
        <v/>
      </c>
      <c r="AC6" s="274" t="str">
        <f>IF(ISBLANK(Výsledky!$EL$3),"",Výsledky!EL54)</f>
        <v/>
      </c>
      <c r="AD6" s="274" t="str">
        <f>IF(ISBLANK(Výsledky!$ES$3),"",Výsledky!ES54)</f>
        <v/>
      </c>
      <c r="AE6" s="274" t="str">
        <f>IF(ISBLANK(Výsledky!$EZ$3),"",Výsledky!EZ54)</f>
        <v/>
      </c>
      <c r="AF6" s="274" t="str">
        <f>IF(ISBLANK(Výsledky!$FG$3),"",Výsledky!FG54)</f>
        <v/>
      </c>
      <c r="AG6" s="274" t="str">
        <f>IF(ISBLANK(Výsledky!$FN$3),"",Výsledky!FN54)</f>
        <v/>
      </c>
      <c r="AH6" s="274" t="str">
        <f>IF(ISBLANK(Výsledky!$FU$3),"",Výsledky!FU54)</f>
        <v/>
      </c>
      <c r="AI6" s="274" t="str">
        <f>IF(ISBLANK(Výsledky!$GB$3),"",Výsledky!GB54)</f>
        <v/>
      </c>
      <c r="AJ6" s="274" t="str">
        <f>IF(ISBLANK(Výsledky!$GI$3),"",Výsledky!GI54)</f>
        <v/>
      </c>
      <c r="AK6" s="274" t="str">
        <f>IF(ISBLANK(Výsledky!$GP$3),"",Výsledky!GP54)</f>
        <v/>
      </c>
      <c r="AL6" s="274" t="str">
        <f>IF(ISBLANK(Výsledky!$GW$3),"",Výsledky!GW54)</f>
        <v/>
      </c>
      <c r="AM6" s="274" t="str">
        <f>IF(ISBLANK(Výsledky!$HD$3),"",Výsledky!HD54)</f>
        <v/>
      </c>
      <c r="AN6" s="274" t="str">
        <f>IF(ISBLANK(Výsledky!$HK$3),"",Výsledky!HK54)</f>
        <v/>
      </c>
      <c r="AO6" s="274" t="str">
        <f>IF(ISBLANK(Výsledky!$HR$3),"",Výsledky!HR54)</f>
        <v/>
      </c>
      <c r="AP6" s="274" t="str">
        <f>IF(ISBLANK(Výsledky!$HY$3),"",Výsledky!HY54)</f>
        <v/>
      </c>
      <c r="AQ6" s="274" t="str">
        <f>IF(ISBLANK(Výsledky!$IF$3),"",Výsledky!IF54)</f>
        <v/>
      </c>
      <c r="AR6" s="274" t="str">
        <f>IF(ISBLANK(Výsledky!$IM$3),"",Výsledky!IM54)</f>
        <v/>
      </c>
      <c r="AS6" s="274" t="str">
        <f>IF(ISBLANK(Výsledky!$IT$3),"",Výsledky!IT54)</f>
        <v/>
      </c>
      <c r="AT6" s="274" t="str">
        <f>IF(ISBLANK(Výsledky!$JA$3),"",Výsledky!JA54)</f>
        <v/>
      </c>
      <c r="AU6" s="274" t="str">
        <f>IF(ISBLANK(Výsledky!$JH$3),"",Výsledky!JH54)</f>
        <v/>
      </c>
      <c r="AV6" s="274" t="str">
        <f>IF(ISBLANK(Výsledky!$JO$3),"",Výsledky!JO54)</f>
        <v/>
      </c>
      <c r="AW6" s="274" t="str">
        <f>IF(ISBLANK(Výsledky!$JV$3),"",Výsledky!JV54)</f>
        <v/>
      </c>
      <c r="AX6" s="274" t="str">
        <f>IF(ISBLANK(Výsledky!$KC$3),"",Výsledky!KC54)</f>
        <v/>
      </c>
      <c r="AY6" s="274" t="str">
        <f>IF(ISBLANK(Výsledky!$KJ$3),"",Výsledky!KJ54)</f>
        <v/>
      </c>
      <c r="AZ6" s="274" t="str">
        <f>IF(ISBLANK(Výsledky!$KQ$3),"",Výsledky!KQ54)</f>
        <v/>
      </c>
      <c r="BA6" s="274" t="str">
        <f>IF(ISBLANK(Výsledky!$KX$3),"",Výsledky!KX54)</f>
        <v/>
      </c>
      <c r="BB6" s="274" t="str">
        <f>IF(ISBLANK(Výsledky!$LE$3),"",Výsledky!LE54)</f>
        <v/>
      </c>
      <c r="BC6" s="274" t="str">
        <f>IF(ISBLANK(Výsledky!$LL$3),"",Výsledky!LL54)</f>
        <v/>
      </c>
      <c r="BD6" s="274" t="str">
        <f>IF(ISBLANK(Výsledky!$LS$3),"",Výsledky!LS54)</f>
        <v/>
      </c>
      <c r="BE6" s="274" t="str">
        <f>IF(ISBLANK(Výsledky!$LZ$3),"",Výsledky!LZ54)</f>
        <v/>
      </c>
      <c r="BF6" s="274" t="str">
        <f>IF(ISBLANK(Výsledky!$MG$3),"",Výsledky!MG54)</f>
        <v/>
      </c>
      <c r="BG6" s="274" t="str">
        <f>IF(ISBLANK(Výsledky!$MN$3),"",Výsledky!MN54)</f>
        <v/>
      </c>
      <c r="BH6" s="274" t="str">
        <f>IF(ISBLANK(Výsledky!$MU$3),"",Výsledky!MU54)</f>
        <v/>
      </c>
      <c r="BI6" s="274" t="str">
        <f>IF(ISBLANK(Výsledky!$NB$3),"",Výsledky!NB54)</f>
        <v/>
      </c>
      <c r="BJ6" s="274" t="str">
        <f>IF(ISBLANK(Výsledky!$NI$3),"",Výsledky!NI54)</f>
        <v/>
      </c>
      <c r="BK6" s="274" t="str">
        <f>IF(ISBLANK(Výsledky!$NP$3),"",Výsledky!NP54)</f>
        <v/>
      </c>
      <c r="BL6" s="274" t="str">
        <f>IF(ISBLANK(Výsledky!$NW$3),"",Výsledky!NW54)</f>
        <v/>
      </c>
      <c r="BM6" s="274" t="str">
        <f>IF(ISBLANK(Výsledky!$OD$3),"",Výsledky!OD54)</f>
        <v/>
      </c>
      <c r="BN6" s="274" t="str">
        <f>IF(ISBLANK(Výsledky!$OK$3),"",Výsledky!OK54)</f>
        <v/>
      </c>
      <c r="BO6" s="274" t="str">
        <f>IF(ISBLANK(Výsledky!$OR$3),"",Výsledky!OR54)</f>
        <v/>
      </c>
      <c r="BP6" s="274" t="str">
        <f>IF(ISBLANK(Výsledky!$OY$3),"",Výsledky!OY54)</f>
        <v/>
      </c>
      <c r="BQ6" s="274" t="str">
        <f>IF(ISBLANK(Výsledky!$PF$3),"",Výsledky!PF54)</f>
        <v/>
      </c>
      <c r="BR6" s="274" t="str">
        <f>IF(ISBLANK(Výsledky!$PM$3),"",Výsledky!PM54)</f>
        <v/>
      </c>
      <c r="BS6" s="274" t="str">
        <f>IF(ISBLANK(Výsledky!$PT$3),"",Výsledky!PT54)</f>
        <v/>
      </c>
      <c r="BT6" s="274" t="str">
        <f>IF(ISBLANK(Výsledky!$QA$3),"",Výsledky!QA54)</f>
        <v/>
      </c>
      <c r="BU6" s="274" t="str">
        <f>IF(ISBLANK(Výsledky!$QH$3),"",Výsledky!QH95)</f>
        <v/>
      </c>
      <c r="BV6" s="274" t="str">
        <f>IF(ISBLANK(Výsledky!$QO$3),"",Výsledky!QO95)</f>
        <v/>
      </c>
      <c r="BW6" s="284" t="str">
        <f>IF(ISBLANK(Výsledky!$QV$3),"",Výsledky!QV95)</f>
        <v/>
      </c>
      <c r="BX6" s="322"/>
      <c r="BZ6" s="201"/>
      <c r="CA6" s="8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>
      <c r="A7" s="1"/>
      <c r="B7" s="246" t="s">
        <v>95</v>
      </c>
      <c r="C7" s="57">
        <f>Tipy!A17</f>
        <v>52</v>
      </c>
      <c r="D7" s="256" t="str">
        <f>IF(Tipy!B17="","",Tipy!B17)</f>
        <v>Dodes</v>
      </c>
      <c r="E7" s="55">
        <f>SUM(F7:J7)</f>
        <v>190</v>
      </c>
      <c r="F7" s="260">
        <f>IF(ISBLANK(Výsledky!$I$3),"-",SUM(K7:P7,R7,T7,V7,W7,Y7,AA7,AC7,AD7,AF7:AH7,AJ7,AL7:AN7,AQ7,AT7:AV7,AX7,AZ7,BC7,BE7,BH7:BK7,BM7,BP7,BQ7,BS7,BU7,BV7))</f>
        <v>190</v>
      </c>
      <c r="G7" s="294" t="str">
        <f>IF(ISBLANK(Výsledky!$AY$3),"-",SUM(Q7,U7,X7,AB7,AE7,AI7,AW7,AY7,BD7,BF7,BL7,BN7,BR7,BT7,BW7))</f>
        <v>-</v>
      </c>
      <c r="H7" s="295" t="str">
        <f>IF(ISBLANK(Výsledky!$BM$3),"-",SUM(S7,Z7,AK7,AP7,AR7,BA7))</f>
        <v>-</v>
      </c>
      <c r="I7" s="261" t="str">
        <f>IF(ISBLANK(Výsledky!$GI$3),"-",SUM(AO7,AS7,BB7,BG7,BO7,BX7))</f>
        <v>-</v>
      </c>
      <c r="J7" s="282" t="str">
        <f>IF(ISBLANK(Výsledky!$I$3),"",Výsledky!I23)</f>
        <v>-</v>
      </c>
      <c r="K7" s="285">
        <f>IF(ISBLANK(Výsledky!$P$3),"",Výsledky!P23)</f>
        <v>80</v>
      </c>
      <c r="L7" s="288">
        <f>IF(ISBLANK(Výsledky!$W$3),"",Výsledky!W23)</f>
        <v>80</v>
      </c>
      <c r="M7" s="274">
        <f>IF(ISBLANK(Výsledky!$AD$3),"",Výsledky!AD23)</f>
        <v>30</v>
      </c>
      <c r="N7" s="274" t="str">
        <f>IF(ISBLANK(Výsledky!$AK$3),"",Výsledky!AK21)</f>
        <v/>
      </c>
      <c r="O7" s="274" t="str">
        <f>IF(ISBLANK(Výsledky!$AR$3),"",Výsledky!AR21)</f>
        <v/>
      </c>
      <c r="P7" s="274" t="str">
        <f>IF(ISBLANK(Výsledky!$AY$3),"",Výsledky!AY21)</f>
        <v/>
      </c>
      <c r="Q7" s="274" t="str">
        <f>IF(ISBLANK(Výsledky!$BF$3),"",Výsledky!BF21)</f>
        <v/>
      </c>
      <c r="R7" s="274" t="str">
        <f>IF(ISBLANK(Výsledky!$BM$3),"",Výsledky!BM21)</f>
        <v/>
      </c>
      <c r="S7" s="274" t="str">
        <f>IF(ISBLANK(Výsledky!$BT$3),"",Výsledky!BT21)</f>
        <v/>
      </c>
      <c r="T7" s="274" t="str">
        <f>IF(ISBLANK(Výsledky!$CA$3),"",Výsledky!CA21)</f>
        <v/>
      </c>
      <c r="U7" s="274" t="str">
        <f>IF(ISBLANK(Výsledky!$CH$3),"",Výsledky!CH21)</f>
        <v/>
      </c>
      <c r="V7" s="274" t="str">
        <f>IF(ISBLANK(Výsledky!$CO$3),"",Výsledky!CO21)</f>
        <v/>
      </c>
      <c r="W7" s="274" t="str">
        <f>IF(ISBLANK(Výsledky!$CV$3),"",Výsledky!CV21)</f>
        <v/>
      </c>
      <c r="X7" s="274" t="str">
        <f>IF(ISBLANK(Výsledky!$DC$3),"",Výsledky!DC21)</f>
        <v/>
      </c>
      <c r="Y7" s="274" t="str">
        <f>IF(ISBLANK(Výsledky!$DJ$3),"",Výsledky!DJ21)</f>
        <v/>
      </c>
      <c r="Z7" s="274" t="str">
        <f>IF(ISBLANK(Výsledky!$DQ$3),"",Výsledky!DQ21)</f>
        <v/>
      </c>
      <c r="AA7" s="274" t="str">
        <f>IF(ISBLANK(Výsledky!$DX$3),"",Výsledky!DX21)</f>
        <v/>
      </c>
      <c r="AB7" s="274" t="str">
        <f>IF(ISBLANK(Výsledky!$EE$3),"",Výsledky!EE21)</f>
        <v/>
      </c>
      <c r="AC7" s="274" t="str">
        <f>IF(ISBLANK(Výsledky!$EL$3),"",Výsledky!EL21)</f>
        <v/>
      </c>
      <c r="AD7" s="274" t="str">
        <f>IF(ISBLANK(Výsledky!$ES$3),"",Výsledky!ES21)</f>
        <v/>
      </c>
      <c r="AE7" s="274" t="str">
        <f>IF(ISBLANK(Výsledky!$EZ$3),"",Výsledky!EZ21)</f>
        <v/>
      </c>
      <c r="AF7" s="274" t="str">
        <f>IF(ISBLANK(Výsledky!$FG$3),"",Výsledky!FG21)</f>
        <v/>
      </c>
      <c r="AG7" s="274" t="str">
        <f>IF(ISBLANK(Výsledky!$FN$3),"",Výsledky!FN21)</f>
        <v/>
      </c>
      <c r="AH7" s="274" t="str">
        <f>IF(ISBLANK(Výsledky!$FU$3),"",Výsledky!FU21)</f>
        <v/>
      </c>
      <c r="AI7" s="274" t="str">
        <f>IF(ISBLANK(Výsledky!$GB$3),"",Výsledky!GB21)</f>
        <v/>
      </c>
      <c r="AJ7" s="274" t="str">
        <f>IF(ISBLANK(Výsledky!$GI$3),"",Výsledky!GI21)</f>
        <v/>
      </c>
      <c r="AK7" s="274" t="str">
        <f>IF(ISBLANK(Výsledky!$GP$3),"",Výsledky!GP21)</f>
        <v/>
      </c>
      <c r="AL7" s="274" t="str">
        <f>IF(ISBLANK(Výsledky!$GW$3),"",Výsledky!GW21)</f>
        <v/>
      </c>
      <c r="AM7" s="274" t="str">
        <f>IF(ISBLANK(Výsledky!$HD$3),"",Výsledky!HD21)</f>
        <v/>
      </c>
      <c r="AN7" s="274" t="str">
        <f>IF(ISBLANK(Výsledky!$HK$3),"",Výsledky!HK21)</f>
        <v/>
      </c>
      <c r="AO7" s="274" t="str">
        <f>IF(ISBLANK(Výsledky!$HR$3),"",Výsledky!HR21)</f>
        <v/>
      </c>
      <c r="AP7" s="274" t="str">
        <f>IF(ISBLANK(Výsledky!$HY$3),"",Výsledky!HY21)</f>
        <v/>
      </c>
      <c r="AQ7" s="274" t="str">
        <f>IF(ISBLANK(Výsledky!$IF$3),"",Výsledky!IF21)</f>
        <v/>
      </c>
      <c r="AR7" s="274" t="str">
        <f>IF(ISBLANK(Výsledky!$IM$3),"",Výsledky!IM21)</f>
        <v/>
      </c>
      <c r="AS7" s="274" t="str">
        <f>IF(ISBLANK(Výsledky!$IT$3),"",Výsledky!IT21)</f>
        <v/>
      </c>
      <c r="AT7" s="274" t="str">
        <f>IF(ISBLANK(Výsledky!$JA$3),"",Výsledky!JA21)</f>
        <v/>
      </c>
      <c r="AU7" s="274" t="str">
        <f>IF(ISBLANK(Výsledky!$JH$3),"",Výsledky!JH21)</f>
        <v/>
      </c>
      <c r="AV7" s="274" t="str">
        <f>IF(ISBLANK(Výsledky!$JO$3),"",Výsledky!JO21)</f>
        <v/>
      </c>
      <c r="AW7" s="274" t="str">
        <f>IF(ISBLANK(Výsledky!$JV$3),"",Výsledky!JV21)</f>
        <v/>
      </c>
      <c r="AX7" s="274" t="str">
        <f>IF(ISBLANK(Výsledky!$KC$3),"",Výsledky!KC21)</f>
        <v/>
      </c>
      <c r="AY7" s="274" t="str">
        <f>IF(ISBLANK(Výsledky!$KJ$3),"",Výsledky!KJ21)</f>
        <v/>
      </c>
      <c r="AZ7" s="274" t="str">
        <f>IF(ISBLANK(Výsledky!$KQ$3),"",Výsledky!KQ21)</f>
        <v/>
      </c>
      <c r="BA7" s="274" t="str">
        <f>IF(ISBLANK(Výsledky!$KX$3),"",Výsledky!KX21)</f>
        <v/>
      </c>
      <c r="BB7" s="274" t="str">
        <f>IF(ISBLANK(Výsledky!$LE$3),"",Výsledky!LE21)</f>
        <v/>
      </c>
      <c r="BC7" s="274" t="str">
        <f>IF(ISBLANK(Výsledky!$LL$3),"",Výsledky!LL21)</f>
        <v/>
      </c>
      <c r="BD7" s="274" t="str">
        <f>IF(ISBLANK(Výsledky!$LS$3),"",Výsledky!LS21)</f>
        <v/>
      </c>
      <c r="BE7" s="274" t="str">
        <f>IF(ISBLANK(Výsledky!$LZ$3),"",Výsledky!LZ21)</f>
        <v/>
      </c>
      <c r="BF7" s="274" t="str">
        <f>IF(ISBLANK(Výsledky!$MG$3),"",Výsledky!MG21)</f>
        <v/>
      </c>
      <c r="BG7" s="274" t="str">
        <f>IF(ISBLANK(Výsledky!$MN$3),"",Výsledky!MN21)</f>
        <v/>
      </c>
      <c r="BH7" s="274" t="str">
        <f>IF(ISBLANK(Výsledky!$MU$3),"",Výsledky!MU21)</f>
        <v/>
      </c>
      <c r="BI7" s="274" t="str">
        <f>IF(ISBLANK(Výsledky!$NB$3),"",Výsledky!NB21)</f>
        <v/>
      </c>
      <c r="BJ7" s="274" t="str">
        <f>IF(ISBLANK(Výsledky!$NI$3),"",Výsledky!NI21)</f>
        <v/>
      </c>
      <c r="BK7" s="274" t="str">
        <f>IF(ISBLANK(Výsledky!$NP$3),"",Výsledky!NP21)</f>
        <v/>
      </c>
      <c r="BL7" s="274" t="str">
        <f>IF(ISBLANK(Výsledky!$NW$3),"",Výsledky!NW21)</f>
        <v/>
      </c>
      <c r="BM7" s="274" t="str">
        <f>IF(ISBLANK(Výsledky!$OD$3),"",Výsledky!OD21)</f>
        <v/>
      </c>
      <c r="BN7" s="274" t="str">
        <f>IF(ISBLANK(Výsledky!$OK$3),"",Výsledky!OK21)</f>
        <v/>
      </c>
      <c r="BO7" s="274" t="str">
        <f>IF(ISBLANK(Výsledky!$OR$3),"",Výsledky!OR21)</f>
        <v/>
      </c>
      <c r="BP7" s="274" t="str">
        <f>IF(ISBLANK(Výsledky!$OY$3),"",Výsledky!OY21)</f>
        <v/>
      </c>
      <c r="BQ7" s="274" t="str">
        <f>IF(ISBLANK(Výsledky!$PF$3),"",Výsledky!PF21)</f>
        <v/>
      </c>
      <c r="BR7" s="274" t="str">
        <f>IF(ISBLANK(Výsledky!$PM$3),"",Výsledky!PM21)</f>
        <v/>
      </c>
      <c r="BS7" s="274" t="str">
        <f>IF(ISBLANK(Výsledky!$PT$3),"",Výsledky!PT21)</f>
        <v/>
      </c>
      <c r="BT7" s="274" t="str">
        <f>IF(ISBLANK(Výsledky!$QA$3),"",Výsledky!QA21)</f>
        <v/>
      </c>
      <c r="BU7" s="274" t="str">
        <f>IF(ISBLANK(Výsledky!$QH$3),"",Výsledky!QH62)</f>
        <v/>
      </c>
      <c r="BV7" s="274" t="str">
        <f>IF(ISBLANK(Výsledky!$QO$3),"",Výsledky!QO62)</f>
        <v/>
      </c>
      <c r="BW7" s="284" t="str">
        <f>IF(ISBLANK(Výsledky!$QV$3),"",Výsledky!QV62)</f>
        <v/>
      </c>
      <c r="BX7" s="322"/>
      <c r="BZ7" s="201"/>
      <c r="CA7" s="8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>
      <c r="A8" s="1"/>
      <c r="B8" s="246" t="s">
        <v>96</v>
      </c>
      <c r="C8" s="57">
        <f>Tipy!A74</f>
        <v>53</v>
      </c>
      <c r="D8" s="256" t="str">
        <f>IF(Tipy!B74="","",Tipy!B74)</f>
        <v>Vladimír Marčík</v>
      </c>
      <c r="E8" s="55">
        <f>SUM(F8:J8)</f>
        <v>190</v>
      </c>
      <c r="F8" s="260">
        <f>IF(ISBLANK(Výsledky!$I$3),"-",SUM(K8:P8,R8,T8,V8,W8,Y8,AA8,AC8,AD8,AF8:AH8,AJ8,AL8:AN8,AQ8,AT8:AV8,AX8,AZ8,BC8,BE8,BH8:BK8,BM8,BP8,BQ8,BS8,BU8,BV8))</f>
        <v>190</v>
      </c>
      <c r="G8" s="294" t="str">
        <f>IF(ISBLANK(Výsledky!$AY$3),"-",SUM(Q8,U8,X8,AB8,AE8,AI8,AW8,AY8,BD8,BF8,BL8,BN8,BR8,BT8,BW8))</f>
        <v>-</v>
      </c>
      <c r="H8" s="295" t="str">
        <f>IF(ISBLANK(Výsledky!$BM$3),"-",SUM(S8,Z8,AK8,AP8,AR8,BA8))</f>
        <v>-</v>
      </c>
      <c r="I8" s="261" t="str">
        <f>IF(ISBLANK(Výsledky!$GI$3),"-",SUM(AO8,AS8,BB8,BG8,BO8,BX8))</f>
        <v>-</v>
      </c>
      <c r="J8" s="282" t="str">
        <f>IF(ISBLANK(Výsledky!$I$3),"",Výsledky!I78)</f>
        <v>-</v>
      </c>
      <c r="K8" s="285">
        <f>IF(ISBLANK(Výsledky!$P$3),"",Výsledky!P80)</f>
        <v>10</v>
      </c>
      <c r="L8" s="288">
        <f>IF(ISBLANK(Výsledky!$W$3),"",Výsledky!W80)</f>
        <v>100</v>
      </c>
      <c r="M8" s="274">
        <f>IF(ISBLANK(Výsledky!$AD$3),"",Výsledky!AD80)</f>
        <v>80</v>
      </c>
      <c r="N8" s="274" t="str">
        <f>IF(ISBLANK(Výsledky!$AK$3),"",Výsledky!AK73)</f>
        <v/>
      </c>
      <c r="O8" s="274" t="str">
        <f>IF(ISBLANK(Výsledky!$AR$3),"",Výsledky!AR73)</f>
        <v/>
      </c>
      <c r="P8" s="274" t="str">
        <f>IF(ISBLANK(Výsledky!$AY$3),"",Výsledky!AY73)</f>
        <v/>
      </c>
      <c r="Q8" s="274" t="str">
        <f>IF(ISBLANK(Výsledky!$BF$3),"",Výsledky!BF73)</f>
        <v/>
      </c>
      <c r="R8" s="274" t="str">
        <f>IF(ISBLANK(Výsledky!$BM$3),"",Výsledky!BM73)</f>
        <v/>
      </c>
      <c r="S8" s="274" t="str">
        <f>IF(ISBLANK(Výsledky!$BT$3),"",Výsledky!BT73)</f>
        <v/>
      </c>
      <c r="T8" s="274" t="str">
        <f>IF(ISBLANK(Výsledky!$CA$3),"",Výsledky!CA73)</f>
        <v/>
      </c>
      <c r="U8" s="274" t="str">
        <f>IF(ISBLANK(Výsledky!$CH$3),"",Výsledky!CH73)</f>
        <v/>
      </c>
      <c r="V8" s="274" t="str">
        <f>IF(ISBLANK(Výsledky!$CO$3),"",Výsledky!CO73)</f>
        <v/>
      </c>
      <c r="W8" s="274" t="str">
        <f>IF(ISBLANK(Výsledky!$CV$3),"",Výsledky!CV73)</f>
        <v/>
      </c>
      <c r="X8" s="274" t="str">
        <f>IF(ISBLANK(Výsledky!$DC$3),"",Výsledky!DC73)</f>
        <v/>
      </c>
      <c r="Y8" s="274" t="str">
        <f>IF(ISBLANK(Výsledky!$DJ$3),"",Výsledky!DJ73)</f>
        <v/>
      </c>
      <c r="Z8" s="274" t="str">
        <f>IF(ISBLANK(Výsledky!$DQ$3),"",Výsledky!DQ73)</f>
        <v/>
      </c>
      <c r="AA8" s="274" t="str">
        <f>IF(ISBLANK(Výsledky!$DX$3),"",Výsledky!DX73)</f>
        <v/>
      </c>
      <c r="AB8" s="274" t="str">
        <f>IF(ISBLANK(Výsledky!$EE$3),"",Výsledky!EE73)</f>
        <v/>
      </c>
      <c r="AC8" s="274" t="str">
        <f>IF(ISBLANK(Výsledky!$EL$3),"",Výsledky!EL73)</f>
        <v/>
      </c>
      <c r="AD8" s="274" t="str">
        <f>IF(ISBLANK(Výsledky!$ES$3),"",Výsledky!ES73)</f>
        <v/>
      </c>
      <c r="AE8" s="274" t="str">
        <f>IF(ISBLANK(Výsledky!$EZ$3),"",Výsledky!EZ73)</f>
        <v/>
      </c>
      <c r="AF8" s="274" t="str">
        <f>IF(ISBLANK(Výsledky!$FG$3),"",Výsledky!FG73)</f>
        <v/>
      </c>
      <c r="AG8" s="274" t="str">
        <f>IF(ISBLANK(Výsledky!$FN$3),"",Výsledky!FN73)</f>
        <v/>
      </c>
      <c r="AH8" s="274" t="str">
        <f>IF(ISBLANK(Výsledky!$FU$3),"",Výsledky!FU73)</f>
        <v/>
      </c>
      <c r="AI8" s="274" t="str">
        <f>IF(ISBLANK(Výsledky!$GB$3),"",Výsledky!GB73)</f>
        <v/>
      </c>
      <c r="AJ8" s="274" t="str">
        <f>IF(ISBLANK(Výsledky!$GI$3),"",Výsledky!GI73)</f>
        <v/>
      </c>
      <c r="AK8" s="274" t="str">
        <f>IF(ISBLANK(Výsledky!$GP$3),"",Výsledky!GP73)</f>
        <v/>
      </c>
      <c r="AL8" s="274" t="str">
        <f>IF(ISBLANK(Výsledky!$GW$3),"",Výsledky!GW73)</f>
        <v/>
      </c>
      <c r="AM8" s="274" t="str">
        <f>IF(ISBLANK(Výsledky!$HD$3),"",Výsledky!HD73)</f>
        <v/>
      </c>
      <c r="AN8" s="274" t="str">
        <f>IF(ISBLANK(Výsledky!$HK$3),"",Výsledky!HK73)</f>
        <v/>
      </c>
      <c r="AO8" s="274" t="str">
        <f>IF(ISBLANK(Výsledky!$HR$3),"",Výsledky!HR73)</f>
        <v/>
      </c>
      <c r="AP8" s="274" t="str">
        <f>IF(ISBLANK(Výsledky!$HY$3),"",Výsledky!HY73)</f>
        <v/>
      </c>
      <c r="AQ8" s="274" t="str">
        <f>IF(ISBLANK(Výsledky!$IF$3),"",Výsledky!IF73)</f>
        <v/>
      </c>
      <c r="AR8" s="274" t="str">
        <f>IF(ISBLANK(Výsledky!$IM$3),"",Výsledky!IM73)</f>
        <v/>
      </c>
      <c r="AS8" s="274" t="str">
        <f>IF(ISBLANK(Výsledky!$IT$3),"",Výsledky!IT73)</f>
        <v/>
      </c>
      <c r="AT8" s="274" t="str">
        <f>IF(ISBLANK(Výsledky!$JA$3),"",Výsledky!JA73)</f>
        <v/>
      </c>
      <c r="AU8" s="274" t="str">
        <f>IF(ISBLANK(Výsledky!$JH$3),"",Výsledky!JH73)</f>
        <v/>
      </c>
      <c r="AV8" s="274" t="str">
        <f>IF(ISBLANK(Výsledky!$JO$3),"",Výsledky!JO73)</f>
        <v/>
      </c>
      <c r="AW8" s="274" t="str">
        <f>IF(ISBLANK(Výsledky!$JV$3),"",Výsledky!JV73)</f>
        <v/>
      </c>
      <c r="AX8" s="274" t="str">
        <f>IF(ISBLANK(Výsledky!$KC$3),"",Výsledky!KC73)</f>
        <v/>
      </c>
      <c r="AY8" s="274" t="str">
        <f>IF(ISBLANK(Výsledky!$KJ$3),"",Výsledky!KJ73)</f>
        <v/>
      </c>
      <c r="AZ8" s="274" t="str">
        <f>IF(ISBLANK(Výsledky!$KQ$3),"",Výsledky!KQ73)</f>
        <v/>
      </c>
      <c r="BA8" s="274" t="str">
        <f>IF(ISBLANK(Výsledky!$KX$3),"",Výsledky!KX73)</f>
        <v/>
      </c>
      <c r="BB8" s="274" t="str">
        <f>IF(ISBLANK(Výsledky!$LE$3),"",Výsledky!LE73)</f>
        <v/>
      </c>
      <c r="BC8" s="274" t="str">
        <f>IF(ISBLANK(Výsledky!$LL$3),"",Výsledky!LL73)</f>
        <v/>
      </c>
      <c r="BD8" s="274" t="str">
        <f>IF(ISBLANK(Výsledky!$LS$3),"",Výsledky!LS73)</f>
        <v/>
      </c>
      <c r="BE8" s="274" t="str">
        <f>IF(ISBLANK(Výsledky!$LZ$3),"",Výsledky!LZ73)</f>
        <v/>
      </c>
      <c r="BF8" s="274" t="str">
        <f>IF(ISBLANK(Výsledky!$MG$3),"",Výsledky!MG73)</f>
        <v/>
      </c>
      <c r="BG8" s="274" t="str">
        <f>IF(ISBLANK(Výsledky!$MN$3),"",Výsledky!MN73)</f>
        <v/>
      </c>
      <c r="BH8" s="274" t="str">
        <f>IF(ISBLANK(Výsledky!$MU$3),"",Výsledky!MU73)</f>
        <v/>
      </c>
      <c r="BI8" s="274" t="str">
        <f>IF(ISBLANK(Výsledky!$NB$3),"",Výsledky!NB73)</f>
        <v/>
      </c>
      <c r="BJ8" s="274" t="str">
        <f>IF(ISBLANK(Výsledky!$NI$3),"",Výsledky!NI73)</f>
        <v/>
      </c>
      <c r="BK8" s="274" t="str">
        <f>IF(ISBLANK(Výsledky!$NP$3),"",Výsledky!NP73)</f>
        <v/>
      </c>
      <c r="BL8" s="274" t="str">
        <f>IF(ISBLANK(Výsledky!$NW$3),"",Výsledky!NW73)</f>
        <v/>
      </c>
      <c r="BM8" s="274" t="str">
        <f>IF(ISBLANK(Výsledky!$OD$3),"",Výsledky!OD73)</f>
        <v/>
      </c>
      <c r="BN8" s="274" t="str">
        <f>IF(ISBLANK(Výsledky!$OK$3),"",Výsledky!OK73)</f>
        <v/>
      </c>
      <c r="BO8" s="274" t="str">
        <f>IF(ISBLANK(Výsledky!$OR$3),"",Výsledky!OR73)</f>
        <v/>
      </c>
      <c r="BP8" s="274" t="str">
        <f>IF(ISBLANK(Výsledky!$OY$3),"",Výsledky!OY73)</f>
        <v/>
      </c>
      <c r="BQ8" s="274" t="str">
        <f>IF(ISBLANK(Výsledky!$PF$3),"",Výsledky!PF73)</f>
        <v/>
      </c>
      <c r="BR8" s="274" t="str">
        <f>IF(ISBLANK(Výsledky!$PM$3),"",Výsledky!PM73)</f>
        <v/>
      </c>
      <c r="BS8" s="274" t="str">
        <f>IF(ISBLANK(Výsledky!$PT$3),"",Výsledky!PT73)</f>
        <v/>
      </c>
      <c r="BT8" s="274" t="str">
        <f>IF(ISBLANK(Výsledky!$QA$3),"",Výsledky!QA73)</f>
        <v/>
      </c>
      <c r="BU8" s="274" t="str">
        <f>IF(ISBLANK(Výsledky!$QH$3),"",Výsledky!QH114)</f>
        <v/>
      </c>
      <c r="BV8" s="274" t="str">
        <f>IF(ISBLANK(Výsledky!$QO$3),"",Výsledky!QO114)</f>
        <v/>
      </c>
      <c r="BW8" s="284" t="str">
        <f>IF(ISBLANK(Výsledky!$QV$3),"",Výsledky!QV114)</f>
        <v/>
      </c>
      <c r="BX8" s="322"/>
      <c r="BZ8" s="201"/>
      <c r="CA8" s="8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>
      <c r="A9" s="1"/>
      <c r="B9" s="246" t="s">
        <v>97</v>
      </c>
      <c r="C9" s="57">
        <f>Tipy!A59</f>
        <v>45</v>
      </c>
      <c r="D9" s="256" t="str">
        <f>IF(Tipy!B59="","",Tipy!B59)</f>
        <v>Rajjum</v>
      </c>
      <c r="E9" s="55">
        <f>SUM(F9:J9)</f>
        <v>180</v>
      </c>
      <c r="F9" s="260">
        <f>IF(ISBLANK(Výsledky!$I$3),"-",SUM(K9:P9,R9,T9,V9,W9,Y9,AA9,AC9,AD9,AF9:AH9,AJ9,AL9:AN9,AQ9,AT9:AV9,AX9,AZ9,BC9,BE9,BH9:BK9,BM9,BP9,BQ9,BS9,BU9,BV9))</f>
        <v>180</v>
      </c>
      <c r="G9" s="294" t="str">
        <f>IF(ISBLANK(Výsledky!$AY$3),"-",SUM(Q9,U9,X9,AB9,AE9,AI9,AW9,AY9,BD9,BF9,BL9,BN9,BR9,BT9,BW9))</f>
        <v>-</v>
      </c>
      <c r="H9" s="295" t="str">
        <f>IF(ISBLANK(Výsledky!$BM$3),"-",SUM(S9,Z9,AK9,AP9,AR9,BA9))</f>
        <v>-</v>
      </c>
      <c r="I9" s="261" t="str">
        <f>IF(ISBLANK(Výsledky!$GI$3),"-",SUM(AO9,AS9,BB9,BG9,BO9,BX9))</f>
        <v>-</v>
      </c>
      <c r="J9" s="282" t="str">
        <f>IF(ISBLANK(Výsledky!$I$3),"",Výsledky!I64)</f>
        <v>-</v>
      </c>
      <c r="K9" s="285">
        <f>IF(ISBLANK(Výsledky!$P$3),"",Výsledky!P65)</f>
        <v>80</v>
      </c>
      <c r="L9" s="288">
        <f>IF(ISBLANK(Výsledky!$W$3),"",Výsledky!W65)</f>
        <v>50</v>
      </c>
      <c r="M9" s="274">
        <f>IF(ISBLANK(Výsledky!$AD$3),"",Výsledky!AD65)</f>
        <v>50</v>
      </c>
      <c r="N9" s="274" t="str">
        <f>IF(ISBLANK(Výsledky!$AK$3),"",Výsledky!AK59)</f>
        <v/>
      </c>
      <c r="O9" s="274" t="str">
        <f>IF(ISBLANK(Výsledky!$AR$3),"",Výsledky!AR59)</f>
        <v/>
      </c>
      <c r="P9" s="274" t="str">
        <f>IF(ISBLANK(Výsledky!$AY$3),"",Výsledky!AY59)</f>
        <v/>
      </c>
      <c r="Q9" s="274" t="str">
        <f>IF(ISBLANK(Výsledky!$BF$3),"",Výsledky!BF59)</f>
        <v/>
      </c>
      <c r="R9" s="274" t="str">
        <f>IF(ISBLANK(Výsledky!$BM$3),"",Výsledky!BM59)</f>
        <v/>
      </c>
      <c r="S9" s="274" t="str">
        <f>IF(ISBLANK(Výsledky!$BT$3),"",Výsledky!BT59)</f>
        <v/>
      </c>
      <c r="T9" s="274" t="str">
        <f>IF(ISBLANK(Výsledky!$CA$3),"",Výsledky!CA59)</f>
        <v/>
      </c>
      <c r="U9" s="274" t="str">
        <f>IF(ISBLANK(Výsledky!$CH$3),"",Výsledky!CH59)</f>
        <v/>
      </c>
      <c r="V9" s="274" t="str">
        <f>IF(ISBLANK(Výsledky!$CO$3),"",Výsledky!CO59)</f>
        <v/>
      </c>
      <c r="W9" s="274" t="str">
        <f>IF(ISBLANK(Výsledky!$CV$3),"",Výsledky!CV59)</f>
        <v/>
      </c>
      <c r="X9" s="274" t="str">
        <f>IF(ISBLANK(Výsledky!$DC$3),"",Výsledky!DC59)</f>
        <v/>
      </c>
      <c r="Y9" s="274" t="str">
        <f>IF(ISBLANK(Výsledky!$DJ$3),"",Výsledky!DJ59)</f>
        <v/>
      </c>
      <c r="Z9" s="274" t="str">
        <f>IF(ISBLANK(Výsledky!$DQ$3),"",Výsledky!DQ59)</f>
        <v/>
      </c>
      <c r="AA9" s="274" t="str">
        <f>IF(ISBLANK(Výsledky!$DX$3),"",Výsledky!DX59)</f>
        <v/>
      </c>
      <c r="AB9" s="274" t="str">
        <f>IF(ISBLANK(Výsledky!$EE$3),"",Výsledky!EE59)</f>
        <v/>
      </c>
      <c r="AC9" s="274" t="str">
        <f>IF(ISBLANK(Výsledky!$EL$3),"",Výsledky!EL59)</f>
        <v/>
      </c>
      <c r="AD9" s="274" t="str">
        <f>IF(ISBLANK(Výsledky!$ES$3),"",Výsledky!ES59)</f>
        <v/>
      </c>
      <c r="AE9" s="274" t="str">
        <f>IF(ISBLANK(Výsledky!$EZ$3),"",Výsledky!EZ59)</f>
        <v/>
      </c>
      <c r="AF9" s="274" t="str">
        <f>IF(ISBLANK(Výsledky!$FG$3),"",Výsledky!FG59)</f>
        <v/>
      </c>
      <c r="AG9" s="274" t="str">
        <f>IF(ISBLANK(Výsledky!$FN$3),"",Výsledky!FN59)</f>
        <v/>
      </c>
      <c r="AH9" s="274" t="str">
        <f>IF(ISBLANK(Výsledky!$FU$3),"",Výsledky!FU59)</f>
        <v/>
      </c>
      <c r="AI9" s="274" t="str">
        <f>IF(ISBLANK(Výsledky!$GB$3),"",Výsledky!GB59)</f>
        <v/>
      </c>
      <c r="AJ9" s="274" t="str">
        <f>IF(ISBLANK(Výsledky!$GI$3),"",Výsledky!GI59)</f>
        <v/>
      </c>
      <c r="AK9" s="274" t="str">
        <f>IF(ISBLANK(Výsledky!$GP$3),"",Výsledky!GP59)</f>
        <v/>
      </c>
      <c r="AL9" s="274" t="str">
        <f>IF(ISBLANK(Výsledky!$GW$3),"",Výsledky!GW59)</f>
        <v/>
      </c>
      <c r="AM9" s="274" t="str">
        <f>IF(ISBLANK(Výsledky!$HD$3),"",Výsledky!HD59)</f>
        <v/>
      </c>
      <c r="AN9" s="274" t="str">
        <f>IF(ISBLANK(Výsledky!$HK$3),"",Výsledky!HK59)</f>
        <v/>
      </c>
      <c r="AO9" s="274" t="str">
        <f>IF(ISBLANK(Výsledky!$HR$3),"",Výsledky!HR59)</f>
        <v/>
      </c>
      <c r="AP9" s="274" t="str">
        <f>IF(ISBLANK(Výsledky!$HY$3),"",Výsledky!HY59)</f>
        <v/>
      </c>
      <c r="AQ9" s="274" t="str">
        <f>IF(ISBLANK(Výsledky!$IF$3),"",Výsledky!IF59)</f>
        <v/>
      </c>
      <c r="AR9" s="274" t="str">
        <f>IF(ISBLANK(Výsledky!$IM$3),"",Výsledky!IM59)</f>
        <v/>
      </c>
      <c r="AS9" s="274" t="str">
        <f>IF(ISBLANK(Výsledky!$IT$3),"",Výsledky!IT59)</f>
        <v/>
      </c>
      <c r="AT9" s="274" t="str">
        <f>IF(ISBLANK(Výsledky!$JA$3),"",Výsledky!JA59)</f>
        <v/>
      </c>
      <c r="AU9" s="274" t="str">
        <f>IF(ISBLANK(Výsledky!$JH$3),"",Výsledky!JH59)</f>
        <v/>
      </c>
      <c r="AV9" s="274" t="str">
        <f>IF(ISBLANK(Výsledky!$JO$3),"",Výsledky!JO59)</f>
        <v/>
      </c>
      <c r="AW9" s="274" t="str">
        <f>IF(ISBLANK(Výsledky!$JV$3),"",Výsledky!JV59)</f>
        <v/>
      </c>
      <c r="AX9" s="274" t="str">
        <f>IF(ISBLANK(Výsledky!$KC$3),"",Výsledky!KC59)</f>
        <v/>
      </c>
      <c r="AY9" s="274" t="str">
        <f>IF(ISBLANK(Výsledky!$KJ$3),"",Výsledky!KJ59)</f>
        <v/>
      </c>
      <c r="AZ9" s="274" t="str">
        <f>IF(ISBLANK(Výsledky!$KQ$3),"",Výsledky!KQ59)</f>
        <v/>
      </c>
      <c r="BA9" s="274" t="str">
        <f>IF(ISBLANK(Výsledky!$KX$3),"",Výsledky!KX59)</f>
        <v/>
      </c>
      <c r="BB9" s="274" t="str">
        <f>IF(ISBLANK(Výsledky!$LE$3),"",Výsledky!LE59)</f>
        <v/>
      </c>
      <c r="BC9" s="274" t="str">
        <f>IF(ISBLANK(Výsledky!$LL$3),"",Výsledky!LL59)</f>
        <v/>
      </c>
      <c r="BD9" s="274" t="str">
        <f>IF(ISBLANK(Výsledky!$LS$3),"",Výsledky!LS59)</f>
        <v/>
      </c>
      <c r="BE9" s="274" t="str">
        <f>IF(ISBLANK(Výsledky!$LZ$3),"",Výsledky!LZ59)</f>
        <v/>
      </c>
      <c r="BF9" s="274" t="str">
        <f>IF(ISBLANK(Výsledky!$MG$3),"",Výsledky!MG59)</f>
        <v/>
      </c>
      <c r="BG9" s="274" t="str">
        <f>IF(ISBLANK(Výsledky!$MN$3),"",Výsledky!MN59)</f>
        <v/>
      </c>
      <c r="BH9" s="274" t="str">
        <f>IF(ISBLANK(Výsledky!$MU$3),"",Výsledky!MU59)</f>
        <v/>
      </c>
      <c r="BI9" s="274" t="str">
        <f>IF(ISBLANK(Výsledky!$NB$3),"",Výsledky!NB59)</f>
        <v/>
      </c>
      <c r="BJ9" s="274" t="str">
        <f>IF(ISBLANK(Výsledky!$NI$3),"",Výsledky!NI59)</f>
        <v/>
      </c>
      <c r="BK9" s="274" t="str">
        <f>IF(ISBLANK(Výsledky!$NP$3),"",Výsledky!NP59)</f>
        <v/>
      </c>
      <c r="BL9" s="274" t="str">
        <f>IF(ISBLANK(Výsledky!$NW$3),"",Výsledky!NW59)</f>
        <v/>
      </c>
      <c r="BM9" s="274" t="str">
        <f>IF(ISBLANK(Výsledky!$OD$3),"",Výsledky!OD59)</f>
        <v/>
      </c>
      <c r="BN9" s="274" t="str">
        <f>IF(ISBLANK(Výsledky!$OK$3),"",Výsledky!OK59)</f>
        <v/>
      </c>
      <c r="BO9" s="274" t="str">
        <f>IF(ISBLANK(Výsledky!$OR$3),"",Výsledky!OR59)</f>
        <v/>
      </c>
      <c r="BP9" s="274" t="str">
        <f>IF(ISBLANK(Výsledky!$OY$3),"",Výsledky!OY59)</f>
        <v/>
      </c>
      <c r="BQ9" s="274" t="str">
        <f>IF(ISBLANK(Výsledky!$PF$3),"",Výsledky!PF59)</f>
        <v/>
      </c>
      <c r="BR9" s="274" t="str">
        <f>IF(ISBLANK(Výsledky!$PM$3),"",Výsledky!PM59)</f>
        <v/>
      </c>
      <c r="BS9" s="274" t="str">
        <f>IF(ISBLANK(Výsledky!$PT$3),"",Výsledky!PT59)</f>
        <v/>
      </c>
      <c r="BT9" s="274" t="str">
        <f>IF(ISBLANK(Výsledky!$QA$3),"",Výsledky!QA59)</f>
        <v/>
      </c>
      <c r="BU9" s="274" t="str">
        <f>IF(ISBLANK(Výsledky!$QH$3),"",Výsledky!QH100)</f>
        <v/>
      </c>
      <c r="BV9" s="274" t="str">
        <f>IF(ISBLANK(Výsledky!$QO$3),"",Výsledky!QO100)</f>
        <v/>
      </c>
      <c r="BW9" s="284" t="str">
        <f>IF(ISBLANK(Výsledky!$QV$3),"",Výsledky!QV100)</f>
        <v/>
      </c>
      <c r="BX9" s="322"/>
      <c r="BZ9" s="201"/>
      <c r="CA9" s="8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>
      <c r="A10" s="1"/>
      <c r="B10" s="246" t="s">
        <v>98</v>
      </c>
      <c r="C10" s="57">
        <f>Tipy!A32</f>
        <v>57</v>
      </c>
      <c r="D10" s="256" t="str">
        <f>IF(Tipy!B32="","",Tipy!B32)</f>
        <v>labka</v>
      </c>
      <c r="E10" s="55">
        <f>SUM(F10:J10)</f>
        <v>180</v>
      </c>
      <c r="F10" s="260">
        <f>IF(ISBLANK(Výsledky!$I$3),"-",SUM(K10:P10,R10,T10,V10,W10,Y10,AA10,AC10,AD10,AF10:AH10,AJ10,AL10:AN10,AQ10,AT10:AV10,AX10,AZ10,BC10,BE10,BH10:BK10,BM10,BP10,BQ10,BS10,BU10,BV10))</f>
        <v>180</v>
      </c>
      <c r="G10" s="294" t="str">
        <f>IF(ISBLANK(Výsledky!$AY$3),"-",SUM(Q10,U10,X10,AB10,AE10,AI10,AW10,AY10,BD10,BF10,BL10,BN10,BR10,BT10,BW10))</f>
        <v>-</v>
      </c>
      <c r="H10" s="295" t="str">
        <f>IF(ISBLANK(Výsledky!$BM$3),"-",SUM(S10,Z10,AK10,AP10,AR10,BA10))</f>
        <v>-</v>
      </c>
      <c r="I10" s="261" t="str">
        <f>IF(ISBLANK(Výsledky!$GI$3),"-",SUM(AO10,AS10,BB10,BG10,BO10,BX10))</f>
        <v>-</v>
      </c>
      <c r="J10" s="282" t="str">
        <f>IF(ISBLANK(Výsledky!$I$3),"",Výsledky!I38)</f>
        <v>-</v>
      </c>
      <c r="K10" s="285">
        <f>IF(ISBLANK(Výsledky!$P$3),"",Výsledky!P38)</f>
        <v>100</v>
      </c>
      <c r="L10" s="288">
        <f>IF(ISBLANK(Výsledky!$W$3),"",Výsledky!W38)</f>
        <v>50</v>
      </c>
      <c r="M10" s="274">
        <f>IF(ISBLANK(Výsledky!$AD$3),"",Výsledky!AD38)</f>
        <v>30</v>
      </c>
      <c r="N10" s="274" t="str">
        <f>IF(ISBLANK(Výsledky!$AK$3),"",Výsledky!AK35)</f>
        <v/>
      </c>
      <c r="O10" s="274" t="str">
        <f>IF(ISBLANK(Výsledky!$AR$3),"",Výsledky!AR35)</f>
        <v/>
      </c>
      <c r="P10" s="274" t="str">
        <f>IF(ISBLANK(Výsledky!$AY$3),"",Výsledky!AY35)</f>
        <v/>
      </c>
      <c r="Q10" s="274" t="str">
        <f>IF(ISBLANK(Výsledky!$BF$3),"",Výsledky!BF35)</f>
        <v/>
      </c>
      <c r="R10" s="274" t="str">
        <f>IF(ISBLANK(Výsledky!$BM$3),"",Výsledky!BM35)</f>
        <v/>
      </c>
      <c r="S10" s="274" t="str">
        <f>IF(ISBLANK(Výsledky!$BT$3),"",Výsledky!BT35)</f>
        <v/>
      </c>
      <c r="T10" s="274" t="str">
        <f>IF(ISBLANK(Výsledky!$CA$3),"",Výsledky!CA35)</f>
        <v/>
      </c>
      <c r="U10" s="274" t="str">
        <f>IF(ISBLANK(Výsledky!$CH$3),"",Výsledky!CH35)</f>
        <v/>
      </c>
      <c r="V10" s="274" t="str">
        <f>IF(ISBLANK(Výsledky!$CO$3),"",Výsledky!CO35)</f>
        <v/>
      </c>
      <c r="W10" s="274" t="str">
        <f>IF(ISBLANK(Výsledky!$CV$3),"",Výsledky!CV35)</f>
        <v/>
      </c>
      <c r="X10" s="274" t="str">
        <f>IF(ISBLANK(Výsledky!$DC$3),"",Výsledky!DC35)</f>
        <v/>
      </c>
      <c r="Y10" s="274" t="str">
        <f>IF(ISBLANK(Výsledky!$DJ$3),"",Výsledky!DJ35)</f>
        <v/>
      </c>
      <c r="Z10" s="274" t="str">
        <f>IF(ISBLANK(Výsledky!$DQ$3),"",Výsledky!DQ35)</f>
        <v/>
      </c>
      <c r="AA10" s="274" t="str">
        <f>IF(ISBLANK(Výsledky!$DX$3),"",Výsledky!DX35)</f>
        <v/>
      </c>
      <c r="AB10" s="274" t="str">
        <f>IF(ISBLANK(Výsledky!$EE$3),"",Výsledky!EE35)</f>
        <v/>
      </c>
      <c r="AC10" s="274" t="str">
        <f>IF(ISBLANK(Výsledky!$EL$3),"",Výsledky!EL35)</f>
        <v/>
      </c>
      <c r="AD10" s="274" t="str">
        <f>IF(ISBLANK(Výsledky!$ES$3),"",Výsledky!ES35)</f>
        <v/>
      </c>
      <c r="AE10" s="274" t="str">
        <f>IF(ISBLANK(Výsledky!$EZ$3),"",Výsledky!EZ35)</f>
        <v/>
      </c>
      <c r="AF10" s="274" t="str">
        <f>IF(ISBLANK(Výsledky!$FG$3),"",Výsledky!FG35)</f>
        <v/>
      </c>
      <c r="AG10" s="274" t="str">
        <f>IF(ISBLANK(Výsledky!$FN$3),"",Výsledky!FN35)</f>
        <v/>
      </c>
      <c r="AH10" s="274" t="str">
        <f>IF(ISBLANK(Výsledky!$FU$3),"",Výsledky!FU35)</f>
        <v/>
      </c>
      <c r="AI10" s="274" t="str">
        <f>IF(ISBLANK(Výsledky!$GB$3),"",Výsledky!GB35)</f>
        <v/>
      </c>
      <c r="AJ10" s="274" t="str">
        <f>IF(ISBLANK(Výsledky!$GI$3),"",Výsledky!GI35)</f>
        <v/>
      </c>
      <c r="AK10" s="274" t="str">
        <f>IF(ISBLANK(Výsledky!$GP$3),"",Výsledky!GP35)</f>
        <v/>
      </c>
      <c r="AL10" s="274" t="str">
        <f>IF(ISBLANK(Výsledky!$GW$3),"",Výsledky!GW35)</f>
        <v/>
      </c>
      <c r="AM10" s="274" t="str">
        <f>IF(ISBLANK(Výsledky!$HD$3),"",Výsledky!HD35)</f>
        <v/>
      </c>
      <c r="AN10" s="274" t="str">
        <f>IF(ISBLANK(Výsledky!$HK$3),"",Výsledky!HK35)</f>
        <v/>
      </c>
      <c r="AO10" s="274" t="str">
        <f>IF(ISBLANK(Výsledky!$HR$3),"",Výsledky!HR35)</f>
        <v/>
      </c>
      <c r="AP10" s="274" t="str">
        <f>IF(ISBLANK(Výsledky!$HY$3),"",Výsledky!HY35)</f>
        <v/>
      </c>
      <c r="AQ10" s="274" t="str">
        <f>IF(ISBLANK(Výsledky!$IF$3),"",Výsledky!IF35)</f>
        <v/>
      </c>
      <c r="AR10" s="274" t="str">
        <f>IF(ISBLANK(Výsledky!$IM$3),"",Výsledky!IM35)</f>
        <v/>
      </c>
      <c r="AS10" s="274" t="str">
        <f>IF(ISBLANK(Výsledky!$IT$3),"",Výsledky!IT35)</f>
        <v/>
      </c>
      <c r="AT10" s="274" t="str">
        <f>IF(ISBLANK(Výsledky!$JA$3),"",Výsledky!JA35)</f>
        <v/>
      </c>
      <c r="AU10" s="274" t="str">
        <f>IF(ISBLANK(Výsledky!$JH$3),"",Výsledky!JH35)</f>
        <v/>
      </c>
      <c r="AV10" s="274" t="str">
        <f>IF(ISBLANK(Výsledky!$JO$3),"",Výsledky!JO35)</f>
        <v/>
      </c>
      <c r="AW10" s="274" t="str">
        <f>IF(ISBLANK(Výsledky!$JV$3),"",Výsledky!JV35)</f>
        <v/>
      </c>
      <c r="AX10" s="274" t="str">
        <f>IF(ISBLANK(Výsledky!$KC$3),"",Výsledky!KC35)</f>
        <v/>
      </c>
      <c r="AY10" s="274" t="str">
        <f>IF(ISBLANK(Výsledky!$KJ$3),"",Výsledky!KJ35)</f>
        <v/>
      </c>
      <c r="AZ10" s="274" t="str">
        <f>IF(ISBLANK(Výsledky!$KQ$3),"",Výsledky!KQ35)</f>
        <v/>
      </c>
      <c r="BA10" s="274" t="str">
        <f>IF(ISBLANK(Výsledky!$KX$3),"",Výsledky!KX35)</f>
        <v/>
      </c>
      <c r="BB10" s="274" t="str">
        <f>IF(ISBLANK(Výsledky!$LE$3),"",Výsledky!LE35)</f>
        <v/>
      </c>
      <c r="BC10" s="274" t="str">
        <f>IF(ISBLANK(Výsledky!$LL$3),"",Výsledky!LL35)</f>
        <v/>
      </c>
      <c r="BD10" s="274" t="str">
        <f>IF(ISBLANK(Výsledky!$LS$3),"",Výsledky!LS35)</f>
        <v/>
      </c>
      <c r="BE10" s="274" t="str">
        <f>IF(ISBLANK(Výsledky!$LZ$3),"",Výsledky!LZ35)</f>
        <v/>
      </c>
      <c r="BF10" s="274" t="str">
        <f>IF(ISBLANK(Výsledky!$MG$3),"",Výsledky!MG35)</f>
        <v/>
      </c>
      <c r="BG10" s="274" t="str">
        <f>IF(ISBLANK(Výsledky!$MN$3),"",Výsledky!MN35)</f>
        <v/>
      </c>
      <c r="BH10" s="274" t="str">
        <f>IF(ISBLANK(Výsledky!$MU$3),"",Výsledky!MU35)</f>
        <v/>
      </c>
      <c r="BI10" s="274" t="str">
        <f>IF(ISBLANK(Výsledky!$NB$3),"",Výsledky!NB35)</f>
        <v/>
      </c>
      <c r="BJ10" s="274" t="str">
        <f>IF(ISBLANK(Výsledky!$NI$3),"",Výsledky!NI35)</f>
        <v/>
      </c>
      <c r="BK10" s="274" t="str">
        <f>IF(ISBLANK(Výsledky!$NP$3),"",Výsledky!NP35)</f>
        <v/>
      </c>
      <c r="BL10" s="274" t="str">
        <f>IF(ISBLANK(Výsledky!$NW$3),"",Výsledky!NW35)</f>
        <v/>
      </c>
      <c r="BM10" s="274" t="str">
        <f>IF(ISBLANK(Výsledky!$OD$3),"",Výsledky!OD35)</f>
        <v/>
      </c>
      <c r="BN10" s="274" t="str">
        <f>IF(ISBLANK(Výsledky!$OK$3),"",Výsledky!OK35)</f>
        <v/>
      </c>
      <c r="BO10" s="274" t="str">
        <f>IF(ISBLANK(Výsledky!$OR$3),"",Výsledky!OR35)</f>
        <v/>
      </c>
      <c r="BP10" s="274" t="str">
        <f>IF(ISBLANK(Výsledky!$OY$3),"",Výsledky!OY35)</f>
        <v/>
      </c>
      <c r="BQ10" s="274" t="str">
        <f>IF(ISBLANK(Výsledky!$PF$3),"",Výsledky!PF35)</f>
        <v/>
      </c>
      <c r="BR10" s="274" t="str">
        <f>IF(ISBLANK(Výsledky!$PM$3),"",Výsledky!PM35)</f>
        <v/>
      </c>
      <c r="BS10" s="274" t="str">
        <f>IF(ISBLANK(Výsledky!$PT$3),"",Výsledky!PT35)</f>
        <v/>
      </c>
      <c r="BT10" s="274" t="str">
        <f>IF(ISBLANK(Výsledky!$QA$3),"",Výsledky!QA35)</f>
        <v/>
      </c>
      <c r="BU10" s="274" t="str">
        <f>IF(ISBLANK(Výsledky!$QH$3),"",Výsledky!QH76)</f>
        <v/>
      </c>
      <c r="BV10" s="274" t="str">
        <f>IF(ISBLANK(Výsledky!$QO$3),"",Výsledky!QO76)</f>
        <v/>
      </c>
      <c r="BW10" s="284" t="str">
        <f>IF(ISBLANK(Výsledky!$QV$3),"",Výsledky!QV76)</f>
        <v/>
      </c>
      <c r="BX10" s="322"/>
      <c r="BZ10" s="201"/>
      <c r="CA10" s="8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>
      <c r="A11" s="1"/>
      <c r="B11" s="246" t="s">
        <v>99</v>
      </c>
      <c r="C11" s="57">
        <f>Tipy!A40</f>
        <v>55</v>
      </c>
      <c r="D11" s="256" t="str">
        <f>IF(Tipy!B40="","",Tipy!B40)</f>
        <v>MarekM</v>
      </c>
      <c r="E11" s="55">
        <f>SUM(F11:J11)</f>
        <v>160</v>
      </c>
      <c r="F11" s="260">
        <f>IF(ISBLANK(Výsledky!$I$3),"-",SUM(K11:P11,R11,T11,V11,W11,Y11,AA11,AC11,AD11,AF11:AH11,AJ11,AL11:AN11,AQ11,AT11:AV11,AX11,AZ11,BC11,BE11,BH11:BK11,BM11,BP11,BQ11,BS11,BU11,BV11))</f>
        <v>160</v>
      </c>
      <c r="G11" s="294" t="str">
        <f>IF(ISBLANK(Výsledky!$AY$3),"-",SUM(Q11,U11,X11,AB11,AE11,AI11,AW11,AY11,BD11,BF11,BL11,BN11,BR11,BT11,BW11))</f>
        <v>-</v>
      </c>
      <c r="H11" s="295" t="str">
        <f>IF(ISBLANK(Výsledky!$BM$3),"-",SUM(S11,Z11,AK11,AP11,AR11,BA11))</f>
        <v>-</v>
      </c>
      <c r="I11" s="261" t="str">
        <f>IF(ISBLANK(Výsledky!$GI$3),"-",SUM(AO11,AS11,BB11,BG11,BO11,BX11))</f>
        <v>-</v>
      </c>
      <c r="J11" s="282" t="str">
        <f>IF(ISBLANK(Výsledky!$I$3),"",Výsledky!I46)</f>
        <v>-</v>
      </c>
      <c r="K11" s="285">
        <f>IF(ISBLANK(Výsledky!$P$3),"",Výsledky!P46)</f>
        <v>0</v>
      </c>
      <c r="L11" s="288">
        <f>IF(ISBLANK(Výsledky!$W$3),"",Výsledky!W46)</f>
        <v>80</v>
      </c>
      <c r="M11" s="274">
        <f>IF(ISBLANK(Výsledky!$AD$3),"",Výsledky!AD46)</f>
        <v>80</v>
      </c>
      <c r="N11" s="274" t="str">
        <f>IF(ISBLANK(Výsledky!$AK$3),"",Výsledky!AK42)</f>
        <v/>
      </c>
      <c r="O11" s="274" t="str">
        <f>IF(ISBLANK(Výsledky!$AR$3),"",Výsledky!AR42)</f>
        <v/>
      </c>
      <c r="P11" s="274" t="str">
        <f>IF(ISBLANK(Výsledky!$AY$3),"",Výsledky!AY42)</f>
        <v/>
      </c>
      <c r="Q11" s="274" t="str">
        <f>IF(ISBLANK(Výsledky!$BF$3),"",Výsledky!BF42)</f>
        <v/>
      </c>
      <c r="R11" s="274" t="str">
        <f>IF(ISBLANK(Výsledky!$BM$3),"",Výsledky!BM42)</f>
        <v/>
      </c>
      <c r="S11" s="274" t="str">
        <f>IF(ISBLANK(Výsledky!$BT$3),"",Výsledky!BT42)</f>
        <v/>
      </c>
      <c r="T11" s="274" t="str">
        <f>IF(ISBLANK(Výsledky!$CA$3),"",Výsledky!CA42)</f>
        <v/>
      </c>
      <c r="U11" s="274" t="str">
        <f>IF(ISBLANK(Výsledky!$CH$3),"",Výsledky!CH42)</f>
        <v/>
      </c>
      <c r="V11" s="274" t="str">
        <f>IF(ISBLANK(Výsledky!$CO$3),"",Výsledky!CO42)</f>
        <v/>
      </c>
      <c r="W11" s="274" t="str">
        <f>IF(ISBLANK(Výsledky!$CV$3),"",Výsledky!CV42)</f>
        <v/>
      </c>
      <c r="X11" s="274" t="str">
        <f>IF(ISBLANK(Výsledky!$DC$3),"",Výsledky!DC42)</f>
        <v/>
      </c>
      <c r="Y11" s="274" t="str">
        <f>IF(ISBLANK(Výsledky!$DJ$3),"",Výsledky!DJ42)</f>
        <v/>
      </c>
      <c r="Z11" s="274" t="str">
        <f>IF(ISBLANK(Výsledky!$DQ$3),"",Výsledky!DQ42)</f>
        <v/>
      </c>
      <c r="AA11" s="274" t="str">
        <f>IF(ISBLANK(Výsledky!$DX$3),"",Výsledky!DX42)</f>
        <v/>
      </c>
      <c r="AB11" s="274" t="str">
        <f>IF(ISBLANK(Výsledky!$EE$3),"",Výsledky!EE42)</f>
        <v/>
      </c>
      <c r="AC11" s="274" t="str">
        <f>IF(ISBLANK(Výsledky!$EL$3),"",Výsledky!EL42)</f>
        <v/>
      </c>
      <c r="AD11" s="274" t="str">
        <f>IF(ISBLANK(Výsledky!$ES$3),"",Výsledky!ES42)</f>
        <v/>
      </c>
      <c r="AE11" s="274" t="str">
        <f>IF(ISBLANK(Výsledky!$EZ$3),"",Výsledky!EZ42)</f>
        <v/>
      </c>
      <c r="AF11" s="274" t="str">
        <f>IF(ISBLANK(Výsledky!$FG$3),"",Výsledky!FG42)</f>
        <v/>
      </c>
      <c r="AG11" s="274" t="str">
        <f>IF(ISBLANK(Výsledky!$FN$3),"",Výsledky!FN42)</f>
        <v/>
      </c>
      <c r="AH11" s="274" t="str">
        <f>IF(ISBLANK(Výsledky!$FU$3),"",Výsledky!FU42)</f>
        <v/>
      </c>
      <c r="AI11" s="274" t="str">
        <f>IF(ISBLANK(Výsledky!$GB$3),"",Výsledky!GB42)</f>
        <v/>
      </c>
      <c r="AJ11" s="274" t="str">
        <f>IF(ISBLANK(Výsledky!$GI$3),"",Výsledky!GI42)</f>
        <v/>
      </c>
      <c r="AK11" s="274" t="str">
        <f>IF(ISBLANK(Výsledky!$GP$3),"",Výsledky!GP42)</f>
        <v/>
      </c>
      <c r="AL11" s="274" t="str">
        <f>IF(ISBLANK(Výsledky!$GW$3),"",Výsledky!GW42)</f>
        <v/>
      </c>
      <c r="AM11" s="274" t="str">
        <f>IF(ISBLANK(Výsledky!$HD$3),"",Výsledky!HD42)</f>
        <v/>
      </c>
      <c r="AN11" s="274" t="str">
        <f>IF(ISBLANK(Výsledky!$HK$3),"",Výsledky!HK42)</f>
        <v/>
      </c>
      <c r="AO11" s="274" t="str">
        <f>IF(ISBLANK(Výsledky!$HR$3),"",Výsledky!HR42)</f>
        <v/>
      </c>
      <c r="AP11" s="274" t="str">
        <f>IF(ISBLANK(Výsledky!$HY$3),"",Výsledky!HY42)</f>
        <v/>
      </c>
      <c r="AQ11" s="274" t="str">
        <f>IF(ISBLANK(Výsledky!$IF$3),"",Výsledky!IF42)</f>
        <v/>
      </c>
      <c r="AR11" s="274" t="str">
        <f>IF(ISBLANK(Výsledky!$IM$3),"",Výsledky!IM42)</f>
        <v/>
      </c>
      <c r="AS11" s="274" t="str">
        <f>IF(ISBLANK(Výsledky!$IT$3),"",Výsledky!IT42)</f>
        <v/>
      </c>
      <c r="AT11" s="274" t="str">
        <f>IF(ISBLANK(Výsledky!$JA$3),"",Výsledky!JA42)</f>
        <v/>
      </c>
      <c r="AU11" s="274" t="str">
        <f>IF(ISBLANK(Výsledky!$JH$3),"",Výsledky!JH42)</f>
        <v/>
      </c>
      <c r="AV11" s="274" t="str">
        <f>IF(ISBLANK(Výsledky!$JO$3),"",Výsledky!JO42)</f>
        <v/>
      </c>
      <c r="AW11" s="274" t="str">
        <f>IF(ISBLANK(Výsledky!$JV$3),"",Výsledky!JV42)</f>
        <v/>
      </c>
      <c r="AX11" s="274" t="str">
        <f>IF(ISBLANK(Výsledky!$KC$3),"",Výsledky!KC42)</f>
        <v/>
      </c>
      <c r="AY11" s="274" t="str">
        <f>IF(ISBLANK(Výsledky!$KJ$3),"",Výsledky!KJ42)</f>
        <v/>
      </c>
      <c r="AZ11" s="274" t="str">
        <f>IF(ISBLANK(Výsledky!$KQ$3),"",Výsledky!KQ42)</f>
        <v/>
      </c>
      <c r="BA11" s="274" t="str">
        <f>IF(ISBLANK(Výsledky!$KX$3),"",Výsledky!KX42)</f>
        <v/>
      </c>
      <c r="BB11" s="274" t="str">
        <f>IF(ISBLANK(Výsledky!$LE$3),"",Výsledky!LE42)</f>
        <v/>
      </c>
      <c r="BC11" s="274" t="str">
        <f>IF(ISBLANK(Výsledky!$LL$3),"",Výsledky!LL42)</f>
        <v/>
      </c>
      <c r="BD11" s="274" t="str">
        <f>IF(ISBLANK(Výsledky!$LS$3),"",Výsledky!LS42)</f>
        <v/>
      </c>
      <c r="BE11" s="274" t="str">
        <f>IF(ISBLANK(Výsledky!$LZ$3),"",Výsledky!LZ42)</f>
        <v/>
      </c>
      <c r="BF11" s="274" t="str">
        <f>IF(ISBLANK(Výsledky!$MG$3),"",Výsledky!MG42)</f>
        <v/>
      </c>
      <c r="BG11" s="274" t="str">
        <f>IF(ISBLANK(Výsledky!$MN$3),"",Výsledky!MN42)</f>
        <v/>
      </c>
      <c r="BH11" s="274" t="str">
        <f>IF(ISBLANK(Výsledky!$MU$3),"",Výsledky!MU42)</f>
        <v/>
      </c>
      <c r="BI11" s="274" t="str">
        <f>IF(ISBLANK(Výsledky!$NB$3),"",Výsledky!NB42)</f>
        <v/>
      </c>
      <c r="BJ11" s="274" t="str">
        <f>IF(ISBLANK(Výsledky!$NI$3),"",Výsledky!NI42)</f>
        <v/>
      </c>
      <c r="BK11" s="274" t="str">
        <f>IF(ISBLANK(Výsledky!$NP$3),"",Výsledky!NP42)</f>
        <v/>
      </c>
      <c r="BL11" s="274" t="str">
        <f>IF(ISBLANK(Výsledky!$NW$3),"",Výsledky!NW42)</f>
        <v/>
      </c>
      <c r="BM11" s="274" t="str">
        <f>IF(ISBLANK(Výsledky!$OD$3),"",Výsledky!OD42)</f>
        <v/>
      </c>
      <c r="BN11" s="274" t="str">
        <f>IF(ISBLANK(Výsledky!$OK$3),"",Výsledky!OK42)</f>
        <v/>
      </c>
      <c r="BO11" s="274" t="str">
        <f>IF(ISBLANK(Výsledky!$OR$3),"",Výsledky!OR42)</f>
        <v/>
      </c>
      <c r="BP11" s="274" t="str">
        <f>IF(ISBLANK(Výsledky!$OY$3),"",Výsledky!OY42)</f>
        <v/>
      </c>
      <c r="BQ11" s="274" t="str">
        <f>IF(ISBLANK(Výsledky!$PF$3),"",Výsledky!PF42)</f>
        <v/>
      </c>
      <c r="BR11" s="274" t="str">
        <f>IF(ISBLANK(Výsledky!$PM$3),"",Výsledky!PM42)</f>
        <v/>
      </c>
      <c r="BS11" s="274" t="str">
        <f>IF(ISBLANK(Výsledky!$PT$3),"",Výsledky!PT42)</f>
        <v/>
      </c>
      <c r="BT11" s="274" t="str">
        <f>IF(ISBLANK(Výsledky!$QA$3),"",Výsledky!QA42)</f>
        <v/>
      </c>
      <c r="BU11" s="274" t="str">
        <f>IF(ISBLANK(Výsledky!$QH$3),"",Výsledky!QH83)</f>
        <v/>
      </c>
      <c r="BV11" s="274" t="str">
        <f>IF(ISBLANK(Výsledky!$QO$3),"",Výsledky!QO83)</f>
        <v/>
      </c>
      <c r="BW11" s="284" t="str">
        <f>IF(ISBLANK(Výsledky!$QV$3),"",Výsledky!QV83)</f>
        <v/>
      </c>
      <c r="BX11" s="322"/>
      <c r="BZ11" s="201"/>
      <c r="CA11" s="8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>
      <c r="A12" s="1"/>
      <c r="B12" s="246" t="s">
        <v>100</v>
      </c>
      <c r="C12" s="57">
        <f>Tipy!A29</f>
        <v>62</v>
      </c>
      <c r="D12" s="256" t="str">
        <f>IF(Tipy!B29="","",Tipy!B29)</f>
        <v>KokiBR</v>
      </c>
      <c r="E12" s="55">
        <f>SUM(F12:J12)</f>
        <v>160</v>
      </c>
      <c r="F12" s="260">
        <f>IF(ISBLANK(Výsledky!$I$3),"-",SUM(K12:P12,R12,T12,V12,W12,Y12,AA12,AC12,AD12,AF12:AH12,AJ12,AL12:AN12,AQ12,AT12:AV12,AX12,AZ12,BC12,BE12,BH12:BK12,BM12,BP12,BQ12,BS12,BU12,BV12))</f>
        <v>160</v>
      </c>
      <c r="G12" s="294" t="str">
        <f>IF(ISBLANK(Výsledky!$AY$3),"-",SUM(Q12,U12,X12,AB12,AE12,AI12,AW12,AY12,BD12,BF12,BL12,BN12,BR12,BT12,BW12))</f>
        <v>-</v>
      </c>
      <c r="H12" s="295" t="str">
        <f>IF(ISBLANK(Výsledky!$BM$3),"-",SUM(S12,Z12,AK12,AP12,AR12,BA12))</f>
        <v>-</v>
      </c>
      <c r="I12" s="261" t="str">
        <f>IF(ISBLANK(Výsledky!$GI$3),"-",SUM(AO12,AS12,BB12,BG12,BO12,BX12))</f>
        <v>-</v>
      </c>
      <c r="J12" s="282" t="str">
        <f>IF(ISBLANK(Výsledky!$I$3),"",Výsledky!I43)</f>
        <v>-</v>
      </c>
      <c r="K12" s="285">
        <f>IF(ISBLANK(Výsledky!$P$3),"",Výsledky!P35)</f>
        <v>100</v>
      </c>
      <c r="L12" s="288">
        <f>IF(ISBLANK(Výsledky!$W$3),"",Výsledky!W35)</f>
        <v>50</v>
      </c>
      <c r="M12" s="274">
        <f>IF(ISBLANK(Výsledky!$AD$3),"",Výsledky!AD35)</f>
        <v>10</v>
      </c>
      <c r="N12" s="274" t="str">
        <f>IF(ISBLANK(Výsledky!$AK$3),"",Výsledky!AK32)</f>
        <v/>
      </c>
      <c r="O12" s="274" t="str">
        <f>IF(ISBLANK(Výsledky!$AR$3),"",Výsledky!AR32)</f>
        <v/>
      </c>
      <c r="P12" s="274" t="str">
        <f>IF(ISBLANK(Výsledky!$AY$3),"",Výsledky!AY32)</f>
        <v/>
      </c>
      <c r="Q12" s="274" t="str">
        <f>IF(ISBLANK(Výsledky!$BF$3),"",Výsledky!BF32)</f>
        <v/>
      </c>
      <c r="R12" s="274" t="str">
        <f>IF(ISBLANK(Výsledky!$BM$3),"",Výsledky!BM32)</f>
        <v/>
      </c>
      <c r="S12" s="274" t="str">
        <f>IF(ISBLANK(Výsledky!$BT$3),"",Výsledky!BT32)</f>
        <v/>
      </c>
      <c r="T12" s="274" t="str">
        <f>IF(ISBLANK(Výsledky!$CA$3),"",Výsledky!CA32)</f>
        <v/>
      </c>
      <c r="U12" s="274" t="str">
        <f>IF(ISBLANK(Výsledky!$CH$3),"",Výsledky!CH32)</f>
        <v/>
      </c>
      <c r="V12" s="274" t="str">
        <f>IF(ISBLANK(Výsledky!$CO$3),"",Výsledky!CO32)</f>
        <v/>
      </c>
      <c r="W12" s="274" t="str">
        <f>IF(ISBLANK(Výsledky!$CV$3),"",Výsledky!CV32)</f>
        <v/>
      </c>
      <c r="X12" s="274" t="str">
        <f>IF(ISBLANK(Výsledky!$DC$3),"",Výsledky!DC32)</f>
        <v/>
      </c>
      <c r="Y12" s="274" t="str">
        <f>IF(ISBLANK(Výsledky!$DJ$3),"",Výsledky!DJ32)</f>
        <v/>
      </c>
      <c r="Z12" s="274" t="str">
        <f>IF(ISBLANK(Výsledky!$DQ$3),"",Výsledky!DQ32)</f>
        <v/>
      </c>
      <c r="AA12" s="274" t="str">
        <f>IF(ISBLANK(Výsledky!$DX$3),"",Výsledky!DX32)</f>
        <v/>
      </c>
      <c r="AB12" s="274" t="str">
        <f>IF(ISBLANK(Výsledky!$EE$3),"",Výsledky!EE32)</f>
        <v/>
      </c>
      <c r="AC12" s="274" t="str">
        <f>IF(ISBLANK(Výsledky!$EL$3),"",Výsledky!EL32)</f>
        <v/>
      </c>
      <c r="AD12" s="274" t="str">
        <f>IF(ISBLANK(Výsledky!$ES$3),"",Výsledky!ES32)</f>
        <v/>
      </c>
      <c r="AE12" s="274" t="str">
        <f>IF(ISBLANK(Výsledky!$EZ$3),"",Výsledky!EZ32)</f>
        <v/>
      </c>
      <c r="AF12" s="274" t="str">
        <f>IF(ISBLANK(Výsledky!$FG$3),"",Výsledky!FG32)</f>
        <v/>
      </c>
      <c r="AG12" s="274" t="str">
        <f>IF(ISBLANK(Výsledky!$FN$3),"",Výsledky!FN32)</f>
        <v/>
      </c>
      <c r="AH12" s="274" t="str">
        <f>IF(ISBLANK(Výsledky!$FU$3),"",Výsledky!FU32)</f>
        <v/>
      </c>
      <c r="AI12" s="274" t="str">
        <f>IF(ISBLANK(Výsledky!$GB$3),"",Výsledky!GB32)</f>
        <v/>
      </c>
      <c r="AJ12" s="274" t="str">
        <f>IF(ISBLANK(Výsledky!$GI$3),"",Výsledky!GI32)</f>
        <v/>
      </c>
      <c r="AK12" s="274" t="str">
        <f>IF(ISBLANK(Výsledky!$GP$3),"",Výsledky!GP32)</f>
        <v/>
      </c>
      <c r="AL12" s="274" t="str">
        <f>IF(ISBLANK(Výsledky!$GW$3),"",Výsledky!GW32)</f>
        <v/>
      </c>
      <c r="AM12" s="274" t="str">
        <f>IF(ISBLANK(Výsledky!$HD$3),"",Výsledky!HD32)</f>
        <v/>
      </c>
      <c r="AN12" s="274" t="str">
        <f>IF(ISBLANK(Výsledky!$HK$3),"",Výsledky!HK32)</f>
        <v/>
      </c>
      <c r="AO12" s="274" t="str">
        <f>IF(ISBLANK(Výsledky!$HR$3),"",Výsledky!HR32)</f>
        <v/>
      </c>
      <c r="AP12" s="274" t="str">
        <f>IF(ISBLANK(Výsledky!$HY$3),"",Výsledky!HY32)</f>
        <v/>
      </c>
      <c r="AQ12" s="274" t="str">
        <f>IF(ISBLANK(Výsledky!$IF$3),"",Výsledky!IF32)</f>
        <v/>
      </c>
      <c r="AR12" s="274" t="str">
        <f>IF(ISBLANK(Výsledky!$IM$3),"",Výsledky!IM32)</f>
        <v/>
      </c>
      <c r="AS12" s="274" t="str">
        <f>IF(ISBLANK(Výsledky!$IT$3),"",Výsledky!IT32)</f>
        <v/>
      </c>
      <c r="AT12" s="274" t="str">
        <f>IF(ISBLANK(Výsledky!$JA$3),"",Výsledky!JA32)</f>
        <v/>
      </c>
      <c r="AU12" s="274" t="str">
        <f>IF(ISBLANK(Výsledky!$JH$3),"",Výsledky!JH32)</f>
        <v/>
      </c>
      <c r="AV12" s="274" t="str">
        <f>IF(ISBLANK(Výsledky!$JO$3),"",Výsledky!JO32)</f>
        <v/>
      </c>
      <c r="AW12" s="274" t="str">
        <f>IF(ISBLANK(Výsledky!$JV$3),"",Výsledky!JV32)</f>
        <v/>
      </c>
      <c r="AX12" s="274" t="str">
        <f>IF(ISBLANK(Výsledky!$KC$3),"",Výsledky!KC32)</f>
        <v/>
      </c>
      <c r="AY12" s="274" t="str">
        <f>IF(ISBLANK(Výsledky!$KJ$3),"",Výsledky!KJ32)</f>
        <v/>
      </c>
      <c r="AZ12" s="274" t="str">
        <f>IF(ISBLANK(Výsledky!$KQ$3),"",Výsledky!KQ32)</f>
        <v/>
      </c>
      <c r="BA12" s="274" t="str">
        <f>IF(ISBLANK(Výsledky!$KX$3),"",Výsledky!KX32)</f>
        <v/>
      </c>
      <c r="BB12" s="274" t="str">
        <f>IF(ISBLANK(Výsledky!$LE$3),"",Výsledky!LE32)</f>
        <v/>
      </c>
      <c r="BC12" s="274" t="str">
        <f>IF(ISBLANK(Výsledky!$LL$3),"",Výsledky!LL32)</f>
        <v/>
      </c>
      <c r="BD12" s="274" t="str">
        <f>IF(ISBLANK(Výsledky!$LS$3),"",Výsledky!LS32)</f>
        <v/>
      </c>
      <c r="BE12" s="274" t="str">
        <f>IF(ISBLANK(Výsledky!$LZ$3),"",Výsledky!LZ32)</f>
        <v/>
      </c>
      <c r="BF12" s="274" t="str">
        <f>IF(ISBLANK(Výsledky!$MG$3),"",Výsledky!MG32)</f>
        <v/>
      </c>
      <c r="BG12" s="274" t="str">
        <f>IF(ISBLANK(Výsledky!$MN$3),"",Výsledky!MN32)</f>
        <v/>
      </c>
      <c r="BH12" s="274" t="str">
        <f>IF(ISBLANK(Výsledky!$MU$3),"",Výsledky!MU32)</f>
        <v/>
      </c>
      <c r="BI12" s="274" t="str">
        <f>IF(ISBLANK(Výsledky!$NB$3),"",Výsledky!NB32)</f>
        <v/>
      </c>
      <c r="BJ12" s="274" t="str">
        <f>IF(ISBLANK(Výsledky!$NI$3),"",Výsledky!NI32)</f>
        <v/>
      </c>
      <c r="BK12" s="274" t="str">
        <f>IF(ISBLANK(Výsledky!$NP$3),"",Výsledky!NP32)</f>
        <v/>
      </c>
      <c r="BL12" s="274" t="str">
        <f>IF(ISBLANK(Výsledky!$NW$3),"",Výsledky!NW32)</f>
        <v/>
      </c>
      <c r="BM12" s="274" t="str">
        <f>IF(ISBLANK(Výsledky!$OD$3),"",Výsledky!OD32)</f>
        <v/>
      </c>
      <c r="BN12" s="274" t="str">
        <f>IF(ISBLANK(Výsledky!$OK$3),"",Výsledky!OK32)</f>
        <v/>
      </c>
      <c r="BO12" s="274" t="str">
        <f>IF(ISBLANK(Výsledky!$OR$3),"",Výsledky!OR32)</f>
        <v/>
      </c>
      <c r="BP12" s="274" t="str">
        <f>IF(ISBLANK(Výsledky!$OY$3),"",Výsledky!OY32)</f>
        <v/>
      </c>
      <c r="BQ12" s="274" t="str">
        <f>IF(ISBLANK(Výsledky!$PF$3),"",Výsledky!PF32)</f>
        <v/>
      </c>
      <c r="BR12" s="274" t="str">
        <f>IF(ISBLANK(Výsledky!$PM$3),"",Výsledky!PM32)</f>
        <v/>
      </c>
      <c r="BS12" s="274" t="str">
        <f>IF(ISBLANK(Výsledky!$PT$3),"",Výsledky!PT32)</f>
        <v/>
      </c>
      <c r="BT12" s="274" t="str">
        <f>IF(ISBLANK(Výsledky!$QA$3),"",Výsledky!QA32)</f>
        <v/>
      </c>
      <c r="BU12" s="274" t="str">
        <f>IF(ISBLANK(Výsledky!$QH$3),"",Výsledky!QH73)</f>
        <v/>
      </c>
      <c r="BV12" s="274" t="str">
        <f>IF(ISBLANK(Výsledky!$QO$3),"",Výsledky!QO73)</f>
        <v/>
      </c>
      <c r="BW12" s="284" t="str">
        <f>IF(ISBLANK(Výsledky!$QV$3),"",Výsledky!QV73)</f>
        <v/>
      </c>
      <c r="BX12" s="322"/>
      <c r="BZ12" s="201"/>
      <c r="CA12" s="8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>
      <c r="A13" s="1"/>
      <c r="B13" s="246" t="s">
        <v>101</v>
      </c>
      <c r="C13" s="57">
        <f>Tipy!A27</f>
        <v>13</v>
      </c>
      <c r="D13" s="256" t="str">
        <f>IF(Tipy!B27="","",Tipy!B27)</f>
        <v>Jymi</v>
      </c>
      <c r="E13" s="55">
        <f>SUM(F13:J13)</f>
        <v>150</v>
      </c>
      <c r="F13" s="260">
        <f>IF(ISBLANK(Výsledky!$I$3),"-",SUM(K13:P13,R13,T13,V13,W13,Y13,AA13,AC13,AD13,AF13:AH13,AJ13,AL13:AN13,AQ13,AT13:AV13,AX13,AZ13,BC13,BE13,BH13:BK13,BM13,BP13,BQ13,BS13,BU13,BV13))</f>
        <v>150</v>
      </c>
      <c r="G13" s="294" t="str">
        <f>IF(ISBLANK(Výsledky!$AY$3),"-",SUM(Q13,U13,X13,AB13,AE13,AI13,AW13,AY13,BD13,BF13,BL13,BN13,BR13,BT13,BW13))</f>
        <v>-</v>
      </c>
      <c r="H13" s="295" t="str">
        <f>IF(ISBLANK(Výsledky!$BM$3),"-",SUM(S13,Z13,AK13,AP13,AR13,BA13))</f>
        <v>-</v>
      </c>
      <c r="I13" s="261" t="str">
        <f>IF(ISBLANK(Výsledky!$GI$3),"-",SUM(AO13,AS13,BB13,BG13,BO13,BX13))</f>
        <v>-</v>
      </c>
      <c r="J13" s="282" t="str">
        <f>IF(ISBLANK(Výsledky!$I$3),"",Výsledky!I33)</f>
        <v>-</v>
      </c>
      <c r="K13" s="285">
        <f>IF(ISBLANK(Výsledky!$P$3),"",Výsledky!P33)</f>
        <v>20</v>
      </c>
      <c r="L13" s="288">
        <f>IF(ISBLANK(Výsledky!$W$3),"",Výsledky!W33)</f>
        <v>80</v>
      </c>
      <c r="M13" s="274">
        <f>IF(ISBLANK(Výsledky!$AD$3),"",Výsledky!AD33)</f>
        <v>50</v>
      </c>
      <c r="N13" s="274" t="str">
        <f>IF(ISBLANK(Výsledky!$AK$3),"",Výsledky!AK30)</f>
        <v/>
      </c>
      <c r="O13" s="274" t="str">
        <f>IF(ISBLANK(Výsledky!$AR$3),"",Výsledky!AR30)</f>
        <v/>
      </c>
      <c r="P13" s="274" t="str">
        <f>IF(ISBLANK(Výsledky!$AY$3),"",Výsledky!AY30)</f>
        <v/>
      </c>
      <c r="Q13" s="274" t="str">
        <f>IF(ISBLANK(Výsledky!$BF$3),"",Výsledky!BF30)</f>
        <v/>
      </c>
      <c r="R13" s="274" t="str">
        <f>IF(ISBLANK(Výsledky!$BM$3),"",Výsledky!BM30)</f>
        <v/>
      </c>
      <c r="S13" s="274" t="str">
        <f>IF(ISBLANK(Výsledky!$BT$3),"",Výsledky!BT30)</f>
        <v/>
      </c>
      <c r="T13" s="274" t="str">
        <f>IF(ISBLANK(Výsledky!$CA$3),"",Výsledky!CA30)</f>
        <v/>
      </c>
      <c r="U13" s="274" t="str">
        <f>IF(ISBLANK(Výsledky!$CH$3),"",Výsledky!CH30)</f>
        <v/>
      </c>
      <c r="V13" s="274" t="str">
        <f>IF(ISBLANK(Výsledky!$CO$3),"",Výsledky!CO30)</f>
        <v/>
      </c>
      <c r="W13" s="274" t="str">
        <f>IF(ISBLANK(Výsledky!$CV$3),"",Výsledky!CV30)</f>
        <v/>
      </c>
      <c r="X13" s="274" t="str">
        <f>IF(ISBLANK(Výsledky!$DC$3),"",Výsledky!DC30)</f>
        <v/>
      </c>
      <c r="Y13" s="274" t="str">
        <f>IF(ISBLANK(Výsledky!$DJ$3),"",Výsledky!DJ30)</f>
        <v/>
      </c>
      <c r="Z13" s="274" t="str">
        <f>IF(ISBLANK(Výsledky!$DQ$3),"",Výsledky!DQ30)</f>
        <v/>
      </c>
      <c r="AA13" s="274" t="str">
        <f>IF(ISBLANK(Výsledky!$DX$3),"",Výsledky!DX30)</f>
        <v/>
      </c>
      <c r="AB13" s="274" t="str">
        <f>IF(ISBLANK(Výsledky!$EE$3),"",Výsledky!EE30)</f>
        <v/>
      </c>
      <c r="AC13" s="274" t="str">
        <f>IF(ISBLANK(Výsledky!$EL$3),"",Výsledky!EL30)</f>
        <v/>
      </c>
      <c r="AD13" s="274" t="str">
        <f>IF(ISBLANK(Výsledky!$ES$3),"",Výsledky!ES30)</f>
        <v/>
      </c>
      <c r="AE13" s="274" t="str">
        <f>IF(ISBLANK(Výsledky!$EZ$3),"",Výsledky!EZ30)</f>
        <v/>
      </c>
      <c r="AF13" s="274" t="str">
        <f>IF(ISBLANK(Výsledky!$FG$3),"",Výsledky!FG30)</f>
        <v/>
      </c>
      <c r="AG13" s="274" t="str">
        <f>IF(ISBLANK(Výsledky!$FN$3),"",Výsledky!FN30)</f>
        <v/>
      </c>
      <c r="AH13" s="274" t="str">
        <f>IF(ISBLANK(Výsledky!$FU$3),"",Výsledky!FU30)</f>
        <v/>
      </c>
      <c r="AI13" s="274" t="str">
        <f>IF(ISBLANK(Výsledky!$GB$3),"",Výsledky!GB30)</f>
        <v/>
      </c>
      <c r="AJ13" s="274" t="str">
        <f>IF(ISBLANK(Výsledky!$GI$3),"",Výsledky!GI30)</f>
        <v/>
      </c>
      <c r="AK13" s="274" t="str">
        <f>IF(ISBLANK(Výsledky!$GP$3),"",Výsledky!GP30)</f>
        <v/>
      </c>
      <c r="AL13" s="274" t="str">
        <f>IF(ISBLANK(Výsledky!$GW$3),"",Výsledky!GW30)</f>
        <v/>
      </c>
      <c r="AM13" s="274" t="str">
        <f>IF(ISBLANK(Výsledky!$HD$3),"",Výsledky!HD30)</f>
        <v/>
      </c>
      <c r="AN13" s="274" t="str">
        <f>IF(ISBLANK(Výsledky!$HK$3),"",Výsledky!HK30)</f>
        <v/>
      </c>
      <c r="AO13" s="274" t="str">
        <f>IF(ISBLANK(Výsledky!$HR$3),"",Výsledky!HR30)</f>
        <v/>
      </c>
      <c r="AP13" s="274" t="str">
        <f>IF(ISBLANK(Výsledky!$HY$3),"",Výsledky!HY30)</f>
        <v/>
      </c>
      <c r="AQ13" s="274" t="str">
        <f>IF(ISBLANK(Výsledky!$IF$3),"",Výsledky!IF30)</f>
        <v/>
      </c>
      <c r="AR13" s="274" t="str">
        <f>IF(ISBLANK(Výsledky!$IM$3),"",Výsledky!IM30)</f>
        <v/>
      </c>
      <c r="AS13" s="274" t="str">
        <f>IF(ISBLANK(Výsledky!$IT$3),"",Výsledky!IT30)</f>
        <v/>
      </c>
      <c r="AT13" s="274" t="str">
        <f>IF(ISBLANK(Výsledky!$JA$3),"",Výsledky!JA30)</f>
        <v/>
      </c>
      <c r="AU13" s="274" t="str">
        <f>IF(ISBLANK(Výsledky!$JH$3),"",Výsledky!JH30)</f>
        <v/>
      </c>
      <c r="AV13" s="274" t="str">
        <f>IF(ISBLANK(Výsledky!$JO$3),"",Výsledky!JO30)</f>
        <v/>
      </c>
      <c r="AW13" s="274" t="str">
        <f>IF(ISBLANK(Výsledky!$JV$3),"",Výsledky!JV30)</f>
        <v/>
      </c>
      <c r="AX13" s="274" t="str">
        <f>IF(ISBLANK(Výsledky!$KC$3),"",Výsledky!KC30)</f>
        <v/>
      </c>
      <c r="AY13" s="274" t="str">
        <f>IF(ISBLANK(Výsledky!$KJ$3),"",Výsledky!KJ30)</f>
        <v/>
      </c>
      <c r="AZ13" s="274" t="str">
        <f>IF(ISBLANK(Výsledky!$KQ$3),"",Výsledky!KQ30)</f>
        <v/>
      </c>
      <c r="BA13" s="274" t="str">
        <f>IF(ISBLANK(Výsledky!$KX$3),"",Výsledky!KX30)</f>
        <v/>
      </c>
      <c r="BB13" s="274" t="str">
        <f>IF(ISBLANK(Výsledky!$LE$3),"",Výsledky!LE30)</f>
        <v/>
      </c>
      <c r="BC13" s="274" t="str">
        <f>IF(ISBLANK(Výsledky!$LL$3),"",Výsledky!LL30)</f>
        <v/>
      </c>
      <c r="BD13" s="274" t="str">
        <f>IF(ISBLANK(Výsledky!$LS$3),"",Výsledky!LS30)</f>
        <v/>
      </c>
      <c r="BE13" s="274" t="str">
        <f>IF(ISBLANK(Výsledky!$LZ$3),"",Výsledky!LZ30)</f>
        <v/>
      </c>
      <c r="BF13" s="274" t="str">
        <f>IF(ISBLANK(Výsledky!$MG$3),"",Výsledky!MG30)</f>
        <v/>
      </c>
      <c r="BG13" s="274" t="str">
        <f>IF(ISBLANK(Výsledky!$MN$3),"",Výsledky!MN30)</f>
        <v/>
      </c>
      <c r="BH13" s="274" t="str">
        <f>IF(ISBLANK(Výsledky!$MU$3),"",Výsledky!MU30)</f>
        <v/>
      </c>
      <c r="BI13" s="274" t="str">
        <f>IF(ISBLANK(Výsledky!$NB$3),"",Výsledky!NB30)</f>
        <v/>
      </c>
      <c r="BJ13" s="274" t="str">
        <f>IF(ISBLANK(Výsledky!$NI$3),"",Výsledky!NI30)</f>
        <v/>
      </c>
      <c r="BK13" s="274" t="str">
        <f>IF(ISBLANK(Výsledky!$NP$3),"",Výsledky!NP30)</f>
        <v/>
      </c>
      <c r="BL13" s="274" t="str">
        <f>IF(ISBLANK(Výsledky!$NW$3),"",Výsledky!NW30)</f>
        <v/>
      </c>
      <c r="BM13" s="274" t="str">
        <f>IF(ISBLANK(Výsledky!$OD$3),"",Výsledky!OD30)</f>
        <v/>
      </c>
      <c r="BN13" s="274" t="str">
        <f>IF(ISBLANK(Výsledky!$OK$3),"",Výsledky!OK30)</f>
        <v/>
      </c>
      <c r="BO13" s="274" t="str">
        <f>IF(ISBLANK(Výsledky!$OR$3),"",Výsledky!OR30)</f>
        <v/>
      </c>
      <c r="BP13" s="274" t="str">
        <f>IF(ISBLANK(Výsledky!$OY$3),"",Výsledky!OY30)</f>
        <v/>
      </c>
      <c r="BQ13" s="274" t="str">
        <f>IF(ISBLANK(Výsledky!$PF$3),"",Výsledky!PF30)</f>
        <v/>
      </c>
      <c r="BR13" s="274" t="str">
        <f>IF(ISBLANK(Výsledky!$PM$3),"",Výsledky!PM30)</f>
        <v/>
      </c>
      <c r="BS13" s="274" t="str">
        <f>IF(ISBLANK(Výsledky!$PT$3),"",Výsledky!PT30)</f>
        <v/>
      </c>
      <c r="BT13" s="274" t="str">
        <f>IF(ISBLANK(Výsledky!$QA$3),"",Výsledky!QA30)</f>
        <v/>
      </c>
      <c r="BU13" s="274" t="str">
        <f>IF(ISBLANK(Výsledky!$QH$3),"",Výsledky!QH71)</f>
        <v/>
      </c>
      <c r="BV13" s="274" t="str">
        <f>IF(ISBLANK(Výsledky!$QO$3),"",Výsledky!QO71)</f>
        <v/>
      </c>
      <c r="BW13" s="284" t="str">
        <f>IF(ISBLANK(Výsledky!$QV$3),"",Výsledky!QV71)</f>
        <v/>
      </c>
      <c r="BX13" s="322"/>
      <c r="BZ13" s="201"/>
      <c r="CA13" s="8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>
      <c r="A14" s="1"/>
      <c r="B14" s="246" t="s">
        <v>102</v>
      </c>
      <c r="C14" s="57">
        <f>Tipy!A44</f>
        <v>20</v>
      </c>
      <c r="D14" s="256" t="str">
        <f>IF(Tipy!B44="","",Tipy!B44)</f>
        <v>Matej14</v>
      </c>
      <c r="E14" s="55">
        <f>SUM(F14:J14)</f>
        <v>150</v>
      </c>
      <c r="F14" s="260">
        <f>IF(ISBLANK(Výsledky!$I$3),"-",SUM(K14:P14,R14,T14,V14,W14,Y14,AA14,AC14,AD14,AF14:AH14,AJ14,AL14:AN14,AQ14,AT14:AV14,AX14,AZ14,BC14,BE14,BH14:BK14,BM14,BP14,BQ14,BS14,BU14,BV14))</f>
        <v>150</v>
      </c>
      <c r="G14" s="294" t="str">
        <f>IF(ISBLANK(Výsledky!$AY$3),"-",SUM(Q14,U14,X14,AB14,AE14,AI14,AW14,AY14,BD14,BF14,BL14,BN14,BR14,BT14,BW14))</f>
        <v>-</v>
      </c>
      <c r="H14" s="295" t="str">
        <f>IF(ISBLANK(Výsledky!$BM$3),"-",SUM(S14,Z14,AK14,AP14,AR14,BA14))</f>
        <v>-</v>
      </c>
      <c r="I14" s="261" t="str">
        <f>IF(ISBLANK(Výsledky!$GI$3),"-",SUM(AO14,AS14,BB14,BG14,BO14,BX14))</f>
        <v>-</v>
      </c>
      <c r="J14" s="282" t="str">
        <f>IF(ISBLANK(Výsledky!$I$3),"",Výsledky!I50)</f>
        <v>-</v>
      </c>
      <c r="K14" s="285">
        <f>IF(ISBLANK(Výsledky!$P$3),"",Výsledky!P50)</f>
        <v>40</v>
      </c>
      <c r="L14" s="288">
        <f>IF(ISBLANK(Výsledky!$W$3),"",Výsledky!W50)</f>
        <v>50</v>
      </c>
      <c r="M14" s="274">
        <f>IF(ISBLANK(Výsledky!$AD$3),"",Výsledky!AD50)</f>
        <v>60</v>
      </c>
      <c r="N14" s="274" t="str">
        <f>IF(ISBLANK(Výsledky!$AK$3),"",Výsledky!AK46)</f>
        <v/>
      </c>
      <c r="O14" s="274" t="str">
        <f>IF(ISBLANK(Výsledky!$AR$3),"",Výsledky!AR46)</f>
        <v/>
      </c>
      <c r="P14" s="274" t="str">
        <f>IF(ISBLANK(Výsledky!$AY$3),"",Výsledky!AY46)</f>
        <v/>
      </c>
      <c r="Q14" s="274" t="str">
        <f>IF(ISBLANK(Výsledky!$BF$3),"",Výsledky!BF46)</f>
        <v/>
      </c>
      <c r="R14" s="274" t="str">
        <f>IF(ISBLANK(Výsledky!$BM$3),"",Výsledky!BM46)</f>
        <v/>
      </c>
      <c r="S14" s="274" t="str">
        <f>IF(ISBLANK(Výsledky!$BT$3),"",Výsledky!BT46)</f>
        <v/>
      </c>
      <c r="T14" s="274" t="str">
        <f>IF(ISBLANK(Výsledky!$CA$3),"",Výsledky!CA46)</f>
        <v/>
      </c>
      <c r="U14" s="274" t="str">
        <f>IF(ISBLANK(Výsledky!$CH$3),"",Výsledky!CH46)</f>
        <v/>
      </c>
      <c r="V14" s="274" t="str">
        <f>IF(ISBLANK(Výsledky!$CO$3),"",Výsledky!CO46)</f>
        <v/>
      </c>
      <c r="W14" s="274" t="str">
        <f>IF(ISBLANK(Výsledky!$CV$3),"",Výsledky!CV46)</f>
        <v/>
      </c>
      <c r="X14" s="274" t="str">
        <f>IF(ISBLANK(Výsledky!$DC$3),"",Výsledky!DC46)</f>
        <v/>
      </c>
      <c r="Y14" s="274" t="str">
        <f>IF(ISBLANK(Výsledky!$DJ$3),"",Výsledky!DJ46)</f>
        <v/>
      </c>
      <c r="Z14" s="274" t="str">
        <f>IF(ISBLANK(Výsledky!$DQ$3),"",Výsledky!DQ46)</f>
        <v/>
      </c>
      <c r="AA14" s="274" t="str">
        <f>IF(ISBLANK(Výsledky!$DX$3),"",Výsledky!DX46)</f>
        <v/>
      </c>
      <c r="AB14" s="274" t="str">
        <f>IF(ISBLANK(Výsledky!$EE$3),"",Výsledky!EE46)</f>
        <v/>
      </c>
      <c r="AC14" s="274" t="str">
        <f>IF(ISBLANK(Výsledky!$EL$3),"",Výsledky!EL46)</f>
        <v/>
      </c>
      <c r="AD14" s="274" t="str">
        <f>IF(ISBLANK(Výsledky!$ES$3),"",Výsledky!ES46)</f>
        <v/>
      </c>
      <c r="AE14" s="274" t="str">
        <f>IF(ISBLANK(Výsledky!$EZ$3),"",Výsledky!EZ46)</f>
        <v/>
      </c>
      <c r="AF14" s="274" t="str">
        <f>IF(ISBLANK(Výsledky!$FG$3),"",Výsledky!FG46)</f>
        <v/>
      </c>
      <c r="AG14" s="274" t="str">
        <f>IF(ISBLANK(Výsledky!$FN$3),"",Výsledky!FN46)</f>
        <v/>
      </c>
      <c r="AH14" s="274" t="str">
        <f>IF(ISBLANK(Výsledky!$FU$3),"",Výsledky!FU46)</f>
        <v/>
      </c>
      <c r="AI14" s="274" t="str">
        <f>IF(ISBLANK(Výsledky!$GB$3),"",Výsledky!GB46)</f>
        <v/>
      </c>
      <c r="AJ14" s="274" t="str">
        <f>IF(ISBLANK(Výsledky!$GI$3),"",Výsledky!GI46)</f>
        <v/>
      </c>
      <c r="AK14" s="274" t="str">
        <f>IF(ISBLANK(Výsledky!$GP$3),"",Výsledky!GP46)</f>
        <v/>
      </c>
      <c r="AL14" s="274" t="str">
        <f>IF(ISBLANK(Výsledky!$GW$3),"",Výsledky!GW46)</f>
        <v/>
      </c>
      <c r="AM14" s="274" t="str">
        <f>IF(ISBLANK(Výsledky!$HD$3),"",Výsledky!HD46)</f>
        <v/>
      </c>
      <c r="AN14" s="274" t="str">
        <f>IF(ISBLANK(Výsledky!$HK$3),"",Výsledky!HK46)</f>
        <v/>
      </c>
      <c r="AO14" s="274" t="str">
        <f>IF(ISBLANK(Výsledky!$HR$3),"",Výsledky!HR46)</f>
        <v/>
      </c>
      <c r="AP14" s="274" t="str">
        <f>IF(ISBLANK(Výsledky!$HY$3),"",Výsledky!HY46)</f>
        <v/>
      </c>
      <c r="AQ14" s="274" t="str">
        <f>IF(ISBLANK(Výsledky!$IF$3),"",Výsledky!IF46)</f>
        <v/>
      </c>
      <c r="AR14" s="274" t="str">
        <f>IF(ISBLANK(Výsledky!$IM$3),"",Výsledky!IM46)</f>
        <v/>
      </c>
      <c r="AS14" s="274" t="str">
        <f>IF(ISBLANK(Výsledky!$IT$3),"",Výsledky!IT46)</f>
        <v/>
      </c>
      <c r="AT14" s="274" t="str">
        <f>IF(ISBLANK(Výsledky!$JA$3),"",Výsledky!JA46)</f>
        <v/>
      </c>
      <c r="AU14" s="274" t="str">
        <f>IF(ISBLANK(Výsledky!$JH$3),"",Výsledky!JH46)</f>
        <v/>
      </c>
      <c r="AV14" s="274" t="str">
        <f>IF(ISBLANK(Výsledky!$JO$3),"",Výsledky!JO46)</f>
        <v/>
      </c>
      <c r="AW14" s="274" t="str">
        <f>IF(ISBLANK(Výsledky!$JV$3),"",Výsledky!JV46)</f>
        <v/>
      </c>
      <c r="AX14" s="274" t="str">
        <f>IF(ISBLANK(Výsledky!$KC$3),"",Výsledky!KC46)</f>
        <v/>
      </c>
      <c r="AY14" s="274" t="str">
        <f>IF(ISBLANK(Výsledky!$KJ$3),"",Výsledky!KJ46)</f>
        <v/>
      </c>
      <c r="AZ14" s="274" t="str">
        <f>IF(ISBLANK(Výsledky!$KQ$3),"",Výsledky!KQ46)</f>
        <v/>
      </c>
      <c r="BA14" s="274" t="str">
        <f>IF(ISBLANK(Výsledky!$KX$3),"",Výsledky!KX46)</f>
        <v/>
      </c>
      <c r="BB14" s="274" t="str">
        <f>IF(ISBLANK(Výsledky!$LE$3),"",Výsledky!LE46)</f>
        <v/>
      </c>
      <c r="BC14" s="274" t="str">
        <f>IF(ISBLANK(Výsledky!$LL$3),"",Výsledky!LL46)</f>
        <v/>
      </c>
      <c r="BD14" s="274" t="str">
        <f>IF(ISBLANK(Výsledky!$LS$3),"",Výsledky!LS46)</f>
        <v/>
      </c>
      <c r="BE14" s="274" t="str">
        <f>IF(ISBLANK(Výsledky!$LZ$3),"",Výsledky!LZ46)</f>
        <v/>
      </c>
      <c r="BF14" s="274" t="str">
        <f>IF(ISBLANK(Výsledky!$MG$3),"",Výsledky!MG46)</f>
        <v/>
      </c>
      <c r="BG14" s="274" t="str">
        <f>IF(ISBLANK(Výsledky!$MN$3),"",Výsledky!MN46)</f>
        <v/>
      </c>
      <c r="BH14" s="274" t="str">
        <f>IF(ISBLANK(Výsledky!$MU$3),"",Výsledky!MU46)</f>
        <v/>
      </c>
      <c r="BI14" s="274" t="str">
        <f>IF(ISBLANK(Výsledky!$NB$3),"",Výsledky!NB46)</f>
        <v/>
      </c>
      <c r="BJ14" s="274" t="str">
        <f>IF(ISBLANK(Výsledky!$NI$3),"",Výsledky!NI46)</f>
        <v/>
      </c>
      <c r="BK14" s="274" t="str">
        <f>IF(ISBLANK(Výsledky!$NP$3),"",Výsledky!NP46)</f>
        <v/>
      </c>
      <c r="BL14" s="274" t="str">
        <f>IF(ISBLANK(Výsledky!$NW$3),"",Výsledky!NW46)</f>
        <v/>
      </c>
      <c r="BM14" s="274" t="str">
        <f>IF(ISBLANK(Výsledky!$OD$3),"",Výsledky!OD46)</f>
        <v/>
      </c>
      <c r="BN14" s="274" t="str">
        <f>IF(ISBLANK(Výsledky!$OK$3),"",Výsledky!OK46)</f>
        <v/>
      </c>
      <c r="BO14" s="274" t="str">
        <f>IF(ISBLANK(Výsledky!$OR$3),"",Výsledky!OR46)</f>
        <v/>
      </c>
      <c r="BP14" s="274" t="str">
        <f>IF(ISBLANK(Výsledky!$OY$3),"",Výsledky!OY46)</f>
        <v/>
      </c>
      <c r="BQ14" s="274" t="str">
        <f>IF(ISBLANK(Výsledky!$PF$3),"",Výsledky!PF46)</f>
        <v/>
      </c>
      <c r="BR14" s="274" t="str">
        <f>IF(ISBLANK(Výsledky!$PM$3),"",Výsledky!PM46)</f>
        <v/>
      </c>
      <c r="BS14" s="274" t="str">
        <f>IF(ISBLANK(Výsledky!$PT$3),"",Výsledky!PT46)</f>
        <v/>
      </c>
      <c r="BT14" s="274" t="str">
        <f>IF(ISBLANK(Výsledky!$QA$3),"",Výsledky!QA46)</f>
        <v/>
      </c>
      <c r="BU14" s="274" t="str">
        <f>IF(ISBLANK(Výsledky!$QH$3),"",Výsledky!QH87)</f>
        <v/>
      </c>
      <c r="BV14" s="274" t="str">
        <f>IF(ISBLANK(Výsledky!$QO$3),"",Výsledky!QO87)</f>
        <v/>
      </c>
      <c r="BW14" s="284" t="str">
        <f>IF(ISBLANK(Výsledky!$QV$3),"",Výsledky!QV87)</f>
        <v/>
      </c>
      <c r="BX14" s="322"/>
      <c r="BZ14" s="201"/>
      <c r="CA14" s="8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>
      <c r="A15" s="1"/>
      <c r="B15" s="246" t="s">
        <v>103</v>
      </c>
      <c r="C15" s="57">
        <f>Tipy!A15</f>
        <v>66</v>
      </c>
      <c r="D15" s="256" t="str">
        <f>IF(Tipy!B15="","",Tipy!B15)</f>
        <v>Cyro</v>
      </c>
      <c r="E15" s="55">
        <f>SUM(F15:J15)</f>
        <v>150</v>
      </c>
      <c r="F15" s="260">
        <f>IF(ISBLANK(Výsledky!$I$3),"-",SUM(K15:P15,R15,T15,V15,W15,Y15,AA15,AC15,AD15,AF15:AH15,AJ15,AL15:AN15,AQ15,AT15:AV15,AX15,AZ15,BC15,BE15,BH15:BK15,BM15,BP15,BQ15,BS15,BU15,BV15))</f>
        <v>150</v>
      </c>
      <c r="G15" s="294" t="str">
        <f>IF(ISBLANK(Výsledky!$AY$3),"-",SUM(Q15,U15,X15,AB15,AE15,AI15,AW15,AY15,BD15,BF15,BL15,BN15,BR15,BT15,BW15))</f>
        <v>-</v>
      </c>
      <c r="H15" s="295" t="str">
        <f>IF(ISBLANK(Výsledky!$BM$3),"-",SUM(S15,Z15,AK15,AP15,AR15,BA15))</f>
        <v>-</v>
      </c>
      <c r="I15" s="261" t="str">
        <f>IF(ISBLANK(Výsledky!$GI$3),"-",SUM(AO15,AS15,BB15,BG15,BO15,BX15))</f>
        <v>-</v>
      </c>
      <c r="J15" s="282" t="str">
        <f>IF(ISBLANK(Výsledky!$I$3),"",Výsledky!I21)</f>
        <v>-</v>
      </c>
      <c r="K15" s="285">
        <f>IF(ISBLANK(Výsledky!$P$3),"",Výsledky!P21)</f>
        <v>20</v>
      </c>
      <c r="L15" s="288">
        <f>IF(ISBLANK(Výsledky!$W$3),"",Výsledky!W21)</f>
        <v>80</v>
      </c>
      <c r="M15" s="274">
        <f>IF(ISBLANK(Výsledky!$AD$3),"",Výsledky!AD21)</f>
        <v>50</v>
      </c>
      <c r="N15" s="274" t="str">
        <f>IF(ISBLANK(Výsledky!$AK$3),"",Výsledky!AK77)</f>
        <v/>
      </c>
      <c r="O15" s="274" t="str">
        <f>IF(ISBLANK(Výsledky!$AR$3),"",Výsledky!AR77)</f>
        <v/>
      </c>
      <c r="P15" s="274" t="str">
        <f>IF(ISBLANK(Výsledky!$BF$3),"",Výsledky!AY77)</f>
        <v/>
      </c>
      <c r="Q15" s="274" t="str">
        <f>IF(ISBLANK(Výsledky!$AY$3),"",Výsledky!BF77)</f>
        <v/>
      </c>
      <c r="R15" s="274" t="str">
        <f>IF(ISBLANK(Výsledky!$BT$3),"",Výsledky!BM77)</f>
        <v/>
      </c>
      <c r="S15" s="274" t="str">
        <f>IF(ISBLANK(Výsledky!$CA$3),"",Výsledky!BT77)</f>
        <v/>
      </c>
      <c r="T15" s="274" t="str">
        <f>IF(ISBLANK(Výsledky!$CH$3),"",Výsledky!CA77)</f>
        <v/>
      </c>
      <c r="U15" s="274" t="str">
        <f>IF(ISBLANK(Výsledky!$CO$3),"",Výsledky!CH77)</f>
        <v/>
      </c>
      <c r="V15" s="274" t="str">
        <f>IF(ISBLANK(Výsledky!$CV$3),"",Výsledky!CO77)</f>
        <v/>
      </c>
      <c r="W15" s="274" t="str">
        <f>IF(ISBLANK(Výsledky!$DC$3),"",Výsledky!CV77)</f>
        <v/>
      </c>
      <c r="X15" s="274" t="str">
        <f>IF(ISBLANK(Výsledky!$DX$3),"",Výsledky!DC77)</f>
        <v/>
      </c>
      <c r="Y15" s="274" t="str">
        <f>IF(ISBLANK(Výsledky!$DQ$3),"",Výsledky!DJ77)</f>
        <v/>
      </c>
      <c r="Z15" s="274" t="str">
        <f>IF(ISBLANK(Výsledky!$EE$3),"",Výsledky!DQ77)</f>
        <v/>
      </c>
      <c r="AA15" s="274" t="str">
        <f>IF(ISBLANK(Výsledky!$EL$3),"",Výsledky!DX77)</f>
        <v/>
      </c>
      <c r="AB15" s="274" t="str">
        <f>IF(ISBLANK(Výsledky!$ES$3),"",Výsledky!EE77)</f>
        <v/>
      </c>
      <c r="AC15" s="274" t="str">
        <f>IF(ISBLANK(Výsledky!$EZ$3),"",Výsledky!EL77)</f>
        <v/>
      </c>
      <c r="AD15" s="274" t="str">
        <f>IF(ISBLANK(Výsledky!$FU$3),"",Výsledky!ES77)</f>
        <v/>
      </c>
      <c r="AE15" s="274" t="str">
        <f>IF(ISBLANK(Výsledky!$FG$3),"",Výsledky!EZ77)</f>
        <v/>
      </c>
      <c r="AF15" s="274" t="str">
        <f>IF(ISBLANK(Výsledky!$BM$3),"",Výsledky!FG77)</f>
        <v/>
      </c>
      <c r="AG15" s="274" t="str">
        <f>IF(ISBLANK(Výsledky!$FN$3),"",Výsledky!FN77)</f>
        <v/>
      </c>
      <c r="AH15" s="274" t="str">
        <f>IF(ISBLANK(Výsledky!$DJ$3),"",Výsledky!FU77)</f>
        <v/>
      </c>
      <c r="AI15" s="274" t="str">
        <f>IF(ISBLANK(Výsledky!$GB$3),"",Výsledky!GB77)</f>
        <v/>
      </c>
      <c r="AJ15" s="274" t="str">
        <f>IF(ISBLANK(Výsledky!$GP$3),"",Výsledky!GI77)</f>
        <v/>
      </c>
      <c r="AK15" s="274" t="str">
        <f>IF(ISBLANK(Výsledky!$GW$3),"",Výsledky!GP77)</f>
        <v/>
      </c>
      <c r="AL15" s="274" t="str">
        <f>IF(ISBLANK(Výsledky!$GI$3),"",Výsledky!GW77)</f>
        <v/>
      </c>
      <c r="AM15" s="274" t="str">
        <f>IF(ISBLANK(Výsledky!$HK$3),"",Výsledky!HD77)</f>
        <v/>
      </c>
      <c r="AN15" s="274" t="str">
        <f>IF(ISBLANK(Výsledky!$HD$3),"",Výsledky!HK77)</f>
        <v/>
      </c>
      <c r="AO15" s="274" t="str">
        <f>IF(ISBLANK(Výsledky!$HY$3),"",Výsledky!HR77)</f>
        <v/>
      </c>
      <c r="AP15" s="274" t="str">
        <f>IF(ISBLANK(Výsledky!$HR$3),"",Výsledky!HY77)</f>
        <v/>
      </c>
      <c r="AQ15" s="274" t="str">
        <f>IF(ISBLANK(Výsledky!$IM$3),"",Výsledky!IF77)</f>
        <v/>
      </c>
      <c r="AR15" s="274" t="str">
        <f>IF(ISBLANK(Výsledky!$IF$3),"",Výsledky!IM77)</f>
        <v/>
      </c>
      <c r="AS15" s="274" t="str">
        <f>IF(ISBLANK(Výsledky!$IT$3),"",Výsledky!IT77)</f>
        <v/>
      </c>
      <c r="AT15" s="274" t="str">
        <f>IF(ISBLANK(Výsledky!$JA$3),"",Výsledky!JA77)</f>
        <v/>
      </c>
      <c r="AU15" s="274" t="str">
        <f>IF(ISBLANK(Výsledky!$JO$3),"",Výsledky!JH77)</f>
        <v/>
      </c>
      <c r="AV15" s="274" t="str">
        <f>IF(ISBLANK(Výsledky!$JH$3),"",Výsledky!JO77)</f>
        <v/>
      </c>
      <c r="AW15" s="274" t="str">
        <f>IF(ISBLANK(Výsledky!$JV$3),"",Výsledky!JV77)</f>
        <v/>
      </c>
      <c r="AX15" s="274" t="str">
        <f>IF(ISBLANK(Výsledky!$KQ$3),"",Výsledky!KC77)</f>
        <v/>
      </c>
      <c r="AY15" s="274" t="str">
        <f>IF(ISBLANK(Výsledky!$KX$3),"",Výsledky!KJ77)</f>
        <v/>
      </c>
      <c r="AZ15" s="274" t="str">
        <f>IF(ISBLANK(Výsledky!$KJ$3),"",Výsledky!KQ77)</f>
        <v/>
      </c>
      <c r="BA15" s="274" t="str">
        <f>IF(ISBLANK(Výsledky!$KC$3),"",Výsledky!KX77)</f>
        <v/>
      </c>
      <c r="BB15" s="274" t="str">
        <f>IF(ISBLANK(Výsledky!$LE$3),"",Výsledky!LE77)</f>
        <v/>
      </c>
      <c r="BC15" s="274" t="str">
        <f>IF(ISBLANK(Výsledky!$LS$3),"",Výsledky!LS77)</f>
        <v/>
      </c>
      <c r="BD15" s="274" t="str">
        <f>IF(ISBLANK(Výsledky!$MG$3),"",Výsledky!MG77)</f>
        <v/>
      </c>
      <c r="BE15" s="274" t="str">
        <f>IF(ISBLANK(Výsledky!$MN$3),"",Výsledky!MN77)</f>
        <v/>
      </c>
      <c r="BF15" s="274" t="str">
        <f>IF(ISBLANK(Výsledky!$MU$3),"",Výsledky!MU77)</f>
        <v/>
      </c>
      <c r="BG15" s="274" t="str">
        <f>IF(ISBLANK(Výsledky!$NP$3),"",Výsledky!NB77)</f>
        <v/>
      </c>
      <c r="BH15" s="274" t="str">
        <f>IF(ISBLANK(Výsledky!$NB$3),"",Výsledky!NI77)</f>
        <v/>
      </c>
      <c r="BI15" s="274" t="str">
        <f>IF(ISBLANK(Výsledky!$OD$3),"",Výsledky!NP77)</f>
        <v/>
      </c>
      <c r="BJ15" s="274" t="str">
        <f>IF(ISBLANK(Výsledky!$NI$3),"",Výsledky!NW77)</f>
        <v/>
      </c>
      <c r="BK15" s="274" t="str">
        <f>IF(ISBLANK(Výsledky!$OK$3),"",Výsledky!OD77)</f>
        <v/>
      </c>
      <c r="BL15" s="274" t="str">
        <f>IF(ISBLANK(Výsledky!$NW$3),"",Výsledky!OK77)</f>
        <v/>
      </c>
      <c r="BM15" s="274" t="str">
        <f>IF(ISBLANK(Výsledky!$OR$3),"",Výsledky!OR77)</f>
        <v/>
      </c>
      <c r="BN15" s="274" t="str">
        <f>IF(ISBLANK(Výsledky!$OY$3),"",Výsledky!OY77)</f>
        <v/>
      </c>
      <c r="BO15" s="274" t="str">
        <f>IF(ISBLANK(Výsledky!$PF$3),"",Výsledky!PF77)</f>
        <v/>
      </c>
      <c r="BP15" s="274" t="str">
        <f>IF(ISBLANK(Výsledky!$PM$3),"",Výsledky!PM77)</f>
        <v/>
      </c>
      <c r="BQ15" s="274" t="str">
        <f>IF(ISBLANK(Výsledky!$PT$3),"",Výsledky!PT77)</f>
        <v/>
      </c>
      <c r="BR15" s="274" t="str">
        <f>IF(ISBLANK(Výsledky!$QA$3),"",Výsledky!QA77)</f>
        <v/>
      </c>
      <c r="BS15" s="274" t="str">
        <f>IF(ISBLANK(Výsledky!$QH$3),"",Výsledky!QH77)</f>
        <v/>
      </c>
      <c r="BT15" s="274" t="str">
        <f>IF(ISBLANK(Výsledky!$QV$3),"",Výsledky!QO28)</f>
        <v/>
      </c>
      <c r="BU15" s="274" t="str">
        <f>IF(ISBLANK(Výsledky!$QO$3),"",Výsledky!QV28)</f>
        <v/>
      </c>
      <c r="BV15" s="284"/>
      <c r="BW15" s="284"/>
      <c r="BX15" s="286"/>
      <c r="BZ15" s="201"/>
      <c r="CA15" s="8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>
      <c r="A16" s="1"/>
      <c r="B16" s="246" t="s">
        <v>104</v>
      </c>
      <c r="C16" s="57">
        <f>Tipy!A77</f>
        <v>7</v>
      </c>
      <c r="D16" s="256" t="str">
        <f>IF(Tipy!B77="","",Tipy!B77)</f>
        <v>WaterEngel</v>
      </c>
      <c r="E16" s="55">
        <f>SUM(F16:J16)</f>
        <v>140</v>
      </c>
      <c r="F16" s="260">
        <f>IF(ISBLANK(Výsledky!$I$3),"-",SUM(K16:P16,R16,T16,V16,W16,Y16,AA16,AC16,AD16,AF16:AH16,AJ16,AL16:AN16,AQ16,AT16:AV16,AX16,AZ16,BC16,BE16,BH16:BK16,BM16,BP16,BQ16,BS16,BU16,BV16))</f>
        <v>140</v>
      </c>
      <c r="G16" s="294" t="str">
        <f>IF(ISBLANK(Výsledky!$AY$3),"-",SUM(Q16,U16,X16,AB16,AE16,AI16,AW16,AY16,BD16,BF16,BL16,BN16,BR16,BT16,BW16))</f>
        <v>-</v>
      </c>
      <c r="H16" s="295" t="str">
        <f>IF(ISBLANK(Výsledky!$BM$3),"-",SUM(S16,Z16,AK16,AP16,AR16,BA16))</f>
        <v>-</v>
      </c>
      <c r="I16" s="261" t="str">
        <f>IF(ISBLANK(Výsledky!$GI$3),"-",SUM(AO16,AS16,BB16,BG16,BO16,BX16))</f>
        <v>-</v>
      </c>
      <c r="J16" s="282" t="str">
        <f>IF(ISBLANK(Výsledky!$I$3),"",Výsledky!I80)</f>
        <v>-</v>
      </c>
      <c r="K16" s="285">
        <f>IF(ISBLANK(Výsledky!$P$3),"",Výsledky!P83)</f>
        <v>20</v>
      </c>
      <c r="L16" s="288">
        <f>IF(ISBLANK(Výsledky!$W$3),"",Výsledky!W83)</f>
        <v>40</v>
      </c>
      <c r="M16" s="274">
        <f>IF(ISBLANK(Výsledky!$AD$3),"",Výsledky!AD83)</f>
        <v>80</v>
      </c>
      <c r="N16" s="274" t="str">
        <f>IF(ISBLANK(Výsledky!$AK$3),"",Výsledky!AK75)</f>
        <v/>
      </c>
      <c r="O16" s="274" t="str">
        <f>IF(ISBLANK(Výsledky!$AR$3),"",Výsledky!AR75)</f>
        <v/>
      </c>
      <c r="P16" s="274" t="str">
        <f>IF(ISBLANK(Výsledky!$AY$3),"",Výsledky!AY75)</f>
        <v/>
      </c>
      <c r="Q16" s="274" t="str">
        <f>IF(ISBLANK(Výsledky!$BF$3),"",Výsledky!BF75)</f>
        <v/>
      </c>
      <c r="R16" s="274" t="str">
        <f>IF(ISBLANK(Výsledky!$BM$3),"",Výsledky!BM75)</f>
        <v/>
      </c>
      <c r="S16" s="274" t="str">
        <f>IF(ISBLANK(Výsledky!$BT$3),"",Výsledky!BT75)</f>
        <v/>
      </c>
      <c r="T16" s="274" t="str">
        <f>IF(ISBLANK(Výsledky!$CA$3),"",Výsledky!CA75)</f>
        <v/>
      </c>
      <c r="U16" s="274" t="str">
        <f>IF(ISBLANK(Výsledky!$CH$3),"",Výsledky!CH75)</f>
        <v/>
      </c>
      <c r="V16" s="274" t="str">
        <f>IF(ISBLANK(Výsledky!$CO$3),"",Výsledky!CO75)</f>
        <v/>
      </c>
      <c r="W16" s="274" t="str">
        <f>IF(ISBLANK(Výsledky!$CV$3),"",Výsledky!CV75)</f>
        <v/>
      </c>
      <c r="X16" s="274" t="str">
        <f>IF(ISBLANK(Výsledky!$DC$3),"",Výsledky!DC75)</f>
        <v/>
      </c>
      <c r="Y16" s="274" t="str">
        <f>IF(ISBLANK(Výsledky!$DJ$3),"",Výsledky!DJ75)</f>
        <v/>
      </c>
      <c r="Z16" s="274" t="str">
        <f>IF(ISBLANK(Výsledky!$DQ$3),"",Výsledky!DQ75)</f>
        <v/>
      </c>
      <c r="AA16" s="274" t="str">
        <f>IF(ISBLANK(Výsledky!$DX$3),"",Výsledky!DX75)</f>
        <v/>
      </c>
      <c r="AB16" s="274" t="str">
        <f>IF(ISBLANK(Výsledky!$EE$3),"",Výsledky!EE75)</f>
        <v/>
      </c>
      <c r="AC16" s="274" t="str">
        <f>IF(ISBLANK(Výsledky!$EL$3),"",Výsledky!EL75)</f>
        <v/>
      </c>
      <c r="AD16" s="274" t="str">
        <f>IF(ISBLANK(Výsledky!$ES$3),"",Výsledky!ES75)</f>
        <v/>
      </c>
      <c r="AE16" s="274" t="str">
        <f>IF(ISBLANK(Výsledky!$EZ$3),"",Výsledky!EZ75)</f>
        <v/>
      </c>
      <c r="AF16" s="274" t="str">
        <f>IF(ISBLANK(Výsledky!$FG$3),"",Výsledky!FG75)</f>
        <v/>
      </c>
      <c r="AG16" s="274" t="str">
        <f>IF(ISBLANK(Výsledky!$FN$3),"",Výsledky!FN75)</f>
        <v/>
      </c>
      <c r="AH16" s="274" t="str">
        <f>IF(ISBLANK(Výsledky!$FU$3),"",Výsledky!FU75)</f>
        <v/>
      </c>
      <c r="AI16" s="274" t="str">
        <f>IF(ISBLANK(Výsledky!$GB$3),"",Výsledky!GB75)</f>
        <v/>
      </c>
      <c r="AJ16" s="274" t="str">
        <f>IF(ISBLANK(Výsledky!$GI$3),"",Výsledky!GI75)</f>
        <v/>
      </c>
      <c r="AK16" s="274" t="str">
        <f>IF(ISBLANK(Výsledky!$GP$3),"",Výsledky!GP75)</f>
        <v/>
      </c>
      <c r="AL16" s="274" t="str">
        <f>IF(ISBLANK(Výsledky!$GW$3),"",Výsledky!GW75)</f>
        <v/>
      </c>
      <c r="AM16" s="274" t="str">
        <f>IF(ISBLANK(Výsledky!$HD$3),"",Výsledky!HD75)</f>
        <v/>
      </c>
      <c r="AN16" s="274" t="str">
        <f>IF(ISBLANK(Výsledky!$HK$3),"",Výsledky!HK75)</f>
        <v/>
      </c>
      <c r="AO16" s="274" t="str">
        <f>IF(ISBLANK(Výsledky!$HR$3),"",Výsledky!HR75)</f>
        <v/>
      </c>
      <c r="AP16" s="274" t="str">
        <f>IF(ISBLANK(Výsledky!$HY$3),"",Výsledky!HY75)</f>
        <v/>
      </c>
      <c r="AQ16" s="274" t="str">
        <f>IF(ISBLANK(Výsledky!$IF$3),"",Výsledky!IF75)</f>
        <v/>
      </c>
      <c r="AR16" s="274" t="str">
        <f>IF(ISBLANK(Výsledky!$IM$3),"",Výsledky!IM75)</f>
        <v/>
      </c>
      <c r="AS16" s="274" t="str">
        <f>IF(ISBLANK(Výsledky!$IT$3),"",Výsledky!IT75)</f>
        <v/>
      </c>
      <c r="AT16" s="274" t="str">
        <f>IF(ISBLANK(Výsledky!$JA$3),"",Výsledky!JA75)</f>
        <v/>
      </c>
      <c r="AU16" s="274" t="str">
        <f>IF(ISBLANK(Výsledky!$JH$3),"",Výsledky!JH75)</f>
        <v/>
      </c>
      <c r="AV16" s="274" t="str">
        <f>IF(ISBLANK(Výsledky!$JO$3),"",Výsledky!JO75)</f>
        <v/>
      </c>
      <c r="AW16" s="274" t="str">
        <f>IF(ISBLANK(Výsledky!$JV$3),"",Výsledky!JV75)</f>
        <v/>
      </c>
      <c r="AX16" s="274" t="str">
        <f>IF(ISBLANK(Výsledky!$KC$3),"",Výsledky!KC75)</f>
        <v/>
      </c>
      <c r="AY16" s="274" t="str">
        <f>IF(ISBLANK(Výsledky!$KJ$3),"",Výsledky!KJ75)</f>
        <v/>
      </c>
      <c r="AZ16" s="274" t="str">
        <f>IF(ISBLANK(Výsledky!$KQ$3),"",Výsledky!KQ75)</f>
        <v/>
      </c>
      <c r="BA16" s="274" t="str">
        <f>IF(ISBLANK(Výsledky!$KX$3),"",Výsledky!KX75)</f>
        <v/>
      </c>
      <c r="BB16" s="274" t="str">
        <f>IF(ISBLANK(Výsledky!$LE$3),"",Výsledky!LE75)</f>
        <v/>
      </c>
      <c r="BC16" s="274" t="str">
        <f>IF(ISBLANK(Výsledky!$LL$3),"",Výsledky!LL75)</f>
        <v/>
      </c>
      <c r="BD16" s="274" t="str">
        <f>IF(ISBLANK(Výsledky!$LS$3),"",Výsledky!LS75)</f>
        <v/>
      </c>
      <c r="BE16" s="274" t="str">
        <f>IF(ISBLANK(Výsledky!$LZ$3),"",Výsledky!LZ75)</f>
        <v/>
      </c>
      <c r="BF16" s="274" t="str">
        <f>IF(ISBLANK(Výsledky!$MG$3),"",Výsledky!MG75)</f>
        <v/>
      </c>
      <c r="BG16" s="274" t="str">
        <f>IF(ISBLANK(Výsledky!$MN$3),"",Výsledky!MN75)</f>
        <v/>
      </c>
      <c r="BH16" s="274" t="str">
        <f>IF(ISBLANK(Výsledky!$MU$3),"",Výsledky!MU75)</f>
        <v/>
      </c>
      <c r="BI16" s="274" t="str">
        <f>IF(ISBLANK(Výsledky!$NB$3),"",Výsledky!NB75)</f>
        <v/>
      </c>
      <c r="BJ16" s="274" t="str">
        <f>IF(ISBLANK(Výsledky!$NI$3),"",Výsledky!NI75)</f>
        <v/>
      </c>
      <c r="BK16" s="274" t="str">
        <f>IF(ISBLANK(Výsledky!$NP$3),"",Výsledky!NP75)</f>
        <v/>
      </c>
      <c r="BL16" s="274" t="str">
        <f>IF(ISBLANK(Výsledky!$NW$3),"",Výsledky!NW75)</f>
        <v/>
      </c>
      <c r="BM16" s="274" t="str">
        <f>IF(ISBLANK(Výsledky!$OD$3),"",Výsledky!OD75)</f>
        <v/>
      </c>
      <c r="BN16" s="274" t="str">
        <f>IF(ISBLANK(Výsledky!$OK$3),"",Výsledky!OK75)</f>
        <v/>
      </c>
      <c r="BO16" s="274" t="str">
        <f>IF(ISBLANK(Výsledky!$OR$3),"",Výsledky!OR75)</f>
        <v/>
      </c>
      <c r="BP16" s="274" t="str">
        <f>IF(ISBLANK(Výsledky!$OY$3),"",Výsledky!OY75)</f>
        <v/>
      </c>
      <c r="BQ16" s="274" t="str">
        <f>IF(ISBLANK(Výsledky!$PF$3),"",Výsledky!PF75)</f>
        <v/>
      </c>
      <c r="BR16" s="274" t="str">
        <f>IF(ISBLANK(Výsledky!$PM$3),"",Výsledky!PM75)</f>
        <v/>
      </c>
      <c r="BS16" s="274" t="str">
        <f>IF(ISBLANK(Výsledky!$PT$3),"",Výsledky!PT75)</f>
        <v/>
      </c>
      <c r="BT16" s="274" t="str">
        <f>IF(ISBLANK(Výsledky!$QA$3),"",Výsledky!QA75)</f>
        <v/>
      </c>
      <c r="BU16" s="274" t="str">
        <f>IF(ISBLANK(Výsledky!$QH$3),"",Výsledky!QH116)</f>
        <v/>
      </c>
      <c r="BV16" s="274" t="str">
        <f>IF(ISBLANK(Výsledky!$QO$3),"",Výsledky!QO116)</f>
        <v/>
      </c>
      <c r="BW16" s="284" t="str">
        <f>IF(ISBLANK(Výsledky!$QV$3),"",Výsledky!QV116)</f>
        <v/>
      </c>
      <c r="BX16" s="322"/>
      <c r="BZ16" s="201"/>
      <c r="CA16" s="8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>
      <c r="A17" s="1"/>
      <c r="B17" s="246" t="s">
        <v>105</v>
      </c>
      <c r="C17" s="57">
        <f>Tipy!A62</f>
        <v>25</v>
      </c>
      <c r="D17" s="256" t="str">
        <f>IF(Tipy!B62="","",Tipy!B62)</f>
        <v>Roman9YNWA</v>
      </c>
      <c r="E17" s="55">
        <f>SUM(F17:J17)</f>
        <v>140</v>
      </c>
      <c r="F17" s="260">
        <f>IF(ISBLANK(Výsledky!$I$3),"-",SUM(K17:P17,R17,T17,V17,W17,Y17,AA17,AC17,AD17,AF17:AH17,AJ17,AL17:AN17,AQ17,AT17:AV17,AX17,AZ17,BC17,BE17,BH17:BK17,BM17,BP17,BQ17,BS17,BU17,BV17))</f>
        <v>140</v>
      </c>
      <c r="G17" s="294" t="str">
        <f>IF(ISBLANK(Výsledky!$AY$3),"-",SUM(Q17,U17,X17,AB17,AE17,AI17,AW17,AY17,BD17,BF17,BL17,BN17,BR17,BT17,BW17))</f>
        <v>-</v>
      </c>
      <c r="H17" s="295" t="str">
        <f>IF(ISBLANK(Výsledky!$BM$3),"-",SUM(S17,Z17,AK17,AP17,AR17,BA17))</f>
        <v>-</v>
      </c>
      <c r="I17" s="261" t="str">
        <f>IF(ISBLANK(Výsledky!$GI$3),"-",SUM(AO17,AS17,BB17,BG17,BO17,BX17))</f>
        <v>-</v>
      </c>
      <c r="J17" s="282" t="str">
        <f>IF(ISBLANK(Výsledky!$I$3),"",Výsledky!I67)</f>
        <v>-</v>
      </c>
      <c r="K17" s="285">
        <f>IF(ISBLANK(Výsledky!$P$3),"",Výsledky!P68)</f>
        <v>40</v>
      </c>
      <c r="L17" s="288">
        <f>IF(ISBLANK(Výsledky!$W$3),"",Výsledky!W68)</f>
        <v>80</v>
      </c>
      <c r="M17" s="274">
        <f>IF(ISBLANK(Výsledky!$AD$3),"",Výsledky!AD68)</f>
        <v>20</v>
      </c>
      <c r="N17" s="274" t="str">
        <f>IF(ISBLANK(Výsledky!$AK$3),"",Výsledky!AK62)</f>
        <v/>
      </c>
      <c r="O17" s="274" t="str">
        <f>IF(ISBLANK(Výsledky!$AR$3),"",Výsledky!AR62)</f>
        <v/>
      </c>
      <c r="P17" s="274" t="str">
        <f>IF(ISBLANK(Výsledky!$AY$3),"",Výsledky!AY62)</f>
        <v/>
      </c>
      <c r="Q17" s="274" t="str">
        <f>IF(ISBLANK(Výsledky!$BF$3),"",Výsledky!BF62)</f>
        <v/>
      </c>
      <c r="R17" s="274" t="str">
        <f>IF(ISBLANK(Výsledky!$BM$3),"",Výsledky!BM62)</f>
        <v/>
      </c>
      <c r="S17" s="274" t="str">
        <f>IF(ISBLANK(Výsledky!$BT$3),"",Výsledky!BT62)</f>
        <v/>
      </c>
      <c r="T17" s="274" t="str">
        <f>IF(ISBLANK(Výsledky!$CA$3),"",Výsledky!CA62)</f>
        <v/>
      </c>
      <c r="U17" s="274" t="str">
        <f>IF(ISBLANK(Výsledky!$CH$3),"",Výsledky!CH62)</f>
        <v/>
      </c>
      <c r="V17" s="274" t="str">
        <f>IF(ISBLANK(Výsledky!$CO$3),"",Výsledky!CO62)</f>
        <v/>
      </c>
      <c r="W17" s="274" t="str">
        <f>IF(ISBLANK(Výsledky!$CV$3),"",Výsledky!CV62)</f>
        <v/>
      </c>
      <c r="X17" s="274" t="str">
        <f>IF(ISBLANK(Výsledky!$DC$3),"",Výsledky!DC62)</f>
        <v/>
      </c>
      <c r="Y17" s="274" t="str">
        <f>IF(ISBLANK(Výsledky!$DJ$3),"",Výsledky!DJ62)</f>
        <v/>
      </c>
      <c r="Z17" s="274" t="str">
        <f>IF(ISBLANK(Výsledky!$DQ$3),"",Výsledky!DQ62)</f>
        <v/>
      </c>
      <c r="AA17" s="274" t="str">
        <f>IF(ISBLANK(Výsledky!$DX$3),"",Výsledky!DX62)</f>
        <v/>
      </c>
      <c r="AB17" s="274" t="str">
        <f>IF(ISBLANK(Výsledky!$EE$3),"",Výsledky!EE62)</f>
        <v/>
      </c>
      <c r="AC17" s="274" t="str">
        <f>IF(ISBLANK(Výsledky!$EL$3),"",Výsledky!EL62)</f>
        <v/>
      </c>
      <c r="AD17" s="274" t="str">
        <f>IF(ISBLANK(Výsledky!$ES$3),"",Výsledky!ES62)</f>
        <v/>
      </c>
      <c r="AE17" s="274" t="str">
        <f>IF(ISBLANK(Výsledky!$EZ$3),"",Výsledky!EZ62)</f>
        <v/>
      </c>
      <c r="AF17" s="274" t="str">
        <f>IF(ISBLANK(Výsledky!$FG$3),"",Výsledky!FG62)</f>
        <v/>
      </c>
      <c r="AG17" s="274" t="str">
        <f>IF(ISBLANK(Výsledky!$FN$3),"",Výsledky!FN62)</f>
        <v/>
      </c>
      <c r="AH17" s="274" t="str">
        <f>IF(ISBLANK(Výsledky!$FU$3),"",Výsledky!FU62)</f>
        <v/>
      </c>
      <c r="AI17" s="274" t="str">
        <f>IF(ISBLANK(Výsledky!$GB$3),"",Výsledky!GB62)</f>
        <v/>
      </c>
      <c r="AJ17" s="274" t="str">
        <f>IF(ISBLANK(Výsledky!$GI$3),"",Výsledky!GI62)</f>
        <v/>
      </c>
      <c r="AK17" s="274" t="str">
        <f>IF(ISBLANK(Výsledky!$GP$3),"",Výsledky!GP62)</f>
        <v/>
      </c>
      <c r="AL17" s="274" t="str">
        <f>IF(ISBLANK(Výsledky!$GW$3),"",Výsledky!GW62)</f>
        <v/>
      </c>
      <c r="AM17" s="274" t="str">
        <f>IF(ISBLANK(Výsledky!$HD$3),"",Výsledky!HD62)</f>
        <v/>
      </c>
      <c r="AN17" s="274" t="str">
        <f>IF(ISBLANK(Výsledky!$HK$3),"",Výsledky!HK62)</f>
        <v/>
      </c>
      <c r="AO17" s="274" t="str">
        <f>IF(ISBLANK(Výsledky!$HR$3),"",Výsledky!HR62)</f>
        <v/>
      </c>
      <c r="AP17" s="274" t="str">
        <f>IF(ISBLANK(Výsledky!$HY$3),"",Výsledky!HY62)</f>
        <v/>
      </c>
      <c r="AQ17" s="274" t="str">
        <f>IF(ISBLANK(Výsledky!$IF$3),"",Výsledky!IF62)</f>
        <v/>
      </c>
      <c r="AR17" s="274" t="str">
        <f>IF(ISBLANK(Výsledky!$IM$3),"",Výsledky!IM62)</f>
        <v/>
      </c>
      <c r="AS17" s="274" t="str">
        <f>IF(ISBLANK(Výsledky!$IT$3),"",Výsledky!IT62)</f>
        <v/>
      </c>
      <c r="AT17" s="274" t="str">
        <f>IF(ISBLANK(Výsledky!$JA$3),"",Výsledky!JA62)</f>
        <v/>
      </c>
      <c r="AU17" s="274" t="str">
        <f>IF(ISBLANK(Výsledky!$JH$3),"",Výsledky!JH62)</f>
        <v/>
      </c>
      <c r="AV17" s="274" t="str">
        <f>IF(ISBLANK(Výsledky!$JO$3),"",Výsledky!JO62)</f>
        <v/>
      </c>
      <c r="AW17" s="274" t="str">
        <f>IF(ISBLANK(Výsledky!$JV$3),"",Výsledky!JV62)</f>
        <v/>
      </c>
      <c r="AX17" s="274" t="str">
        <f>IF(ISBLANK(Výsledky!$KC$3),"",Výsledky!KC62)</f>
        <v/>
      </c>
      <c r="AY17" s="274" t="str">
        <f>IF(ISBLANK(Výsledky!$KJ$3),"",Výsledky!KJ62)</f>
        <v/>
      </c>
      <c r="AZ17" s="274" t="str">
        <f>IF(ISBLANK(Výsledky!$KQ$3),"",Výsledky!KQ62)</f>
        <v/>
      </c>
      <c r="BA17" s="274" t="str">
        <f>IF(ISBLANK(Výsledky!$KX$3),"",Výsledky!KX62)</f>
        <v/>
      </c>
      <c r="BB17" s="274" t="str">
        <f>IF(ISBLANK(Výsledky!$LE$3),"",Výsledky!LE62)</f>
        <v/>
      </c>
      <c r="BC17" s="274" t="str">
        <f>IF(ISBLANK(Výsledky!$LL$3),"",Výsledky!LL62)</f>
        <v/>
      </c>
      <c r="BD17" s="274" t="str">
        <f>IF(ISBLANK(Výsledky!$LS$3),"",Výsledky!LS62)</f>
        <v/>
      </c>
      <c r="BE17" s="274" t="str">
        <f>IF(ISBLANK(Výsledky!$LZ$3),"",Výsledky!LZ62)</f>
        <v/>
      </c>
      <c r="BF17" s="274" t="str">
        <f>IF(ISBLANK(Výsledky!$MG$3),"",Výsledky!MG62)</f>
        <v/>
      </c>
      <c r="BG17" s="274" t="str">
        <f>IF(ISBLANK(Výsledky!$MN$3),"",Výsledky!MN62)</f>
        <v/>
      </c>
      <c r="BH17" s="274" t="str">
        <f>IF(ISBLANK(Výsledky!$MU$3),"",Výsledky!MU62)</f>
        <v/>
      </c>
      <c r="BI17" s="274" t="str">
        <f>IF(ISBLANK(Výsledky!$NB$3),"",Výsledky!NB62)</f>
        <v/>
      </c>
      <c r="BJ17" s="274" t="str">
        <f>IF(ISBLANK(Výsledky!$NI$3),"",Výsledky!NI62)</f>
        <v/>
      </c>
      <c r="BK17" s="274" t="str">
        <f>IF(ISBLANK(Výsledky!$NP$3),"",Výsledky!NP62)</f>
        <v/>
      </c>
      <c r="BL17" s="274" t="str">
        <f>IF(ISBLANK(Výsledky!$NW$3),"",Výsledky!NW62)</f>
        <v/>
      </c>
      <c r="BM17" s="274" t="str">
        <f>IF(ISBLANK(Výsledky!$OD$3),"",Výsledky!OD62)</f>
        <v/>
      </c>
      <c r="BN17" s="274" t="str">
        <f>IF(ISBLANK(Výsledky!$OK$3),"",Výsledky!OK62)</f>
        <v/>
      </c>
      <c r="BO17" s="274" t="str">
        <f>IF(ISBLANK(Výsledky!$OR$3),"",Výsledky!OR62)</f>
        <v/>
      </c>
      <c r="BP17" s="274" t="str">
        <f>IF(ISBLANK(Výsledky!$OY$3),"",Výsledky!OY62)</f>
        <v/>
      </c>
      <c r="BQ17" s="274" t="str">
        <f>IF(ISBLANK(Výsledky!$PF$3),"",Výsledky!PF62)</f>
        <v/>
      </c>
      <c r="BR17" s="274" t="str">
        <f>IF(ISBLANK(Výsledky!$PM$3),"",Výsledky!PM62)</f>
        <v/>
      </c>
      <c r="BS17" s="274" t="str">
        <f>IF(ISBLANK(Výsledky!$PT$3),"",Výsledky!PT62)</f>
        <v/>
      </c>
      <c r="BT17" s="274" t="str">
        <f>IF(ISBLANK(Výsledky!$QA$3),"",Výsledky!QA62)</f>
        <v/>
      </c>
      <c r="BU17" s="274" t="str">
        <f>IF(ISBLANK(Výsledky!$QH$3),"",Výsledky!QH103)</f>
        <v/>
      </c>
      <c r="BV17" s="274" t="str">
        <f>IF(ISBLANK(Výsledky!$QO$3),"",Výsledky!QO103)</f>
        <v/>
      </c>
      <c r="BW17" s="284" t="str">
        <f>IF(ISBLANK(Výsledky!$QV$3),"",Výsledky!QV103)</f>
        <v/>
      </c>
      <c r="BX17" s="284"/>
      <c r="BY17" s="286"/>
      <c r="BZ17" s="201"/>
      <c r="CA17" s="8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>
      <c r="A18" s="1"/>
      <c r="B18" s="246" t="s">
        <v>106</v>
      </c>
      <c r="C18" s="57">
        <f>Tipy!A16</f>
        <v>63</v>
      </c>
      <c r="D18" s="256" t="str">
        <f>IF(Tipy!B16="","",Tipy!B16)</f>
        <v>Daniel</v>
      </c>
      <c r="E18" s="55">
        <f>SUM(F18:J18)</f>
        <v>140</v>
      </c>
      <c r="F18" s="260">
        <f>IF(ISBLANK(Výsledky!$I$3),"-",SUM(K18:P18,R18,T18,V18,W18,Y18,AA18,AC18,AD18,AF18:AH18,AJ18,AL18:AN18,AQ18,AT18:AV18,AX18,AZ18,BC18,BE18,BH18:BK18,BM18,BP18,BQ18,BS18,BU18,BV18))</f>
        <v>140</v>
      </c>
      <c r="G18" s="294" t="str">
        <f>IF(ISBLANK(Výsledky!$AY$3),"-",SUM(Q18,U18,X18,AB18,AE18,AI18,AW18,AY18,BD18,BF18,BL18,BN18,BR18,BT18,BW18))</f>
        <v>-</v>
      </c>
      <c r="H18" s="295" t="str">
        <f>IF(ISBLANK(Výsledky!$BM$3),"-",SUM(S18,Z18,AK18,AP18,AR18,BA18))</f>
        <v>-</v>
      </c>
      <c r="I18" s="261" t="str">
        <f>IF(ISBLANK(Výsledky!$GI$3),"-",SUM(AO18,AS18,BB18,BG18,BO18,BX18))</f>
        <v>-</v>
      </c>
      <c r="J18" s="282" t="str">
        <f>IF(ISBLANK(Výsledky!$I$3),"",Výsledky!I22)</f>
        <v>-</v>
      </c>
      <c r="K18" s="285">
        <f>IF(ISBLANK(Výsledky!$P$3),"",Výsledky!P22)</f>
        <v>80</v>
      </c>
      <c r="L18" s="288">
        <f>IF(ISBLANK(Výsledky!$W$3),"",Výsledky!W22)</f>
        <v>50</v>
      </c>
      <c r="M18" s="274">
        <f>IF(ISBLANK(Výsledky!$AD$3),"",Výsledky!AD22)</f>
        <v>10</v>
      </c>
      <c r="N18" s="274" t="str">
        <f>IF(ISBLANK(Výsledky!$AK$3),"",Výsledky!AK20)</f>
        <v/>
      </c>
      <c r="O18" s="274" t="str">
        <f>IF(ISBLANK(Výsledky!$AR$3),"",Výsledky!AR20)</f>
        <v/>
      </c>
      <c r="P18" s="274" t="str">
        <f>IF(ISBLANK(Výsledky!$AY$3),"",Výsledky!AY20)</f>
        <v/>
      </c>
      <c r="Q18" s="274" t="str">
        <f>IF(ISBLANK(Výsledky!$BF$3),"",Výsledky!BF20)</f>
        <v/>
      </c>
      <c r="R18" s="274" t="str">
        <f>IF(ISBLANK(Výsledky!$BM$3),"",Výsledky!BM20)</f>
        <v/>
      </c>
      <c r="S18" s="274" t="str">
        <f>IF(ISBLANK(Výsledky!$BT$3),"",Výsledky!BT20)</f>
        <v/>
      </c>
      <c r="T18" s="274" t="str">
        <f>IF(ISBLANK(Výsledky!$CA$3),"",Výsledky!CA20)</f>
        <v/>
      </c>
      <c r="U18" s="274" t="str">
        <f>IF(ISBLANK(Výsledky!$CH$3),"",Výsledky!CH20)</f>
        <v/>
      </c>
      <c r="V18" s="274" t="str">
        <f>IF(ISBLANK(Výsledky!$CO$3),"",Výsledky!CO20)</f>
        <v/>
      </c>
      <c r="W18" s="274" t="str">
        <f>IF(ISBLANK(Výsledky!$CV$3),"",Výsledky!CV20)</f>
        <v/>
      </c>
      <c r="X18" s="274" t="str">
        <f>IF(ISBLANK(Výsledky!$DC$3),"",Výsledky!DC20)</f>
        <v/>
      </c>
      <c r="Y18" s="274" t="str">
        <f>IF(ISBLANK(Výsledky!$DJ$3),"",Výsledky!DJ20)</f>
        <v/>
      </c>
      <c r="Z18" s="274" t="str">
        <f>IF(ISBLANK(Výsledky!$DQ$3),"",Výsledky!DQ20)</f>
        <v/>
      </c>
      <c r="AA18" s="274" t="str">
        <f>IF(ISBLANK(Výsledky!$DX$3),"",Výsledky!DX20)</f>
        <v/>
      </c>
      <c r="AB18" s="274" t="str">
        <f>IF(ISBLANK(Výsledky!$EE$3),"",Výsledky!EE20)</f>
        <v/>
      </c>
      <c r="AC18" s="274" t="str">
        <f>IF(ISBLANK(Výsledky!$EL$3),"",Výsledky!EL20)</f>
        <v/>
      </c>
      <c r="AD18" s="274" t="str">
        <f>IF(ISBLANK(Výsledky!$ES$3),"",Výsledky!ES20)</f>
        <v/>
      </c>
      <c r="AE18" s="274" t="str">
        <f>IF(ISBLANK(Výsledky!$EZ$3),"",Výsledky!EZ20)</f>
        <v/>
      </c>
      <c r="AF18" s="274" t="str">
        <f>IF(ISBLANK(Výsledky!$FG$3),"",Výsledky!FG20)</f>
        <v/>
      </c>
      <c r="AG18" s="274" t="str">
        <f>IF(ISBLANK(Výsledky!$FN$3),"",Výsledky!FN20)</f>
        <v/>
      </c>
      <c r="AH18" s="274" t="str">
        <f>IF(ISBLANK(Výsledky!$FU$3),"",Výsledky!FU20)</f>
        <v/>
      </c>
      <c r="AI18" s="274" t="str">
        <f>IF(ISBLANK(Výsledky!$GB$3),"",Výsledky!GB20)</f>
        <v/>
      </c>
      <c r="AJ18" s="274" t="str">
        <f>IF(ISBLANK(Výsledky!$GI$3),"",Výsledky!GI20)</f>
        <v/>
      </c>
      <c r="AK18" s="274" t="str">
        <f>IF(ISBLANK(Výsledky!$GP$3),"",Výsledky!GP20)</f>
        <v/>
      </c>
      <c r="AL18" s="274" t="str">
        <f>IF(ISBLANK(Výsledky!$GW$3),"",Výsledky!GW20)</f>
        <v/>
      </c>
      <c r="AM18" s="274" t="str">
        <f>IF(ISBLANK(Výsledky!$HD$3),"",Výsledky!HD20)</f>
        <v/>
      </c>
      <c r="AN18" s="274" t="str">
        <f>IF(ISBLANK(Výsledky!$HK$3),"",Výsledky!HK20)</f>
        <v/>
      </c>
      <c r="AO18" s="274" t="str">
        <f>IF(ISBLANK(Výsledky!$HR$3),"",Výsledky!HR20)</f>
        <v/>
      </c>
      <c r="AP18" s="274" t="str">
        <f>IF(ISBLANK(Výsledky!$HY$3),"",Výsledky!HY20)</f>
        <v/>
      </c>
      <c r="AQ18" s="274" t="str">
        <f>IF(ISBLANK(Výsledky!$IF$3),"",Výsledky!IF20)</f>
        <v/>
      </c>
      <c r="AR18" s="274" t="str">
        <f>IF(ISBLANK(Výsledky!$IM$3),"",Výsledky!IM20)</f>
        <v/>
      </c>
      <c r="AS18" s="274" t="str">
        <f>IF(ISBLANK(Výsledky!$IT$3),"",Výsledky!IT20)</f>
        <v/>
      </c>
      <c r="AT18" s="274" t="str">
        <f>IF(ISBLANK(Výsledky!$JA$3),"",Výsledky!JA20)</f>
        <v/>
      </c>
      <c r="AU18" s="274" t="str">
        <f>IF(ISBLANK(Výsledky!$JH$3),"",Výsledky!JH20)</f>
        <v/>
      </c>
      <c r="AV18" s="274" t="str">
        <f>IF(ISBLANK(Výsledky!$JO$3),"",Výsledky!JO20)</f>
        <v/>
      </c>
      <c r="AW18" s="274" t="str">
        <f>IF(ISBLANK(Výsledky!$JV$3),"",Výsledky!JV20)</f>
        <v/>
      </c>
      <c r="AX18" s="274" t="str">
        <f>IF(ISBLANK(Výsledky!$KC$3),"",Výsledky!KC20)</f>
        <v/>
      </c>
      <c r="AY18" s="274" t="str">
        <f>IF(ISBLANK(Výsledky!$KJ$3),"",Výsledky!KJ20)</f>
        <v/>
      </c>
      <c r="AZ18" s="274" t="str">
        <f>IF(ISBLANK(Výsledky!$KQ$3),"",Výsledky!KQ20)</f>
        <v/>
      </c>
      <c r="BA18" s="274" t="str">
        <f>IF(ISBLANK(Výsledky!$KX$3),"",Výsledky!KX20)</f>
        <v/>
      </c>
      <c r="BB18" s="274" t="str">
        <f>IF(ISBLANK(Výsledky!$LE$3),"",Výsledky!LE20)</f>
        <v/>
      </c>
      <c r="BC18" s="274" t="str">
        <f>IF(ISBLANK(Výsledky!$LL$3),"",Výsledky!LL20)</f>
        <v/>
      </c>
      <c r="BD18" s="274" t="str">
        <f>IF(ISBLANK(Výsledky!$LS$3),"",Výsledky!LS20)</f>
        <v/>
      </c>
      <c r="BE18" s="274" t="str">
        <f>IF(ISBLANK(Výsledky!$LZ$3),"",Výsledky!LZ20)</f>
        <v/>
      </c>
      <c r="BF18" s="274" t="str">
        <f>IF(ISBLANK(Výsledky!$MG$3),"",Výsledky!MG20)</f>
        <v/>
      </c>
      <c r="BG18" s="274" t="str">
        <f>IF(ISBLANK(Výsledky!$MN$3),"",Výsledky!MN20)</f>
        <v/>
      </c>
      <c r="BH18" s="274" t="str">
        <f>IF(ISBLANK(Výsledky!$MU$3),"",Výsledky!MU20)</f>
        <v/>
      </c>
      <c r="BI18" s="274" t="str">
        <f>IF(ISBLANK(Výsledky!$NB$3),"",Výsledky!NB20)</f>
        <v/>
      </c>
      <c r="BJ18" s="274" t="str">
        <f>IF(ISBLANK(Výsledky!$NI$3),"",Výsledky!NI20)</f>
        <v/>
      </c>
      <c r="BK18" s="274" t="str">
        <f>IF(ISBLANK(Výsledky!$NP$3),"",Výsledky!NP20)</f>
        <v/>
      </c>
      <c r="BL18" s="274" t="str">
        <f>IF(ISBLANK(Výsledky!$NW$3),"",Výsledky!NW20)</f>
        <v/>
      </c>
      <c r="BM18" s="274" t="str">
        <f>IF(ISBLANK(Výsledky!$OD$3),"",Výsledky!OD20)</f>
        <v/>
      </c>
      <c r="BN18" s="274" t="str">
        <f>IF(ISBLANK(Výsledky!$OK$3),"",Výsledky!OK20)</f>
        <v/>
      </c>
      <c r="BO18" s="274" t="str">
        <f>IF(ISBLANK(Výsledky!$OR$3),"",Výsledky!OR20)</f>
        <v/>
      </c>
      <c r="BP18" s="274" t="str">
        <f>IF(ISBLANK(Výsledky!$OY$3),"",Výsledky!OY20)</f>
        <v/>
      </c>
      <c r="BQ18" s="274" t="str">
        <f>IF(ISBLANK(Výsledky!$PF$3),"",Výsledky!PF20)</f>
        <v/>
      </c>
      <c r="BR18" s="274" t="str">
        <f>IF(ISBLANK(Výsledky!$PM$3),"",Výsledky!PM20)</f>
        <v/>
      </c>
      <c r="BS18" s="274" t="str">
        <f>IF(ISBLANK(Výsledky!$PT$3),"",Výsledky!PT20)</f>
        <v/>
      </c>
      <c r="BT18" s="274" t="str">
        <f>IF(ISBLANK(Výsledky!$QA$3),"",Výsledky!QA20)</f>
        <v/>
      </c>
      <c r="BU18" s="274" t="str">
        <f>IF(ISBLANK(Výsledky!$QH$3),"",Výsledky!QH61)</f>
        <v/>
      </c>
      <c r="BV18" s="274" t="str">
        <f>IF(ISBLANK(Výsledky!$QO$3),"",Výsledky!QO61)</f>
        <v/>
      </c>
      <c r="BW18" s="284" t="str">
        <f>IF(ISBLANK(Výsledky!$QV$3),"",Výsledky!QV61)</f>
        <v/>
      </c>
      <c r="BX18" s="284"/>
      <c r="BY18" s="286"/>
      <c r="BZ18" s="201"/>
      <c r="CA18" s="8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>
      <c r="A19" s="1"/>
      <c r="B19" s="246" t="s">
        <v>107</v>
      </c>
      <c r="C19" s="57">
        <f>Tipy!A13</f>
        <v>4</v>
      </c>
      <c r="D19" s="256" t="str">
        <f>IF(Tipy!B13="","",Tipy!B13)</f>
        <v>boss</v>
      </c>
      <c r="E19" s="55">
        <f>SUM(F19:J19)</f>
        <v>130</v>
      </c>
      <c r="F19" s="260">
        <f>IF(ISBLANK(Výsledky!$I$3),"-",SUM(K19:P19,R19,T19,V19,W19,Y19,AA19,AC19,AD19,AF19:AH19,AJ19,AL19:AN19,AQ19,AT19:AV19,AX19,AZ19,BC19,BE19,BH19:BK19,BM19,BP19,BQ19,BS19,BU19,BV19))</f>
        <v>130</v>
      </c>
      <c r="G19" s="294" t="str">
        <f>IF(ISBLANK(Výsledky!$AY$3),"-",SUM(Q19,U19,X19,AB19,AE19,AI19,AW19,AY19,BD19,BF19,BL19,BN19,BR19,BT19,BW19))</f>
        <v>-</v>
      </c>
      <c r="H19" s="295" t="str">
        <f>IF(ISBLANK(Výsledky!$BM$3),"-",SUM(S19,Z19,AK19,AP19,AR19,BA19))</f>
        <v>-</v>
      </c>
      <c r="I19" s="261" t="str">
        <f>IF(ISBLANK(Výsledky!$GI$3),"-",SUM(AO19,AS19,BB19,BG19,BO19,BX19))</f>
        <v>-</v>
      </c>
      <c r="J19" s="282" t="str">
        <f>IF(ISBLANK(Výsledky!$I$3),"",Výsledky!I19)</f>
        <v>-</v>
      </c>
      <c r="K19" s="285">
        <f>IF(ISBLANK(Výsledky!$P$3),"",Výsledky!P19)</f>
        <v>30</v>
      </c>
      <c r="L19" s="288">
        <f>IF(ISBLANK(Výsledky!$W$3),"",Výsledky!W19)</f>
        <v>40</v>
      </c>
      <c r="M19" s="274">
        <f>IF(ISBLANK(Výsledky!$AD$3),"",Výsledky!AD19)</f>
        <v>60</v>
      </c>
      <c r="N19" s="274" t="str">
        <f>IF(ISBLANK(Výsledky!$AK$3),"",Výsledky!AK18)</f>
        <v/>
      </c>
      <c r="O19" s="274" t="str">
        <f>IF(ISBLANK(Výsledky!$AR$3),"",Výsledky!AR18)</f>
        <v/>
      </c>
      <c r="P19" s="274" t="str">
        <f>IF(ISBLANK(Výsledky!$AY$3),"",Výsledky!AY18)</f>
        <v/>
      </c>
      <c r="Q19" s="274" t="str">
        <f>IF(ISBLANK(Výsledky!$BF$3),"",Výsledky!BF18)</f>
        <v/>
      </c>
      <c r="R19" s="274" t="str">
        <f>IF(ISBLANK(Výsledky!$BM$3),"",Výsledky!BM18)</f>
        <v/>
      </c>
      <c r="S19" s="274" t="str">
        <f>IF(ISBLANK(Výsledky!$BT$3),"",Výsledky!BT18)</f>
        <v/>
      </c>
      <c r="T19" s="274" t="str">
        <f>IF(ISBLANK(Výsledky!$CA$3),"",Výsledky!CA18)</f>
        <v/>
      </c>
      <c r="U19" s="274" t="str">
        <f>IF(ISBLANK(Výsledky!$CH$3),"",Výsledky!CH18)</f>
        <v/>
      </c>
      <c r="V19" s="274" t="str">
        <f>IF(ISBLANK(Výsledky!$CO$3),"",Výsledky!CO18)</f>
        <v/>
      </c>
      <c r="W19" s="274" t="str">
        <f>IF(ISBLANK(Výsledky!$CV$3),"",Výsledky!CV18)</f>
        <v/>
      </c>
      <c r="X19" s="274" t="str">
        <f>IF(ISBLANK(Výsledky!$DC$3),"",Výsledky!DC18)</f>
        <v/>
      </c>
      <c r="Y19" s="274" t="str">
        <f>IF(ISBLANK(Výsledky!$DJ$3),"",Výsledky!DJ18)</f>
        <v/>
      </c>
      <c r="Z19" s="274" t="str">
        <f>IF(ISBLANK(Výsledky!$DQ$3),"",Výsledky!DQ18)</f>
        <v/>
      </c>
      <c r="AA19" s="274" t="str">
        <f>IF(ISBLANK(Výsledky!$DX$3),"",Výsledky!DX18)</f>
        <v/>
      </c>
      <c r="AB19" s="274" t="str">
        <f>IF(ISBLANK(Výsledky!$EE$3),"",Výsledky!EE18)</f>
        <v/>
      </c>
      <c r="AC19" s="274" t="str">
        <f>IF(ISBLANK(Výsledky!$EL$3),"",Výsledky!EL18)</f>
        <v/>
      </c>
      <c r="AD19" s="274" t="str">
        <f>IF(ISBLANK(Výsledky!$ES$3),"",Výsledky!ES18)</f>
        <v/>
      </c>
      <c r="AE19" s="274" t="str">
        <f>IF(ISBLANK(Výsledky!$EZ$3),"",Výsledky!EZ18)</f>
        <v/>
      </c>
      <c r="AF19" s="274" t="str">
        <f>IF(ISBLANK(Výsledky!$FG$3),"",Výsledky!FG18)</f>
        <v/>
      </c>
      <c r="AG19" s="274" t="str">
        <f>IF(ISBLANK(Výsledky!$FN$3),"",Výsledky!FN18)</f>
        <v/>
      </c>
      <c r="AH19" s="274" t="str">
        <f>IF(ISBLANK(Výsledky!$FU$3),"",Výsledky!FU18)</f>
        <v/>
      </c>
      <c r="AI19" s="274" t="str">
        <f>IF(ISBLANK(Výsledky!$GB$3),"",Výsledky!GB18)</f>
        <v/>
      </c>
      <c r="AJ19" s="274" t="str">
        <f>IF(ISBLANK(Výsledky!$GI$3),"",Výsledky!GI18)</f>
        <v/>
      </c>
      <c r="AK19" s="274" t="str">
        <f>IF(ISBLANK(Výsledky!$GP$3),"",Výsledky!GP18)</f>
        <v/>
      </c>
      <c r="AL19" s="274" t="str">
        <f>IF(ISBLANK(Výsledky!$GW$3),"",Výsledky!GW18)</f>
        <v/>
      </c>
      <c r="AM19" s="274" t="str">
        <f>IF(ISBLANK(Výsledky!$HD$3),"",Výsledky!HD18)</f>
        <v/>
      </c>
      <c r="AN19" s="274" t="str">
        <f>IF(ISBLANK(Výsledky!$HK$3),"",Výsledky!HK18)</f>
        <v/>
      </c>
      <c r="AO19" s="274" t="str">
        <f>IF(ISBLANK(Výsledky!$HR$3),"",Výsledky!HR18)</f>
        <v/>
      </c>
      <c r="AP19" s="274" t="str">
        <f>IF(ISBLANK(Výsledky!$HY$3),"",Výsledky!HY18)</f>
        <v/>
      </c>
      <c r="AQ19" s="274" t="str">
        <f>IF(ISBLANK(Výsledky!$IF$3),"",Výsledky!IF18)</f>
        <v/>
      </c>
      <c r="AR19" s="274" t="str">
        <f>IF(ISBLANK(Výsledky!$IM$3),"",Výsledky!IM18)</f>
        <v/>
      </c>
      <c r="AS19" s="274" t="str">
        <f>IF(ISBLANK(Výsledky!$IT$3),"",Výsledky!IT18)</f>
        <v/>
      </c>
      <c r="AT19" s="274" t="str">
        <f>IF(ISBLANK(Výsledky!$JA$3),"",Výsledky!JA18)</f>
        <v/>
      </c>
      <c r="AU19" s="274" t="str">
        <f>IF(ISBLANK(Výsledky!$JH$3),"",Výsledky!JH18)</f>
        <v/>
      </c>
      <c r="AV19" s="274" t="str">
        <f>IF(ISBLANK(Výsledky!$JO$3),"",Výsledky!JO18)</f>
        <v/>
      </c>
      <c r="AW19" s="274" t="str">
        <f>IF(ISBLANK(Výsledky!$JV$3),"",Výsledky!JV18)</f>
        <v/>
      </c>
      <c r="AX19" s="274" t="str">
        <f>IF(ISBLANK(Výsledky!$KC$3),"",Výsledky!KC18)</f>
        <v/>
      </c>
      <c r="AY19" s="274" t="str">
        <f>IF(ISBLANK(Výsledky!$KJ$3),"",Výsledky!KJ18)</f>
        <v/>
      </c>
      <c r="AZ19" s="274" t="str">
        <f>IF(ISBLANK(Výsledky!$KQ$3),"",Výsledky!KQ18)</f>
        <v/>
      </c>
      <c r="BA19" s="274" t="str">
        <f>IF(ISBLANK(Výsledky!$KX$3),"",Výsledky!KX18)</f>
        <v/>
      </c>
      <c r="BB19" s="274" t="str">
        <f>IF(ISBLANK(Výsledky!$LE$3),"",Výsledky!LE18)</f>
        <v/>
      </c>
      <c r="BC19" s="274" t="str">
        <f>IF(ISBLANK(Výsledky!$LL$3),"",Výsledky!LL18)</f>
        <v/>
      </c>
      <c r="BD19" s="274" t="str">
        <f>IF(ISBLANK(Výsledky!$LS$3),"",Výsledky!LS18)</f>
        <v/>
      </c>
      <c r="BE19" s="274" t="str">
        <f>IF(ISBLANK(Výsledky!$LZ$3),"",Výsledky!LZ18)</f>
        <v/>
      </c>
      <c r="BF19" s="274" t="str">
        <f>IF(ISBLANK(Výsledky!$MG$3),"",Výsledky!MG18)</f>
        <v/>
      </c>
      <c r="BG19" s="274" t="str">
        <f>IF(ISBLANK(Výsledky!$MN$3),"",Výsledky!MN18)</f>
        <v/>
      </c>
      <c r="BH19" s="274" t="str">
        <f>IF(ISBLANK(Výsledky!$MU$3),"",Výsledky!MU18)</f>
        <v/>
      </c>
      <c r="BI19" s="274" t="str">
        <f>IF(ISBLANK(Výsledky!$NB$3),"",Výsledky!NB18)</f>
        <v/>
      </c>
      <c r="BJ19" s="274" t="str">
        <f>IF(ISBLANK(Výsledky!$NI$3),"",Výsledky!NI18)</f>
        <v/>
      </c>
      <c r="BK19" s="274" t="str">
        <f>IF(ISBLANK(Výsledky!$NP$3),"",Výsledky!NP18)</f>
        <v/>
      </c>
      <c r="BL19" s="274" t="str">
        <f>IF(ISBLANK(Výsledky!$NW$3),"",Výsledky!NW18)</f>
        <v/>
      </c>
      <c r="BM19" s="274" t="str">
        <f>IF(ISBLANK(Výsledky!$OD$3),"",Výsledky!OD18)</f>
        <v/>
      </c>
      <c r="BN19" s="274" t="str">
        <f>IF(ISBLANK(Výsledky!$OK$3),"",Výsledky!OK18)</f>
        <v/>
      </c>
      <c r="BO19" s="274" t="str">
        <f>IF(ISBLANK(Výsledky!$OR$3),"",Výsledky!OR18)</f>
        <v/>
      </c>
      <c r="BP19" s="274" t="str">
        <f>IF(ISBLANK(Výsledky!$OY$3),"",Výsledky!OY18)</f>
        <v/>
      </c>
      <c r="BQ19" s="274" t="str">
        <f>IF(ISBLANK(Výsledky!$PF$3),"",Výsledky!PF18)</f>
        <v/>
      </c>
      <c r="BR19" s="274" t="str">
        <f>IF(ISBLANK(Výsledky!$PM$3),"",Výsledky!PM18)</f>
        <v/>
      </c>
      <c r="BS19" s="274" t="str">
        <f>IF(ISBLANK(Výsledky!$PT$3),"",Výsledky!PT18)</f>
        <v/>
      </c>
      <c r="BT19" s="274" t="str">
        <f>IF(ISBLANK(Výsledky!$QA$3),"",Výsledky!QA18)</f>
        <v/>
      </c>
      <c r="BU19" s="274" t="str">
        <f>IF(ISBLANK(Výsledky!$QH$3),"",Výsledky!QH59)</f>
        <v/>
      </c>
      <c r="BV19" s="274" t="str">
        <f>IF(ISBLANK(Výsledky!$QO$3),"",Výsledky!QO59)</f>
        <v/>
      </c>
      <c r="BW19" s="284" t="str">
        <f>IF(ISBLANK(Výsledky!$QV$3),"",Výsledky!QV59)</f>
        <v/>
      </c>
      <c r="BX19" s="284"/>
      <c r="BY19" s="286"/>
      <c r="BZ19" s="201"/>
      <c r="CA19" s="8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>
      <c r="A20" s="1"/>
      <c r="B20" s="246" t="s">
        <v>108</v>
      </c>
      <c r="C20" s="57">
        <f>Tipy!A24</f>
        <v>14</v>
      </c>
      <c r="D20" s="256" t="str">
        <f>IF(Tipy!B24="","",Tipy!B24)</f>
        <v>ivez</v>
      </c>
      <c r="E20" s="55">
        <f>SUM(F20:J20)</f>
        <v>130</v>
      </c>
      <c r="F20" s="260">
        <f>IF(ISBLANK(Výsledky!$I$3),"-",SUM(K20:P20,R20,T20,V20,W20,Y20,AA20,AC20,AD20,AF20:AH20,AJ20,AL20:AN20,AQ20,AT20:AV20,AX20,AZ20,BC20,BE20,BH20:BK20,BM20,BP20,BQ20,BS20,BU20,BV20))</f>
        <v>130</v>
      </c>
      <c r="G20" s="294" t="str">
        <f>IF(ISBLANK(Výsledky!$AY$3),"-",SUM(Q20,U20,X20,AB20,AE20,AI20,AW20,AY20,BD20,BF20,BL20,BN20,BR20,BT20,BW20))</f>
        <v>-</v>
      </c>
      <c r="H20" s="295" t="str">
        <f>IF(ISBLANK(Výsledky!$BM$3),"-",SUM(S20,Z20,AK20,AP20,AR20,BA20))</f>
        <v>-</v>
      </c>
      <c r="I20" s="261" t="str">
        <f>IF(ISBLANK(Výsledky!$GI$3),"-",SUM(AO20,AS20,BB20,BG20,BO20,BX20))</f>
        <v>-</v>
      </c>
      <c r="J20" s="282" t="str">
        <f>IF(ISBLANK(Výsledky!$I$3),"",Výsledky!I30)</f>
        <v>-</v>
      </c>
      <c r="K20" s="285">
        <f>IF(ISBLANK(Výsledky!$P$3),"",Výsledky!P30)</f>
        <v>20</v>
      </c>
      <c r="L20" s="288">
        <f>IF(ISBLANK(Výsledky!$W$3),"",Výsledky!W30)</f>
        <v>80</v>
      </c>
      <c r="M20" s="274">
        <f>IF(ISBLANK(Výsledky!$AD$3),"",Výsledky!AD30)</f>
        <v>30</v>
      </c>
      <c r="N20" s="274" t="str">
        <f>IF(ISBLANK(Výsledky!$AK$3),"",Výsledky!AK27)</f>
        <v/>
      </c>
      <c r="O20" s="274" t="str">
        <f>IF(ISBLANK(Výsledky!$AR$3),"",Výsledky!AR27)</f>
        <v/>
      </c>
      <c r="P20" s="274" t="str">
        <f>IF(ISBLANK(Výsledky!$AY$3),"",Výsledky!AY27)</f>
        <v/>
      </c>
      <c r="Q20" s="274" t="str">
        <f>IF(ISBLANK(Výsledky!$BF$3),"",Výsledky!BF27)</f>
        <v/>
      </c>
      <c r="R20" s="274" t="str">
        <f>IF(ISBLANK(Výsledky!$BM$3),"",Výsledky!BM27)</f>
        <v/>
      </c>
      <c r="S20" s="274" t="str">
        <f>IF(ISBLANK(Výsledky!$BT$3),"",Výsledky!BT27)</f>
        <v/>
      </c>
      <c r="T20" s="274" t="str">
        <f>IF(ISBLANK(Výsledky!$CA$3),"",Výsledky!CA27)</f>
        <v/>
      </c>
      <c r="U20" s="274" t="str">
        <f>IF(ISBLANK(Výsledky!$CH$3),"",Výsledky!CH27)</f>
        <v/>
      </c>
      <c r="V20" s="274" t="str">
        <f>IF(ISBLANK(Výsledky!$CO$3),"",Výsledky!CO27)</f>
        <v/>
      </c>
      <c r="W20" s="274" t="str">
        <f>IF(ISBLANK(Výsledky!$CV$3),"",Výsledky!CV27)</f>
        <v/>
      </c>
      <c r="X20" s="274" t="str">
        <f>IF(ISBLANK(Výsledky!$DC$3),"",Výsledky!DC27)</f>
        <v/>
      </c>
      <c r="Y20" s="274" t="str">
        <f>IF(ISBLANK(Výsledky!$DJ$3),"",Výsledky!DJ27)</f>
        <v/>
      </c>
      <c r="Z20" s="274" t="str">
        <f>IF(ISBLANK(Výsledky!$DQ$3),"",Výsledky!DQ27)</f>
        <v/>
      </c>
      <c r="AA20" s="274" t="str">
        <f>IF(ISBLANK(Výsledky!$DX$3),"",Výsledky!DX27)</f>
        <v/>
      </c>
      <c r="AB20" s="274" t="str">
        <f>IF(ISBLANK(Výsledky!$EE$3),"",Výsledky!EE27)</f>
        <v/>
      </c>
      <c r="AC20" s="274" t="str">
        <f>IF(ISBLANK(Výsledky!$EL$3),"",Výsledky!EL27)</f>
        <v/>
      </c>
      <c r="AD20" s="274" t="str">
        <f>IF(ISBLANK(Výsledky!$ES$3),"",Výsledky!ES27)</f>
        <v/>
      </c>
      <c r="AE20" s="274" t="str">
        <f>IF(ISBLANK(Výsledky!$EZ$3),"",Výsledky!EZ27)</f>
        <v/>
      </c>
      <c r="AF20" s="274" t="str">
        <f>IF(ISBLANK(Výsledky!$FG$3),"",Výsledky!FG27)</f>
        <v/>
      </c>
      <c r="AG20" s="274" t="str">
        <f>IF(ISBLANK(Výsledky!$FN$3),"",Výsledky!FN27)</f>
        <v/>
      </c>
      <c r="AH20" s="274" t="str">
        <f>IF(ISBLANK(Výsledky!$FU$3),"",Výsledky!FU27)</f>
        <v/>
      </c>
      <c r="AI20" s="274" t="str">
        <f>IF(ISBLANK(Výsledky!$GB$3),"",Výsledky!GB27)</f>
        <v/>
      </c>
      <c r="AJ20" s="274" t="str">
        <f>IF(ISBLANK(Výsledky!$GI$3),"",Výsledky!GI27)</f>
        <v/>
      </c>
      <c r="AK20" s="274" t="str">
        <f>IF(ISBLANK(Výsledky!$GP$3),"",Výsledky!GP27)</f>
        <v/>
      </c>
      <c r="AL20" s="274" t="str">
        <f>IF(ISBLANK(Výsledky!$GW$3),"",Výsledky!GW27)</f>
        <v/>
      </c>
      <c r="AM20" s="274" t="str">
        <f>IF(ISBLANK(Výsledky!$HD$3),"",Výsledky!HD27)</f>
        <v/>
      </c>
      <c r="AN20" s="274" t="str">
        <f>IF(ISBLANK(Výsledky!$HK$3),"",Výsledky!HK27)</f>
        <v/>
      </c>
      <c r="AO20" s="274" t="str">
        <f>IF(ISBLANK(Výsledky!$HR$3),"",Výsledky!HR27)</f>
        <v/>
      </c>
      <c r="AP20" s="274" t="str">
        <f>IF(ISBLANK(Výsledky!$HY$3),"",Výsledky!HY27)</f>
        <v/>
      </c>
      <c r="AQ20" s="274" t="str">
        <f>IF(ISBLANK(Výsledky!$IF$3),"",Výsledky!IF27)</f>
        <v/>
      </c>
      <c r="AR20" s="274" t="str">
        <f>IF(ISBLANK(Výsledky!$IM$3),"",Výsledky!IM27)</f>
        <v/>
      </c>
      <c r="AS20" s="274" t="str">
        <f>IF(ISBLANK(Výsledky!$IT$3),"",Výsledky!IT27)</f>
        <v/>
      </c>
      <c r="AT20" s="274" t="str">
        <f>IF(ISBLANK(Výsledky!$JA$3),"",Výsledky!JA27)</f>
        <v/>
      </c>
      <c r="AU20" s="274" t="str">
        <f>IF(ISBLANK(Výsledky!$JH$3),"",Výsledky!JH27)</f>
        <v/>
      </c>
      <c r="AV20" s="274" t="str">
        <f>IF(ISBLANK(Výsledky!$JO$3),"",Výsledky!JO27)</f>
        <v/>
      </c>
      <c r="AW20" s="274" t="str">
        <f>IF(ISBLANK(Výsledky!$JV$3),"",Výsledky!JV27)</f>
        <v/>
      </c>
      <c r="AX20" s="274" t="str">
        <f>IF(ISBLANK(Výsledky!$KC$3),"",Výsledky!KC27)</f>
        <v/>
      </c>
      <c r="AY20" s="274" t="str">
        <f>IF(ISBLANK(Výsledky!$KJ$3),"",Výsledky!KJ27)</f>
        <v/>
      </c>
      <c r="AZ20" s="274" t="str">
        <f>IF(ISBLANK(Výsledky!$KQ$3),"",Výsledky!KQ27)</f>
        <v/>
      </c>
      <c r="BA20" s="274" t="str">
        <f>IF(ISBLANK(Výsledky!$KX$3),"",Výsledky!KX27)</f>
        <v/>
      </c>
      <c r="BB20" s="274" t="str">
        <f>IF(ISBLANK(Výsledky!$LE$3),"",Výsledky!LE27)</f>
        <v/>
      </c>
      <c r="BC20" s="274" t="str">
        <f>IF(ISBLANK(Výsledky!$LL$3),"",Výsledky!LL27)</f>
        <v/>
      </c>
      <c r="BD20" s="274" t="str">
        <f>IF(ISBLANK(Výsledky!$LS$3),"",Výsledky!LS27)</f>
        <v/>
      </c>
      <c r="BE20" s="274" t="str">
        <f>IF(ISBLANK(Výsledky!$LZ$3),"",Výsledky!LZ27)</f>
        <v/>
      </c>
      <c r="BF20" s="274" t="str">
        <f>IF(ISBLANK(Výsledky!$MG$3),"",Výsledky!MG27)</f>
        <v/>
      </c>
      <c r="BG20" s="274" t="str">
        <f>IF(ISBLANK(Výsledky!$MN$3),"",Výsledky!MN27)</f>
        <v/>
      </c>
      <c r="BH20" s="274" t="str">
        <f>IF(ISBLANK(Výsledky!$MU$3),"",Výsledky!MU27)</f>
        <v/>
      </c>
      <c r="BI20" s="274" t="str">
        <f>IF(ISBLANK(Výsledky!$NB$3),"",Výsledky!NB27)</f>
        <v/>
      </c>
      <c r="BJ20" s="274" t="str">
        <f>IF(ISBLANK(Výsledky!$NI$3),"",Výsledky!NI27)</f>
        <v/>
      </c>
      <c r="BK20" s="274" t="str">
        <f>IF(ISBLANK(Výsledky!$NP$3),"",Výsledky!NP27)</f>
        <v/>
      </c>
      <c r="BL20" s="274" t="str">
        <f>IF(ISBLANK(Výsledky!$NW$3),"",Výsledky!NW27)</f>
        <v/>
      </c>
      <c r="BM20" s="274" t="str">
        <f>IF(ISBLANK(Výsledky!$OD$3),"",Výsledky!OD27)</f>
        <v/>
      </c>
      <c r="BN20" s="274" t="str">
        <f>IF(ISBLANK(Výsledky!$OK$3),"",Výsledky!OK27)</f>
        <v/>
      </c>
      <c r="BO20" s="274" t="str">
        <f>IF(ISBLANK(Výsledky!$OR$3),"",Výsledky!OR27)</f>
        <v/>
      </c>
      <c r="BP20" s="274" t="str">
        <f>IF(ISBLANK(Výsledky!$OY$3),"",Výsledky!OY27)</f>
        <v/>
      </c>
      <c r="BQ20" s="274" t="str">
        <f>IF(ISBLANK(Výsledky!$PF$3),"",Výsledky!PF27)</f>
        <v/>
      </c>
      <c r="BR20" s="274" t="str">
        <f>IF(ISBLANK(Výsledky!$PM$3),"",Výsledky!PM27)</f>
        <v/>
      </c>
      <c r="BS20" s="274" t="str">
        <f>IF(ISBLANK(Výsledky!$PT$3),"",Výsledky!PT27)</f>
        <v/>
      </c>
      <c r="BT20" s="274" t="str">
        <f>IF(ISBLANK(Výsledky!$QA$3),"",Výsledky!QA27)</f>
        <v/>
      </c>
      <c r="BU20" s="274" t="str">
        <f>IF(ISBLANK(Výsledky!$QH$3),"",Výsledky!QH68)</f>
        <v/>
      </c>
      <c r="BV20" s="274" t="str">
        <f>IF(ISBLANK(Výsledky!$QO$3),"",Výsledky!QO68)</f>
        <v/>
      </c>
      <c r="BW20" s="284" t="str">
        <f>IF(ISBLANK(Výsledky!$QV$3),"",Výsledky!QV68)</f>
        <v/>
      </c>
      <c r="BX20" s="284"/>
      <c r="BY20" s="286"/>
      <c r="BZ20" s="201"/>
      <c r="CA20" s="8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>
      <c r="A21" s="1"/>
      <c r="B21" s="246" t="s">
        <v>109</v>
      </c>
      <c r="C21" s="57">
        <f>Tipy!A22</f>
        <v>15</v>
      </c>
      <c r="D21" s="256" t="str">
        <f>IF(Tipy!B22="","",Tipy!B22)</f>
        <v>Fifo</v>
      </c>
      <c r="E21" s="55">
        <f>SUM(F21:J21)</f>
        <v>130</v>
      </c>
      <c r="F21" s="260">
        <f>IF(ISBLANK(Výsledky!$I$3),"-",SUM(K21:P21,R21,T21,V21,W21,Y21,AA21,AC21,AD21,AF21:AH21,AJ21,AL21:AN21,AQ21,AT21:AV21,AX21,AZ21,BC21,BE21,BH21:BK21,BM21,BP21,BQ21,BS21,BU21,BV21))</f>
        <v>130</v>
      </c>
      <c r="G21" s="294" t="str">
        <f>IF(ISBLANK(Výsledky!$AY$3),"-",SUM(Q21,U21,X21,AB21,AE21,AI21,AW21,AY21,BD21,BF21,BL21,BN21,BR21,BT21,BW21))</f>
        <v>-</v>
      </c>
      <c r="H21" s="295" t="str">
        <f>IF(ISBLANK(Výsledky!$BM$3),"-",SUM(S21,Z21,AK21,AP21,AR21,BA21))</f>
        <v>-</v>
      </c>
      <c r="I21" s="261" t="str">
        <f>IF(ISBLANK(Výsledky!$GI$3),"-",SUM(AO21,AS21,BB21,BG21,BO21,BX21))</f>
        <v>-</v>
      </c>
      <c r="J21" s="282" t="str">
        <f>IF(ISBLANK(Výsledky!$I$3),"",Výsledky!I28)</f>
        <v>-</v>
      </c>
      <c r="K21" s="285">
        <f>IF(ISBLANK(Výsledky!$P$3),"",Výsledky!P28)</f>
        <v>80</v>
      </c>
      <c r="L21" s="288">
        <f>IF(ISBLANK(Výsledky!$W$3),"",Výsledky!W28)</f>
        <v>40</v>
      </c>
      <c r="M21" s="274">
        <f>IF(ISBLANK(Výsledky!$AD$3),"",Výsledky!AD28)</f>
        <v>10</v>
      </c>
      <c r="N21" s="274" t="str">
        <f>IF(ISBLANK(Výsledky!$AK$3),"",Výsledky!AK25)</f>
        <v/>
      </c>
      <c r="O21" s="274" t="str">
        <f>IF(ISBLANK(Výsledky!$AR$3),"",Výsledky!AR25)</f>
        <v/>
      </c>
      <c r="P21" s="274" t="str">
        <f>IF(ISBLANK(Výsledky!$AY$3),"",Výsledky!AY25)</f>
        <v/>
      </c>
      <c r="Q21" s="274" t="str">
        <f>IF(ISBLANK(Výsledky!$BF$3),"",Výsledky!BF25)</f>
        <v/>
      </c>
      <c r="R21" s="274" t="str">
        <f>IF(ISBLANK(Výsledky!$BM$3),"",Výsledky!BM25)</f>
        <v/>
      </c>
      <c r="S21" s="274" t="str">
        <f>IF(ISBLANK(Výsledky!$BT$3),"",Výsledky!BT25)</f>
        <v/>
      </c>
      <c r="T21" s="274" t="str">
        <f>IF(ISBLANK(Výsledky!$CA$3),"",Výsledky!CA25)</f>
        <v/>
      </c>
      <c r="U21" s="274" t="str">
        <f>IF(ISBLANK(Výsledky!$CH$3),"",Výsledky!CH25)</f>
        <v/>
      </c>
      <c r="V21" s="274" t="str">
        <f>IF(ISBLANK(Výsledky!$CO$3),"",Výsledky!CO25)</f>
        <v/>
      </c>
      <c r="W21" s="274" t="str">
        <f>IF(ISBLANK(Výsledky!$CV$3),"",Výsledky!CV25)</f>
        <v/>
      </c>
      <c r="X21" s="274" t="str">
        <f>IF(ISBLANK(Výsledky!$DC$3),"",Výsledky!DC25)</f>
        <v/>
      </c>
      <c r="Y21" s="274" t="str">
        <f>IF(ISBLANK(Výsledky!$DJ$3),"",Výsledky!DJ25)</f>
        <v/>
      </c>
      <c r="Z21" s="274" t="str">
        <f>IF(ISBLANK(Výsledky!$DQ$3),"",Výsledky!DQ25)</f>
        <v/>
      </c>
      <c r="AA21" s="274" t="str">
        <f>IF(ISBLANK(Výsledky!$DX$3),"",Výsledky!DX25)</f>
        <v/>
      </c>
      <c r="AB21" s="274" t="str">
        <f>IF(ISBLANK(Výsledky!$EE$3),"",Výsledky!EE25)</f>
        <v/>
      </c>
      <c r="AC21" s="274" t="str">
        <f>IF(ISBLANK(Výsledky!$EL$3),"",Výsledky!EL25)</f>
        <v/>
      </c>
      <c r="AD21" s="274" t="str">
        <f>IF(ISBLANK(Výsledky!$ES$3),"",Výsledky!ES25)</f>
        <v/>
      </c>
      <c r="AE21" s="274" t="str">
        <f>IF(ISBLANK(Výsledky!$EZ$3),"",Výsledky!EZ25)</f>
        <v/>
      </c>
      <c r="AF21" s="274" t="str">
        <f>IF(ISBLANK(Výsledky!$FG$3),"",Výsledky!FG25)</f>
        <v/>
      </c>
      <c r="AG21" s="274" t="str">
        <f>IF(ISBLANK(Výsledky!$FN$3),"",Výsledky!FN25)</f>
        <v/>
      </c>
      <c r="AH21" s="274" t="str">
        <f>IF(ISBLANK(Výsledky!$FU$3),"",Výsledky!FU25)</f>
        <v/>
      </c>
      <c r="AI21" s="274" t="str">
        <f>IF(ISBLANK(Výsledky!$GB$3),"",Výsledky!GB25)</f>
        <v/>
      </c>
      <c r="AJ21" s="274" t="str">
        <f>IF(ISBLANK(Výsledky!$GI$3),"",Výsledky!GI25)</f>
        <v/>
      </c>
      <c r="AK21" s="274" t="str">
        <f>IF(ISBLANK(Výsledky!$GP$3),"",Výsledky!GP25)</f>
        <v/>
      </c>
      <c r="AL21" s="274" t="str">
        <f>IF(ISBLANK(Výsledky!$GW$3),"",Výsledky!GW25)</f>
        <v/>
      </c>
      <c r="AM21" s="274" t="str">
        <f>IF(ISBLANK(Výsledky!$HD$3),"",Výsledky!HD25)</f>
        <v/>
      </c>
      <c r="AN21" s="274" t="str">
        <f>IF(ISBLANK(Výsledky!$HK$3),"",Výsledky!HK25)</f>
        <v/>
      </c>
      <c r="AO21" s="274" t="str">
        <f>IF(ISBLANK(Výsledky!$HR$3),"",Výsledky!HR25)</f>
        <v/>
      </c>
      <c r="AP21" s="274" t="str">
        <f>IF(ISBLANK(Výsledky!$HY$3),"",Výsledky!HY25)</f>
        <v/>
      </c>
      <c r="AQ21" s="274" t="str">
        <f>IF(ISBLANK(Výsledky!$IF$3),"",Výsledky!IF25)</f>
        <v/>
      </c>
      <c r="AR21" s="274" t="str">
        <f>IF(ISBLANK(Výsledky!$IM$3),"",Výsledky!IM25)</f>
        <v/>
      </c>
      <c r="AS21" s="274" t="str">
        <f>IF(ISBLANK(Výsledky!$IT$3),"",Výsledky!IT25)</f>
        <v/>
      </c>
      <c r="AT21" s="274" t="str">
        <f>IF(ISBLANK(Výsledky!$JA$3),"",Výsledky!JA25)</f>
        <v/>
      </c>
      <c r="AU21" s="274" t="str">
        <f>IF(ISBLANK(Výsledky!$JH$3),"",Výsledky!JH25)</f>
        <v/>
      </c>
      <c r="AV21" s="274" t="str">
        <f>IF(ISBLANK(Výsledky!$JO$3),"",Výsledky!JO25)</f>
        <v/>
      </c>
      <c r="AW21" s="274" t="str">
        <f>IF(ISBLANK(Výsledky!$JV$3),"",Výsledky!JV25)</f>
        <v/>
      </c>
      <c r="AX21" s="274" t="str">
        <f>IF(ISBLANK(Výsledky!$KC$3),"",Výsledky!KC25)</f>
        <v/>
      </c>
      <c r="AY21" s="274" t="str">
        <f>IF(ISBLANK(Výsledky!$KJ$3),"",Výsledky!KJ25)</f>
        <v/>
      </c>
      <c r="AZ21" s="274" t="str">
        <f>IF(ISBLANK(Výsledky!$KQ$3),"",Výsledky!KQ25)</f>
        <v/>
      </c>
      <c r="BA21" s="274" t="str">
        <f>IF(ISBLANK(Výsledky!$KX$3),"",Výsledky!KX25)</f>
        <v/>
      </c>
      <c r="BB21" s="274" t="str">
        <f>IF(ISBLANK(Výsledky!$LE$3),"",Výsledky!LE25)</f>
        <v/>
      </c>
      <c r="BC21" s="274" t="str">
        <f>IF(ISBLANK(Výsledky!$LL$3),"",Výsledky!LL25)</f>
        <v/>
      </c>
      <c r="BD21" s="274" t="str">
        <f>IF(ISBLANK(Výsledky!$LS$3),"",Výsledky!LS25)</f>
        <v/>
      </c>
      <c r="BE21" s="274" t="str">
        <f>IF(ISBLANK(Výsledky!$LZ$3),"",Výsledky!LZ25)</f>
        <v/>
      </c>
      <c r="BF21" s="274" t="str">
        <f>IF(ISBLANK(Výsledky!$MG$3),"",Výsledky!MG25)</f>
        <v/>
      </c>
      <c r="BG21" s="274" t="str">
        <f>IF(ISBLANK(Výsledky!$MN$3),"",Výsledky!MN25)</f>
        <v/>
      </c>
      <c r="BH21" s="274" t="str">
        <f>IF(ISBLANK(Výsledky!$MU$3),"",Výsledky!MU25)</f>
        <v/>
      </c>
      <c r="BI21" s="274" t="str">
        <f>IF(ISBLANK(Výsledky!$NB$3),"",Výsledky!NB25)</f>
        <v/>
      </c>
      <c r="BJ21" s="274" t="str">
        <f>IF(ISBLANK(Výsledky!$NI$3),"",Výsledky!NI25)</f>
        <v/>
      </c>
      <c r="BK21" s="274" t="str">
        <f>IF(ISBLANK(Výsledky!$NP$3),"",Výsledky!NP25)</f>
        <v/>
      </c>
      <c r="BL21" s="274" t="str">
        <f>IF(ISBLANK(Výsledky!$NW$3),"",Výsledky!NW25)</f>
        <v/>
      </c>
      <c r="BM21" s="274" t="str">
        <f>IF(ISBLANK(Výsledky!$OD$3),"",Výsledky!OD25)</f>
        <v/>
      </c>
      <c r="BN21" s="274" t="str">
        <f>IF(ISBLANK(Výsledky!$OK$3),"",Výsledky!OK25)</f>
        <v/>
      </c>
      <c r="BO21" s="274" t="str">
        <f>IF(ISBLANK(Výsledky!$OR$3),"",Výsledky!OR25)</f>
        <v/>
      </c>
      <c r="BP21" s="274" t="str">
        <f>IF(ISBLANK(Výsledky!$OY$3),"",Výsledky!OY25)</f>
        <v/>
      </c>
      <c r="BQ21" s="274" t="str">
        <f>IF(ISBLANK(Výsledky!$PF$3),"",Výsledky!PF25)</f>
        <v/>
      </c>
      <c r="BR21" s="274" t="str">
        <f>IF(ISBLANK(Výsledky!$PM$3),"",Výsledky!PM25)</f>
        <v/>
      </c>
      <c r="BS21" s="274" t="str">
        <f>IF(ISBLANK(Výsledky!$PT$3),"",Výsledky!PT25)</f>
        <v/>
      </c>
      <c r="BT21" s="274" t="str">
        <f>IF(ISBLANK(Výsledky!$QA$3),"",Výsledky!QA25)</f>
        <v/>
      </c>
      <c r="BU21" s="274" t="str">
        <f>IF(ISBLANK(Výsledky!$QH$3),"",Výsledky!QH66)</f>
        <v/>
      </c>
      <c r="BV21" s="274" t="str">
        <f>IF(ISBLANK(Výsledky!$QO$3),"",Výsledky!QO66)</f>
        <v/>
      </c>
      <c r="BW21" s="284" t="str">
        <f>IF(ISBLANK(Výsledky!$QV$3),"",Výsledky!QV66)</f>
        <v/>
      </c>
      <c r="BX21" s="284"/>
      <c r="BY21" s="286"/>
      <c r="BZ21" s="201"/>
      <c r="CA21" s="8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>
      <c r="A22" s="1"/>
      <c r="B22" s="246" t="s">
        <v>110</v>
      </c>
      <c r="C22" s="57">
        <f>Tipy!A21</f>
        <v>34</v>
      </c>
      <c r="D22" s="256" t="str">
        <f>IF(Tipy!B21="","",Tipy!B21)</f>
        <v>Feri</v>
      </c>
      <c r="E22" s="55">
        <f>SUM(F22:J22)</f>
        <v>130</v>
      </c>
      <c r="F22" s="260">
        <f>IF(ISBLANK(Výsledky!$I$3),"-",SUM(K22:P22,R22,T22,V22,W22,Y22,AA22,AC22,AD22,AF22:AH22,AJ22,AL22:AN22,AQ22,AT22:AV22,AX22,AZ22,BC22,BE22,BH22:BK22,BM22,BP22,BQ22,BS22,BU22,BV22))</f>
        <v>130</v>
      </c>
      <c r="G22" s="294" t="str">
        <f>IF(ISBLANK(Výsledky!$AY$3),"-",SUM(Q22,U22,X22,AB22,AE22,AI22,AW22,AY22,BD22,BF22,BL22,BN22,BR22,BT22,BW22))</f>
        <v>-</v>
      </c>
      <c r="H22" s="295" t="str">
        <f>IF(ISBLANK(Výsledky!$BM$3),"-",SUM(S22,Z22,AK22,AP22,AR22,BA22))</f>
        <v>-</v>
      </c>
      <c r="I22" s="261" t="str">
        <f>IF(ISBLANK(Výsledky!$GI$3),"-",SUM(AO22,AS22,BB22,BG22,BO22,BX22))</f>
        <v>-</v>
      </c>
      <c r="J22" s="282" t="str">
        <f>IF(ISBLANK(Výsledky!$I$3),"",Výsledky!I27)</f>
        <v>-</v>
      </c>
      <c r="K22" s="285">
        <f>IF(ISBLANK(Výsledky!$P$3),"",Výsledky!P27)</f>
        <v>80</v>
      </c>
      <c r="L22" s="288">
        <f>IF(ISBLANK(Výsledky!$W$3),"",Výsledky!W27)</f>
        <v>40</v>
      </c>
      <c r="M22" s="274">
        <f>IF(ISBLANK(Výsledky!$AD$3),"",Výsledky!AD27)</f>
        <v>10</v>
      </c>
      <c r="N22" s="274" t="str">
        <f>IF(ISBLANK(Výsledky!$AK$3),"",Výsledky!AK24)</f>
        <v/>
      </c>
      <c r="O22" s="274" t="str">
        <f>IF(ISBLANK(Výsledky!$AR$3),"",Výsledky!AR24)</f>
        <v/>
      </c>
      <c r="P22" s="274" t="str">
        <f>IF(ISBLANK(Výsledky!$AY$3),"",Výsledky!AY24)</f>
        <v/>
      </c>
      <c r="Q22" s="274" t="str">
        <f>IF(ISBLANK(Výsledky!$BF$3),"",Výsledky!BF24)</f>
        <v/>
      </c>
      <c r="R22" s="274" t="str">
        <f>IF(ISBLANK(Výsledky!$BM$3),"",Výsledky!BM24)</f>
        <v/>
      </c>
      <c r="S22" s="274" t="str">
        <f>IF(ISBLANK(Výsledky!$BT$3),"",Výsledky!BT24)</f>
        <v/>
      </c>
      <c r="T22" s="274" t="str">
        <f>IF(ISBLANK(Výsledky!$CA$3),"",Výsledky!CA24)</f>
        <v/>
      </c>
      <c r="U22" s="274" t="str">
        <f>IF(ISBLANK(Výsledky!$CH$3),"",Výsledky!CH24)</f>
        <v/>
      </c>
      <c r="V22" s="274" t="str">
        <f>IF(ISBLANK(Výsledky!$CO$3),"",Výsledky!CO24)</f>
        <v/>
      </c>
      <c r="W22" s="274" t="str">
        <f>IF(ISBLANK(Výsledky!$CV$3),"",Výsledky!CV24)</f>
        <v/>
      </c>
      <c r="X22" s="274" t="str">
        <f>IF(ISBLANK(Výsledky!$DC$3),"",Výsledky!DC24)</f>
        <v/>
      </c>
      <c r="Y22" s="274" t="str">
        <f>IF(ISBLANK(Výsledky!$DJ$3),"",Výsledky!DJ24)</f>
        <v/>
      </c>
      <c r="Z22" s="274" t="str">
        <f>IF(ISBLANK(Výsledky!$DQ$3),"",Výsledky!DQ24)</f>
        <v/>
      </c>
      <c r="AA22" s="274" t="str">
        <f>IF(ISBLANK(Výsledky!$DX$3),"",Výsledky!DX24)</f>
        <v/>
      </c>
      <c r="AB22" s="274" t="str">
        <f>IF(ISBLANK(Výsledky!$EE$3),"",Výsledky!EE24)</f>
        <v/>
      </c>
      <c r="AC22" s="274" t="str">
        <f>IF(ISBLANK(Výsledky!$EL$3),"",Výsledky!EL24)</f>
        <v/>
      </c>
      <c r="AD22" s="274" t="str">
        <f>IF(ISBLANK(Výsledky!$ES$3),"",Výsledky!ES24)</f>
        <v/>
      </c>
      <c r="AE22" s="274" t="str">
        <f>IF(ISBLANK(Výsledky!$EZ$3),"",Výsledky!EZ24)</f>
        <v/>
      </c>
      <c r="AF22" s="274" t="str">
        <f>IF(ISBLANK(Výsledky!$FG$3),"",Výsledky!FG24)</f>
        <v/>
      </c>
      <c r="AG22" s="274" t="str">
        <f>IF(ISBLANK(Výsledky!$FN$3),"",Výsledky!FN24)</f>
        <v/>
      </c>
      <c r="AH22" s="274" t="str">
        <f>IF(ISBLANK(Výsledky!$FU$3),"",Výsledky!FU24)</f>
        <v/>
      </c>
      <c r="AI22" s="274" t="str">
        <f>IF(ISBLANK(Výsledky!$GB$3),"",Výsledky!GB24)</f>
        <v/>
      </c>
      <c r="AJ22" s="274" t="str">
        <f>IF(ISBLANK(Výsledky!$GI$3),"",Výsledky!GI24)</f>
        <v/>
      </c>
      <c r="AK22" s="274" t="str">
        <f>IF(ISBLANK(Výsledky!$GP$3),"",Výsledky!GP24)</f>
        <v/>
      </c>
      <c r="AL22" s="274" t="str">
        <f>IF(ISBLANK(Výsledky!$GW$3),"",Výsledky!GW24)</f>
        <v/>
      </c>
      <c r="AM22" s="274" t="str">
        <f>IF(ISBLANK(Výsledky!$HD$3),"",Výsledky!HD24)</f>
        <v/>
      </c>
      <c r="AN22" s="274" t="str">
        <f>IF(ISBLANK(Výsledky!$HK$3),"",Výsledky!HK24)</f>
        <v/>
      </c>
      <c r="AO22" s="274" t="str">
        <f>IF(ISBLANK(Výsledky!$HR$3),"",Výsledky!HR24)</f>
        <v/>
      </c>
      <c r="AP22" s="274" t="str">
        <f>IF(ISBLANK(Výsledky!$HY$3),"",Výsledky!HY24)</f>
        <v/>
      </c>
      <c r="AQ22" s="274" t="str">
        <f>IF(ISBLANK(Výsledky!$IF$3),"",Výsledky!IF24)</f>
        <v/>
      </c>
      <c r="AR22" s="274" t="str">
        <f>IF(ISBLANK(Výsledky!$IM$3),"",Výsledky!IM24)</f>
        <v/>
      </c>
      <c r="AS22" s="274" t="str">
        <f>IF(ISBLANK(Výsledky!$IT$3),"",Výsledky!IT24)</f>
        <v/>
      </c>
      <c r="AT22" s="274" t="str">
        <f>IF(ISBLANK(Výsledky!$JA$3),"",Výsledky!JA24)</f>
        <v/>
      </c>
      <c r="AU22" s="274" t="str">
        <f>IF(ISBLANK(Výsledky!$JH$3),"",Výsledky!JH24)</f>
        <v/>
      </c>
      <c r="AV22" s="274" t="str">
        <f>IF(ISBLANK(Výsledky!$JO$3),"",Výsledky!JO24)</f>
        <v/>
      </c>
      <c r="AW22" s="274" t="str">
        <f>IF(ISBLANK(Výsledky!$JV$3),"",Výsledky!JV24)</f>
        <v/>
      </c>
      <c r="AX22" s="274" t="str">
        <f>IF(ISBLANK(Výsledky!$KC$3),"",Výsledky!KC24)</f>
        <v/>
      </c>
      <c r="AY22" s="274" t="str">
        <f>IF(ISBLANK(Výsledky!$KJ$3),"",Výsledky!KJ24)</f>
        <v/>
      </c>
      <c r="AZ22" s="274" t="str">
        <f>IF(ISBLANK(Výsledky!$KQ$3),"",Výsledky!KQ24)</f>
        <v/>
      </c>
      <c r="BA22" s="274" t="str">
        <f>IF(ISBLANK(Výsledky!$KX$3),"",Výsledky!KX24)</f>
        <v/>
      </c>
      <c r="BB22" s="274" t="str">
        <f>IF(ISBLANK(Výsledky!$LE$3),"",Výsledky!LE24)</f>
        <v/>
      </c>
      <c r="BC22" s="274" t="str">
        <f>IF(ISBLANK(Výsledky!$LL$3),"",Výsledky!LL24)</f>
        <v/>
      </c>
      <c r="BD22" s="274" t="str">
        <f>IF(ISBLANK(Výsledky!$LS$3),"",Výsledky!LS24)</f>
        <v/>
      </c>
      <c r="BE22" s="274" t="str">
        <f>IF(ISBLANK(Výsledky!$LZ$3),"",Výsledky!LZ24)</f>
        <v/>
      </c>
      <c r="BF22" s="274" t="str">
        <f>IF(ISBLANK(Výsledky!$MG$3),"",Výsledky!MG24)</f>
        <v/>
      </c>
      <c r="BG22" s="274" t="str">
        <f>IF(ISBLANK(Výsledky!$MN$3),"",Výsledky!MN24)</f>
        <v/>
      </c>
      <c r="BH22" s="274" t="str">
        <f>IF(ISBLANK(Výsledky!$MU$3),"",Výsledky!MU24)</f>
        <v/>
      </c>
      <c r="BI22" s="274" t="str">
        <f>IF(ISBLANK(Výsledky!$NB$3),"",Výsledky!NB24)</f>
        <v/>
      </c>
      <c r="BJ22" s="274" t="str">
        <f>IF(ISBLANK(Výsledky!$NI$3),"",Výsledky!NI24)</f>
        <v/>
      </c>
      <c r="BK22" s="274" t="str">
        <f>IF(ISBLANK(Výsledky!$NP$3),"",Výsledky!NP24)</f>
        <v/>
      </c>
      <c r="BL22" s="274" t="str">
        <f>IF(ISBLANK(Výsledky!$NW$3),"",Výsledky!NW24)</f>
        <v/>
      </c>
      <c r="BM22" s="274" t="str">
        <f>IF(ISBLANK(Výsledky!$OD$3),"",Výsledky!OD24)</f>
        <v/>
      </c>
      <c r="BN22" s="274" t="str">
        <f>IF(ISBLANK(Výsledky!$OK$3),"",Výsledky!OK24)</f>
        <v/>
      </c>
      <c r="BO22" s="274" t="str">
        <f>IF(ISBLANK(Výsledky!$OR$3),"",Výsledky!OR24)</f>
        <v/>
      </c>
      <c r="BP22" s="274" t="str">
        <f>IF(ISBLANK(Výsledky!$OY$3),"",Výsledky!OY24)</f>
        <v/>
      </c>
      <c r="BQ22" s="274" t="str">
        <f>IF(ISBLANK(Výsledky!$PF$3),"",Výsledky!PF24)</f>
        <v/>
      </c>
      <c r="BR22" s="274" t="str">
        <f>IF(ISBLANK(Výsledky!$PM$3),"",Výsledky!PM24)</f>
        <v/>
      </c>
      <c r="BS22" s="274" t="str">
        <f>IF(ISBLANK(Výsledky!$PT$3),"",Výsledky!PT24)</f>
        <v/>
      </c>
      <c r="BT22" s="274" t="str">
        <f>IF(ISBLANK(Výsledky!$QA$3),"",Výsledky!QA24)</f>
        <v/>
      </c>
      <c r="BU22" s="274" t="str">
        <f>IF(ISBLANK(Výsledky!$QH$3),"",Výsledky!QH65)</f>
        <v/>
      </c>
      <c r="BV22" s="274" t="str">
        <f>IF(ISBLANK(Výsledky!$QO$3),"",Výsledky!QO65)</f>
        <v/>
      </c>
      <c r="BW22" s="284" t="str">
        <f>IF(ISBLANK(Výsledky!$QV$3),"",Výsledky!QV65)</f>
        <v/>
      </c>
      <c r="BX22" s="284"/>
      <c r="BY22" s="286"/>
      <c r="BZ22" s="201"/>
      <c r="CA22" s="8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>
      <c r="A23" s="1"/>
      <c r="B23" s="246" t="s">
        <v>111</v>
      </c>
      <c r="C23" s="57">
        <f>Tipy!A69</f>
        <v>47</v>
      </c>
      <c r="D23" s="256" t="str">
        <f>IF(Tipy!B69="","",Tipy!B69)</f>
        <v>sugar</v>
      </c>
      <c r="E23" s="55">
        <f>SUM(F23:J23)</f>
        <v>130</v>
      </c>
      <c r="F23" s="260">
        <f>IF(ISBLANK(Výsledky!$I$3),"-",SUM(K23:P23,R23,T23,V23,W23,Y23,AA23,AC23,AD23,AF23:AH23,AJ23,AL23:AN23,AQ23,AT23:AV23,AX23,AZ23,BC23,BE23,BH23:BK23,BM23,BP23,BQ23,BS23,BU23,BV23))</f>
        <v>130</v>
      </c>
      <c r="G23" s="294" t="str">
        <f>IF(ISBLANK(Výsledky!$AY$3),"-",SUM(Q23,U23,X23,AB23,AE23,AI23,AW23,AY23,BD23,BF23,BL23,BN23,BR23,BT23,BW23))</f>
        <v>-</v>
      </c>
      <c r="H23" s="295" t="str">
        <f>IF(ISBLANK(Výsledky!$BM$3),"-",SUM(S23,Z23,AK23,AP23,AR23,BA23))</f>
        <v>-</v>
      </c>
      <c r="I23" s="261" t="str">
        <f>IF(ISBLANK(Výsledky!$GI$3),"-",SUM(AO23,AS23,BB23,BG23,BO23,BX23))</f>
        <v>-</v>
      </c>
      <c r="J23" s="282" t="str">
        <f>IF(ISBLANK(Výsledky!$I$3),"",Výsledky!I74)</f>
        <v>-</v>
      </c>
      <c r="K23" s="285">
        <f>IF(ISBLANK(Výsledky!$P$3),"",Výsledky!P75)</f>
        <v>20</v>
      </c>
      <c r="L23" s="288">
        <f>IF(ISBLANK(Výsledky!$W$3),"",Výsledky!W75)</f>
        <v>50</v>
      </c>
      <c r="M23" s="274">
        <f>IF(ISBLANK(Výsledky!$AD$3),"",Výsledky!AD75)</f>
        <v>60</v>
      </c>
      <c r="N23" s="274" t="str">
        <f>IF(ISBLANK(Výsledky!$AK$3),"",Výsledky!AK68)</f>
        <v/>
      </c>
      <c r="O23" s="274" t="str">
        <f>IF(ISBLANK(Výsledky!$AR$3),"",Výsledky!AR68)</f>
        <v/>
      </c>
      <c r="P23" s="274" t="str">
        <f>IF(ISBLANK(Výsledky!$AY$3),"",Výsledky!AY68)</f>
        <v/>
      </c>
      <c r="Q23" s="274" t="str">
        <f>IF(ISBLANK(Výsledky!$BF$3),"",Výsledky!BF68)</f>
        <v/>
      </c>
      <c r="R23" s="274" t="str">
        <f>IF(ISBLANK(Výsledky!$BM$3),"",Výsledky!BM68)</f>
        <v/>
      </c>
      <c r="S23" s="274" t="str">
        <f>IF(ISBLANK(Výsledky!$BT$3),"",Výsledky!BT68)</f>
        <v/>
      </c>
      <c r="T23" s="274" t="str">
        <f>IF(ISBLANK(Výsledky!$CA$3),"",Výsledky!CA68)</f>
        <v/>
      </c>
      <c r="U23" s="274" t="str">
        <f>IF(ISBLANK(Výsledky!$CH$3),"",Výsledky!CH68)</f>
        <v/>
      </c>
      <c r="V23" s="274" t="str">
        <f>IF(ISBLANK(Výsledky!$CO$3),"",Výsledky!CO68)</f>
        <v/>
      </c>
      <c r="W23" s="274" t="str">
        <f>IF(ISBLANK(Výsledky!$CV$3),"",Výsledky!CV68)</f>
        <v/>
      </c>
      <c r="X23" s="274" t="str">
        <f>IF(ISBLANK(Výsledky!$DC$3),"",Výsledky!DC68)</f>
        <v/>
      </c>
      <c r="Y23" s="274" t="str">
        <f>IF(ISBLANK(Výsledky!$DJ$3),"",Výsledky!DJ68)</f>
        <v/>
      </c>
      <c r="Z23" s="274" t="str">
        <f>IF(ISBLANK(Výsledky!$DQ$3),"",Výsledky!DQ68)</f>
        <v/>
      </c>
      <c r="AA23" s="274" t="str">
        <f>IF(ISBLANK(Výsledky!$DX$3),"",Výsledky!DX68)</f>
        <v/>
      </c>
      <c r="AB23" s="274" t="str">
        <f>IF(ISBLANK(Výsledky!$EE$3),"",Výsledky!EE68)</f>
        <v/>
      </c>
      <c r="AC23" s="274" t="str">
        <f>IF(ISBLANK(Výsledky!$EL$3),"",Výsledky!EL68)</f>
        <v/>
      </c>
      <c r="AD23" s="274" t="str">
        <f>IF(ISBLANK(Výsledky!$ES$3),"",Výsledky!ES68)</f>
        <v/>
      </c>
      <c r="AE23" s="274" t="str">
        <f>IF(ISBLANK(Výsledky!$EZ$3),"",Výsledky!EZ68)</f>
        <v/>
      </c>
      <c r="AF23" s="274" t="str">
        <f>IF(ISBLANK(Výsledky!$FG$3),"",Výsledky!FG68)</f>
        <v/>
      </c>
      <c r="AG23" s="274" t="str">
        <f>IF(ISBLANK(Výsledky!$FN$3),"",Výsledky!FN68)</f>
        <v/>
      </c>
      <c r="AH23" s="274" t="str">
        <f>IF(ISBLANK(Výsledky!$FU$3),"",Výsledky!FU68)</f>
        <v/>
      </c>
      <c r="AI23" s="274" t="str">
        <f>IF(ISBLANK(Výsledky!$GB$3),"",Výsledky!GB68)</f>
        <v/>
      </c>
      <c r="AJ23" s="274" t="str">
        <f>IF(ISBLANK(Výsledky!$GI$3),"",Výsledky!GI68)</f>
        <v/>
      </c>
      <c r="AK23" s="274" t="str">
        <f>IF(ISBLANK(Výsledky!$GP$3),"",Výsledky!GP68)</f>
        <v/>
      </c>
      <c r="AL23" s="274" t="str">
        <f>IF(ISBLANK(Výsledky!$GW$3),"",Výsledky!GW68)</f>
        <v/>
      </c>
      <c r="AM23" s="274" t="str">
        <f>IF(ISBLANK(Výsledky!$HD$3),"",Výsledky!HD68)</f>
        <v/>
      </c>
      <c r="AN23" s="274" t="str">
        <f>IF(ISBLANK(Výsledky!$HK$3),"",Výsledky!HK68)</f>
        <v/>
      </c>
      <c r="AO23" s="274" t="str">
        <f>IF(ISBLANK(Výsledky!$HR$3),"",Výsledky!HR68)</f>
        <v/>
      </c>
      <c r="AP23" s="274" t="str">
        <f>IF(ISBLANK(Výsledky!$HY$3),"",Výsledky!HY68)</f>
        <v/>
      </c>
      <c r="AQ23" s="274" t="str">
        <f>IF(ISBLANK(Výsledky!$IF$3),"",Výsledky!IF68)</f>
        <v/>
      </c>
      <c r="AR23" s="274" t="str">
        <f>IF(ISBLANK(Výsledky!$IM$3),"",Výsledky!IM68)</f>
        <v/>
      </c>
      <c r="AS23" s="274" t="str">
        <f>IF(ISBLANK(Výsledky!$IT$3),"",Výsledky!IT68)</f>
        <v/>
      </c>
      <c r="AT23" s="274" t="str">
        <f>IF(ISBLANK(Výsledky!$JA$3),"",Výsledky!JA68)</f>
        <v/>
      </c>
      <c r="AU23" s="274" t="str">
        <f>IF(ISBLANK(Výsledky!$JH$3),"",Výsledky!JH68)</f>
        <v/>
      </c>
      <c r="AV23" s="274" t="str">
        <f>IF(ISBLANK(Výsledky!$JO$3),"",Výsledky!JO68)</f>
        <v/>
      </c>
      <c r="AW23" s="274" t="str">
        <f>IF(ISBLANK(Výsledky!$JV$3),"",Výsledky!JV68)</f>
        <v/>
      </c>
      <c r="AX23" s="274" t="str">
        <f>IF(ISBLANK(Výsledky!$KC$3),"",Výsledky!KC68)</f>
        <v/>
      </c>
      <c r="AY23" s="274" t="str">
        <f>IF(ISBLANK(Výsledky!$KJ$3),"",Výsledky!KJ68)</f>
        <v/>
      </c>
      <c r="AZ23" s="274" t="str">
        <f>IF(ISBLANK(Výsledky!$KQ$3),"",Výsledky!KQ68)</f>
        <v/>
      </c>
      <c r="BA23" s="274" t="str">
        <f>IF(ISBLANK(Výsledky!$KX$3),"",Výsledky!KX68)</f>
        <v/>
      </c>
      <c r="BB23" s="274" t="str">
        <f>IF(ISBLANK(Výsledky!$LE$3),"",Výsledky!LE68)</f>
        <v/>
      </c>
      <c r="BC23" s="274" t="str">
        <f>IF(ISBLANK(Výsledky!$LL$3),"",Výsledky!LL68)</f>
        <v/>
      </c>
      <c r="BD23" s="274" t="str">
        <f>IF(ISBLANK(Výsledky!$LS$3),"",Výsledky!LS68)</f>
        <v/>
      </c>
      <c r="BE23" s="274" t="str">
        <f>IF(ISBLANK(Výsledky!$LZ$3),"",Výsledky!LZ68)</f>
        <v/>
      </c>
      <c r="BF23" s="274" t="str">
        <f>IF(ISBLANK(Výsledky!$MG$3),"",Výsledky!MG68)</f>
        <v/>
      </c>
      <c r="BG23" s="274" t="str">
        <f>IF(ISBLANK(Výsledky!$MN$3),"",Výsledky!MN68)</f>
        <v/>
      </c>
      <c r="BH23" s="274" t="str">
        <f>IF(ISBLANK(Výsledky!$MU$3),"",Výsledky!MU68)</f>
        <v/>
      </c>
      <c r="BI23" s="274" t="str">
        <f>IF(ISBLANK(Výsledky!$NB$3),"",Výsledky!NB68)</f>
        <v/>
      </c>
      <c r="BJ23" s="274" t="str">
        <f>IF(ISBLANK(Výsledky!$NI$3),"",Výsledky!NI68)</f>
        <v/>
      </c>
      <c r="BK23" s="274" t="str">
        <f>IF(ISBLANK(Výsledky!$NP$3),"",Výsledky!NP68)</f>
        <v/>
      </c>
      <c r="BL23" s="274" t="str">
        <f>IF(ISBLANK(Výsledky!$NW$3),"",Výsledky!NW68)</f>
        <v/>
      </c>
      <c r="BM23" s="274" t="str">
        <f>IF(ISBLANK(Výsledky!$OD$3),"",Výsledky!OD68)</f>
        <v/>
      </c>
      <c r="BN23" s="274" t="str">
        <f>IF(ISBLANK(Výsledky!$OK$3),"",Výsledky!OK68)</f>
        <v/>
      </c>
      <c r="BO23" s="274" t="str">
        <f>IF(ISBLANK(Výsledky!$OR$3),"",Výsledky!OR68)</f>
        <v/>
      </c>
      <c r="BP23" s="274" t="str">
        <f>IF(ISBLANK(Výsledky!$OY$3),"",Výsledky!OY68)</f>
        <v/>
      </c>
      <c r="BQ23" s="274" t="str">
        <f>IF(ISBLANK(Výsledky!$PF$3),"",Výsledky!PF68)</f>
        <v/>
      </c>
      <c r="BR23" s="274" t="str">
        <f>IF(ISBLANK(Výsledky!$PM$3),"",Výsledky!PM68)</f>
        <v/>
      </c>
      <c r="BS23" s="274" t="str">
        <f>IF(ISBLANK(Výsledky!$PT$3),"",Výsledky!PT68)</f>
        <v/>
      </c>
      <c r="BT23" s="274" t="str">
        <f>IF(ISBLANK(Výsledky!$QA$3),"",Výsledky!QA68)</f>
        <v/>
      </c>
      <c r="BU23" s="274" t="str">
        <f>IF(ISBLANK(Výsledky!$QH$3),"",Výsledky!QH109)</f>
        <v/>
      </c>
      <c r="BV23" s="274" t="str">
        <f>IF(ISBLANK(Výsledky!$QO$3),"",Výsledky!QO109)</f>
        <v/>
      </c>
      <c r="BW23" s="284" t="str">
        <f>IF(ISBLANK(Výsledky!$QV$3),"",Výsledky!QV109)</f>
        <v/>
      </c>
      <c r="BX23" s="284"/>
      <c r="BY23" s="286"/>
      <c r="BZ23" s="201"/>
      <c r="CA23" s="8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>
      <c r="A24" s="1"/>
      <c r="B24" s="246" t="s">
        <v>112</v>
      </c>
      <c r="C24" s="57">
        <f>Tipy!A75</f>
        <v>67</v>
      </c>
      <c r="D24" s="256" t="str">
        <f>IF(Tipy!B75="","",Tipy!B75)</f>
        <v>Waldemar</v>
      </c>
      <c r="E24" s="55">
        <f>SUM(F24:J24)</f>
        <v>130</v>
      </c>
      <c r="F24" s="260">
        <f>IF(ISBLANK(Výsledky!$I$3),"-",SUM(K24:P24,R24,T24,V24,W24,Y24,AA24,AC24,AD24,AF24:AH24,AJ24,AL24:AN24,AQ24,AT24:AV24,AX24,AZ24,BC24,BE24,BH24:BK24,BM24,BP24,BQ24,BS24,BU24,BV24))</f>
        <v>130</v>
      </c>
      <c r="G24" s="294" t="str">
        <f>IF(ISBLANK(Výsledky!$AY$3),"-",SUM(Q24,U24,X24,AB24,AE24,AI24,AW24,AY24,BD24,BF24,BL24,BN24,BR24,BT24,BW24))</f>
        <v>-</v>
      </c>
      <c r="H24" s="295" t="str">
        <f>IF(ISBLANK(Výsledky!$BM$3),"-",SUM(S24,Z24,AK24,AP24,AR24,BA24))</f>
        <v>-</v>
      </c>
      <c r="I24" s="261" t="str">
        <f>IF(ISBLANK(Výsledky!$GI$3),"-",SUM(AO24,AS24,BB24,BG24,BO24,BX24))</f>
        <v>-</v>
      </c>
      <c r="J24" s="282" t="str">
        <f>IF(ISBLANK(Výsledky!$I$3),"",Výsledky!I81)</f>
        <v>-</v>
      </c>
      <c r="K24" s="285">
        <f>IF(ISBLANK(Výsledky!$P$3),"",Výsledky!P81)</f>
        <v>20</v>
      </c>
      <c r="L24" s="288">
        <f>IF(ISBLANK(Výsledky!$W$3),"",Výsledky!W81)</f>
        <v>30</v>
      </c>
      <c r="M24" s="274">
        <f>IF(ISBLANK(Výsledky!$AD$3),"",Výsledky!AD81)</f>
        <v>80</v>
      </c>
      <c r="N24" s="274" t="str">
        <f>IF(ISBLANK(Výsledky!$AK$3),"",Výsledky!AK78)</f>
        <v/>
      </c>
      <c r="O24" s="274" t="str">
        <f>IF(ISBLANK(Výsledky!$AR$3),"",Výsledky!AR78)</f>
        <v/>
      </c>
      <c r="P24" s="274" t="str">
        <f>IF(ISBLANK(Výsledky!$BF$3),"",Výsledky!AY78)</f>
        <v/>
      </c>
      <c r="Q24" s="274" t="str">
        <f>IF(ISBLANK(Výsledky!$AY$3),"",Výsledky!BF78)</f>
        <v/>
      </c>
      <c r="R24" s="274" t="str">
        <f>IF(ISBLANK(Výsledky!$BT$3),"",Výsledky!BM78)</f>
        <v/>
      </c>
      <c r="S24" s="274" t="str">
        <f>IF(ISBLANK(Výsledky!$CA$3),"",Výsledky!BT78)</f>
        <v/>
      </c>
      <c r="T24" s="274" t="str">
        <f>IF(ISBLANK(Výsledky!$CH$3),"",Výsledky!CA78)</f>
        <v/>
      </c>
      <c r="U24" s="274" t="str">
        <f>IF(ISBLANK(Výsledky!$CO$3),"",Výsledky!CH78)</f>
        <v/>
      </c>
      <c r="V24" s="274" t="str">
        <f>IF(ISBLANK(Výsledky!$CV$3),"",Výsledky!CO78)</f>
        <v/>
      </c>
      <c r="W24" s="274" t="str">
        <f>IF(ISBLANK(Výsledky!$DC$3),"",Výsledky!CV78)</f>
        <v/>
      </c>
      <c r="X24" s="274" t="str">
        <f>IF(ISBLANK(Výsledky!$DX$3),"",Výsledky!DC78)</f>
        <v/>
      </c>
      <c r="Y24" s="274" t="str">
        <f>IF(ISBLANK(Výsledky!$DQ$3),"",Výsledky!DJ78)</f>
        <v/>
      </c>
      <c r="Z24" s="274" t="str">
        <f>IF(ISBLANK(Výsledky!$EE$3),"",Výsledky!DQ78)</f>
        <v/>
      </c>
      <c r="AA24" s="274" t="str">
        <f>IF(ISBLANK(Výsledky!$EL$3),"",Výsledky!DX78)</f>
        <v/>
      </c>
      <c r="AB24" s="274" t="str">
        <f>IF(ISBLANK(Výsledky!$ES$3),"",Výsledky!EE78)</f>
        <v/>
      </c>
      <c r="AC24" s="274" t="str">
        <f>IF(ISBLANK(Výsledky!$EZ$3),"",Výsledky!EL78)</f>
        <v/>
      </c>
      <c r="AD24" s="274" t="str">
        <f>IF(ISBLANK(Výsledky!$FU$3),"",Výsledky!ES78)</f>
        <v/>
      </c>
      <c r="AE24" s="274" t="str">
        <f>IF(ISBLANK(Výsledky!$FG$3),"",Výsledky!EZ78)</f>
        <v/>
      </c>
      <c r="AF24" s="274" t="str">
        <f>IF(ISBLANK(Výsledky!$BM$3),"",Výsledky!FG78)</f>
        <v/>
      </c>
      <c r="AG24" s="274" t="str">
        <f>IF(ISBLANK(Výsledky!$FN$3),"",Výsledky!FN78)</f>
        <v/>
      </c>
      <c r="AH24" s="274" t="str">
        <f>IF(ISBLANK(Výsledky!$DJ$3),"",Výsledky!FU78)</f>
        <v/>
      </c>
      <c r="AI24" s="274" t="str">
        <f>IF(ISBLANK(Výsledky!$GB$3),"",Výsledky!GB78)</f>
        <v/>
      </c>
      <c r="AJ24" s="274" t="str">
        <f>IF(ISBLANK(Výsledky!$GP$3),"",Výsledky!GI78)</f>
        <v/>
      </c>
      <c r="AK24" s="274" t="str">
        <f>IF(ISBLANK(Výsledky!$GW$3),"",Výsledky!GP78)</f>
        <v/>
      </c>
      <c r="AL24" s="274" t="str">
        <f>IF(ISBLANK(Výsledky!$GI$3),"",Výsledky!GW78)</f>
        <v/>
      </c>
      <c r="AM24" s="274" t="str">
        <f>IF(ISBLANK(Výsledky!$HK$3),"",Výsledky!HD78)</f>
        <v/>
      </c>
      <c r="AN24" s="274" t="str">
        <f>IF(ISBLANK(Výsledky!$HD$3),"",Výsledky!HK78)</f>
        <v/>
      </c>
      <c r="AO24" s="274" t="str">
        <f>IF(ISBLANK(Výsledky!$HY$3),"",Výsledky!HR78)</f>
        <v/>
      </c>
      <c r="AP24" s="274" t="str">
        <f>IF(ISBLANK(Výsledky!$HR$3),"",Výsledky!HY78)</f>
        <v/>
      </c>
      <c r="AQ24" s="274" t="str">
        <f>IF(ISBLANK(Výsledky!$IM$3),"",Výsledky!IF78)</f>
        <v/>
      </c>
      <c r="AR24" s="274" t="str">
        <f>IF(ISBLANK(Výsledky!$IF$3),"",Výsledky!IM78)</f>
        <v/>
      </c>
      <c r="AS24" s="274" t="str">
        <f>IF(ISBLANK(Výsledky!$IT$3),"",Výsledky!IT78)</f>
        <v/>
      </c>
      <c r="AT24" s="274" t="str">
        <f>IF(ISBLANK(Výsledky!$JA$3),"",Výsledky!JA78)</f>
        <v/>
      </c>
      <c r="AU24" s="274" t="str">
        <f>IF(ISBLANK(Výsledky!$JO$3),"",Výsledky!JH78)</f>
        <v/>
      </c>
      <c r="AV24" s="274" t="str">
        <f>IF(ISBLANK(Výsledky!$JH$3),"",Výsledky!JO78)</f>
        <v/>
      </c>
      <c r="AW24" s="274" t="str">
        <f>IF(ISBLANK(Výsledky!$JV$3),"",Výsledky!JV78)</f>
        <v/>
      </c>
      <c r="AX24" s="274" t="str">
        <f>IF(ISBLANK(Výsledky!$KQ$3),"",Výsledky!KC78)</f>
        <v/>
      </c>
      <c r="AY24" s="274" t="str">
        <f>IF(ISBLANK(Výsledky!$KX$3),"",Výsledky!KJ78)</f>
        <v/>
      </c>
      <c r="AZ24" s="274" t="str">
        <f>IF(ISBLANK(Výsledky!$KJ$3),"",Výsledky!KQ78)</f>
        <v/>
      </c>
      <c r="BA24" s="274" t="str">
        <f>IF(ISBLANK(Výsledky!$KC$3),"",Výsledky!KX78)</f>
        <v/>
      </c>
      <c r="BB24" s="274" t="str">
        <f>IF(ISBLANK(Výsledky!$LE$3),"",Výsledky!LE78)</f>
        <v/>
      </c>
      <c r="BC24" s="274" t="str">
        <f>IF(ISBLANK(Výsledky!$LS$3),"",Výsledky!LS78)</f>
        <v/>
      </c>
      <c r="BD24" s="274" t="str">
        <f>IF(ISBLANK(Výsledky!$MG$3),"",Výsledky!MG78)</f>
        <v/>
      </c>
      <c r="BE24" s="274" t="str">
        <f>IF(ISBLANK(Výsledky!$MN$3),"",Výsledky!MN78)</f>
        <v/>
      </c>
      <c r="BF24" s="274" t="str">
        <f>IF(ISBLANK(Výsledky!$MU$3),"",Výsledky!MU78)</f>
        <v/>
      </c>
      <c r="BG24" s="274" t="str">
        <f>IF(ISBLANK(Výsledky!$NP$3),"",Výsledky!NB78)</f>
        <v/>
      </c>
      <c r="BH24" s="274" t="str">
        <f>IF(ISBLANK(Výsledky!$NB$3),"",Výsledky!NI78)</f>
        <v/>
      </c>
      <c r="BI24" s="274" t="str">
        <f>IF(ISBLANK(Výsledky!$OD$3),"",Výsledky!NP78)</f>
        <v/>
      </c>
      <c r="BJ24" s="274" t="str">
        <f>IF(ISBLANK(Výsledky!$NI$3),"",Výsledky!NW78)</f>
        <v/>
      </c>
      <c r="BK24" s="274" t="str">
        <f>IF(ISBLANK(Výsledky!$OK$3),"",Výsledky!OD78)</f>
        <v/>
      </c>
      <c r="BL24" s="274" t="str">
        <f>IF(ISBLANK(Výsledky!$NW$3),"",Výsledky!OK78)</f>
        <v/>
      </c>
      <c r="BM24" s="274" t="str">
        <f>IF(ISBLANK(Výsledky!$OR$3),"",Výsledky!OR78)</f>
        <v/>
      </c>
      <c r="BN24" s="274" t="str">
        <f>IF(ISBLANK(Výsledky!$OY$3),"",Výsledky!OY78)</f>
        <v/>
      </c>
      <c r="BO24" s="274" t="str">
        <f>IF(ISBLANK(Výsledky!$PF$3),"",Výsledky!PF78)</f>
        <v/>
      </c>
      <c r="BP24" s="274" t="str">
        <f>IF(ISBLANK(Výsledky!$PM$3),"",Výsledky!PM78)</f>
        <v/>
      </c>
      <c r="BQ24" s="274" t="str">
        <f>IF(ISBLANK(Výsledky!$PT$3),"",Výsledky!PT78)</f>
        <v/>
      </c>
      <c r="BR24" s="274" t="str">
        <f>IF(ISBLANK(Výsledky!$QA$3),"",Výsledky!QA78)</f>
        <v/>
      </c>
      <c r="BS24" s="274" t="str">
        <f>IF(ISBLANK(Výsledky!$QH$3),"",Výsledky!QH78)</f>
        <v/>
      </c>
      <c r="BT24" s="274" t="str">
        <f>IF(ISBLANK(Výsledky!$QV$3),"",Výsledky!QO87)</f>
        <v/>
      </c>
      <c r="BU24" s="274" t="str">
        <f>IF(ISBLANK(Výsledky!$QO$3),"",Výsledky!QV87)</f>
        <v/>
      </c>
      <c r="BV24" s="284"/>
      <c r="BW24" s="284"/>
      <c r="BX24" s="321"/>
      <c r="BY24" s="286"/>
      <c r="BZ24" s="201"/>
      <c r="CA24" s="8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>
      <c r="A25" s="1"/>
      <c r="B25" s="246" t="s">
        <v>113</v>
      </c>
      <c r="C25" s="57">
        <f>Tipy!A49</f>
        <v>3</v>
      </c>
      <c r="D25" s="256" t="str">
        <f>IF(Tipy!B49="","",Tipy!B49)</f>
        <v>ninetysix8</v>
      </c>
      <c r="E25" s="55">
        <f>SUM(F25:J25)</f>
        <v>120</v>
      </c>
      <c r="F25" s="260">
        <f>IF(ISBLANK(Výsledky!$I$3),"-",SUM(K25:P25,R25,T25,V25,W25,Y25,AA25,AC25,AD25,AF25:AH25,AJ25,AL25:AN25,AQ25,AT25:AV25,AX25,AZ25,BC25,BE25,BH25:BK25,BM25,BP25,BQ25,BS25,BU25,BV25))</f>
        <v>120</v>
      </c>
      <c r="G25" s="294" t="str">
        <f>IF(ISBLANK(Výsledky!$AY$3),"-",SUM(Q25,U25,X25,AB25,AE25,AI25,AW25,AY25,BD25,BF25,BL25,BN25,BR25,BT25,BW25))</f>
        <v>-</v>
      </c>
      <c r="H25" s="295" t="str">
        <f>IF(ISBLANK(Výsledky!$BM$3),"-",SUM(S25,Z25,AK25,AP25,AR25,BA25))</f>
        <v>-</v>
      </c>
      <c r="I25" s="261" t="str">
        <f>IF(ISBLANK(Výsledky!$GI$3),"-",SUM(AO25,AS25,BB25,BG25,BO25,BX25))</f>
        <v>-</v>
      </c>
      <c r="J25" s="282" t="str">
        <f>IF(ISBLANK(Výsledky!$I$3),"",Výsledky!I55)</f>
        <v>-</v>
      </c>
      <c r="K25" s="285">
        <f>IF(ISBLANK(Výsledky!$P$3),"",Výsledky!P55)</f>
        <v>20</v>
      </c>
      <c r="L25" s="288">
        <f>IF(ISBLANK(Výsledky!$W$3),"",Výsledky!W55)</f>
        <v>80</v>
      </c>
      <c r="M25" s="274">
        <f>IF(ISBLANK(Výsledky!$AD$3),"",Výsledky!AD55)</f>
        <v>20</v>
      </c>
      <c r="N25" s="274" t="str">
        <f>IF(ISBLANK(Výsledky!$AK$3),"",Výsledky!AK51)</f>
        <v/>
      </c>
      <c r="O25" s="274" t="str">
        <f>IF(ISBLANK(Výsledky!$AR$3),"",Výsledky!AR51)</f>
        <v/>
      </c>
      <c r="P25" s="274" t="str">
        <f>IF(ISBLANK(Výsledky!$AY$3),"",Výsledky!AY51)</f>
        <v/>
      </c>
      <c r="Q25" s="274" t="str">
        <f>IF(ISBLANK(Výsledky!$BF$3),"",Výsledky!BF51)</f>
        <v/>
      </c>
      <c r="R25" s="274" t="str">
        <f>IF(ISBLANK(Výsledky!$BM$3),"",Výsledky!BM51)</f>
        <v/>
      </c>
      <c r="S25" s="274" t="str">
        <f>IF(ISBLANK(Výsledky!$BT$3),"",Výsledky!BT51)</f>
        <v/>
      </c>
      <c r="T25" s="274" t="str">
        <f>IF(ISBLANK(Výsledky!$CA$3),"",Výsledky!CA51)</f>
        <v/>
      </c>
      <c r="U25" s="274" t="str">
        <f>IF(ISBLANK(Výsledky!$CH$3),"",Výsledky!CH51)</f>
        <v/>
      </c>
      <c r="V25" s="274" t="str">
        <f>IF(ISBLANK(Výsledky!$CO$3),"",Výsledky!CO51)</f>
        <v/>
      </c>
      <c r="W25" s="274" t="str">
        <f>IF(ISBLANK(Výsledky!$CV$3),"",Výsledky!CV51)</f>
        <v/>
      </c>
      <c r="X25" s="274" t="str">
        <f>IF(ISBLANK(Výsledky!$DC$3),"",Výsledky!DC51)</f>
        <v/>
      </c>
      <c r="Y25" s="274" t="str">
        <f>IF(ISBLANK(Výsledky!$DJ$3),"",Výsledky!DJ51)</f>
        <v/>
      </c>
      <c r="Z25" s="274" t="str">
        <f>IF(ISBLANK(Výsledky!$DQ$3),"",Výsledky!DQ51)</f>
        <v/>
      </c>
      <c r="AA25" s="274" t="str">
        <f>IF(ISBLANK(Výsledky!$DX$3),"",Výsledky!DX51)</f>
        <v/>
      </c>
      <c r="AB25" s="274" t="str">
        <f>IF(ISBLANK(Výsledky!$EE$3),"",Výsledky!EE51)</f>
        <v/>
      </c>
      <c r="AC25" s="274" t="str">
        <f>IF(ISBLANK(Výsledky!$EL$3),"",Výsledky!EL51)</f>
        <v/>
      </c>
      <c r="AD25" s="274" t="str">
        <f>IF(ISBLANK(Výsledky!$ES$3),"",Výsledky!ES51)</f>
        <v/>
      </c>
      <c r="AE25" s="274" t="str">
        <f>IF(ISBLANK(Výsledky!$EZ$3),"",Výsledky!EZ51)</f>
        <v/>
      </c>
      <c r="AF25" s="274" t="str">
        <f>IF(ISBLANK(Výsledky!$FG$3),"",Výsledky!FG51)</f>
        <v/>
      </c>
      <c r="AG25" s="274" t="str">
        <f>IF(ISBLANK(Výsledky!$FN$3),"",Výsledky!FN51)</f>
        <v/>
      </c>
      <c r="AH25" s="274" t="str">
        <f>IF(ISBLANK(Výsledky!$FU$3),"",Výsledky!FU51)</f>
        <v/>
      </c>
      <c r="AI25" s="274" t="str">
        <f>IF(ISBLANK(Výsledky!$GB$3),"",Výsledky!GB51)</f>
        <v/>
      </c>
      <c r="AJ25" s="274" t="str">
        <f>IF(ISBLANK(Výsledky!$GI$3),"",Výsledky!GI51)</f>
        <v/>
      </c>
      <c r="AK25" s="274" t="str">
        <f>IF(ISBLANK(Výsledky!$GP$3),"",Výsledky!GP51)</f>
        <v/>
      </c>
      <c r="AL25" s="274" t="str">
        <f>IF(ISBLANK(Výsledky!$GW$3),"",Výsledky!GW51)</f>
        <v/>
      </c>
      <c r="AM25" s="274" t="str">
        <f>IF(ISBLANK(Výsledky!$HD$3),"",Výsledky!HD51)</f>
        <v/>
      </c>
      <c r="AN25" s="274" t="str">
        <f>IF(ISBLANK(Výsledky!$HK$3),"",Výsledky!HK51)</f>
        <v/>
      </c>
      <c r="AO25" s="274" t="str">
        <f>IF(ISBLANK(Výsledky!$HR$3),"",Výsledky!HR51)</f>
        <v/>
      </c>
      <c r="AP25" s="274" t="str">
        <f>IF(ISBLANK(Výsledky!$HY$3),"",Výsledky!HY51)</f>
        <v/>
      </c>
      <c r="AQ25" s="274" t="str">
        <f>IF(ISBLANK(Výsledky!$IF$3),"",Výsledky!IF51)</f>
        <v/>
      </c>
      <c r="AR25" s="274" t="str">
        <f>IF(ISBLANK(Výsledky!$IM$3),"",Výsledky!IM51)</f>
        <v/>
      </c>
      <c r="AS25" s="274" t="str">
        <f>IF(ISBLANK(Výsledky!$IT$3),"",Výsledky!IT51)</f>
        <v/>
      </c>
      <c r="AT25" s="274" t="str">
        <f>IF(ISBLANK(Výsledky!$JA$3),"",Výsledky!JA51)</f>
        <v/>
      </c>
      <c r="AU25" s="274" t="str">
        <f>IF(ISBLANK(Výsledky!$JH$3),"",Výsledky!JH51)</f>
        <v/>
      </c>
      <c r="AV25" s="274" t="str">
        <f>IF(ISBLANK(Výsledky!$JO$3),"",Výsledky!JO51)</f>
        <v/>
      </c>
      <c r="AW25" s="274" t="str">
        <f>IF(ISBLANK(Výsledky!$JV$3),"",Výsledky!JV51)</f>
        <v/>
      </c>
      <c r="AX25" s="274" t="str">
        <f>IF(ISBLANK(Výsledky!$KC$3),"",Výsledky!KC51)</f>
        <v/>
      </c>
      <c r="AY25" s="274" t="str">
        <f>IF(ISBLANK(Výsledky!$KJ$3),"",Výsledky!KJ51)</f>
        <v/>
      </c>
      <c r="AZ25" s="274" t="str">
        <f>IF(ISBLANK(Výsledky!$KQ$3),"",Výsledky!KQ51)</f>
        <v/>
      </c>
      <c r="BA25" s="274" t="str">
        <f>IF(ISBLANK(Výsledky!$KX$3),"",Výsledky!KX51)</f>
        <v/>
      </c>
      <c r="BB25" s="274" t="str">
        <f>IF(ISBLANK(Výsledky!$LE$3),"",Výsledky!LE51)</f>
        <v/>
      </c>
      <c r="BC25" s="274" t="str">
        <f>IF(ISBLANK(Výsledky!$LL$3),"",Výsledky!LL51)</f>
        <v/>
      </c>
      <c r="BD25" s="274" t="str">
        <f>IF(ISBLANK(Výsledky!$LS$3),"",Výsledky!LS51)</f>
        <v/>
      </c>
      <c r="BE25" s="274" t="str">
        <f>IF(ISBLANK(Výsledky!$LZ$3),"",Výsledky!LZ51)</f>
        <v/>
      </c>
      <c r="BF25" s="274" t="str">
        <f>IF(ISBLANK(Výsledky!$MG$3),"",Výsledky!MG51)</f>
        <v/>
      </c>
      <c r="BG25" s="274" t="str">
        <f>IF(ISBLANK(Výsledky!$MN$3),"",Výsledky!MN51)</f>
        <v/>
      </c>
      <c r="BH25" s="274" t="str">
        <f>IF(ISBLANK(Výsledky!$MU$3),"",Výsledky!MU51)</f>
        <v/>
      </c>
      <c r="BI25" s="274" t="str">
        <f>IF(ISBLANK(Výsledky!$NB$3),"",Výsledky!NB51)</f>
        <v/>
      </c>
      <c r="BJ25" s="274" t="str">
        <f>IF(ISBLANK(Výsledky!$NI$3),"",Výsledky!NI51)</f>
        <v/>
      </c>
      <c r="BK25" s="274" t="str">
        <f>IF(ISBLANK(Výsledky!$NP$3),"",Výsledky!NP51)</f>
        <v/>
      </c>
      <c r="BL25" s="274" t="str">
        <f>IF(ISBLANK(Výsledky!$NW$3),"",Výsledky!NW51)</f>
        <v/>
      </c>
      <c r="BM25" s="274" t="str">
        <f>IF(ISBLANK(Výsledky!$OD$3),"",Výsledky!OD51)</f>
        <v/>
      </c>
      <c r="BN25" s="274" t="str">
        <f>IF(ISBLANK(Výsledky!$OK$3),"",Výsledky!OK51)</f>
        <v/>
      </c>
      <c r="BO25" s="274" t="str">
        <f>IF(ISBLANK(Výsledky!$OR$3),"",Výsledky!OR51)</f>
        <v/>
      </c>
      <c r="BP25" s="274" t="str">
        <f>IF(ISBLANK(Výsledky!$OY$3),"",Výsledky!OY51)</f>
        <v/>
      </c>
      <c r="BQ25" s="274" t="str">
        <f>IF(ISBLANK(Výsledky!$PF$3),"",Výsledky!PF51)</f>
        <v/>
      </c>
      <c r="BR25" s="274" t="str">
        <f>IF(ISBLANK(Výsledky!$PM$3),"",Výsledky!PM51)</f>
        <v/>
      </c>
      <c r="BS25" s="274" t="str">
        <f>IF(ISBLANK(Výsledky!$PT$3),"",Výsledky!PT51)</f>
        <v/>
      </c>
      <c r="BT25" s="274" t="str">
        <f>IF(ISBLANK(Výsledky!$QA$3),"",Výsledky!QA51)</f>
        <v/>
      </c>
      <c r="BU25" s="274" t="str">
        <f>IF(ISBLANK(Výsledky!$QH$3),"",Výsledky!QH92)</f>
        <v/>
      </c>
      <c r="BV25" s="274" t="str">
        <f>IF(ISBLANK(Výsledky!$QO$3),"",Výsledky!QO92)</f>
        <v/>
      </c>
      <c r="BW25" s="284" t="str">
        <f>IF(ISBLANK(Výsledky!$QV$3),"",Výsledky!QV92)</f>
        <v/>
      </c>
      <c r="BX25" s="284"/>
      <c r="BY25" s="286"/>
      <c r="BZ25" s="201"/>
      <c r="CA25" s="8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>
      <c r="A26" s="1"/>
      <c r="B26" s="246" t="s">
        <v>114</v>
      </c>
      <c r="C26" s="57">
        <f>Tipy!A26</f>
        <v>31</v>
      </c>
      <c r="D26" s="256" t="str">
        <f>IF(Tipy!B26="","",Tipy!B26)</f>
        <v>jirka1618</v>
      </c>
      <c r="E26" s="55">
        <f>SUM(F26:J26)</f>
        <v>120</v>
      </c>
      <c r="F26" s="260">
        <f>IF(ISBLANK(Výsledky!$I$3),"-",SUM(K26:P26,R26,T26,V26,W26,Y26,AA26,AC26,AD26,AF26:AH26,AJ26,AL26:AN26,AQ26,AT26:AV26,AX26,AZ26,BC26,BE26,BH26:BK26,BM26,BP26,BQ26,BS26,BU26,BV26))</f>
        <v>120</v>
      </c>
      <c r="G26" s="294" t="str">
        <f>IF(ISBLANK(Výsledky!$AY$3),"-",SUM(Q26,U26,X26,AB26,AE26,AI26,AW26,AY26,BD26,BF26,BL26,BN26,BR26,BT26,BW26))</f>
        <v>-</v>
      </c>
      <c r="H26" s="295" t="str">
        <f>IF(ISBLANK(Výsledky!$BM$3),"-",SUM(S26,Z26,AK26,AP26,AR26,BA26))</f>
        <v>-</v>
      </c>
      <c r="I26" s="261" t="str">
        <f>IF(ISBLANK(Výsledky!$GI$3),"-",SUM(AO26,AS26,BB26,BG26,BO26,BX26))</f>
        <v>-</v>
      </c>
      <c r="J26" s="282" t="str">
        <f>IF(ISBLANK(Výsledky!$I$3),"",Výsledky!I32)</f>
        <v>-</v>
      </c>
      <c r="K26" s="285">
        <f>IF(ISBLANK(Výsledky!$P$3),"",Výsledky!P32)</f>
        <v>0</v>
      </c>
      <c r="L26" s="288">
        <f>IF(ISBLANK(Výsledky!$W$3),"",Výsledky!W32)</f>
        <v>40</v>
      </c>
      <c r="M26" s="274">
        <f>IF(ISBLANK(Výsledky!$AD$3),"",Výsledky!AD32)</f>
        <v>80</v>
      </c>
      <c r="N26" s="274" t="str">
        <f>IF(ISBLANK(Výsledky!$AK$3),"",Výsledky!AK29)</f>
        <v/>
      </c>
      <c r="O26" s="274" t="str">
        <f>IF(ISBLANK(Výsledky!$AR$3),"",Výsledky!AR29)</f>
        <v/>
      </c>
      <c r="P26" s="274" t="str">
        <f>IF(ISBLANK(Výsledky!$AY$3),"",Výsledky!AY29)</f>
        <v/>
      </c>
      <c r="Q26" s="274" t="str">
        <f>IF(ISBLANK(Výsledky!$BF$3),"",Výsledky!BF29)</f>
        <v/>
      </c>
      <c r="R26" s="274" t="str">
        <f>IF(ISBLANK(Výsledky!$BM$3),"",Výsledky!BM29)</f>
        <v/>
      </c>
      <c r="S26" s="274" t="str">
        <f>IF(ISBLANK(Výsledky!$BT$3),"",Výsledky!BT29)</f>
        <v/>
      </c>
      <c r="T26" s="274" t="str">
        <f>IF(ISBLANK(Výsledky!$CA$3),"",Výsledky!CA29)</f>
        <v/>
      </c>
      <c r="U26" s="274" t="str">
        <f>IF(ISBLANK(Výsledky!$CH$3),"",Výsledky!CH29)</f>
        <v/>
      </c>
      <c r="V26" s="274" t="str">
        <f>IF(ISBLANK(Výsledky!$CO$3),"",Výsledky!CO29)</f>
        <v/>
      </c>
      <c r="W26" s="274" t="str">
        <f>IF(ISBLANK(Výsledky!$CV$3),"",Výsledky!CV29)</f>
        <v/>
      </c>
      <c r="X26" s="274" t="str">
        <f>IF(ISBLANK(Výsledky!$DC$3),"",Výsledky!DC29)</f>
        <v/>
      </c>
      <c r="Y26" s="274" t="str">
        <f>IF(ISBLANK(Výsledky!$DJ$3),"",Výsledky!DJ29)</f>
        <v/>
      </c>
      <c r="Z26" s="274" t="str">
        <f>IF(ISBLANK(Výsledky!$DQ$3),"",Výsledky!DQ29)</f>
        <v/>
      </c>
      <c r="AA26" s="274" t="str">
        <f>IF(ISBLANK(Výsledky!$DX$3),"",Výsledky!DX29)</f>
        <v/>
      </c>
      <c r="AB26" s="274" t="str">
        <f>IF(ISBLANK(Výsledky!$EE$3),"",Výsledky!EE29)</f>
        <v/>
      </c>
      <c r="AC26" s="274" t="str">
        <f>IF(ISBLANK(Výsledky!$EL$3),"",Výsledky!EL29)</f>
        <v/>
      </c>
      <c r="AD26" s="274" t="str">
        <f>IF(ISBLANK(Výsledky!$ES$3),"",Výsledky!ES29)</f>
        <v/>
      </c>
      <c r="AE26" s="274" t="str">
        <f>IF(ISBLANK(Výsledky!$EZ$3),"",Výsledky!EZ29)</f>
        <v/>
      </c>
      <c r="AF26" s="274" t="str">
        <f>IF(ISBLANK(Výsledky!$FG$3),"",Výsledky!FG29)</f>
        <v/>
      </c>
      <c r="AG26" s="274" t="str">
        <f>IF(ISBLANK(Výsledky!$FN$3),"",Výsledky!FN29)</f>
        <v/>
      </c>
      <c r="AH26" s="274" t="str">
        <f>IF(ISBLANK(Výsledky!$FU$3),"",Výsledky!FU29)</f>
        <v/>
      </c>
      <c r="AI26" s="274" t="str">
        <f>IF(ISBLANK(Výsledky!$GB$3),"",Výsledky!GB29)</f>
        <v/>
      </c>
      <c r="AJ26" s="274" t="str">
        <f>IF(ISBLANK(Výsledky!$GI$3),"",Výsledky!GI29)</f>
        <v/>
      </c>
      <c r="AK26" s="274" t="str">
        <f>IF(ISBLANK(Výsledky!$GP$3),"",Výsledky!GP29)</f>
        <v/>
      </c>
      <c r="AL26" s="274" t="str">
        <f>IF(ISBLANK(Výsledky!$GW$3),"",Výsledky!GW29)</f>
        <v/>
      </c>
      <c r="AM26" s="274" t="str">
        <f>IF(ISBLANK(Výsledky!$HD$3),"",Výsledky!HD29)</f>
        <v/>
      </c>
      <c r="AN26" s="274" t="str">
        <f>IF(ISBLANK(Výsledky!$HK$3),"",Výsledky!HK29)</f>
        <v/>
      </c>
      <c r="AO26" s="274" t="str">
        <f>IF(ISBLANK(Výsledky!$HR$3),"",Výsledky!HR29)</f>
        <v/>
      </c>
      <c r="AP26" s="274" t="str">
        <f>IF(ISBLANK(Výsledky!$HY$3),"",Výsledky!HY29)</f>
        <v/>
      </c>
      <c r="AQ26" s="274" t="str">
        <f>IF(ISBLANK(Výsledky!$IF$3),"",Výsledky!IF29)</f>
        <v/>
      </c>
      <c r="AR26" s="274" t="str">
        <f>IF(ISBLANK(Výsledky!$IM$3),"",Výsledky!IM29)</f>
        <v/>
      </c>
      <c r="AS26" s="274" t="str">
        <f>IF(ISBLANK(Výsledky!$IT$3),"",Výsledky!IT29)</f>
        <v/>
      </c>
      <c r="AT26" s="274" t="str">
        <f>IF(ISBLANK(Výsledky!$JA$3),"",Výsledky!JA29)</f>
        <v/>
      </c>
      <c r="AU26" s="274" t="str">
        <f>IF(ISBLANK(Výsledky!$JH$3),"",Výsledky!JH29)</f>
        <v/>
      </c>
      <c r="AV26" s="274" t="str">
        <f>IF(ISBLANK(Výsledky!$JO$3),"",Výsledky!JO29)</f>
        <v/>
      </c>
      <c r="AW26" s="274" t="str">
        <f>IF(ISBLANK(Výsledky!$JV$3),"",Výsledky!JV29)</f>
        <v/>
      </c>
      <c r="AX26" s="274" t="str">
        <f>IF(ISBLANK(Výsledky!$KC$3),"",Výsledky!KC29)</f>
        <v/>
      </c>
      <c r="AY26" s="274" t="str">
        <f>IF(ISBLANK(Výsledky!$KJ$3),"",Výsledky!KJ29)</f>
        <v/>
      </c>
      <c r="AZ26" s="274" t="str">
        <f>IF(ISBLANK(Výsledky!$KQ$3),"",Výsledky!KQ29)</f>
        <v/>
      </c>
      <c r="BA26" s="274" t="str">
        <f>IF(ISBLANK(Výsledky!$KX$3),"",Výsledky!KX29)</f>
        <v/>
      </c>
      <c r="BB26" s="274" t="str">
        <f>IF(ISBLANK(Výsledky!$LE$3),"",Výsledky!LE29)</f>
        <v/>
      </c>
      <c r="BC26" s="274" t="str">
        <f>IF(ISBLANK(Výsledky!$LL$3),"",Výsledky!LL29)</f>
        <v/>
      </c>
      <c r="BD26" s="274" t="str">
        <f>IF(ISBLANK(Výsledky!$LS$3),"",Výsledky!LS29)</f>
        <v/>
      </c>
      <c r="BE26" s="274" t="str">
        <f>IF(ISBLANK(Výsledky!$LZ$3),"",Výsledky!LZ29)</f>
        <v/>
      </c>
      <c r="BF26" s="274" t="str">
        <f>IF(ISBLANK(Výsledky!$MG$3),"",Výsledky!MG29)</f>
        <v/>
      </c>
      <c r="BG26" s="274" t="str">
        <f>IF(ISBLANK(Výsledky!$MN$3),"",Výsledky!MN29)</f>
        <v/>
      </c>
      <c r="BH26" s="274" t="str">
        <f>IF(ISBLANK(Výsledky!$MU$3),"",Výsledky!MU29)</f>
        <v/>
      </c>
      <c r="BI26" s="274" t="str">
        <f>IF(ISBLANK(Výsledky!$NB$3),"",Výsledky!NB29)</f>
        <v/>
      </c>
      <c r="BJ26" s="274" t="str">
        <f>IF(ISBLANK(Výsledky!$NI$3),"",Výsledky!NI29)</f>
        <v/>
      </c>
      <c r="BK26" s="274" t="str">
        <f>IF(ISBLANK(Výsledky!$NP$3),"",Výsledky!NP29)</f>
        <v/>
      </c>
      <c r="BL26" s="274" t="str">
        <f>IF(ISBLANK(Výsledky!$NW$3),"",Výsledky!NW29)</f>
        <v/>
      </c>
      <c r="BM26" s="274" t="str">
        <f>IF(ISBLANK(Výsledky!$OD$3),"",Výsledky!OD29)</f>
        <v/>
      </c>
      <c r="BN26" s="274" t="str">
        <f>IF(ISBLANK(Výsledky!$OK$3),"",Výsledky!OK29)</f>
        <v/>
      </c>
      <c r="BO26" s="274" t="str">
        <f>IF(ISBLANK(Výsledky!$OR$3),"",Výsledky!OR29)</f>
        <v/>
      </c>
      <c r="BP26" s="274" t="str">
        <f>IF(ISBLANK(Výsledky!$OY$3),"",Výsledky!OY29)</f>
        <v/>
      </c>
      <c r="BQ26" s="274" t="str">
        <f>IF(ISBLANK(Výsledky!$PF$3),"",Výsledky!PF29)</f>
        <v/>
      </c>
      <c r="BR26" s="274" t="str">
        <f>IF(ISBLANK(Výsledky!$PM$3),"",Výsledky!PM29)</f>
        <v/>
      </c>
      <c r="BS26" s="274" t="str">
        <f>IF(ISBLANK(Výsledky!$PT$3),"",Výsledky!PT29)</f>
        <v/>
      </c>
      <c r="BT26" s="274" t="str">
        <f>IF(ISBLANK(Výsledky!$QA$3),"",Výsledky!QA29)</f>
        <v/>
      </c>
      <c r="BU26" s="274" t="str">
        <f>IF(ISBLANK(Výsledky!$QH$3),"",Výsledky!QH70)</f>
        <v/>
      </c>
      <c r="BV26" s="274" t="str">
        <f>IF(ISBLANK(Výsledky!$QO$3),"",Výsledky!QO70)</f>
        <v/>
      </c>
      <c r="BW26" s="284" t="str">
        <f>IF(ISBLANK(Výsledky!$QV$3),"",Výsledky!QV70)</f>
        <v/>
      </c>
      <c r="BX26" s="284"/>
      <c r="BY26" s="286"/>
      <c r="BZ26" s="201"/>
      <c r="CA26" s="8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>
      <c r="A27" s="1"/>
      <c r="B27" s="246" t="s">
        <v>115</v>
      </c>
      <c r="C27" s="57">
        <f>Tipy!A8</f>
        <v>36</v>
      </c>
      <c r="D27" s="256" t="str">
        <f>IF(Tipy!B8="","",Tipy!B8)</f>
        <v>Alex LFC</v>
      </c>
      <c r="E27" s="55">
        <f>SUM(F27:J27)</f>
        <v>120</v>
      </c>
      <c r="F27" s="260">
        <f>IF(ISBLANK(Výsledky!$I$3),"-",SUM(K27:P27,R27,T27,V27,W27,Y27,AA27,AC27,AD27,AF27:AH27,AJ27,AL27:AN27,AQ27,AT27:AV27,AX27,AZ27,BC27,BE27,BH27:BK27,BM27,BP27,BQ27,BS27,BU27,BV27))</f>
        <v>120</v>
      </c>
      <c r="G27" s="294" t="str">
        <f>IF(ISBLANK(Výsledky!$AY$3),"-",SUM(Q27,U27,X27,AB27,AE27,AI27,AW27,AY27,BD27,BF27,BL27,BN27,BR27,BT27,BW27))</f>
        <v>-</v>
      </c>
      <c r="H27" s="295" t="str">
        <f>IF(ISBLANK(Výsledky!$BM$3),"-",SUM(S27,Z27,AK27,AP27,AR27,BA27))</f>
        <v>-</v>
      </c>
      <c r="I27" s="261" t="str">
        <f>IF(ISBLANK(Výsledky!$GI$3),"-",SUM(AO27,AS27,BB27,BG27,BO27,BX27))</f>
        <v>-</v>
      </c>
      <c r="J27" s="282" t="str">
        <f>IF(ISBLANK(Výsledky!$I$3),"",Výsledky!I14)</f>
        <v>-</v>
      </c>
      <c r="K27" s="285">
        <f>IF(ISBLANK(Výsledky!$P$3),"",Výsledky!P14)</f>
        <v>0</v>
      </c>
      <c r="L27" s="288">
        <f>IF(ISBLANK(Výsledky!$W$3),"",Výsledky!W14)</f>
        <v>80</v>
      </c>
      <c r="M27" s="274">
        <f>IF(ISBLANK(Výsledky!$AD$3),"",Výsledky!AD14)</f>
        <v>40</v>
      </c>
      <c r="N27" s="274" t="str">
        <f>IF(ISBLANK(Výsledky!$AK$3),"",Výsledky!AK14)</f>
        <v/>
      </c>
      <c r="O27" s="274" t="str">
        <f>IF(ISBLANK(Výsledky!$AR$3),"",Výsledky!AR14)</f>
        <v/>
      </c>
      <c r="P27" s="274" t="str">
        <f>IF(ISBLANK(Výsledky!$AY$3),"",Výsledky!AY14)</f>
        <v/>
      </c>
      <c r="Q27" s="274" t="str">
        <f>IF(ISBLANK(Výsledky!$BF$3),"",Výsledky!BF14)</f>
        <v/>
      </c>
      <c r="R27" s="274" t="str">
        <f>IF(ISBLANK(Výsledky!$BM$3),"",Výsledky!BM14)</f>
        <v/>
      </c>
      <c r="S27" s="274" t="str">
        <f>IF(ISBLANK(Výsledky!$BT$3),"",Výsledky!BT14)</f>
        <v/>
      </c>
      <c r="T27" s="274" t="str">
        <f>IF(ISBLANK(Výsledky!$CA$3),"",Výsledky!CA14)</f>
        <v/>
      </c>
      <c r="U27" s="274" t="str">
        <f>IF(ISBLANK(Výsledky!$CH$3),"",Výsledky!CH14)</f>
        <v/>
      </c>
      <c r="V27" s="274" t="str">
        <f>IF(ISBLANK(Výsledky!$CO$3),"",Výsledky!CO14)</f>
        <v/>
      </c>
      <c r="W27" s="274" t="str">
        <f>IF(ISBLANK(Výsledky!$CV$3),"",Výsledky!CV14)</f>
        <v/>
      </c>
      <c r="X27" s="274" t="str">
        <f>IF(ISBLANK(Výsledky!$DC$3),"",Výsledky!DC14)</f>
        <v/>
      </c>
      <c r="Y27" s="274" t="str">
        <f>IF(ISBLANK(Výsledky!$DJ$3),"",Výsledky!DJ14)</f>
        <v/>
      </c>
      <c r="Z27" s="274" t="str">
        <f>IF(ISBLANK(Výsledky!$DQ$3),"",Výsledky!DQ14)</f>
        <v/>
      </c>
      <c r="AA27" s="274" t="str">
        <f>IF(ISBLANK(Výsledky!$DX$3),"",Výsledky!DX14)</f>
        <v/>
      </c>
      <c r="AB27" s="274" t="str">
        <f>IF(ISBLANK(Výsledky!$EE$3),"",Výsledky!EE14)</f>
        <v/>
      </c>
      <c r="AC27" s="274" t="str">
        <f>IF(ISBLANK(Výsledky!$EL$3),"",Výsledky!EL14)</f>
        <v/>
      </c>
      <c r="AD27" s="274" t="str">
        <f>IF(ISBLANK(Výsledky!$ES$3),"",Výsledky!ES14)</f>
        <v/>
      </c>
      <c r="AE27" s="274" t="str">
        <f>IF(ISBLANK(Výsledky!$EZ$3),"",Výsledky!EZ14)</f>
        <v/>
      </c>
      <c r="AF27" s="274" t="str">
        <f>IF(ISBLANK(Výsledky!$FG$3),"",Výsledky!FG14)</f>
        <v/>
      </c>
      <c r="AG27" s="274" t="str">
        <f>IF(ISBLANK(Výsledky!$FN$3),"",Výsledky!FN14)</f>
        <v/>
      </c>
      <c r="AH27" s="274" t="str">
        <f>IF(ISBLANK(Výsledky!$FU$3),"",Výsledky!FU14)</f>
        <v/>
      </c>
      <c r="AI27" s="274" t="str">
        <f>IF(ISBLANK(Výsledky!$GB$3),"",Výsledky!GB14)</f>
        <v/>
      </c>
      <c r="AJ27" s="274" t="str">
        <f>IF(ISBLANK(Výsledky!$GI$3),"",Výsledky!GI14)</f>
        <v/>
      </c>
      <c r="AK27" s="274" t="str">
        <f>IF(ISBLANK(Výsledky!$GP$3),"",Výsledky!GP14)</f>
        <v/>
      </c>
      <c r="AL27" s="274" t="str">
        <f>IF(ISBLANK(Výsledky!$GW$3),"",Výsledky!GW14)</f>
        <v/>
      </c>
      <c r="AM27" s="274" t="str">
        <f>IF(ISBLANK(Výsledky!$HD$3),"",Výsledky!HD14)</f>
        <v/>
      </c>
      <c r="AN27" s="274" t="str">
        <f>IF(ISBLANK(Výsledky!$HK$3),"",Výsledky!HK14)</f>
        <v/>
      </c>
      <c r="AO27" s="274" t="str">
        <f>IF(ISBLANK(Výsledky!$HR$3),"",Výsledky!HR14)</f>
        <v/>
      </c>
      <c r="AP27" s="274" t="str">
        <f>IF(ISBLANK(Výsledky!$HY$3),"",Výsledky!HY14)</f>
        <v/>
      </c>
      <c r="AQ27" s="274" t="str">
        <f>IF(ISBLANK(Výsledky!$IF$3),"",Výsledky!IF14)</f>
        <v/>
      </c>
      <c r="AR27" s="274" t="str">
        <f>IF(ISBLANK(Výsledky!$IM$3),"",Výsledky!IM14)</f>
        <v/>
      </c>
      <c r="AS27" s="274" t="str">
        <f>IF(ISBLANK(Výsledky!$IT$3),"",Výsledky!IT14)</f>
        <v/>
      </c>
      <c r="AT27" s="274" t="str">
        <f>IF(ISBLANK(Výsledky!$JA$3),"",Výsledky!JA14)</f>
        <v/>
      </c>
      <c r="AU27" s="274" t="str">
        <f>IF(ISBLANK(Výsledky!$JH$3),"",Výsledky!JH14)</f>
        <v/>
      </c>
      <c r="AV27" s="274" t="str">
        <f>IF(ISBLANK(Výsledky!$JO$3),"",Výsledky!JO14)</f>
        <v/>
      </c>
      <c r="AW27" s="274" t="str">
        <f>IF(ISBLANK(Výsledky!$JV$3),"",Výsledky!JV14)</f>
        <v/>
      </c>
      <c r="AX27" s="274" t="str">
        <f>IF(ISBLANK(Výsledky!$KC$3),"",Výsledky!KC14)</f>
        <v/>
      </c>
      <c r="AY27" s="274" t="str">
        <f>IF(ISBLANK(Výsledky!$KJ$3),"",Výsledky!KJ14)</f>
        <v/>
      </c>
      <c r="AZ27" s="274" t="str">
        <f>IF(ISBLANK(Výsledky!$KQ$3),"",Výsledky!KQ14)</f>
        <v/>
      </c>
      <c r="BA27" s="274" t="str">
        <f>IF(ISBLANK(Výsledky!$KX$3),"",Výsledky!KX14)</f>
        <v/>
      </c>
      <c r="BB27" s="274" t="str">
        <f>IF(ISBLANK(Výsledky!$LE$3),"",Výsledky!LE14)</f>
        <v/>
      </c>
      <c r="BC27" s="274" t="str">
        <f>IF(ISBLANK(Výsledky!$LL$3),"",Výsledky!LL14)</f>
        <v/>
      </c>
      <c r="BD27" s="274" t="str">
        <f>IF(ISBLANK(Výsledky!$LS$3),"",Výsledky!LS14)</f>
        <v/>
      </c>
      <c r="BE27" s="274" t="str">
        <f>IF(ISBLANK(Výsledky!$LZ$3),"",Výsledky!LZ14)</f>
        <v/>
      </c>
      <c r="BF27" s="274" t="str">
        <f>IF(ISBLANK(Výsledky!$MG$3),"",Výsledky!MG14)</f>
        <v/>
      </c>
      <c r="BG27" s="274" t="str">
        <f>IF(ISBLANK(Výsledky!$MN$3),"",Výsledky!MN14)</f>
        <v/>
      </c>
      <c r="BH27" s="274" t="str">
        <f>IF(ISBLANK(Výsledky!$MU$3),"",Výsledky!MU14)</f>
        <v/>
      </c>
      <c r="BI27" s="274" t="str">
        <f>IF(ISBLANK(Výsledky!$NB$3),"",Výsledky!NB14)</f>
        <v/>
      </c>
      <c r="BJ27" s="274" t="str">
        <f>IF(ISBLANK(Výsledky!$NI$3),"",Výsledky!NI14)</f>
        <v/>
      </c>
      <c r="BK27" s="274" t="str">
        <f>IF(ISBLANK(Výsledky!$NP$3),"",Výsledky!NP14)</f>
        <v/>
      </c>
      <c r="BL27" s="274" t="str">
        <f>IF(ISBLANK(Výsledky!$NW$3),"",Výsledky!NW14)</f>
        <v/>
      </c>
      <c r="BM27" s="274" t="str">
        <f>IF(ISBLANK(Výsledky!$OD$3),"",Výsledky!OD14)</f>
        <v/>
      </c>
      <c r="BN27" s="274" t="str">
        <f>IF(ISBLANK(Výsledky!$OK$3),"",Výsledky!OK14)</f>
        <v/>
      </c>
      <c r="BO27" s="274" t="str">
        <f>IF(ISBLANK(Výsledky!$OR$3),"",Výsledky!OR14)</f>
        <v/>
      </c>
      <c r="BP27" s="274" t="str">
        <f>IF(ISBLANK(Výsledky!$OY$3),"",Výsledky!OY14)</f>
        <v/>
      </c>
      <c r="BQ27" s="274" t="str">
        <f>IF(ISBLANK(Výsledky!$PF$3),"",Výsledky!PF14)</f>
        <v/>
      </c>
      <c r="BR27" s="274" t="str">
        <f>IF(ISBLANK(Výsledky!$PM$3),"",Výsledky!PM14)</f>
        <v/>
      </c>
      <c r="BS27" s="274" t="str">
        <f>IF(ISBLANK(Výsledky!$PT$3),"",Výsledky!PT14)</f>
        <v/>
      </c>
      <c r="BT27" s="274" t="str">
        <f>IF(ISBLANK(Výsledky!$QA$3),"",Výsledky!QA14)</f>
        <v/>
      </c>
      <c r="BU27" s="274" t="str">
        <f>IF(ISBLANK(Výsledky!$QH$3),"",Výsledky!QH55)</f>
        <v/>
      </c>
      <c r="BV27" s="274" t="str">
        <f>IF(ISBLANK(Výsledky!$QO$3),"",Výsledky!QO55)</f>
        <v/>
      </c>
      <c r="BW27" s="284" t="str">
        <f>IF(ISBLANK(Výsledky!$QV$3),"",Výsledky!QV55)</f>
        <v/>
      </c>
      <c r="BX27" s="284"/>
      <c r="BY27" s="286"/>
      <c r="BZ27" s="201"/>
      <c r="CA27" s="8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>
      <c r="A28" s="1"/>
      <c r="B28" s="246" t="s">
        <v>116</v>
      </c>
      <c r="C28" s="57">
        <f>Tipy!A52</f>
        <v>39</v>
      </c>
      <c r="D28" s="256" t="str">
        <f>IF(Tipy!B52="","",Tipy!B52)</f>
        <v>Patrik Gálik</v>
      </c>
      <c r="E28" s="55">
        <f>SUM(F28:J28)</f>
        <v>120</v>
      </c>
      <c r="F28" s="260">
        <f>IF(ISBLANK(Výsledky!$I$3),"-",SUM(K28:P28,R28,T28,V28,W28,Y28,AA28,AC28,AD28,AF28:AH28,AJ28,AL28:AN28,AQ28,AT28:AV28,AX28,AZ28,BC28,BE28,BH28:BK28,BM28,BP28,BQ28,BS28,BU28,BV28))</f>
        <v>120</v>
      </c>
      <c r="G28" s="294" t="str">
        <f>IF(ISBLANK(Výsledky!$AY$3),"-",SUM(Q28,U28,X28,AB28,AE28,AI28,AW28,AY28,BD28,BF28,BL28,BN28,BR28,BT28,BW28))</f>
        <v>-</v>
      </c>
      <c r="H28" s="295" t="str">
        <f>IF(ISBLANK(Výsledky!$BM$3),"-",SUM(S28,Z28,AK28,AP28,AR28,BA28))</f>
        <v>-</v>
      </c>
      <c r="I28" s="261" t="str">
        <f>IF(ISBLANK(Výsledky!$GI$3),"-",SUM(AO28,AS28,BB28,BG28,BO28,BX28))</f>
        <v>-</v>
      </c>
      <c r="J28" s="282" t="str">
        <f>IF(ISBLANK(Výsledky!$I$3),"",Výsledky!I58)</f>
        <v>-</v>
      </c>
      <c r="K28" s="285">
        <f>IF(ISBLANK(Výsledky!$P$3),"",Výsledky!P58)</f>
        <v>10</v>
      </c>
      <c r="L28" s="288">
        <f>IF(ISBLANK(Výsledky!$W$3),"",Výsledky!W58)</f>
        <v>80</v>
      </c>
      <c r="M28" s="274">
        <f>IF(ISBLANK(Výsledky!$AD$3),"",Výsledky!AD58)</f>
        <v>30</v>
      </c>
      <c r="N28" s="274" t="str">
        <f>IF(ISBLANK(Výsledky!$AK$3),"",Výsledky!AK53)</f>
        <v/>
      </c>
      <c r="O28" s="274" t="str">
        <f>IF(ISBLANK(Výsledky!$AR$3),"",Výsledky!AR53)</f>
        <v/>
      </c>
      <c r="P28" s="274" t="str">
        <f>IF(ISBLANK(Výsledky!$AY$3),"",Výsledky!AY53)</f>
        <v/>
      </c>
      <c r="Q28" s="274" t="str">
        <f>IF(ISBLANK(Výsledky!$BF$3),"",Výsledky!BF53)</f>
        <v/>
      </c>
      <c r="R28" s="274" t="str">
        <f>IF(ISBLANK(Výsledky!$BM$3),"",Výsledky!BM53)</f>
        <v/>
      </c>
      <c r="S28" s="274" t="str">
        <f>IF(ISBLANK(Výsledky!$BT$3),"",Výsledky!BT53)</f>
        <v/>
      </c>
      <c r="T28" s="274" t="str">
        <f>IF(ISBLANK(Výsledky!$CA$3),"",Výsledky!CA53)</f>
        <v/>
      </c>
      <c r="U28" s="274" t="str">
        <f>IF(ISBLANK(Výsledky!$CH$3),"",Výsledky!CH53)</f>
        <v/>
      </c>
      <c r="V28" s="274" t="str">
        <f>IF(ISBLANK(Výsledky!$CO$3),"",Výsledky!CO53)</f>
        <v/>
      </c>
      <c r="W28" s="274" t="str">
        <f>IF(ISBLANK(Výsledky!$CV$3),"",Výsledky!CV53)</f>
        <v/>
      </c>
      <c r="X28" s="274" t="str">
        <f>IF(ISBLANK(Výsledky!$DC$3),"",Výsledky!DC53)</f>
        <v/>
      </c>
      <c r="Y28" s="274" t="str">
        <f>IF(ISBLANK(Výsledky!$DJ$3),"",Výsledky!DJ53)</f>
        <v/>
      </c>
      <c r="Z28" s="274" t="str">
        <f>IF(ISBLANK(Výsledky!$DQ$3),"",Výsledky!DQ53)</f>
        <v/>
      </c>
      <c r="AA28" s="274" t="str">
        <f>IF(ISBLANK(Výsledky!$DX$3),"",Výsledky!DX53)</f>
        <v/>
      </c>
      <c r="AB28" s="274" t="str">
        <f>IF(ISBLANK(Výsledky!$EE$3),"",Výsledky!EE53)</f>
        <v/>
      </c>
      <c r="AC28" s="274" t="str">
        <f>IF(ISBLANK(Výsledky!$EL$3),"",Výsledky!EL53)</f>
        <v/>
      </c>
      <c r="AD28" s="274" t="str">
        <f>IF(ISBLANK(Výsledky!$ES$3),"",Výsledky!ES53)</f>
        <v/>
      </c>
      <c r="AE28" s="274" t="str">
        <f>IF(ISBLANK(Výsledky!$EZ$3),"",Výsledky!EZ53)</f>
        <v/>
      </c>
      <c r="AF28" s="274" t="str">
        <f>IF(ISBLANK(Výsledky!$FG$3),"",Výsledky!FG53)</f>
        <v/>
      </c>
      <c r="AG28" s="274" t="str">
        <f>IF(ISBLANK(Výsledky!$FN$3),"",Výsledky!FN53)</f>
        <v/>
      </c>
      <c r="AH28" s="274" t="str">
        <f>IF(ISBLANK(Výsledky!$FU$3),"",Výsledky!FU53)</f>
        <v/>
      </c>
      <c r="AI28" s="274" t="str">
        <f>IF(ISBLANK(Výsledky!$GB$3),"",Výsledky!GB53)</f>
        <v/>
      </c>
      <c r="AJ28" s="274" t="str">
        <f>IF(ISBLANK(Výsledky!$GI$3),"",Výsledky!GI53)</f>
        <v/>
      </c>
      <c r="AK28" s="274" t="str">
        <f>IF(ISBLANK(Výsledky!$GP$3),"",Výsledky!GP53)</f>
        <v/>
      </c>
      <c r="AL28" s="274" t="str">
        <f>IF(ISBLANK(Výsledky!$GW$3),"",Výsledky!GW53)</f>
        <v/>
      </c>
      <c r="AM28" s="274" t="str">
        <f>IF(ISBLANK(Výsledky!$HD$3),"",Výsledky!HD53)</f>
        <v/>
      </c>
      <c r="AN28" s="274" t="str">
        <f>IF(ISBLANK(Výsledky!$HK$3),"",Výsledky!HK53)</f>
        <v/>
      </c>
      <c r="AO28" s="274" t="str">
        <f>IF(ISBLANK(Výsledky!$HR$3),"",Výsledky!HR53)</f>
        <v/>
      </c>
      <c r="AP28" s="274" t="str">
        <f>IF(ISBLANK(Výsledky!$HY$3),"",Výsledky!HY53)</f>
        <v/>
      </c>
      <c r="AQ28" s="274" t="str">
        <f>IF(ISBLANK(Výsledky!$IF$3),"",Výsledky!IF53)</f>
        <v/>
      </c>
      <c r="AR28" s="274" t="str">
        <f>IF(ISBLANK(Výsledky!$IM$3),"",Výsledky!IM53)</f>
        <v/>
      </c>
      <c r="AS28" s="274" t="str">
        <f>IF(ISBLANK(Výsledky!$IT$3),"",Výsledky!IT53)</f>
        <v/>
      </c>
      <c r="AT28" s="274" t="str">
        <f>IF(ISBLANK(Výsledky!$JA$3),"",Výsledky!JA53)</f>
        <v/>
      </c>
      <c r="AU28" s="274" t="str">
        <f>IF(ISBLANK(Výsledky!$JH$3),"",Výsledky!JH53)</f>
        <v/>
      </c>
      <c r="AV28" s="274" t="str">
        <f>IF(ISBLANK(Výsledky!$JO$3),"",Výsledky!JO53)</f>
        <v/>
      </c>
      <c r="AW28" s="274" t="str">
        <f>IF(ISBLANK(Výsledky!$JV$3),"",Výsledky!JV53)</f>
        <v/>
      </c>
      <c r="AX28" s="274" t="str">
        <f>IF(ISBLANK(Výsledky!$KC$3),"",Výsledky!KC53)</f>
        <v/>
      </c>
      <c r="AY28" s="274" t="str">
        <f>IF(ISBLANK(Výsledky!$KJ$3),"",Výsledky!KJ53)</f>
        <v/>
      </c>
      <c r="AZ28" s="274" t="str">
        <f>IF(ISBLANK(Výsledky!$KQ$3),"",Výsledky!KQ53)</f>
        <v/>
      </c>
      <c r="BA28" s="274" t="str">
        <f>IF(ISBLANK(Výsledky!$KX$3),"",Výsledky!KX53)</f>
        <v/>
      </c>
      <c r="BB28" s="274" t="str">
        <f>IF(ISBLANK(Výsledky!$LE$3),"",Výsledky!LE53)</f>
        <v/>
      </c>
      <c r="BC28" s="274" t="str">
        <f>IF(ISBLANK(Výsledky!$LL$3),"",Výsledky!LL53)</f>
        <v/>
      </c>
      <c r="BD28" s="274" t="str">
        <f>IF(ISBLANK(Výsledky!$LS$3),"",Výsledky!LS53)</f>
        <v/>
      </c>
      <c r="BE28" s="274" t="str">
        <f>IF(ISBLANK(Výsledky!$LZ$3),"",Výsledky!LZ53)</f>
        <v/>
      </c>
      <c r="BF28" s="274" t="str">
        <f>IF(ISBLANK(Výsledky!$MG$3),"",Výsledky!MG53)</f>
        <v/>
      </c>
      <c r="BG28" s="274" t="str">
        <f>IF(ISBLANK(Výsledky!$MN$3),"",Výsledky!MN53)</f>
        <v/>
      </c>
      <c r="BH28" s="274" t="str">
        <f>IF(ISBLANK(Výsledky!$MU$3),"",Výsledky!MU53)</f>
        <v/>
      </c>
      <c r="BI28" s="274" t="str">
        <f>IF(ISBLANK(Výsledky!$NB$3),"",Výsledky!NB53)</f>
        <v/>
      </c>
      <c r="BJ28" s="274" t="str">
        <f>IF(ISBLANK(Výsledky!$NI$3),"",Výsledky!NI53)</f>
        <v/>
      </c>
      <c r="BK28" s="274" t="str">
        <f>IF(ISBLANK(Výsledky!$NP$3),"",Výsledky!NP53)</f>
        <v/>
      </c>
      <c r="BL28" s="274" t="str">
        <f>IF(ISBLANK(Výsledky!$NW$3),"",Výsledky!NW53)</f>
        <v/>
      </c>
      <c r="BM28" s="274" t="str">
        <f>IF(ISBLANK(Výsledky!$OD$3),"",Výsledky!OD53)</f>
        <v/>
      </c>
      <c r="BN28" s="274" t="str">
        <f>IF(ISBLANK(Výsledky!$OK$3),"",Výsledky!OK53)</f>
        <v/>
      </c>
      <c r="BO28" s="274" t="str">
        <f>IF(ISBLANK(Výsledky!$OR$3),"",Výsledky!OR53)</f>
        <v/>
      </c>
      <c r="BP28" s="274" t="str">
        <f>IF(ISBLANK(Výsledky!$OY$3),"",Výsledky!OY53)</f>
        <v/>
      </c>
      <c r="BQ28" s="274" t="str">
        <f>IF(ISBLANK(Výsledky!$PF$3),"",Výsledky!PF53)</f>
        <v/>
      </c>
      <c r="BR28" s="274" t="str">
        <f>IF(ISBLANK(Výsledky!$PM$3),"",Výsledky!PM53)</f>
        <v/>
      </c>
      <c r="BS28" s="274" t="str">
        <f>IF(ISBLANK(Výsledky!$PT$3),"",Výsledky!PT53)</f>
        <v/>
      </c>
      <c r="BT28" s="274" t="str">
        <f>IF(ISBLANK(Výsledky!$QA$3),"",Výsledky!QA53)</f>
        <v/>
      </c>
      <c r="BU28" s="274" t="str">
        <f>IF(ISBLANK(Výsledky!$QH$3),"",Výsledky!QH94)</f>
        <v/>
      </c>
      <c r="BV28" s="274" t="str">
        <f>IF(ISBLANK(Výsledky!$QO$3),"",Výsledky!QO94)</f>
        <v/>
      </c>
      <c r="BW28" s="284" t="str">
        <f>IF(ISBLANK(Výsledky!$QV$3),"",Výsledky!QV94)</f>
        <v/>
      </c>
      <c r="BX28" s="284"/>
      <c r="BY28" s="286"/>
      <c r="BZ28" s="201"/>
      <c r="CA28" s="8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>
      <c r="A29" s="1"/>
      <c r="B29" s="246" t="s">
        <v>117</v>
      </c>
      <c r="C29" s="57">
        <f>Tipy!A36</f>
        <v>61</v>
      </c>
      <c r="D29" s="256" t="str">
        <f>IF(Tipy!B36="","",Tipy!B36)</f>
        <v>Lukyo</v>
      </c>
      <c r="E29" s="55">
        <f>SUM(F29:J29)</f>
        <v>120</v>
      </c>
      <c r="F29" s="260">
        <f>IF(ISBLANK(Výsledky!$I$3),"-",SUM(K29:P29,R29,T29,V29,W29,Y29,AA29,AC29,AD29,AF29:AH29,AJ29,AL29:AN29,AQ29,AT29:AV29,AX29,AZ29,BC29,BE29,BH29:BK29,BM29,BP29,BQ29,BS29,BU29,BV29))</f>
        <v>120</v>
      </c>
      <c r="G29" s="294" t="str">
        <f>IF(ISBLANK(Výsledky!$AY$3),"-",SUM(Q29,U29,X29,AB29,AE29,AI29,AW29,AY29,BD29,BF29,BL29,BN29,BR29,BT29,BW29))</f>
        <v>-</v>
      </c>
      <c r="H29" s="295" t="str">
        <f>IF(ISBLANK(Výsledky!$BM$3),"-",SUM(S29,Z29,AK29,AP29,AR29,BA29))</f>
        <v>-</v>
      </c>
      <c r="I29" s="261" t="str">
        <f>IF(ISBLANK(Výsledky!$GI$3),"-",SUM(AO29,AS29,BB29,BG29,BO29,BX29))</f>
        <v>-</v>
      </c>
      <c r="J29" s="282" t="str">
        <f>IF(ISBLANK(Výsledky!$I$3),"",Výsledky!I42)</f>
        <v>-</v>
      </c>
      <c r="K29" s="285">
        <f>IF(ISBLANK(Výsledky!$P$3),"",Výsledky!P42)</f>
        <v>10</v>
      </c>
      <c r="L29" s="288">
        <f>IF(ISBLANK(Výsledky!$W$3),"",Výsledky!W42)</f>
        <v>50</v>
      </c>
      <c r="M29" s="274">
        <f>IF(ISBLANK(Výsledky!$AD$3),"",Výsledky!AD42)</f>
        <v>60</v>
      </c>
      <c r="N29" s="274" t="str">
        <f>IF(ISBLANK(Výsledky!$AK$3),"",Výsledky!AK38)</f>
        <v/>
      </c>
      <c r="O29" s="274" t="str">
        <f>IF(ISBLANK(Výsledky!$AR$3),"",Výsledky!AR38)</f>
        <v/>
      </c>
      <c r="P29" s="274" t="str">
        <f>IF(ISBLANK(Výsledky!$AY$3),"",Výsledky!AY38)</f>
        <v/>
      </c>
      <c r="Q29" s="274" t="str">
        <f>IF(ISBLANK(Výsledky!$BF$3),"",Výsledky!BF38)</f>
        <v/>
      </c>
      <c r="R29" s="274" t="str">
        <f>IF(ISBLANK(Výsledky!$BM$3),"",Výsledky!BM38)</f>
        <v/>
      </c>
      <c r="S29" s="274" t="str">
        <f>IF(ISBLANK(Výsledky!$BT$3),"",Výsledky!BT38)</f>
        <v/>
      </c>
      <c r="T29" s="274" t="str">
        <f>IF(ISBLANK(Výsledky!$CA$3),"",Výsledky!CA38)</f>
        <v/>
      </c>
      <c r="U29" s="274" t="str">
        <f>IF(ISBLANK(Výsledky!$CH$3),"",Výsledky!CH38)</f>
        <v/>
      </c>
      <c r="V29" s="274" t="str">
        <f>IF(ISBLANK(Výsledky!$CO$3),"",Výsledky!CO38)</f>
        <v/>
      </c>
      <c r="W29" s="274" t="str">
        <f>IF(ISBLANK(Výsledky!$CV$3),"",Výsledky!CV38)</f>
        <v/>
      </c>
      <c r="X29" s="274" t="str">
        <f>IF(ISBLANK(Výsledky!$DC$3),"",Výsledky!DC38)</f>
        <v/>
      </c>
      <c r="Y29" s="274" t="str">
        <f>IF(ISBLANK(Výsledky!$DJ$3),"",Výsledky!DJ38)</f>
        <v/>
      </c>
      <c r="Z29" s="274" t="str">
        <f>IF(ISBLANK(Výsledky!$DQ$3),"",Výsledky!DQ38)</f>
        <v/>
      </c>
      <c r="AA29" s="274" t="str">
        <f>IF(ISBLANK(Výsledky!$DX$3),"",Výsledky!DX38)</f>
        <v/>
      </c>
      <c r="AB29" s="274" t="str">
        <f>IF(ISBLANK(Výsledky!$EE$3),"",Výsledky!EE38)</f>
        <v/>
      </c>
      <c r="AC29" s="274" t="str">
        <f>IF(ISBLANK(Výsledky!$EL$3),"",Výsledky!EL38)</f>
        <v/>
      </c>
      <c r="AD29" s="274" t="str">
        <f>IF(ISBLANK(Výsledky!$ES$3),"",Výsledky!ES38)</f>
        <v/>
      </c>
      <c r="AE29" s="274" t="str">
        <f>IF(ISBLANK(Výsledky!$EZ$3),"",Výsledky!EZ38)</f>
        <v/>
      </c>
      <c r="AF29" s="274" t="str">
        <f>IF(ISBLANK(Výsledky!$FG$3),"",Výsledky!FG38)</f>
        <v/>
      </c>
      <c r="AG29" s="274" t="str">
        <f>IF(ISBLANK(Výsledky!$FN$3),"",Výsledky!FN38)</f>
        <v/>
      </c>
      <c r="AH29" s="274" t="str">
        <f>IF(ISBLANK(Výsledky!$FU$3),"",Výsledky!FU38)</f>
        <v/>
      </c>
      <c r="AI29" s="274" t="str">
        <f>IF(ISBLANK(Výsledky!$GB$3),"",Výsledky!GB38)</f>
        <v/>
      </c>
      <c r="AJ29" s="274" t="str">
        <f>IF(ISBLANK(Výsledky!$GI$3),"",Výsledky!GI38)</f>
        <v/>
      </c>
      <c r="AK29" s="274" t="str">
        <f>IF(ISBLANK(Výsledky!$GP$3),"",Výsledky!GP38)</f>
        <v/>
      </c>
      <c r="AL29" s="274" t="str">
        <f>IF(ISBLANK(Výsledky!$GW$3),"",Výsledky!GW38)</f>
        <v/>
      </c>
      <c r="AM29" s="274" t="str">
        <f>IF(ISBLANK(Výsledky!$HD$3),"",Výsledky!HD38)</f>
        <v/>
      </c>
      <c r="AN29" s="274" t="str">
        <f>IF(ISBLANK(Výsledky!$HK$3),"",Výsledky!HK38)</f>
        <v/>
      </c>
      <c r="AO29" s="274" t="str">
        <f>IF(ISBLANK(Výsledky!$HR$3),"",Výsledky!HR38)</f>
        <v/>
      </c>
      <c r="AP29" s="274" t="str">
        <f>IF(ISBLANK(Výsledky!$HY$3),"",Výsledky!HY38)</f>
        <v/>
      </c>
      <c r="AQ29" s="274" t="str">
        <f>IF(ISBLANK(Výsledky!$IF$3),"",Výsledky!IF38)</f>
        <v/>
      </c>
      <c r="AR29" s="274" t="str">
        <f>IF(ISBLANK(Výsledky!$IM$3),"",Výsledky!IM38)</f>
        <v/>
      </c>
      <c r="AS29" s="274" t="str">
        <f>IF(ISBLANK(Výsledky!$IT$3),"",Výsledky!IT38)</f>
        <v/>
      </c>
      <c r="AT29" s="274" t="str">
        <f>IF(ISBLANK(Výsledky!$JA$3),"",Výsledky!JA38)</f>
        <v/>
      </c>
      <c r="AU29" s="274" t="str">
        <f>IF(ISBLANK(Výsledky!$JH$3),"",Výsledky!JH38)</f>
        <v/>
      </c>
      <c r="AV29" s="274" t="str">
        <f>IF(ISBLANK(Výsledky!$JO$3),"",Výsledky!JO38)</f>
        <v/>
      </c>
      <c r="AW29" s="274" t="str">
        <f>IF(ISBLANK(Výsledky!$JV$3),"",Výsledky!JV38)</f>
        <v/>
      </c>
      <c r="AX29" s="274" t="str">
        <f>IF(ISBLANK(Výsledky!$KC$3),"",Výsledky!KC38)</f>
        <v/>
      </c>
      <c r="AY29" s="274" t="str">
        <f>IF(ISBLANK(Výsledky!$KJ$3),"",Výsledky!KJ38)</f>
        <v/>
      </c>
      <c r="AZ29" s="274" t="str">
        <f>IF(ISBLANK(Výsledky!$KQ$3),"",Výsledky!KQ38)</f>
        <v/>
      </c>
      <c r="BA29" s="274" t="str">
        <f>IF(ISBLANK(Výsledky!$KX$3),"",Výsledky!KX38)</f>
        <v/>
      </c>
      <c r="BB29" s="274" t="str">
        <f>IF(ISBLANK(Výsledky!$LE$3),"",Výsledky!LE38)</f>
        <v/>
      </c>
      <c r="BC29" s="274" t="str">
        <f>IF(ISBLANK(Výsledky!$LL$3),"",Výsledky!LL38)</f>
        <v/>
      </c>
      <c r="BD29" s="274" t="str">
        <f>IF(ISBLANK(Výsledky!$LS$3),"",Výsledky!LS38)</f>
        <v/>
      </c>
      <c r="BE29" s="274" t="str">
        <f>IF(ISBLANK(Výsledky!$LZ$3),"",Výsledky!LZ38)</f>
        <v/>
      </c>
      <c r="BF29" s="274" t="str">
        <f>IF(ISBLANK(Výsledky!$MG$3),"",Výsledky!MG38)</f>
        <v/>
      </c>
      <c r="BG29" s="274" t="str">
        <f>IF(ISBLANK(Výsledky!$MN$3),"",Výsledky!MN38)</f>
        <v/>
      </c>
      <c r="BH29" s="274" t="str">
        <f>IF(ISBLANK(Výsledky!$MU$3),"",Výsledky!MU38)</f>
        <v/>
      </c>
      <c r="BI29" s="274" t="str">
        <f>IF(ISBLANK(Výsledky!$NB$3),"",Výsledky!NB38)</f>
        <v/>
      </c>
      <c r="BJ29" s="274" t="str">
        <f>IF(ISBLANK(Výsledky!$NI$3),"",Výsledky!NI38)</f>
        <v/>
      </c>
      <c r="BK29" s="274" t="str">
        <f>IF(ISBLANK(Výsledky!$NP$3),"",Výsledky!NP38)</f>
        <v/>
      </c>
      <c r="BL29" s="274" t="str">
        <f>IF(ISBLANK(Výsledky!$NW$3),"",Výsledky!NW38)</f>
        <v/>
      </c>
      <c r="BM29" s="274" t="str">
        <f>IF(ISBLANK(Výsledky!$OD$3),"",Výsledky!OD38)</f>
        <v/>
      </c>
      <c r="BN29" s="274" t="str">
        <f>IF(ISBLANK(Výsledky!$OK$3),"",Výsledky!OK38)</f>
        <v/>
      </c>
      <c r="BO29" s="274" t="str">
        <f>IF(ISBLANK(Výsledky!$OR$3),"",Výsledky!OR38)</f>
        <v/>
      </c>
      <c r="BP29" s="274" t="str">
        <f>IF(ISBLANK(Výsledky!$OY$3),"",Výsledky!OY38)</f>
        <v/>
      </c>
      <c r="BQ29" s="274" t="str">
        <f>IF(ISBLANK(Výsledky!$PF$3),"",Výsledky!PF38)</f>
        <v/>
      </c>
      <c r="BR29" s="274" t="str">
        <f>IF(ISBLANK(Výsledky!$PM$3),"",Výsledky!PM38)</f>
        <v/>
      </c>
      <c r="BS29" s="274" t="str">
        <f>IF(ISBLANK(Výsledky!$PT$3),"",Výsledky!PT38)</f>
        <v/>
      </c>
      <c r="BT29" s="274" t="str">
        <f>IF(ISBLANK(Výsledky!$QA$3),"",Výsledky!QA38)</f>
        <v/>
      </c>
      <c r="BU29" s="274" t="str">
        <f>IF(ISBLANK(Výsledky!$QH$3),"",Výsledky!QH79)</f>
        <v/>
      </c>
      <c r="BV29" s="274" t="str">
        <f>IF(ISBLANK(Výsledky!$QO$3),"",Výsledky!QO79)</f>
        <v/>
      </c>
      <c r="BW29" s="284" t="str">
        <f>IF(ISBLANK(Výsledky!$QV$3),"",Výsledky!QV79)</f>
        <v/>
      </c>
      <c r="BX29" s="284"/>
      <c r="BY29" s="286"/>
      <c r="BZ29" s="201"/>
      <c r="CA29" s="8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>
      <c r="A30" s="1"/>
      <c r="B30" s="246" t="s">
        <v>118</v>
      </c>
      <c r="C30" s="57">
        <f>Tipy!A54</f>
        <v>64</v>
      </c>
      <c r="D30" s="256" t="str">
        <f>IF(Tipy!B54="","",Tipy!B54)</f>
        <v>Peter Bajči</v>
      </c>
      <c r="E30" s="55">
        <f>SUM(F30:J30)</f>
        <v>120</v>
      </c>
      <c r="F30" s="260">
        <f>IF(ISBLANK(Výsledky!$I$3),"-",SUM(K30:P30,R30,T30,V30,W30,Y30,AA30,AC30,AD30,AF30:AH30,AJ30,AL30:AN30,AQ30,AT30:AV30,AX30,AZ30,BC30,BE30,BH30:BK30,BM30,BP30,BQ30,BS30,BU30,BV30))</f>
        <v>120</v>
      </c>
      <c r="G30" s="294" t="str">
        <f>IF(ISBLANK(Výsledky!$AY$3),"-",SUM(Q30,U30,X30,AB30,AE30,AI30,AW30,AY30,BD30,BF30,BL30,BN30,BR30,BT30,BW30))</f>
        <v>-</v>
      </c>
      <c r="H30" s="295" t="str">
        <f>IF(ISBLANK(Výsledky!$BM$3),"-",SUM(S30,Z30,AK30,AP30,AR30,BA30))</f>
        <v>-</v>
      </c>
      <c r="I30" s="261" t="str">
        <f>IF(ISBLANK(Výsledky!$GI$3),"-",SUM(AO30,AS30,BB30,BG30,BO30,BX30))</f>
        <v>-</v>
      </c>
      <c r="J30" s="282" t="str">
        <f>IF(ISBLANK(Výsledky!$I$3),"",Výsledky!I60)</f>
        <v>-</v>
      </c>
      <c r="K30" s="285">
        <f>IF(ISBLANK(Výsledky!$P$3),"",Výsledky!P60)</f>
        <v>40</v>
      </c>
      <c r="L30" s="288">
        <f>IF(ISBLANK(Výsledky!$W$3),"",Výsledky!W60)</f>
        <v>50</v>
      </c>
      <c r="M30" s="274">
        <f>IF(ISBLANK(Výsledky!$AD$3),"",Výsledky!AD60)</f>
        <v>30</v>
      </c>
      <c r="N30" s="274" t="str">
        <f>IF(ISBLANK(Výsledky!$AK$3),"",Výsledky!AK55)</f>
        <v/>
      </c>
      <c r="O30" s="274" t="str">
        <f>IF(ISBLANK(Výsledky!$AR$3),"",Výsledky!AR55)</f>
        <v/>
      </c>
      <c r="P30" s="274" t="str">
        <f>IF(ISBLANK(Výsledky!$AY$3),"",Výsledky!AY55)</f>
        <v/>
      </c>
      <c r="Q30" s="274" t="str">
        <f>IF(ISBLANK(Výsledky!$BF$3),"",Výsledky!BF55)</f>
        <v/>
      </c>
      <c r="R30" s="274" t="str">
        <f>IF(ISBLANK(Výsledky!$BM$3),"",Výsledky!BM55)</f>
        <v/>
      </c>
      <c r="S30" s="274" t="str">
        <f>IF(ISBLANK(Výsledky!$BT$3),"",Výsledky!BT55)</f>
        <v/>
      </c>
      <c r="T30" s="274" t="str">
        <f>IF(ISBLANK(Výsledky!$CA$3),"",Výsledky!CA55)</f>
        <v/>
      </c>
      <c r="U30" s="274" t="str">
        <f>IF(ISBLANK(Výsledky!$CH$3),"",Výsledky!CH55)</f>
        <v/>
      </c>
      <c r="V30" s="274" t="str">
        <f>IF(ISBLANK(Výsledky!$CO$3),"",Výsledky!CO55)</f>
        <v/>
      </c>
      <c r="W30" s="274" t="str">
        <f>IF(ISBLANK(Výsledky!$CV$3),"",Výsledky!CV55)</f>
        <v/>
      </c>
      <c r="X30" s="274" t="str">
        <f>IF(ISBLANK(Výsledky!$DC$3),"",Výsledky!DC55)</f>
        <v/>
      </c>
      <c r="Y30" s="274" t="str">
        <f>IF(ISBLANK(Výsledky!$DJ$3),"",Výsledky!DJ55)</f>
        <v/>
      </c>
      <c r="Z30" s="274" t="str">
        <f>IF(ISBLANK(Výsledky!$DQ$3),"",Výsledky!DQ55)</f>
        <v/>
      </c>
      <c r="AA30" s="274" t="str">
        <f>IF(ISBLANK(Výsledky!$DX$3),"",Výsledky!DX55)</f>
        <v/>
      </c>
      <c r="AB30" s="274" t="str">
        <f>IF(ISBLANK(Výsledky!$EE$3),"",Výsledky!EE55)</f>
        <v/>
      </c>
      <c r="AC30" s="274" t="str">
        <f>IF(ISBLANK(Výsledky!$EL$3),"",Výsledky!EL55)</f>
        <v/>
      </c>
      <c r="AD30" s="274" t="str">
        <f>IF(ISBLANK(Výsledky!$ES$3),"",Výsledky!ES55)</f>
        <v/>
      </c>
      <c r="AE30" s="274" t="str">
        <f>IF(ISBLANK(Výsledky!$EZ$3),"",Výsledky!EZ55)</f>
        <v/>
      </c>
      <c r="AF30" s="274" t="str">
        <f>IF(ISBLANK(Výsledky!$FG$3),"",Výsledky!FG55)</f>
        <v/>
      </c>
      <c r="AG30" s="274" t="str">
        <f>IF(ISBLANK(Výsledky!$FN$3),"",Výsledky!FN55)</f>
        <v/>
      </c>
      <c r="AH30" s="274" t="str">
        <f>IF(ISBLANK(Výsledky!$FU$3),"",Výsledky!FU55)</f>
        <v/>
      </c>
      <c r="AI30" s="274" t="str">
        <f>IF(ISBLANK(Výsledky!$GB$3),"",Výsledky!GB55)</f>
        <v/>
      </c>
      <c r="AJ30" s="274" t="str">
        <f>IF(ISBLANK(Výsledky!$GI$3),"",Výsledky!GI55)</f>
        <v/>
      </c>
      <c r="AK30" s="274" t="str">
        <f>IF(ISBLANK(Výsledky!$GP$3),"",Výsledky!GP55)</f>
        <v/>
      </c>
      <c r="AL30" s="274" t="str">
        <f>IF(ISBLANK(Výsledky!$GW$3),"",Výsledky!GW55)</f>
        <v/>
      </c>
      <c r="AM30" s="274" t="str">
        <f>IF(ISBLANK(Výsledky!$HD$3),"",Výsledky!HD55)</f>
        <v/>
      </c>
      <c r="AN30" s="274" t="str">
        <f>IF(ISBLANK(Výsledky!$HK$3),"",Výsledky!HK55)</f>
        <v/>
      </c>
      <c r="AO30" s="274" t="str">
        <f>IF(ISBLANK(Výsledky!$HR$3),"",Výsledky!HR55)</f>
        <v/>
      </c>
      <c r="AP30" s="274" t="str">
        <f>IF(ISBLANK(Výsledky!$HY$3),"",Výsledky!HY55)</f>
        <v/>
      </c>
      <c r="AQ30" s="274" t="str">
        <f>IF(ISBLANK(Výsledky!$IF$3),"",Výsledky!IF55)</f>
        <v/>
      </c>
      <c r="AR30" s="274" t="str">
        <f>IF(ISBLANK(Výsledky!$IM$3),"",Výsledky!IM55)</f>
        <v/>
      </c>
      <c r="AS30" s="274" t="str">
        <f>IF(ISBLANK(Výsledky!$IT$3),"",Výsledky!IT55)</f>
        <v/>
      </c>
      <c r="AT30" s="274" t="str">
        <f>IF(ISBLANK(Výsledky!$JA$3),"",Výsledky!JA55)</f>
        <v/>
      </c>
      <c r="AU30" s="274" t="str">
        <f>IF(ISBLANK(Výsledky!$JH$3),"",Výsledky!JH55)</f>
        <v/>
      </c>
      <c r="AV30" s="274" t="str">
        <f>IF(ISBLANK(Výsledky!$JO$3),"",Výsledky!JO55)</f>
        <v/>
      </c>
      <c r="AW30" s="274" t="str">
        <f>IF(ISBLANK(Výsledky!$JV$3),"",Výsledky!JV55)</f>
        <v/>
      </c>
      <c r="AX30" s="274" t="str">
        <f>IF(ISBLANK(Výsledky!$KC$3),"",Výsledky!KC55)</f>
        <v/>
      </c>
      <c r="AY30" s="274" t="str">
        <f>IF(ISBLANK(Výsledky!$KJ$3),"",Výsledky!KJ55)</f>
        <v/>
      </c>
      <c r="AZ30" s="274" t="str">
        <f>IF(ISBLANK(Výsledky!$KQ$3),"",Výsledky!KQ55)</f>
        <v/>
      </c>
      <c r="BA30" s="274" t="str">
        <f>IF(ISBLANK(Výsledky!$KX$3),"",Výsledky!KX55)</f>
        <v/>
      </c>
      <c r="BB30" s="274" t="str">
        <f>IF(ISBLANK(Výsledky!$LE$3),"",Výsledky!LE55)</f>
        <v/>
      </c>
      <c r="BC30" s="274" t="str">
        <f>IF(ISBLANK(Výsledky!$LL$3),"",Výsledky!LL55)</f>
        <v/>
      </c>
      <c r="BD30" s="274" t="str">
        <f>IF(ISBLANK(Výsledky!$LS$3),"",Výsledky!LS55)</f>
        <v/>
      </c>
      <c r="BE30" s="274" t="str">
        <f>IF(ISBLANK(Výsledky!$LZ$3),"",Výsledky!LZ55)</f>
        <v/>
      </c>
      <c r="BF30" s="274" t="str">
        <f>IF(ISBLANK(Výsledky!$MG$3),"",Výsledky!MG55)</f>
        <v/>
      </c>
      <c r="BG30" s="274" t="str">
        <f>IF(ISBLANK(Výsledky!$MN$3),"",Výsledky!MN55)</f>
        <v/>
      </c>
      <c r="BH30" s="274" t="str">
        <f>IF(ISBLANK(Výsledky!$MU$3),"",Výsledky!MU55)</f>
        <v/>
      </c>
      <c r="BI30" s="274" t="str">
        <f>IF(ISBLANK(Výsledky!$NB$3),"",Výsledky!NB55)</f>
        <v/>
      </c>
      <c r="BJ30" s="274" t="str">
        <f>IF(ISBLANK(Výsledky!$NI$3),"",Výsledky!NI55)</f>
        <v/>
      </c>
      <c r="BK30" s="274" t="str">
        <f>IF(ISBLANK(Výsledky!$NP$3),"",Výsledky!NP55)</f>
        <v/>
      </c>
      <c r="BL30" s="274" t="str">
        <f>IF(ISBLANK(Výsledky!$NW$3),"",Výsledky!NW55)</f>
        <v/>
      </c>
      <c r="BM30" s="274" t="str">
        <f>IF(ISBLANK(Výsledky!$OD$3),"",Výsledky!OD55)</f>
        <v/>
      </c>
      <c r="BN30" s="274" t="str">
        <f>IF(ISBLANK(Výsledky!$OK$3),"",Výsledky!OK55)</f>
        <v/>
      </c>
      <c r="BO30" s="274" t="str">
        <f>IF(ISBLANK(Výsledky!$OR$3),"",Výsledky!OR55)</f>
        <v/>
      </c>
      <c r="BP30" s="274" t="str">
        <f>IF(ISBLANK(Výsledky!$OY$3),"",Výsledky!OY55)</f>
        <v/>
      </c>
      <c r="BQ30" s="274" t="str">
        <f>IF(ISBLANK(Výsledky!$PF$3),"",Výsledky!PF55)</f>
        <v/>
      </c>
      <c r="BR30" s="274" t="str">
        <f>IF(ISBLANK(Výsledky!$PM$3),"",Výsledky!PM55)</f>
        <v/>
      </c>
      <c r="BS30" s="274" t="str">
        <f>IF(ISBLANK(Výsledky!$PT$3),"",Výsledky!PT55)</f>
        <v/>
      </c>
      <c r="BT30" s="274" t="str">
        <f>IF(ISBLANK(Výsledky!$QA$3),"",Výsledky!QA55)</f>
        <v/>
      </c>
      <c r="BU30" s="274" t="str">
        <f>IF(ISBLANK(Výsledky!$QH$3),"",Výsledky!QH96)</f>
        <v/>
      </c>
      <c r="BV30" s="274" t="str">
        <f>IF(ISBLANK(Výsledky!$QO$3),"",Výsledky!QO96)</f>
        <v/>
      </c>
      <c r="BW30" s="284" t="str">
        <f>IF(ISBLANK(Výsledky!$QV$3),"",Výsledky!QV96)</f>
        <v/>
      </c>
      <c r="BX30" s="284"/>
      <c r="BY30" s="286"/>
      <c r="BZ30" s="201"/>
      <c r="CA30" s="8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>
      <c r="A31" s="1"/>
      <c r="B31" s="246" t="s">
        <v>119</v>
      </c>
      <c r="C31" s="57">
        <f>Tipy!A78</f>
        <v>10</v>
      </c>
      <c r="D31" s="256" t="str">
        <f>IF(Tipy!B78="","",Tipy!B78)</f>
        <v>xO2</v>
      </c>
      <c r="E31" s="55">
        <f>SUM(F31:J31)</f>
        <v>110</v>
      </c>
      <c r="F31" s="260">
        <f>IF(ISBLANK(Výsledky!$I$3),"-",SUM(K31:P31,R31,T31,V31,W31,Y31,AA31,AC31,AD31,AF31:AH31,AJ31,AL31:AN31,AQ31,AT31:AV31,AX31,AZ31,BC31,BE31,BH31:BK31,BM31,BP31,BQ31,BS31,BU31,BV31))</f>
        <v>110</v>
      </c>
      <c r="G31" s="294" t="str">
        <f>IF(ISBLANK(Výsledky!$AY$3),"-",SUM(Q31,U31,X31,AB31,AE31,AI31,AW31,AY31,BD31,BF31,BL31,BN31,BR31,BT31,BW31))</f>
        <v>-</v>
      </c>
      <c r="H31" s="295" t="str">
        <f>IF(ISBLANK(Výsledky!$BM$3),"-",SUM(S31,Z31,AK31,AP31,AR31,BA31))</f>
        <v>-</v>
      </c>
      <c r="I31" s="261" t="str">
        <f>IF(ISBLANK(Výsledky!$GI$3),"-",SUM(AO31,AS31,BB31,BG31,BO31,BX31))</f>
        <v>-</v>
      </c>
      <c r="J31" s="282" t="str">
        <f>IF(ISBLANK(Výsledky!$I$3),"",Výsledky!I82)</f>
        <v>-</v>
      </c>
      <c r="K31" s="285">
        <f>IF(ISBLANK(Výsledky!$P$3),"",Výsledky!P84)</f>
        <v>0</v>
      </c>
      <c r="L31" s="288">
        <f>IF(ISBLANK(Výsledky!$W$3),"",Výsledky!W84)</f>
        <v>40</v>
      </c>
      <c r="M31" s="274">
        <f>IF(ISBLANK(Výsledky!$AD$3),"",Výsledky!AD84)</f>
        <v>70</v>
      </c>
      <c r="N31" s="274" t="str">
        <f>IF(ISBLANK(Výsledky!$AK$3),"",Výsledky!AK76)</f>
        <v/>
      </c>
      <c r="O31" s="274" t="str">
        <f>IF(ISBLANK(Výsledky!$AR$3),"",Výsledky!AR76)</f>
        <v/>
      </c>
      <c r="P31" s="274" t="str">
        <f>IF(ISBLANK(Výsledky!$AY$3),"",Výsledky!AY76)</f>
        <v/>
      </c>
      <c r="Q31" s="274" t="str">
        <f>IF(ISBLANK(Výsledky!$BF$3),"",Výsledky!BF76)</f>
        <v/>
      </c>
      <c r="R31" s="274" t="str">
        <f>IF(ISBLANK(Výsledky!$BM$3),"",Výsledky!BM76)</f>
        <v/>
      </c>
      <c r="S31" s="274" t="str">
        <f>IF(ISBLANK(Výsledky!$BT$3),"",Výsledky!BT76)</f>
        <v/>
      </c>
      <c r="T31" s="274" t="str">
        <f>IF(ISBLANK(Výsledky!$CA$3),"",Výsledky!CA76)</f>
        <v/>
      </c>
      <c r="U31" s="274" t="str">
        <f>IF(ISBLANK(Výsledky!$CH$3),"",Výsledky!CH76)</f>
        <v/>
      </c>
      <c r="V31" s="274" t="str">
        <f>IF(ISBLANK(Výsledky!$CO$3),"",Výsledky!CO76)</f>
        <v/>
      </c>
      <c r="W31" s="274" t="str">
        <f>IF(ISBLANK(Výsledky!$CV$3),"",Výsledky!CV76)</f>
        <v/>
      </c>
      <c r="X31" s="274" t="str">
        <f>IF(ISBLANK(Výsledky!$DC$3),"",Výsledky!DC76)</f>
        <v/>
      </c>
      <c r="Y31" s="274" t="str">
        <f>IF(ISBLANK(Výsledky!$DJ$3),"",Výsledky!DJ76)</f>
        <v/>
      </c>
      <c r="Z31" s="274" t="str">
        <f>IF(ISBLANK(Výsledky!$DQ$3),"",Výsledky!DQ76)</f>
        <v/>
      </c>
      <c r="AA31" s="274" t="str">
        <f>IF(ISBLANK(Výsledky!$DX$3),"",Výsledky!DX76)</f>
        <v/>
      </c>
      <c r="AB31" s="274" t="str">
        <f>IF(ISBLANK(Výsledky!$EE$3),"",Výsledky!EE76)</f>
        <v/>
      </c>
      <c r="AC31" s="274" t="str">
        <f>IF(ISBLANK(Výsledky!$EL$3),"",Výsledky!EL76)</f>
        <v/>
      </c>
      <c r="AD31" s="274" t="str">
        <f>IF(ISBLANK(Výsledky!$ES$3),"",Výsledky!ES76)</f>
        <v/>
      </c>
      <c r="AE31" s="274" t="str">
        <f>IF(ISBLANK(Výsledky!$EZ$3),"",Výsledky!EZ76)</f>
        <v/>
      </c>
      <c r="AF31" s="274" t="str">
        <f>IF(ISBLANK(Výsledky!$FG$3),"",Výsledky!FG76)</f>
        <v/>
      </c>
      <c r="AG31" s="274" t="str">
        <f>IF(ISBLANK(Výsledky!$FN$3),"",Výsledky!FN76)</f>
        <v/>
      </c>
      <c r="AH31" s="274" t="str">
        <f>IF(ISBLANK(Výsledky!$FU$3),"",Výsledky!FU76)</f>
        <v/>
      </c>
      <c r="AI31" s="274" t="str">
        <f>IF(ISBLANK(Výsledky!$GB$3),"",Výsledky!GB76)</f>
        <v/>
      </c>
      <c r="AJ31" s="274" t="str">
        <f>IF(ISBLANK(Výsledky!$GI$3),"",Výsledky!GI76)</f>
        <v/>
      </c>
      <c r="AK31" s="274" t="str">
        <f>IF(ISBLANK(Výsledky!$GP$3),"",Výsledky!GP76)</f>
        <v/>
      </c>
      <c r="AL31" s="274" t="str">
        <f>IF(ISBLANK(Výsledky!$GW$3),"",Výsledky!GW76)</f>
        <v/>
      </c>
      <c r="AM31" s="274" t="str">
        <f>IF(ISBLANK(Výsledky!$HD$3),"",Výsledky!HD76)</f>
        <v/>
      </c>
      <c r="AN31" s="274" t="str">
        <f>IF(ISBLANK(Výsledky!$HK$3),"",Výsledky!HK76)</f>
        <v/>
      </c>
      <c r="AO31" s="274" t="str">
        <f>IF(ISBLANK(Výsledky!$HR$3),"",Výsledky!HR76)</f>
        <v/>
      </c>
      <c r="AP31" s="274" t="str">
        <f>IF(ISBLANK(Výsledky!$HY$3),"",Výsledky!HY76)</f>
        <v/>
      </c>
      <c r="AQ31" s="274" t="str">
        <f>IF(ISBLANK(Výsledky!$IF$3),"",Výsledky!IF76)</f>
        <v/>
      </c>
      <c r="AR31" s="274" t="str">
        <f>IF(ISBLANK(Výsledky!$IM$3),"",Výsledky!IM76)</f>
        <v/>
      </c>
      <c r="AS31" s="274" t="str">
        <f>IF(ISBLANK(Výsledky!$IT$3),"",Výsledky!IT76)</f>
        <v/>
      </c>
      <c r="AT31" s="274" t="str">
        <f>IF(ISBLANK(Výsledky!$JA$3),"",Výsledky!JA76)</f>
        <v/>
      </c>
      <c r="AU31" s="274" t="str">
        <f>IF(ISBLANK(Výsledky!$JH$3),"",Výsledky!JH76)</f>
        <v/>
      </c>
      <c r="AV31" s="274" t="str">
        <f>IF(ISBLANK(Výsledky!$JO$3),"",Výsledky!JO76)</f>
        <v/>
      </c>
      <c r="AW31" s="274" t="str">
        <f>IF(ISBLANK(Výsledky!$JV$3),"",Výsledky!JV76)</f>
        <v/>
      </c>
      <c r="AX31" s="274" t="str">
        <f>IF(ISBLANK(Výsledky!$KC$3),"",Výsledky!KC76)</f>
        <v/>
      </c>
      <c r="AY31" s="274" t="str">
        <f>IF(ISBLANK(Výsledky!$KJ$3),"",Výsledky!KJ76)</f>
        <v/>
      </c>
      <c r="AZ31" s="274" t="str">
        <f>IF(ISBLANK(Výsledky!$KQ$3),"",Výsledky!KQ76)</f>
        <v/>
      </c>
      <c r="BA31" s="274" t="str">
        <f>IF(ISBLANK(Výsledky!$KX$3),"",Výsledky!KX76)</f>
        <v/>
      </c>
      <c r="BB31" s="274" t="str">
        <f>IF(ISBLANK(Výsledky!$LE$3),"",Výsledky!LE76)</f>
        <v/>
      </c>
      <c r="BC31" s="274" t="str">
        <f>IF(ISBLANK(Výsledky!$LL$3),"",Výsledky!LL76)</f>
        <v/>
      </c>
      <c r="BD31" s="274" t="str">
        <f>IF(ISBLANK(Výsledky!$LS$3),"",Výsledky!LS76)</f>
        <v/>
      </c>
      <c r="BE31" s="274" t="str">
        <f>IF(ISBLANK(Výsledky!$LZ$3),"",Výsledky!LZ76)</f>
        <v/>
      </c>
      <c r="BF31" s="274" t="str">
        <f>IF(ISBLANK(Výsledky!$MG$3),"",Výsledky!MG76)</f>
        <v/>
      </c>
      <c r="BG31" s="274" t="str">
        <f>IF(ISBLANK(Výsledky!$MN$3),"",Výsledky!MN76)</f>
        <v/>
      </c>
      <c r="BH31" s="274" t="str">
        <f>IF(ISBLANK(Výsledky!$MU$3),"",Výsledky!MU76)</f>
        <v/>
      </c>
      <c r="BI31" s="274" t="str">
        <f>IF(ISBLANK(Výsledky!$NB$3),"",Výsledky!NB76)</f>
        <v/>
      </c>
      <c r="BJ31" s="274" t="str">
        <f>IF(ISBLANK(Výsledky!$NI$3),"",Výsledky!NI76)</f>
        <v/>
      </c>
      <c r="BK31" s="274" t="str">
        <f>IF(ISBLANK(Výsledky!$NP$3),"",Výsledky!NP76)</f>
        <v/>
      </c>
      <c r="BL31" s="274" t="str">
        <f>IF(ISBLANK(Výsledky!$NW$3),"",Výsledky!NW76)</f>
        <v/>
      </c>
      <c r="BM31" s="274" t="str">
        <f>IF(ISBLANK(Výsledky!$OD$3),"",Výsledky!OD76)</f>
        <v/>
      </c>
      <c r="BN31" s="274" t="str">
        <f>IF(ISBLANK(Výsledky!$OK$3),"",Výsledky!OK76)</f>
        <v/>
      </c>
      <c r="BO31" s="274" t="str">
        <f>IF(ISBLANK(Výsledky!$OR$3),"",Výsledky!OR76)</f>
        <v/>
      </c>
      <c r="BP31" s="274" t="str">
        <f>IF(ISBLANK(Výsledky!$OY$3),"",Výsledky!OY76)</f>
        <v/>
      </c>
      <c r="BQ31" s="274" t="str">
        <f>IF(ISBLANK(Výsledky!$PF$3),"",Výsledky!PF76)</f>
        <v/>
      </c>
      <c r="BR31" s="274" t="str">
        <f>IF(ISBLANK(Výsledky!$PM$3),"",Výsledky!PM76)</f>
        <v/>
      </c>
      <c r="BS31" s="274" t="str">
        <f>IF(ISBLANK(Výsledky!$PT$3),"",Výsledky!PT76)</f>
        <v/>
      </c>
      <c r="BT31" s="274" t="str">
        <f>IF(ISBLANK(Výsledky!$QA$3),"",Výsledky!QA76)</f>
        <v/>
      </c>
      <c r="BU31" s="274" t="str">
        <f>IF(ISBLANK(Výsledky!$QH$3),"",Výsledky!QH117)</f>
        <v/>
      </c>
      <c r="BV31" s="274" t="str">
        <f>IF(ISBLANK(Výsledky!$QO$3),"",Výsledky!QO117)</f>
        <v/>
      </c>
      <c r="BW31" s="284" t="str">
        <f>IF(ISBLANK(Výsledky!$QV$3),"",Výsledky!QV117)</f>
        <v/>
      </c>
      <c r="BX31" s="284"/>
      <c r="BY31" s="286"/>
      <c r="BZ31" s="201"/>
      <c r="CA31" s="8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>
      <c r="A32" s="1"/>
      <c r="B32" s="246" t="s">
        <v>120</v>
      </c>
      <c r="C32" s="57">
        <f>Tipy!A63</f>
        <v>26</v>
      </c>
      <c r="D32" s="256" t="str">
        <f>IF(Tipy!B63="","",Tipy!B63)</f>
        <v>Slavo</v>
      </c>
      <c r="E32" s="55">
        <f>SUM(F32:J32)</f>
        <v>110</v>
      </c>
      <c r="F32" s="260">
        <f>IF(ISBLANK(Výsledky!$I$3),"-",SUM(K32:P32,R32,T32,V32,W32,Y32,AA32,AC32,AD32,AF32:AH32,AJ32,AL32:AN32,AQ32,AT32:AV32,AX32,AZ32,BC32,BE32,BH32:BK32,BM32,BP32,BQ32,BS32,BU32,BV32))</f>
        <v>110</v>
      </c>
      <c r="G32" s="294" t="str">
        <f>IF(ISBLANK(Výsledky!$AY$3),"-",SUM(Q32,U32,X32,AB32,AE32,AI32,AW32,AY32,BD32,BF32,BL32,BN32,BR32,BT32,BW32))</f>
        <v>-</v>
      </c>
      <c r="H32" s="295" t="str">
        <f>IF(ISBLANK(Výsledky!$BM$3),"-",SUM(S32,Z32,AK32,AP32,AR32,BA32))</f>
        <v>-</v>
      </c>
      <c r="I32" s="261" t="str">
        <f>IF(ISBLANK(Výsledky!$GI$3),"-",SUM(AO32,AS32,BB32,BG32,BO32,BX32))</f>
        <v>-</v>
      </c>
      <c r="J32" s="282" t="str">
        <f>IF(ISBLANK(Výsledky!$I$3),"",Výsledky!I68)</f>
        <v>-</v>
      </c>
      <c r="K32" s="285">
        <f>IF(ISBLANK(Výsledky!$P$3),"",Výsledky!P69)</f>
        <v>20</v>
      </c>
      <c r="L32" s="288">
        <f>IF(ISBLANK(Výsledky!$W$3),"",Výsledky!W69)</f>
        <v>40</v>
      </c>
      <c r="M32" s="274">
        <f>IF(ISBLANK(Výsledky!$AD$3),"",Výsledky!AD69)</f>
        <v>50</v>
      </c>
      <c r="N32" s="274" t="str">
        <f>IF(ISBLANK(Výsledky!$AK$3),"",Výsledky!AK63)</f>
        <v/>
      </c>
      <c r="O32" s="274" t="str">
        <f>IF(ISBLANK(Výsledky!$AR$3),"",Výsledky!AR63)</f>
        <v/>
      </c>
      <c r="P32" s="274" t="str">
        <f>IF(ISBLANK(Výsledky!$AY$3),"",Výsledky!AY63)</f>
        <v/>
      </c>
      <c r="Q32" s="274" t="str">
        <f>IF(ISBLANK(Výsledky!$BF$3),"",Výsledky!BF63)</f>
        <v/>
      </c>
      <c r="R32" s="274" t="str">
        <f>IF(ISBLANK(Výsledky!$BM$3),"",Výsledky!BM63)</f>
        <v/>
      </c>
      <c r="S32" s="274" t="str">
        <f>IF(ISBLANK(Výsledky!$BT$3),"",Výsledky!BT63)</f>
        <v/>
      </c>
      <c r="T32" s="274" t="str">
        <f>IF(ISBLANK(Výsledky!$CA$3),"",Výsledky!CA63)</f>
        <v/>
      </c>
      <c r="U32" s="274" t="str">
        <f>IF(ISBLANK(Výsledky!$CH$3),"",Výsledky!CH63)</f>
        <v/>
      </c>
      <c r="V32" s="274" t="str">
        <f>IF(ISBLANK(Výsledky!$CO$3),"",Výsledky!CO63)</f>
        <v/>
      </c>
      <c r="W32" s="274" t="str">
        <f>IF(ISBLANK(Výsledky!$CV$3),"",Výsledky!CV63)</f>
        <v/>
      </c>
      <c r="X32" s="274" t="str">
        <f>IF(ISBLANK(Výsledky!$DC$3),"",Výsledky!DC63)</f>
        <v/>
      </c>
      <c r="Y32" s="274" t="str">
        <f>IF(ISBLANK(Výsledky!$DJ$3),"",Výsledky!DJ63)</f>
        <v/>
      </c>
      <c r="Z32" s="274" t="str">
        <f>IF(ISBLANK(Výsledky!$DQ$3),"",Výsledky!DQ63)</f>
        <v/>
      </c>
      <c r="AA32" s="274" t="str">
        <f>IF(ISBLANK(Výsledky!$DX$3),"",Výsledky!DX63)</f>
        <v/>
      </c>
      <c r="AB32" s="274" t="str">
        <f>IF(ISBLANK(Výsledky!$EE$3),"",Výsledky!EE63)</f>
        <v/>
      </c>
      <c r="AC32" s="274" t="str">
        <f>IF(ISBLANK(Výsledky!$EL$3),"",Výsledky!EL63)</f>
        <v/>
      </c>
      <c r="AD32" s="274" t="str">
        <f>IF(ISBLANK(Výsledky!$ES$3),"",Výsledky!ES63)</f>
        <v/>
      </c>
      <c r="AE32" s="274" t="str">
        <f>IF(ISBLANK(Výsledky!$EZ$3),"",Výsledky!EZ63)</f>
        <v/>
      </c>
      <c r="AF32" s="274" t="str">
        <f>IF(ISBLANK(Výsledky!$FG$3),"",Výsledky!FG63)</f>
        <v/>
      </c>
      <c r="AG32" s="274" t="str">
        <f>IF(ISBLANK(Výsledky!$FN$3),"",Výsledky!FN63)</f>
        <v/>
      </c>
      <c r="AH32" s="274" t="str">
        <f>IF(ISBLANK(Výsledky!$FU$3),"",Výsledky!FU63)</f>
        <v/>
      </c>
      <c r="AI32" s="274" t="str">
        <f>IF(ISBLANK(Výsledky!$GB$3),"",Výsledky!GB63)</f>
        <v/>
      </c>
      <c r="AJ32" s="274" t="str">
        <f>IF(ISBLANK(Výsledky!$GI$3),"",Výsledky!GI63)</f>
        <v/>
      </c>
      <c r="AK32" s="274" t="str">
        <f>IF(ISBLANK(Výsledky!$GP$3),"",Výsledky!GP63)</f>
        <v/>
      </c>
      <c r="AL32" s="274" t="str">
        <f>IF(ISBLANK(Výsledky!$GW$3),"",Výsledky!GW63)</f>
        <v/>
      </c>
      <c r="AM32" s="274" t="str">
        <f>IF(ISBLANK(Výsledky!$HD$3),"",Výsledky!HD63)</f>
        <v/>
      </c>
      <c r="AN32" s="274" t="str">
        <f>IF(ISBLANK(Výsledky!$HK$3),"",Výsledky!HK63)</f>
        <v/>
      </c>
      <c r="AO32" s="274" t="str">
        <f>IF(ISBLANK(Výsledky!$HR$3),"",Výsledky!HR63)</f>
        <v/>
      </c>
      <c r="AP32" s="274" t="str">
        <f>IF(ISBLANK(Výsledky!$HY$3),"",Výsledky!HY63)</f>
        <v/>
      </c>
      <c r="AQ32" s="274" t="str">
        <f>IF(ISBLANK(Výsledky!$IF$3),"",Výsledky!IF63)</f>
        <v/>
      </c>
      <c r="AR32" s="274" t="str">
        <f>IF(ISBLANK(Výsledky!$IM$3),"",Výsledky!IM63)</f>
        <v/>
      </c>
      <c r="AS32" s="274" t="str">
        <f>IF(ISBLANK(Výsledky!$IT$3),"",Výsledky!IT63)</f>
        <v/>
      </c>
      <c r="AT32" s="274" t="str">
        <f>IF(ISBLANK(Výsledky!$JA$3),"",Výsledky!JA63)</f>
        <v/>
      </c>
      <c r="AU32" s="274" t="str">
        <f>IF(ISBLANK(Výsledky!$JH$3),"",Výsledky!JH63)</f>
        <v/>
      </c>
      <c r="AV32" s="274" t="str">
        <f>IF(ISBLANK(Výsledky!$JO$3),"",Výsledky!JO63)</f>
        <v/>
      </c>
      <c r="AW32" s="274" t="str">
        <f>IF(ISBLANK(Výsledky!$JV$3),"",Výsledky!JV63)</f>
        <v/>
      </c>
      <c r="AX32" s="274" t="str">
        <f>IF(ISBLANK(Výsledky!$KC$3),"",Výsledky!KC63)</f>
        <v/>
      </c>
      <c r="AY32" s="274" t="str">
        <f>IF(ISBLANK(Výsledky!$KJ$3),"",Výsledky!KJ63)</f>
        <v/>
      </c>
      <c r="AZ32" s="274" t="str">
        <f>IF(ISBLANK(Výsledky!$KQ$3),"",Výsledky!KQ63)</f>
        <v/>
      </c>
      <c r="BA32" s="274" t="str">
        <f>IF(ISBLANK(Výsledky!$KX$3),"",Výsledky!KX63)</f>
        <v/>
      </c>
      <c r="BB32" s="274" t="str">
        <f>IF(ISBLANK(Výsledky!$LE$3),"",Výsledky!LE63)</f>
        <v/>
      </c>
      <c r="BC32" s="274" t="str">
        <f>IF(ISBLANK(Výsledky!$LL$3),"",Výsledky!LL63)</f>
        <v/>
      </c>
      <c r="BD32" s="274" t="str">
        <f>IF(ISBLANK(Výsledky!$LS$3),"",Výsledky!LS63)</f>
        <v/>
      </c>
      <c r="BE32" s="274" t="str">
        <f>IF(ISBLANK(Výsledky!$LZ$3),"",Výsledky!LZ63)</f>
        <v/>
      </c>
      <c r="BF32" s="274" t="str">
        <f>IF(ISBLANK(Výsledky!$MG$3),"",Výsledky!MG63)</f>
        <v/>
      </c>
      <c r="BG32" s="274" t="str">
        <f>IF(ISBLANK(Výsledky!$MN$3),"",Výsledky!MN63)</f>
        <v/>
      </c>
      <c r="BH32" s="274" t="str">
        <f>IF(ISBLANK(Výsledky!$MU$3),"",Výsledky!MU63)</f>
        <v/>
      </c>
      <c r="BI32" s="274" t="str">
        <f>IF(ISBLANK(Výsledky!$NB$3),"",Výsledky!NB63)</f>
        <v/>
      </c>
      <c r="BJ32" s="274" t="str">
        <f>IF(ISBLANK(Výsledky!$NI$3),"",Výsledky!NI63)</f>
        <v/>
      </c>
      <c r="BK32" s="274" t="str">
        <f>IF(ISBLANK(Výsledky!$NP$3),"",Výsledky!NP63)</f>
        <v/>
      </c>
      <c r="BL32" s="274" t="str">
        <f>IF(ISBLANK(Výsledky!$NW$3),"",Výsledky!NW63)</f>
        <v/>
      </c>
      <c r="BM32" s="274" t="str">
        <f>IF(ISBLANK(Výsledky!$OD$3),"",Výsledky!OD63)</f>
        <v/>
      </c>
      <c r="BN32" s="274" t="str">
        <f>IF(ISBLANK(Výsledky!$OK$3),"",Výsledky!OK63)</f>
        <v/>
      </c>
      <c r="BO32" s="274" t="str">
        <f>IF(ISBLANK(Výsledky!$OR$3),"",Výsledky!OR63)</f>
        <v/>
      </c>
      <c r="BP32" s="274" t="str">
        <f>IF(ISBLANK(Výsledky!$OY$3),"",Výsledky!OY63)</f>
        <v/>
      </c>
      <c r="BQ32" s="274" t="str">
        <f>IF(ISBLANK(Výsledky!$PF$3),"",Výsledky!PF63)</f>
        <v/>
      </c>
      <c r="BR32" s="274" t="str">
        <f>IF(ISBLANK(Výsledky!$PM$3),"",Výsledky!PM63)</f>
        <v/>
      </c>
      <c r="BS32" s="274" t="str">
        <f>IF(ISBLANK(Výsledky!$PT$3),"",Výsledky!PT63)</f>
        <v/>
      </c>
      <c r="BT32" s="274" t="str">
        <f>IF(ISBLANK(Výsledky!$QA$3),"",Výsledky!QA63)</f>
        <v/>
      </c>
      <c r="BU32" s="274" t="str">
        <f>IF(ISBLANK(Výsledky!$QH$3),"",Výsledky!QH104)</f>
        <v/>
      </c>
      <c r="BV32" s="274" t="str">
        <f>IF(ISBLANK(Výsledky!$QO$3),"",Výsledky!QO104)</f>
        <v/>
      </c>
      <c r="BW32" s="284" t="str">
        <f>IF(ISBLANK(Výsledky!$QV$3),"",Výsledky!QV104)</f>
        <v/>
      </c>
      <c r="BX32" s="284"/>
      <c r="BY32" s="286"/>
      <c r="BZ32" s="201"/>
      <c r="CA32" s="8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>
      <c r="A33" s="1"/>
      <c r="B33" s="246" t="s">
        <v>121</v>
      </c>
      <c r="C33" s="57">
        <f>Tipy!A34</f>
        <v>28</v>
      </c>
      <c r="D33" s="256" t="str">
        <f>IF(Tipy!B34="","",Tipy!B34)</f>
        <v>Lukáš</v>
      </c>
      <c r="E33" s="55">
        <f>SUM(F33:J33)</f>
        <v>110</v>
      </c>
      <c r="F33" s="260">
        <f>IF(ISBLANK(Výsledky!$I$3),"-",SUM(K33:P33,R33,T33,V33,W33,Y33,AA33,AC33,AD33,AF33:AH33,AJ33,AL33:AN33,AQ33,AT33:AV33,AX33,AZ33,BC33,BE33,BH33:BK33,BM33,BP33,BQ33,BS33,BU33,BV33))</f>
        <v>110</v>
      </c>
      <c r="G33" s="294" t="str">
        <f>IF(ISBLANK(Výsledky!$AY$3),"-",SUM(Q33,U33,X33,AB33,AE33,AI33,AW33,AY33,BD33,BF33,BL33,BN33,BR33,BT33,BW33))</f>
        <v>-</v>
      </c>
      <c r="H33" s="295" t="str">
        <f>IF(ISBLANK(Výsledky!$BM$3),"-",SUM(S33,Z33,AK33,AP33,AR33,BA33))</f>
        <v>-</v>
      </c>
      <c r="I33" s="261" t="str">
        <f>IF(ISBLANK(Výsledky!$GI$3),"-",SUM(AO33,AS33,BB33,BG33,BO33,BX33))</f>
        <v>-</v>
      </c>
      <c r="J33" s="282" t="str">
        <f>IF(ISBLANK(Výsledky!$I$3),"",Výsledky!I40)</f>
        <v>-</v>
      </c>
      <c r="K33" s="285">
        <f>IF(ISBLANK(Výsledky!$P$3),"",Výsledky!P40)</f>
        <v>20</v>
      </c>
      <c r="L33" s="288">
        <f>IF(ISBLANK(Výsledky!$W$3),"",Výsledky!W40)</f>
        <v>80</v>
      </c>
      <c r="M33" s="274">
        <f>IF(ISBLANK(Výsledky!$AD$3),"",Výsledky!AD40)</f>
        <v>10</v>
      </c>
      <c r="N33" s="274" t="str">
        <f>IF(ISBLANK(Výsledky!$AK$3),"",Výsledky!AK36)</f>
        <v/>
      </c>
      <c r="O33" s="274" t="str">
        <f>IF(ISBLANK(Výsledky!$AR$3),"",Výsledky!AR36)</f>
        <v/>
      </c>
      <c r="P33" s="274" t="str">
        <f>IF(ISBLANK(Výsledky!$AY$3),"",Výsledky!AY36)</f>
        <v/>
      </c>
      <c r="Q33" s="274" t="str">
        <f>IF(ISBLANK(Výsledky!$BF$3),"",Výsledky!BF36)</f>
        <v/>
      </c>
      <c r="R33" s="274" t="str">
        <f>IF(ISBLANK(Výsledky!$BM$3),"",Výsledky!BM36)</f>
        <v/>
      </c>
      <c r="S33" s="274" t="str">
        <f>IF(ISBLANK(Výsledky!$BT$3),"",Výsledky!BT36)</f>
        <v/>
      </c>
      <c r="T33" s="274" t="str">
        <f>IF(ISBLANK(Výsledky!$CA$3),"",Výsledky!CA36)</f>
        <v/>
      </c>
      <c r="U33" s="274" t="str">
        <f>IF(ISBLANK(Výsledky!$CH$3),"",Výsledky!CH36)</f>
        <v/>
      </c>
      <c r="V33" s="274" t="str">
        <f>IF(ISBLANK(Výsledky!$CO$3),"",Výsledky!CO36)</f>
        <v/>
      </c>
      <c r="W33" s="274" t="str">
        <f>IF(ISBLANK(Výsledky!$CV$3),"",Výsledky!CV36)</f>
        <v/>
      </c>
      <c r="X33" s="274" t="str">
        <f>IF(ISBLANK(Výsledky!$DC$3),"",Výsledky!DC36)</f>
        <v/>
      </c>
      <c r="Y33" s="274" t="str">
        <f>IF(ISBLANK(Výsledky!$DJ$3),"",Výsledky!DJ36)</f>
        <v/>
      </c>
      <c r="Z33" s="274" t="str">
        <f>IF(ISBLANK(Výsledky!$DQ$3),"",Výsledky!DQ36)</f>
        <v/>
      </c>
      <c r="AA33" s="274" t="str">
        <f>IF(ISBLANK(Výsledky!$DX$3),"",Výsledky!DX36)</f>
        <v/>
      </c>
      <c r="AB33" s="274" t="str">
        <f>IF(ISBLANK(Výsledky!$EE$3),"",Výsledky!EE36)</f>
        <v/>
      </c>
      <c r="AC33" s="274" t="str">
        <f>IF(ISBLANK(Výsledky!$EL$3),"",Výsledky!EL36)</f>
        <v/>
      </c>
      <c r="AD33" s="274" t="str">
        <f>IF(ISBLANK(Výsledky!$ES$3),"",Výsledky!ES36)</f>
        <v/>
      </c>
      <c r="AE33" s="274" t="str">
        <f>IF(ISBLANK(Výsledky!$EZ$3),"",Výsledky!EZ36)</f>
        <v/>
      </c>
      <c r="AF33" s="274" t="str">
        <f>IF(ISBLANK(Výsledky!$FG$3),"",Výsledky!FG36)</f>
        <v/>
      </c>
      <c r="AG33" s="274" t="str">
        <f>IF(ISBLANK(Výsledky!$FN$3),"",Výsledky!FN36)</f>
        <v/>
      </c>
      <c r="AH33" s="274" t="str">
        <f>IF(ISBLANK(Výsledky!$FU$3),"",Výsledky!FU36)</f>
        <v/>
      </c>
      <c r="AI33" s="274" t="str">
        <f>IF(ISBLANK(Výsledky!$GB$3),"",Výsledky!GB36)</f>
        <v/>
      </c>
      <c r="AJ33" s="274" t="str">
        <f>IF(ISBLANK(Výsledky!$GI$3),"",Výsledky!GI36)</f>
        <v/>
      </c>
      <c r="AK33" s="274" t="str">
        <f>IF(ISBLANK(Výsledky!$GP$3),"",Výsledky!GP36)</f>
        <v/>
      </c>
      <c r="AL33" s="274" t="str">
        <f>IF(ISBLANK(Výsledky!$GW$3),"",Výsledky!GW36)</f>
        <v/>
      </c>
      <c r="AM33" s="274" t="str">
        <f>IF(ISBLANK(Výsledky!$HD$3),"",Výsledky!HD36)</f>
        <v/>
      </c>
      <c r="AN33" s="274" t="str">
        <f>IF(ISBLANK(Výsledky!$HK$3),"",Výsledky!HK36)</f>
        <v/>
      </c>
      <c r="AO33" s="274" t="str">
        <f>IF(ISBLANK(Výsledky!$HR$3),"",Výsledky!HR36)</f>
        <v/>
      </c>
      <c r="AP33" s="274" t="str">
        <f>IF(ISBLANK(Výsledky!$HY$3),"",Výsledky!HY36)</f>
        <v/>
      </c>
      <c r="AQ33" s="274" t="str">
        <f>IF(ISBLANK(Výsledky!$IF$3),"",Výsledky!IF36)</f>
        <v/>
      </c>
      <c r="AR33" s="274" t="str">
        <f>IF(ISBLANK(Výsledky!$IM$3),"",Výsledky!IM36)</f>
        <v/>
      </c>
      <c r="AS33" s="274" t="str">
        <f>IF(ISBLANK(Výsledky!$IT$3),"",Výsledky!IT36)</f>
        <v/>
      </c>
      <c r="AT33" s="274" t="str">
        <f>IF(ISBLANK(Výsledky!$JA$3),"",Výsledky!JA36)</f>
        <v/>
      </c>
      <c r="AU33" s="274" t="str">
        <f>IF(ISBLANK(Výsledky!$JH$3),"",Výsledky!JH36)</f>
        <v/>
      </c>
      <c r="AV33" s="274" t="str">
        <f>IF(ISBLANK(Výsledky!$JO$3),"",Výsledky!JO36)</f>
        <v/>
      </c>
      <c r="AW33" s="274" t="str">
        <f>IF(ISBLANK(Výsledky!$JV$3),"",Výsledky!JV36)</f>
        <v/>
      </c>
      <c r="AX33" s="274" t="str">
        <f>IF(ISBLANK(Výsledky!$KC$3),"",Výsledky!KC36)</f>
        <v/>
      </c>
      <c r="AY33" s="274" t="str">
        <f>IF(ISBLANK(Výsledky!$KJ$3),"",Výsledky!KJ36)</f>
        <v/>
      </c>
      <c r="AZ33" s="274" t="str">
        <f>IF(ISBLANK(Výsledky!$KQ$3),"",Výsledky!KQ36)</f>
        <v/>
      </c>
      <c r="BA33" s="274" t="str">
        <f>IF(ISBLANK(Výsledky!$KX$3),"",Výsledky!KX36)</f>
        <v/>
      </c>
      <c r="BB33" s="274" t="str">
        <f>IF(ISBLANK(Výsledky!$LE$3),"",Výsledky!LE36)</f>
        <v/>
      </c>
      <c r="BC33" s="274" t="str">
        <f>IF(ISBLANK(Výsledky!$LL$3),"",Výsledky!LL36)</f>
        <v/>
      </c>
      <c r="BD33" s="274" t="str">
        <f>IF(ISBLANK(Výsledky!$LS$3),"",Výsledky!LS36)</f>
        <v/>
      </c>
      <c r="BE33" s="274" t="str">
        <f>IF(ISBLANK(Výsledky!$LZ$3),"",Výsledky!LZ36)</f>
        <v/>
      </c>
      <c r="BF33" s="274" t="str">
        <f>IF(ISBLANK(Výsledky!$MG$3),"",Výsledky!MG36)</f>
        <v/>
      </c>
      <c r="BG33" s="274" t="str">
        <f>IF(ISBLANK(Výsledky!$MN$3),"",Výsledky!MN36)</f>
        <v/>
      </c>
      <c r="BH33" s="274" t="str">
        <f>IF(ISBLANK(Výsledky!$MU$3),"",Výsledky!MU36)</f>
        <v/>
      </c>
      <c r="BI33" s="274" t="str">
        <f>IF(ISBLANK(Výsledky!$NB$3),"",Výsledky!NB36)</f>
        <v/>
      </c>
      <c r="BJ33" s="274" t="str">
        <f>IF(ISBLANK(Výsledky!$NI$3),"",Výsledky!NI36)</f>
        <v/>
      </c>
      <c r="BK33" s="274" t="str">
        <f>IF(ISBLANK(Výsledky!$NP$3),"",Výsledky!NP36)</f>
        <v/>
      </c>
      <c r="BL33" s="274" t="str">
        <f>IF(ISBLANK(Výsledky!$NW$3),"",Výsledky!NW36)</f>
        <v/>
      </c>
      <c r="BM33" s="274" t="str">
        <f>IF(ISBLANK(Výsledky!$OD$3),"",Výsledky!OD36)</f>
        <v/>
      </c>
      <c r="BN33" s="274" t="str">
        <f>IF(ISBLANK(Výsledky!$OK$3),"",Výsledky!OK36)</f>
        <v/>
      </c>
      <c r="BO33" s="274" t="str">
        <f>IF(ISBLANK(Výsledky!$OR$3),"",Výsledky!OR36)</f>
        <v/>
      </c>
      <c r="BP33" s="274" t="str">
        <f>IF(ISBLANK(Výsledky!$OY$3),"",Výsledky!OY36)</f>
        <v/>
      </c>
      <c r="BQ33" s="274" t="str">
        <f>IF(ISBLANK(Výsledky!$PF$3),"",Výsledky!PF36)</f>
        <v/>
      </c>
      <c r="BR33" s="274" t="str">
        <f>IF(ISBLANK(Výsledky!$PM$3),"",Výsledky!PM36)</f>
        <v/>
      </c>
      <c r="BS33" s="274" t="str">
        <f>IF(ISBLANK(Výsledky!$PT$3),"",Výsledky!PT36)</f>
        <v/>
      </c>
      <c r="BT33" s="274" t="str">
        <f>IF(ISBLANK(Výsledky!$QA$3),"",Výsledky!QA36)</f>
        <v/>
      </c>
      <c r="BU33" s="274" t="str">
        <f>IF(ISBLANK(Výsledky!$QH$3),"",Výsledky!QH77)</f>
        <v/>
      </c>
      <c r="BV33" s="274" t="str">
        <f>IF(ISBLANK(Výsledky!$QO$3),"",Výsledky!QO77)</f>
        <v/>
      </c>
      <c r="BW33" s="284" t="str">
        <f>IF(ISBLANK(Výsledky!$QV$3),"",Výsledky!QV77)</f>
        <v/>
      </c>
      <c r="BX33" s="284"/>
      <c r="BY33" s="286"/>
      <c r="BZ33" s="201"/>
      <c r="CA33" s="8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6" t="s">
        <v>122</v>
      </c>
      <c r="C34" s="57">
        <f>Tipy!A37</f>
        <v>44</v>
      </c>
      <c r="D34" s="256" t="str">
        <f>IF(Tipy!B37="","",Tipy!B37)</f>
        <v>MajkLFC</v>
      </c>
      <c r="E34" s="55">
        <f>SUM(F34:J34)</f>
        <v>110</v>
      </c>
      <c r="F34" s="260">
        <f>IF(ISBLANK(Výsledky!$I$3),"-",SUM(K34:P34,R34,T34,V34,W34,Y34,AA34,AC34,AD34,AF34:AH34,AJ34,AL34:AN34,AQ34,AT34:AV34,AX34,AZ34,BC34,BE34,BH34:BK34,BM34,BP34,BQ34,BS34,BU34,BV34))</f>
        <v>110</v>
      </c>
      <c r="G34" s="294" t="str">
        <f>IF(ISBLANK(Výsledky!$AY$3),"-",SUM(Q34,U34,X34,AB34,AE34,AI34,AW34,AY34,BD34,BF34,BL34,BN34,BR34,BT34,BW34))</f>
        <v>-</v>
      </c>
      <c r="H34" s="295" t="str">
        <f>IF(ISBLANK(Výsledky!$BM$3),"-",SUM(S34,Z34,AK34,AP34,AR34,BA34))</f>
        <v>-</v>
      </c>
      <c r="I34" s="261" t="str">
        <f>IF(ISBLANK(Výsledky!$GI$3),"-",SUM(AO34,AS34,BB34,BG34,BO34,BX34))</f>
        <v>-</v>
      </c>
      <c r="J34" s="282" t="str">
        <f>IF(ISBLANK(Výsledky!$I$3),"",Výsledky!I43)</f>
        <v>-</v>
      </c>
      <c r="K34" s="285">
        <f>IF(ISBLANK(Výsledky!$P$3),"",Výsledky!P43)</f>
        <v>40</v>
      </c>
      <c r="L34" s="288">
        <f>IF(ISBLANK(Výsledky!$W$3),"",Výsledky!W43)</f>
        <v>60</v>
      </c>
      <c r="M34" s="274">
        <f>IF(ISBLANK(Výsledky!$AD$3),"",Výsledky!AD43)</f>
        <v>10</v>
      </c>
      <c r="N34" s="274" t="str">
        <f>IF(ISBLANK(Výsledky!$AK$3),"",Výsledky!AK39)</f>
        <v/>
      </c>
      <c r="O34" s="274" t="str">
        <f>IF(ISBLANK(Výsledky!$AR$3),"",Výsledky!AR39)</f>
        <v/>
      </c>
      <c r="P34" s="274" t="str">
        <f>IF(ISBLANK(Výsledky!$AY$3),"",Výsledky!AY39)</f>
        <v/>
      </c>
      <c r="Q34" s="274" t="str">
        <f>IF(ISBLANK(Výsledky!$BF$3),"",Výsledky!BF39)</f>
        <v/>
      </c>
      <c r="R34" s="274" t="str">
        <f>IF(ISBLANK(Výsledky!$BM$3),"",Výsledky!BM39)</f>
        <v/>
      </c>
      <c r="S34" s="274" t="str">
        <f>IF(ISBLANK(Výsledky!$BT$3),"",Výsledky!BT39)</f>
        <v/>
      </c>
      <c r="T34" s="274" t="str">
        <f>IF(ISBLANK(Výsledky!$CA$3),"",Výsledky!CA39)</f>
        <v/>
      </c>
      <c r="U34" s="274" t="str">
        <f>IF(ISBLANK(Výsledky!$CH$3),"",Výsledky!CH39)</f>
        <v/>
      </c>
      <c r="V34" s="274" t="str">
        <f>IF(ISBLANK(Výsledky!$CO$3),"",Výsledky!CO39)</f>
        <v/>
      </c>
      <c r="W34" s="274" t="str">
        <f>IF(ISBLANK(Výsledky!$CV$3),"",Výsledky!CV39)</f>
        <v/>
      </c>
      <c r="X34" s="274" t="str">
        <f>IF(ISBLANK(Výsledky!$DC$3),"",Výsledky!DC39)</f>
        <v/>
      </c>
      <c r="Y34" s="274" t="str">
        <f>IF(ISBLANK(Výsledky!$DJ$3),"",Výsledky!DJ39)</f>
        <v/>
      </c>
      <c r="Z34" s="274" t="str">
        <f>IF(ISBLANK(Výsledky!$DQ$3),"",Výsledky!DQ39)</f>
        <v/>
      </c>
      <c r="AA34" s="274" t="str">
        <f>IF(ISBLANK(Výsledky!$DX$3),"",Výsledky!DX39)</f>
        <v/>
      </c>
      <c r="AB34" s="274" t="str">
        <f>IF(ISBLANK(Výsledky!$EE$3),"",Výsledky!EE39)</f>
        <v/>
      </c>
      <c r="AC34" s="274" t="str">
        <f>IF(ISBLANK(Výsledky!$EL$3),"",Výsledky!EL39)</f>
        <v/>
      </c>
      <c r="AD34" s="274" t="str">
        <f>IF(ISBLANK(Výsledky!$ES$3),"",Výsledky!ES39)</f>
        <v/>
      </c>
      <c r="AE34" s="274" t="str">
        <f>IF(ISBLANK(Výsledky!$EZ$3),"",Výsledky!EZ39)</f>
        <v/>
      </c>
      <c r="AF34" s="274" t="str">
        <f>IF(ISBLANK(Výsledky!$FG$3),"",Výsledky!FG39)</f>
        <v/>
      </c>
      <c r="AG34" s="274" t="str">
        <f>IF(ISBLANK(Výsledky!$FN$3),"",Výsledky!FN39)</f>
        <v/>
      </c>
      <c r="AH34" s="274" t="str">
        <f>IF(ISBLANK(Výsledky!$FU$3),"",Výsledky!FU39)</f>
        <v/>
      </c>
      <c r="AI34" s="274" t="str">
        <f>IF(ISBLANK(Výsledky!$GB$3),"",Výsledky!GB39)</f>
        <v/>
      </c>
      <c r="AJ34" s="274" t="str">
        <f>IF(ISBLANK(Výsledky!$GI$3),"",Výsledky!GI39)</f>
        <v/>
      </c>
      <c r="AK34" s="274" t="str">
        <f>IF(ISBLANK(Výsledky!$GP$3),"",Výsledky!GP39)</f>
        <v/>
      </c>
      <c r="AL34" s="274" t="str">
        <f>IF(ISBLANK(Výsledky!$GW$3),"",Výsledky!GW39)</f>
        <v/>
      </c>
      <c r="AM34" s="274" t="str">
        <f>IF(ISBLANK(Výsledky!$HD$3),"",Výsledky!HD39)</f>
        <v/>
      </c>
      <c r="AN34" s="274" t="str">
        <f>IF(ISBLANK(Výsledky!$HK$3),"",Výsledky!HK39)</f>
        <v/>
      </c>
      <c r="AO34" s="274" t="str">
        <f>IF(ISBLANK(Výsledky!$HR$3),"",Výsledky!HR39)</f>
        <v/>
      </c>
      <c r="AP34" s="274" t="str">
        <f>IF(ISBLANK(Výsledky!$HY$3),"",Výsledky!HY39)</f>
        <v/>
      </c>
      <c r="AQ34" s="274" t="str">
        <f>IF(ISBLANK(Výsledky!$IF$3),"",Výsledky!IF39)</f>
        <v/>
      </c>
      <c r="AR34" s="274" t="str">
        <f>IF(ISBLANK(Výsledky!$IM$3),"",Výsledky!IM39)</f>
        <v/>
      </c>
      <c r="AS34" s="274" t="str">
        <f>IF(ISBLANK(Výsledky!$IT$3),"",Výsledky!IT39)</f>
        <v/>
      </c>
      <c r="AT34" s="274" t="str">
        <f>IF(ISBLANK(Výsledky!$JA$3),"",Výsledky!JA39)</f>
        <v/>
      </c>
      <c r="AU34" s="274" t="str">
        <f>IF(ISBLANK(Výsledky!$JH$3),"",Výsledky!JH39)</f>
        <v/>
      </c>
      <c r="AV34" s="274" t="str">
        <f>IF(ISBLANK(Výsledky!$JO$3),"",Výsledky!JO39)</f>
        <v/>
      </c>
      <c r="AW34" s="274" t="str">
        <f>IF(ISBLANK(Výsledky!$JV$3),"",Výsledky!JV39)</f>
        <v/>
      </c>
      <c r="AX34" s="274" t="str">
        <f>IF(ISBLANK(Výsledky!$KC$3),"",Výsledky!KC39)</f>
        <v/>
      </c>
      <c r="AY34" s="274" t="str">
        <f>IF(ISBLANK(Výsledky!$KJ$3),"",Výsledky!KJ39)</f>
        <v/>
      </c>
      <c r="AZ34" s="274" t="str">
        <f>IF(ISBLANK(Výsledky!$KQ$3),"",Výsledky!KQ39)</f>
        <v/>
      </c>
      <c r="BA34" s="274" t="str">
        <f>IF(ISBLANK(Výsledky!$KX$3),"",Výsledky!KX39)</f>
        <v/>
      </c>
      <c r="BB34" s="274" t="str">
        <f>IF(ISBLANK(Výsledky!$LE$3),"",Výsledky!LE39)</f>
        <v/>
      </c>
      <c r="BC34" s="274" t="str">
        <f>IF(ISBLANK(Výsledky!$LL$3),"",Výsledky!LL39)</f>
        <v/>
      </c>
      <c r="BD34" s="274" t="str">
        <f>IF(ISBLANK(Výsledky!$LS$3),"",Výsledky!LS39)</f>
        <v/>
      </c>
      <c r="BE34" s="274" t="str">
        <f>IF(ISBLANK(Výsledky!$LZ$3),"",Výsledky!LZ39)</f>
        <v/>
      </c>
      <c r="BF34" s="274" t="str">
        <f>IF(ISBLANK(Výsledky!$MG$3),"",Výsledky!MG39)</f>
        <v/>
      </c>
      <c r="BG34" s="274" t="str">
        <f>IF(ISBLANK(Výsledky!$MN$3),"",Výsledky!MN39)</f>
        <v/>
      </c>
      <c r="BH34" s="274" t="str">
        <f>IF(ISBLANK(Výsledky!$MU$3),"",Výsledky!MU39)</f>
        <v/>
      </c>
      <c r="BI34" s="274" t="str">
        <f>IF(ISBLANK(Výsledky!$NB$3),"",Výsledky!NB39)</f>
        <v/>
      </c>
      <c r="BJ34" s="274" t="str">
        <f>IF(ISBLANK(Výsledky!$NI$3),"",Výsledky!NI39)</f>
        <v/>
      </c>
      <c r="BK34" s="274" t="str">
        <f>IF(ISBLANK(Výsledky!$NP$3),"",Výsledky!NP39)</f>
        <v/>
      </c>
      <c r="BL34" s="274" t="str">
        <f>IF(ISBLANK(Výsledky!$NW$3),"",Výsledky!NW39)</f>
        <v/>
      </c>
      <c r="BM34" s="274" t="str">
        <f>IF(ISBLANK(Výsledky!$OD$3),"",Výsledky!OD39)</f>
        <v/>
      </c>
      <c r="BN34" s="274" t="str">
        <f>IF(ISBLANK(Výsledky!$OK$3),"",Výsledky!OK39)</f>
        <v/>
      </c>
      <c r="BO34" s="274" t="str">
        <f>IF(ISBLANK(Výsledky!$OR$3),"",Výsledky!OR39)</f>
        <v/>
      </c>
      <c r="BP34" s="274" t="str">
        <f>IF(ISBLANK(Výsledky!$OY$3),"",Výsledky!OY39)</f>
        <v/>
      </c>
      <c r="BQ34" s="274" t="str">
        <f>IF(ISBLANK(Výsledky!$PF$3),"",Výsledky!PF39)</f>
        <v/>
      </c>
      <c r="BR34" s="274" t="str">
        <f>IF(ISBLANK(Výsledky!$PM$3),"",Výsledky!PM39)</f>
        <v/>
      </c>
      <c r="BS34" s="274" t="str">
        <f>IF(ISBLANK(Výsledky!$PT$3),"",Výsledky!PT39)</f>
        <v/>
      </c>
      <c r="BT34" s="274" t="str">
        <f>IF(ISBLANK(Výsledky!$QA$3),"",Výsledky!QA39)</f>
        <v/>
      </c>
      <c r="BU34" s="274" t="str">
        <f>IF(ISBLANK(Výsledky!$QH$3),"",Výsledky!QH80)</f>
        <v/>
      </c>
      <c r="BV34" s="274" t="str">
        <f>IF(ISBLANK(Výsledky!$QO$3),"",Výsledky!QO80)</f>
        <v/>
      </c>
      <c r="BW34" s="284" t="str">
        <f>IF(ISBLANK(Výsledky!$QV$3),"",Výsledky!QV80)</f>
        <v/>
      </c>
      <c r="BX34" s="284"/>
      <c r="BY34" s="286"/>
      <c r="BZ34" s="201"/>
      <c r="CA34" s="8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>
      <c r="A35" s="1"/>
      <c r="B35" s="246" t="s">
        <v>123</v>
      </c>
      <c r="C35" s="57">
        <f>Tipy!A68</f>
        <v>60</v>
      </c>
      <c r="D35" s="256" t="str">
        <f>IF(Tipy!B68="","",Tipy!B68)</f>
        <v>suflo</v>
      </c>
      <c r="E35" s="55">
        <f>SUM(F35:J35)</f>
        <v>110</v>
      </c>
      <c r="F35" s="260">
        <f>IF(ISBLANK(Výsledky!$I$3),"-",SUM(K35:P35,R35,T35,V35,W35,Y35,AA35,AC35,AD35,AF35:AH35,AJ35,AL35:AN35,AQ35,AT35:AV35,AX35,AZ35,BC35,BE35,BH35:BK35,BM35,BP35,BQ35,BS35,BU35,BV35))</f>
        <v>110</v>
      </c>
      <c r="G35" s="294" t="str">
        <f>IF(ISBLANK(Výsledky!$AY$3),"-",SUM(Q35,U35,X35,AB35,AE35,AI35,AW35,AY35,BD35,BF35,BL35,BN35,BR35,BT35,BW35))</f>
        <v>-</v>
      </c>
      <c r="H35" s="295" t="str">
        <f>IF(ISBLANK(Výsledky!$BM$3),"-",SUM(S35,Z35,AK35,AP35,AR35,BA35))</f>
        <v>-</v>
      </c>
      <c r="I35" s="261" t="str">
        <f>IF(ISBLANK(Výsledky!$GI$3),"-",SUM(AO35,AS35,BB35,BG35,BO35,BX35))</f>
        <v>-</v>
      </c>
      <c r="J35" s="282" t="str">
        <f>IF(ISBLANK(Výsledky!$I$3),"",Výsledky!I72)</f>
        <v>-</v>
      </c>
      <c r="K35" s="285">
        <f>IF(ISBLANK(Výsledky!$P$3),"",Výsledky!P74)</f>
        <v>30</v>
      </c>
      <c r="L35" s="288">
        <f>IF(ISBLANK(Výsledky!$W$3),"",Výsledky!W74)</f>
        <v>60</v>
      </c>
      <c r="M35" s="274">
        <f>IF(ISBLANK(Výsledky!$AD$3),"",Výsledky!AD74)</f>
        <v>20</v>
      </c>
      <c r="N35" s="274" t="str">
        <f>IF(ISBLANK(Výsledky!$AK$3),"",Výsledky!AK67)</f>
        <v/>
      </c>
      <c r="O35" s="274" t="str">
        <f>IF(ISBLANK(Výsledky!$AR$3),"",Výsledky!AR67)</f>
        <v/>
      </c>
      <c r="P35" s="274" t="str">
        <f>IF(ISBLANK(Výsledky!$AY$3),"",Výsledky!AY67)</f>
        <v/>
      </c>
      <c r="Q35" s="274" t="str">
        <f>IF(ISBLANK(Výsledky!$BF$3),"",Výsledky!BF67)</f>
        <v/>
      </c>
      <c r="R35" s="274" t="str">
        <f>IF(ISBLANK(Výsledky!$BM$3),"",Výsledky!BM67)</f>
        <v/>
      </c>
      <c r="S35" s="274" t="str">
        <f>IF(ISBLANK(Výsledky!$BT$3),"",Výsledky!BT67)</f>
        <v/>
      </c>
      <c r="T35" s="274" t="str">
        <f>IF(ISBLANK(Výsledky!$CA$3),"",Výsledky!CA67)</f>
        <v/>
      </c>
      <c r="U35" s="274" t="str">
        <f>IF(ISBLANK(Výsledky!$CH$3),"",Výsledky!CH67)</f>
        <v/>
      </c>
      <c r="V35" s="274" t="str">
        <f>IF(ISBLANK(Výsledky!$CO$3),"",Výsledky!CO67)</f>
        <v/>
      </c>
      <c r="W35" s="274" t="str">
        <f>IF(ISBLANK(Výsledky!$CV$3),"",Výsledky!CV67)</f>
        <v/>
      </c>
      <c r="X35" s="274" t="str">
        <f>IF(ISBLANK(Výsledky!$DC$3),"",Výsledky!DC67)</f>
        <v/>
      </c>
      <c r="Y35" s="274" t="str">
        <f>IF(ISBLANK(Výsledky!$DJ$3),"",Výsledky!DJ67)</f>
        <v/>
      </c>
      <c r="Z35" s="274" t="str">
        <f>IF(ISBLANK(Výsledky!$DQ$3),"",Výsledky!DQ67)</f>
        <v/>
      </c>
      <c r="AA35" s="274" t="str">
        <f>IF(ISBLANK(Výsledky!$DX$3),"",Výsledky!DX67)</f>
        <v/>
      </c>
      <c r="AB35" s="274" t="str">
        <f>IF(ISBLANK(Výsledky!$EE$3),"",Výsledky!EE67)</f>
        <v/>
      </c>
      <c r="AC35" s="274" t="str">
        <f>IF(ISBLANK(Výsledky!$EL$3),"",Výsledky!EL67)</f>
        <v/>
      </c>
      <c r="AD35" s="274" t="str">
        <f>IF(ISBLANK(Výsledky!$ES$3),"",Výsledky!ES67)</f>
        <v/>
      </c>
      <c r="AE35" s="274" t="str">
        <f>IF(ISBLANK(Výsledky!$EZ$3),"",Výsledky!EZ67)</f>
        <v/>
      </c>
      <c r="AF35" s="274" t="str">
        <f>IF(ISBLANK(Výsledky!$FG$3),"",Výsledky!FG67)</f>
        <v/>
      </c>
      <c r="AG35" s="274" t="str">
        <f>IF(ISBLANK(Výsledky!$FN$3),"",Výsledky!FN67)</f>
        <v/>
      </c>
      <c r="AH35" s="274" t="str">
        <f>IF(ISBLANK(Výsledky!$FU$3),"",Výsledky!FU67)</f>
        <v/>
      </c>
      <c r="AI35" s="274" t="str">
        <f>IF(ISBLANK(Výsledky!$GB$3),"",Výsledky!GB67)</f>
        <v/>
      </c>
      <c r="AJ35" s="274" t="str">
        <f>IF(ISBLANK(Výsledky!$GI$3),"",Výsledky!GI67)</f>
        <v/>
      </c>
      <c r="AK35" s="274" t="str">
        <f>IF(ISBLANK(Výsledky!$GP$3),"",Výsledky!GP67)</f>
        <v/>
      </c>
      <c r="AL35" s="274" t="str">
        <f>IF(ISBLANK(Výsledky!$GW$3),"",Výsledky!GW67)</f>
        <v/>
      </c>
      <c r="AM35" s="274" t="str">
        <f>IF(ISBLANK(Výsledky!$HD$3),"",Výsledky!HD67)</f>
        <v/>
      </c>
      <c r="AN35" s="274" t="str">
        <f>IF(ISBLANK(Výsledky!$HK$3),"",Výsledky!HK67)</f>
        <v/>
      </c>
      <c r="AO35" s="274" t="str">
        <f>IF(ISBLANK(Výsledky!$HR$3),"",Výsledky!HR67)</f>
        <v/>
      </c>
      <c r="AP35" s="274" t="str">
        <f>IF(ISBLANK(Výsledky!$HY$3),"",Výsledky!HY67)</f>
        <v/>
      </c>
      <c r="AQ35" s="274" t="str">
        <f>IF(ISBLANK(Výsledky!$IF$3),"",Výsledky!IF67)</f>
        <v/>
      </c>
      <c r="AR35" s="274" t="str">
        <f>IF(ISBLANK(Výsledky!$IM$3),"",Výsledky!IM67)</f>
        <v/>
      </c>
      <c r="AS35" s="274" t="str">
        <f>IF(ISBLANK(Výsledky!$IT$3),"",Výsledky!IT67)</f>
        <v/>
      </c>
      <c r="AT35" s="274" t="str">
        <f>IF(ISBLANK(Výsledky!$JA$3),"",Výsledky!JA67)</f>
        <v/>
      </c>
      <c r="AU35" s="274" t="str">
        <f>IF(ISBLANK(Výsledky!$JH$3),"",Výsledky!JH67)</f>
        <v/>
      </c>
      <c r="AV35" s="274" t="str">
        <f>IF(ISBLANK(Výsledky!$JO$3),"",Výsledky!JO67)</f>
        <v/>
      </c>
      <c r="AW35" s="274" t="str">
        <f>IF(ISBLANK(Výsledky!$JV$3),"",Výsledky!JV67)</f>
        <v/>
      </c>
      <c r="AX35" s="274" t="str">
        <f>IF(ISBLANK(Výsledky!$KC$3),"",Výsledky!KC67)</f>
        <v/>
      </c>
      <c r="AY35" s="274" t="str">
        <f>IF(ISBLANK(Výsledky!$KJ$3),"",Výsledky!KJ67)</f>
        <v/>
      </c>
      <c r="AZ35" s="274" t="str">
        <f>IF(ISBLANK(Výsledky!$KQ$3),"",Výsledky!KQ67)</f>
        <v/>
      </c>
      <c r="BA35" s="274" t="str">
        <f>IF(ISBLANK(Výsledky!$KX$3),"",Výsledky!KX67)</f>
        <v/>
      </c>
      <c r="BB35" s="274" t="str">
        <f>IF(ISBLANK(Výsledky!$LE$3),"",Výsledky!LE67)</f>
        <v/>
      </c>
      <c r="BC35" s="274" t="str">
        <f>IF(ISBLANK(Výsledky!$LL$3),"",Výsledky!LL67)</f>
        <v/>
      </c>
      <c r="BD35" s="274" t="str">
        <f>IF(ISBLANK(Výsledky!$LS$3),"",Výsledky!LS67)</f>
        <v/>
      </c>
      <c r="BE35" s="274" t="str">
        <f>IF(ISBLANK(Výsledky!$LZ$3),"",Výsledky!LZ67)</f>
        <v/>
      </c>
      <c r="BF35" s="274" t="str">
        <f>IF(ISBLANK(Výsledky!$MG$3),"",Výsledky!MG67)</f>
        <v/>
      </c>
      <c r="BG35" s="274" t="str">
        <f>IF(ISBLANK(Výsledky!$MN$3),"",Výsledky!MN67)</f>
        <v/>
      </c>
      <c r="BH35" s="274" t="str">
        <f>IF(ISBLANK(Výsledky!$MU$3),"",Výsledky!MU67)</f>
        <v/>
      </c>
      <c r="BI35" s="274" t="str">
        <f>IF(ISBLANK(Výsledky!$NB$3),"",Výsledky!NB67)</f>
        <v/>
      </c>
      <c r="BJ35" s="274" t="str">
        <f>IF(ISBLANK(Výsledky!$NI$3),"",Výsledky!NI67)</f>
        <v/>
      </c>
      <c r="BK35" s="274" t="str">
        <f>IF(ISBLANK(Výsledky!$NP$3),"",Výsledky!NP67)</f>
        <v/>
      </c>
      <c r="BL35" s="274" t="str">
        <f>IF(ISBLANK(Výsledky!$NW$3),"",Výsledky!NW67)</f>
        <v/>
      </c>
      <c r="BM35" s="274" t="str">
        <f>IF(ISBLANK(Výsledky!$OD$3),"",Výsledky!OD67)</f>
        <v/>
      </c>
      <c r="BN35" s="274" t="str">
        <f>IF(ISBLANK(Výsledky!$OK$3),"",Výsledky!OK67)</f>
        <v/>
      </c>
      <c r="BO35" s="274" t="str">
        <f>IF(ISBLANK(Výsledky!$OR$3),"",Výsledky!OR67)</f>
        <v/>
      </c>
      <c r="BP35" s="274" t="str">
        <f>IF(ISBLANK(Výsledky!$OY$3),"",Výsledky!OY67)</f>
        <v/>
      </c>
      <c r="BQ35" s="274" t="str">
        <f>IF(ISBLANK(Výsledky!$PF$3),"",Výsledky!PF67)</f>
        <v/>
      </c>
      <c r="BR35" s="274" t="str">
        <f>IF(ISBLANK(Výsledky!$PM$3),"",Výsledky!PM67)</f>
        <v/>
      </c>
      <c r="BS35" s="274" t="str">
        <f>IF(ISBLANK(Výsledky!$PT$3),"",Výsledky!PT67)</f>
        <v/>
      </c>
      <c r="BT35" s="274" t="str">
        <f>IF(ISBLANK(Výsledky!$QA$3),"",Výsledky!QA67)</f>
        <v/>
      </c>
      <c r="BU35" s="274" t="str">
        <f>IF(ISBLANK(Výsledky!$QH$3),"",Výsledky!QH108)</f>
        <v/>
      </c>
      <c r="BV35" s="274" t="str">
        <f>IF(ISBLANK(Výsledky!$QO$3),"",Výsledky!QO108)</f>
        <v/>
      </c>
      <c r="BW35" s="284" t="str">
        <f>IF(ISBLANK(Výsledky!$QV$3),"",Výsledky!QV108)</f>
        <v/>
      </c>
      <c r="BX35" s="284"/>
      <c r="BY35" s="286"/>
      <c r="BZ35" s="201"/>
      <c r="CA35" s="8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>
      <c r="A36" s="1"/>
      <c r="B36" s="246" t="s">
        <v>124</v>
      </c>
      <c r="C36" s="57">
        <f>Tipy!A51</f>
        <v>5</v>
      </c>
      <c r="D36" s="256" t="str">
        <f>IF(Tipy!B51="","",Tipy!B51)</f>
        <v>Pato</v>
      </c>
      <c r="E36" s="55">
        <f>SUM(F36:J36)</f>
        <v>100</v>
      </c>
      <c r="F36" s="260">
        <f>IF(ISBLANK(Výsledky!$I$3),"-",SUM(K36:P36,R36,T36,V36,W36,Y36,AA36,AC36,AD36,AF36:AH36,AJ36,AL36:AN36,AQ36,AT36:AV36,AX36,AZ36,BC36,BE36,BH36:BK36,BM36,BP36,BQ36,BS36,BU36,BV36))</f>
        <v>100</v>
      </c>
      <c r="G36" s="294" t="str">
        <f>IF(ISBLANK(Výsledky!$AY$3),"-",SUM(Q36,U36,X36,AB36,AE36,AI36,AW36,AY36,BD36,BF36,BL36,BN36,BR36,BT36,BW36))</f>
        <v>-</v>
      </c>
      <c r="H36" s="295" t="str">
        <f>IF(ISBLANK(Výsledky!$BM$3),"-",SUM(S36,Z36,AK36,AP36,AR36,BA36))</f>
        <v>-</v>
      </c>
      <c r="I36" s="261" t="str">
        <f>IF(ISBLANK(Výsledky!$GI$3),"-",SUM(AO36,AS36,BB36,BG36,BO36,BX36))</f>
        <v>-</v>
      </c>
      <c r="J36" s="282" t="str">
        <f>IF(ISBLANK(Výsledky!$I$3),"",Výsledky!I57)</f>
        <v>-</v>
      </c>
      <c r="K36" s="285">
        <f>IF(ISBLANK(Výsledky!$P$3),"",Výsledky!P57)</f>
        <v>0</v>
      </c>
      <c r="L36" s="288">
        <f>IF(ISBLANK(Výsledky!$W$3),"",Výsledky!W57)</f>
        <v>70</v>
      </c>
      <c r="M36" s="274">
        <f>IF(ISBLANK(Výsledky!$AD$3),"",Výsledky!AD57)</f>
        <v>30</v>
      </c>
      <c r="N36" s="274" t="str">
        <f>IF(ISBLANK(Výsledky!$AK$3),"",Výsledky!AK52)</f>
        <v/>
      </c>
      <c r="O36" s="274" t="str">
        <f>IF(ISBLANK(Výsledky!$AR$3),"",Výsledky!AR52)</f>
        <v/>
      </c>
      <c r="P36" s="274" t="str">
        <f>IF(ISBLANK(Výsledky!$AY$3),"",Výsledky!AY52)</f>
        <v/>
      </c>
      <c r="Q36" s="274" t="str">
        <f>IF(ISBLANK(Výsledky!$BF$3),"",Výsledky!BF52)</f>
        <v/>
      </c>
      <c r="R36" s="274" t="str">
        <f>IF(ISBLANK(Výsledky!$BM$3),"",Výsledky!BM52)</f>
        <v/>
      </c>
      <c r="S36" s="274" t="str">
        <f>IF(ISBLANK(Výsledky!$BT$3),"",Výsledky!BT52)</f>
        <v/>
      </c>
      <c r="T36" s="274" t="str">
        <f>IF(ISBLANK(Výsledky!$CA$3),"",Výsledky!CA52)</f>
        <v/>
      </c>
      <c r="U36" s="274" t="str">
        <f>IF(ISBLANK(Výsledky!$CH$3),"",Výsledky!CH52)</f>
        <v/>
      </c>
      <c r="V36" s="274" t="str">
        <f>IF(ISBLANK(Výsledky!$CO$3),"",Výsledky!CO52)</f>
        <v/>
      </c>
      <c r="W36" s="274" t="str">
        <f>IF(ISBLANK(Výsledky!$CV$3),"",Výsledky!CV52)</f>
        <v/>
      </c>
      <c r="X36" s="274" t="str">
        <f>IF(ISBLANK(Výsledky!$DC$3),"",Výsledky!DC52)</f>
        <v/>
      </c>
      <c r="Y36" s="274" t="str">
        <f>IF(ISBLANK(Výsledky!$DJ$3),"",Výsledky!DJ52)</f>
        <v/>
      </c>
      <c r="Z36" s="274" t="str">
        <f>IF(ISBLANK(Výsledky!$DQ$3),"",Výsledky!DQ52)</f>
        <v/>
      </c>
      <c r="AA36" s="274" t="str">
        <f>IF(ISBLANK(Výsledky!$DX$3),"",Výsledky!DX52)</f>
        <v/>
      </c>
      <c r="AB36" s="274" t="str">
        <f>IF(ISBLANK(Výsledky!$EE$3),"",Výsledky!EE52)</f>
        <v/>
      </c>
      <c r="AC36" s="274" t="str">
        <f>IF(ISBLANK(Výsledky!$EL$3),"",Výsledky!EL52)</f>
        <v/>
      </c>
      <c r="AD36" s="274" t="str">
        <f>IF(ISBLANK(Výsledky!$ES$3),"",Výsledky!ES52)</f>
        <v/>
      </c>
      <c r="AE36" s="274" t="str">
        <f>IF(ISBLANK(Výsledky!$EZ$3),"",Výsledky!EZ52)</f>
        <v/>
      </c>
      <c r="AF36" s="274" t="str">
        <f>IF(ISBLANK(Výsledky!$FG$3),"",Výsledky!FG52)</f>
        <v/>
      </c>
      <c r="AG36" s="274" t="str">
        <f>IF(ISBLANK(Výsledky!$FN$3),"",Výsledky!FN52)</f>
        <v/>
      </c>
      <c r="AH36" s="274" t="str">
        <f>IF(ISBLANK(Výsledky!$FU$3),"",Výsledky!FU52)</f>
        <v/>
      </c>
      <c r="AI36" s="274" t="str">
        <f>IF(ISBLANK(Výsledky!$GB$3),"",Výsledky!GB52)</f>
        <v/>
      </c>
      <c r="AJ36" s="274" t="str">
        <f>IF(ISBLANK(Výsledky!$GI$3),"",Výsledky!GI52)</f>
        <v/>
      </c>
      <c r="AK36" s="274" t="str">
        <f>IF(ISBLANK(Výsledky!$GP$3),"",Výsledky!GP52)</f>
        <v/>
      </c>
      <c r="AL36" s="274" t="str">
        <f>IF(ISBLANK(Výsledky!$GW$3),"",Výsledky!GW52)</f>
        <v/>
      </c>
      <c r="AM36" s="274" t="str">
        <f>IF(ISBLANK(Výsledky!$HD$3),"",Výsledky!HD52)</f>
        <v/>
      </c>
      <c r="AN36" s="274" t="str">
        <f>IF(ISBLANK(Výsledky!$HK$3),"",Výsledky!HK52)</f>
        <v/>
      </c>
      <c r="AO36" s="274" t="str">
        <f>IF(ISBLANK(Výsledky!$HR$3),"",Výsledky!HR52)</f>
        <v/>
      </c>
      <c r="AP36" s="274" t="str">
        <f>IF(ISBLANK(Výsledky!$HY$3),"",Výsledky!HY52)</f>
        <v/>
      </c>
      <c r="AQ36" s="274" t="str">
        <f>IF(ISBLANK(Výsledky!$IF$3),"",Výsledky!IF52)</f>
        <v/>
      </c>
      <c r="AR36" s="274" t="str">
        <f>IF(ISBLANK(Výsledky!$IM$3),"",Výsledky!IM52)</f>
        <v/>
      </c>
      <c r="AS36" s="274" t="str">
        <f>IF(ISBLANK(Výsledky!$IT$3),"",Výsledky!IT52)</f>
        <v/>
      </c>
      <c r="AT36" s="274" t="str">
        <f>IF(ISBLANK(Výsledky!$JA$3),"",Výsledky!JA52)</f>
        <v/>
      </c>
      <c r="AU36" s="274" t="str">
        <f>IF(ISBLANK(Výsledky!$JH$3),"",Výsledky!JH52)</f>
        <v/>
      </c>
      <c r="AV36" s="274" t="str">
        <f>IF(ISBLANK(Výsledky!$JO$3),"",Výsledky!JO52)</f>
        <v/>
      </c>
      <c r="AW36" s="274" t="str">
        <f>IF(ISBLANK(Výsledky!$JV$3),"",Výsledky!JV52)</f>
        <v/>
      </c>
      <c r="AX36" s="274" t="str">
        <f>IF(ISBLANK(Výsledky!$KC$3),"",Výsledky!KC52)</f>
        <v/>
      </c>
      <c r="AY36" s="274" t="str">
        <f>IF(ISBLANK(Výsledky!$KJ$3),"",Výsledky!KJ52)</f>
        <v/>
      </c>
      <c r="AZ36" s="274" t="str">
        <f>IF(ISBLANK(Výsledky!$KQ$3),"",Výsledky!KQ52)</f>
        <v/>
      </c>
      <c r="BA36" s="274" t="str">
        <f>IF(ISBLANK(Výsledky!$KX$3),"",Výsledky!KX52)</f>
        <v/>
      </c>
      <c r="BB36" s="274" t="str">
        <f>IF(ISBLANK(Výsledky!$LE$3),"",Výsledky!LE52)</f>
        <v/>
      </c>
      <c r="BC36" s="274" t="str">
        <f>IF(ISBLANK(Výsledky!$LL$3),"",Výsledky!LL52)</f>
        <v/>
      </c>
      <c r="BD36" s="274" t="str">
        <f>IF(ISBLANK(Výsledky!$LS$3),"",Výsledky!LS52)</f>
        <v/>
      </c>
      <c r="BE36" s="274" t="str">
        <f>IF(ISBLANK(Výsledky!$LZ$3),"",Výsledky!LZ52)</f>
        <v/>
      </c>
      <c r="BF36" s="274" t="str">
        <f>IF(ISBLANK(Výsledky!$MG$3),"",Výsledky!MG52)</f>
        <v/>
      </c>
      <c r="BG36" s="274" t="str">
        <f>IF(ISBLANK(Výsledky!$MN$3),"",Výsledky!MN52)</f>
        <v/>
      </c>
      <c r="BH36" s="274" t="str">
        <f>IF(ISBLANK(Výsledky!$MU$3),"",Výsledky!MU52)</f>
        <v/>
      </c>
      <c r="BI36" s="274" t="str">
        <f>IF(ISBLANK(Výsledky!$NB$3),"",Výsledky!NB52)</f>
        <v/>
      </c>
      <c r="BJ36" s="274" t="str">
        <f>IF(ISBLANK(Výsledky!$NI$3),"",Výsledky!NI52)</f>
        <v/>
      </c>
      <c r="BK36" s="274" t="str">
        <f>IF(ISBLANK(Výsledky!$NP$3),"",Výsledky!NP52)</f>
        <v/>
      </c>
      <c r="BL36" s="274" t="str">
        <f>IF(ISBLANK(Výsledky!$NW$3),"",Výsledky!NW52)</f>
        <v/>
      </c>
      <c r="BM36" s="274" t="str">
        <f>IF(ISBLANK(Výsledky!$OD$3),"",Výsledky!OD52)</f>
        <v/>
      </c>
      <c r="BN36" s="274" t="str">
        <f>IF(ISBLANK(Výsledky!$OK$3),"",Výsledky!OK52)</f>
        <v/>
      </c>
      <c r="BO36" s="274" t="str">
        <f>IF(ISBLANK(Výsledky!$OR$3),"",Výsledky!OR52)</f>
        <v/>
      </c>
      <c r="BP36" s="274" t="str">
        <f>IF(ISBLANK(Výsledky!$OY$3),"",Výsledky!OY52)</f>
        <v/>
      </c>
      <c r="BQ36" s="274" t="str">
        <f>IF(ISBLANK(Výsledky!$PF$3),"",Výsledky!PF52)</f>
        <v/>
      </c>
      <c r="BR36" s="274" t="str">
        <f>IF(ISBLANK(Výsledky!$PM$3),"",Výsledky!PM52)</f>
        <v/>
      </c>
      <c r="BS36" s="274" t="str">
        <f>IF(ISBLANK(Výsledky!$PT$3),"",Výsledky!PT52)</f>
        <v/>
      </c>
      <c r="BT36" s="274" t="str">
        <f>IF(ISBLANK(Výsledky!$QA$3),"",Výsledky!QA52)</f>
        <v/>
      </c>
      <c r="BU36" s="274" t="str">
        <f>IF(ISBLANK(Výsledky!$QH$3),"",Výsledky!QH93)</f>
        <v/>
      </c>
      <c r="BV36" s="274" t="str">
        <f>IF(ISBLANK(Výsledky!$QO$3),"",Výsledky!QO93)</f>
        <v/>
      </c>
      <c r="BW36" s="284" t="str">
        <f>IF(ISBLANK(Výsledky!$QV$3),"",Výsledky!QV93)</f>
        <v/>
      </c>
      <c r="BX36" s="284"/>
      <c r="BY36" s="286"/>
      <c r="BZ36" s="201"/>
      <c r="CA36" s="8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>
      <c r="A37" s="1"/>
      <c r="B37" s="246" t="s">
        <v>125</v>
      </c>
      <c r="C37" s="57">
        <f>Tipy!A56</f>
        <v>27</v>
      </c>
      <c r="D37" s="256" t="str">
        <f>IF(Tipy!B56="","",Tipy!B56)</f>
        <v>petro fonka</v>
      </c>
      <c r="E37" s="55">
        <f>SUM(F37:J37)</f>
        <v>100</v>
      </c>
      <c r="F37" s="260">
        <f>IF(ISBLANK(Výsledky!$I$3),"-",SUM(K37:P37,R37,T37,V37,W37,Y37,AA37,AC37,AD37,AF37:AH37,AJ37,AL37:AN37,AQ37,AT37:AV37,AX37,AZ37,BC37,BE37,BH37:BK37,BM37,BP37,BQ37,BS37,BU37,BV37))</f>
        <v>100</v>
      </c>
      <c r="G37" s="294" t="str">
        <f>IF(ISBLANK(Výsledky!$AY$3),"-",SUM(Q37,U37,X37,AB37,AE37,AI37,AW37,AY37,BD37,BF37,BL37,BN37,BR37,BT37,BW37))</f>
        <v>-</v>
      </c>
      <c r="H37" s="295" t="str">
        <f>IF(ISBLANK(Výsledky!$BM$3),"-",SUM(S37,Z37,AK37,AP37,AR37,BA37))</f>
        <v>-</v>
      </c>
      <c r="I37" s="261" t="str">
        <f>IF(ISBLANK(Výsledky!$GI$3),"-",SUM(AO37,AS37,BB37,BG37,BO37,BX37))</f>
        <v>-</v>
      </c>
      <c r="J37" s="282" t="str">
        <f>IF(ISBLANK(Výsledky!$I$3),"",Výsledky!I61)</f>
        <v>-</v>
      </c>
      <c r="K37" s="285">
        <f>IF(ISBLANK(Výsledky!$P$3),"",Výsledky!P62)</f>
        <v>20</v>
      </c>
      <c r="L37" s="288">
        <f>IF(ISBLANK(Výsledky!$W$3),"",Výsledky!W62)</f>
        <v>50</v>
      </c>
      <c r="M37" s="274">
        <f>IF(ISBLANK(Výsledky!$AD$3),"",Výsledky!AD62)</f>
        <v>30</v>
      </c>
      <c r="N37" s="274" t="str">
        <f>IF(ISBLANK(Výsledky!$AK$3),"",Výsledky!AK57)</f>
        <v/>
      </c>
      <c r="O37" s="274" t="str">
        <f>IF(ISBLANK(Výsledky!$AR$3),"",Výsledky!AR57)</f>
        <v/>
      </c>
      <c r="P37" s="274" t="str">
        <f>IF(ISBLANK(Výsledky!$AY$3),"",Výsledky!AY57)</f>
        <v/>
      </c>
      <c r="Q37" s="274" t="str">
        <f>IF(ISBLANK(Výsledky!$BF$3),"",Výsledky!BF57)</f>
        <v/>
      </c>
      <c r="R37" s="274" t="str">
        <f>IF(ISBLANK(Výsledky!$BM$3),"",Výsledky!BM57)</f>
        <v/>
      </c>
      <c r="S37" s="274" t="str">
        <f>IF(ISBLANK(Výsledky!$BT$3),"",Výsledky!BT57)</f>
        <v/>
      </c>
      <c r="T37" s="274" t="str">
        <f>IF(ISBLANK(Výsledky!$CA$3),"",Výsledky!CA57)</f>
        <v/>
      </c>
      <c r="U37" s="274" t="str">
        <f>IF(ISBLANK(Výsledky!$CH$3),"",Výsledky!CH57)</f>
        <v/>
      </c>
      <c r="V37" s="274" t="str">
        <f>IF(ISBLANK(Výsledky!$CO$3),"",Výsledky!CO57)</f>
        <v/>
      </c>
      <c r="W37" s="274" t="str">
        <f>IF(ISBLANK(Výsledky!$CV$3),"",Výsledky!CV57)</f>
        <v/>
      </c>
      <c r="X37" s="274" t="str">
        <f>IF(ISBLANK(Výsledky!$DC$3),"",Výsledky!DC57)</f>
        <v/>
      </c>
      <c r="Y37" s="274" t="str">
        <f>IF(ISBLANK(Výsledky!$DJ$3),"",Výsledky!DJ57)</f>
        <v/>
      </c>
      <c r="Z37" s="274" t="str">
        <f>IF(ISBLANK(Výsledky!$DQ$3),"",Výsledky!DQ57)</f>
        <v/>
      </c>
      <c r="AA37" s="274" t="str">
        <f>IF(ISBLANK(Výsledky!$DX$3),"",Výsledky!DX57)</f>
        <v/>
      </c>
      <c r="AB37" s="274" t="str">
        <f>IF(ISBLANK(Výsledky!$EE$3),"",Výsledky!EE57)</f>
        <v/>
      </c>
      <c r="AC37" s="274" t="str">
        <f>IF(ISBLANK(Výsledky!$EL$3),"",Výsledky!EL57)</f>
        <v/>
      </c>
      <c r="AD37" s="274" t="str">
        <f>IF(ISBLANK(Výsledky!$ES$3),"",Výsledky!ES57)</f>
        <v/>
      </c>
      <c r="AE37" s="274" t="str">
        <f>IF(ISBLANK(Výsledky!$EZ$3),"",Výsledky!EZ57)</f>
        <v/>
      </c>
      <c r="AF37" s="274" t="str">
        <f>IF(ISBLANK(Výsledky!$FG$3),"",Výsledky!FG57)</f>
        <v/>
      </c>
      <c r="AG37" s="274" t="str">
        <f>IF(ISBLANK(Výsledky!$FN$3),"",Výsledky!FN57)</f>
        <v/>
      </c>
      <c r="AH37" s="274" t="str">
        <f>IF(ISBLANK(Výsledky!$FU$3),"",Výsledky!FU57)</f>
        <v/>
      </c>
      <c r="AI37" s="274" t="str">
        <f>IF(ISBLANK(Výsledky!$GB$3),"",Výsledky!GB57)</f>
        <v/>
      </c>
      <c r="AJ37" s="274" t="str">
        <f>IF(ISBLANK(Výsledky!$GI$3),"",Výsledky!GI57)</f>
        <v/>
      </c>
      <c r="AK37" s="274" t="str">
        <f>IF(ISBLANK(Výsledky!$GP$3),"",Výsledky!GP57)</f>
        <v/>
      </c>
      <c r="AL37" s="274" t="str">
        <f>IF(ISBLANK(Výsledky!$GW$3),"",Výsledky!GW57)</f>
        <v/>
      </c>
      <c r="AM37" s="274" t="str">
        <f>IF(ISBLANK(Výsledky!$HD$3),"",Výsledky!HD57)</f>
        <v/>
      </c>
      <c r="AN37" s="274" t="str">
        <f>IF(ISBLANK(Výsledky!$HK$3),"",Výsledky!HK57)</f>
        <v/>
      </c>
      <c r="AO37" s="274" t="str">
        <f>IF(ISBLANK(Výsledky!$HR$3),"",Výsledky!HR57)</f>
        <v/>
      </c>
      <c r="AP37" s="274" t="str">
        <f>IF(ISBLANK(Výsledky!$HY$3),"",Výsledky!HY57)</f>
        <v/>
      </c>
      <c r="AQ37" s="274" t="str">
        <f>IF(ISBLANK(Výsledky!$IF$3),"",Výsledky!IF57)</f>
        <v/>
      </c>
      <c r="AR37" s="274" t="str">
        <f>IF(ISBLANK(Výsledky!$IM$3),"",Výsledky!IM57)</f>
        <v/>
      </c>
      <c r="AS37" s="274" t="str">
        <f>IF(ISBLANK(Výsledky!$IT$3),"",Výsledky!IT57)</f>
        <v/>
      </c>
      <c r="AT37" s="274" t="str">
        <f>IF(ISBLANK(Výsledky!$JA$3),"",Výsledky!JA57)</f>
        <v/>
      </c>
      <c r="AU37" s="274" t="str">
        <f>IF(ISBLANK(Výsledky!$JH$3),"",Výsledky!JH57)</f>
        <v/>
      </c>
      <c r="AV37" s="274" t="str">
        <f>IF(ISBLANK(Výsledky!$JO$3),"",Výsledky!JO57)</f>
        <v/>
      </c>
      <c r="AW37" s="274" t="str">
        <f>IF(ISBLANK(Výsledky!$JV$3),"",Výsledky!JV57)</f>
        <v/>
      </c>
      <c r="AX37" s="274" t="str">
        <f>IF(ISBLANK(Výsledky!$KC$3),"",Výsledky!KC57)</f>
        <v/>
      </c>
      <c r="AY37" s="274" t="str">
        <f>IF(ISBLANK(Výsledky!$KJ$3),"",Výsledky!KJ57)</f>
        <v/>
      </c>
      <c r="AZ37" s="274" t="str">
        <f>IF(ISBLANK(Výsledky!$KQ$3),"",Výsledky!KQ57)</f>
        <v/>
      </c>
      <c r="BA37" s="274" t="str">
        <f>IF(ISBLANK(Výsledky!$KX$3),"",Výsledky!KX57)</f>
        <v/>
      </c>
      <c r="BB37" s="274" t="str">
        <f>IF(ISBLANK(Výsledky!$LE$3),"",Výsledky!LE57)</f>
        <v/>
      </c>
      <c r="BC37" s="274" t="str">
        <f>IF(ISBLANK(Výsledky!$LL$3),"",Výsledky!LL57)</f>
        <v/>
      </c>
      <c r="BD37" s="274" t="str">
        <f>IF(ISBLANK(Výsledky!$LS$3),"",Výsledky!LS57)</f>
        <v/>
      </c>
      <c r="BE37" s="274" t="str">
        <f>IF(ISBLANK(Výsledky!$LZ$3),"",Výsledky!LZ57)</f>
        <v/>
      </c>
      <c r="BF37" s="274" t="str">
        <f>IF(ISBLANK(Výsledky!$MG$3),"",Výsledky!MG57)</f>
        <v/>
      </c>
      <c r="BG37" s="274" t="str">
        <f>IF(ISBLANK(Výsledky!$MN$3),"",Výsledky!MN57)</f>
        <v/>
      </c>
      <c r="BH37" s="274" t="str">
        <f>IF(ISBLANK(Výsledky!$MU$3),"",Výsledky!MU57)</f>
        <v/>
      </c>
      <c r="BI37" s="274" t="str">
        <f>IF(ISBLANK(Výsledky!$NB$3),"",Výsledky!NB57)</f>
        <v/>
      </c>
      <c r="BJ37" s="274" t="str">
        <f>IF(ISBLANK(Výsledky!$NI$3),"",Výsledky!NI57)</f>
        <v/>
      </c>
      <c r="BK37" s="274" t="str">
        <f>IF(ISBLANK(Výsledky!$NP$3),"",Výsledky!NP57)</f>
        <v/>
      </c>
      <c r="BL37" s="274" t="str">
        <f>IF(ISBLANK(Výsledky!$NW$3),"",Výsledky!NW57)</f>
        <v/>
      </c>
      <c r="BM37" s="274" t="str">
        <f>IF(ISBLANK(Výsledky!$OD$3),"",Výsledky!OD57)</f>
        <v/>
      </c>
      <c r="BN37" s="274" t="str">
        <f>IF(ISBLANK(Výsledky!$OK$3),"",Výsledky!OK57)</f>
        <v/>
      </c>
      <c r="BO37" s="274" t="str">
        <f>IF(ISBLANK(Výsledky!$OR$3),"",Výsledky!OR57)</f>
        <v/>
      </c>
      <c r="BP37" s="274" t="str">
        <f>IF(ISBLANK(Výsledky!$OY$3),"",Výsledky!OY57)</f>
        <v/>
      </c>
      <c r="BQ37" s="274" t="str">
        <f>IF(ISBLANK(Výsledky!$PF$3),"",Výsledky!PF57)</f>
        <v/>
      </c>
      <c r="BR37" s="274" t="str">
        <f>IF(ISBLANK(Výsledky!$PM$3),"",Výsledky!PM57)</f>
        <v/>
      </c>
      <c r="BS37" s="274" t="str">
        <f>IF(ISBLANK(Výsledky!$PT$3),"",Výsledky!PT57)</f>
        <v/>
      </c>
      <c r="BT37" s="274" t="str">
        <f>IF(ISBLANK(Výsledky!$QA$3),"",Výsledky!QA57)</f>
        <v/>
      </c>
      <c r="BU37" s="274" t="str">
        <f>IF(ISBLANK(Výsledky!$QH$3),"",Výsledky!QH98)</f>
        <v/>
      </c>
      <c r="BV37" s="274" t="str">
        <f>IF(ISBLANK(Výsledky!$QO$3),"",Výsledky!QO98)</f>
        <v/>
      </c>
      <c r="BW37" s="284" t="str">
        <f>IF(ISBLANK(Výsledky!$QV$3),"",Výsledky!QV98)</f>
        <v/>
      </c>
      <c r="BX37" s="284"/>
      <c r="BY37" s="286"/>
      <c r="BZ37" s="201"/>
      <c r="CA37" s="8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>
      <c r="A38" s="1"/>
      <c r="B38" s="246" t="s">
        <v>126</v>
      </c>
      <c r="C38" s="57">
        <f>Tipy!A48</f>
        <v>49</v>
      </c>
      <c r="D38" s="256" t="str">
        <f>IF(Tipy!B48="","",Tipy!B48)</f>
        <v>netocil</v>
      </c>
      <c r="E38" s="55">
        <f>SUM(F38:J38)</f>
        <v>100</v>
      </c>
      <c r="F38" s="260">
        <f>IF(ISBLANK(Výsledky!$I$3),"-",SUM(K38:P38,R38,T38,V38,W38,Y38,AA38,AC38,AD38,AF38:AH38,AJ38,AL38:AN38,AQ38,AT38:AV38,AX38,AZ38,BC38,BE38,BH38:BK38,BM38,BP38,BQ38,BS38,BU38,BV38))</f>
        <v>100</v>
      </c>
      <c r="G38" s="294" t="str">
        <f>IF(ISBLANK(Výsledky!$AY$3),"-",SUM(Q38,U38,X38,AB38,AE38,AI38,AW38,AY38,BD38,BF38,BL38,BN38,BR38,BT38,BW38))</f>
        <v>-</v>
      </c>
      <c r="H38" s="295" t="str">
        <f>IF(ISBLANK(Výsledky!$BM$3),"-",SUM(S38,Z38,AK38,AP38,AR38,BA38))</f>
        <v>-</v>
      </c>
      <c r="I38" s="261" t="str">
        <f>IF(ISBLANK(Výsledky!$GI$3),"-",SUM(AO38,AS38,BB38,BG38,BO38,BX38))</f>
        <v>-</v>
      </c>
      <c r="J38" s="282" t="str">
        <f>IF(ISBLANK(Výsledky!$I$3),"",Výsledky!I54)</f>
        <v>-</v>
      </c>
      <c r="K38" s="285">
        <f>IF(ISBLANK(Výsledky!$P$3),"",Výsledky!P54)</f>
        <v>20</v>
      </c>
      <c r="L38" s="288">
        <f>IF(ISBLANK(Výsledky!$W$3),"",Výsledky!W54)</f>
        <v>40</v>
      </c>
      <c r="M38" s="274">
        <f>IF(ISBLANK(Výsledky!$AD$3),"",Výsledky!AD54)</f>
        <v>40</v>
      </c>
      <c r="N38" s="274" t="str">
        <f>IF(ISBLANK(Výsledky!$AK$3),"",Výsledky!AK50)</f>
        <v/>
      </c>
      <c r="O38" s="274" t="str">
        <f>IF(ISBLANK(Výsledky!$AR$3),"",Výsledky!AR50)</f>
        <v/>
      </c>
      <c r="P38" s="274" t="str">
        <f>IF(ISBLANK(Výsledky!$AY$3),"",Výsledky!AY50)</f>
        <v/>
      </c>
      <c r="Q38" s="274" t="str">
        <f>IF(ISBLANK(Výsledky!$BF$3),"",Výsledky!BF50)</f>
        <v/>
      </c>
      <c r="R38" s="274" t="str">
        <f>IF(ISBLANK(Výsledky!$BM$3),"",Výsledky!BM50)</f>
        <v/>
      </c>
      <c r="S38" s="274" t="str">
        <f>IF(ISBLANK(Výsledky!$BT$3),"",Výsledky!BT50)</f>
        <v/>
      </c>
      <c r="T38" s="274" t="str">
        <f>IF(ISBLANK(Výsledky!$CA$3),"",Výsledky!CA50)</f>
        <v/>
      </c>
      <c r="U38" s="274" t="str">
        <f>IF(ISBLANK(Výsledky!$CH$3),"",Výsledky!CH50)</f>
        <v/>
      </c>
      <c r="V38" s="274" t="str">
        <f>IF(ISBLANK(Výsledky!$CO$3),"",Výsledky!CO50)</f>
        <v/>
      </c>
      <c r="W38" s="274" t="str">
        <f>IF(ISBLANK(Výsledky!$CV$3),"",Výsledky!CV50)</f>
        <v/>
      </c>
      <c r="X38" s="274" t="str">
        <f>IF(ISBLANK(Výsledky!$DC$3),"",Výsledky!DC50)</f>
        <v/>
      </c>
      <c r="Y38" s="274" t="str">
        <f>IF(ISBLANK(Výsledky!$DJ$3),"",Výsledky!DJ50)</f>
        <v/>
      </c>
      <c r="Z38" s="274" t="str">
        <f>IF(ISBLANK(Výsledky!$DQ$3),"",Výsledky!DQ50)</f>
        <v/>
      </c>
      <c r="AA38" s="274" t="str">
        <f>IF(ISBLANK(Výsledky!$DX$3),"",Výsledky!DX50)</f>
        <v/>
      </c>
      <c r="AB38" s="274" t="str">
        <f>IF(ISBLANK(Výsledky!$EE$3),"",Výsledky!EE50)</f>
        <v/>
      </c>
      <c r="AC38" s="274" t="str">
        <f>IF(ISBLANK(Výsledky!$EL$3),"",Výsledky!EL50)</f>
        <v/>
      </c>
      <c r="AD38" s="274" t="str">
        <f>IF(ISBLANK(Výsledky!$ES$3),"",Výsledky!ES50)</f>
        <v/>
      </c>
      <c r="AE38" s="274" t="str">
        <f>IF(ISBLANK(Výsledky!$EZ$3),"",Výsledky!EZ50)</f>
        <v/>
      </c>
      <c r="AF38" s="274" t="str">
        <f>IF(ISBLANK(Výsledky!$FG$3),"",Výsledky!FG50)</f>
        <v/>
      </c>
      <c r="AG38" s="274" t="str">
        <f>IF(ISBLANK(Výsledky!$FN$3),"",Výsledky!FN50)</f>
        <v/>
      </c>
      <c r="AH38" s="274" t="str">
        <f>IF(ISBLANK(Výsledky!$FU$3),"",Výsledky!FU50)</f>
        <v/>
      </c>
      <c r="AI38" s="274" t="str">
        <f>IF(ISBLANK(Výsledky!$GB$3),"",Výsledky!GB50)</f>
        <v/>
      </c>
      <c r="AJ38" s="274" t="str">
        <f>IF(ISBLANK(Výsledky!$GI$3),"",Výsledky!GI50)</f>
        <v/>
      </c>
      <c r="AK38" s="274" t="str">
        <f>IF(ISBLANK(Výsledky!$GP$3),"",Výsledky!GP50)</f>
        <v/>
      </c>
      <c r="AL38" s="274" t="str">
        <f>IF(ISBLANK(Výsledky!$GW$3),"",Výsledky!GW50)</f>
        <v/>
      </c>
      <c r="AM38" s="274" t="str">
        <f>IF(ISBLANK(Výsledky!$HD$3),"",Výsledky!HD50)</f>
        <v/>
      </c>
      <c r="AN38" s="274" t="str">
        <f>IF(ISBLANK(Výsledky!$HK$3),"",Výsledky!HK50)</f>
        <v/>
      </c>
      <c r="AO38" s="274" t="str">
        <f>IF(ISBLANK(Výsledky!$HR$3),"",Výsledky!HR50)</f>
        <v/>
      </c>
      <c r="AP38" s="274" t="str">
        <f>IF(ISBLANK(Výsledky!$HY$3),"",Výsledky!HY50)</f>
        <v/>
      </c>
      <c r="AQ38" s="274" t="str">
        <f>IF(ISBLANK(Výsledky!$IF$3),"",Výsledky!IF50)</f>
        <v/>
      </c>
      <c r="AR38" s="274" t="str">
        <f>IF(ISBLANK(Výsledky!$IM$3),"",Výsledky!IM50)</f>
        <v/>
      </c>
      <c r="AS38" s="274" t="str">
        <f>IF(ISBLANK(Výsledky!$IT$3),"",Výsledky!IT50)</f>
        <v/>
      </c>
      <c r="AT38" s="274" t="str">
        <f>IF(ISBLANK(Výsledky!$JA$3),"",Výsledky!JA50)</f>
        <v/>
      </c>
      <c r="AU38" s="274" t="str">
        <f>IF(ISBLANK(Výsledky!$JH$3),"",Výsledky!JH50)</f>
        <v/>
      </c>
      <c r="AV38" s="274" t="str">
        <f>IF(ISBLANK(Výsledky!$JO$3),"",Výsledky!JO50)</f>
        <v/>
      </c>
      <c r="AW38" s="274" t="str">
        <f>IF(ISBLANK(Výsledky!$JV$3),"",Výsledky!JV50)</f>
        <v/>
      </c>
      <c r="AX38" s="274" t="str">
        <f>IF(ISBLANK(Výsledky!$KC$3),"",Výsledky!KC50)</f>
        <v/>
      </c>
      <c r="AY38" s="274" t="str">
        <f>IF(ISBLANK(Výsledky!$KJ$3),"",Výsledky!KJ50)</f>
        <v/>
      </c>
      <c r="AZ38" s="274" t="str">
        <f>IF(ISBLANK(Výsledky!$KQ$3),"",Výsledky!KQ50)</f>
        <v/>
      </c>
      <c r="BA38" s="274" t="str">
        <f>IF(ISBLANK(Výsledky!$KX$3),"",Výsledky!KX50)</f>
        <v/>
      </c>
      <c r="BB38" s="274" t="str">
        <f>IF(ISBLANK(Výsledky!$LE$3),"",Výsledky!LE50)</f>
        <v/>
      </c>
      <c r="BC38" s="274" t="str">
        <f>IF(ISBLANK(Výsledky!$LL$3),"",Výsledky!LL50)</f>
        <v/>
      </c>
      <c r="BD38" s="274" t="str">
        <f>IF(ISBLANK(Výsledky!$LS$3),"",Výsledky!LS50)</f>
        <v/>
      </c>
      <c r="BE38" s="274" t="str">
        <f>IF(ISBLANK(Výsledky!$LZ$3),"",Výsledky!LZ50)</f>
        <v/>
      </c>
      <c r="BF38" s="274" t="str">
        <f>IF(ISBLANK(Výsledky!$MG$3),"",Výsledky!MG50)</f>
        <v/>
      </c>
      <c r="BG38" s="274" t="str">
        <f>IF(ISBLANK(Výsledky!$MN$3),"",Výsledky!MN50)</f>
        <v/>
      </c>
      <c r="BH38" s="274" t="str">
        <f>IF(ISBLANK(Výsledky!$MU$3),"",Výsledky!MU50)</f>
        <v/>
      </c>
      <c r="BI38" s="274" t="str">
        <f>IF(ISBLANK(Výsledky!$NB$3),"",Výsledky!NB50)</f>
        <v/>
      </c>
      <c r="BJ38" s="274" t="str">
        <f>IF(ISBLANK(Výsledky!$NI$3),"",Výsledky!NI50)</f>
        <v/>
      </c>
      <c r="BK38" s="274" t="str">
        <f>IF(ISBLANK(Výsledky!$NP$3),"",Výsledky!NP50)</f>
        <v/>
      </c>
      <c r="BL38" s="274" t="str">
        <f>IF(ISBLANK(Výsledky!$NW$3),"",Výsledky!NW50)</f>
        <v/>
      </c>
      <c r="BM38" s="274" t="str">
        <f>IF(ISBLANK(Výsledky!$OD$3),"",Výsledky!OD50)</f>
        <v/>
      </c>
      <c r="BN38" s="274" t="str">
        <f>IF(ISBLANK(Výsledky!$OK$3),"",Výsledky!OK50)</f>
        <v/>
      </c>
      <c r="BO38" s="274" t="str">
        <f>IF(ISBLANK(Výsledky!$OR$3),"",Výsledky!OR50)</f>
        <v/>
      </c>
      <c r="BP38" s="274" t="str">
        <f>IF(ISBLANK(Výsledky!$OY$3),"",Výsledky!OY50)</f>
        <v/>
      </c>
      <c r="BQ38" s="274" t="str">
        <f>IF(ISBLANK(Výsledky!$PF$3),"",Výsledky!PF50)</f>
        <v/>
      </c>
      <c r="BR38" s="274" t="str">
        <f>IF(ISBLANK(Výsledky!$PM$3),"",Výsledky!PM50)</f>
        <v/>
      </c>
      <c r="BS38" s="274" t="str">
        <f>IF(ISBLANK(Výsledky!$PT$3),"",Výsledky!PT50)</f>
        <v/>
      </c>
      <c r="BT38" s="274" t="str">
        <f>IF(ISBLANK(Výsledky!$QA$3),"",Výsledky!QA50)</f>
        <v/>
      </c>
      <c r="BU38" s="274" t="str">
        <f>IF(ISBLANK(Výsledky!$QH$3),"",Výsledky!QH91)</f>
        <v/>
      </c>
      <c r="BV38" s="274" t="str">
        <f>IF(ISBLANK(Výsledky!$QO$3),"",Výsledky!QO91)</f>
        <v/>
      </c>
      <c r="BW38" s="284" t="str">
        <f>IF(ISBLANK(Výsledky!$QV$3),"",Výsledky!QV91)</f>
        <v/>
      </c>
      <c r="BX38" s="284"/>
      <c r="BY38" s="286"/>
      <c r="BZ38" s="201"/>
      <c r="CA38" s="8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>
      <c r="A39" s="1"/>
      <c r="B39" s="246" t="s">
        <v>127</v>
      </c>
      <c r="C39" s="57">
        <f>Tipy!A70</f>
        <v>56</v>
      </c>
      <c r="D39" s="256" t="str">
        <f>IF(Tipy!B70="","",Tipy!B70)</f>
        <v>Šutr</v>
      </c>
      <c r="E39" s="55">
        <f>SUM(F39:J39)</f>
        <v>100</v>
      </c>
      <c r="F39" s="260">
        <f>IF(ISBLANK(Výsledky!$I$3),"-",SUM(K39:P39,R39,T39,V39,W39,Y39,AA39,AC39,AD39,AF39:AH39,AJ39,AL39:AN39,AQ39,AT39:AV39,AX39,AZ39,BC39,BE39,BH39:BK39,BM39,BP39,BQ39,BS39,BU39,BV39))</f>
        <v>100</v>
      </c>
      <c r="G39" s="294" t="str">
        <f>IF(ISBLANK(Výsledky!$AY$3),"-",SUM(Q39,U39,X39,AB39,AE39,AI39,AW39,AY39,BD39,BF39,BL39,BN39,BR39,BT39,BW39))</f>
        <v>-</v>
      </c>
      <c r="H39" s="295" t="str">
        <f>IF(ISBLANK(Výsledky!$BM$3),"-",SUM(S39,Z39,AK39,AP39,AR39,BA39))</f>
        <v>-</v>
      </c>
      <c r="I39" s="261" t="str">
        <f>IF(ISBLANK(Výsledky!$GI$3),"-",SUM(AO39,AS39,BB39,BG39,BO39,BX39))</f>
        <v>-</v>
      </c>
      <c r="J39" s="282" t="str">
        <f>IF(ISBLANK(Výsledky!$I$3),"",Výsledky!I75)</f>
        <v>-</v>
      </c>
      <c r="K39" s="285">
        <f>IF(ISBLANK(Výsledky!$P$3),"",Výsledky!P76)</f>
        <v>20</v>
      </c>
      <c r="L39" s="288">
        <f>IF(ISBLANK(Výsledky!$W$3),"",Výsledky!W76)</f>
        <v>80</v>
      </c>
      <c r="M39" s="274">
        <f>IF(ISBLANK(Výsledky!$AD$3),"",Výsledky!AD76)</f>
        <v>0</v>
      </c>
      <c r="N39" s="274" t="str">
        <f>IF(ISBLANK(Výsledky!$AK$3),"",Výsledky!AK69)</f>
        <v/>
      </c>
      <c r="O39" s="274" t="str">
        <f>IF(ISBLANK(Výsledky!$AR$3),"",Výsledky!AR69)</f>
        <v/>
      </c>
      <c r="P39" s="274" t="str">
        <f>IF(ISBLANK(Výsledky!$AY$3),"",Výsledky!AY69)</f>
        <v/>
      </c>
      <c r="Q39" s="274" t="str">
        <f>IF(ISBLANK(Výsledky!$BF$3),"",Výsledky!BF69)</f>
        <v/>
      </c>
      <c r="R39" s="274" t="str">
        <f>IF(ISBLANK(Výsledky!$BM$3),"",Výsledky!BM69)</f>
        <v/>
      </c>
      <c r="S39" s="274" t="str">
        <f>IF(ISBLANK(Výsledky!$BT$3),"",Výsledky!BT69)</f>
        <v/>
      </c>
      <c r="T39" s="274" t="str">
        <f>IF(ISBLANK(Výsledky!$CA$3),"",Výsledky!CA69)</f>
        <v/>
      </c>
      <c r="U39" s="274" t="str">
        <f>IF(ISBLANK(Výsledky!$CH$3),"",Výsledky!CH69)</f>
        <v/>
      </c>
      <c r="V39" s="274" t="str">
        <f>IF(ISBLANK(Výsledky!$CO$3),"",Výsledky!CO69)</f>
        <v/>
      </c>
      <c r="W39" s="274" t="str">
        <f>IF(ISBLANK(Výsledky!$CV$3),"",Výsledky!CV69)</f>
        <v/>
      </c>
      <c r="X39" s="274" t="str">
        <f>IF(ISBLANK(Výsledky!$DC$3),"",Výsledky!DC69)</f>
        <v/>
      </c>
      <c r="Y39" s="274" t="str">
        <f>IF(ISBLANK(Výsledky!$DJ$3),"",Výsledky!DJ69)</f>
        <v/>
      </c>
      <c r="Z39" s="274" t="str">
        <f>IF(ISBLANK(Výsledky!$DQ$3),"",Výsledky!DQ69)</f>
        <v/>
      </c>
      <c r="AA39" s="274" t="str">
        <f>IF(ISBLANK(Výsledky!$DX$3),"",Výsledky!DX69)</f>
        <v/>
      </c>
      <c r="AB39" s="274" t="str">
        <f>IF(ISBLANK(Výsledky!$EE$3),"",Výsledky!EE69)</f>
        <v/>
      </c>
      <c r="AC39" s="274" t="str">
        <f>IF(ISBLANK(Výsledky!$EL$3),"",Výsledky!EL69)</f>
        <v/>
      </c>
      <c r="AD39" s="274" t="str">
        <f>IF(ISBLANK(Výsledky!$ES$3),"",Výsledky!ES69)</f>
        <v/>
      </c>
      <c r="AE39" s="274" t="str">
        <f>IF(ISBLANK(Výsledky!$EZ$3),"",Výsledky!EZ69)</f>
        <v/>
      </c>
      <c r="AF39" s="274" t="str">
        <f>IF(ISBLANK(Výsledky!$FG$3),"",Výsledky!FG69)</f>
        <v/>
      </c>
      <c r="AG39" s="274" t="str">
        <f>IF(ISBLANK(Výsledky!$FN$3),"",Výsledky!FN69)</f>
        <v/>
      </c>
      <c r="AH39" s="274" t="str">
        <f>IF(ISBLANK(Výsledky!$FU$3),"",Výsledky!FU69)</f>
        <v/>
      </c>
      <c r="AI39" s="274" t="str">
        <f>IF(ISBLANK(Výsledky!$GB$3),"",Výsledky!GB69)</f>
        <v/>
      </c>
      <c r="AJ39" s="274" t="str">
        <f>IF(ISBLANK(Výsledky!$GI$3),"",Výsledky!GI69)</f>
        <v/>
      </c>
      <c r="AK39" s="274" t="str">
        <f>IF(ISBLANK(Výsledky!$GP$3),"",Výsledky!GP69)</f>
        <v/>
      </c>
      <c r="AL39" s="274" t="str">
        <f>IF(ISBLANK(Výsledky!$GW$3),"",Výsledky!GW69)</f>
        <v/>
      </c>
      <c r="AM39" s="274" t="str">
        <f>IF(ISBLANK(Výsledky!$HD$3),"",Výsledky!HD69)</f>
        <v/>
      </c>
      <c r="AN39" s="274" t="str">
        <f>IF(ISBLANK(Výsledky!$HK$3),"",Výsledky!HK69)</f>
        <v/>
      </c>
      <c r="AO39" s="274" t="str">
        <f>IF(ISBLANK(Výsledky!$HR$3),"",Výsledky!HR69)</f>
        <v/>
      </c>
      <c r="AP39" s="274" t="str">
        <f>IF(ISBLANK(Výsledky!$HY$3),"",Výsledky!HY69)</f>
        <v/>
      </c>
      <c r="AQ39" s="274" t="str">
        <f>IF(ISBLANK(Výsledky!$IF$3),"",Výsledky!IF69)</f>
        <v/>
      </c>
      <c r="AR39" s="274" t="str">
        <f>IF(ISBLANK(Výsledky!$IM$3),"",Výsledky!IM69)</f>
        <v/>
      </c>
      <c r="AS39" s="274" t="str">
        <f>IF(ISBLANK(Výsledky!$IT$3),"",Výsledky!IT69)</f>
        <v/>
      </c>
      <c r="AT39" s="274" t="str">
        <f>IF(ISBLANK(Výsledky!$JA$3),"",Výsledky!JA69)</f>
        <v/>
      </c>
      <c r="AU39" s="274" t="str">
        <f>IF(ISBLANK(Výsledky!$JH$3),"",Výsledky!JH69)</f>
        <v/>
      </c>
      <c r="AV39" s="274" t="str">
        <f>IF(ISBLANK(Výsledky!$JO$3),"",Výsledky!JO69)</f>
        <v/>
      </c>
      <c r="AW39" s="274" t="str">
        <f>IF(ISBLANK(Výsledky!$JV$3),"",Výsledky!JV69)</f>
        <v/>
      </c>
      <c r="AX39" s="274" t="str">
        <f>IF(ISBLANK(Výsledky!$KC$3),"",Výsledky!KC69)</f>
        <v/>
      </c>
      <c r="AY39" s="274" t="str">
        <f>IF(ISBLANK(Výsledky!$KJ$3),"",Výsledky!KJ69)</f>
        <v/>
      </c>
      <c r="AZ39" s="274" t="str">
        <f>IF(ISBLANK(Výsledky!$KQ$3),"",Výsledky!KQ69)</f>
        <v/>
      </c>
      <c r="BA39" s="274" t="str">
        <f>IF(ISBLANK(Výsledky!$KX$3),"",Výsledky!KX69)</f>
        <v/>
      </c>
      <c r="BB39" s="274" t="str">
        <f>IF(ISBLANK(Výsledky!$LE$3),"",Výsledky!LE69)</f>
        <v/>
      </c>
      <c r="BC39" s="274" t="str">
        <f>IF(ISBLANK(Výsledky!$LL$3),"",Výsledky!LL69)</f>
        <v/>
      </c>
      <c r="BD39" s="274" t="str">
        <f>IF(ISBLANK(Výsledky!$LS$3),"",Výsledky!LS69)</f>
        <v/>
      </c>
      <c r="BE39" s="274" t="str">
        <f>IF(ISBLANK(Výsledky!$LZ$3),"",Výsledky!LZ69)</f>
        <v/>
      </c>
      <c r="BF39" s="274" t="str">
        <f>IF(ISBLANK(Výsledky!$MG$3),"",Výsledky!MG69)</f>
        <v/>
      </c>
      <c r="BG39" s="274" t="str">
        <f>IF(ISBLANK(Výsledky!$MN$3),"",Výsledky!MN69)</f>
        <v/>
      </c>
      <c r="BH39" s="274" t="str">
        <f>IF(ISBLANK(Výsledky!$MU$3),"",Výsledky!MU69)</f>
        <v/>
      </c>
      <c r="BI39" s="274" t="str">
        <f>IF(ISBLANK(Výsledky!$NB$3),"",Výsledky!NB69)</f>
        <v/>
      </c>
      <c r="BJ39" s="274" t="str">
        <f>IF(ISBLANK(Výsledky!$NI$3),"",Výsledky!NI69)</f>
        <v/>
      </c>
      <c r="BK39" s="274" t="str">
        <f>IF(ISBLANK(Výsledky!$NP$3),"",Výsledky!NP69)</f>
        <v/>
      </c>
      <c r="BL39" s="274" t="str">
        <f>IF(ISBLANK(Výsledky!$NW$3),"",Výsledky!NW69)</f>
        <v/>
      </c>
      <c r="BM39" s="274" t="str">
        <f>IF(ISBLANK(Výsledky!$OD$3),"",Výsledky!OD69)</f>
        <v/>
      </c>
      <c r="BN39" s="274" t="str">
        <f>IF(ISBLANK(Výsledky!$OK$3),"",Výsledky!OK69)</f>
        <v/>
      </c>
      <c r="BO39" s="274" t="str">
        <f>IF(ISBLANK(Výsledky!$OR$3),"",Výsledky!OR69)</f>
        <v/>
      </c>
      <c r="BP39" s="274" t="str">
        <f>IF(ISBLANK(Výsledky!$OY$3),"",Výsledky!OY69)</f>
        <v/>
      </c>
      <c r="BQ39" s="274" t="str">
        <f>IF(ISBLANK(Výsledky!$PF$3),"",Výsledky!PF69)</f>
        <v/>
      </c>
      <c r="BR39" s="274" t="str">
        <f>IF(ISBLANK(Výsledky!$PM$3),"",Výsledky!PM69)</f>
        <v/>
      </c>
      <c r="BS39" s="274" t="str">
        <f>IF(ISBLANK(Výsledky!$PT$3),"",Výsledky!PT69)</f>
        <v/>
      </c>
      <c r="BT39" s="274" t="str">
        <f>IF(ISBLANK(Výsledky!$QA$3),"",Výsledky!QA69)</f>
        <v/>
      </c>
      <c r="BU39" s="274" t="str">
        <f>IF(ISBLANK(Výsledky!$QH$3),"",Výsledky!QH110)</f>
        <v/>
      </c>
      <c r="BV39" s="274" t="str">
        <f>IF(ISBLANK(Výsledky!$QO$3),"",Výsledky!QO110)</f>
        <v/>
      </c>
      <c r="BW39" s="284" t="str">
        <f>IF(ISBLANK(Výsledky!$QV$3),"",Výsledky!QV110)</f>
        <v/>
      </c>
      <c r="BX39" s="284"/>
      <c r="BY39" s="286"/>
      <c r="BZ39" s="201"/>
      <c r="CA39" s="8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>
      <c r="A40" s="1"/>
      <c r="B40" s="246" t="s">
        <v>128</v>
      </c>
      <c r="C40" s="57">
        <f>Tipy!A46</f>
        <v>29</v>
      </c>
      <c r="D40" s="256" t="str">
        <f>IF(Tipy!B46="","",Tipy!B46)</f>
        <v>Michal Komi</v>
      </c>
      <c r="E40" s="55">
        <f>SUM(F40:J40)</f>
        <v>90</v>
      </c>
      <c r="F40" s="260">
        <f>IF(ISBLANK(Výsledky!$I$3),"-",SUM(K40:P40,R40,T40,V40,W40,Y40,AA40,AC40,AD40,AF40:AH40,AJ40,AL40:AN40,AQ40,AT40:AV40,AX40,AZ40,BC40,BE40,BH40:BK40,BM40,BP40,BQ40,BS40,BU40,BV40))</f>
        <v>90</v>
      </c>
      <c r="G40" s="294" t="str">
        <f>IF(ISBLANK(Výsledky!$AY$3),"-",SUM(Q40,U40,X40,AB40,AE40,AI40,AW40,AY40,BD40,BF40,BL40,BN40,BR40,BT40,BW40))</f>
        <v>-</v>
      </c>
      <c r="H40" s="295" t="str">
        <f>IF(ISBLANK(Výsledky!$BM$3),"-",SUM(S40,Z40,AK40,AP40,AR40,BA40))</f>
        <v>-</v>
      </c>
      <c r="I40" s="261" t="str">
        <f>IF(ISBLANK(Výsledky!$GI$3),"-",SUM(AO40,AS40,BB40,BG40,BO40,BX40))</f>
        <v>-</v>
      </c>
      <c r="J40" s="282" t="str">
        <f>IF(ISBLANK(Výsledky!$I$3),"",Výsledky!I52)</f>
        <v>-</v>
      </c>
      <c r="K40" s="285">
        <f>IF(ISBLANK(Výsledky!$P$3),"",Výsledky!P52)</f>
        <v>30</v>
      </c>
      <c r="L40" s="288">
        <f>IF(ISBLANK(Výsledky!$W$3),"",Výsledky!W52)</f>
        <v>40</v>
      </c>
      <c r="M40" s="274">
        <f>IF(ISBLANK(Výsledky!$AD$3),"",Výsledky!AD52)</f>
        <v>20</v>
      </c>
      <c r="N40" s="274" t="str">
        <f>IF(ISBLANK(Výsledky!$AK$3),"",Výsledky!AK48)</f>
        <v/>
      </c>
      <c r="O40" s="274" t="str">
        <f>IF(ISBLANK(Výsledky!$AR$3),"",Výsledky!AR48)</f>
        <v/>
      </c>
      <c r="P40" s="274" t="str">
        <f>IF(ISBLANK(Výsledky!$AY$3),"",Výsledky!AY48)</f>
        <v/>
      </c>
      <c r="Q40" s="274" t="str">
        <f>IF(ISBLANK(Výsledky!$BF$3),"",Výsledky!BF48)</f>
        <v/>
      </c>
      <c r="R40" s="274" t="str">
        <f>IF(ISBLANK(Výsledky!$BM$3),"",Výsledky!BM48)</f>
        <v/>
      </c>
      <c r="S40" s="274" t="str">
        <f>IF(ISBLANK(Výsledky!$BT$3),"",Výsledky!BT48)</f>
        <v/>
      </c>
      <c r="T40" s="274" t="str">
        <f>IF(ISBLANK(Výsledky!$CA$3),"",Výsledky!CA48)</f>
        <v/>
      </c>
      <c r="U40" s="274" t="str">
        <f>IF(ISBLANK(Výsledky!$CH$3),"",Výsledky!CH48)</f>
        <v/>
      </c>
      <c r="V40" s="274" t="str">
        <f>IF(ISBLANK(Výsledky!$CO$3),"",Výsledky!CO48)</f>
        <v/>
      </c>
      <c r="W40" s="274" t="str">
        <f>IF(ISBLANK(Výsledky!$CV$3),"",Výsledky!CV48)</f>
        <v/>
      </c>
      <c r="X40" s="274" t="str">
        <f>IF(ISBLANK(Výsledky!$DC$3),"",Výsledky!DC48)</f>
        <v/>
      </c>
      <c r="Y40" s="274" t="str">
        <f>IF(ISBLANK(Výsledky!$DJ$3),"",Výsledky!DJ48)</f>
        <v/>
      </c>
      <c r="Z40" s="274" t="str">
        <f>IF(ISBLANK(Výsledky!$DQ$3),"",Výsledky!DQ48)</f>
        <v/>
      </c>
      <c r="AA40" s="274" t="str">
        <f>IF(ISBLANK(Výsledky!$DX$3),"",Výsledky!DX48)</f>
        <v/>
      </c>
      <c r="AB40" s="274" t="str">
        <f>IF(ISBLANK(Výsledky!$EE$3),"",Výsledky!EE48)</f>
        <v/>
      </c>
      <c r="AC40" s="274" t="str">
        <f>IF(ISBLANK(Výsledky!$EL$3),"",Výsledky!EL48)</f>
        <v/>
      </c>
      <c r="AD40" s="274" t="str">
        <f>IF(ISBLANK(Výsledky!$ES$3),"",Výsledky!ES48)</f>
        <v/>
      </c>
      <c r="AE40" s="274" t="str">
        <f>IF(ISBLANK(Výsledky!$EZ$3),"",Výsledky!EZ48)</f>
        <v/>
      </c>
      <c r="AF40" s="274" t="str">
        <f>IF(ISBLANK(Výsledky!$FG$3),"",Výsledky!FG48)</f>
        <v/>
      </c>
      <c r="AG40" s="274" t="str">
        <f>IF(ISBLANK(Výsledky!$FN$3),"",Výsledky!FN48)</f>
        <v/>
      </c>
      <c r="AH40" s="274" t="str">
        <f>IF(ISBLANK(Výsledky!$FU$3),"",Výsledky!FU48)</f>
        <v/>
      </c>
      <c r="AI40" s="274" t="str">
        <f>IF(ISBLANK(Výsledky!$GB$3),"",Výsledky!GB48)</f>
        <v/>
      </c>
      <c r="AJ40" s="274" t="str">
        <f>IF(ISBLANK(Výsledky!$GI$3),"",Výsledky!GI48)</f>
        <v/>
      </c>
      <c r="AK40" s="274" t="str">
        <f>IF(ISBLANK(Výsledky!$GP$3),"",Výsledky!GP48)</f>
        <v/>
      </c>
      <c r="AL40" s="274" t="str">
        <f>IF(ISBLANK(Výsledky!$GW$3),"",Výsledky!GW48)</f>
        <v/>
      </c>
      <c r="AM40" s="274" t="str">
        <f>IF(ISBLANK(Výsledky!$HD$3),"",Výsledky!HD48)</f>
        <v/>
      </c>
      <c r="AN40" s="274" t="str">
        <f>IF(ISBLANK(Výsledky!$HK$3),"",Výsledky!HK48)</f>
        <v/>
      </c>
      <c r="AO40" s="274" t="str">
        <f>IF(ISBLANK(Výsledky!$HR$3),"",Výsledky!HR48)</f>
        <v/>
      </c>
      <c r="AP40" s="274" t="str">
        <f>IF(ISBLANK(Výsledky!$HY$3),"",Výsledky!HY48)</f>
        <v/>
      </c>
      <c r="AQ40" s="274" t="str">
        <f>IF(ISBLANK(Výsledky!$IF$3),"",Výsledky!IF48)</f>
        <v/>
      </c>
      <c r="AR40" s="274" t="str">
        <f>IF(ISBLANK(Výsledky!$IM$3),"",Výsledky!IM48)</f>
        <v/>
      </c>
      <c r="AS40" s="274" t="str">
        <f>IF(ISBLANK(Výsledky!$IT$3),"",Výsledky!IT48)</f>
        <v/>
      </c>
      <c r="AT40" s="274" t="str">
        <f>IF(ISBLANK(Výsledky!$JA$3),"",Výsledky!JA48)</f>
        <v/>
      </c>
      <c r="AU40" s="274" t="str">
        <f>IF(ISBLANK(Výsledky!$JH$3),"",Výsledky!JH48)</f>
        <v/>
      </c>
      <c r="AV40" s="274" t="str">
        <f>IF(ISBLANK(Výsledky!$JO$3),"",Výsledky!JO48)</f>
        <v/>
      </c>
      <c r="AW40" s="274" t="str">
        <f>IF(ISBLANK(Výsledky!$JV$3),"",Výsledky!JV48)</f>
        <v/>
      </c>
      <c r="AX40" s="274" t="str">
        <f>IF(ISBLANK(Výsledky!$KC$3),"",Výsledky!KC48)</f>
        <v/>
      </c>
      <c r="AY40" s="274" t="str">
        <f>IF(ISBLANK(Výsledky!$KJ$3),"",Výsledky!KJ48)</f>
        <v/>
      </c>
      <c r="AZ40" s="274" t="str">
        <f>IF(ISBLANK(Výsledky!$KQ$3),"",Výsledky!KQ48)</f>
        <v/>
      </c>
      <c r="BA40" s="274" t="str">
        <f>IF(ISBLANK(Výsledky!$KX$3),"",Výsledky!KX48)</f>
        <v/>
      </c>
      <c r="BB40" s="274" t="str">
        <f>IF(ISBLANK(Výsledky!$LE$3),"",Výsledky!LE48)</f>
        <v/>
      </c>
      <c r="BC40" s="274" t="str">
        <f>IF(ISBLANK(Výsledky!$LL$3),"",Výsledky!LL48)</f>
        <v/>
      </c>
      <c r="BD40" s="274" t="str">
        <f>IF(ISBLANK(Výsledky!$LS$3),"",Výsledky!LS48)</f>
        <v/>
      </c>
      <c r="BE40" s="274" t="str">
        <f>IF(ISBLANK(Výsledky!$LZ$3),"",Výsledky!LZ48)</f>
        <v/>
      </c>
      <c r="BF40" s="274" t="str">
        <f>IF(ISBLANK(Výsledky!$MG$3),"",Výsledky!MG48)</f>
        <v/>
      </c>
      <c r="BG40" s="274" t="str">
        <f>IF(ISBLANK(Výsledky!$MN$3),"",Výsledky!MN48)</f>
        <v/>
      </c>
      <c r="BH40" s="274" t="str">
        <f>IF(ISBLANK(Výsledky!$MU$3),"",Výsledky!MU48)</f>
        <v/>
      </c>
      <c r="BI40" s="274" t="str">
        <f>IF(ISBLANK(Výsledky!$NB$3),"",Výsledky!NB48)</f>
        <v/>
      </c>
      <c r="BJ40" s="274" t="str">
        <f>IF(ISBLANK(Výsledky!$NI$3),"",Výsledky!NI48)</f>
        <v/>
      </c>
      <c r="BK40" s="274" t="str">
        <f>IF(ISBLANK(Výsledky!$NP$3),"",Výsledky!NP48)</f>
        <v/>
      </c>
      <c r="BL40" s="274" t="str">
        <f>IF(ISBLANK(Výsledky!$NW$3),"",Výsledky!NW48)</f>
        <v/>
      </c>
      <c r="BM40" s="274" t="str">
        <f>IF(ISBLANK(Výsledky!$OD$3),"",Výsledky!OD48)</f>
        <v/>
      </c>
      <c r="BN40" s="274" t="str">
        <f>IF(ISBLANK(Výsledky!$OK$3),"",Výsledky!OK48)</f>
        <v/>
      </c>
      <c r="BO40" s="274" t="str">
        <f>IF(ISBLANK(Výsledky!$OR$3),"",Výsledky!OR48)</f>
        <v/>
      </c>
      <c r="BP40" s="274" t="str">
        <f>IF(ISBLANK(Výsledky!$OY$3),"",Výsledky!OY48)</f>
        <v/>
      </c>
      <c r="BQ40" s="274" t="str">
        <f>IF(ISBLANK(Výsledky!$PF$3),"",Výsledky!PF48)</f>
        <v/>
      </c>
      <c r="BR40" s="274" t="str">
        <f>IF(ISBLANK(Výsledky!$PM$3),"",Výsledky!PM48)</f>
        <v/>
      </c>
      <c r="BS40" s="274" t="str">
        <f>IF(ISBLANK(Výsledky!$PT$3),"",Výsledky!PT48)</f>
        <v/>
      </c>
      <c r="BT40" s="274" t="str">
        <f>IF(ISBLANK(Výsledky!$QA$3),"",Výsledky!QA48)</f>
        <v/>
      </c>
      <c r="BU40" s="274" t="str">
        <f>IF(ISBLANK(Výsledky!$QH$3),"",Výsledky!QH89)</f>
        <v/>
      </c>
      <c r="BV40" s="274" t="str">
        <f>IF(ISBLANK(Výsledky!$QO$3),"",Výsledky!QO89)</f>
        <v/>
      </c>
      <c r="BW40" s="284" t="str">
        <f>IF(ISBLANK(Výsledky!$QV$3),"",Výsledky!QV89)</f>
        <v/>
      </c>
      <c r="BX40" s="284"/>
      <c r="BY40" s="286"/>
      <c r="BZ40" s="201"/>
      <c r="CA40" s="8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>
      <c r="A41" s="1"/>
      <c r="B41" s="246" t="s">
        <v>129</v>
      </c>
      <c r="C41" s="57">
        <f>Tipy!A28</f>
        <v>32</v>
      </c>
      <c r="D41" s="256" t="str">
        <f>IF(Tipy!B28="","",Tipy!B28)</f>
        <v>kirips</v>
      </c>
      <c r="E41" s="55">
        <f>SUM(F41:J41)</f>
        <v>90</v>
      </c>
      <c r="F41" s="260">
        <f>IF(ISBLANK(Výsledky!$I$3),"-",SUM(K41:P41,R41,T41,V41,W41,Y41,AA41,AC41,AD41,AF41:AH41,AJ41,AL41:AN41,AQ41,AT41:AV41,AX41,AZ41,BC41,BE41,BH41:BK41,BM41,BP41,BQ41,BS41,BU41,BV41))</f>
        <v>90</v>
      </c>
      <c r="G41" s="294" t="str">
        <f>IF(ISBLANK(Výsledky!$AY$3),"-",SUM(Q41,U41,X41,AB41,AE41,AI41,AW41,AY41,BD41,BF41,BL41,BN41,BR41,BT41,BW41))</f>
        <v>-</v>
      </c>
      <c r="H41" s="295" t="str">
        <f>IF(ISBLANK(Výsledky!$BM$3),"-",SUM(S41,Z41,AK41,AP41,AR41,BA41))</f>
        <v>-</v>
      </c>
      <c r="I41" s="261" t="str">
        <f>IF(ISBLANK(Výsledky!$GI$3),"-",SUM(AO41,AS41,BB41,BG41,BO41,BX41))</f>
        <v>-</v>
      </c>
      <c r="J41" s="282" t="str">
        <f>IF(ISBLANK(Výsledky!$I$3),"",Výsledky!I34)</f>
        <v>-</v>
      </c>
      <c r="K41" s="285">
        <f>IF(ISBLANK(Výsledky!$P$3),"",Výsledky!P34)</f>
        <v>30</v>
      </c>
      <c r="L41" s="288">
        <f>IF(ISBLANK(Výsledky!$W$3),"",Výsledky!W34)</f>
        <v>40</v>
      </c>
      <c r="M41" s="274">
        <f>IF(ISBLANK(Výsledky!$AD$3),"",Výsledky!AD34)</f>
        <v>20</v>
      </c>
      <c r="N41" s="274" t="str">
        <f>IF(ISBLANK(Výsledky!$AK$3),"",Výsledky!AK31)</f>
        <v/>
      </c>
      <c r="O41" s="274" t="str">
        <f>IF(ISBLANK(Výsledky!$AR$3),"",Výsledky!AR31)</f>
        <v/>
      </c>
      <c r="P41" s="274" t="str">
        <f>IF(ISBLANK(Výsledky!$AY$3),"",Výsledky!AY31)</f>
        <v/>
      </c>
      <c r="Q41" s="274" t="str">
        <f>IF(ISBLANK(Výsledky!$BF$3),"",Výsledky!BF31)</f>
        <v/>
      </c>
      <c r="R41" s="274" t="str">
        <f>IF(ISBLANK(Výsledky!$BM$3),"",Výsledky!BM31)</f>
        <v/>
      </c>
      <c r="S41" s="274" t="str">
        <f>IF(ISBLANK(Výsledky!$BT$3),"",Výsledky!BT31)</f>
        <v/>
      </c>
      <c r="T41" s="274" t="str">
        <f>IF(ISBLANK(Výsledky!$CA$3),"",Výsledky!CA31)</f>
        <v/>
      </c>
      <c r="U41" s="274" t="str">
        <f>IF(ISBLANK(Výsledky!$CH$3),"",Výsledky!CH31)</f>
        <v/>
      </c>
      <c r="V41" s="274" t="str">
        <f>IF(ISBLANK(Výsledky!$CO$3),"",Výsledky!CO31)</f>
        <v/>
      </c>
      <c r="W41" s="274" t="str">
        <f>IF(ISBLANK(Výsledky!$CV$3),"",Výsledky!CV31)</f>
        <v/>
      </c>
      <c r="X41" s="274" t="str">
        <f>IF(ISBLANK(Výsledky!$DC$3),"",Výsledky!DC31)</f>
        <v/>
      </c>
      <c r="Y41" s="274" t="str">
        <f>IF(ISBLANK(Výsledky!$DJ$3),"",Výsledky!DJ31)</f>
        <v/>
      </c>
      <c r="Z41" s="274" t="str">
        <f>IF(ISBLANK(Výsledky!$DQ$3),"",Výsledky!DQ31)</f>
        <v/>
      </c>
      <c r="AA41" s="274" t="str">
        <f>IF(ISBLANK(Výsledky!$DX$3),"",Výsledky!DX31)</f>
        <v/>
      </c>
      <c r="AB41" s="274" t="str">
        <f>IF(ISBLANK(Výsledky!$EE$3),"",Výsledky!EE31)</f>
        <v/>
      </c>
      <c r="AC41" s="274" t="str">
        <f>IF(ISBLANK(Výsledky!$EL$3),"",Výsledky!EL31)</f>
        <v/>
      </c>
      <c r="AD41" s="274" t="str">
        <f>IF(ISBLANK(Výsledky!$ES$3),"",Výsledky!ES31)</f>
        <v/>
      </c>
      <c r="AE41" s="274" t="str">
        <f>IF(ISBLANK(Výsledky!$EZ$3),"",Výsledky!EZ31)</f>
        <v/>
      </c>
      <c r="AF41" s="274" t="str">
        <f>IF(ISBLANK(Výsledky!$FG$3),"",Výsledky!FG31)</f>
        <v/>
      </c>
      <c r="AG41" s="274" t="str">
        <f>IF(ISBLANK(Výsledky!$FN$3),"",Výsledky!FN31)</f>
        <v/>
      </c>
      <c r="AH41" s="274" t="str">
        <f>IF(ISBLANK(Výsledky!$FU$3),"",Výsledky!FU31)</f>
        <v/>
      </c>
      <c r="AI41" s="274" t="str">
        <f>IF(ISBLANK(Výsledky!$GB$3),"",Výsledky!GB31)</f>
        <v/>
      </c>
      <c r="AJ41" s="274" t="str">
        <f>IF(ISBLANK(Výsledky!$GI$3),"",Výsledky!GI31)</f>
        <v/>
      </c>
      <c r="AK41" s="274" t="str">
        <f>IF(ISBLANK(Výsledky!$GP$3),"",Výsledky!GP31)</f>
        <v/>
      </c>
      <c r="AL41" s="274" t="str">
        <f>IF(ISBLANK(Výsledky!$GW$3),"",Výsledky!GW31)</f>
        <v/>
      </c>
      <c r="AM41" s="274" t="str">
        <f>IF(ISBLANK(Výsledky!$HD$3),"",Výsledky!HD31)</f>
        <v/>
      </c>
      <c r="AN41" s="274" t="str">
        <f>IF(ISBLANK(Výsledky!$HK$3),"",Výsledky!HK31)</f>
        <v/>
      </c>
      <c r="AO41" s="274" t="str">
        <f>IF(ISBLANK(Výsledky!$HR$3),"",Výsledky!HR31)</f>
        <v/>
      </c>
      <c r="AP41" s="274" t="str">
        <f>IF(ISBLANK(Výsledky!$HY$3),"",Výsledky!HY31)</f>
        <v/>
      </c>
      <c r="AQ41" s="274" t="str">
        <f>IF(ISBLANK(Výsledky!$IF$3),"",Výsledky!IF31)</f>
        <v/>
      </c>
      <c r="AR41" s="274" t="str">
        <f>IF(ISBLANK(Výsledky!$IM$3),"",Výsledky!IM31)</f>
        <v/>
      </c>
      <c r="AS41" s="274" t="str">
        <f>IF(ISBLANK(Výsledky!$IT$3),"",Výsledky!IT31)</f>
        <v/>
      </c>
      <c r="AT41" s="274" t="str">
        <f>IF(ISBLANK(Výsledky!$JA$3),"",Výsledky!JA31)</f>
        <v/>
      </c>
      <c r="AU41" s="274" t="str">
        <f>IF(ISBLANK(Výsledky!$JH$3),"",Výsledky!JH31)</f>
        <v/>
      </c>
      <c r="AV41" s="274" t="str">
        <f>IF(ISBLANK(Výsledky!$JO$3),"",Výsledky!JO31)</f>
        <v/>
      </c>
      <c r="AW41" s="274" t="str">
        <f>IF(ISBLANK(Výsledky!$JV$3),"",Výsledky!JV31)</f>
        <v/>
      </c>
      <c r="AX41" s="274" t="str">
        <f>IF(ISBLANK(Výsledky!$KC$3),"",Výsledky!KC31)</f>
        <v/>
      </c>
      <c r="AY41" s="274" t="str">
        <f>IF(ISBLANK(Výsledky!$KJ$3),"",Výsledky!KJ31)</f>
        <v/>
      </c>
      <c r="AZ41" s="274" t="str">
        <f>IF(ISBLANK(Výsledky!$KQ$3),"",Výsledky!KQ31)</f>
        <v/>
      </c>
      <c r="BA41" s="274" t="str">
        <f>IF(ISBLANK(Výsledky!$KX$3),"",Výsledky!KX31)</f>
        <v/>
      </c>
      <c r="BB41" s="274" t="str">
        <f>IF(ISBLANK(Výsledky!$LE$3),"",Výsledky!LE31)</f>
        <v/>
      </c>
      <c r="BC41" s="274" t="str">
        <f>IF(ISBLANK(Výsledky!$LL$3),"",Výsledky!LL31)</f>
        <v/>
      </c>
      <c r="BD41" s="274" t="str">
        <f>IF(ISBLANK(Výsledky!$LS$3),"",Výsledky!LS31)</f>
        <v/>
      </c>
      <c r="BE41" s="274" t="str">
        <f>IF(ISBLANK(Výsledky!$LZ$3),"",Výsledky!LZ31)</f>
        <v/>
      </c>
      <c r="BF41" s="274" t="str">
        <f>IF(ISBLANK(Výsledky!$MG$3),"",Výsledky!MG31)</f>
        <v/>
      </c>
      <c r="BG41" s="274" t="str">
        <f>IF(ISBLANK(Výsledky!$MN$3),"",Výsledky!MN31)</f>
        <v/>
      </c>
      <c r="BH41" s="274" t="str">
        <f>IF(ISBLANK(Výsledky!$MU$3),"",Výsledky!MU31)</f>
        <v/>
      </c>
      <c r="BI41" s="274" t="str">
        <f>IF(ISBLANK(Výsledky!$NB$3),"",Výsledky!NB31)</f>
        <v/>
      </c>
      <c r="BJ41" s="274" t="str">
        <f>IF(ISBLANK(Výsledky!$NI$3),"",Výsledky!NI31)</f>
        <v/>
      </c>
      <c r="BK41" s="274" t="str">
        <f>IF(ISBLANK(Výsledky!$NP$3),"",Výsledky!NP31)</f>
        <v/>
      </c>
      <c r="BL41" s="274" t="str">
        <f>IF(ISBLANK(Výsledky!$NW$3),"",Výsledky!NW31)</f>
        <v/>
      </c>
      <c r="BM41" s="274" t="str">
        <f>IF(ISBLANK(Výsledky!$OD$3),"",Výsledky!OD31)</f>
        <v/>
      </c>
      <c r="BN41" s="274" t="str">
        <f>IF(ISBLANK(Výsledky!$OK$3),"",Výsledky!OK31)</f>
        <v/>
      </c>
      <c r="BO41" s="274" t="str">
        <f>IF(ISBLANK(Výsledky!$OR$3),"",Výsledky!OR31)</f>
        <v/>
      </c>
      <c r="BP41" s="274" t="str">
        <f>IF(ISBLANK(Výsledky!$OY$3),"",Výsledky!OY31)</f>
        <v/>
      </c>
      <c r="BQ41" s="274" t="str">
        <f>IF(ISBLANK(Výsledky!$PF$3),"",Výsledky!PF31)</f>
        <v/>
      </c>
      <c r="BR41" s="274" t="str">
        <f>IF(ISBLANK(Výsledky!$PM$3),"",Výsledky!PM31)</f>
        <v/>
      </c>
      <c r="BS41" s="274" t="str">
        <f>IF(ISBLANK(Výsledky!$PT$3),"",Výsledky!PT31)</f>
        <v/>
      </c>
      <c r="BT41" s="274" t="str">
        <f>IF(ISBLANK(Výsledky!$QA$3),"",Výsledky!QA31)</f>
        <v/>
      </c>
      <c r="BU41" s="274" t="str">
        <f>IF(ISBLANK(Výsledky!$QH$3),"",Výsledky!QH72)</f>
        <v/>
      </c>
      <c r="BV41" s="274" t="str">
        <f>IF(ISBLANK(Výsledky!$QO$3),"",Výsledky!QO72)</f>
        <v/>
      </c>
      <c r="BW41" s="284" t="str">
        <f>IF(ISBLANK(Výsledky!$QV$3),"",Výsledky!QV72)</f>
        <v/>
      </c>
      <c r="BX41" s="284"/>
      <c r="BY41" s="286"/>
      <c r="BZ41" s="201"/>
      <c r="CA41" s="8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>
      <c r="A42" s="1"/>
      <c r="B42" s="246" t="s">
        <v>130</v>
      </c>
      <c r="C42" s="57">
        <f>Tipy!A64</f>
        <v>2</v>
      </c>
      <c r="D42" s="256" t="str">
        <f>IF(Tipy!B64="","",Tipy!B64)</f>
        <v>Stanley15</v>
      </c>
      <c r="E42" s="55">
        <f>SUM(F42:J42)</f>
        <v>80</v>
      </c>
      <c r="F42" s="260">
        <f>IF(ISBLANK(Výsledky!$I$3),"-",SUM(K42:P42,R42,T42,V42,W42,Y42,AA42,AC42,AD42,AF42:AH42,AJ42,AL42:AN42,AQ42,AT42:AV42,AX42,AZ42,BC42,BE42,BH42:BK42,BM42,BP42,BQ42,BS42,BU42,BV42))</f>
        <v>80</v>
      </c>
      <c r="G42" s="294" t="str">
        <f>IF(ISBLANK(Výsledky!$AY$3),"-",SUM(Q42,U42,X42,AB42,AE42,AI42,AW42,AY42,BD42,BF42,BL42,BN42,BR42,BT42,BW42))</f>
        <v>-</v>
      </c>
      <c r="H42" s="295" t="str">
        <f>IF(ISBLANK(Výsledky!$BM$3),"-",SUM(S42,Z42,AK42,AP42,AR42,BA42))</f>
        <v>-</v>
      </c>
      <c r="I42" s="261" t="str">
        <f>IF(ISBLANK(Výsledky!$GI$3),"-",SUM(AO42,AS42,BB42,BG42,BO42,BX42))</f>
        <v>-</v>
      </c>
      <c r="J42" s="282" t="str">
        <f>IF(ISBLANK(Výsledky!$I$3),"",Výsledky!I69)</f>
        <v>-</v>
      </c>
      <c r="K42" s="285">
        <f>IF(ISBLANK(Výsledky!$P$3),"",Výsledky!P70)</f>
        <v>20</v>
      </c>
      <c r="L42" s="288">
        <f>IF(ISBLANK(Výsledky!$W$3),"",Výsledky!W70)</f>
        <v>60</v>
      </c>
      <c r="M42" s="274" t="str">
        <f>IF(ISBLANK(Výsledky!$AD$3),"",Výsledky!AD70)</f>
        <v>-</v>
      </c>
      <c r="N42" s="274" t="str">
        <f>IF(ISBLANK(Výsledky!$AK$3),"",Výsledky!AK64)</f>
        <v/>
      </c>
      <c r="O42" s="274" t="str">
        <f>IF(ISBLANK(Výsledky!$AR$3),"",Výsledky!AR64)</f>
        <v/>
      </c>
      <c r="P42" s="274" t="str">
        <f>IF(ISBLANK(Výsledky!$AY$3),"",Výsledky!AY64)</f>
        <v/>
      </c>
      <c r="Q42" s="274" t="str">
        <f>IF(ISBLANK(Výsledky!$BF$3),"",Výsledky!BF64)</f>
        <v/>
      </c>
      <c r="R42" s="274" t="str">
        <f>IF(ISBLANK(Výsledky!$BM$3),"",Výsledky!BM64)</f>
        <v/>
      </c>
      <c r="S42" s="274" t="str">
        <f>IF(ISBLANK(Výsledky!$BT$3),"",Výsledky!BT64)</f>
        <v/>
      </c>
      <c r="T42" s="274" t="str">
        <f>IF(ISBLANK(Výsledky!$CA$3),"",Výsledky!CA64)</f>
        <v/>
      </c>
      <c r="U42" s="274" t="str">
        <f>IF(ISBLANK(Výsledky!$CH$3),"",Výsledky!CH64)</f>
        <v/>
      </c>
      <c r="V42" s="274" t="str">
        <f>IF(ISBLANK(Výsledky!$CO$3),"",Výsledky!CO64)</f>
        <v/>
      </c>
      <c r="W42" s="274" t="str">
        <f>IF(ISBLANK(Výsledky!$CV$3),"",Výsledky!CV64)</f>
        <v/>
      </c>
      <c r="X42" s="274" t="str">
        <f>IF(ISBLANK(Výsledky!$DC$3),"",Výsledky!DC64)</f>
        <v/>
      </c>
      <c r="Y42" s="274" t="str">
        <f>IF(ISBLANK(Výsledky!$DJ$3),"",Výsledky!DJ64)</f>
        <v/>
      </c>
      <c r="Z42" s="274" t="str">
        <f>IF(ISBLANK(Výsledky!$DQ$3),"",Výsledky!DQ64)</f>
        <v/>
      </c>
      <c r="AA42" s="274" t="str">
        <f>IF(ISBLANK(Výsledky!$DX$3),"",Výsledky!DX64)</f>
        <v/>
      </c>
      <c r="AB42" s="274" t="str">
        <f>IF(ISBLANK(Výsledky!$EE$3),"",Výsledky!EE64)</f>
        <v/>
      </c>
      <c r="AC42" s="274" t="str">
        <f>IF(ISBLANK(Výsledky!$EL$3),"",Výsledky!EL64)</f>
        <v/>
      </c>
      <c r="AD42" s="274" t="str">
        <f>IF(ISBLANK(Výsledky!$ES$3),"",Výsledky!ES64)</f>
        <v/>
      </c>
      <c r="AE42" s="274" t="str">
        <f>IF(ISBLANK(Výsledky!$EZ$3),"",Výsledky!EZ64)</f>
        <v/>
      </c>
      <c r="AF42" s="274" t="str">
        <f>IF(ISBLANK(Výsledky!$FG$3),"",Výsledky!FG64)</f>
        <v/>
      </c>
      <c r="AG42" s="274" t="str">
        <f>IF(ISBLANK(Výsledky!$FN$3),"",Výsledky!FN64)</f>
        <v/>
      </c>
      <c r="AH42" s="274" t="str">
        <f>IF(ISBLANK(Výsledky!$FU$3),"",Výsledky!FU64)</f>
        <v/>
      </c>
      <c r="AI42" s="274" t="str">
        <f>IF(ISBLANK(Výsledky!$GB$3),"",Výsledky!GB64)</f>
        <v/>
      </c>
      <c r="AJ42" s="274" t="str">
        <f>IF(ISBLANK(Výsledky!$GI$3),"",Výsledky!GI64)</f>
        <v/>
      </c>
      <c r="AK42" s="274" t="str">
        <f>IF(ISBLANK(Výsledky!$GP$3),"",Výsledky!GP64)</f>
        <v/>
      </c>
      <c r="AL42" s="274" t="str">
        <f>IF(ISBLANK(Výsledky!$GW$3),"",Výsledky!GW64)</f>
        <v/>
      </c>
      <c r="AM42" s="274" t="str">
        <f>IF(ISBLANK(Výsledky!$HD$3),"",Výsledky!HD64)</f>
        <v/>
      </c>
      <c r="AN42" s="274" t="str">
        <f>IF(ISBLANK(Výsledky!$HK$3),"",Výsledky!HK64)</f>
        <v/>
      </c>
      <c r="AO42" s="274" t="str">
        <f>IF(ISBLANK(Výsledky!$HR$3),"",Výsledky!HR64)</f>
        <v/>
      </c>
      <c r="AP42" s="274" t="str">
        <f>IF(ISBLANK(Výsledky!$HY$3),"",Výsledky!HY64)</f>
        <v/>
      </c>
      <c r="AQ42" s="274" t="str">
        <f>IF(ISBLANK(Výsledky!$IF$3),"",Výsledky!IF64)</f>
        <v/>
      </c>
      <c r="AR42" s="274" t="str">
        <f>IF(ISBLANK(Výsledky!$IM$3),"",Výsledky!IM64)</f>
        <v/>
      </c>
      <c r="AS42" s="274" t="str">
        <f>IF(ISBLANK(Výsledky!$IT$3),"",Výsledky!IT64)</f>
        <v/>
      </c>
      <c r="AT42" s="274" t="str">
        <f>IF(ISBLANK(Výsledky!$JA$3),"",Výsledky!JA64)</f>
        <v/>
      </c>
      <c r="AU42" s="274" t="str">
        <f>IF(ISBLANK(Výsledky!$JH$3),"",Výsledky!JH64)</f>
        <v/>
      </c>
      <c r="AV42" s="274" t="str">
        <f>IF(ISBLANK(Výsledky!$JO$3),"",Výsledky!JO64)</f>
        <v/>
      </c>
      <c r="AW42" s="274" t="str">
        <f>IF(ISBLANK(Výsledky!$JV$3),"",Výsledky!JV64)</f>
        <v/>
      </c>
      <c r="AX42" s="274" t="str">
        <f>IF(ISBLANK(Výsledky!$KC$3),"",Výsledky!KC64)</f>
        <v/>
      </c>
      <c r="AY42" s="274" t="str">
        <f>IF(ISBLANK(Výsledky!$KJ$3),"",Výsledky!KJ64)</f>
        <v/>
      </c>
      <c r="AZ42" s="274" t="str">
        <f>IF(ISBLANK(Výsledky!$KQ$3),"",Výsledky!KQ64)</f>
        <v/>
      </c>
      <c r="BA42" s="274" t="str">
        <f>IF(ISBLANK(Výsledky!$KX$3),"",Výsledky!KX64)</f>
        <v/>
      </c>
      <c r="BB42" s="274" t="str">
        <f>IF(ISBLANK(Výsledky!$LE$3),"",Výsledky!LE64)</f>
        <v/>
      </c>
      <c r="BC42" s="274" t="str">
        <f>IF(ISBLANK(Výsledky!$LL$3),"",Výsledky!LL64)</f>
        <v/>
      </c>
      <c r="BD42" s="274" t="str">
        <f>IF(ISBLANK(Výsledky!$LS$3),"",Výsledky!LS64)</f>
        <v/>
      </c>
      <c r="BE42" s="274" t="str">
        <f>IF(ISBLANK(Výsledky!$LZ$3),"",Výsledky!LZ64)</f>
        <v/>
      </c>
      <c r="BF42" s="274" t="str">
        <f>IF(ISBLANK(Výsledky!$MG$3),"",Výsledky!MG64)</f>
        <v/>
      </c>
      <c r="BG42" s="274" t="str">
        <f>IF(ISBLANK(Výsledky!$MN$3),"",Výsledky!MN64)</f>
        <v/>
      </c>
      <c r="BH42" s="274" t="str">
        <f>IF(ISBLANK(Výsledky!$MU$3),"",Výsledky!MU64)</f>
        <v/>
      </c>
      <c r="BI42" s="274" t="str">
        <f>IF(ISBLANK(Výsledky!$NB$3),"",Výsledky!NB64)</f>
        <v/>
      </c>
      <c r="BJ42" s="274" t="str">
        <f>IF(ISBLANK(Výsledky!$NI$3),"",Výsledky!NI64)</f>
        <v/>
      </c>
      <c r="BK42" s="274" t="str">
        <f>IF(ISBLANK(Výsledky!$NP$3),"",Výsledky!NP64)</f>
        <v/>
      </c>
      <c r="BL42" s="274" t="str">
        <f>IF(ISBLANK(Výsledky!$NW$3),"",Výsledky!NW64)</f>
        <v/>
      </c>
      <c r="BM42" s="274" t="str">
        <f>IF(ISBLANK(Výsledky!$OD$3),"",Výsledky!OD64)</f>
        <v/>
      </c>
      <c r="BN42" s="274" t="str">
        <f>IF(ISBLANK(Výsledky!$OK$3),"",Výsledky!OK64)</f>
        <v/>
      </c>
      <c r="BO42" s="274" t="str">
        <f>IF(ISBLANK(Výsledky!$OR$3),"",Výsledky!OR64)</f>
        <v/>
      </c>
      <c r="BP42" s="274" t="str">
        <f>IF(ISBLANK(Výsledky!$OY$3),"",Výsledky!OY64)</f>
        <v/>
      </c>
      <c r="BQ42" s="274" t="str">
        <f>IF(ISBLANK(Výsledky!$PF$3),"",Výsledky!PF64)</f>
        <v/>
      </c>
      <c r="BR42" s="274" t="str">
        <f>IF(ISBLANK(Výsledky!$PM$3),"",Výsledky!PM64)</f>
        <v/>
      </c>
      <c r="BS42" s="274" t="str">
        <f>IF(ISBLANK(Výsledky!$PT$3),"",Výsledky!PT64)</f>
        <v/>
      </c>
      <c r="BT42" s="274" t="str">
        <f>IF(ISBLANK(Výsledky!$QA$3),"",Výsledky!QA64)</f>
        <v/>
      </c>
      <c r="BU42" s="274" t="str">
        <f>IF(ISBLANK(Výsledky!$QH$3),"",Výsledky!QH105)</f>
        <v/>
      </c>
      <c r="BV42" s="274" t="str">
        <f>IF(ISBLANK(Výsledky!$QO$3),"",Výsledky!QO105)</f>
        <v/>
      </c>
      <c r="BW42" s="284" t="str">
        <f>IF(ISBLANK(Výsledky!$QV$3),"",Výsledky!QV105)</f>
        <v/>
      </c>
      <c r="BX42" s="284"/>
      <c r="BY42" s="286"/>
      <c r="BZ42" s="201"/>
      <c r="CA42" s="8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>
      <c r="A43" s="1"/>
      <c r="B43" s="246" t="s">
        <v>131</v>
      </c>
      <c r="C43" s="57">
        <f>Tipy!A38</f>
        <v>12</v>
      </c>
      <c r="D43" s="256" t="str">
        <f>IF(Tipy!B38="","",Tipy!B38)</f>
        <v>Marek</v>
      </c>
      <c r="E43" s="55">
        <f>SUM(F43:J43)</f>
        <v>80</v>
      </c>
      <c r="F43" s="260">
        <f>IF(ISBLANK(Výsledky!$I$3),"-",SUM(K43:P43,R43,T43,V43,W43,Y43,AA43,AC43,AD43,AF43:AH43,AJ43,AL43:AN43,AQ43,AT43:AV43,AX43,AZ43,BC43,BE43,BH43:BK43,BM43,BP43,BQ43,BS43,BU43,BV43))</f>
        <v>80</v>
      </c>
      <c r="G43" s="294" t="str">
        <f>IF(ISBLANK(Výsledky!$AY$3),"-",SUM(Q43,U43,X43,AB43,AE43,AI43,AW43,AY43,BD43,BF43,BL43,BN43,BR43,BT43,BW43))</f>
        <v>-</v>
      </c>
      <c r="H43" s="295" t="str">
        <f>IF(ISBLANK(Výsledky!$BM$3),"-",SUM(S43,Z43,AK43,AP43,AR43,BA43))</f>
        <v>-</v>
      </c>
      <c r="I43" s="261" t="str">
        <f>IF(ISBLANK(Výsledky!$GI$3),"-",SUM(AO43,AS43,BB43,BG43,BO43,BX43))</f>
        <v>-</v>
      </c>
      <c r="J43" s="282" t="str">
        <f>IF(ISBLANK(Výsledky!$I$3),"",Výsledky!I44)</f>
        <v>-</v>
      </c>
      <c r="K43" s="285">
        <f>IF(ISBLANK(Výsledky!$P$3),"",Výsledky!P44)</f>
        <v>80</v>
      </c>
      <c r="L43" s="288" t="str">
        <f>IF(ISBLANK(Výsledky!$W$3),"",Výsledky!W44)</f>
        <v>-</v>
      </c>
      <c r="M43" s="274" t="str">
        <f>IF(ISBLANK(Výsledky!$AD$3),"",Výsledky!AD44)</f>
        <v>-</v>
      </c>
      <c r="N43" s="274" t="str">
        <f>IF(ISBLANK(Výsledky!$AK$3),"",Výsledky!AK40)</f>
        <v/>
      </c>
      <c r="O43" s="274" t="str">
        <f>IF(ISBLANK(Výsledky!$AR$3),"",Výsledky!AR40)</f>
        <v/>
      </c>
      <c r="P43" s="274" t="str">
        <f>IF(ISBLANK(Výsledky!$AY$3),"",Výsledky!AY40)</f>
        <v/>
      </c>
      <c r="Q43" s="274" t="str">
        <f>IF(ISBLANK(Výsledky!$BF$3),"",Výsledky!BF40)</f>
        <v/>
      </c>
      <c r="R43" s="274" t="str">
        <f>IF(ISBLANK(Výsledky!$BM$3),"",Výsledky!BM40)</f>
        <v/>
      </c>
      <c r="S43" s="274" t="str">
        <f>IF(ISBLANK(Výsledky!$BT$3),"",Výsledky!BT40)</f>
        <v/>
      </c>
      <c r="T43" s="274" t="str">
        <f>IF(ISBLANK(Výsledky!$CA$3),"",Výsledky!CA40)</f>
        <v/>
      </c>
      <c r="U43" s="274" t="str">
        <f>IF(ISBLANK(Výsledky!$CH$3),"",Výsledky!CH40)</f>
        <v/>
      </c>
      <c r="V43" s="274" t="str">
        <f>IF(ISBLANK(Výsledky!$CO$3),"",Výsledky!CO40)</f>
        <v/>
      </c>
      <c r="W43" s="274" t="str">
        <f>IF(ISBLANK(Výsledky!$CV$3),"",Výsledky!CV40)</f>
        <v/>
      </c>
      <c r="X43" s="274" t="str">
        <f>IF(ISBLANK(Výsledky!$DC$3),"",Výsledky!DC40)</f>
        <v/>
      </c>
      <c r="Y43" s="274" t="str">
        <f>IF(ISBLANK(Výsledky!$DJ$3),"",Výsledky!DJ40)</f>
        <v/>
      </c>
      <c r="Z43" s="274" t="str">
        <f>IF(ISBLANK(Výsledky!$DQ$3),"",Výsledky!DQ40)</f>
        <v/>
      </c>
      <c r="AA43" s="274" t="str">
        <f>IF(ISBLANK(Výsledky!$DX$3),"",Výsledky!DX40)</f>
        <v/>
      </c>
      <c r="AB43" s="274" t="str">
        <f>IF(ISBLANK(Výsledky!$EE$3),"",Výsledky!EE40)</f>
        <v/>
      </c>
      <c r="AC43" s="274" t="str">
        <f>IF(ISBLANK(Výsledky!$EL$3),"",Výsledky!EL40)</f>
        <v/>
      </c>
      <c r="AD43" s="274" t="str">
        <f>IF(ISBLANK(Výsledky!$ES$3),"",Výsledky!ES40)</f>
        <v/>
      </c>
      <c r="AE43" s="274" t="str">
        <f>IF(ISBLANK(Výsledky!$EZ$3),"",Výsledky!EZ40)</f>
        <v/>
      </c>
      <c r="AF43" s="274" t="str">
        <f>IF(ISBLANK(Výsledky!$FG$3),"",Výsledky!FG40)</f>
        <v/>
      </c>
      <c r="AG43" s="274" t="str">
        <f>IF(ISBLANK(Výsledky!$FN$3),"",Výsledky!FN40)</f>
        <v/>
      </c>
      <c r="AH43" s="274" t="str">
        <f>IF(ISBLANK(Výsledky!$FU$3),"",Výsledky!FU40)</f>
        <v/>
      </c>
      <c r="AI43" s="274" t="str">
        <f>IF(ISBLANK(Výsledky!$GB$3),"",Výsledky!GB40)</f>
        <v/>
      </c>
      <c r="AJ43" s="274" t="str">
        <f>IF(ISBLANK(Výsledky!$GI$3),"",Výsledky!GI40)</f>
        <v/>
      </c>
      <c r="AK43" s="274" t="str">
        <f>IF(ISBLANK(Výsledky!$GP$3),"",Výsledky!GP40)</f>
        <v/>
      </c>
      <c r="AL43" s="274" t="str">
        <f>IF(ISBLANK(Výsledky!$GW$3),"",Výsledky!GW40)</f>
        <v/>
      </c>
      <c r="AM43" s="274" t="str">
        <f>IF(ISBLANK(Výsledky!$HD$3),"",Výsledky!HD40)</f>
        <v/>
      </c>
      <c r="AN43" s="274" t="str">
        <f>IF(ISBLANK(Výsledky!$HK$3),"",Výsledky!HK40)</f>
        <v/>
      </c>
      <c r="AO43" s="274" t="str">
        <f>IF(ISBLANK(Výsledky!$HR$3),"",Výsledky!HR40)</f>
        <v/>
      </c>
      <c r="AP43" s="274" t="str">
        <f>IF(ISBLANK(Výsledky!$HY$3),"",Výsledky!HY40)</f>
        <v/>
      </c>
      <c r="AQ43" s="274" t="str">
        <f>IF(ISBLANK(Výsledky!$IF$3),"",Výsledky!IF40)</f>
        <v/>
      </c>
      <c r="AR43" s="274" t="str">
        <f>IF(ISBLANK(Výsledky!$IM$3),"",Výsledky!IM40)</f>
        <v/>
      </c>
      <c r="AS43" s="274" t="str">
        <f>IF(ISBLANK(Výsledky!$IT$3),"",Výsledky!IT40)</f>
        <v/>
      </c>
      <c r="AT43" s="274" t="str">
        <f>IF(ISBLANK(Výsledky!$JA$3),"",Výsledky!JA40)</f>
        <v/>
      </c>
      <c r="AU43" s="274" t="str">
        <f>IF(ISBLANK(Výsledky!$JH$3),"",Výsledky!JH40)</f>
        <v/>
      </c>
      <c r="AV43" s="274" t="str">
        <f>IF(ISBLANK(Výsledky!$JO$3),"",Výsledky!JO40)</f>
        <v/>
      </c>
      <c r="AW43" s="274" t="str">
        <f>IF(ISBLANK(Výsledky!$JV$3),"",Výsledky!JV40)</f>
        <v/>
      </c>
      <c r="AX43" s="274" t="str">
        <f>IF(ISBLANK(Výsledky!$KC$3),"",Výsledky!KC40)</f>
        <v/>
      </c>
      <c r="AY43" s="274" t="str">
        <f>IF(ISBLANK(Výsledky!$KJ$3),"",Výsledky!KJ40)</f>
        <v/>
      </c>
      <c r="AZ43" s="274" t="str">
        <f>IF(ISBLANK(Výsledky!$KQ$3),"",Výsledky!KQ40)</f>
        <v/>
      </c>
      <c r="BA43" s="274" t="str">
        <f>IF(ISBLANK(Výsledky!$KX$3),"",Výsledky!KX40)</f>
        <v/>
      </c>
      <c r="BB43" s="274" t="str">
        <f>IF(ISBLANK(Výsledky!$LE$3),"",Výsledky!LE40)</f>
        <v/>
      </c>
      <c r="BC43" s="274" t="str">
        <f>IF(ISBLANK(Výsledky!$LL$3),"",Výsledky!LL40)</f>
        <v/>
      </c>
      <c r="BD43" s="274" t="str">
        <f>IF(ISBLANK(Výsledky!$LS$3),"",Výsledky!LS40)</f>
        <v/>
      </c>
      <c r="BE43" s="274" t="str">
        <f>IF(ISBLANK(Výsledky!$LZ$3),"",Výsledky!LZ40)</f>
        <v/>
      </c>
      <c r="BF43" s="274" t="str">
        <f>IF(ISBLANK(Výsledky!$MG$3),"",Výsledky!MG40)</f>
        <v/>
      </c>
      <c r="BG43" s="274" t="str">
        <f>IF(ISBLANK(Výsledky!$MN$3),"",Výsledky!MN40)</f>
        <v/>
      </c>
      <c r="BH43" s="274" t="str">
        <f>IF(ISBLANK(Výsledky!$MU$3),"",Výsledky!MU40)</f>
        <v/>
      </c>
      <c r="BI43" s="274" t="str">
        <f>IF(ISBLANK(Výsledky!$NB$3),"",Výsledky!NB40)</f>
        <v/>
      </c>
      <c r="BJ43" s="274" t="str">
        <f>IF(ISBLANK(Výsledky!$NI$3),"",Výsledky!NI40)</f>
        <v/>
      </c>
      <c r="BK43" s="274" t="str">
        <f>IF(ISBLANK(Výsledky!$NP$3),"",Výsledky!NP40)</f>
        <v/>
      </c>
      <c r="BL43" s="274" t="str">
        <f>IF(ISBLANK(Výsledky!$NW$3),"",Výsledky!NW40)</f>
        <v/>
      </c>
      <c r="BM43" s="274" t="str">
        <f>IF(ISBLANK(Výsledky!$OD$3),"",Výsledky!OD40)</f>
        <v/>
      </c>
      <c r="BN43" s="274" t="str">
        <f>IF(ISBLANK(Výsledky!$OK$3),"",Výsledky!OK40)</f>
        <v/>
      </c>
      <c r="BO43" s="274" t="str">
        <f>IF(ISBLANK(Výsledky!$OR$3),"",Výsledky!OR40)</f>
        <v/>
      </c>
      <c r="BP43" s="274" t="str">
        <f>IF(ISBLANK(Výsledky!$OY$3),"",Výsledky!OY40)</f>
        <v/>
      </c>
      <c r="BQ43" s="274" t="str">
        <f>IF(ISBLANK(Výsledky!$PF$3),"",Výsledky!PF40)</f>
        <v/>
      </c>
      <c r="BR43" s="274" t="str">
        <f>IF(ISBLANK(Výsledky!$PM$3),"",Výsledky!PM40)</f>
        <v/>
      </c>
      <c r="BS43" s="274" t="str">
        <f>IF(ISBLANK(Výsledky!$PT$3),"",Výsledky!PT40)</f>
        <v/>
      </c>
      <c r="BT43" s="274" t="str">
        <f>IF(ISBLANK(Výsledky!$QA$3),"",Výsledky!QA40)</f>
        <v/>
      </c>
      <c r="BU43" s="274" t="str">
        <f>IF(ISBLANK(Výsledky!$QH$3),"",Výsledky!QH81)</f>
        <v/>
      </c>
      <c r="BV43" s="274" t="str">
        <f>IF(ISBLANK(Výsledky!$QO$3),"",Výsledky!QO81)</f>
        <v/>
      </c>
      <c r="BW43" s="284" t="str">
        <f>IF(ISBLANK(Výsledky!$QV$3),"",Výsledky!QV81)</f>
        <v/>
      </c>
      <c r="BX43" s="284"/>
      <c r="BY43" s="286"/>
      <c r="BZ43" s="201"/>
      <c r="CA43" s="8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>
      <c r="A44" s="1"/>
      <c r="B44" s="246" t="s">
        <v>132</v>
      </c>
      <c r="C44" s="57">
        <f>Tipy!A47</f>
        <v>17</v>
      </c>
      <c r="D44" s="256" t="str">
        <f>IF(Tipy!B47="","",Tipy!B47)</f>
        <v>Miloshek</v>
      </c>
      <c r="E44" s="55">
        <f>SUM(F44:J44)</f>
        <v>80</v>
      </c>
      <c r="F44" s="260">
        <f>IF(ISBLANK(Výsledky!$I$3),"-",SUM(K44:P44,R44,T44,V44,W44,Y44,AA44,AC44,AD44,AF44:AH44,AJ44,AL44:AN44,AQ44,AT44:AV44,AX44,AZ44,BC44,BE44,BH44:BK44,BM44,BP44,BQ44,BS44,BU44,BV44))</f>
        <v>80</v>
      </c>
      <c r="G44" s="294" t="str">
        <f>IF(ISBLANK(Výsledky!$AY$3),"-",SUM(Q44,U44,X44,AB44,AE44,AI44,AW44,AY44,BD44,BF44,BL44,BN44,BR44,BT44,BW44))</f>
        <v>-</v>
      </c>
      <c r="H44" s="295" t="str">
        <f>IF(ISBLANK(Výsledky!$BM$3),"-",SUM(S44,Z44,AK44,AP44,AR44,BA44))</f>
        <v>-</v>
      </c>
      <c r="I44" s="261" t="str">
        <f>IF(ISBLANK(Výsledky!$GI$3),"-",SUM(AO44,AS44,BB44,BG44,BO44,BX44))</f>
        <v>-</v>
      </c>
      <c r="J44" s="282" t="str">
        <f>IF(ISBLANK(Výsledky!$I$3),"",Výsledky!I53)</f>
        <v>-</v>
      </c>
      <c r="K44" s="285">
        <f>IF(ISBLANK(Výsledky!$P$3),"",Výsledky!P53)</f>
        <v>0</v>
      </c>
      <c r="L44" s="288">
        <f>IF(ISBLANK(Výsledky!$W$3),"",Výsledky!W53)</f>
        <v>40</v>
      </c>
      <c r="M44" s="274">
        <f>IF(ISBLANK(Výsledky!$AD$3),"",Výsledky!AD53)</f>
        <v>40</v>
      </c>
      <c r="N44" s="274" t="str">
        <f>IF(ISBLANK(Výsledky!$AK$3),"",Výsledky!AK49)</f>
        <v/>
      </c>
      <c r="O44" s="274" t="str">
        <f>IF(ISBLANK(Výsledky!$AR$3),"",Výsledky!AR49)</f>
        <v/>
      </c>
      <c r="P44" s="274" t="str">
        <f>IF(ISBLANK(Výsledky!$AY$3),"",Výsledky!AY49)</f>
        <v/>
      </c>
      <c r="Q44" s="274" t="str">
        <f>IF(ISBLANK(Výsledky!$BF$3),"",Výsledky!BF49)</f>
        <v/>
      </c>
      <c r="R44" s="274" t="str">
        <f>IF(ISBLANK(Výsledky!$BM$3),"",Výsledky!BM49)</f>
        <v/>
      </c>
      <c r="S44" s="274" t="str">
        <f>IF(ISBLANK(Výsledky!$BT$3),"",Výsledky!BT49)</f>
        <v/>
      </c>
      <c r="T44" s="274" t="str">
        <f>IF(ISBLANK(Výsledky!$CA$3),"",Výsledky!CA49)</f>
        <v/>
      </c>
      <c r="U44" s="274" t="str">
        <f>IF(ISBLANK(Výsledky!$CH$3),"",Výsledky!CH49)</f>
        <v/>
      </c>
      <c r="V44" s="274" t="str">
        <f>IF(ISBLANK(Výsledky!$CO$3),"",Výsledky!CO49)</f>
        <v/>
      </c>
      <c r="W44" s="274" t="str">
        <f>IF(ISBLANK(Výsledky!$CV$3),"",Výsledky!CV49)</f>
        <v/>
      </c>
      <c r="X44" s="274" t="str">
        <f>IF(ISBLANK(Výsledky!$DC$3),"",Výsledky!DC49)</f>
        <v/>
      </c>
      <c r="Y44" s="274" t="str">
        <f>IF(ISBLANK(Výsledky!$DJ$3),"",Výsledky!DJ49)</f>
        <v/>
      </c>
      <c r="Z44" s="274" t="str">
        <f>IF(ISBLANK(Výsledky!$DQ$3),"",Výsledky!DQ49)</f>
        <v/>
      </c>
      <c r="AA44" s="274" t="str">
        <f>IF(ISBLANK(Výsledky!$DX$3),"",Výsledky!DX49)</f>
        <v/>
      </c>
      <c r="AB44" s="274" t="str">
        <f>IF(ISBLANK(Výsledky!$EE$3),"",Výsledky!EE49)</f>
        <v/>
      </c>
      <c r="AC44" s="274" t="str">
        <f>IF(ISBLANK(Výsledky!$EL$3),"",Výsledky!EL49)</f>
        <v/>
      </c>
      <c r="AD44" s="274" t="str">
        <f>IF(ISBLANK(Výsledky!$ES$3),"",Výsledky!ES49)</f>
        <v/>
      </c>
      <c r="AE44" s="274" t="str">
        <f>IF(ISBLANK(Výsledky!$EZ$3),"",Výsledky!EZ49)</f>
        <v/>
      </c>
      <c r="AF44" s="274" t="str">
        <f>IF(ISBLANK(Výsledky!$FG$3),"",Výsledky!FG49)</f>
        <v/>
      </c>
      <c r="AG44" s="274" t="str">
        <f>IF(ISBLANK(Výsledky!$FN$3),"",Výsledky!FN49)</f>
        <v/>
      </c>
      <c r="AH44" s="274" t="str">
        <f>IF(ISBLANK(Výsledky!$FU$3),"",Výsledky!FU49)</f>
        <v/>
      </c>
      <c r="AI44" s="274" t="str">
        <f>IF(ISBLANK(Výsledky!$GB$3),"",Výsledky!GB49)</f>
        <v/>
      </c>
      <c r="AJ44" s="274" t="str">
        <f>IF(ISBLANK(Výsledky!$GI$3),"",Výsledky!GI49)</f>
        <v/>
      </c>
      <c r="AK44" s="274" t="str">
        <f>IF(ISBLANK(Výsledky!$GP$3),"",Výsledky!GP49)</f>
        <v/>
      </c>
      <c r="AL44" s="274" t="str">
        <f>IF(ISBLANK(Výsledky!$GW$3),"",Výsledky!GW49)</f>
        <v/>
      </c>
      <c r="AM44" s="274" t="str">
        <f>IF(ISBLANK(Výsledky!$HD$3),"",Výsledky!HD49)</f>
        <v/>
      </c>
      <c r="AN44" s="274" t="str">
        <f>IF(ISBLANK(Výsledky!$HK$3),"",Výsledky!HK49)</f>
        <v/>
      </c>
      <c r="AO44" s="274" t="str">
        <f>IF(ISBLANK(Výsledky!$HR$3),"",Výsledky!HR49)</f>
        <v/>
      </c>
      <c r="AP44" s="274" t="str">
        <f>IF(ISBLANK(Výsledky!$HY$3),"",Výsledky!HY49)</f>
        <v/>
      </c>
      <c r="AQ44" s="274" t="str">
        <f>IF(ISBLANK(Výsledky!$IF$3),"",Výsledky!IF49)</f>
        <v/>
      </c>
      <c r="AR44" s="274" t="str">
        <f>IF(ISBLANK(Výsledky!$IM$3),"",Výsledky!IM49)</f>
        <v/>
      </c>
      <c r="AS44" s="274" t="str">
        <f>IF(ISBLANK(Výsledky!$IT$3),"",Výsledky!IT49)</f>
        <v/>
      </c>
      <c r="AT44" s="274" t="str">
        <f>IF(ISBLANK(Výsledky!$JA$3),"",Výsledky!JA49)</f>
        <v/>
      </c>
      <c r="AU44" s="274" t="str">
        <f>IF(ISBLANK(Výsledky!$JH$3),"",Výsledky!JH49)</f>
        <v/>
      </c>
      <c r="AV44" s="274" t="str">
        <f>IF(ISBLANK(Výsledky!$JO$3),"",Výsledky!JO49)</f>
        <v/>
      </c>
      <c r="AW44" s="274" t="str">
        <f>IF(ISBLANK(Výsledky!$JV$3),"",Výsledky!JV49)</f>
        <v/>
      </c>
      <c r="AX44" s="274" t="str">
        <f>IF(ISBLANK(Výsledky!$KC$3),"",Výsledky!KC49)</f>
        <v/>
      </c>
      <c r="AY44" s="274" t="str">
        <f>IF(ISBLANK(Výsledky!$KJ$3),"",Výsledky!KJ49)</f>
        <v/>
      </c>
      <c r="AZ44" s="274" t="str">
        <f>IF(ISBLANK(Výsledky!$KQ$3),"",Výsledky!KQ49)</f>
        <v/>
      </c>
      <c r="BA44" s="274" t="str">
        <f>IF(ISBLANK(Výsledky!$KX$3),"",Výsledky!KX49)</f>
        <v/>
      </c>
      <c r="BB44" s="274" t="str">
        <f>IF(ISBLANK(Výsledky!$LE$3),"",Výsledky!LE49)</f>
        <v/>
      </c>
      <c r="BC44" s="274" t="str">
        <f>IF(ISBLANK(Výsledky!$LL$3),"",Výsledky!LL49)</f>
        <v/>
      </c>
      <c r="BD44" s="274" t="str">
        <f>IF(ISBLANK(Výsledky!$LS$3),"",Výsledky!LS49)</f>
        <v/>
      </c>
      <c r="BE44" s="274" t="str">
        <f>IF(ISBLANK(Výsledky!$LZ$3),"",Výsledky!LZ49)</f>
        <v/>
      </c>
      <c r="BF44" s="274" t="str">
        <f>IF(ISBLANK(Výsledky!$MG$3),"",Výsledky!MG49)</f>
        <v/>
      </c>
      <c r="BG44" s="274" t="str">
        <f>IF(ISBLANK(Výsledky!$MN$3),"",Výsledky!MN49)</f>
        <v/>
      </c>
      <c r="BH44" s="274" t="str">
        <f>IF(ISBLANK(Výsledky!$MU$3),"",Výsledky!MU49)</f>
        <v/>
      </c>
      <c r="BI44" s="274" t="str">
        <f>IF(ISBLANK(Výsledky!$NB$3),"",Výsledky!NB49)</f>
        <v/>
      </c>
      <c r="BJ44" s="274" t="str">
        <f>IF(ISBLANK(Výsledky!$NI$3),"",Výsledky!NI49)</f>
        <v/>
      </c>
      <c r="BK44" s="274" t="str">
        <f>IF(ISBLANK(Výsledky!$NP$3),"",Výsledky!NP49)</f>
        <v/>
      </c>
      <c r="BL44" s="274" t="str">
        <f>IF(ISBLANK(Výsledky!$NW$3),"",Výsledky!NW49)</f>
        <v/>
      </c>
      <c r="BM44" s="274" t="str">
        <f>IF(ISBLANK(Výsledky!$OD$3),"",Výsledky!OD49)</f>
        <v/>
      </c>
      <c r="BN44" s="274" t="str">
        <f>IF(ISBLANK(Výsledky!$OK$3),"",Výsledky!OK49)</f>
        <v/>
      </c>
      <c r="BO44" s="274" t="str">
        <f>IF(ISBLANK(Výsledky!$OR$3),"",Výsledky!OR49)</f>
        <v/>
      </c>
      <c r="BP44" s="274" t="str">
        <f>IF(ISBLANK(Výsledky!$OY$3),"",Výsledky!OY49)</f>
        <v/>
      </c>
      <c r="BQ44" s="274" t="str">
        <f>IF(ISBLANK(Výsledky!$PF$3),"",Výsledky!PF49)</f>
        <v/>
      </c>
      <c r="BR44" s="274" t="str">
        <f>IF(ISBLANK(Výsledky!$PM$3),"",Výsledky!PM49)</f>
        <v/>
      </c>
      <c r="BS44" s="274" t="str">
        <f>IF(ISBLANK(Výsledky!$PT$3),"",Výsledky!PT49)</f>
        <v/>
      </c>
      <c r="BT44" s="274" t="str">
        <f>IF(ISBLANK(Výsledky!$QA$3),"",Výsledky!QA49)</f>
        <v/>
      </c>
      <c r="BU44" s="274" t="str">
        <f>IF(ISBLANK(Výsledky!$QH$3),"",Výsledky!QH90)</f>
        <v/>
      </c>
      <c r="BV44" s="274" t="str">
        <f>IF(ISBLANK(Výsledky!$QO$3),"",Výsledky!QO90)</f>
        <v/>
      </c>
      <c r="BW44" s="284" t="str">
        <f>IF(ISBLANK(Výsledky!$QV$3),"",Výsledky!QV90)</f>
        <v/>
      </c>
      <c r="BX44" s="284"/>
      <c r="BY44" s="286"/>
      <c r="BZ44" s="201"/>
      <c r="CA44" s="8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>
      <c r="A45" s="1"/>
      <c r="B45" s="246" t="s">
        <v>133</v>
      </c>
      <c r="C45" s="57">
        <f>Tipy!A6</f>
        <v>30</v>
      </c>
      <c r="D45" s="256" t="str">
        <f>IF(Tipy!B6="","",Tipy!B6)</f>
        <v>30milo</v>
      </c>
      <c r="E45" s="55">
        <f>SUM(F45:J45)</f>
        <v>80</v>
      </c>
      <c r="F45" s="260">
        <f>IF(ISBLANK(Výsledky!$I$3),"-",SUM(K45:P45,R45,T45,V45,W45,Y45,AA45,AC45,AD45,AF45:AH45,AJ45,AL45:AN45,AQ45,AT45:AV45,AX45,AZ45,BC45,BE45,BH45:BK45,BM45,BP45,BQ45,BS45,BU45,BV45))</f>
        <v>80</v>
      </c>
      <c r="G45" s="294" t="str">
        <f>IF(ISBLANK(Výsledky!$AY$3),"-",SUM(Q45,U45,X45,AB45,AE45,AI45,AW45,AY45,BD45,BF45,BL45,BN45,BR45,BT45,BW45))</f>
        <v>-</v>
      </c>
      <c r="H45" s="295" t="str">
        <f>IF(ISBLANK(Výsledky!$BM$3),"-",SUM(S45,Z45,AK45,AP45,AR45,BA45))</f>
        <v>-</v>
      </c>
      <c r="I45" s="261" t="str">
        <f>IF(ISBLANK(Výsledky!$GI$3),"-",SUM(AO45,AS45,BB45,BG45,BO45,BX45))</f>
        <v>-</v>
      </c>
      <c r="J45" s="282" t="str">
        <f>IF(ISBLANK(Výsledky!$I$3),"",Výsledky!I12)</f>
        <v>-</v>
      </c>
      <c r="K45" s="285">
        <f>IF(ISBLANK(Výsledky!$P$3),"",Výsledky!P12)</f>
        <v>0</v>
      </c>
      <c r="L45" s="288">
        <f>IF(ISBLANK(Výsledky!$W$3),"",Výsledky!W12)</f>
        <v>40</v>
      </c>
      <c r="M45" s="274">
        <f>IF(ISBLANK(Výsledky!$AD$3),"",Výsledky!AD12)</f>
        <v>40</v>
      </c>
      <c r="N45" s="274" t="str">
        <f>IF(ISBLANK(Výsledky!$AK$3),"",Výsledky!AK12)</f>
        <v/>
      </c>
      <c r="O45" s="274" t="str">
        <f>IF(ISBLANK(Výsledky!$AR$3),"",Výsledky!AR12)</f>
        <v/>
      </c>
      <c r="P45" s="274" t="str">
        <f>IF(ISBLANK(Výsledky!$AY$3),"",Výsledky!AY12)</f>
        <v/>
      </c>
      <c r="Q45" s="274" t="str">
        <f>IF(ISBLANK(Výsledky!$BF$3),"",Výsledky!BF12)</f>
        <v/>
      </c>
      <c r="R45" s="274" t="str">
        <f>IF(ISBLANK(Výsledky!$BM$3),"",Výsledky!BM12)</f>
        <v/>
      </c>
      <c r="S45" s="274" t="str">
        <f>IF(ISBLANK(Výsledky!$BT$3),"",Výsledky!BT12)</f>
        <v/>
      </c>
      <c r="T45" s="274" t="str">
        <f>IF(ISBLANK(Výsledky!$CA$3),"",Výsledky!CA12)</f>
        <v/>
      </c>
      <c r="U45" s="274" t="str">
        <f>IF(ISBLANK(Výsledky!$CH$3),"",Výsledky!CH12)</f>
        <v/>
      </c>
      <c r="V45" s="274" t="str">
        <f>IF(ISBLANK(Výsledky!$CO$3),"",Výsledky!CO12)</f>
        <v/>
      </c>
      <c r="W45" s="274" t="str">
        <f>IF(ISBLANK(Výsledky!$CV$3),"",Výsledky!CV12)</f>
        <v/>
      </c>
      <c r="X45" s="274" t="str">
        <f>IF(ISBLANK(Výsledky!$DC$3),"",Výsledky!DC12)</f>
        <v/>
      </c>
      <c r="Y45" s="274" t="str">
        <f>IF(ISBLANK(Výsledky!$DJ$3),"",Výsledky!DJ12)</f>
        <v/>
      </c>
      <c r="Z45" s="274" t="str">
        <f>IF(ISBLANK(Výsledky!$DQ$3),"",Výsledky!DQ12)</f>
        <v/>
      </c>
      <c r="AA45" s="274" t="str">
        <f>IF(ISBLANK(Výsledky!$DX$3),"",Výsledky!DX12)</f>
        <v/>
      </c>
      <c r="AB45" s="274" t="str">
        <f>IF(ISBLANK(Výsledky!$EE$3),"",Výsledky!EE12)</f>
        <v/>
      </c>
      <c r="AC45" s="274" t="str">
        <f>IF(ISBLANK(Výsledky!$EL$3),"",Výsledky!EL12)</f>
        <v/>
      </c>
      <c r="AD45" s="274" t="str">
        <f>IF(ISBLANK(Výsledky!$ES$3),"",Výsledky!ES12)</f>
        <v/>
      </c>
      <c r="AE45" s="274" t="str">
        <f>IF(ISBLANK(Výsledky!$EZ$3),"",Výsledky!EZ12)</f>
        <v/>
      </c>
      <c r="AF45" s="274" t="str">
        <f>IF(ISBLANK(Výsledky!$FG$3),"",Výsledky!FG12)</f>
        <v/>
      </c>
      <c r="AG45" s="274" t="str">
        <f>IF(ISBLANK(Výsledky!$FN$3),"",Výsledky!FN12)</f>
        <v/>
      </c>
      <c r="AH45" s="274" t="str">
        <f>IF(ISBLANK(Výsledky!$FU$3),"",Výsledky!FU12)</f>
        <v/>
      </c>
      <c r="AI45" s="274" t="str">
        <f>IF(ISBLANK(Výsledky!$GB$3),"",Výsledky!GB12)</f>
        <v/>
      </c>
      <c r="AJ45" s="274" t="str">
        <f>IF(ISBLANK(Výsledky!$GI$3),"",Výsledky!GI12)</f>
        <v/>
      </c>
      <c r="AK45" s="274" t="str">
        <f>IF(ISBLANK(Výsledky!$GP$3),"",Výsledky!GP12)</f>
        <v/>
      </c>
      <c r="AL45" s="274" t="str">
        <f>IF(ISBLANK(Výsledky!$GW$3),"",Výsledky!GW12)</f>
        <v/>
      </c>
      <c r="AM45" s="274" t="str">
        <f>IF(ISBLANK(Výsledky!$HD$3),"",Výsledky!HD12)</f>
        <v/>
      </c>
      <c r="AN45" s="274" t="str">
        <f>IF(ISBLANK(Výsledky!$HK$3),"",Výsledky!HK12)</f>
        <v/>
      </c>
      <c r="AO45" s="274" t="str">
        <f>IF(ISBLANK(Výsledky!$HR$3),"",Výsledky!HR12)</f>
        <v/>
      </c>
      <c r="AP45" s="274" t="str">
        <f>IF(ISBLANK(Výsledky!$HY$3),"",Výsledky!HY12)</f>
        <v/>
      </c>
      <c r="AQ45" s="274" t="str">
        <f>IF(ISBLANK(Výsledky!$IF$3),"",Výsledky!IF12)</f>
        <v/>
      </c>
      <c r="AR45" s="274" t="str">
        <f>IF(ISBLANK(Výsledky!$IM$3),"",Výsledky!IM12)</f>
        <v/>
      </c>
      <c r="AS45" s="274" t="str">
        <f>IF(ISBLANK(Výsledky!$IT$3),"",Výsledky!IT12)</f>
        <v/>
      </c>
      <c r="AT45" s="274" t="str">
        <f>IF(ISBLANK(Výsledky!$JA$3),"",Výsledky!JA12)</f>
        <v/>
      </c>
      <c r="AU45" s="274" t="str">
        <f>IF(ISBLANK(Výsledky!$JH$3),"",Výsledky!JH12)</f>
        <v/>
      </c>
      <c r="AV45" s="274" t="str">
        <f>IF(ISBLANK(Výsledky!$JO$3),"",Výsledky!JO12)</f>
        <v/>
      </c>
      <c r="AW45" s="274" t="str">
        <f>IF(ISBLANK(Výsledky!$JV$3),"",Výsledky!JV12)</f>
        <v/>
      </c>
      <c r="AX45" s="274" t="str">
        <f>IF(ISBLANK(Výsledky!$KC$3),"",Výsledky!KC12)</f>
        <v/>
      </c>
      <c r="AY45" s="274" t="str">
        <f>IF(ISBLANK(Výsledky!$KJ$3),"",Výsledky!KJ12)</f>
        <v/>
      </c>
      <c r="AZ45" s="274" t="str">
        <f>IF(ISBLANK(Výsledky!$KQ$3),"",Výsledky!KQ12)</f>
        <v/>
      </c>
      <c r="BA45" s="274" t="str">
        <f>IF(ISBLANK(Výsledky!$KX$3),"",Výsledky!KX12)</f>
        <v/>
      </c>
      <c r="BB45" s="274" t="str">
        <f>IF(ISBLANK(Výsledky!$LE$3),"",Výsledky!LE12)</f>
        <v/>
      </c>
      <c r="BC45" s="274" t="str">
        <f>IF(ISBLANK(Výsledky!$LL$3),"",Výsledky!LL12)</f>
        <v/>
      </c>
      <c r="BD45" s="274" t="str">
        <f>IF(ISBLANK(Výsledky!$LS$3),"",Výsledky!LS12)</f>
        <v/>
      </c>
      <c r="BE45" s="274" t="str">
        <f>IF(ISBLANK(Výsledky!$LZ$3),"",Výsledky!LZ12)</f>
        <v/>
      </c>
      <c r="BF45" s="274" t="str">
        <f>IF(ISBLANK(Výsledky!$MG$3),"",Výsledky!MG12)</f>
        <v/>
      </c>
      <c r="BG45" s="274" t="str">
        <f>IF(ISBLANK(Výsledky!$MN$3),"",Výsledky!MN12)</f>
        <v/>
      </c>
      <c r="BH45" s="274" t="str">
        <f>IF(ISBLANK(Výsledky!$MU$3),"",Výsledky!MU12)</f>
        <v/>
      </c>
      <c r="BI45" s="274" t="str">
        <f>IF(ISBLANK(Výsledky!$NB$3),"",Výsledky!NB12)</f>
        <v/>
      </c>
      <c r="BJ45" s="274" t="str">
        <f>IF(ISBLANK(Výsledky!$NI$3),"",Výsledky!NI12)</f>
        <v/>
      </c>
      <c r="BK45" s="274" t="str">
        <f>IF(ISBLANK(Výsledky!$NP$3),"",Výsledky!NP12)</f>
        <v/>
      </c>
      <c r="BL45" s="274" t="str">
        <f>IF(ISBLANK(Výsledky!$NW$3),"",Výsledky!NW12)</f>
        <v/>
      </c>
      <c r="BM45" s="274" t="str">
        <f>IF(ISBLANK(Výsledky!$OD$3),"",Výsledky!OD12)</f>
        <v/>
      </c>
      <c r="BN45" s="274" t="str">
        <f>IF(ISBLANK(Výsledky!$OK$3),"",Výsledky!OK12)</f>
        <v/>
      </c>
      <c r="BO45" s="274" t="str">
        <f>IF(ISBLANK(Výsledky!$OR$3),"",Výsledky!OR12)</f>
        <v/>
      </c>
      <c r="BP45" s="274" t="str">
        <f>IF(ISBLANK(Výsledky!$OY$3),"",Výsledky!OY12)</f>
        <v/>
      </c>
      <c r="BQ45" s="274" t="str">
        <f>IF(ISBLANK(Výsledky!$PF$3),"",Výsledky!PF12)</f>
        <v/>
      </c>
      <c r="BR45" s="274" t="str">
        <f>IF(ISBLANK(Výsledky!$PM$3),"",Výsledky!PM12)</f>
        <v/>
      </c>
      <c r="BS45" s="274" t="str">
        <f>IF(ISBLANK(Výsledky!$PT$3),"",Výsledky!PT12)</f>
        <v/>
      </c>
      <c r="BT45" s="274" t="str">
        <f>IF(ISBLANK(Výsledky!$QA$3),"",Výsledky!QA12)</f>
        <v/>
      </c>
      <c r="BU45" s="274" t="str">
        <f>IF(ISBLANK(Výsledky!$QH$3),"",Výsledky!QH53)</f>
        <v/>
      </c>
      <c r="BV45" s="274" t="str">
        <f>IF(ISBLANK(Výsledky!$QO$3),"",Výsledky!QO53)</f>
        <v/>
      </c>
      <c r="BW45" s="284" t="str">
        <f>IF(ISBLANK(Výsledky!$QV$3),"",Výsledky!QV53)</f>
        <v/>
      </c>
      <c r="BX45" s="284"/>
      <c r="BY45" s="286"/>
      <c r="BZ45" s="201"/>
      <c r="CA45" s="8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>
      <c r="A46" s="1"/>
      <c r="B46" s="246" t="s">
        <v>134</v>
      </c>
      <c r="C46" s="57">
        <f>Tipy!A30</f>
        <v>38</v>
      </c>
      <c r="D46" s="256" t="str">
        <f>IF(Tipy!B30="","",Tipy!B30)</f>
        <v>Kouba</v>
      </c>
      <c r="E46" s="55">
        <f>SUM(F46:J46)</f>
        <v>80</v>
      </c>
      <c r="F46" s="260">
        <f>IF(ISBLANK(Výsledky!$I$3),"-",SUM(K46:P46,R46,T46,V46,W46,Y46,AA46,AC46,AD46,AF46:AH46,AJ46,AL46:AN46,AQ46,AT46:AV46,AX46,AZ46,BC46,BE46,BH46:BK46,BM46,BP46,BQ46,BS46,BU46,BV46))</f>
        <v>80</v>
      </c>
      <c r="G46" s="294" t="str">
        <f>IF(ISBLANK(Výsledky!$AY$3),"-",SUM(Q46,U46,X46,AB46,AE46,AI46,AW46,AY46,BD46,BF46,BL46,BN46,BR46,BT46,BW46))</f>
        <v>-</v>
      </c>
      <c r="H46" s="295" t="str">
        <f>IF(ISBLANK(Výsledky!$BM$3),"-",SUM(S46,Z46,AK46,AP46,AR46,BA46))</f>
        <v>-</v>
      </c>
      <c r="I46" s="261" t="str">
        <f>IF(ISBLANK(Výsledky!$GI$3),"-",SUM(AO46,AS46,BB46,BG46,BO46,BX46))</f>
        <v>-</v>
      </c>
      <c r="J46" s="282" t="str">
        <f>IF(ISBLANK(Výsledky!$I$3),"",Výsledky!I36)</f>
        <v>-</v>
      </c>
      <c r="K46" s="285">
        <f>IF(ISBLANK(Výsledky!$P$3),"",Výsledky!P36)</f>
        <v>20</v>
      </c>
      <c r="L46" s="288" t="str">
        <f>IF(ISBLANK(Výsledky!$W$3),"",Výsledky!W36)</f>
        <v>-</v>
      </c>
      <c r="M46" s="274">
        <f>IF(ISBLANK(Výsledky!$AD$3),"",Výsledky!AD36)</f>
        <v>60</v>
      </c>
      <c r="N46" s="274" t="str">
        <f>IF(ISBLANK(Výsledky!$AK$3),"",Výsledky!AK33)</f>
        <v/>
      </c>
      <c r="O46" s="274" t="str">
        <f>IF(ISBLANK(Výsledky!$AR$3),"",Výsledky!AR33)</f>
        <v/>
      </c>
      <c r="P46" s="274" t="str">
        <f>IF(ISBLANK(Výsledky!$AY$3),"",Výsledky!AY33)</f>
        <v/>
      </c>
      <c r="Q46" s="274" t="str">
        <f>IF(ISBLANK(Výsledky!$BF$3),"",Výsledky!BF33)</f>
        <v/>
      </c>
      <c r="R46" s="274" t="str">
        <f>IF(ISBLANK(Výsledky!$BM$3),"",Výsledky!BM33)</f>
        <v/>
      </c>
      <c r="S46" s="274" t="str">
        <f>IF(ISBLANK(Výsledky!$BT$3),"",Výsledky!BT33)</f>
        <v/>
      </c>
      <c r="T46" s="274" t="str">
        <f>IF(ISBLANK(Výsledky!$CA$3),"",Výsledky!CA33)</f>
        <v/>
      </c>
      <c r="U46" s="274" t="str">
        <f>IF(ISBLANK(Výsledky!$CH$3),"",Výsledky!CH33)</f>
        <v/>
      </c>
      <c r="V46" s="274" t="str">
        <f>IF(ISBLANK(Výsledky!$CO$3),"",Výsledky!CO33)</f>
        <v/>
      </c>
      <c r="W46" s="274" t="str">
        <f>IF(ISBLANK(Výsledky!$CV$3),"",Výsledky!CV33)</f>
        <v/>
      </c>
      <c r="X46" s="274" t="str">
        <f>IF(ISBLANK(Výsledky!$DC$3),"",Výsledky!DC33)</f>
        <v/>
      </c>
      <c r="Y46" s="274" t="str">
        <f>IF(ISBLANK(Výsledky!$DJ$3),"",Výsledky!DJ33)</f>
        <v/>
      </c>
      <c r="Z46" s="274" t="str">
        <f>IF(ISBLANK(Výsledky!$DQ$3),"",Výsledky!DQ33)</f>
        <v/>
      </c>
      <c r="AA46" s="274" t="str">
        <f>IF(ISBLANK(Výsledky!$DX$3),"",Výsledky!DX33)</f>
        <v/>
      </c>
      <c r="AB46" s="274" t="str">
        <f>IF(ISBLANK(Výsledky!$EE$3),"",Výsledky!EE33)</f>
        <v/>
      </c>
      <c r="AC46" s="274" t="str">
        <f>IF(ISBLANK(Výsledky!$EL$3),"",Výsledky!EL33)</f>
        <v/>
      </c>
      <c r="AD46" s="274" t="str">
        <f>IF(ISBLANK(Výsledky!$ES$3),"",Výsledky!ES33)</f>
        <v/>
      </c>
      <c r="AE46" s="274" t="str">
        <f>IF(ISBLANK(Výsledky!$EZ$3),"",Výsledky!EZ33)</f>
        <v/>
      </c>
      <c r="AF46" s="274" t="str">
        <f>IF(ISBLANK(Výsledky!$FG$3),"",Výsledky!FG33)</f>
        <v/>
      </c>
      <c r="AG46" s="274" t="str">
        <f>IF(ISBLANK(Výsledky!$FN$3),"",Výsledky!FN33)</f>
        <v/>
      </c>
      <c r="AH46" s="274" t="str">
        <f>IF(ISBLANK(Výsledky!$FU$3),"",Výsledky!FU33)</f>
        <v/>
      </c>
      <c r="AI46" s="274" t="str">
        <f>IF(ISBLANK(Výsledky!$GB$3),"",Výsledky!GB33)</f>
        <v/>
      </c>
      <c r="AJ46" s="274" t="str">
        <f>IF(ISBLANK(Výsledky!$GI$3),"",Výsledky!GI33)</f>
        <v/>
      </c>
      <c r="AK46" s="274" t="str">
        <f>IF(ISBLANK(Výsledky!$GP$3),"",Výsledky!GP33)</f>
        <v/>
      </c>
      <c r="AL46" s="274" t="str">
        <f>IF(ISBLANK(Výsledky!$GW$3),"",Výsledky!GW33)</f>
        <v/>
      </c>
      <c r="AM46" s="274" t="str">
        <f>IF(ISBLANK(Výsledky!$HD$3),"",Výsledky!HD33)</f>
        <v/>
      </c>
      <c r="AN46" s="274" t="str">
        <f>IF(ISBLANK(Výsledky!$HK$3),"",Výsledky!HK33)</f>
        <v/>
      </c>
      <c r="AO46" s="274" t="str">
        <f>IF(ISBLANK(Výsledky!$HR$3),"",Výsledky!HR33)</f>
        <v/>
      </c>
      <c r="AP46" s="274" t="str">
        <f>IF(ISBLANK(Výsledky!$HY$3),"",Výsledky!HY33)</f>
        <v/>
      </c>
      <c r="AQ46" s="274" t="str">
        <f>IF(ISBLANK(Výsledky!$IF$3),"",Výsledky!IF33)</f>
        <v/>
      </c>
      <c r="AR46" s="274" t="str">
        <f>IF(ISBLANK(Výsledky!$IM$3),"",Výsledky!IM33)</f>
        <v/>
      </c>
      <c r="AS46" s="274" t="str">
        <f>IF(ISBLANK(Výsledky!$IT$3),"",Výsledky!IT33)</f>
        <v/>
      </c>
      <c r="AT46" s="274" t="str">
        <f>IF(ISBLANK(Výsledky!$JA$3),"",Výsledky!JA33)</f>
        <v/>
      </c>
      <c r="AU46" s="274" t="str">
        <f>IF(ISBLANK(Výsledky!$JH$3),"",Výsledky!JH33)</f>
        <v/>
      </c>
      <c r="AV46" s="274" t="str">
        <f>IF(ISBLANK(Výsledky!$JO$3),"",Výsledky!JO33)</f>
        <v/>
      </c>
      <c r="AW46" s="274" t="str">
        <f>IF(ISBLANK(Výsledky!$JV$3),"",Výsledky!JV33)</f>
        <v/>
      </c>
      <c r="AX46" s="274" t="str">
        <f>IF(ISBLANK(Výsledky!$KC$3),"",Výsledky!KC33)</f>
        <v/>
      </c>
      <c r="AY46" s="274" t="str">
        <f>IF(ISBLANK(Výsledky!$KJ$3),"",Výsledky!KJ33)</f>
        <v/>
      </c>
      <c r="AZ46" s="274" t="str">
        <f>IF(ISBLANK(Výsledky!$KQ$3),"",Výsledky!KQ33)</f>
        <v/>
      </c>
      <c r="BA46" s="274" t="str">
        <f>IF(ISBLANK(Výsledky!$KX$3),"",Výsledky!KX33)</f>
        <v/>
      </c>
      <c r="BB46" s="274" t="str">
        <f>IF(ISBLANK(Výsledky!$LE$3),"",Výsledky!LE33)</f>
        <v/>
      </c>
      <c r="BC46" s="274" t="str">
        <f>IF(ISBLANK(Výsledky!$LL$3),"",Výsledky!LL33)</f>
        <v/>
      </c>
      <c r="BD46" s="274" t="str">
        <f>IF(ISBLANK(Výsledky!$LS$3),"",Výsledky!LS33)</f>
        <v/>
      </c>
      <c r="BE46" s="274" t="str">
        <f>IF(ISBLANK(Výsledky!$LZ$3),"",Výsledky!LZ33)</f>
        <v/>
      </c>
      <c r="BF46" s="274" t="str">
        <f>IF(ISBLANK(Výsledky!$MG$3),"",Výsledky!MG33)</f>
        <v/>
      </c>
      <c r="BG46" s="274" t="str">
        <f>IF(ISBLANK(Výsledky!$MN$3),"",Výsledky!MN33)</f>
        <v/>
      </c>
      <c r="BH46" s="274" t="str">
        <f>IF(ISBLANK(Výsledky!$MU$3),"",Výsledky!MU33)</f>
        <v/>
      </c>
      <c r="BI46" s="274" t="str">
        <f>IF(ISBLANK(Výsledky!$NB$3),"",Výsledky!NB33)</f>
        <v/>
      </c>
      <c r="BJ46" s="274" t="str">
        <f>IF(ISBLANK(Výsledky!$NI$3),"",Výsledky!NI33)</f>
        <v/>
      </c>
      <c r="BK46" s="274" t="str">
        <f>IF(ISBLANK(Výsledky!$NP$3),"",Výsledky!NP33)</f>
        <v/>
      </c>
      <c r="BL46" s="274" t="str">
        <f>IF(ISBLANK(Výsledky!$NW$3),"",Výsledky!NW33)</f>
        <v/>
      </c>
      <c r="BM46" s="274" t="str">
        <f>IF(ISBLANK(Výsledky!$OD$3),"",Výsledky!OD33)</f>
        <v/>
      </c>
      <c r="BN46" s="274" t="str">
        <f>IF(ISBLANK(Výsledky!$OK$3),"",Výsledky!OK33)</f>
        <v/>
      </c>
      <c r="BO46" s="274" t="str">
        <f>IF(ISBLANK(Výsledky!$OR$3),"",Výsledky!OR33)</f>
        <v/>
      </c>
      <c r="BP46" s="274" t="str">
        <f>IF(ISBLANK(Výsledky!$OY$3),"",Výsledky!OY33)</f>
        <v/>
      </c>
      <c r="BQ46" s="274" t="str">
        <f>IF(ISBLANK(Výsledky!$PF$3),"",Výsledky!PF33)</f>
        <v/>
      </c>
      <c r="BR46" s="274" t="str">
        <f>IF(ISBLANK(Výsledky!$PM$3),"",Výsledky!PM33)</f>
        <v/>
      </c>
      <c r="BS46" s="274" t="str">
        <f>IF(ISBLANK(Výsledky!$PT$3),"",Výsledky!PT33)</f>
        <v/>
      </c>
      <c r="BT46" s="274" t="str">
        <f>IF(ISBLANK(Výsledky!$QA$3),"",Výsledky!QA33)</f>
        <v/>
      </c>
      <c r="BU46" s="274" t="str">
        <f>IF(ISBLANK(Výsledky!$QH$3),"",Výsledky!QH74)</f>
        <v/>
      </c>
      <c r="BV46" s="274" t="str">
        <f>IF(ISBLANK(Výsledky!$QO$3),"",Výsledky!QO74)</f>
        <v/>
      </c>
      <c r="BW46" s="284" t="str">
        <f>IF(ISBLANK(Výsledky!$QV$3),"",Výsledky!QV74)</f>
        <v/>
      </c>
      <c r="BX46" s="284"/>
      <c r="BY46" s="286"/>
      <c r="BZ46" s="201"/>
      <c r="CA46" s="8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>
      <c r="A47" s="1"/>
      <c r="B47" s="246" t="s">
        <v>135</v>
      </c>
      <c r="C47" s="57">
        <f>Tipy!A73</f>
        <v>41</v>
      </c>
      <c r="D47" s="256" t="str">
        <f>IF(Tipy!B73="","",Tipy!B73)</f>
        <v>Viliam Virgala</v>
      </c>
      <c r="E47" s="55">
        <f>SUM(F47:J47)</f>
        <v>80</v>
      </c>
      <c r="F47" s="260">
        <f>IF(ISBLANK(Výsledky!$I$3),"-",SUM(K47:P47,R47,T47,V47,W47,Y47,AA47,AC47,AD47,AF47:AH47,AJ47,AL47:AN47,AQ47,AT47:AV47,AX47,AZ47,BC47,BE47,BH47:BK47,BM47,BP47,BQ47,BS47,BU47,BV47))</f>
        <v>80</v>
      </c>
      <c r="G47" s="294" t="str">
        <f>IF(ISBLANK(Výsledky!$AY$3),"-",SUM(Q47,U47,X47,AB47,AE47,AI47,AW47,AY47,BD47,BF47,BL47,BN47,BR47,BT47,BW47))</f>
        <v>-</v>
      </c>
      <c r="H47" s="295" t="str">
        <f>IF(ISBLANK(Výsledky!$BM$3),"-",SUM(S47,Z47,AK47,AP47,AR47,BA47))</f>
        <v>-</v>
      </c>
      <c r="I47" s="261" t="str">
        <f>IF(ISBLANK(Výsledky!$GI$3),"-",SUM(AO47,AS47,BB47,BG47,BO47,BX47))</f>
        <v>-</v>
      </c>
      <c r="J47" s="282" t="str">
        <f>IF(ISBLANK(Výsledky!$I$3),"",Výsledky!I77)</f>
        <v>-</v>
      </c>
      <c r="K47" s="285">
        <f>IF(ISBLANK(Výsledky!$P$3),"",Výsledky!P79)</f>
        <v>0</v>
      </c>
      <c r="L47" s="288">
        <f>IF(ISBLANK(Výsledky!$W$3),"",Výsledky!W79)</f>
        <v>20</v>
      </c>
      <c r="M47" s="274">
        <f>IF(ISBLANK(Výsledky!$AD$3),"",Výsledky!AD79)</f>
        <v>60</v>
      </c>
      <c r="N47" s="274" t="str">
        <f>IF(ISBLANK(Výsledky!$AK$3),"",Výsledky!AK72)</f>
        <v/>
      </c>
      <c r="O47" s="274" t="str">
        <f>IF(ISBLANK(Výsledky!$AR$3),"",Výsledky!AR72)</f>
        <v/>
      </c>
      <c r="P47" s="274" t="str">
        <f>IF(ISBLANK(Výsledky!$AY$3),"",Výsledky!AY72)</f>
        <v/>
      </c>
      <c r="Q47" s="274" t="str">
        <f>IF(ISBLANK(Výsledky!$BF$3),"",Výsledky!BF72)</f>
        <v/>
      </c>
      <c r="R47" s="274" t="str">
        <f>IF(ISBLANK(Výsledky!$BM$3),"",Výsledky!BM72)</f>
        <v/>
      </c>
      <c r="S47" s="274" t="str">
        <f>IF(ISBLANK(Výsledky!$BT$3),"",Výsledky!BT72)</f>
        <v/>
      </c>
      <c r="T47" s="274" t="str">
        <f>IF(ISBLANK(Výsledky!$CA$3),"",Výsledky!CA72)</f>
        <v/>
      </c>
      <c r="U47" s="274" t="str">
        <f>IF(ISBLANK(Výsledky!$CH$3),"",Výsledky!CH72)</f>
        <v/>
      </c>
      <c r="V47" s="274" t="str">
        <f>IF(ISBLANK(Výsledky!$CO$3),"",Výsledky!CO72)</f>
        <v/>
      </c>
      <c r="W47" s="274" t="str">
        <f>IF(ISBLANK(Výsledky!$CV$3),"",Výsledky!CV72)</f>
        <v/>
      </c>
      <c r="X47" s="274" t="str">
        <f>IF(ISBLANK(Výsledky!$DC$3),"",Výsledky!DC72)</f>
        <v/>
      </c>
      <c r="Y47" s="274" t="str">
        <f>IF(ISBLANK(Výsledky!$DJ$3),"",Výsledky!DJ72)</f>
        <v/>
      </c>
      <c r="Z47" s="274" t="str">
        <f>IF(ISBLANK(Výsledky!$DQ$3),"",Výsledky!DQ72)</f>
        <v/>
      </c>
      <c r="AA47" s="274" t="str">
        <f>IF(ISBLANK(Výsledky!$DX$3),"",Výsledky!DX72)</f>
        <v/>
      </c>
      <c r="AB47" s="274" t="str">
        <f>IF(ISBLANK(Výsledky!$EE$3),"",Výsledky!EE72)</f>
        <v/>
      </c>
      <c r="AC47" s="274" t="str">
        <f>IF(ISBLANK(Výsledky!$EL$3),"",Výsledky!EL72)</f>
        <v/>
      </c>
      <c r="AD47" s="274" t="str">
        <f>IF(ISBLANK(Výsledky!$ES$3),"",Výsledky!ES72)</f>
        <v/>
      </c>
      <c r="AE47" s="274" t="str">
        <f>IF(ISBLANK(Výsledky!$EZ$3),"",Výsledky!EZ72)</f>
        <v/>
      </c>
      <c r="AF47" s="274" t="str">
        <f>IF(ISBLANK(Výsledky!$FG$3),"",Výsledky!FG72)</f>
        <v/>
      </c>
      <c r="AG47" s="274" t="str">
        <f>IF(ISBLANK(Výsledky!$FN$3),"",Výsledky!FN72)</f>
        <v/>
      </c>
      <c r="AH47" s="274" t="str">
        <f>IF(ISBLANK(Výsledky!$FU$3),"",Výsledky!FU72)</f>
        <v/>
      </c>
      <c r="AI47" s="274" t="str">
        <f>IF(ISBLANK(Výsledky!$GB$3),"",Výsledky!GB72)</f>
        <v/>
      </c>
      <c r="AJ47" s="274" t="str">
        <f>IF(ISBLANK(Výsledky!$GI$3),"",Výsledky!GI72)</f>
        <v/>
      </c>
      <c r="AK47" s="274" t="str">
        <f>IF(ISBLANK(Výsledky!$GP$3),"",Výsledky!GP72)</f>
        <v/>
      </c>
      <c r="AL47" s="274" t="str">
        <f>IF(ISBLANK(Výsledky!$GW$3),"",Výsledky!GW72)</f>
        <v/>
      </c>
      <c r="AM47" s="274" t="str">
        <f>IF(ISBLANK(Výsledky!$HD$3),"",Výsledky!HD72)</f>
        <v/>
      </c>
      <c r="AN47" s="274" t="str">
        <f>IF(ISBLANK(Výsledky!$HK$3),"",Výsledky!HK72)</f>
        <v/>
      </c>
      <c r="AO47" s="274" t="str">
        <f>IF(ISBLANK(Výsledky!$HR$3),"",Výsledky!HR72)</f>
        <v/>
      </c>
      <c r="AP47" s="274" t="str">
        <f>IF(ISBLANK(Výsledky!$HY$3),"",Výsledky!HY72)</f>
        <v/>
      </c>
      <c r="AQ47" s="274" t="str">
        <f>IF(ISBLANK(Výsledky!$IF$3),"",Výsledky!IF72)</f>
        <v/>
      </c>
      <c r="AR47" s="274" t="str">
        <f>IF(ISBLANK(Výsledky!$IM$3),"",Výsledky!IM72)</f>
        <v/>
      </c>
      <c r="AS47" s="274" t="str">
        <f>IF(ISBLANK(Výsledky!$IT$3),"",Výsledky!IT72)</f>
        <v/>
      </c>
      <c r="AT47" s="274" t="str">
        <f>IF(ISBLANK(Výsledky!$JA$3),"",Výsledky!JA72)</f>
        <v/>
      </c>
      <c r="AU47" s="274" t="str">
        <f>IF(ISBLANK(Výsledky!$JH$3),"",Výsledky!JH72)</f>
        <v/>
      </c>
      <c r="AV47" s="274" t="str">
        <f>IF(ISBLANK(Výsledky!$JO$3),"",Výsledky!JO72)</f>
        <v/>
      </c>
      <c r="AW47" s="274" t="str">
        <f>IF(ISBLANK(Výsledky!$JV$3),"",Výsledky!JV72)</f>
        <v/>
      </c>
      <c r="AX47" s="274" t="str">
        <f>IF(ISBLANK(Výsledky!$KC$3),"",Výsledky!KC72)</f>
        <v/>
      </c>
      <c r="AY47" s="274" t="str">
        <f>IF(ISBLANK(Výsledky!$KJ$3),"",Výsledky!KJ72)</f>
        <v/>
      </c>
      <c r="AZ47" s="274" t="str">
        <f>IF(ISBLANK(Výsledky!$KQ$3),"",Výsledky!KQ72)</f>
        <v/>
      </c>
      <c r="BA47" s="274" t="str">
        <f>IF(ISBLANK(Výsledky!$KX$3),"",Výsledky!KX72)</f>
        <v/>
      </c>
      <c r="BB47" s="274" t="str">
        <f>IF(ISBLANK(Výsledky!$LE$3),"",Výsledky!LE72)</f>
        <v/>
      </c>
      <c r="BC47" s="274" t="str">
        <f>IF(ISBLANK(Výsledky!$LL$3),"",Výsledky!LL72)</f>
        <v/>
      </c>
      <c r="BD47" s="274" t="str">
        <f>IF(ISBLANK(Výsledky!$LS$3),"",Výsledky!LS72)</f>
        <v/>
      </c>
      <c r="BE47" s="274" t="str">
        <f>IF(ISBLANK(Výsledky!$LZ$3),"",Výsledky!LZ72)</f>
        <v/>
      </c>
      <c r="BF47" s="274" t="str">
        <f>IF(ISBLANK(Výsledky!$MG$3),"",Výsledky!MG72)</f>
        <v/>
      </c>
      <c r="BG47" s="274" t="str">
        <f>IF(ISBLANK(Výsledky!$MN$3),"",Výsledky!MN72)</f>
        <v/>
      </c>
      <c r="BH47" s="274" t="str">
        <f>IF(ISBLANK(Výsledky!$MU$3),"",Výsledky!MU72)</f>
        <v/>
      </c>
      <c r="BI47" s="274" t="str">
        <f>IF(ISBLANK(Výsledky!$NB$3),"",Výsledky!NB72)</f>
        <v/>
      </c>
      <c r="BJ47" s="274" t="str">
        <f>IF(ISBLANK(Výsledky!$NI$3),"",Výsledky!NI72)</f>
        <v/>
      </c>
      <c r="BK47" s="274" t="str">
        <f>IF(ISBLANK(Výsledky!$NP$3),"",Výsledky!NP72)</f>
        <v/>
      </c>
      <c r="BL47" s="274" t="str">
        <f>IF(ISBLANK(Výsledky!$NW$3),"",Výsledky!NW72)</f>
        <v/>
      </c>
      <c r="BM47" s="274" t="str">
        <f>IF(ISBLANK(Výsledky!$OD$3),"",Výsledky!OD72)</f>
        <v/>
      </c>
      <c r="BN47" s="274" t="str">
        <f>IF(ISBLANK(Výsledky!$OK$3),"",Výsledky!OK72)</f>
        <v/>
      </c>
      <c r="BO47" s="274" t="str">
        <f>IF(ISBLANK(Výsledky!$OR$3),"",Výsledky!OR72)</f>
        <v/>
      </c>
      <c r="BP47" s="274" t="str">
        <f>IF(ISBLANK(Výsledky!$OY$3),"",Výsledky!OY72)</f>
        <v/>
      </c>
      <c r="BQ47" s="274" t="str">
        <f>IF(ISBLANK(Výsledky!$PF$3),"",Výsledky!PF72)</f>
        <v/>
      </c>
      <c r="BR47" s="274" t="str">
        <f>IF(ISBLANK(Výsledky!$PM$3),"",Výsledky!PM72)</f>
        <v/>
      </c>
      <c r="BS47" s="274" t="str">
        <f>IF(ISBLANK(Výsledky!$PT$3),"",Výsledky!PT72)</f>
        <v/>
      </c>
      <c r="BT47" s="274" t="str">
        <f>IF(ISBLANK(Výsledky!$QA$3),"",Výsledky!QA72)</f>
        <v/>
      </c>
      <c r="BU47" s="274" t="str">
        <f>IF(ISBLANK(Výsledky!$QH$3),"",Výsledky!QH113)</f>
        <v/>
      </c>
      <c r="BV47" s="274" t="str">
        <f>IF(ISBLANK(Výsledky!$QO$3),"",Výsledky!QO113)</f>
        <v/>
      </c>
      <c r="BW47" s="284" t="str">
        <f>IF(ISBLANK(Výsledky!$QV$3),"",Výsledky!QV113)</f>
        <v/>
      </c>
      <c r="BX47" s="284"/>
      <c r="BY47" s="286"/>
      <c r="BZ47" s="201"/>
      <c r="CA47" s="8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>
      <c r="A48" s="1"/>
      <c r="B48" s="246" t="s">
        <v>136</v>
      </c>
      <c r="C48" s="57">
        <f>Tipy!A60</f>
        <v>22</v>
      </c>
      <c r="D48" s="256" t="str">
        <f>IF(Tipy!B60="","",Tipy!B60)</f>
        <v>REDbull</v>
      </c>
      <c r="E48" s="55">
        <f>SUM(F48:J48)</f>
        <v>70</v>
      </c>
      <c r="F48" s="260">
        <f>IF(ISBLANK(Výsledky!$I$3),"-",SUM(K48:P48,R48,T48,V48,W48,Y48,AA48,AC48,AD48,AF48:AH48,AJ48,AL48:AN48,AQ48,AT48:AV48,AX48,AZ48,BC48,BE48,BH48:BK48,BM48,BP48,BQ48,BS48,BU48,BV48))</f>
        <v>70</v>
      </c>
      <c r="G48" s="294" t="str">
        <f>IF(ISBLANK(Výsledky!$AY$3),"-",SUM(Q48,U48,X48,AB48,AE48,AI48,AW48,AY48,BD48,BF48,BL48,BN48,BR48,BT48,BW48))</f>
        <v>-</v>
      </c>
      <c r="H48" s="295" t="str">
        <f>IF(ISBLANK(Výsledky!$BM$3),"-",SUM(S48,Z48,AK48,AP48,AR48,BA48))</f>
        <v>-</v>
      </c>
      <c r="I48" s="261" t="str">
        <f>IF(ISBLANK(Výsledky!$GI$3),"-",SUM(AO48,AS48,BB48,BG48,BO48,BX48))</f>
        <v>-</v>
      </c>
      <c r="J48" s="282" t="str">
        <f>IF(ISBLANK(Výsledky!$I$3),"",Výsledky!I65)</f>
        <v>-</v>
      </c>
      <c r="K48" s="285">
        <f>IF(ISBLANK(Výsledky!$P$3),"",Výsledky!P66)</f>
        <v>20</v>
      </c>
      <c r="L48" s="288">
        <f>IF(ISBLANK(Výsledky!$W$3),"",Výsledky!W66)</f>
        <v>40</v>
      </c>
      <c r="M48" s="274">
        <f>IF(ISBLANK(Výsledky!$AD$3),"",Výsledky!AD66)</f>
        <v>10</v>
      </c>
      <c r="N48" s="274" t="str">
        <f>IF(ISBLANK(Výsledky!$AK$3),"",Výsledky!AK60)</f>
        <v/>
      </c>
      <c r="O48" s="274" t="str">
        <f>IF(ISBLANK(Výsledky!$AR$3),"",Výsledky!AR60)</f>
        <v/>
      </c>
      <c r="P48" s="274" t="str">
        <f>IF(ISBLANK(Výsledky!$AY$3),"",Výsledky!AY60)</f>
        <v/>
      </c>
      <c r="Q48" s="274" t="str">
        <f>IF(ISBLANK(Výsledky!$BF$3),"",Výsledky!BF60)</f>
        <v/>
      </c>
      <c r="R48" s="274" t="str">
        <f>IF(ISBLANK(Výsledky!$BM$3),"",Výsledky!BM60)</f>
        <v/>
      </c>
      <c r="S48" s="274" t="str">
        <f>IF(ISBLANK(Výsledky!$BT$3),"",Výsledky!BT60)</f>
        <v/>
      </c>
      <c r="T48" s="274" t="str">
        <f>IF(ISBLANK(Výsledky!$CA$3),"",Výsledky!CA60)</f>
        <v/>
      </c>
      <c r="U48" s="274" t="str">
        <f>IF(ISBLANK(Výsledky!$CH$3),"",Výsledky!CH60)</f>
        <v/>
      </c>
      <c r="V48" s="274" t="str">
        <f>IF(ISBLANK(Výsledky!$CO$3),"",Výsledky!CO60)</f>
        <v/>
      </c>
      <c r="W48" s="274" t="str">
        <f>IF(ISBLANK(Výsledky!$CV$3),"",Výsledky!CV60)</f>
        <v/>
      </c>
      <c r="X48" s="274" t="str">
        <f>IF(ISBLANK(Výsledky!$DC$3),"",Výsledky!DC60)</f>
        <v/>
      </c>
      <c r="Y48" s="274" t="str">
        <f>IF(ISBLANK(Výsledky!$DJ$3),"",Výsledky!DJ60)</f>
        <v/>
      </c>
      <c r="Z48" s="274" t="str">
        <f>IF(ISBLANK(Výsledky!$DQ$3),"",Výsledky!DQ60)</f>
        <v/>
      </c>
      <c r="AA48" s="274" t="str">
        <f>IF(ISBLANK(Výsledky!$DX$3),"",Výsledky!DX60)</f>
        <v/>
      </c>
      <c r="AB48" s="274" t="str">
        <f>IF(ISBLANK(Výsledky!$EE$3),"",Výsledky!EE60)</f>
        <v/>
      </c>
      <c r="AC48" s="274" t="str">
        <f>IF(ISBLANK(Výsledky!$EL$3),"",Výsledky!EL60)</f>
        <v/>
      </c>
      <c r="AD48" s="274" t="str">
        <f>IF(ISBLANK(Výsledky!$ES$3),"",Výsledky!ES60)</f>
        <v/>
      </c>
      <c r="AE48" s="274" t="str">
        <f>IF(ISBLANK(Výsledky!$EZ$3),"",Výsledky!EZ60)</f>
        <v/>
      </c>
      <c r="AF48" s="274" t="str">
        <f>IF(ISBLANK(Výsledky!$FG$3),"",Výsledky!FG60)</f>
        <v/>
      </c>
      <c r="AG48" s="274" t="str">
        <f>IF(ISBLANK(Výsledky!$FN$3),"",Výsledky!FN60)</f>
        <v/>
      </c>
      <c r="AH48" s="274" t="str">
        <f>IF(ISBLANK(Výsledky!$FU$3),"",Výsledky!FU60)</f>
        <v/>
      </c>
      <c r="AI48" s="274" t="str">
        <f>IF(ISBLANK(Výsledky!$GB$3),"",Výsledky!GB60)</f>
        <v/>
      </c>
      <c r="AJ48" s="274" t="str">
        <f>IF(ISBLANK(Výsledky!$GI$3),"",Výsledky!GI60)</f>
        <v/>
      </c>
      <c r="AK48" s="274" t="str">
        <f>IF(ISBLANK(Výsledky!$GP$3),"",Výsledky!GP60)</f>
        <v/>
      </c>
      <c r="AL48" s="274" t="str">
        <f>IF(ISBLANK(Výsledky!$GW$3),"",Výsledky!GW60)</f>
        <v/>
      </c>
      <c r="AM48" s="274" t="str">
        <f>IF(ISBLANK(Výsledky!$HD$3),"",Výsledky!HD60)</f>
        <v/>
      </c>
      <c r="AN48" s="274" t="str">
        <f>IF(ISBLANK(Výsledky!$HK$3),"",Výsledky!HK60)</f>
        <v/>
      </c>
      <c r="AO48" s="274" t="str">
        <f>IF(ISBLANK(Výsledky!$HR$3),"",Výsledky!HR60)</f>
        <v/>
      </c>
      <c r="AP48" s="274" t="str">
        <f>IF(ISBLANK(Výsledky!$HY$3),"",Výsledky!HY60)</f>
        <v/>
      </c>
      <c r="AQ48" s="274" t="str">
        <f>IF(ISBLANK(Výsledky!$IF$3),"",Výsledky!IF60)</f>
        <v/>
      </c>
      <c r="AR48" s="274" t="str">
        <f>IF(ISBLANK(Výsledky!$IM$3),"",Výsledky!IM60)</f>
        <v/>
      </c>
      <c r="AS48" s="274" t="str">
        <f>IF(ISBLANK(Výsledky!$IT$3),"",Výsledky!IT60)</f>
        <v/>
      </c>
      <c r="AT48" s="274" t="str">
        <f>IF(ISBLANK(Výsledky!$JA$3),"",Výsledky!JA60)</f>
        <v/>
      </c>
      <c r="AU48" s="274" t="str">
        <f>IF(ISBLANK(Výsledky!$JH$3),"",Výsledky!JH60)</f>
        <v/>
      </c>
      <c r="AV48" s="274" t="str">
        <f>IF(ISBLANK(Výsledky!$JO$3),"",Výsledky!JO60)</f>
        <v/>
      </c>
      <c r="AW48" s="274" t="str">
        <f>IF(ISBLANK(Výsledky!$JV$3),"",Výsledky!JV60)</f>
        <v/>
      </c>
      <c r="AX48" s="274" t="str">
        <f>IF(ISBLANK(Výsledky!$KC$3),"",Výsledky!KC60)</f>
        <v/>
      </c>
      <c r="AY48" s="274" t="str">
        <f>IF(ISBLANK(Výsledky!$KJ$3),"",Výsledky!KJ60)</f>
        <v/>
      </c>
      <c r="AZ48" s="274" t="str">
        <f>IF(ISBLANK(Výsledky!$KQ$3),"",Výsledky!KQ60)</f>
        <v/>
      </c>
      <c r="BA48" s="274" t="str">
        <f>IF(ISBLANK(Výsledky!$KX$3),"",Výsledky!KX60)</f>
        <v/>
      </c>
      <c r="BB48" s="274" t="str">
        <f>IF(ISBLANK(Výsledky!$LE$3),"",Výsledky!LE60)</f>
        <v/>
      </c>
      <c r="BC48" s="274" t="str">
        <f>IF(ISBLANK(Výsledky!$LL$3),"",Výsledky!LL60)</f>
        <v/>
      </c>
      <c r="BD48" s="274" t="str">
        <f>IF(ISBLANK(Výsledky!$LS$3),"",Výsledky!LS60)</f>
        <v/>
      </c>
      <c r="BE48" s="274" t="str">
        <f>IF(ISBLANK(Výsledky!$LZ$3),"",Výsledky!LZ60)</f>
        <v/>
      </c>
      <c r="BF48" s="274" t="str">
        <f>IF(ISBLANK(Výsledky!$MG$3),"",Výsledky!MG60)</f>
        <v/>
      </c>
      <c r="BG48" s="274" t="str">
        <f>IF(ISBLANK(Výsledky!$MN$3),"",Výsledky!MN60)</f>
        <v/>
      </c>
      <c r="BH48" s="274" t="str">
        <f>IF(ISBLANK(Výsledky!$MU$3),"",Výsledky!MU60)</f>
        <v/>
      </c>
      <c r="BI48" s="274" t="str">
        <f>IF(ISBLANK(Výsledky!$NB$3),"",Výsledky!NB60)</f>
        <v/>
      </c>
      <c r="BJ48" s="274" t="str">
        <f>IF(ISBLANK(Výsledky!$NI$3),"",Výsledky!NI60)</f>
        <v/>
      </c>
      <c r="BK48" s="274" t="str">
        <f>IF(ISBLANK(Výsledky!$NP$3),"",Výsledky!NP60)</f>
        <v/>
      </c>
      <c r="BL48" s="274" t="str">
        <f>IF(ISBLANK(Výsledky!$NW$3),"",Výsledky!NW60)</f>
        <v/>
      </c>
      <c r="BM48" s="274" t="str">
        <f>IF(ISBLANK(Výsledky!$OD$3),"",Výsledky!OD60)</f>
        <v/>
      </c>
      <c r="BN48" s="274" t="str">
        <f>IF(ISBLANK(Výsledky!$OK$3),"",Výsledky!OK60)</f>
        <v/>
      </c>
      <c r="BO48" s="274" t="str">
        <f>IF(ISBLANK(Výsledky!$OR$3),"",Výsledky!OR60)</f>
        <v/>
      </c>
      <c r="BP48" s="274" t="str">
        <f>IF(ISBLANK(Výsledky!$OY$3),"",Výsledky!OY60)</f>
        <v/>
      </c>
      <c r="BQ48" s="274" t="str">
        <f>IF(ISBLANK(Výsledky!$PF$3),"",Výsledky!PF60)</f>
        <v/>
      </c>
      <c r="BR48" s="274" t="str">
        <f>IF(ISBLANK(Výsledky!$PM$3),"",Výsledky!PM60)</f>
        <v/>
      </c>
      <c r="BS48" s="274" t="str">
        <f>IF(ISBLANK(Výsledky!$PT$3),"",Výsledky!PT60)</f>
        <v/>
      </c>
      <c r="BT48" s="274" t="str">
        <f>IF(ISBLANK(Výsledky!$QA$3),"",Výsledky!QA60)</f>
        <v/>
      </c>
      <c r="BU48" s="274" t="str">
        <f>IF(ISBLANK(Výsledky!$QH$3),"",Výsledky!QH101)</f>
        <v/>
      </c>
      <c r="BV48" s="274" t="str">
        <f>IF(ISBLANK(Výsledky!$QO$3),"",Výsledky!QO101)</f>
        <v/>
      </c>
      <c r="BW48" s="284" t="str">
        <f>IF(ISBLANK(Výsledky!$QV$3),"",Výsledky!QV101)</f>
        <v/>
      </c>
      <c r="BX48" s="284"/>
      <c r="BY48" s="286"/>
      <c r="BZ48" s="201"/>
      <c r="CA48" s="8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>
      <c r="A49" s="1"/>
      <c r="B49" s="246" t="s">
        <v>137</v>
      </c>
      <c r="C49" s="57">
        <f>Tipy!A25</f>
        <v>24</v>
      </c>
      <c r="D49" s="256" t="str">
        <f>IF(Tipy!B25="","",Tipy!B25)</f>
        <v>ja</v>
      </c>
      <c r="E49" s="55">
        <f>SUM(F49:J49)</f>
        <v>70</v>
      </c>
      <c r="F49" s="260">
        <f>IF(ISBLANK(Výsledky!$I$3),"-",SUM(K49:P49,R49,T49,V49,W49,Y49,AA49,AC49,AD49,AF49:AH49,AJ49,AL49:AN49,AQ49,AT49:AV49,AX49,AZ49,BC49,BE49,BH49:BK49,BM49,BP49,BQ49,BS49,BU49,BV49))</f>
        <v>70</v>
      </c>
      <c r="G49" s="294" t="str">
        <f>IF(ISBLANK(Výsledky!$AY$3),"-",SUM(Q49,U49,X49,AB49,AE49,AI49,AW49,AY49,BD49,BF49,BL49,BN49,BR49,BT49,BW49))</f>
        <v>-</v>
      </c>
      <c r="H49" s="295" t="str">
        <f>IF(ISBLANK(Výsledky!$BM$3),"-",SUM(S49,Z49,AK49,AP49,AR49,BA49))</f>
        <v>-</v>
      </c>
      <c r="I49" s="261" t="str">
        <f>IF(ISBLANK(Výsledky!$GI$3),"-",SUM(AO49,AS49,BB49,BG49,BO49,BX49))</f>
        <v>-</v>
      </c>
      <c r="J49" s="282" t="str">
        <f>IF(ISBLANK(Výsledky!$I$3),"",Výsledky!I31)</f>
        <v>-</v>
      </c>
      <c r="K49" s="285">
        <f>IF(ISBLANK(Výsledky!$P$3),"",Výsledky!P31)</f>
        <v>0</v>
      </c>
      <c r="L49" s="288">
        <f>IF(ISBLANK(Výsledky!$W$3),"",Výsledky!W31)</f>
        <v>50</v>
      </c>
      <c r="M49" s="274">
        <f>IF(ISBLANK(Výsledky!$AD$3),"",Výsledky!AD31)</f>
        <v>20</v>
      </c>
      <c r="N49" s="274" t="str">
        <f>IF(ISBLANK(Výsledky!$AK$3),"",Výsledky!AK28)</f>
        <v/>
      </c>
      <c r="O49" s="274" t="str">
        <f>IF(ISBLANK(Výsledky!$AR$3),"",Výsledky!AR28)</f>
        <v/>
      </c>
      <c r="P49" s="274" t="str">
        <f>IF(ISBLANK(Výsledky!$AY$3),"",Výsledky!AY28)</f>
        <v/>
      </c>
      <c r="Q49" s="274" t="str">
        <f>IF(ISBLANK(Výsledky!$BF$3),"",Výsledky!BF28)</f>
        <v/>
      </c>
      <c r="R49" s="274" t="str">
        <f>IF(ISBLANK(Výsledky!$BM$3),"",Výsledky!BM28)</f>
        <v/>
      </c>
      <c r="S49" s="274" t="str">
        <f>IF(ISBLANK(Výsledky!$BT$3),"",Výsledky!BT28)</f>
        <v/>
      </c>
      <c r="T49" s="274" t="str">
        <f>IF(ISBLANK(Výsledky!$CA$3),"",Výsledky!CA28)</f>
        <v/>
      </c>
      <c r="U49" s="274" t="str">
        <f>IF(ISBLANK(Výsledky!$CH$3),"",Výsledky!CH28)</f>
        <v/>
      </c>
      <c r="V49" s="274" t="str">
        <f>IF(ISBLANK(Výsledky!$CO$3),"",Výsledky!CO28)</f>
        <v/>
      </c>
      <c r="W49" s="274" t="str">
        <f>IF(ISBLANK(Výsledky!$CV$3),"",Výsledky!CV28)</f>
        <v/>
      </c>
      <c r="X49" s="274" t="str">
        <f>IF(ISBLANK(Výsledky!$DC$3),"",Výsledky!DC28)</f>
        <v/>
      </c>
      <c r="Y49" s="274" t="str">
        <f>IF(ISBLANK(Výsledky!$DJ$3),"",Výsledky!DJ28)</f>
        <v/>
      </c>
      <c r="Z49" s="274" t="str">
        <f>IF(ISBLANK(Výsledky!$DQ$3),"",Výsledky!DQ28)</f>
        <v/>
      </c>
      <c r="AA49" s="274" t="str">
        <f>IF(ISBLANK(Výsledky!$DX$3),"",Výsledky!DX28)</f>
        <v/>
      </c>
      <c r="AB49" s="274" t="str">
        <f>IF(ISBLANK(Výsledky!$EE$3),"",Výsledky!EE28)</f>
        <v/>
      </c>
      <c r="AC49" s="274" t="str">
        <f>IF(ISBLANK(Výsledky!$EL$3),"",Výsledky!EL28)</f>
        <v/>
      </c>
      <c r="AD49" s="274" t="str">
        <f>IF(ISBLANK(Výsledky!$ES$3),"",Výsledky!ES28)</f>
        <v/>
      </c>
      <c r="AE49" s="274" t="str">
        <f>IF(ISBLANK(Výsledky!$EZ$3),"",Výsledky!EZ28)</f>
        <v/>
      </c>
      <c r="AF49" s="274" t="str">
        <f>IF(ISBLANK(Výsledky!$FG$3),"",Výsledky!FG28)</f>
        <v/>
      </c>
      <c r="AG49" s="274" t="str">
        <f>IF(ISBLANK(Výsledky!$FN$3),"",Výsledky!FN28)</f>
        <v/>
      </c>
      <c r="AH49" s="274" t="str">
        <f>IF(ISBLANK(Výsledky!$FU$3),"",Výsledky!FU28)</f>
        <v/>
      </c>
      <c r="AI49" s="274" t="str">
        <f>IF(ISBLANK(Výsledky!$GB$3),"",Výsledky!GB28)</f>
        <v/>
      </c>
      <c r="AJ49" s="274" t="str">
        <f>IF(ISBLANK(Výsledky!$GI$3),"",Výsledky!GI28)</f>
        <v/>
      </c>
      <c r="AK49" s="274" t="str">
        <f>IF(ISBLANK(Výsledky!$GP$3),"",Výsledky!GP28)</f>
        <v/>
      </c>
      <c r="AL49" s="274" t="str">
        <f>IF(ISBLANK(Výsledky!$GW$3),"",Výsledky!GW28)</f>
        <v/>
      </c>
      <c r="AM49" s="274" t="str">
        <f>IF(ISBLANK(Výsledky!$HD$3),"",Výsledky!HD28)</f>
        <v/>
      </c>
      <c r="AN49" s="274" t="str">
        <f>IF(ISBLANK(Výsledky!$HK$3),"",Výsledky!HK28)</f>
        <v/>
      </c>
      <c r="AO49" s="274" t="str">
        <f>IF(ISBLANK(Výsledky!$HR$3),"",Výsledky!HR28)</f>
        <v/>
      </c>
      <c r="AP49" s="274" t="str">
        <f>IF(ISBLANK(Výsledky!$HY$3),"",Výsledky!HY28)</f>
        <v/>
      </c>
      <c r="AQ49" s="274" t="str">
        <f>IF(ISBLANK(Výsledky!$IF$3),"",Výsledky!IF28)</f>
        <v/>
      </c>
      <c r="AR49" s="274" t="str">
        <f>IF(ISBLANK(Výsledky!$IM$3),"",Výsledky!IM28)</f>
        <v/>
      </c>
      <c r="AS49" s="274" t="str">
        <f>IF(ISBLANK(Výsledky!$IT$3),"",Výsledky!IT28)</f>
        <v/>
      </c>
      <c r="AT49" s="274" t="str">
        <f>IF(ISBLANK(Výsledky!$JA$3),"",Výsledky!JA28)</f>
        <v/>
      </c>
      <c r="AU49" s="274" t="str">
        <f>IF(ISBLANK(Výsledky!$JH$3),"",Výsledky!JH28)</f>
        <v/>
      </c>
      <c r="AV49" s="274" t="str">
        <f>IF(ISBLANK(Výsledky!$JO$3),"",Výsledky!JO28)</f>
        <v/>
      </c>
      <c r="AW49" s="274" t="str">
        <f>IF(ISBLANK(Výsledky!$JV$3),"",Výsledky!JV28)</f>
        <v/>
      </c>
      <c r="AX49" s="274" t="str">
        <f>IF(ISBLANK(Výsledky!$KC$3),"",Výsledky!KC28)</f>
        <v/>
      </c>
      <c r="AY49" s="274" t="str">
        <f>IF(ISBLANK(Výsledky!$KJ$3),"",Výsledky!KJ28)</f>
        <v/>
      </c>
      <c r="AZ49" s="274" t="str">
        <f>IF(ISBLANK(Výsledky!$KQ$3),"",Výsledky!KQ28)</f>
        <v/>
      </c>
      <c r="BA49" s="274" t="str">
        <f>IF(ISBLANK(Výsledky!$KX$3),"",Výsledky!KX28)</f>
        <v/>
      </c>
      <c r="BB49" s="274" t="str">
        <f>IF(ISBLANK(Výsledky!$LE$3),"",Výsledky!LE28)</f>
        <v/>
      </c>
      <c r="BC49" s="274" t="str">
        <f>IF(ISBLANK(Výsledky!$LL$3),"",Výsledky!LL28)</f>
        <v/>
      </c>
      <c r="BD49" s="274" t="str">
        <f>IF(ISBLANK(Výsledky!$LS$3),"",Výsledky!LS28)</f>
        <v/>
      </c>
      <c r="BE49" s="274" t="str">
        <f>IF(ISBLANK(Výsledky!$LZ$3),"",Výsledky!LZ28)</f>
        <v/>
      </c>
      <c r="BF49" s="274" t="str">
        <f>IF(ISBLANK(Výsledky!$MG$3),"",Výsledky!MG28)</f>
        <v/>
      </c>
      <c r="BG49" s="274" t="str">
        <f>IF(ISBLANK(Výsledky!$MN$3),"",Výsledky!MN28)</f>
        <v/>
      </c>
      <c r="BH49" s="274" t="str">
        <f>IF(ISBLANK(Výsledky!$MU$3),"",Výsledky!MU28)</f>
        <v/>
      </c>
      <c r="BI49" s="274" t="str">
        <f>IF(ISBLANK(Výsledky!$NB$3),"",Výsledky!NB28)</f>
        <v/>
      </c>
      <c r="BJ49" s="274" t="str">
        <f>IF(ISBLANK(Výsledky!$NI$3),"",Výsledky!NI28)</f>
        <v/>
      </c>
      <c r="BK49" s="274" t="str">
        <f>IF(ISBLANK(Výsledky!$NP$3),"",Výsledky!NP28)</f>
        <v/>
      </c>
      <c r="BL49" s="274" t="str">
        <f>IF(ISBLANK(Výsledky!$NW$3),"",Výsledky!NW28)</f>
        <v/>
      </c>
      <c r="BM49" s="274" t="str">
        <f>IF(ISBLANK(Výsledky!$OD$3),"",Výsledky!OD28)</f>
        <v/>
      </c>
      <c r="BN49" s="274" t="str">
        <f>IF(ISBLANK(Výsledky!$OK$3),"",Výsledky!OK28)</f>
        <v/>
      </c>
      <c r="BO49" s="274" t="str">
        <f>IF(ISBLANK(Výsledky!$OR$3),"",Výsledky!OR28)</f>
        <v/>
      </c>
      <c r="BP49" s="274" t="str">
        <f>IF(ISBLANK(Výsledky!$OY$3),"",Výsledky!OY28)</f>
        <v/>
      </c>
      <c r="BQ49" s="274" t="str">
        <f>IF(ISBLANK(Výsledky!$PF$3),"",Výsledky!PF28)</f>
        <v/>
      </c>
      <c r="BR49" s="274" t="str">
        <f>IF(ISBLANK(Výsledky!$PM$3),"",Výsledky!PM28)</f>
        <v/>
      </c>
      <c r="BS49" s="274" t="str">
        <f>IF(ISBLANK(Výsledky!$PT$3),"",Výsledky!PT28)</f>
        <v/>
      </c>
      <c r="BT49" s="274" t="str">
        <f>IF(ISBLANK(Výsledky!$QA$3),"",Výsledky!QA28)</f>
        <v/>
      </c>
      <c r="BU49" s="274" t="str">
        <f>IF(ISBLANK(Výsledky!$QH$3),"",Výsledky!QH69)</f>
        <v/>
      </c>
      <c r="BV49" s="274" t="str">
        <f>IF(ISBLANK(Výsledky!$QO$3),"",Výsledky!QO69)</f>
        <v/>
      </c>
      <c r="BW49" s="284" t="str">
        <f>IF(ISBLANK(Výsledky!$QV$3),"",Výsledky!QV69)</f>
        <v/>
      </c>
      <c r="BX49" s="284"/>
      <c r="BY49" s="286"/>
      <c r="BZ49" s="201"/>
      <c r="CA49" s="8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>
      <c r="A50" s="1"/>
      <c r="B50" s="246" t="s">
        <v>138</v>
      </c>
      <c r="C50" s="57">
        <f>Tipy!A41</f>
        <v>43</v>
      </c>
      <c r="D50" s="256" t="str">
        <f>IF(Tipy!B41="","",Tipy!B41)</f>
        <v>MarianV</v>
      </c>
      <c r="E50" s="55">
        <f>SUM(F50:J50)</f>
        <v>70</v>
      </c>
      <c r="F50" s="260">
        <f>IF(ISBLANK(Výsledky!$I$3),"-",SUM(K50:P50,R50,T50,V50,W50,Y50,AA50,AC50,AD50,AF50:AH50,AJ50,AL50:AN50,AQ50,AT50:AV50,AX50,AZ50,BC50,BE50,BH50:BK50,BM50,BP50,BQ50,BS50,BU50,BV50))</f>
        <v>70</v>
      </c>
      <c r="G50" s="294" t="str">
        <f>IF(ISBLANK(Výsledky!$AY$3),"-",SUM(Q50,U50,X50,AB50,AE50,AI50,AW50,AY50,BD50,BF50,BL50,BN50,BR50,BT50,BW50))</f>
        <v>-</v>
      </c>
      <c r="H50" s="295" t="str">
        <f>IF(ISBLANK(Výsledky!$BM$3),"-",SUM(S50,Z50,AK50,AP50,AR50,BA50))</f>
        <v>-</v>
      </c>
      <c r="I50" s="261" t="str">
        <f>IF(ISBLANK(Výsledky!$GI$3),"-",SUM(AO50,AS50,BB50,BG50,BO50,BX50))</f>
        <v>-</v>
      </c>
      <c r="J50" s="282" t="str">
        <f>IF(ISBLANK(Výsledky!$I$3),"",Výsledky!I47)</f>
        <v>-</v>
      </c>
      <c r="K50" s="285">
        <f>IF(ISBLANK(Výsledky!$P$3),"",Výsledky!P47)</f>
        <v>0</v>
      </c>
      <c r="L50" s="288">
        <f>IF(ISBLANK(Výsledky!$W$3),"",Výsledky!W47)</f>
        <v>20</v>
      </c>
      <c r="M50" s="274">
        <f>IF(ISBLANK(Výsledky!$AD$3),"",Výsledky!AD47)</f>
        <v>50</v>
      </c>
      <c r="N50" s="274" t="str">
        <f>IF(ISBLANK(Výsledky!$AK$3),"",Výsledky!AK43)</f>
        <v/>
      </c>
      <c r="O50" s="274" t="str">
        <f>IF(ISBLANK(Výsledky!$AR$3),"",Výsledky!AR43)</f>
        <v/>
      </c>
      <c r="P50" s="274" t="str">
        <f>IF(ISBLANK(Výsledky!$AY$3),"",Výsledky!AY43)</f>
        <v/>
      </c>
      <c r="Q50" s="274" t="str">
        <f>IF(ISBLANK(Výsledky!$BF$3),"",Výsledky!BF43)</f>
        <v/>
      </c>
      <c r="R50" s="274" t="str">
        <f>IF(ISBLANK(Výsledky!$BM$3),"",Výsledky!BM43)</f>
        <v/>
      </c>
      <c r="S50" s="274" t="str">
        <f>IF(ISBLANK(Výsledky!$BT$3),"",Výsledky!BT43)</f>
        <v/>
      </c>
      <c r="T50" s="274" t="str">
        <f>IF(ISBLANK(Výsledky!$CA$3),"",Výsledky!CA43)</f>
        <v/>
      </c>
      <c r="U50" s="274" t="str">
        <f>IF(ISBLANK(Výsledky!$CH$3),"",Výsledky!CH43)</f>
        <v/>
      </c>
      <c r="V50" s="274" t="str">
        <f>IF(ISBLANK(Výsledky!$CO$3),"",Výsledky!CO43)</f>
        <v/>
      </c>
      <c r="W50" s="274" t="str">
        <f>IF(ISBLANK(Výsledky!$CV$3),"",Výsledky!CV43)</f>
        <v/>
      </c>
      <c r="X50" s="274" t="str">
        <f>IF(ISBLANK(Výsledky!$DC$3),"",Výsledky!DC43)</f>
        <v/>
      </c>
      <c r="Y50" s="274" t="str">
        <f>IF(ISBLANK(Výsledky!$DJ$3),"",Výsledky!DJ43)</f>
        <v/>
      </c>
      <c r="Z50" s="274" t="str">
        <f>IF(ISBLANK(Výsledky!$DQ$3),"",Výsledky!DQ43)</f>
        <v/>
      </c>
      <c r="AA50" s="274" t="str">
        <f>IF(ISBLANK(Výsledky!$DX$3),"",Výsledky!DX43)</f>
        <v/>
      </c>
      <c r="AB50" s="274" t="str">
        <f>IF(ISBLANK(Výsledky!$EE$3),"",Výsledky!EE43)</f>
        <v/>
      </c>
      <c r="AC50" s="274" t="str">
        <f>IF(ISBLANK(Výsledky!$EL$3),"",Výsledky!EL43)</f>
        <v/>
      </c>
      <c r="AD50" s="274" t="str">
        <f>IF(ISBLANK(Výsledky!$ES$3),"",Výsledky!ES43)</f>
        <v/>
      </c>
      <c r="AE50" s="274" t="str">
        <f>IF(ISBLANK(Výsledky!$EZ$3),"",Výsledky!EZ43)</f>
        <v/>
      </c>
      <c r="AF50" s="274" t="str">
        <f>IF(ISBLANK(Výsledky!$FG$3),"",Výsledky!FG43)</f>
        <v/>
      </c>
      <c r="AG50" s="274" t="str">
        <f>IF(ISBLANK(Výsledky!$FN$3),"",Výsledky!FN43)</f>
        <v/>
      </c>
      <c r="AH50" s="274" t="str">
        <f>IF(ISBLANK(Výsledky!$FU$3),"",Výsledky!FU43)</f>
        <v/>
      </c>
      <c r="AI50" s="274" t="str">
        <f>IF(ISBLANK(Výsledky!$GB$3),"",Výsledky!GB43)</f>
        <v/>
      </c>
      <c r="AJ50" s="274" t="str">
        <f>IF(ISBLANK(Výsledky!$GI$3),"",Výsledky!GI43)</f>
        <v/>
      </c>
      <c r="AK50" s="274" t="str">
        <f>IF(ISBLANK(Výsledky!$GP$3),"",Výsledky!GP43)</f>
        <v/>
      </c>
      <c r="AL50" s="274" t="str">
        <f>IF(ISBLANK(Výsledky!$GW$3),"",Výsledky!GW43)</f>
        <v/>
      </c>
      <c r="AM50" s="274" t="str">
        <f>IF(ISBLANK(Výsledky!$HD$3),"",Výsledky!HD43)</f>
        <v/>
      </c>
      <c r="AN50" s="274" t="str">
        <f>IF(ISBLANK(Výsledky!$HK$3),"",Výsledky!HK43)</f>
        <v/>
      </c>
      <c r="AO50" s="274" t="str">
        <f>IF(ISBLANK(Výsledky!$HR$3),"",Výsledky!HR43)</f>
        <v/>
      </c>
      <c r="AP50" s="274" t="str">
        <f>IF(ISBLANK(Výsledky!$HY$3),"",Výsledky!HY43)</f>
        <v/>
      </c>
      <c r="AQ50" s="274" t="str">
        <f>IF(ISBLANK(Výsledky!$IF$3),"",Výsledky!IF43)</f>
        <v/>
      </c>
      <c r="AR50" s="274" t="str">
        <f>IF(ISBLANK(Výsledky!$IM$3),"",Výsledky!IM43)</f>
        <v/>
      </c>
      <c r="AS50" s="274" t="str">
        <f>IF(ISBLANK(Výsledky!$IT$3),"",Výsledky!IT43)</f>
        <v/>
      </c>
      <c r="AT50" s="274" t="str">
        <f>IF(ISBLANK(Výsledky!$JA$3),"",Výsledky!JA43)</f>
        <v/>
      </c>
      <c r="AU50" s="274" t="str">
        <f>IF(ISBLANK(Výsledky!$JH$3),"",Výsledky!JH43)</f>
        <v/>
      </c>
      <c r="AV50" s="274" t="str">
        <f>IF(ISBLANK(Výsledky!$JO$3),"",Výsledky!JO43)</f>
        <v/>
      </c>
      <c r="AW50" s="274" t="str">
        <f>IF(ISBLANK(Výsledky!$JV$3),"",Výsledky!JV43)</f>
        <v/>
      </c>
      <c r="AX50" s="274" t="str">
        <f>IF(ISBLANK(Výsledky!$KC$3),"",Výsledky!KC43)</f>
        <v/>
      </c>
      <c r="AY50" s="274" t="str">
        <f>IF(ISBLANK(Výsledky!$KJ$3),"",Výsledky!KJ43)</f>
        <v/>
      </c>
      <c r="AZ50" s="274" t="str">
        <f>IF(ISBLANK(Výsledky!$KQ$3),"",Výsledky!KQ43)</f>
        <v/>
      </c>
      <c r="BA50" s="274" t="str">
        <f>IF(ISBLANK(Výsledky!$KX$3),"",Výsledky!KX43)</f>
        <v/>
      </c>
      <c r="BB50" s="274" t="str">
        <f>IF(ISBLANK(Výsledky!$LE$3),"",Výsledky!LE43)</f>
        <v/>
      </c>
      <c r="BC50" s="274" t="str">
        <f>IF(ISBLANK(Výsledky!$LL$3),"",Výsledky!LL43)</f>
        <v/>
      </c>
      <c r="BD50" s="274" t="str">
        <f>IF(ISBLANK(Výsledky!$LS$3),"",Výsledky!LS43)</f>
        <v/>
      </c>
      <c r="BE50" s="274" t="str">
        <f>IF(ISBLANK(Výsledky!$LZ$3),"",Výsledky!LZ43)</f>
        <v/>
      </c>
      <c r="BF50" s="274" t="str">
        <f>IF(ISBLANK(Výsledky!$MG$3),"",Výsledky!MG43)</f>
        <v/>
      </c>
      <c r="BG50" s="274" t="str">
        <f>IF(ISBLANK(Výsledky!$MN$3),"",Výsledky!MN43)</f>
        <v/>
      </c>
      <c r="BH50" s="274" t="str">
        <f>IF(ISBLANK(Výsledky!$MU$3),"",Výsledky!MU43)</f>
        <v/>
      </c>
      <c r="BI50" s="274" t="str">
        <f>IF(ISBLANK(Výsledky!$NB$3),"",Výsledky!NB43)</f>
        <v/>
      </c>
      <c r="BJ50" s="274" t="str">
        <f>IF(ISBLANK(Výsledky!$NI$3),"",Výsledky!NI43)</f>
        <v/>
      </c>
      <c r="BK50" s="274" t="str">
        <f>IF(ISBLANK(Výsledky!$NP$3),"",Výsledky!NP43)</f>
        <v/>
      </c>
      <c r="BL50" s="274" t="str">
        <f>IF(ISBLANK(Výsledky!$NW$3),"",Výsledky!NW43)</f>
        <v/>
      </c>
      <c r="BM50" s="274" t="str">
        <f>IF(ISBLANK(Výsledky!$OD$3),"",Výsledky!OD43)</f>
        <v/>
      </c>
      <c r="BN50" s="274" t="str">
        <f>IF(ISBLANK(Výsledky!$OK$3),"",Výsledky!OK43)</f>
        <v/>
      </c>
      <c r="BO50" s="274" t="str">
        <f>IF(ISBLANK(Výsledky!$OR$3),"",Výsledky!OR43)</f>
        <v/>
      </c>
      <c r="BP50" s="274" t="str">
        <f>IF(ISBLANK(Výsledky!$OY$3),"",Výsledky!OY43)</f>
        <v/>
      </c>
      <c r="BQ50" s="274" t="str">
        <f>IF(ISBLANK(Výsledky!$PF$3),"",Výsledky!PF43)</f>
        <v/>
      </c>
      <c r="BR50" s="274" t="str">
        <f>IF(ISBLANK(Výsledky!$PM$3),"",Výsledky!PM43)</f>
        <v/>
      </c>
      <c r="BS50" s="274" t="str">
        <f>IF(ISBLANK(Výsledky!$PT$3),"",Výsledky!PT43)</f>
        <v/>
      </c>
      <c r="BT50" s="274" t="str">
        <f>IF(ISBLANK(Výsledky!$QA$3),"",Výsledky!QA43)</f>
        <v/>
      </c>
      <c r="BU50" s="274" t="str">
        <f>IF(ISBLANK(Výsledky!$QH$3),"",Výsledky!QH84)</f>
        <v/>
      </c>
      <c r="BV50" s="274" t="str">
        <f>IF(ISBLANK(Výsledky!$QO$3),"",Výsledky!QO84)</f>
        <v/>
      </c>
      <c r="BW50" s="284" t="str">
        <f>IF(ISBLANK(Výsledky!$QV$3),"",Výsledky!QV84)</f>
        <v/>
      </c>
      <c r="BX50" s="284"/>
      <c r="BY50" s="286"/>
      <c r="BZ50" s="201"/>
      <c r="CA50" s="8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>
      <c r="A51" s="1"/>
      <c r="B51" s="246" t="s">
        <v>139</v>
      </c>
      <c r="C51" s="57">
        <f>Tipy!A10</f>
        <v>68</v>
      </c>
      <c r="D51" s="256" t="str">
        <f>IF(Tipy!B10="","",Tipy!B10)</f>
        <v>Balky</v>
      </c>
      <c r="E51" s="55">
        <f>SUM(F51:J51)</f>
        <v>70</v>
      </c>
      <c r="F51" s="260">
        <f>IF(ISBLANK(Výsledky!$I$3),"-",SUM(K51:P51,R51,T51,V51,W51,Y51,AA51,AC51,AD51,AF51:AH51,AJ51,AL51:AN51,AQ51,AT51:AV51,AX51,AZ51,BC51,BE51,BH51:BK51,BM51,BP51,BQ51,BS51,BU51,BV51))</f>
        <v>70</v>
      </c>
      <c r="G51" s="294" t="str">
        <f>IF(ISBLANK(Výsledky!$AY$3),"-",SUM(Q51,U51,X51,AB51,AE51,AI51,AW51,AY51,BD51,BF51,BL51,BN51,BR51,BT51,BW51))</f>
        <v>-</v>
      </c>
      <c r="H51" s="295" t="str">
        <f>IF(ISBLANK(Výsledky!$BM$3),"-",SUM(S51,Z51,AK51,AP51,AR51,BA51))</f>
        <v>-</v>
      </c>
      <c r="I51" s="261" t="str">
        <f>IF(ISBLANK(Výsledky!$GI$3),"-",SUM(AO51,AS51,BB51,BG51,BO51,BX51))</f>
        <v>-</v>
      </c>
      <c r="J51" s="282" t="str">
        <f>IF(ISBLANK(Výsledky!$I$3),"",Výsledky!I16)</f>
        <v>-</v>
      </c>
      <c r="K51" s="285">
        <f>IF(ISBLANK(Výsledky!$P$3),"",Výsledky!P16)</f>
        <v>20</v>
      </c>
      <c r="L51" s="288">
        <f>IF(ISBLANK(Výsledky!$W$3),"",Výsledky!W16)</f>
        <v>50</v>
      </c>
      <c r="M51" s="274" t="str">
        <f>IF(ISBLANK(Výsledky!$AD$3),"",Výsledky!AD16)</f>
        <v>-</v>
      </c>
      <c r="N51" s="274" t="str">
        <f>IF(ISBLANK(Výsledky!$AK$3),"",Výsledky!AK80)</f>
        <v/>
      </c>
      <c r="O51" s="274" t="str">
        <f>IF(ISBLANK(Výsledky!$AR$3),"",Výsledky!AR80)</f>
        <v/>
      </c>
      <c r="P51" s="274" t="str">
        <f>IF(ISBLANK(Výsledky!$BF$3),"",Výsledky!AY80)</f>
        <v/>
      </c>
      <c r="Q51" s="274" t="str">
        <f>IF(ISBLANK(Výsledky!$AY$3),"",Výsledky!BF80)</f>
        <v/>
      </c>
      <c r="R51" s="274" t="str">
        <f>IF(ISBLANK(Výsledky!$BT$3),"",Výsledky!BM80)</f>
        <v/>
      </c>
      <c r="S51" s="274" t="str">
        <f>IF(ISBLANK(Výsledky!$CA$3),"",Výsledky!BT80)</f>
        <v/>
      </c>
      <c r="T51" s="274" t="str">
        <f>IF(ISBLANK(Výsledky!$CH$3),"",Výsledky!CA80)</f>
        <v/>
      </c>
      <c r="U51" s="274" t="str">
        <f>IF(ISBLANK(Výsledky!$CO$3),"",Výsledky!CH80)</f>
        <v/>
      </c>
      <c r="V51" s="274" t="str">
        <f>IF(ISBLANK(Výsledky!$CV$3),"",Výsledky!CO80)</f>
        <v/>
      </c>
      <c r="W51" s="274" t="str">
        <f>IF(ISBLANK(Výsledky!$DC$3),"",Výsledky!CV80)</f>
        <v/>
      </c>
      <c r="X51" s="274" t="str">
        <f>IF(ISBLANK(Výsledky!$DX$3),"",Výsledky!DC80)</f>
        <v/>
      </c>
      <c r="Y51" s="274" t="str">
        <f>IF(ISBLANK(Výsledky!$DQ$3),"",Výsledky!DJ80)</f>
        <v/>
      </c>
      <c r="Z51" s="274" t="str">
        <f>IF(ISBLANK(Výsledky!$EE$3),"",Výsledky!DQ80)</f>
        <v/>
      </c>
      <c r="AA51" s="274" t="str">
        <f>IF(ISBLANK(Výsledky!$EL$3),"",Výsledky!DX80)</f>
        <v/>
      </c>
      <c r="AB51" s="274" t="str">
        <f>IF(ISBLANK(Výsledky!$ES$3),"",Výsledky!EE80)</f>
        <v/>
      </c>
      <c r="AC51" s="274" t="str">
        <f>IF(ISBLANK(Výsledky!$EZ$3),"",Výsledky!EL80)</f>
        <v/>
      </c>
      <c r="AD51" s="274" t="str">
        <f>IF(ISBLANK(Výsledky!$FU$3),"",Výsledky!ES80)</f>
        <v/>
      </c>
      <c r="AE51" s="274" t="str">
        <f>IF(ISBLANK(Výsledky!$FG$3),"",Výsledky!EZ80)</f>
        <v/>
      </c>
      <c r="AF51" s="274" t="str">
        <f>IF(ISBLANK(Výsledky!$BM$3),"",Výsledky!FG80)</f>
        <v/>
      </c>
      <c r="AG51" s="274" t="str">
        <f>IF(ISBLANK(Výsledky!$FN$3),"",Výsledky!FN80)</f>
        <v/>
      </c>
      <c r="AH51" s="274" t="str">
        <f>IF(ISBLANK(Výsledky!$DJ$3),"",Výsledky!FU80)</f>
        <v/>
      </c>
      <c r="AI51" s="274" t="str">
        <f>IF(ISBLANK(Výsledky!$GB$3),"",Výsledky!GB80)</f>
        <v/>
      </c>
      <c r="AJ51" s="274" t="str">
        <f>IF(ISBLANK(Výsledky!$GP$3),"",Výsledky!GI80)</f>
        <v/>
      </c>
      <c r="AK51" s="274" t="str">
        <f>IF(ISBLANK(Výsledky!$GW$3),"",Výsledky!GP80)</f>
        <v/>
      </c>
      <c r="AL51" s="274" t="str">
        <f>IF(ISBLANK(Výsledky!$GI$3),"",Výsledky!GW80)</f>
        <v/>
      </c>
      <c r="AM51" s="274" t="str">
        <f>IF(ISBLANK(Výsledky!$HK$3),"",Výsledky!HD80)</f>
        <v/>
      </c>
      <c r="AN51" s="274" t="str">
        <f>IF(ISBLANK(Výsledky!$HD$3),"",Výsledky!HK80)</f>
        <v/>
      </c>
      <c r="AO51" s="274" t="str">
        <f>IF(ISBLANK(Výsledky!$HY$3),"",Výsledky!HR80)</f>
        <v/>
      </c>
      <c r="AP51" s="274" t="str">
        <f>IF(ISBLANK(Výsledky!$HR$3),"",Výsledky!HY80)</f>
        <v/>
      </c>
      <c r="AQ51" s="274" t="str">
        <f>IF(ISBLANK(Výsledky!$IM$3),"",Výsledky!IF80)</f>
        <v/>
      </c>
      <c r="AR51" s="274" t="str">
        <f>IF(ISBLANK(Výsledky!$IF$3),"",Výsledky!IM80)</f>
        <v/>
      </c>
      <c r="AS51" s="274" t="str">
        <f>IF(ISBLANK(Výsledky!$IT$3),"",Výsledky!IT80)</f>
        <v/>
      </c>
      <c r="AT51" s="274" t="str">
        <f>IF(ISBLANK(Výsledky!$JA$3),"",Výsledky!JA80)</f>
        <v/>
      </c>
      <c r="AU51" s="274" t="str">
        <f>IF(ISBLANK(Výsledky!$JO$3),"",Výsledky!JH80)</f>
        <v/>
      </c>
      <c r="AV51" s="274" t="str">
        <f>IF(ISBLANK(Výsledky!$JH$3),"",Výsledky!JO80)</f>
        <v/>
      </c>
      <c r="AW51" s="274" t="str">
        <f>IF(ISBLANK(Výsledky!$JV$3),"",Výsledky!JV80)</f>
        <v/>
      </c>
      <c r="AX51" s="274" t="str">
        <f>IF(ISBLANK(Výsledky!$KQ$3),"",Výsledky!KC80)</f>
        <v/>
      </c>
      <c r="AY51" s="274" t="str">
        <f>IF(ISBLANK(Výsledky!$KX$3),"",Výsledky!KJ80)</f>
        <v/>
      </c>
      <c r="AZ51" s="274" t="str">
        <f>IF(ISBLANK(Výsledky!$KJ$3),"",Výsledky!KQ80)</f>
        <v/>
      </c>
      <c r="BA51" s="274" t="str">
        <f>IF(ISBLANK(Výsledky!$KC$3),"",Výsledky!KX80)</f>
        <v/>
      </c>
      <c r="BB51" s="274" t="str">
        <f>IF(ISBLANK(Výsledky!$LE$3),"",Výsledky!LE80)</f>
        <v/>
      </c>
      <c r="BC51" s="274" t="str">
        <f>IF(ISBLANK(Výsledky!$LS$3),"",Výsledky!LS80)</f>
        <v/>
      </c>
      <c r="BD51" s="274" t="str">
        <f>IF(ISBLANK(Výsledky!$MG$3),"",Výsledky!MG80)</f>
        <v/>
      </c>
      <c r="BE51" s="274" t="str">
        <f>IF(ISBLANK(Výsledky!$MN$3),"",Výsledky!MN80)</f>
        <v/>
      </c>
      <c r="BF51" s="274" t="str">
        <f>IF(ISBLANK(Výsledky!$MU$3),"",Výsledky!MU80)</f>
        <v/>
      </c>
      <c r="BG51" s="274" t="str">
        <f>IF(ISBLANK(Výsledky!$NP$3),"",Výsledky!NB80)</f>
        <v/>
      </c>
      <c r="BH51" s="274" t="str">
        <f>IF(ISBLANK(Výsledky!$NB$3),"",Výsledky!NI80)</f>
        <v/>
      </c>
      <c r="BI51" s="274" t="str">
        <f>IF(ISBLANK(Výsledky!$OD$3),"",Výsledky!NP80)</f>
        <v/>
      </c>
      <c r="BJ51" s="274" t="str">
        <f>IF(ISBLANK(Výsledky!$NI$3),"",Výsledky!NW80)</f>
        <v/>
      </c>
      <c r="BK51" s="274" t="str">
        <f>IF(ISBLANK(Výsledky!$OK$3),"",Výsledky!OD80)</f>
        <v/>
      </c>
      <c r="BL51" s="274" t="str">
        <f>IF(ISBLANK(Výsledky!$NW$3),"",Výsledky!OK80)</f>
        <v/>
      </c>
      <c r="BM51" s="274" t="str">
        <f>IF(ISBLANK(Výsledky!$OR$3),"",Výsledky!OR80)</f>
        <v/>
      </c>
      <c r="BN51" s="274" t="str">
        <f>IF(ISBLANK(Výsledky!$OY$3),"",Výsledky!OY80)</f>
        <v/>
      </c>
      <c r="BO51" s="274" t="str">
        <f>IF(ISBLANK(Výsledky!$PF$3),"",Výsledky!PF80)</f>
        <v/>
      </c>
      <c r="BP51" s="274" t="str">
        <f>IF(ISBLANK(Výsledky!$PM$3),"",Výsledky!PM80)</f>
        <v/>
      </c>
      <c r="BQ51" s="274" t="str">
        <f>IF(ISBLANK(Výsledky!$PT$3),"",Výsledky!PT80)</f>
        <v/>
      </c>
      <c r="BR51" s="274" t="str">
        <f>IF(ISBLANK(Výsledky!$QA$3),"",Výsledky!QA80)</f>
        <v/>
      </c>
      <c r="BS51" s="274" t="str">
        <f>IF(ISBLANK(Výsledky!$QH$3),"",Výsledky!QH80)</f>
        <v/>
      </c>
      <c r="BT51" s="274" t="str">
        <f>IF(ISBLANK(Výsledky!$QV$3),"",Výsledky!QO80)</f>
        <v/>
      </c>
      <c r="BU51" s="274" t="str">
        <f>IF(ISBLANK(Výsledky!$QO$3),"",Výsledky!QV80)</f>
        <v/>
      </c>
      <c r="BV51" s="284"/>
      <c r="BW51" s="284"/>
      <c r="BX51" s="321"/>
      <c r="BY51" s="286"/>
      <c r="BZ51" s="201"/>
      <c r="CA51" s="8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>
      <c r="A52" s="1"/>
      <c r="B52" s="246" t="s">
        <v>140</v>
      </c>
      <c r="C52" s="57">
        <f>Tipy!A18</f>
        <v>1</v>
      </c>
      <c r="D52" s="256" t="str">
        <f>IF(Tipy!B18="","",Tipy!B18)</f>
        <v>Eddy Hunter</v>
      </c>
      <c r="E52" s="55">
        <f>SUM(F52:J52)</f>
        <v>60</v>
      </c>
      <c r="F52" s="260">
        <f>IF(ISBLANK(Výsledky!$I$3),"-",SUM(K52:P52,R52,T52,V52,W52,Y52,AA52,AC52,AD52,AF52:AH52,AJ52,AL52:AN52,AQ52,AT52:AV52,AX52,AZ52,BC52,BE52,BH52:BK52,BM52,BP52,BQ52,BS52,BU52,BV52))</f>
        <v>60</v>
      </c>
      <c r="G52" s="294" t="str">
        <f>IF(ISBLANK(Výsledky!$AY$3),"-",SUM(Q52,U52,X52,AB52,AE52,AI52,AW52,AY52,BD52,BF52,BL52,BN52,BR52,BT52,BW52))</f>
        <v>-</v>
      </c>
      <c r="H52" s="295" t="str">
        <f>IF(ISBLANK(Výsledky!$BM$3),"-",SUM(S52,Z52,AK52,AP52,AR52,BA52))</f>
        <v>-</v>
      </c>
      <c r="I52" s="261" t="str">
        <f>IF(ISBLANK(Výsledky!$GI$3),"-",SUM(AO52,AS52,BB52,BG52,BO52,BX52))</f>
        <v>-</v>
      </c>
      <c r="J52" s="282" t="str">
        <f>IF(ISBLANK(Výsledky!$I$3),"",Výsledky!I24)</f>
        <v>-</v>
      </c>
      <c r="K52" s="285">
        <f>IF(ISBLANK(Výsledky!$P$3),"",Výsledky!P24)</f>
        <v>0</v>
      </c>
      <c r="L52" s="288">
        <f>IF(ISBLANK(Výsledky!$W$3),"",Výsledky!W24)</f>
        <v>40</v>
      </c>
      <c r="M52" s="274">
        <f>IF(ISBLANK(Výsledky!$AD$3),"",Výsledky!AD24)</f>
        <v>20</v>
      </c>
      <c r="N52" s="274" t="str">
        <f>IF(ISBLANK(Výsledky!$AK$3),"",Výsledky!AK22)</f>
        <v/>
      </c>
      <c r="O52" s="274" t="str">
        <f>IF(ISBLANK(Výsledky!$AR$3),"",Výsledky!AR22)</f>
        <v/>
      </c>
      <c r="P52" s="274" t="str">
        <f>IF(ISBLANK(Výsledky!$AY$3),"",Výsledky!AY22)</f>
        <v/>
      </c>
      <c r="Q52" s="274" t="str">
        <f>IF(ISBLANK(Výsledky!$BF$3),"",Výsledky!BF22)</f>
        <v/>
      </c>
      <c r="R52" s="274" t="str">
        <f>IF(ISBLANK(Výsledky!$BM$3),"",Výsledky!BM22)</f>
        <v/>
      </c>
      <c r="S52" s="274" t="str">
        <f>IF(ISBLANK(Výsledky!$BT$3),"",Výsledky!BT22)</f>
        <v/>
      </c>
      <c r="T52" s="274" t="str">
        <f>IF(ISBLANK(Výsledky!$CA$3),"",Výsledky!CA22)</f>
        <v/>
      </c>
      <c r="U52" s="274" t="str">
        <f>IF(ISBLANK(Výsledky!$CH$3),"",Výsledky!CH22)</f>
        <v/>
      </c>
      <c r="V52" s="274" t="str">
        <f>IF(ISBLANK(Výsledky!$CO$3),"",Výsledky!CO22)</f>
        <v/>
      </c>
      <c r="W52" s="274" t="str">
        <f>IF(ISBLANK(Výsledky!$CV$3),"",Výsledky!CV22)</f>
        <v/>
      </c>
      <c r="X52" s="274" t="str">
        <f>IF(ISBLANK(Výsledky!$DC$3),"",Výsledky!DC22)</f>
        <v/>
      </c>
      <c r="Y52" s="274" t="str">
        <f>IF(ISBLANK(Výsledky!$DJ$3),"",Výsledky!DJ22)</f>
        <v/>
      </c>
      <c r="Z52" s="274" t="str">
        <f>IF(ISBLANK(Výsledky!$DQ$3),"",Výsledky!DQ22)</f>
        <v/>
      </c>
      <c r="AA52" s="274" t="str">
        <f>IF(ISBLANK(Výsledky!$DX$3),"",Výsledky!DX22)</f>
        <v/>
      </c>
      <c r="AB52" s="274" t="str">
        <f>IF(ISBLANK(Výsledky!$EE$3),"",Výsledky!EE22)</f>
        <v/>
      </c>
      <c r="AC52" s="274" t="str">
        <f>IF(ISBLANK(Výsledky!$EL$3),"",Výsledky!EL22)</f>
        <v/>
      </c>
      <c r="AD52" s="274" t="str">
        <f>IF(ISBLANK(Výsledky!$ES$3),"",Výsledky!ES22)</f>
        <v/>
      </c>
      <c r="AE52" s="274" t="str">
        <f>IF(ISBLANK(Výsledky!$EZ$3),"",Výsledky!EZ22)</f>
        <v/>
      </c>
      <c r="AF52" s="274" t="str">
        <f>IF(ISBLANK(Výsledky!$FG$3),"",Výsledky!FG22)</f>
        <v/>
      </c>
      <c r="AG52" s="274" t="str">
        <f>IF(ISBLANK(Výsledky!$FN$3),"",Výsledky!FN22)</f>
        <v/>
      </c>
      <c r="AH52" s="274" t="str">
        <f>IF(ISBLANK(Výsledky!$FU$3),"",Výsledky!FU22)</f>
        <v/>
      </c>
      <c r="AI52" s="274" t="str">
        <f>IF(ISBLANK(Výsledky!$GB$3),"",Výsledky!GB22)</f>
        <v/>
      </c>
      <c r="AJ52" s="274" t="str">
        <f>IF(ISBLANK(Výsledky!$GI$3),"",Výsledky!GI22)</f>
        <v/>
      </c>
      <c r="AK52" s="274" t="str">
        <f>IF(ISBLANK(Výsledky!$GP$3),"",Výsledky!GP22)</f>
        <v/>
      </c>
      <c r="AL52" s="274" t="str">
        <f>IF(ISBLANK(Výsledky!$GW$3),"",Výsledky!GW22)</f>
        <v/>
      </c>
      <c r="AM52" s="274" t="str">
        <f>IF(ISBLANK(Výsledky!$HD$3),"",Výsledky!HD22)</f>
        <v/>
      </c>
      <c r="AN52" s="274" t="str">
        <f>IF(ISBLANK(Výsledky!$HK$3),"",Výsledky!HK22)</f>
        <v/>
      </c>
      <c r="AO52" s="274" t="str">
        <f>IF(ISBLANK(Výsledky!$HR$3),"",Výsledky!HR22)</f>
        <v/>
      </c>
      <c r="AP52" s="274" t="str">
        <f>IF(ISBLANK(Výsledky!$HY$3),"",Výsledky!HY22)</f>
        <v/>
      </c>
      <c r="AQ52" s="274" t="str">
        <f>IF(ISBLANK(Výsledky!$IF$3),"",Výsledky!IF22)</f>
        <v/>
      </c>
      <c r="AR52" s="274" t="str">
        <f>IF(ISBLANK(Výsledky!$IM$3),"",Výsledky!IM22)</f>
        <v/>
      </c>
      <c r="AS52" s="274" t="str">
        <f>IF(ISBLANK(Výsledky!$IT$3),"",Výsledky!IT22)</f>
        <v/>
      </c>
      <c r="AT52" s="274" t="str">
        <f>IF(ISBLANK(Výsledky!$JA$3),"",Výsledky!JA22)</f>
        <v/>
      </c>
      <c r="AU52" s="274" t="str">
        <f>IF(ISBLANK(Výsledky!$JH$3),"",Výsledky!JH22)</f>
        <v/>
      </c>
      <c r="AV52" s="274" t="str">
        <f>IF(ISBLANK(Výsledky!$JO$3),"",Výsledky!JO22)</f>
        <v/>
      </c>
      <c r="AW52" s="274" t="str">
        <f>IF(ISBLANK(Výsledky!$JV$3),"",Výsledky!JV22)</f>
        <v/>
      </c>
      <c r="AX52" s="274" t="str">
        <f>IF(ISBLANK(Výsledky!$KC$3),"",Výsledky!KC22)</f>
        <v/>
      </c>
      <c r="AY52" s="274" t="str">
        <f>IF(ISBLANK(Výsledky!$KJ$3),"",Výsledky!KJ22)</f>
        <v/>
      </c>
      <c r="AZ52" s="274" t="str">
        <f>IF(ISBLANK(Výsledky!$KQ$3),"",Výsledky!KQ22)</f>
        <v/>
      </c>
      <c r="BA52" s="274" t="str">
        <f>IF(ISBLANK(Výsledky!$KX$3),"",Výsledky!KX22)</f>
        <v/>
      </c>
      <c r="BB52" s="274" t="str">
        <f>IF(ISBLANK(Výsledky!$LE$3),"",Výsledky!LE22)</f>
        <v/>
      </c>
      <c r="BC52" s="274" t="str">
        <f>IF(ISBLANK(Výsledky!$LL$3),"",Výsledky!LL22)</f>
        <v/>
      </c>
      <c r="BD52" s="274" t="str">
        <f>IF(ISBLANK(Výsledky!$LS$3),"",Výsledky!LS22)</f>
        <v/>
      </c>
      <c r="BE52" s="274" t="str">
        <f>IF(ISBLANK(Výsledky!$LZ$3),"",Výsledky!LZ22)</f>
        <v/>
      </c>
      <c r="BF52" s="274" t="str">
        <f>IF(ISBLANK(Výsledky!$MG$3),"",Výsledky!MG22)</f>
        <v/>
      </c>
      <c r="BG52" s="274" t="str">
        <f>IF(ISBLANK(Výsledky!$MN$3),"",Výsledky!MN22)</f>
        <v/>
      </c>
      <c r="BH52" s="274" t="str">
        <f>IF(ISBLANK(Výsledky!$MU$3),"",Výsledky!MU22)</f>
        <v/>
      </c>
      <c r="BI52" s="274" t="str">
        <f>IF(ISBLANK(Výsledky!$NB$3),"",Výsledky!NB22)</f>
        <v/>
      </c>
      <c r="BJ52" s="274" t="str">
        <f>IF(ISBLANK(Výsledky!$NI$3),"",Výsledky!NI22)</f>
        <v/>
      </c>
      <c r="BK52" s="274" t="str">
        <f>IF(ISBLANK(Výsledky!$NP$3),"",Výsledky!NP22)</f>
        <v/>
      </c>
      <c r="BL52" s="274" t="str">
        <f>IF(ISBLANK(Výsledky!$NW$3),"",Výsledky!NW22)</f>
        <v/>
      </c>
      <c r="BM52" s="274" t="str">
        <f>IF(ISBLANK(Výsledky!$OD$3),"",Výsledky!OD22)</f>
        <v/>
      </c>
      <c r="BN52" s="274" t="str">
        <f>IF(ISBLANK(Výsledky!$OK$3),"",Výsledky!OK22)</f>
        <v/>
      </c>
      <c r="BO52" s="274" t="str">
        <f>IF(ISBLANK(Výsledky!$OR$3),"",Výsledky!OR22)</f>
        <v/>
      </c>
      <c r="BP52" s="274" t="str">
        <f>IF(ISBLANK(Výsledky!$OY$3),"",Výsledky!OY22)</f>
        <v/>
      </c>
      <c r="BQ52" s="274" t="str">
        <f>IF(ISBLANK(Výsledky!$PF$3),"",Výsledky!PF22)</f>
        <v/>
      </c>
      <c r="BR52" s="274" t="str">
        <f>IF(ISBLANK(Výsledky!$PM$3),"",Výsledky!PM22)</f>
        <v/>
      </c>
      <c r="BS52" s="274" t="str">
        <f>IF(ISBLANK(Výsledky!$PT$3),"",Výsledky!PT22)</f>
        <v/>
      </c>
      <c r="BT52" s="274" t="str">
        <f>IF(ISBLANK(Výsledky!$QA$3),"",Výsledky!QA22)</f>
        <v/>
      </c>
      <c r="BU52" s="274" t="str">
        <f>IF(ISBLANK(Výsledky!$QH$3),"",Výsledky!QH63)</f>
        <v/>
      </c>
      <c r="BV52" s="274" t="str">
        <f>IF(ISBLANK(Výsledky!$QO$3),"",Výsledky!QO63)</f>
        <v/>
      </c>
      <c r="BW52" s="284" t="str">
        <f>IF(ISBLANK(Výsledky!$QV$3),"",Výsledky!QV63)</f>
        <v/>
      </c>
      <c r="BX52" s="284"/>
      <c r="BY52" s="286"/>
      <c r="BZ52" s="201"/>
      <c r="CA52" s="8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>
      <c r="A53" s="1"/>
      <c r="B53" s="246" t="s">
        <v>141</v>
      </c>
      <c r="C53" s="57">
        <f>Tipy!A20</f>
        <v>9</v>
      </c>
      <c r="D53" s="256" t="str">
        <f>IF(Tipy!B20="","",Tipy!B20)</f>
        <v>fedd</v>
      </c>
      <c r="E53" s="55">
        <f>SUM(F53:J53)</f>
        <v>60</v>
      </c>
      <c r="F53" s="260">
        <f>IF(ISBLANK(Výsledky!$I$3),"-",SUM(K53:P53,R53,T53,V53,W53,Y53,AA53,AC53,AD53,AF53:AH53,AJ53,AL53:AN53,AQ53,AT53:AV53,AX53,AZ53,BC53,BE53,BH53:BK53,BM53,BP53,BQ53,BS53,BU53,BV53))</f>
        <v>60</v>
      </c>
      <c r="G53" s="294" t="str">
        <f>IF(ISBLANK(Výsledky!$AY$3),"-",SUM(Q53,U53,X53,AB53,AE53,AI53,AW53,AY53,BD53,BF53,BL53,BN53,BR53,BT53,BW53))</f>
        <v>-</v>
      </c>
      <c r="H53" s="295" t="str">
        <f>IF(ISBLANK(Výsledky!$BM$3),"-",SUM(S53,Z53,AK53,AP53,AR53,BA53))</f>
        <v>-</v>
      </c>
      <c r="I53" s="261" t="str">
        <f>IF(ISBLANK(Výsledky!$GI$3),"-",SUM(AO53,AS53,BB53,BG53,BO53,BX53))</f>
        <v>-</v>
      </c>
      <c r="J53" s="282" t="str">
        <f>IF(ISBLANK(Výsledky!$I$3),"",Výsledky!I26)</f>
        <v>-</v>
      </c>
      <c r="K53" s="285">
        <f>IF(ISBLANK(Výsledky!$P$3),"",Výsledky!P26)</f>
        <v>10</v>
      </c>
      <c r="L53" s="288">
        <f>IF(ISBLANK(Výsledky!$W$3),"",Výsledky!W26)</f>
        <v>20</v>
      </c>
      <c r="M53" s="274">
        <f>IF(ISBLANK(Výsledky!$AD$3),"",Výsledky!AD26)</f>
        <v>30</v>
      </c>
      <c r="N53" s="274" t="str">
        <f>IF(ISBLANK(Výsledky!$AK$3),"",Výsledky!AK23)</f>
        <v/>
      </c>
      <c r="O53" s="274" t="str">
        <f>IF(ISBLANK(Výsledky!$AR$3),"",Výsledky!AR23)</f>
        <v/>
      </c>
      <c r="P53" s="274" t="str">
        <f>IF(ISBLANK(Výsledky!$AY$3),"",Výsledky!AY23)</f>
        <v/>
      </c>
      <c r="Q53" s="274" t="str">
        <f>IF(ISBLANK(Výsledky!$BF$3),"",Výsledky!BF23)</f>
        <v/>
      </c>
      <c r="R53" s="274" t="str">
        <f>IF(ISBLANK(Výsledky!$BM$3),"",Výsledky!BM23)</f>
        <v/>
      </c>
      <c r="S53" s="274" t="str">
        <f>IF(ISBLANK(Výsledky!$BT$3),"",Výsledky!BT23)</f>
        <v/>
      </c>
      <c r="T53" s="274" t="str">
        <f>IF(ISBLANK(Výsledky!$CA$3),"",Výsledky!CA23)</f>
        <v/>
      </c>
      <c r="U53" s="274" t="str">
        <f>IF(ISBLANK(Výsledky!$CH$3),"",Výsledky!CH23)</f>
        <v/>
      </c>
      <c r="V53" s="274" t="str">
        <f>IF(ISBLANK(Výsledky!$CO$3),"",Výsledky!CO23)</f>
        <v/>
      </c>
      <c r="W53" s="274" t="str">
        <f>IF(ISBLANK(Výsledky!$CV$3),"",Výsledky!CV23)</f>
        <v/>
      </c>
      <c r="X53" s="274" t="str">
        <f>IF(ISBLANK(Výsledky!$DC$3),"",Výsledky!DC23)</f>
        <v/>
      </c>
      <c r="Y53" s="274" t="str">
        <f>IF(ISBLANK(Výsledky!$DJ$3),"",Výsledky!DJ23)</f>
        <v/>
      </c>
      <c r="Z53" s="274" t="str">
        <f>IF(ISBLANK(Výsledky!$DQ$3),"",Výsledky!DQ23)</f>
        <v/>
      </c>
      <c r="AA53" s="274" t="str">
        <f>IF(ISBLANK(Výsledky!$DX$3),"",Výsledky!DX23)</f>
        <v/>
      </c>
      <c r="AB53" s="274" t="str">
        <f>IF(ISBLANK(Výsledky!$EE$3),"",Výsledky!EE23)</f>
        <v/>
      </c>
      <c r="AC53" s="274" t="str">
        <f>IF(ISBLANK(Výsledky!$EL$3),"",Výsledky!EL23)</f>
        <v/>
      </c>
      <c r="AD53" s="274" t="str">
        <f>IF(ISBLANK(Výsledky!$ES$3),"",Výsledky!ES23)</f>
        <v/>
      </c>
      <c r="AE53" s="274" t="str">
        <f>IF(ISBLANK(Výsledky!$EZ$3),"",Výsledky!EZ23)</f>
        <v/>
      </c>
      <c r="AF53" s="274" t="str">
        <f>IF(ISBLANK(Výsledky!$FG$3),"",Výsledky!FG23)</f>
        <v/>
      </c>
      <c r="AG53" s="274" t="str">
        <f>IF(ISBLANK(Výsledky!$FN$3),"",Výsledky!FN23)</f>
        <v/>
      </c>
      <c r="AH53" s="274" t="str">
        <f>IF(ISBLANK(Výsledky!$FU$3),"",Výsledky!FU23)</f>
        <v/>
      </c>
      <c r="AI53" s="274" t="str">
        <f>IF(ISBLANK(Výsledky!$GB$3),"",Výsledky!GB23)</f>
        <v/>
      </c>
      <c r="AJ53" s="274" t="str">
        <f>IF(ISBLANK(Výsledky!$GI$3),"",Výsledky!GI23)</f>
        <v/>
      </c>
      <c r="AK53" s="274" t="str">
        <f>IF(ISBLANK(Výsledky!$GP$3),"",Výsledky!GP23)</f>
        <v/>
      </c>
      <c r="AL53" s="274" t="str">
        <f>IF(ISBLANK(Výsledky!$GW$3),"",Výsledky!GW23)</f>
        <v/>
      </c>
      <c r="AM53" s="274" t="str">
        <f>IF(ISBLANK(Výsledky!$HD$3),"",Výsledky!HD23)</f>
        <v/>
      </c>
      <c r="AN53" s="274" t="str">
        <f>IF(ISBLANK(Výsledky!$HK$3),"",Výsledky!HK23)</f>
        <v/>
      </c>
      <c r="AO53" s="274" t="str">
        <f>IF(ISBLANK(Výsledky!$HR$3),"",Výsledky!HR23)</f>
        <v/>
      </c>
      <c r="AP53" s="274" t="str">
        <f>IF(ISBLANK(Výsledky!$HY$3),"",Výsledky!HY23)</f>
        <v/>
      </c>
      <c r="AQ53" s="274" t="str">
        <f>IF(ISBLANK(Výsledky!$IF$3),"",Výsledky!IF23)</f>
        <v/>
      </c>
      <c r="AR53" s="274" t="str">
        <f>IF(ISBLANK(Výsledky!$IM$3),"",Výsledky!IM23)</f>
        <v/>
      </c>
      <c r="AS53" s="274" t="str">
        <f>IF(ISBLANK(Výsledky!$IT$3),"",Výsledky!IT23)</f>
        <v/>
      </c>
      <c r="AT53" s="274" t="str">
        <f>IF(ISBLANK(Výsledky!$JA$3),"",Výsledky!JA23)</f>
        <v/>
      </c>
      <c r="AU53" s="274" t="str">
        <f>IF(ISBLANK(Výsledky!$JH$3),"",Výsledky!JH23)</f>
        <v/>
      </c>
      <c r="AV53" s="274" t="str">
        <f>IF(ISBLANK(Výsledky!$JO$3),"",Výsledky!JO23)</f>
        <v/>
      </c>
      <c r="AW53" s="274" t="str">
        <f>IF(ISBLANK(Výsledky!$JV$3),"",Výsledky!JV23)</f>
        <v/>
      </c>
      <c r="AX53" s="274" t="str">
        <f>IF(ISBLANK(Výsledky!$KC$3),"",Výsledky!KC23)</f>
        <v/>
      </c>
      <c r="AY53" s="274" t="str">
        <f>IF(ISBLANK(Výsledky!$KJ$3),"",Výsledky!KJ23)</f>
        <v/>
      </c>
      <c r="AZ53" s="274" t="str">
        <f>IF(ISBLANK(Výsledky!$KQ$3),"",Výsledky!KQ23)</f>
        <v/>
      </c>
      <c r="BA53" s="274" t="str">
        <f>IF(ISBLANK(Výsledky!$KX$3),"",Výsledky!KX23)</f>
        <v/>
      </c>
      <c r="BB53" s="274" t="str">
        <f>IF(ISBLANK(Výsledky!$LE$3),"",Výsledky!LE23)</f>
        <v/>
      </c>
      <c r="BC53" s="274" t="str">
        <f>IF(ISBLANK(Výsledky!$LL$3),"",Výsledky!LL23)</f>
        <v/>
      </c>
      <c r="BD53" s="274" t="str">
        <f>IF(ISBLANK(Výsledky!$LS$3),"",Výsledky!LS23)</f>
        <v/>
      </c>
      <c r="BE53" s="274" t="str">
        <f>IF(ISBLANK(Výsledky!$LZ$3),"",Výsledky!LZ23)</f>
        <v/>
      </c>
      <c r="BF53" s="274" t="str">
        <f>IF(ISBLANK(Výsledky!$MG$3),"",Výsledky!MG23)</f>
        <v/>
      </c>
      <c r="BG53" s="274" t="str">
        <f>IF(ISBLANK(Výsledky!$MN$3),"",Výsledky!MN23)</f>
        <v/>
      </c>
      <c r="BH53" s="274" t="str">
        <f>IF(ISBLANK(Výsledky!$MU$3),"",Výsledky!MU23)</f>
        <v/>
      </c>
      <c r="BI53" s="274" t="str">
        <f>IF(ISBLANK(Výsledky!$NB$3),"",Výsledky!NB23)</f>
        <v/>
      </c>
      <c r="BJ53" s="274" t="str">
        <f>IF(ISBLANK(Výsledky!$NI$3),"",Výsledky!NI23)</f>
        <v/>
      </c>
      <c r="BK53" s="274" t="str">
        <f>IF(ISBLANK(Výsledky!$NP$3),"",Výsledky!NP23)</f>
        <v/>
      </c>
      <c r="BL53" s="274" t="str">
        <f>IF(ISBLANK(Výsledky!$NW$3),"",Výsledky!NW23)</f>
        <v/>
      </c>
      <c r="BM53" s="274" t="str">
        <f>IF(ISBLANK(Výsledky!$OD$3),"",Výsledky!OD23)</f>
        <v/>
      </c>
      <c r="BN53" s="274" t="str">
        <f>IF(ISBLANK(Výsledky!$OK$3),"",Výsledky!OK23)</f>
        <v/>
      </c>
      <c r="BO53" s="274" t="str">
        <f>IF(ISBLANK(Výsledky!$OR$3),"",Výsledky!OR23)</f>
        <v/>
      </c>
      <c r="BP53" s="274" t="str">
        <f>IF(ISBLANK(Výsledky!$OY$3),"",Výsledky!OY23)</f>
        <v/>
      </c>
      <c r="BQ53" s="274" t="str">
        <f>IF(ISBLANK(Výsledky!$PF$3),"",Výsledky!PF23)</f>
        <v/>
      </c>
      <c r="BR53" s="274" t="str">
        <f>IF(ISBLANK(Výsledky!$PM$3),"",Výsledky!PM23)</f>
        <v/>
      </c>
      <c r="BS53" s="274" t="str">
        <f>IF(ISBLANK(Výsledky!$PT$3),"",Výsledky!PT23)</f>
        <v/>
      </c>
      <c r="BT53" s="274" t="str">
        <f>IF(ISBLANK(Výsledky!$QA$3),"",Výsledky!QA23)</f>
        <v/>
      </c>
      <c r="BU53" s="274" t="str">
        <f>IF(ISBLANK(Výsledky!$QH$3),"",Výsledky!QH64)</f>
        <v/>
      </c>
      <c r="BV53" s="274" t="str">
        <f>IF(ISBLANK(Výsledky!$QO$3),"",Výsledky!QO64)</f>
        <v/>
      </c>
      <c r="BW53" s="284" t="str">
        <f>IF(ISBLANK(Výsledky!$QV$3),"",Výsledky!QV64)</f>
        <v/>
      </c>
      <c r="BX53" s="284"/>
      <c r="BY53" s="286"/>
      <c r="BZ53" s="201"/>
      <c r="CA53" s="8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>
      <c r="A54" s="1"/>
      <c r="B54" s="246" t="s">
        <v>142</v>
      </c>
      <c r="C54" s="57">
        <f>Tipy!A57</f>
        <v>18</v>
      </c>
      <c r="D54" s="256" t="str">
        <f>IF(Tipy!B57="","",Tipy!B57)</f>
        <v>Pikain</v>
      </c>
      <c r="E54" s="55">
        <f>SUM(F54:J54)</f>
        <v>60</v>
      </c>
      <c r="F54" s="260">
        <f>IF(ISBLANK(Výsledky!$I$3),"-",SUM(K54:P54,R54,T54,V54,W54,Y54,AA54,AC54,AD54,AF54:AH54,AJ54,AL54:AN54,AQ54,AT54:AV54,AX54,AZ54,BC54,BE54,BH54:BK54,BM54,BP54,BQ54,BS54,BU54,BV54))</f>
        <v>60</v>
      </c>
      <c r="G54" s="294" t="str">
        <f>IF(ISBLANK(Výsledky!$AY$3),"-",SUM(Q54,U54,X54,AB54,AE54,AI54,AW54,AY54,BD54,BF54,BL54,BN54,BR54,BT54,BW54))</f>
        <v>-</v>
      </c>
      <c r="H54" s="295" t="str">
        <f>IF(ISBLANK(Výsledky!$BM$3),"-",SUM(S54,Z54,AK54,AP54,AR54,BA54))</f>
        <v>-</v>
      </c>
      <c r="I54" s="261" t="str">
        <f>IF(ISBLANK(Výsledky!$GI$3),"-",SUM(AO54,AS54,BB54,BG54,BO54,BX54))</f>
        <v>-</v>
      </c>
      <c r="J54" s="282" t="str">
        <f>IF(ISBLANK(Výsledky!$I$3),"",Výsledky!I62)</f>
        <v>-</v>
      </c>
      <c r="K54" s="285">
        <f>IF(ISBLANK(Výsledky!$P$3),"",Výsledky!P64)</f>
        <v>20</v>
      </c>
      <c r="L54" s="288">
        <f>IF(ISBLANK(Výsledky!$W$3),"",Výsledky!W64)</f>
        <v>20</v>
      </c>
      <c r="M54" s="274">
        <f>IF(ISBLANK(Výsledky!$AD$3),"",Výsledky!AD64)</f>
        <v>20</v>
      </c>
      <c r="N54" s="274" t="str">
        <f>IF(ISBLANK(Výsledky!$AK$3),"",Výsledky!AK58)</f>
        <v/>
      </c>
      <c r="O54" s="274" t="str">
        <f>IF(ISBLANK(Výsledky!$AR$3),"",Výsledky!AR58)</f>
        <v/>
      </c>
      <c r="P54" s="274" t="str">
        <f>IF(ISBLANK(Výsledky!$AY$3),"",Výsledky!AY58)</f>
        <v/>
      </c>
      <c r="Q54" s="274" t="str">
        <f>IF(ISBLANK(Výsledky!$BF$3),"",Výsledky!BF58)</f>
        <v/>
      </c>
      <c r="R54" s="274" t="str">
        <f>IF(ISBLANK(Výsledky!$BM$3),"",Výsledky!BM58)</f>
        <v/>
      </c>
      <c r="S54" s="274" t="str">
        <f>IF(ISBLANK(Výsledky!$BT$3),"",Výsledky!BT58)</f>
        <v/>
      </c>
      <c r="T54" s="274" t="str">
        <f>IF(ISBLANK(Výsledky!$CA$3),"",Výsledky!CA58)</f>
        <v/>
      </c>
      <c r="U54" s="274" t="str">
        <f>IF(ISBLANK(Výsledky!$CH$3),"",Výsledky!CH58)</f>
        <v/>
      </c>
      <c r="V54" s="274" t="str">
        <f>IF(ISBLANK(Výsledky!$CO$3),"",Výsledky!CO58)</f>
        <v/>
      </c>
      <c r="W54" s="274" t="str">
        <f>IF(ISBLANK(Výsledky!$CV$3),"",Výsledky!CV58)</f>
        <v/>
      </c>
      <c r="X54" s="274" t="str">
        <f>IF(ISBLANK(Výsledky!$DC$3),"",Výsledky!DC58)</f>
        <v/>
      </c>
      <c r="Y54" s="274" t="str">
        <f>IF(ISBLANK(Výsledky!$DJ$3),"",Výsledky!DJ58)</f>
        <v/>
      </c>
      <c r="Z54" s="274" t="str">
        <f>IF(ISBLANK(Výsledky!$DQ$3),"",Výsledky!DQ58)</f>
        <v/>
      </c>
      <c r="AA54" s="274" t="str">
        <f>IF(ISBLANK(Výsledky!$DX$3),"",Výsledky!DX58)</f>
        <v/>
      </c>
      <c r="AB54" s="274" t="str">
        <f>IF(ISBLANK(Výsledky!$EE$3),"",Výsledky!EE58)</f>
        <v/>
      </c>
      <c r="AC54" s="274" t="str">
        <f>IF(ISBLANK(Výsledky!$EL$3),"",Výsledky!EL58)</f>
        <v/>
      </c>
      <c r="AD54" s="274" t="str">
        <f>IF(ISBLANK(Výsledky!$ES$3),"",Výsledky!ES58)</f>
        <v/>
      </c>
      <c r="AE54" s="274" t="str">
        <f>IF(ISBLANK(Výsledky!$EZ$3),"",Výsledky!EZ58)</f>
        <v/>
      </c>
      <c r="AF54" s="274" t="str">
        <f>IF(ISBLANK(Výsledky!$FG$3),"",Výsledky!FG58)</f>
        <v/>
      </c>
      <c r="AG54" s="274" t="str">
        <f>IF(ISBLANK(Výsledky!$FN$3),"",Výsledky!FN58)</f>
        <v/>
      </c>
      <c r="AH54" s="274" t="str">
        <f>IF(ISBLANK(Výsledky!$FU$3),"",Výsledky!FU58)</f>
        <v/>
      </c>
      <c r="AI54" s="274" t="str">
        <f>IF(ISBLANK(Výsledky!$GB$3),"",Výsledky!GB58)</f>
        <v/>
      </c>
      <c r="AJ54" s="274" t="str">
        <f>IF(ISBLANK(Výsledky!$GI$3),"",Výsledky!GI58)</f>
        <v/>
      </c>
      <c r="AK54" s="274" t="str">
        <f>IF(ISBLANK(Výsledky!$GP$3),"",Výsledky!GP58)</f>
        <v/>
      </c>
      <c r="AL54" s="274" t="str">
        <f>IF(ISBLANK(Výsledky!$GW$3),"",Výsledky!GW58)</f>
        <v/>
      </c>
      <c r="AM54" s="274" t="str">
        <f>IF(ISBLANK(Výsledky!$HD$3),"",Výsledky!HD58)</f>
        <v/>
      </c>
      <c r="AN54" s="274" t="str">
        <f>IF(ISBLANK(Výsledky!$HK$3),"",Výsledky!HK58)</f>
        <v/>
      </c>
      <c r="AO54" s="274" t="str">
        <f>IF(ISBLANK(Výsledky!$HR$3),"",Výsledky!HR58)</f>
        <v/>
      </c>
      <c r="AP54" s="274" t="str">
        <f>IF(ISBLANK(Výsledky!$HY$3),"",Výsledky!HY58)</f>
        <v/>
      </c>
      <c r="AQ54" s="274" t="str">
        <f>IF(ISBLANK(Výsledky!$IF$3),"",Výsledky!IF58)</f>
        <v/>
      </c>
      <c r="AR54" s="274" t="str">
        <f>IF(ISBLANK(Výsledky!$IM$3),"",Výsledky!IM58)</f>
        <v/>
      </c>
      <c r="AS54" s="274" t="str">
        <f>IF(ISBLANK(Výsledky!$IT$3),"",Výsledky!IT58)</f>
        <v/>
      </c>
      <c r="AT54" s="274" t="str">
        <f>IF(ISBLANK(Výsledky!$JA$3),"",Výsledky!JA58)</f>
        <v/>
      </c>
      <c r="AU54" s="274" t="str">
        <f>IF(ISBLANK(Výsledky!$JH$3),"",Výsledky!JH58)</f>
        <v/>
      </c>
      <c r="AV54" s="274" t="str">
        <f>IF(ISBLANK(Výsledky!$JO$3),"",Výsledky!JO58)</f>
        <v/>
      </c>
      <c r="AW54" s="274" t="str">
        <f>IF(ISBLANK(Výsledky!$JV$3),"",Výsledky!JV58)</f>
        <v/>
      </c>
      <c r="AX54" s="274" t="str">
        <f>IF(ISBLANK(Výsledky!$KC$3),"",Výsledky!KC58)</f>
        <v/>
      </c>
      <c r="AY54" s="274" t="str">
        <f>IF(ISBLANK(Výsledky!$KJ$3),"",Výsledky!KJ58)</f>
        <v/>
      </c>
      <c r="AZ54" s="274" t="str">
        <f>IF(ISBLANK(Výsledky!$KQ$3),"",Výsledky!KQ58)</f>
        <v/>
      </c>
      <c r="BA54" s="274" t="str">
        <f>IF(ISBLANK(Výsledky!$KX$3),"",Výsledky!KX58)</f>
        <v/>
      </c>
      <c r="BB54" s="274" t="str">
        <f>IF(ISBLANK(Výsledky!$LE$3),"",Výsledky!LE58)</f>
        <v/>
      </c>
      <c r="BC54" s="274" t="str">
        <f>IF(ISBLANK(Výsledky!$LL$3),"",Výsledky!LL58)</f>
        <v/>
      </c>
      <c r="BD54" s="274" t="str">
        <f>IF(ISBLANK(Výsledky!$LS$3),"",Výsledky!LS58)</f>
        <v/>
      </c>
      <c r="BE54" s="274" t="str">
        <f>IF(ISBLANK(Výsledky!$LZ$3),"",Výsledky!LZ58)</f>
        <v/>
      </c>
      <c r="BF54" s="274" t="str">
        <f>IF(ISBLANK(Výsledky!$MG$3),"",Výsledky!MG58)</f>
        <v/>
      </c>
      <c r="BG54" s="274" t="str">
        <f>IF(ISBLANK(Výsledky!$MN$3),"",Výsledky!MN58)</f>
        <v/>
      </c>
      <c r="BH54" s="274" t="str">
        <f>IF(ISBLANK(Výsledky!$MU$3),"",Výsledky!MU58)</f>
        <v/>
      </c>
      <c r="BI54" s="274" t="str">
        <f>IF(ISBLANK(Výsledky!$NB$3),"",Výsledky!NB58)</f>
        <v/>
      </c>
      <c r="BJ54" s="274" t="str">
        <f>IF(ISBLANK(Výsledky!$NI$3),"",Výsledky!NI58)</f>
        <v/>
      </c>
      <c r="BK54" s="274" t="str">
        <f>IF(ISBLANK(Výsledky!$NP$3),"",Výsledky!NP58)</f>
        <v/>
      </c>
      <c r="BL54" s="274" t="str">
        <f>IF(ISBLANK(Výsledky!$NW$3),"",Výsledky!NW58)</f>
        <v/>
      </c>
      <c r="BM54" s="274" t="str">
        <f>IF(ISBLANK(Výsledky!$OD$3),"",Výsledky!OD58)</f>
        <v/>
      </c>
      <c r="BN54" s="274" t="str">
        <f>IF(ISBLANK(Výsledky!$OK$3),"",Výsledky!OK58)</f>
        <v/>
      </c>
      <c r="BO54" s="274" t="str">
        <f>IF(ISBLANK(Výsledky!$OR$3),"",Výsledky!OR58)</f>
        <v/>
      </c>
      <c r="BP54" s="274" t="str">
        <f>IF(ISBLANK(Výsledky!$OY$3),"",Výsledky!OY58)</f>
        <v/>
      </c>
      <c r="BQ54" s="274" t="str">
        <f>IF(ISBLANK(Výsledky!$PF$3),"",Výsledky!PF58)</f>
        <v/>
      </c>
      <c r="BR54" s="274" t="str">
        <f>IF(ISBLANK(Výsledky!$PM$3),"",Výsledky!PM58)</f>
        <v/>
      </c>
      <c r="BS54" s="274" t="str">
        <f>IF(ISBLANK(Výsledky!$PT$3),"",Výsledky!PT58)</f>
        <v/>
      </c>
      <c r="BT54" s="274" t="str">
        <f>IF(ISBLANK(Výsledky!$QA$3),"",Výsledky!QA58)</f>
        <v/>
      </c>
      <c r="BU54" s="274" t="str">
        <f>IF(ISBLANK(Výsledky!$QH$3),"",Výsledky!QH99)</f>
        <v/>
      </c>
      <c r="BV54" s="274" t="str">
        <f>IF(ISBLANK(Výsledky!$QO$3),"",Výsledky!QO99)</f>
        <v/>
      </c>
      <c r="BW54" s="284" t="str">
        <f>IF(ISBLANK(Výsledky!$QV$3),"",Výsledky!QV99)</f>
        <v/>
      </c>
      <c r="BX54" s="284"/>
      <c r="BY54" s="286"/>
      <c r="BZ54" s="201"/>
      <c r="CA54" s="8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>
      <c r="A55" s="1"/>
      <c r="B55" s="246" t="s">
        <v>324</v>
      </c>
      <c r="C55" s="57">
        <f>Tipy!A23</f>
        <v>19</v>
      </c>
      <c r="D55" s="256" t="str">
        <f>IF(Tipy!B23="","",Tipy!B23)</f>
        <v>GaboLFC</v>
      </c>
      <c r="E55" s="55">
        <f>SUM(F55:J55)</f>
        <v>60</v>
      </c>
      <c r="F55" s="260">
        <f>IF(ISBLANK(Výsledky!$I$3),"-",SUM(K55:P55,R55,T55,V55,W55,Y55,AA55,AC55,AD55,AF55:AH55,AJ55,AL55:AN55,AQ55,AT55:AV55,AX55,AZ55,BC55,BE55,BH55:BK55,BM55,BP55,BQ55,BS55,BU55,BV55))</f>
        <v>60</v>
      </c>
      <c r="G55" s="294" t="str">
        <f>IF(ISBLANK(Výsledky!$AY$3),"-",SUM(Q55,U55,X55,AB55,AE55,AI55,AW55,AY55,BD55,BF55,BL55,BN55,BR55,BT55,BW55))</f>
        <v>-</v>
      </c>
      <c r="H55" s="295" t="str">
        <f>IF(ISBLANK(Výsledky!$BM$3),"-",SUM(S55,Z55,AK55,AP55,AR55,BA55))</f>
        <v>-</v>
      </c>
      <c r="I55" s="261" t="str">
        <f>IF(ISBLANK(Výsledky!$GI$3),"-",SUM(AO55,AS55,BB55,BG55,BO55,BX55))</f>
        <v>-</v>
      </c>
      <c r="J55" s="282" t="str">
        <f>IF(ISBLANK(Výsledky!$I$3),"",Výsledky!I29)</f>
        <v>-</v>
      </c>
      <c r="K55" s="285">
        <f>IF(ISBLANK(Výsledky!$P$3),"",Výsledky!P29)</f>
        <v>20</v>
      </c>
      <c r="L55" s="288">
        <f>IF(ISBLANK(Výsledky!$W$3),"",Výsledky!W29)</f>
        <v>20</v>
      </c>
      <c r="M55" s="274">
        <f>IF(ISBLANK(Výsledky!$AD$3),"",Výsledky!AD29)</f>
        <v>20</v>
      </c>
      <c r="N55" s="274" t="str">
        <f>IF(ISBLANK(Výsledky!$AK$3),"",Výsledky!AK26)</f>
        <v/>
      </c>
      <c r="O55" s="274" t="str">
        <f>IF(ISBLANK(Výsledky!$AR$3),"",Výsledky!AR26)</f>
        <v/>
      </c>
      <c r="P55" s="274" t="str">
        <f>IF(ISBLANK(Výsledky!$AY$3),"",Výsledky!AY26)</f>
        <v/>
      </c>
      <c r="Q55" s="274" t="str">
        <f>IF(ISBLANK(Výsledky!$BF$3),"",Výsledky!BF26)</f>
        <v/>
      </c>
      <c r="R55" s="274" t="str">
        <f>IF(ISBLANK(Výsledky!$BM$3),"",Výsledky!BM26)</f>
        <v/>
      </c>
      <c r="S55" s="274" t="str">
        <f>IF(ISBLANK(Výsledky!$BT$3),"",Výsledky!BT26)</f>
        <v/>
      </c>
      <c r="T55" s="274" t="str">
        <f>IF(ISBLANK(Výsledky!$CA$3),"",Výsledky!CA26)</f>
        <v/>
      </c>
      <c r="U55" s="274" t="str">
        <f>IF(ISBLANK(Výsledky!$CH$3),"",Výsledky!CH26)</f>
        <v/>
      </c>
      <c r="V55" s="274" t="str">
        <f>IF(ISBLANK(Výsledky!$CO$3),"",Výsledky!CO26)</f>
        <v/>
      </c>
      <c r="W55" s="274" t="str">
        <f>IF(ISBLANK(Výsledky!$CV$3),"",Výsledky!CV26)</f>
        <v/>
      </c>
      <c r="X55" s="274" t="str">
        <f>IF(ISBLANK(Výsledky!$DC$3),"",Výsledky!DC26)</f>
        <v/>
      </c>
      <c r="Y55" s="274" t="str">
        <f>IF(ISBLANK(Výsledky!$DJ$3),"",Výsledky!DJ26)</f>
        <v/>
      </c>
      <c r="Z55" s="274" t="str">
        <f>IF(ISBLANK(Výsledky!$DQ$3),"",Výsledky!DQ26)</f>
        <v/>
      </c>
      <c r="AA55" s="274" t="str">
        <f>IF(ISBLANK(Výsledky!$DX$3),"",Výsledky!DX26)</f>
        <v/>
      </c>
      <c r="AB55" s="274" t="str">
        <f>IF(ISBLANK(Výsledky!$EE$3),"",Výsledky!EE26)</f>
        <v/>
      </c>
      <c r="AC55" s="274" t="str">
        <f>IF(ISBLANK(Výsledky!$EL$3),"",Výsledky!EL26)</f>
        <v/>
      </c>
      <c r="AD55" s="274" t="str">
        <f>IF(ISBLANK(Výsledky!$ES$3),"",Výsledky!ES26)</f>
        <v/>
      </c>
      <c r="AE55" s="274" t="str">
        <f>IF(ISBLANK(Výsledky!$EZ$3),"",Výsledky!EZ26)</f>
        <v/>
      </c>
      <c r="AF55" s="274" t="str">
        <f>IF(ISBLANK(Výsledky!$FG$3),"",Výsledky!FG26)</f>
        <v/>
      </c>
      <c r="AG55" s="274" t="str">
        <f>IF(ISBLANK(Výsledky!$FN$3),"",Výsledky!FN26)</f>
        <v/>
      </c>
      <c r="AH55" s="274" t="str">
        <f>IF(ISBLANK(Výsledky!$FU$3),"",Výsledky!FU26)</f>
        <v/>
      </c>
      <c r="AI55" s="274" t="str">
        <f>IF(ISBLANK(Výsledky!$GB$3),"",Výsledky!GB26)</f>
        <v/>
      </c>
      <c r="AJ55" s="274" t="str">
        <f>IF(ISBLANK(Výsledky!$GI$3),"",Výsledky!GI26)</f>
        <v/>
      </c>
      <c r="AK55" s="274" t="str">
        <f>IF(ISBLANK(Výsledky!$GP$3),"",Výsledky!GP26)</f>
        <v/>
      </c>
      <c r="AL55" s="274" t="str">
        <f>IF(ISBLANK(Výsledky!$GW$3),"",Výsledky!GW26)</f>
        <v/>
      </c>
      <c r="AM55" s="274" t="str">
        <f>IF(ISBLANK(Výsledky!$HD$3),"",Výsledky!HD26)</f>
        <v/>
      </c>
      <c r="AN55" s="274" t="str">
        <f>IF(ISBLANK(Výsledky!$HK$3),"",Výsledky!HK26)</f>
        <v/>
      </c>
      <c r="AO55" s="274" t="str">
        <f>IF(ISBLANK(Výsledky!$HR$3),"",Výsledky!HR26)</f>
        <v/>
      </c>
      <c r="AP55" s="274" t="str">
        <f>IF(ISBLANK(Výsledky!$HY$3),"",Výsledky!HY26)</f>
        <v/>
      </c>
      <c r="AQ55" s="274" t="str">
        <f>IF(ISBLANK(Výsledky!$IF$3),"",Výsledky!IF26)</f>
        <v/>
      </c>
      <c r="AR55" s="274" t="str">
        <f>IF(ISBLANK(Výsledky!$IM$3),"",Výsledky!IM26)</f>
        <v/>
      </c>
      <c r="AS55" s="274" t="str">
        <f>IF(ISBLANK(Výsledky!$IT$3),"",Výsledky!IT26)</f>
        <v/>
      </c>
      <c r="AT55" s="274" t="str">
        <f>IF(ISBLANK(Výsledky!$JA$3),"",Výsledky!JA26)</f>
        <v/>
      </c>
      <c r="AU55" s="274" t="str">
        <f>IF(ISBLANK(Výsledky!$JH$3),"",Výsledky!JH26)</f>
        <v/>
      </c>
      <c r="AV55" s="274" t="str">
        <f>IF(ISBLANK(Výsledky!$JO$3),"",Výsledky!JO26)</f>
        <v/>
      </c>
      <c r="AW55" s="274" t="str">
        <f>IF(ISBLANK(Výsledky!$JV$3),"",Výsledky!JV26)</f>
        <v/>
      </c>
      <c r="AX55" s="274" t="str">
        <f>IF(ISBLANK(Výsledky!$KC$3),"",Výsledky!KC26)</f>
        <v/>
      </c>
      <c r="AY55" s="274" t="str">
        <f>IF(ISBLANK(Výsledky!$KJ$3),"",Výsledky!KJ26)</f>
        <v/>
      </c>
      <c r="AZ55" s="274" t="str">
        <f>IF(ISBLANK(Výsledky!$KQ$3),"",Výsledky!KQ26)</f>
        <v/>
      </c>
      <c r="BA55" s="274" t="str">
        <f>IF(ISBLANK(Výsledky!$KX$3),"",Výsledky!KX26)</f>
        <v/>
      </c>
      <c r="BB55" s="274" t="str">
        <f>IF(ISBLANK(Výsledky!$LE$3),"",Výsledky!LE26)</f>
        <v/>
      </c>
      <c r="BC55" s="274" t="str">
        <f>IF(ISBLANK(Výsledky!$LL$3),"",Výsledky!LL26)</f>
        <v/>
      </c>
      <c r="BD55" s="274" t="str">
        <f>IF(ISBLANK(Výsledky!$LS$3),"",Výsledky!LS26)</f>
        <v/>
      </c>
      <c r="BE55" s="274" t="str">
        <f>IF(ISBLANK(Výsledky!$LZ$3),"",Výsledky!LZ26)</f>
        <v/>
      </c>
      <c r="BF55" s="274" t="str">
        <f>IF(ISBLANK(Výsledky!$MG$3),"",Výsledky!MG26)</f>
        <v/>
      </c>
      <c r="BG55" s="274" t="str">
        <f>IF(ISBLANK(Výsledky!$MN$3),"",Výsledky!MN26)</f>
        <v/>
      </c>
      <c r="BH55" s="274" t="str">
        <f>IF(ISBLANK(Výsledky!$MU$3),"",Výsledky!MU26)</f>
        <v/>
      </c>
      <c r="BI55" s="274" t="str">
        <f>IF(ISBLANK(Výsledky!$NB$3),"",Výsledky!NB26)</f>
        <v/>
      </c>
      <c r="BJ55" s="274" t="str">
        <f>IF(ISBLANK(Výsledky!$NI$3),"",Výsledky!NI26)</f>
        <v/>
      </c>
      <c r="BK55" s="274" t="str">
        <f>IF(ISBLANK(Výsledky!$NP$3),"",Výsledky!NP26)</f>
        <v/>
      </c>
      <c r="BL55" s="274" t="str">
        <f>IF(ISBLANK(Výsledky!$NW$3),"",Výsledky!NW26)</f>
        <v/>
      </c>
      <c r="BM55" s="274" t="str">
        <f>IF(ISBLANK(Výsledky!$OD$3),"",Výsledky!OD26)</f>
        <v/>
      </c>
      <c r="BN55" s="274" t="str">
        <f>IF(ISBLANK(Výsledky!$OK$3),"",Výsledky!OK26)</f>
        <v/>
      </c>
      <c r="BO55" s="274" t="str">
        <f>IF(ISBLANK(Výsledky!$OR$3),"",Výsledky!OR26)</f>
        <v/>
      </c>
      <c r="BP55" s="274" t="str">
        <f>IF(ISBLANK(Výsledky!$OY$3),"",Výsledky!OY26)</f>
        <v/>
      </c>
      <c r="BQ55" s="274" t="str">
        <f>IF(ISBLANK(Výsledky!$PF$3),"",Výsledky!PF26)</f>
        <v/>
      </c>
      <c r="BR55" s="274" t="str">
        <f>IF(ISBLANK(Výsledky!$PM$3),"",Výsledky!PM26)</f>
        <v/>
      </c>
      <c r="BS55" s="274" t="str">
        <f>IF(ISBLANK(Výsledky!$PT$3),"",Výsledky!PT26)</f>
        <v/>
      </c>
      <c r="BT55" s="274" t="str">
        <f>IF(ISBLANK(Výsledky!$QA$3),"",Výsledky!QA26)</f>
        <v/>
      </c>
      <c r="BU55" s="274" t="str">
        <f>IF(ISBLANK(Výsledky!$QH$3),"",Výsledky!QH67)</f>
        <v/>
      </c>
      <c r="BV55" s="274" t="str">
        <f>IF(ISBLANK(Výsledky!$QO$3),"",Výsledky!QO67)</f>
        <v/>
      </c>
      <c r="BW55" s="284" t="str">
        <f>IF(ISBLANK(Výsledky!$QV$3),"",Výsledky!QV67)</f>
        <v/>
      </c>
      <c r="BX55" s="284"/>
      <c r="BY55" s="286"/>
      <c r="BZ55" s="201"/>
      <c r="CA55" s="8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>
      <c r="A56" s="1"/>
      <c r="B56" s="246" t="s">
        <v>325</v>
      </c>
      <c r="C56" s="57">
        <f>Tipy!A55</f>
        <v>33</v>
      </c>
      <c r="D56" s="256" t="str">
        <f>IF(Tipy!B55="","",Tipy!B55)</f>
        <v>Peter Čička</v>
      </c>
      <c r="E56" s="55">
        <f>SUM(F56:J56)</f>
        <v>60</v>
      </c>
      <c r="F56" s="260">
        <f>IF(ISBLANK(Výsledky!$I$3),"-",SUM(K56:P56,R56,T56,V56,W56,Y56,AA56,AC56,AD56,AF56:AH56,AJ56,AL56:AN56,AQ56,AT56:AV56,AX56,AZ56,BC56,BE56,BH56:BK56,BM56,BP56,BQ56,BS56,BU56,BV56))</f>
        <v>60</v>
      </c>
      <c r="G56" s="294" t="str">
        <f>IF(ISBLANK(Výsledky!$AY$3),"-",SUM(Q56,U56,X56,AB56,AE56,AI56,AW56,AY56,BD56,BF56,BL56,BN56,BR56,BT56,BW56))</f>
        <v>-</v>
      </c>
      <c r="H56" s="295" t="str">
        <f>IF(ISBLANK(Výsledky!$BM$3),"-",SUM(S56,Z56,AK56,AP56,AR56,BA56))</f>
        <v>-</v>
      </c>
      <c r="I56" s="261" t="str">
        <f>IF(ISBLANK(Výsledky!$GI$3),"-",SUM(AO56,AS56,BB56,BG56,BO56,BX56))</f>
        <v>-</v>
      </c>
      <c r="J56" s="282" t="str">
        <f>IF(ISBLANK(Výsledky!$I$3),"",Výsledky!I60)</f>
        <v>-</v>
      </c>
      <c r="K56" s="285">
        <f>IF(ISBLANK(Výsledky!$P$3),"",Výsledky!P61)</f>
        <v>0</v>
      </c>
      <c r="L56" s="288">
        <f>IF(ISBLANK(Výsledky!$W$3),"",Výsledky!W61)</f>
        <v>40</v>
      </c>
      <c r="M56" s="274">
        <f>IF(ISBLANK(Výsledky!$AD$3),"",Výsledky!AD61)</f>
        <v>20</v>
      </c>
      <c r="N56" s="274" t="str">
        <f>IF(ISBLANK(Výsledky!$AK$3),"",Výsledky!AK56)</f>
        <v/>
      </c>
      <c r="O56" s="274" t="str">
        <f>IF(ISBLANK(Výsledky!$AR$3),"",Výsledky!AR56)</f>
        <v/>
      </c>
      <c r="P56" s="274" t="str">
        <f>IF(ISBLANK(Výsledky!$AY$3),"",Výsledky!AY56)</f>
        <v/>
      </c>
      <c r="Q56" s="274" t="str">
        <f>IF(ISBLANK(Výsledky!$BF$3),"",Výsledky!BF56)</f>
        <v/>
      </c>
      <c r="R56" s="274" t="str">
        <f>IF(ISBLANK(Výsledky!$BM$3),"",Výsledky!BM56)</f>
        <v/>
      </c>
      <c r="S56" s="274" t="str">
        <f>IF(ISBLANK(Výsledky!$BT$3),"",Výsledky!BT56)</f>
        <v/>
      </c>
      <c r="T56" s="274" t="str">
        <f>IF(ISBLANK(Výsledky!$CA$3),"",Výsledky!CA56)</f>
        <v/>
      </c>
      <c r="U56" s="274" t="str">
        <f>IF(ISBLANK(Výsledky!$CH$3),"",Výsledky!CH56)</f>
        <v/>
      </c>
      <c r="V56" s="274" t="str">
        <f>IF(ISBLANK(Výsledky!$CO$3),"",Výsledky!CO56)</f>
        <v/>
      </c>
      <c r="W56" s="274" t="str">
        <f>IF(ISBLANK(Výsledky!$CV$3),"",Výsledky!CV56)</f>
        <v/>
      </c>
      <c r="X56" s="274" t="str">
        <f>IF(ISBLANK(Výsledky!$DC$3),"",Výsledky!DC56)</f>
        <v/>
      </c>
      <c r="Y56" s="274" t="str">
        <f>IF(ISBLANK(Výsledky!$DJ$3),"",Výsledky!DJ56)</f>
        <v/>
      </c>
      <c r="Z56" s="274" t="str">
        <f>IF(ISBLANK(Výsledky!$DQ$3),"",Výsledky!DQ56)</f>
        <v/>
      </c>
      <c r="AA56" s="274" t="str">
        <f>IF(ISBLANK(Výsledky!$DX$3),"",Výsledky!DX56)</f>
        <v/>
      </c>
      <c r="AB56" s="274" t="str">
        <f>IF(ISBLANK(Výsledky!$EE$3),"",Výsledky!EE56)</f>
        <v/>
      </c>
      <c r="AC56" s="274" t="str">
        <f>IF(ISBLANK(Výsledky!$EL$3),"",Výsledky!EL56)</f>
        <v/>
      </c>
      <c r="AD56" s="274" t="str">
        <f>IF(ISBLANK(Výsledky!$ES$3),"",Výsledky!ES56)</f>
        <v/>
      </c>
      <c r="AE56" s="274" t="str">
        <f>IF(ISBLANK(Výsledky!$EZ$3),"",Výsledky!EZ56)</f>
        <v/>
      </c>
      <c r="AF56" s="274" t="str">
        <f>IF(ISBLANK(Výsledky!$FG$3),"",Výsledky!FG56)</f>
        <v/>
      </c>
      <c r="AG56" s="274" t="str">
        <f>IF(ISBLANK(Výsledky!$FN$3),"",Výsledky!FN56)</f>
        <v/>
      </c>
      <c r="AH56" s="274" t="str">
        <f>IF(ISBLANK(Výsledky!$FU$3),"",Výsledky!FU56)</f>
        <v/>
      </c>
      <c r="AI56" s="274" t="str">
        <f>IF(ISBLANK(Výsledky!$GB$3),"",Výsledky!GB56)</f>
        <v/>
      </c>
      <c r="AJ56" s="274" t="str">
        <f>IF(ISBLANK(Výsledky!$GI$3),"",Výsledky!GI56)</f>
        <v/>
      </c>
      <c r="AK56" s="274" t="str">
        <f>IF(ISBLANK(Výsledky!$GP$3),"",Výsledky!GP56)</f>
        <v/>
      </c>
      <c r="AL56" s="274" t="str">
        <f>IF(ISBLANK(Výsledky!$GW$3),"",Výsledky!GW56)</f>
        <v/>
      </c>
      <c r="AM56" s="274" t="str">
        <f>IF(ISBLANK(Výsledky!$HD$3),"",Výsledky!HD56)</f>
        <v/>
      </c>
      <c r="AN56" s="274" t="str">
        <f>IF(ISBLANK(Výsledky!$HK$3),"",Výsledky!HK56)</f>
        <v/>
      </c>
      <c r="AO56" s="274" t="str">
        <f>IF(ISBLANK(Výsledky!$HR$3),"",Výsledky!HR56)</f>
        <v/>
      </c>
      <c r="AP56" s="274" t="str">
        <f>IF(ISBLANK(Výsledky!$HY$3),"",Výsledky!HY56)</f>
        <v/>
      </c>
      <c r="AQ56" s="274" t="str">
        <f>IF(ISBLANK(Výsledky!$IF$3),"",Výsledky!IF56)</f>
        <v/>
      </c>
      <c r="AR56" s="274" t="str">
        <f>IF(ISBLANK(Výsledky!$IM$3),"",Výsledky!IM56)</f>
        <v/>
      </c>
      <c r="AS56" s="274" t="str">
        <f>IF(ISBLANK(Výsledky!$IT$3),"",Výsledky!IT56)</f>
        <v/>
      </c>
      <c r="AT56" s="274" t="str">
        <f>IF(ISBLANK(Výsledky!$JA$3),"",Výsledky!JA56)</f>
        <v/>
      </c>
      <c r="AU56" s="274" t="str">
        <f>IF(ISBLANK(Výsledky!$JH$3),"",Výsledky!JH56)</f>
        <v/>
      </c>
      <c r="AV56" s="274" t="str">
        <f>IF(ISBLANK(Výsledky!$JO$3),"",Výsledky!JO56)</f>
        <v/>
      </c>
      <c r="AW56" s="274" t="str">
        <f>IF(ISBLANK(Výsledky!$JV$3),"",Výsledky!JV56)</f>
        <v/>
      </c>
      <c r="AX56" s="274" t="str">
        <f>IF(ISBLANK(Výsledky!$KC$3),"",Výsledky!KC56)</f>
        <v/>
      </c>
      <c r="AY56" s="274" t="str">
        <f>IF(ISBLANK(Výsledky!$KJ$3),"",Výsledky!KJ56)</f>
        <v/>
      </c>
      <c r="AZ56" s="274" t="str">
        <f>IF(ISBLANK(Výsledky!$KQ$3),"",Výsledky!KQ56)</f>
        <v/>
      </c>
      <c r="BA56" s="274" t="str">
        <f>IF(ISBLANK(Výsledky!$KX$3),"",Výsledky!KX56)</f>
        <v/>
      </c>
      <c r="BB56" s="274" t="str">
        <f>IF(ISBLANK(Výsledky!$LE$3),"",Výsledky!LE56)</f>
        <v/>
      </c>
      <c r="BC56" s="274" t="str">
        <f>IF(ISBLANK(Výsledky!$LL$3),"",Výsledky!LL56)</f>
        <v/>
      </c>
      <c r="BD56" s="274" t="str">
        <f>IF(ISBLANK(Výsledky!$LS$3),"",Výsledky!LS56)</f>
        <v/>
      </c>
      <c r="BE56" s="274" t="str">
        <f>IF(ISBLANK(Výsledky!$LZ$3),"",Výsledky!LZ56)</f>
        <v/>
      </c>
      <c r="BF56" s="274" t="str">
        <f>IF(ISBLANK(Výsledky!$MG$3),"",Výsledky!MG56)</f>
        <v/>
      </c>
      <c r="BG56" s="274" t="str">
        <f>IF(ISBLANK(Výsledky!$MN$3),"",Výsledky!MN56)</f>
        <v/>
      </c>
      <c r="BH56" s="274" t="str">
        <f>IF(ISBLANK(Výsledky!$MU$3),"",Výsledky!MU56)</f>
        <v/>
      </c>
      <c r="BI56" s="274" t="str">
        <f>IF(ISBLANK(Výsledky!$NB$3),"",Výsledky!NB56)</f>
        <v/>
      </c>
      <c r="BJ56" s="274" t="str">
        <f>IF(ISBLANK(Výsledky!$NI$3),"",Výsledky!NI56)</f>
        <v/>
      </c>
      <c r="BK56" s="274" t="str">
        <f>IF(ISBLANK(Výsledky!$NP$3),"",Výsledky!NP56)</f>
        <v/>
      </c>
      <c r="BL56" s="274" t="str">
        <f>IF(ISBLANK(Výsledky!$NW$3),"",Výsledky!NW56)</f>
        <v/>
      </c>
      <c r="BM56" s="274" t="str">
        <f>IF(ISBLANK(Výsledky!$OD$3),"",Výsledky!OD56)</f>
        <v/>
      </c>
      <c r="BN56" s="274" t="str">
        <f>IF(ISBLANK(Výsledky!$OK$3),"",Výsledky!OK56)</f>
        <v/>
      </c>
      <c r="BO56" s="274" t="str">
        <f>IF(ISBLANK(Výsledky!$OR$3),"",Výsledky!OR56)</f>
        <v/>
      </c>
      <c r="BP56" s="274" t="str">
        <f>IF(ISBLANK(Výsledky!$OY$3),"",Výsledky!OY56)</f>
        <v/>
      </c>
      <c r="BQ56" s="274" t="str">
        <f>IF(ISBLANK(Výsledky!$PF$3),"",Výsledky!PF56)</f>
        <v/>
      </c>
      <c r="BR56" s="274" t="str">
        <f>IF(ISBLANK(Výsledky!$PM$3),"",Výsledky!PM56)</f>
        <v/>
      </c>
      <c r="BS56" s="274" t="str">
        <f>IF(ISBLANK(Výsledky!$PT$3),"",Výsledky!PT56)</f>
        <v/>
      </c>
      <c r="BT56" s="274" t="str">
        <f>IF(ISBLANK(Výsledky!$QA$3),"",Výsledky!QA56)</f>
        <v/>
      </c>
      <c r="BU56" s="274" t="str">
        <f>IF(ISBLANK(Výsledky!$QH$3),"",Výsledky!QH97)</f>
        <v/>
      </c>
      <c r="BV56" s="274" t="str">
        <f>IF(ISBLANK(Výsledky!$QO$3),"",Výsledky!QO97)</f>
        <v/>
      </c>
      <c r="BW56" s="284" t="str">
        <f>IF(ISBLANK(Výsledky!$QV$3),"",Výsledky!QV97)</f>
        <v/>
      </c>
      <c r="BX56" s="284"/>
      <c r="BY56" s="286"/>
      <c r="BZ56" s="201"/>
      <c r="CA56" s="8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>
      <c r="A57" s="1"/>
      <c r="B57" s="246" t="s">
        <v>326</v>
      </c>
      <c r="C57" s="57">
        <f>Tipy!A14</f>
        <v>35</v>
      </c>
      <c r="D57" s="256" t="str">
        <f>IF(Tipy!B14="","",Tipy!B14)</f>
        <v>Burton</v>
      </c>
      <c r="E57" s="55">
        <f>SUM(F57:J57)</f>
        <v>60</v>
      </c>
      <c r="F57" s="260">
        <f>IF(ISBLANK(Výsledky!$I$3),"-",SUM(K57:P57,R57,T57,V57,W57,Y57,AA57,AC57,AD57,AF57:AH57,AJ57,AL57:AN57,AQ57,AT57:AV57,AX57,AZ57,BC57,BE57,BH57:BK57,BM57,BP57,BQ57,BS57,BU57,BV57))</f>
        <v>60</v>
      </c>
      <c r="G57" s="294" t="str">
        <f>IF(ISBLANK(Výsledky!$AY$3),"-",SUM(Q57,U57,X57,AB57,AE57,AI57,AW57,AY57,BD57,BF57,BL57,BN57,BR57,BT57,BW57))</f>
        <v>-</v>
      </c>
      <c r="H57" s="295" t="str">
        <f>IF(ISBLANK(Výsledky!$BM$3),"-",SUM(S57,Z57,AK57,AP57,AR57,BA57))</f>
        <v>-</v>
      </c>
      <c r="I57" s="261" t="str">
        <f>IF(ISBLANK(Výsledky!$GI$3),"-",SUM(AO57,AS57,BB57,BG57,BO57,BX57))</f>
        <v>-</v>
      </c>
      <c r="J57" s="282" t="str">
        <f>IF(ISBLANK(Výsledky!$I$3),"",Výsledky!I20)</f>
        <v>-</v>
      </c>
      <c r="K57" s="285">
        <f>IF(ISBLANK(Výsledky!$P$3),"",Výsledky!P20)</f>
        <v>40</v>
      </c>
      <c r="L57" s="288">
        <f>IF(ISBLANK(Výsledky!$W$3),"",Výsledky!W20)</f>
        <v>20</v>
      </c>
      <c r="M57" s="274" t="str">
        <f>IF(ISBLANK(Výsledky!$AD$3),"",Výsledky!AD20)</f>
        <v>-</v>
      </c>
      <c r="N57" s="274" t="str">
        <f>IF(ISBLANK(Výsledky!$AK$3),"",Výsledky!AK19)</f>
        <v/>
      </c>
      <c r="O57" s="274" t="str">
        <f>IF(ISBLANK(Výsledky!$AR$3),"",Výsledky!AR19)</f>
        <v/>
      </c>
      <c r="P57" s="274" t="str">
        <f>IF(ISBLANK(Výsledky!$AY$3),"",Výsledky!AY19)</f>
        <v/>
      </c>
      <c r="Q57" s="274" t="str">
        <f>IF(ISBLANK(Výsledky!$BF$3),"",Výsledky!BF19)</f>
        <v/>
      </c>
      <c r="R57" s="274" t="str">
        <f>IF(ISBLANK(Výsledky!$BM$3),"",Výsledky!BM19)</f>
        <v/>
      </c>
      <c r="S57" s="274" t="str">
        <f>IF(ISBLANK(Výsledky!$BT$3),"",Výsledky!BT19)</f>
        <v/>
      </c>
      <c r="T57" s="274" t="str">
        <f>IF(ISBLANK(Výsledky!$CA$3),"",Výsledky!CA19)</f>
        <v/>
      </c>
      <c r="U57" s="274" t="str">
        <f>IF(ISBLANK(Výsledky!$CH$3),"",Výsledky!CH19)</f>
        <v/>
      </c>
      <c r="V57" s="274" t="str">
        <f>IF(ISBLANK(Výsledky!$CO$3),"",Výsledky!CO19)</f>
        <v/>
      </c>
      <c r="W57" s="274" t="str">
        <f>IF(ISBLANK(Výsledky!$CV$3),"",Výsledky!CV19)</f>
        <v/>
      </c>
      <c r="X57" s="274" t="str">
        <f>IF(ISBLANK(Výsledky!$DC$3),"",Výsledky!DC19)</f>
        <v/>
      </c>
      <c r="Y57" s="274" t="str">
        <f>IF(ISBLANK(Výsledky!$DJ$3),"",Výsledky!DJ19)</f>
        <v/>
      </c>
      <c r="Z57" s="274" t="str">
        <f>IF(ISBLANK(Výsledky!$DQ$3),"",Výsledky!DQ19)</f>
        <v/>
      </c>
      <c r="AA57" s="274" t="str">
        <f>IF(ISBLANK(Výsledky!$DX$3),"",Výsledky!DX19)</f>
        <v/>
      </c>
      <c r="AB57" s="274" t="str">
        <f>IF(ISBLANK(Výsledky!$EE$3),"",Výsledky!EE19)</f>
        <v/>
      </c>
      <c r="AC57" s="274" t="str">
        <f>IF(ISBLANK(Výsledky!$EL$3),"",Výsledky!EL19)</f>
        <v/>
      </c>
      <c r="AD57" s="274" t="str">
        <f>IF(ISBLANK(Výsledky!$ES$3),"",Výsledky!ES19)</f>
        <v/>
      </c>
      <c r="AE57" s="274" t="str">
        <f>IF(ISBLANK(Výsledky!$EZ$3),"",Výsledky!EZ19)</f>
        <v/>
      </c>
      <c r="AF57" s="274" t="str">
        <f>IF(ISBLANK(Výsledky!$FG$3),"",Výsledky!FG19)</f>
        <v/>
      </c>
      <c r="AG57" s="274" t="str">
        <f>IF(ISBLANK(Výsledky!$FN$3),"",Výsledky!FN19)</f>
        <v/>
      </c>
      <c r="AH57" s="274" t="str">
        <f>IF(ISBLANK(Výsledky!$FU$3),"",Výsledky!FU19)</f>
        <v/>
      </c>
      <c r="AI57" s="274" t="str">
        <f>IF(ISBLANK(Výsledky!$GB$3),"",Výsledky!GB19)</f>
        <v/>
      </c>
      <c r="AJ57" s="274" t="str">
        <f>IF(ISBLANK(Výsledky!$GI$3),"",Výsledky!GI19)</f>
        <v/>
      </c>
      <c r="AK57" s="274" t="str">
        <f>IF(ISBLANK(Výsledky!$GP$3),"",Výsledky!GP19)</f>
        <v/>
      </c>
      <c r="AL57" s="274" t="str">
        <f>IF(ISBLANK(Výsledky!$GW$3),"",Výsledky!GW19)</f>
        <v/>
      </c>
      <c r="AM57" s="274" t="str">
        <f>IF(ISBLANK(Výsledky!$HD$3),"",Výsledky!HD19)</f>
        <v/>
      </c>
      <c r="AN57" s="274" t="str">
        <f>IF(ISBLANK(Výsledky!$HK$3),"",Výsledky!HK19)</f>
        <v/>
      </c>
      <c r="AO57" s="274" t="str">
        <f>IF(ISBLANK(Výsledky!$HR$3),"",Výsledky!HR19)</f>
        <v/>
      </c>
      <c r="AP57" s="274" t="str">
        <f>IF(ISBLANK(Výsledky!$HY$3),"",Výsledky!HY19)</f>
        <v/>
      </c>
      <c r="AQ57" s="274" t="str">
        <f>IF(ISBLANK(Výsledky!$IF$3),"",Výsledky!IF19)</f>
        <v/>
      </c>
      <c r="AR57" s="274" t="str">
        <f>IF(ISBLANK(Výsledky!$IM$3),"",Výsledky!IM19)</f>
        <v/>
      </c>
      <c r="AS57" s="274" t="str">
        <f>IF(ISBLANK(Výsledky!$IT$3),"",Výsledky!IT19)</f>
        <v/>
      </c>
      <c r="AT57" s="274" t="str">
        <f>IF(ISBLANK(Výsledky!$JA$3),"",Výsledky!JA19)</f>
        <v/>
      </c>
      <c r="AU57" s="274" t="str">
        <f>IF(ISBLANK(Výsledky!$JH$3),"",Výsledky!JH19)</f>
        <v/>
      </c>
      <c r="AV57" s="274" t="str">
        <f>IF(ISBLANK(Výsledky!$JO$3),"",Výsledky!JO19)</f>
        <v/>
      </c>
      <c r="AW57" s="274" t="str">
        <f>IF(ISBLANK(Výsledky!$JV$3),"",Výsledky!JV19)</f>
        <v/>
      </c>
      <c r="AX57" s="274" t="str">
        <f>IF(ISBLANK(Výsledky!$KC$3),"",Výsledky!KC19)</f>
        <v/>
      </c>
      <c r="AY57" s="274" t="str">
        <f>IF(ISBLANK(Výsledky!$KJ$3),"",Výsledky!KJ19)</f>
        <v/>
      </c>
      <c r="AZ57" s="274" t="str">
        <f>IF(ISBLANK(Výsledky!$KQ$3),"",Výsledky!KQ19)</f>
        <v/>
      </c>
      <c r="BA57" s="274" t="str">
        <f>IF(ISBLANK(Výsledky!$KX$3),"",Výsledky!KX19)</f>
        <v/>
      </c>
      <c r="BB57" s="274" t="str">
        <f>IF(ISBLANK(Výsledky!$LE$3),"",Výsledky!LE19)</f>
        <v/>
      </c>
      <c r="BC57" s="274" t="str">
        <f>IF(ISBLANK(Výsledky!$LL$3),"",Výsledky!LL19)</f>
        <v/>
      </c>
      <c r="BD57" s="274" t="str">
        <f>IF(ISBLANK(Výsledky!$LS$3),"",Výsledky!LS19)</f>
        <v/>
      </c>
      <c r="BE57" s="274" t="str">
        <f>IF(ISBLANK(Výsledky!$LZ$3),"",Výsledky!LZ19)</f>
        <v/>
      </c>
      <c r="BF57" s="274" t="str">
        <f>IF(ISBLANK(Výsledky!$MG$3),"",Výsledky!MG19)</f>
        <v/>
      </c>
      <c r="BG57" s="274" t="str">
        <f>IF(ISBLANK(Výsledky!$MN$3),"",Výsledky!MN19)</f>
        <v/>
      </c>
      <c r="BH57" s="274" t="str">
        <f>IF(ISBLANK(Výsledky!$MU$3),"",Výsledky!MU19)</f>
        <v/>
      </c>
      <c r="BI57" s="274" t="str">
        <f>IF(ISBLANK(Výsledky!$NB$3),"",Výsledky!NB19)</f>
        <v/>
      </c>
      <c r="BJ57" s="274" t="str">
        <f>IF(ISBLANK(Výsledky!$NI$3),"",Výsledky!NI19)</f>
        <v/>
      </c>
      <c r="BK57" s="274" t="str">
        <f>IF(ISBLANK(Výsledky!$NP$3),"",Výsledky!NP19)</f>
        <v/>
      </c>
      <c r="BL57" s="274" t="str">
        <f>IF(ISBLANK(Výsledky!$NW$3),"",Výsledky!NW19)</f>
        <v/>
      </c>
      <c r="BM57" s="274" t="str">
        <f>IF(ISBLANK(Výsledky!$OD$3),"",Výsledky!OD19)</f>
        <v/>
      </c>
      <c r="BN57" s="274" t="str">
        <f>IF(ISBLANK(Výsledky!$OK$3),"",Výsledky!OK19)</f>
        <v/>
      </c>
      <c r="BO57" s="274" t="str">
        <f>IF(ISBLANK(Výsledky!$OR$3),"",Výsledky!OR19)</f>
        <v/>
      </c>
      <c r="BP57" s="274" t="str">
        <f>IF(ISBLANK(Výsledky!$OY$3),"",Výsledky!OY19)</f>
        <v/>
      </c>
      <c r="BQ57" s="274" t="str">
        <f>IF(ISBLANK(Výsledky!$PF$3),"",Výsledky!PF19)</f>
        <v/>
      </c>
      <c r="BR57" s="274" t="str">
        <f>IF(ISBLANK(Výsledky!$PM$3),"",Výsledky!PM19)</f>
        <v/>
      </c>
      <c r="BS57" s="274" t="str">
        <f>IF(ISBLANK(Výsledky!$PT$3),"",Výsledky!PT19)</f>
        <v/>
      </c>
      <c r="BT57" s="274" t="str">
        <f>IF(ISBLANK(Výsledky!$QA$3),"",Výsledky!QA19)</f>
        <v/>
      </c>
      <c r="BU57" s="274" t="str">
        <f>IF(ISBLANK(Výsledky!$QH$3),"",Výsledky!QH60)</f>
        <v/>
      </c>
      <c r="BV57" s="274" t="str">
        <f>IF(ISBLANK(Výsledky!$QO$3),"",Výsledky!QO60)</f>
        <v/>
      </c>
      <c r="BW57" s="284" t="str">
        <f>IF(ISBLANK(Výsledky!$QV$3),"",Výsledky!QV60)</f>
        <v/>
      </c>
      <c r="BX57" s="284"/>
      <c r="BY57" s="286"/>
      <c r="BZ57" s="201"/>
      <c r="CA57" s="8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>
      <c r="A58" s="1"/>
      <c r="B58" s="246" t="s">
        <v>336</v>
      </c>
      <c r="C58" s="57">
        <f>Tipy!A31</f>
        <v>51</v>
      </c>
      <c r="D58" s="256" t="str">
        <f>IF(Tipy!B31="","",Tipy!B31)</f>
        <v>kwop</v>
      </c>
      <c r="E58" s="55">
        <f>SUM(F58:J58)</f>
        <v>60</v>
      </c>
      <c r="F58" s="260">
        <f>IF(ISBLANK(Výsledky!$I$3),"-",SUM(K58:P58,R58,T58,V58,W58,Y58,AA58,AC58,AD58,AF58:AH58,AJ58,AL58:AN58,AQ58,AT58:AV58,AX58,AZ58,BC58,BE58,BH58:BK58,BM58,BP58,BQ58,BS58,BU58,BV58))</f>
        <v>60</v>
      </c>
      <c r="G58" s="294" t="str">
        <f>IF(ISBLANK(Výsledky!$AY$3),"-",SUM(Q58,U58,X58,AB58,AE58,AI58,AW58,AY58,BD58,BF58,BL58,BN58,BR58,BT58,BW58))</f>
        <v>-</v>
      </c>
      <c r="H58" s="295" t="str">
        <f>IF(ISBLANK(Výsledky!$BM$3),"-",SUM(S58,Z58,AK58,AP58,AR58,BA58))</f>
        <v>-</v>
      </c>
      <c r="I58" s="261" t="str">
        <f>IF(ISBLANK(Výsledky!$GI$3),"-",SUM(AO58,AS58,BB58,BG58,BO58,BX58))</f>
        <v>-</v>
      </c>
      <c r="J58" s="282" t="str">
        <f>IF(ISBLANK(Výsledky!$I$3),"",Výsledky!I37)</f>
        <v>-</v>
      </c>
      <c r="K58" s="285">
        <f>IF(ISBLANK(Výsledky!$P$3),"",Výsledky!P37)</f>
        <v>40</v>
      </c>
      <c r="L58" s="288">
        <f>IF(ISBLANK(Výsledky!$W$3),"",Výsledky!W37)</f>
        <v>20</v>
      </c>
      <c r="M58" s="274" t="str">
        <f>IF(ISBLANK(Výsledky!$AD$3),"",Výsledky!AD37)</f>
        <v>-</v>
      </c>
      <c r="N58" s="274" t="str">
        <f>IF(ISBLANK(Výsledky!$AK$3),"",Výsledky!AK34)</f>
        <v/>
      </c>
      <c r="O58" s="274" t="str">
        <f>IF(ISBLANK(Výsledky!$AR$3),"",Výsledky!AR34)</f>
        <v/>
      </c>
      <c r="P58" s="274" t="str">
        <f>IF(ISBLANK(Výsledky!$AY$3),"",Výsledky!AY34)</f>
        <v/>
      </c>
      <c r="Q58" s="274" t="str">
        <f>IF(ISBLANK(Výsledky!$BF$3),"",Výsledky!BF34)</f>
        <v/>
      </c>
      <c r="R58" s="274" t="str">
        <f>IF(ISBLANK(Výsledky!$BM$3),"",Výsledky!BM34)</f>
        <v/>
      </c>
      <c r="S58" s="274" t="str">
        <f>IF(ISBLANK(Výsledky!$BT$3),"",Výsledky!BT34)</f>
        <v/>
      </c>
      <c r="T58" s="274" t="str">
        <f>IF(ISBLANK(Výsledky!$CA$3),"",Výsledky!CA34)</f>
        <v/>
      </c>
      <c r="U58" s="274" t="str">
        <f>IF(ISBLANK(Výsledky!$CH$3),"",Výsledky!CH34)</f>
        <v/>
      </c>
      <c r="V58" s="274" t="str">
        <f>IF(ISBLANK(Výsledky!$CO$3),"",Výsledky!CO34)</f>
        <v/>
      </c>
      <c r="W58" s="274" t="str">
        <f>IF(ISBLANK(Výsledky!$CV$3),"",Výsledky!CV34)</f>
        <v/>
      </c>
      <c r="X58" s="274" t="str">
        <f>IF(ISBLANK(Výsledky!$DC$3),"",Výsledky!DC34)</f>
        <v/>
      </c>
      <c r="Y58" s="274" t="str">
        <f>IF(ISBLANK(Výsledky!$DJ$3),"",Výsledky!DJ34)</f>
        <v/>
      </c>
      <c r="Z58" s="274" t="str">
        <f>IF(ISBLANK(Výsledky!$DQ$3),"",Výsledky!DQ34)</f>
        <v/>
      </c>
      <c r="AA58" s="274" t="str">
        <f>IF(ISBLANK(Výsledky!$DX$3),"",Výsledky!DX34)</f>
        <v/>
      </c>
      <c r="AB58" s="274" t="str">
        <f>IF(ISBLANK(Výsledky!$EE$3),"",Výsledky!EE34)</f>
        <v/>
      </c>
      <c r="AC58" s="274" t="str">
        <f>IF(ISBLANK(Výsledky!$EL$3),"",Výsledky!EL34)</f>
        <v/>
      </c>
      <c r="AD58" s="274" t="str">
        <f>IF(ISBLANK(Výsledky!$ES$3),"",Výsledky!ES34)</f>
        <v/>
      </c>
      <c r="AE58" s="274" t="str">
        <f>IF(ISBLANK(Výsledky!$EZ$3),"",Výsledky!EZ34)</f>
        <v/>
      </c>
      <c r="AF58" s="274" t="str">
        <f>IF(ISBLANK(Výsledky!$FG$3),"",Výsledky!FG34)</f>
        <v/>
      </c>
      <c r="AG58" s="274" t="str">
        <f>IF(ISBLANK(Výsledky!$FN$3),"",Výsledky!FN34)</f>
        <v/>
      </c>
      <c r="AH58" s="274" t="str">
        <f>IF(ISBLANK(Výsledky!$FU$3),"",Výsledky!FU34)</f>
        <v/>
      </c>
      <c r="AI58" s="274" t="str">
        <f>IF(ISBLANK(Výsledky!$GB$3),"",Výsledky!GB34)</f>
        <v/>
      </c>
      <c r="AJ58" s="274" t="str">
        <f>IF(ISBLANK(Výsledky!$GI$3),"",Výsledky!GI34)</f>
        <v/>
      </c>
      <c r="AK58" s="274" t="str">
        <f>IF(ISBLANK(Výsledky!$GP$3),"",Výsledky!GP34)</f>
        <v/>
      </c>
      <c r="AL58" s="274" t="str">
        <f>IF(ISBLANK(Výsledky!$GW$3),"",Výsledky!GW34)</f>
        <v/>
      </c>
      <c r="AM58" s="274" t="str">
        <f>IF(ISBLANK(Výsledky!$HD$3),"",Výsledky!HD34)</f>
        <v/>
      </c>
      <c r="AN58" s="274" t="str">
        <f>IF(ISBLANK(Výsledky!$HK$3),"",Výsledky!HK34)</f>
        <v/>
      </c>
      <c r="AO58" s="274" t="str">
        <f>IF(ISBLANK(Výsledky!$HR$3),"",Výsledky!HR34)</f>
        <v/>
      </c>
      <c r="AP58" s="274" t="str">
        <f>IF(ISBLANK(Výsledky!$HY$3),"",Výsledky!HY34)</f>
        <v/>
      </c>
      <c r="AQ58" s="274" t="str">
        <f>IF(ISBLANK(Výsledky!$IF$3),"",Výsledky!IF34)</f>
        <v/>
      </c>
      <c r="AR58" s="274" t="str">
        <f>IF(ISBLANK(Výsledky!$IM$3),"",Výsledky!IM34)</f>
        <v/>
      </c>
      <c r="AS58" s="274" t="str">
        <f>IF(ISBLANK(Výsledky!$IT$3),"",Výsledky!IT34)</f>
        <v/>
      </c>
      <c r="AT58" s="274" t="str">
        <f>IF(ISBLANK(Výsledky!$JA$3),"",Výsledky!JA34)</f>
        <v/>
      </c>
      <c r="AU58" s="274" t="str">
        <f>IF(ISBLANK(Výsledky!$JH$3),"",Výsledky!JH34)</f>
        <v/>
      </c>
      <c r="AV58" s="274" t="str">
        <f>IF(ISBLANK(Výsledky!$JO$3),"",Výsledky!JO34)</f>
        <v/>
      </c>
      <c r="AW58" s="274" t="str">
        <f>IF(ISBLANK(Výsledky!$JV$3),"",Výsledky!JV34)</f>
        <v/>
      </c>
      <c r="AX58" s="274" t="str">
        <f>IF(ISBLANK(Výsledky!$KC$3),"",Výsledky!KC34)</f>
        <v/>
      </c>
      <c r="AY58" s="274" t="str">
        <f>IF(ISBLANK(Výsledky!$KJ$3),"",Výsledky!KJ34)</f>
        <v/>
      </c>
      <c r="AZ58" s="274" t="str">
        <f>IF(ISBLANK(Výsledky!$KQ$3),"",Výsledky!KQ34)</f>
        <v/>
      </c>
      <c r="BA58" s="274" t="str">
        <f>IF(ISBLANK(Výsledky!$KX$3),"",Výsledky!KX34)</f>
        <v/>
      </c>
      <c r="BB58" s="274" t="str">
        <f>IF(ISBLANK(Výsledky!$LE$3),"",Výsledky!LE34)</f>
        <v/>
      </c>
      <c r="BC58" s="274" t="str">
        <f>IF(ISBLANK(Výsledky!$LL$3),"",Výsledky!LL34)</f>
        <v/>
      </c>
      <c r="BD58" s="274" t="str">
        <f>IF(ISBLANK(Výsledky!$LS$3),"",Výsledky!LS34)</f>
        <v/>
      </c>
      <c r="BE58" s="274" t="str">
        <f>IF(ISBLANK(Výsledky!$LZ$3),"",Výsledky!LZ34)</f>
        <v/>
      </c>
      <c r="BF58" s="274" t="str">
        <f>IF(ISBLANK(Výsledky!$MG$3),"",Výsledky!MG34)</f>
        <v/>
      </c>
      <c r="BG58" s="274" t="str">
        <f>IF(ISBLANK(Výsledky!$MN$3),"",Výsledky!MN34)</f>
        <v/>
      </c>
      <c r="BH58" s="274" t="str">
        <f>IF(ISBLANK(Výsledky!$MU$3),"",Výsledky!MU34)</f>
        <v/>
      </c>
      <c r="BI58" s="274" t="str">
        <f>IF(ISBLANK(Výsledky!$NB$3),"",Výsledky!NB34)</f>
        <v/>
      </c>
      <c r="BJ58" s="274" t="str">
        <f>IF(ISBLANK(Výsledky!$NI$3),"",Výsledky!NI34)</f>
        <v/>
      </c>
      <c r="BK58" s="274" t="str">
        <f>IF(ISBLANK(Výsledky!$NP$3),"",Výsledky!NP34)</f>
        <v/>
      </c>
      <c r="BL58" s="274" t="str">
        <f>IF(ISBLANK(Výsledky!$NW$3),"",Výsledky!NW34)</f>
        <v/>
      </c>
      <c r="BM58" s="274" t="str">
        <f>IF(ISBLANK(Výsledky!$OD$3),"",Výsledky!OD34)</f>
        <v/>
      </c>
      <c r="BN58" s="274" t="str">
        <f>IF(ISBLANK(Výsledky!$OK$3),"",Výsledky!OK34)</f>
        <v/>
      </c>
      <c r="BO58" s="274" t="str">
        <f>IF(ISBLANK(Výsledky!$OR$3),"",Výsledky!OR34)</f>
        <v/>
      </c>
      <c r="BP58" s="274" t="str">
        <f>IF(ISBLANK(Výsledky!$OY$3),"",Výsledky!OY34)</f>
        <v/>
      </c>
      <c r="BQ58" s="274" t="str">
        <f>IF(ISBLANK(Výsledky!$PF$3),"",Výsledky!PF34)</f>
        <v/>
      </c>
      <c r="BR58" s="274" t="str">
        <f>IF(ISBLANK(Výsledky!$PM$3),"",Výsledky!PM34)</f>
        <v/>
      </c>
      <c r="BS58" s="274" t="str">
        <f>IF(ISBLANK(Výsledky!$PT$3),"",Výsledky!PT34)</f>
        <v/>
      </c>
      <c r="BT58" s="274" t="str">
        <f>IF(ISBLANK(Výsledky!$QA$3),"",Výsledky!QA34)</f>
        <v/>
      </c>
      <c r="BU58" s="274" t="str">
        <f>IF(ISBLANK(Výsledky!$QH$3),"",Výsledky!QH75)</f>
        <v/>
      </c>
      <c r="BV58" s="274" t="str">
        <f>IF(ISBLANK(Výsledky!$QO$3),"",Výsledky!QO75)</f>
        <v/>
      </c>
      <c r="BW58" s="284" t="str">
        <f>IF(ISBLANK(Výsledky!$QV$3),"",Výsledky!QV75)</f>
        <v/>
      </c>
      <c r="BX58" s="284"/>
      <c r="BY58" s="286"/>
      <c r="BZ58" s="201"/>
      <c r="CA58" s="8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>
      <c r="A59" s="1"/>
      <c r="B59" s="246" t="s">
        <v>337</v>
      </c>
      <c r="C59" s="57">
        <f>Tipy!A66</f>
        <v>54</v>
      </c>
      <c r="D59" s="256" t="str">
        <f>IF(Tipy!B66="","",Tipy!B66)</f>
        <v>Stiflerovamama</v>
      </c>
      <c r="E59" s="55">
        <f>SUM(F59:J59)</f>
        <v>60</v>
      </c>
      <c r="F59" s="260">
        <f>IF(ISBLANK(Výsledky!$I$3),"-",SUM(K59:P59,R59,T59,V59,W59,Y59,AA59,AC59,AD59,AF59:AH59,AJ59,AL59:AN59,AQ59,AT59:AV59,AX59,AZ59,BC59,BE59,BH59:BK59,BM59,BP59,BQ59,BS59,BU59,BV59))</f>
        <v>60</v>
      </c>
      <c r="G59" s="294" t="str">
        <f>IF(ISBLANK(Výsledky!$AY$3),"-",SUM(Q59,U59,X59,AB59,AE59,AI59,AW59,AY59,BD59,BF59,BL59,BN59,BR59,BT59,BW59))</f>
        <v>-</v>
      </c>
      <c r="H59" s="295" t="str">
        <f>IF(ISBLANK(Výsledky!$BM$3),"-",SUM(S59,Z59,AK59,AP59,AR59,BA59))</f>
        <v>-</v>
      </c>
      <c r="I59" s="261" t="str">
        <f>IF(ISBLANK(Výsledky!$GI$3),"-",SUM(AO59,AS59,BB59,BG59,BO59,BX59))</f>
        <v>-</v>
      </c>
      <c r="J59" s="282" t="str">
        <f>IF(ISBLANK(Výsledky!$I$3),"",Výsledky!I71)</f>
        <v>-</v>
      </c>
      <c r="K59" s="285" t="str">
        <f>IF(ISBLANK(Výsledky!$P$3),"",Výsledky!P72)</f>
        <v>-</v>
      </c>
      <c r="L59" s="288">
        <f>IF(ISBLANK(Výsledky!$W$3),"",Výsledky!W72)</f>
        <v>40</v>
      </c>
      <c r="M59" s="274">
        <f>IF(ISBLANK(Výsledky!$AD$3),"",Výsledky!AD72)</f>
        <v>20</v>
      </c>
      <c r="N59" s="274" t="str">
        <f>IF(ISBLANK(Výsledky!$AK$3),"",Výsledky!AK66)</f>
        <v/>
      </c>
      <c r="O59" s="274" t="str">
        <f>IF(ISBLANK(Výsledky!$AR$3),"",Výsledky!AR66)</f>
        <v/>
      </c>
      <c r="P59" s="274" t="str">
        <f>IF(ISBLANK(Výsledky!$AY$3),"",Výsledky!AY66)</f>
        <v/>
      </c>
      <c r="Q59" s="274" t="str">
        <f>IF(ISBLANK(Výsledky!$BF$3),"",Výsledky!BF66)</f>
        <v/>
      </c>
      <c r="R59" s="274" t="str">
        <f>IF(ISBLANK(Výsledky!$BM$3),"",Výsledky!BM66)</f>
        <v/>
      </c>
      <c r="S59" s="274" t="str">
        <f>IF(ISBLANK(Výsledky!$BT$3),"",Výsledky!BT66)</f>
        <v/>
      </c>
      <c r="T59" s="274" t="str">
        <f>IF(ISBLANK(Výsledky!$CA$3),"",Výsledky!CA66)</f>
        <v/>
      </c>
      <c r="U59" s="274" t="str">
        <f>IF(ISBLANK(Výsledky!$CH$3),"",Výsledky!CH66)</f>
        <v/>
      </c>
      <c r="V59" s="274" t="str">
        <f>IF(ISBLANK(Výsledky!$CO$3),"",Výsledky!CO66)</f>
        <v/>
      </c>
      <c r="W59" s="274" t="str">
        <f>IF(ISBLANK(Výsledky!$CV$3),"",Výsledky!CV66)</f>
        <v/>
      </c>
      <c r="X59" s="274" t="str">
        <f>IF(ISBLANK(Výsledky!$DC$3),"",Výsledky!DC66)</f>
        <v/>
      </c>
      <c r="Y59" s="274" t="str">
        <f>IF(ISBLANK(Výsledky!$DJ$3),"",Výsledky!DJ66)</f>
        <v/>
      </c>
      <c r="Z59" s="274" t="str">
        <f>IF(ISBLANK(Výsledky!$DQ$3),"",Výsledky!DQ66)</f>
        <v/>
      </c>
      <c r="AA59" s="274" t="str">
        <f>IF(ISBLANK(Výsledky!$DX$3),"",Výsledky!DX66)</f>
        <v/>
      </c>
      <c r="AB59" s="274" t="str">
        <f>IF(ISBLANK(Výsledky!$EE$3),"",Výsledky!EE66)</f>
        <v/>
      </c>
      <c r="AC59" s="274" t="str">
        <f>IF(ISBLANK(Výsledky!$EL$3),"",Výsledky!EL66)</f>
        <v/>
      </c>
      <c r="AD59" s="274" t="str">
        <f>IF(ISBLANK(Výsledky!$ES$3),"",Výsledky!ES66)</f>
        <v/>
      </c>
      <c r="AE59" s="274" t="str">
        <f>IF(ISBLANK(Výsledky!$EZ$3),"",Výsledky!EZ66)</f>
        <v/>
      </c>
      <c r="AF59" s="274" t="str">
        <f>IF(ISBLANK(Výsledky!$FG$3),"",Výsledky!FG66)</f>
        <v/>
      </c>
      <c r="AG59" s="274" t="str">
        <f>IF(ISBLANK(Výsledky!$FN$3),"",Výsledky!FN66)</f>
        <v/>
      </c>
      <c r="AH59" s="274" t="str">
        <f>IF(ISBLANK(Výsledky!$FU$3),"",Výsledky!FU66)</f>
        <v/>
      </c>
      <c r="AI59" s="274" t="str">
        <f>IF(ISBLANK(Výsledky!$GB$3),"",Výsledky!GB66)</f>
        <v/>
      </c>
      <c r="AJ59" s="274" t="str">
        <f>IF(ISBLANK(Výsledky!$GI$3),"",Výsledky!GI66)</f>
        <v/>
      </c>
      <c r="AK59" s="274" t="str">
        <f>IF(ISBLANK(Výsledky!$GP$3),"",Výsledky!GP66)</f>
        <v/>
      </c>
      <c r="AL59" s="274" t="str">
        <f>IF(ISBLANK(Výsledky!$GW$3),"",Výsledky!GW66)</f>
        <v/>
      </c>
      <c r="AM59" s="274" t="str">
        <f>IF(ISBLANK(Výsledky!$HD$3),"",Výsledky!HD66)</f>
        <v/>
      </c>
      <c r="AN59" s="274" t="str">
        <f>IF(ISBLANK(Výsledky!$HK$3),"",Výsledky!HK66)</f>
        <v/>
      </c>
      <c r="AO59" s="274" t="str">
        <f>IF(ISBLANK(Výsledky!$HR$3),"",Výsledky!HR66)</f>
        <v/>
      </c>
      <c r="AP59" s="274" t="str">
        <f>IF(ISBLANK(Výsledky!$HY$3),"",Výsledky!HY66)</f>
        <v/>
      </c>
      <c r="AQ59" s="274" t="str">
        <f>IF(ISBLANK(Výsledky!$IF$3),"",Výsledky!IF66)</f>
        <v/>
      </c>
      <c r="AR59" s="274" t="str">
        <f>IF(ISBLANK(Výsledky!$IM$3),"",Výsledky!IM66)</f>
        <v/>
      </c>
      <c r="AS59" s="274" t="str">
        <f>IF(ISBLANK(Výsledky!$IT$3),"",Výsledky!IT66)</f>
        <v/>
      </c>
      <c r="AT59" s="274" t="str">
        <f>IF(ISBLANK(Výsledky!$JA$3),"",Výsledky!JA66)</f>
        <v/>
      </c>
      <c r="AU59" s="274" t="str">
        <f>IF(ISBLANK(Výsledky!$JH$3),"",Výsledky!JH66)</f>
        <v/>
      </c>
      <c r="AV59" s="274" t="str">
        <f>IF(ISBLANK(Výsledky!$JO$3),"",Výsledky!JO66)</f>
        <v/>
      </c>
      <c r="AW59" s="274" t="str">
        <f>IF(ISBLANK(Výsledky!$JV$3),"",Výsledky!JV66)</f>
        <v/>
      </c>
      <c r="AX59" s="274" t="str">
        <f>IF(ISBLANK(Výsledky!$KC$3),"",Výsledky!KC66)</f>
        <v/>
      </c>
      <c r="AY59" s="274" t="str">
        <f>IF(ISBLANK(Výsledky!$KJ$3),"",Výsledky!KJ66)</f>
        <v/>
      </c>
      <c r="AZ59" s="274" t="str">
        <f>IF(ISBLANK(Výsledky!$KQ$3),"",Výsledky!KQ66)</f>
        <v/>
      </c>
      <c r="BA59" s="274" t="str">
        <f>IF(ISBLANK(Výsledky!$KX$3),"",Výsledky!KX66)</f>
        <v/>
      </c>
      <c r="BB59" s="274" t="str">
        <f>IF(ISBLANK(Výsledky!$LE$3),"",Výsledky!LE66)</f>
        <v/>
      </c>
      <c r="BC59" s="274" t="str">
        <f>IF(ISBLANK(Výsledky!$LL$3),"",Výsledky!LL66)</f>
        <v/>
      </c>
      <c r="BD59" s="274" t="str">
        <f>IF(ISBLANK(Výsledky!$LS$3),"",Výsledky!LS66)</f>
        <v/>
      </c>
      <c r="BE59" s="274" t="str">
        <f>IF(ISBLANK(Výsledky!$LZ$3),"",Výsledky!LZ66)</f>
        <v/>
      </c>
      <c r="BF59" s="274" t="str">
        <f>IF(ISBLANK(Výsledky!$MG$3),"",Výsledky!MG66)</f>
        <v/>
      </c>
      <c r="BG59" s="274" t="str">
        <f>IF(ISBLANK(Výsledky!$MN$3),"",Výsledky!MN66)</f>
        <v/>
      </c>
      <c r="BH59" s="274" t="str">
        <f>IF(ISBLANK(Výsledky!$MU$3),"",Výsledky!MU66)</f>
        <v/>
      </c>
      <c r="BI59" s="274" t="str">
        <f>IF(ISBLANK(Výsledky!$NB$3),"",Výsledky!NB66)</f>
        <v/>
      </c>
      <c r="BJ59" s="274" t="str">
        <f>IF(ISBLANK(Výsledky!$NI$3),"",Výsledky!NI66)</f>
        <v/>
      </c>
      <c r="BK59" s="274" t="str">
        <f>IF(ISBLANK(Výsledky!$NP$3),"",Výsledky!NP66)</f>
        <v/>
      </c>
      <c r="BL59" s="274" t="str">
        <f>IF(ISBLANK(Výsledky!$NW$3),"",Výsledky!NW66)</f>
        <v/>
      </c>
      <c r="BM59" s="274" t="str">
        <f>IF(ISBLANK(Výsledky!$OD$3),"",Výsledky!OD66)</f>
        <v/>
      </c>
      <c r="BN59" s="274" t="str">
        <f>IF(ISBLANK(Výsledky!$OK$3),"",Výsledky!OK66)</f>
        <v/>
      </c>
      <c r="BO59" s="274" t="str">
        <f>IF(ISBLANK(Výsledky!$OR$3),"",Výsledky!OR66)</f>
        <v/>
      </c>
      <c r="BP59" s="274" t="str">
        <f>IF(ISBLANK(Výsledky!$OY$3),"",Výsledky!OY66)</f>
        <v/>
      </c>
      <c r="BQ59" s="274" t="str">
        <f>IF(ISBLANK(Výsledky!$PF$3),"",Výsledky!PF66)</f>
        <v/>
      </c>
      <c r="BR59" s="274" t="str">
        <f>IF(ISBLANK(Výsledky!$PM$3),"",Výsledky!PM66)</f>
        <v/>
      </c>
      <c r="BS59" s="274" t="str">
        <f>IF(ISBLANK(Výsledky!$PT$3),"",Výsledky!PT66)</f>
        <v/>
      </c>
      <c r="BT59" s="274" t="str">
        <f>IF(ISBLANK(Výsledky!$QA$3),"",Výsledky!QA66)</f>
        <v/>
      </c>
      <c r="BU59" s="274" t="str">
        <f>IF(ISBLANK(Výsledky!$QH$3),"",Výsledky!QH107)</f>
        <v/>
      </c>
      <c r="BV59" s="274" t="str">
        <f>IF(ISBLANK(Výsledky!$QO$3),"",Výsledky!QO107)</f>
        <v/>
      </c>
      <c r="BW59" s="284" t="str">
        <f>IF(ISBLANK(Výsledky!$QV$3),"",Výsledky!QV107)</f>
        <v/>
      </c>
      <c r="BX59" s="284"/>
      <c r="BY59" s="286"/>
      <c r="BZ59" s="201"/>
      <c r="CA59" s="8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>
      <c r="A60" s="1"/>
      <c r="B60" s="246" t="s">
        <v>338</v>
      </c>
      <c r="C60" s="57">
        <f>Tipy!A72</f>
        <v>59</v>
      </c>
      <c r="D60" s="256" t="str">
        <f>IF(Tipy!B72="","",Tipy!B72)</f>
        <v>ÚprimnýFanúšik</v>
      </c>
      <c r="E60" s="55">
        <f>SUM(F60:J60)</f>
        <v>60</v>
      </c>
      <c r="F60" s="260">
        <f>IF(ISBLANK(Výsledky!$I$3),"-",SUM(K60:P60,R60,T60,V60,W60,Y60,AA60,AC60,AD60,AF60:AH60,AJ60,AL60:AN60,AQ60,AT60:AV60,AX60,AZ60,BC60,BE60,BH60:BK60,BM60,BP60,BQ60,BS60,BU60,BV60))</f>
        <v>60</v>
      </c>
      <c r="G60" s="294" t="str">
        <f>IF(ISBLANK(Výsledky!$AY$3),"-",SUM(Q60,U60,X60,AB60,AE60,AI60,AW60,AY60,BD60,BF60,BL60,BN60,BR60,BT60,BW60))</f>
        <v>-</v>
      </c>
      <c r="H60" s="295" t="str">
        <f>IF(ISBLANK(Výsledky!$BM$3),"-",SUM(S60,Z60,AK60,AP60,AR60,BA60))</f>
        <v>-</v>
      </c>
      <c r="I60" s="261" t="str">
        <f>IF(ISBLANK(Výsledky!$GI$3),"-",SUM(AO60,AS60,BB60,BG60,BO60,BX60))</f>
        <v>-</v>
      </c>
      <c r="J60" s="282" t="str">
        <f>IF(ISBLANK(Výsledky!$I$3),"",Výsledky!I76)</f>
        <v>-</v>
      </c>
      <c r="K60" s="285">
        <f>IF(ISBLANK(Výsledky!$P$3),"",Výsledky!P78)</f>
        <v>60</v>
      </c>
      <c r="L60" s="288" t="str">
        <f>IF(ISBLANK(Výsledky!$W$3),"",Výsledky!W78)</f>
        <v>-</v>
      </c>
      <c r="M60" s="274" t="str">
        <f>IF(ISBLANK(Výsledky!$AD$3),"",Výsledky!AD78)</f>
        <v>-</v>
      </c>
      <c r="N60" s="274" t="str">
        <f>IF(ISBLANK(Výsledky!$AK$3),"",Výsledky!AK71)</f>
        <v/>
      </c>
      <c r="O60" s="274" t="str">
        <f>IF(ISBLANK(Výsledky!$AR$3),"",Výsledky!AR71)</f>
        <v/>
      </c>
      <c r="P60" s="274" t="str">
        <f>IF(ISBLANK(Výsledky!$AY$3),"",Výsledky!AY71)</f>
        <v/>
      </c>
      <c r="Q60" s="274" t="str">
        <f>IF(ISBLANK(Výsledky!$BF$3),"",Výsledky!BF71)</f>
        <v/>
      </c>
      <c r="R60" s="274" t="str">
        <f>IF(ISBLANK(Výsledky!$BM$3),"",Výsledky!BM71)</f>
        <v/>
      </c>
      <c r="S60" s="274" t="str">
        <f>IF(ISBLANK(Výsledky!$BT$3),"",Výsledky!BT71)</f>
        <v/>
      </c>
      <c r="T60" s="274" t="str">
        <f>IF(ISBLANK(Výsledky!$CA$3),"",Výsledky!CA71)</f>
        <v/>
      </c>
      <c r="U60" s="274" t="str">
        <f>IF(ISBLANK(Výsledky!$CH$3),"",Výsledky!CH71)</f>
        <v/>
      </c>
      <c r="V60" s="274" t="str">
        <f>IF(ISBLANK(Výsledky!$CO$3),"",Výsledky!CO71)</f>
        <v/>
      </c>
      <c r="W60" s="274" t="str">
        <f>IF(ISBLANK(Výsledky!$CV$3),"",Výsledky!CV71)</f>
        <v/>
      </c>
      <c r="X60" s="274" t="str">
        <f>IF(ISBLANK(Výsledky!$DC$3),"",Výsledky!DC71)</f>
        <v/>
      </c>
      <c r="Y60" s="274" t="str">
        <f>IF(ISBLANK(Výsledky!$DJ$3),"",Výsledky!DJ71)</f>
        <v/>
      </c>
      <c r="Z60" s="274" t="str">
        <f>IF(ISBLANK(Výsledky!$DQ$3),"",Výsledky!DQ71)</f>
        <v/>
      </c>
      <c r="AA60" s="274" t="str">
        <f>IF(ISBLANK(Výsledky!$DX$3),"",Výsledky!DX71)</f>
        <v/>
      </c>
      <c r="AB60" s="274" t="str">
        <f>IF(ISBLANK(Výsledky!$EE$3),"",Výsledky!EE71)</f>
        <v/>
      </c>
      <c r="AC60" s="274" t="str">
        <f>IF(ISBLANK(Výsledky!$EL$3),"",Výsledky!EL71)</f>
        <v/>
      </c>
      <c r="AD60" s="274" t="str">
        <f>IF(ISBLANK(Výsledky!$ES$3),"",Výsledky!ES71)</f>
        <v/>
      </c>
      <c r="AE60" s="274" t="str">
        <f>IF(ISBLANK(Výsledky!$EZ$3),"",Výsledky!EZ71)</f>
        <v/>
      </c>
      <c r="AF60" s="274" t="str">
        <f>IF(ISBLANK(Výsledky!$FG$3),"",Výsledky!FG71)</f>
        <v/>
      </c>
      <c r="AG60" s="274" t="str">
        <f>IF(ISBLANK(Výsledky!$FN$3),"",Výsledky!FN71)</f>
        <v/>
      </c>
      <c r="AH60" s="274" t="str">
        <f>IF(ISBLANK(Výsledky!$FU$3),"",Výsledky!FU71)</f>
        <v/>
      </c>
      <c r="AI60" s="274" t="str">
        <f>IF(ISBLANK(Výsledky!$GB$3),"",Výsledky!GB71)</f>
        <v/>
      </c>
      <c r="AJ60" s="274" t="str">
        <f>IF(ISBLANK(Výsledky!$GI$3),"",Výsledky!GI71)</f>
        <v/>
      </c>
      <c r="AK60" s="274" t="str">
        <f>IF(ISBLANK(Výsledky!$GP$3),"",Výsledky!GP71)</f>
        <v/>
      </c>
      <c r="AL60" s="274" t="str">
        <f>IF(ISBLANK(Výsledky!$GW$3),"",Výsledky!GW71)</f>
        <v/>
      </c>
      <c r="AM60" s="274" t="str">
        <f>IF(ISBLANK(Výsledky!$HD$3),"",Výsledky!HD71)</f>
        <v/>
      </c>
      <c r="AN60" s="274" t="str">
        <f>IF(ISBLANK(Výsledky!$HK$3),"",Výsledky!HK71)</f>
        <v/>
      </c>
      <c r="AO60" s="274" t="str">
        <f>IF(ISBLANK(Výsledky!$HR$3),"",Výsledky!HR71)</f>
        <v/>
      </c>
      <c r="AP60" s="274" t="str">
        <f>IF(ISBLANK(Výsledky!$HY$3),"",Výsledky!HY71)</f>
        <v/>
      </c>
      <c r="AQ60" s="274" t="str">
        <f>IF(ISBLANK(Výsledky!$IF$3),"",Výsledky!IF71)</f>
        <v/>
      </c>
      <c r="AR60" s="274" t="str">
        <f>IF(ISBLANK(Výsledky!$IM$3),"",Výsledky!IM71)</f>
        <v/>
      </c>
      <c r="AS60" s="274" t="str">
        <f>IF(ISBLANK(Výsledky!$IT$3),"",Výsledky!IT71)</f>
        <v/>
      </c>
      <c r="AT60" s="274" t="str">
        <f>IF(ISBLANK(Výsledky!$JA$3),"",Výsledky!JA71)</f>
        <v/>
      </c>
      <c r="AU60" s="274" t="str">
        <f>IF(ISBLANK(Výsledky!$JH$3),"",Výsledky!JH71)</f>
        <v/>
      </c>
      <c r="AV60" s="274" t="str">
        <f>IF(ISBLANK(Výsledky!$JO$3),"",Výsledky!JO71)</f>
        <v/>
      </c>
      <c r="AW60" s="274" t="str">
        <f>IF(ISBLANK(Výsledky!$JV$3),"",Výsledky!JV71)</f>
        <v/>
      </c>
      <c r="AX60" s="274" t="str">
        <f>IF(ISBLANK(Výsledky!$KC$3),"",Výsledky!KC71)</f>
        <v/>
      </c>
      <c r="AY60" s="274" t="str">
        <f>IF(ISBLANK(Výsledky!$KJ$3),"",Výsledky!KJ71)</f>
        <v/>
      </c>
      <c r="AZ60" s="274" t="str">
        <f>IF(ISBLANK(Výsledky!$KQ$3),"",Výsledky!KQ71)</f>
        <v/>
      </c>
      <c r="BA60" s="274" t="str">
        <f>IF(ISBLANK(Výsledky!$KX$3),"",Výsledky!KX71)</f>
        <v/>
      </c>
      <c r="BB60" s="274" t="str">
        <f>IF(ISBLANK(Výsledky!$LE$3),"",Výsledky!LE71)</f>
        <v/>
      </c>
      <c r="BC60" s="274" t="str">
        <f>IF(ISBLANK(Výsledky!$LL$3),"",Výsledky!LL71)</f>
        <v/>
      </c>
      <c r="BD60" s="274" t="str">
        <f>IF(ISBLANK(Výsledky!$LS$3),"",Výsledky!LS71)</f>
        <v/>
      </c>
      <c r="BE60" s="274" t="str">
        <f>IF(ISBLANK(Výsledky!$LZ$3),"",Výsledky!LZ71)</f>
        <v/>
      </c>
      <c r="BF60" s="274" t="str">
        <f>IF(ISBLANK(Výsledky!$MG$3),"",Výsledky!MG71)</f>
        <v/>
      </c>
      <c r="BG60" s="274" t="str">
        <f>IF(ISBLANK(Výsledky!$MN$3),"",Výsledky!MN71)</f>
        <v/>
      </c>
      <c r="BH60" s="274" t="str">
        <f>IF(ISBLANK(Výsledky!$MU$3),"",Výsledky!MU71)</f>
        <v/>
      </c>
      <c r="BI60" s="274" t="str">
        <f>IF(ISBLANK(Výsledky!$NB$3),"",Výsledky!NB71)</f>
        <v/>
      </c>
      <c r="BJ60" s="274" t="str">
        <f>IF(ISBLANK(Výsledky!$NI$3),"",Výsledky!NI71)</f>
        <v/>
      </c>
      <c r="BK60" s="274" t="str">
        <f>IF(ISBLANK(Výsledky!$NP$3),"",Výsledky!NP71)</f>
        <v/>
      </c>
      <c r="BL60" s="274" t="str">
        <f>IF(ISBLANK(Výsledky!$NW$3),"",Výsledky!NW71)</f>
        <v/>
      </c>
      <c r="BM60" s="274" t="str">
        <f>IF(ISBLANK(Výsledky!$OD$3),"",Výsledky!OD71)</f>
        <v/>
      </c>
      <c r="BN60" s="274" t="str">
        <f>IF(ISBLANK(Výsledky!$OK$3),"",Výsledky!OK71)</f>
        <v/>
      </c>
      <c r="BO60" s="274" t="str">
        <f>IF(ISBLANK(Výsledky!$OR$3),"",Výsledky!OR71)</f>
        <v/>
      </c>
      <c r="BP60" s="274" t="str">
        <f>IF(ISBLANK(Výsledky!$OY$3),"",Výsledky!OY71)</f>
        <v/>
      </c>
      <c r="BQ60" s="274" t="str">
        <f>IF(ISBLANK(Výsledky!$PF$3),"",Výsledky!PF71)</f>
        <v/>
      </c>
      <c r="BR60" s="274" t="str">
        <f>IF(ISBLANK(Výsledky!$PM$3),"",Výsledky!PM71)</f>
        <v/>
      </c>
      <c r="BS60" s="274" t="str">
        <f>IF(ISBLANK(Výsledky!$PT$3),"",Výsledky!PT71)</f>
        <v/>
      </c>
      <c r="BT60" s="274" t="str">
        <f>IF(ISBLANK(Výsledky!$QA$3),"",Výsledky!QA71)</f>
        <v/>
      </c>
      <c r="BU60" s="274" t="str">
        <f>IF(ISBLANK(Výsledky!$QH$3),"",Výsledky!QH112)</f>
        <v/>
      </c>
      <c r="BV60" s="274" t="str">
        <f>IF(ISBLANK(Výsledky!$QO$3),"",Výsledky!QO112)</f>
        <v/>
      </c>
      <c r="BW60" s="284" t="str">
        <f>IF(ISBLANK(Výsledky!$QV$3),"",Výsledky!QV112)</f>
        <v/>
      </c>
      <c r="BX60" s="284"/>
      <c r="BY60" s="286"/>
      <c r="BZ60" s="201"/>
      <c r="CA60" s="8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>
      <c r="A61" s="1"/>
      <c r="B61" s="246" t="s">
        <v>339</v>
      </c>
      <c r="C61" s="57">
        <f>Tipy!A33</f>
        <v>71</v>
      </c>
      <c r="D61" s="256" t="str">
        <f>IF(Tipy!B33="","",Tipy!B33)</f>
        <v>lfcanfield</v>
      </c>
      <c r="E61" s="55">
        <f>SUM(F61:J61)</f>
        <v>50</v>
      </c>
      <c r="F61" s="260">
        <f>IF(ISBLANK(Výsledky!$I$3),"-",SUM(K61:P61,R61,T61,V61,W61,Y61,AA61,AC61,AD61,AF61:AH61,AJ61,AL61:AN61,AQ61,AT61:AV61,AX61,AZ61,BC61,BE61,BH61:BK61,BM61,BP61,BQ61,BS61,BU61,BV61))</f>
        <v>50</v>
      </c>
      <c r="G61" s="294" t="str">
        <f>IF(ISBLANK(Výsledky!$AY$3),"-",SUM(Q61,U61,X61,AB61,AE61,AI61,AW61,AY61,BD61,BF61,BL61,BN61,BR61,BT61,BW61))</f>
        <v>-</v>
      </c>
      <c r="H61" s="295" t="str">
        <f>IF(ISBLANK(Výsledky!$BM$3),"-",SUM(S61,Z61,AK61,AP61,AR61,BA61))</f>
        <v>-</v>
      </c>
      <c r="I61" s="261" t="str">
        <f>IF(ISBLANK(Výsledky!$GI$3),"-",SUM(AO61,AS61,BB61,BG61,BO61,BX61))</f>
        <v>-</v>
      </c>
      <c r="J61" s="282" t="str">
        <f>IF(ISBLANK(Výsledky!$I$3),"",Výsledky!I39)</f>
        <v>-</v>
      </c>
      <c r="K61" s="285" t="str">
        <f>IF(ISBLANK(Výsledky!$P$3),"",Výsledky!P39)</f>
        <v>-</v>
      </c>
      <c r="L61" s="288">
        <f>IF(ISBLANK(Výsledky!$W$3),"",Výsledky!W39)</f>
        <v>40</v>
      </c>
      <c r="M61" s="274">
        <f>IF(ISBLANK(Výsledky!$AD$3),"",Výsledky!AD39)</f>
        <v>10</v>
      </c>
      <c r="N61" s="274" t="str">
        <f>IF(ISBLANK(Výsledky!$AK$3),"",Výsledky!AK83)</f>
        <v/>
      </c>
      <c r="O61" s="274" t="str">
        <f>IF(ISBLANK(Výsledky!$AR$3),"",Výsledky!AR83)</f>
        <v/>
      </c>
      <c r="P61" s="274" t="str">
        <f>IF(ISBLANK(Výsledky!$BF$3),"",Výsledky!AY83)</f>
        <v/>
      </c>
      <c r="Q61" s="274" t="str">
        <f>IF(ISBLANK(Výsledky!$AY$3),"",Výsledky!BF83)</f>
        <v/>
      </c>
      <c r="R61" s="274" t="str">
        <f>IF(ISBLANK(Výsledky!$BT$3),"",Výsledky!BM83)</f>
        <v/>
      </c>
      <c r="S61" s="274" t="str">
        <f>IF(ISBLANK(Výsledky!$CA$3),"",Výsledky!BT83)</f>
        <v/>
      </c>
      <c r="T61" s="274" t="str">
        <f>IF(ISBLANK(Výsledky!$CH$3),"",Výsledky!CA83)</f>
        <v/>
      </c>
      <c r="U61" s="274" t="str">
        <f>IF(ISBLANK(Výsledky!$CO$3),"",Výsledky!CH83)</f>
        <v/>
      </c>
      <c r="V61" s="274" t="str">
        <f>IF(ISBLANK(Výsledky!$CV$3),"",Výsledky!CO83)</f>
        <v/>
      </c>
      <c r="W61" s="274" t="str">
        <f>IF(ISBLANK(Výsledky!$DC$3),"",Výsledky!CV83)</f>
        <v/>
      </c>
      <c r="X61" s="274" t="str">
        <f>IF(ISBLANK(Výsledky!$DX$3),"",Výsledky!DC83)</f>
        <v/>
      </c>
      <c r="Y61" s="274" t="str">
        <f>IF(ISBLANK(Výsledky!$DQ$3),"",Výsledky!DJ83)</f>
        <v/>
      </c>
      <c r="Z61" s="274" t="str">
        <f>IF(ISBLANK(Výsledky!$EE$3),"",Výsledky!DQ83)</f>
        <v/>
      </c>
      <c r="AA61" s="274" t="str">
        <f>IF(ISBLANK(Výsledky!$EL$3),"",Výsledky!DX83)</f>
        <v/>
      </c>
      <c r="AB61" s="274" t="str">
        <f>IF(ISBLANK(Výsledky!$ES$3),"",Výsledky!EE83)</f>
        <v/>
      </c>
      <c r="AC61" s="274" t="str">
        <f>IF(ISBLANK(Výsledky!$EZ$3),"",Výsledky!EL83)</f>
        <v/>
      </c>
      <c r="AD61" s="274" t="str">
        <f>IF(ISBLANK(Výsledky!$FU$3),"",Výsledky!ES83)</f>
        <v/>
      </c>
      <c r="AE61" s="274" t="str">
        <f>IF(ISBLANK(Výsledky!$FG$3),"",Výsledky!EZ83)</f>
        <v/>
      </c>
      <c r="AF61" s="274" t="str">
        <f>IF(ISBLANK(Výsledky!$BM$3),"",Výsledky!FG83)</f>
        <v/>
      </c>
      <c r="AG61" s="274" t="str">
        <f>IF(ISBLANK(Výsledky!$FN$3),"",Výsledky!FN83)</f>
        <v/>
      </c>
      <c r="AH61" s="274" t="str">
        <f>IF(ISBLANK(Výsledky!$DJ$3),"",Výsledky!FU83)</f>
        <v/>
      </c>
      <c r="AI61" s="274" t="str">
        <f>IF(ISBLANK(Výsledky!$GB$3),"",Výsledky!GB83)</f>
        <v/>
      </c>
      <c r="AJ61" s="274" t="str">
        <f>IF(ISBLANK(Výsledky!$GP$3),"",Výsledky!GI83)</f>
        <v/>
      </c>
      <c r="AK61" s="274" t="str">
        <f>IF(ISBLANK(Výsledky!$GW$3),"",Výsledky!GP83)</f>
        <v/>
      </c>
      <c r="AL61" s="274" t="str">
        <f>IF(ISBLANK(Výsledky!$GI$3),"",Výsledky!GW83)</f>
        <v/>
      </c>
      <c r="AM61" s="274" t="str">
        <f>IF(ISBLANK(Výsledky!$HK$3),"",Výsledky!HD83)</f>
        <v/>
      </c>
      <c r="AN61" s="274" t="str">
        <f>IF(ISBLANK(Výsledky!$HD$3),"",Výsledky!HK83)</f>
        <v/>
      </c>
      <c r="AO61" s="274" t="str">
        <f>IF(ISBLANK(Výsledky!$HY$3),"",Výsledky!HR83)</f>
        <v/>
      </c>
      <c r="AP61" s="274" t="str">
        <f>IF(ISBLANK(Výsledky!$HR$3),"",Výsledky!HY83)</f>
        <v/>
      </c>
      <c r="AQ61" s="274" t="str">
        <f>IF(ISBLANK(Výsledky!$IM$3),"",Výsledky!IF83)</f>
        <v/>
      </c>
      <c r="AR61" s="274" t="str">
        <f>IF(ISBLANK(Výsledky!$IF$3),"",Výsledky!IM83)</f>
        <v/>
      </c>
      <c r="AS61" s="274" t="str">
        <f>IF(ISBLANK(Výsledky!$IT$3),"",Výsledky!IT83)</f>
        <v/>
      </c>
      <c r="AT61" s="274" t="str">
        <f>IF(ISBLANK(Výsledky!$JA$3),"",Výsledky!JA83)</f>
        <v/>
      </c>
      <c r="AU61" s="274" t="str">
        <f>IF(ISBLANK(Výsledky!$JO$3),"",Výsledky!JH83)</f>
        <v/>
      </c>
      <c r="AV61" s="274" t="str">
        <f>IF(ISBLANK(Výsledky!$JH$3),"",Výsledky!JO83)</f>
        <v/>
      </c>
      <c r="AW61" s="274" t="str">
        <f>IF(ISBLANK(Výsledky!$JV$3),"",Výsledky!JV83)</f>
        <v/>
      </c>
      <c r="AX61" s="274" t="str">
        <f>IF(ISBLANK(Výsledky!$KQ$3),"",Výsledky!KC83)</f>
        <v/>
      </c>
      <c r="AY61" s="274" t="str">
        <f>IF(ISBLANK(Výsledky!$KX$3),"",Výsledky!KJ83)</f>
        <v/>
      </c>
      <c r="AZ61" s="274" t="str">
        <f>IF(ISBLANK(Výsledky!$KJ$3),"",Výsledky!KQ83)</f>
        <v/>
      </c>
      <c r="BA61" s="274" t="str">
        <f>IF(ISBLANK(Výsledky!$KC$3),"",Výsledky!KX83)</f>
        <v/>
      </c>
      <c r="BB61" s="274" t="str">
        <f>IF(ISBLANK(Výsledky!$LE$3),"",Výsledky!LE83)</f>
        <v/>
      </c>
      <c r="BC61" s="274" t="str">
        <f>IF(ISBLANK(Výsledky!$LS$3),"",Výsledky!LS83)</f>
        <v/>
      </c>
      <c r="BD61" s="274" t="str">
        <f>IF(ISBLANK(Výsledky!$MG$3),"",Výsledky!MG83)</f>
        <v/>
      </c>
      <c r="BE61" s="274" t="str">
        <f>IF(ISBLANK(Výsledky!$MN$3),"",Výsledky!MN83)</f>
        <v/>
      </c>
      <c r="BF61" s="274" t="str">
        <f>IF(ISBLANK(Výsledky!$MU$3),"",Výsledky!MU83)</f>
        <v/>
      </c>
      <c r="BG61" s="274" t="str">
        <f>IF(ISBLANK(Výsledky!$NP$3),"",Výsledky!NB83)</f>
        <v/>
      </c>
      <c r="BH61" s="274" t="str">
        <f>IF(ISBLANK(Výsledky!$NB$3),"",Výsledky!NI83)</f>
        <v/>
      </c>
      <c r="BI61" s="274" t="str">
        <f>IF(ISBLANK(Výsledky!$OD$3),"",Výsledky!NP83)</f>
        <v/>
      </c>
      <c r="BJ61" s="274" t="str">
        <f>IF(ISBLANK(Výsledky!$NI$3),"",Výsledky!NW83)</f>
        <v/>
      </c>
      <c r="BK61" s="274" t="str">
        <f>IF(ISBLANK(Výsledky!$OK$3),"",Výsledky!OD83)</f>
        <v/>
      </c>
      <c r="BL61" s="274" t="str">
        <f>IF(ISBLANK(Výsledky!$NW$3),"",Výsledky!OK83)</f>
        <v/>
      </c>
      <c r="BM61" s="274" t="str">
        <f>IF(ISBLANK(Výsledky!$OR$3),"",Výsledky!OR83)</f>
        <v/>
      </c>
      <c r="BN61" s="274" t="str">
        <f>IF(ISBLANK(Výsledky!$OY$3),"",Výsledky!OY83)</f>
        <v/>
      </c>
      <c r="BO61" s="274" t="str">
        <f>IF(ISBLANK(Výsledky!$PF$3),"",Výsledky!PF83)</f>
        <v/>
      </c>
      <c r="BP61" s="274" t="str">
        <f>IF(ISBLANK(Výsledky!$PM$3),"",Výsledky!PM83)</f>
        <v/>
      </c>
      <c r="BQ61" s="274" t="str">
        <f>IF(ISBLANK(Výsledky!$PT$3),"",Výsledky!PT83)</f>
        <v/>
      </c>
      <c r="BR61" s="274" t="str">
        <f>IF(ISBLANK(Výsledky!$QA$3),"",Výsledky!QA83)</f>
        <v/>
      </c>
      <c r="BS61" s="274" t="str">
        <f>IF(ISBLANK(Výsledky!$QH$3),"",Výsledky!QH83)</f>
        <v/>
      </c>
      <c r="BT61" s="274" t="str">
        <f>IF(ISBLANK(Výsledky!$QV$3),"",Výsledky!QO67)</f>
        <v/>
      </c>
      <c r="BU61" s="274" t="str">
        <f>IF(ISBLANK(Výsledky!$QO$3),"",Výsledky!QV67)</f>
        <v/>
      </c>
      <c r="BV61" s="284"/>
      <c r="BW61" s="284"/>
      <c r="BX61" s="321"/>
      <c r="BY61" s="286"/>
      <c r="BZ61" s="201"/>
      <c r="CA61" s="8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>
      <c r="A62" s="1"/>
      <c r="B62" s="246" t="s">
        <v>340</v>
      </c>
      <c r="C62" s="57">
        <f>Tipy!A58</f>
        <v>72</v>
      </c>
      <c r="D62" s="256" t="str">
        <f>IF(Tipy!B58="","",Tipy!B58)</f>
        <v>Pikardo</v>
      </c>
      <c r="E62" s="55">
        <f>SUM(F62:J62)</f>
        <v>50</v>
      </c>
      <c r="F62" s="260">
        <f>IF(ISBLANK(Výsledky!$I$3),"-",SUM(K62:P62,R62,T62,V62,W62,Y62,AA62,AC62,AD62,AF62:AH62,AJ62,AL62:AN62,AQ62,AT62:AV62,AX62,AZ62,BC62,BE62,BH62:BK62,BM62,BP62,BQ62,BS62,BU62,BV62))</f>
        <v>50</v>
      </c>
      <c r="G62" s="294" t="str">
        <f>IF(ISBLANK(Výsledky!$AY$3),"-",SUM(Q62,U62,X62,AB62,AE62,AI62,AW62,AY62,BD62,BF62,BL62,BN62,BR62,BT62,BW62))</f>
        <v>-</v>
      </c>
      <c r="H62" s="295" t="str">
        <f>IF(ISBLANK(Výsledky!$BM$3),"-",SUM(S62,Z62,AK62,AP62,AR62,BA62))</f>
        <v>-</v>
      </c>
      <c r="I62" s="261" t="str">
        <f>IF(ISBLANK(Výsledky!$GI$3),"-",SUM(AO62,AS62,BB62,BG62,BO62,BX62))</f>
        <v>-</v>
      </c>
      <c r="J62" s="282" t="str">
        <f>IF(ISBLANK(Výsledky!$I$3),"",Výsledky!I62)</f>
        <v>-</v>
      </c>
      <c r="K62" s="285" t="str">
        <f>IF(ISBLANK(Výsledky!$P$3),"",Výsledky!P63)</f>
        <v>-</v>
      </c>
      <c r="L62" s="288" t="str">
        <f>IF(ISBLANK(Výsledky!$W$3),"",Výsledky!W63)</f>
        <v>-</v>
      </c>
      <c r="M62" s="274">
        <f>IF(ISBLANK(Výsledky!$AD$3),"",Výsledky!AD63)</f>
        <v>50</v>
      </c>
      <c r="N62" s="274" t="str">
        <f>IF(ISBLANK(Výsledky!$AK$3),"",Výsledky!AK82)</f>
        <v/>
      </c>
      <c r="O62" s="274" t="str">
        <f>IF(ISBLANK(Výsledky!$AR$3),"",Výsledky!AR82)</f>
        <v/>
      </c>
      <c r="P62" s="274" t="str">
        <f>IF(ISBLANK(Výsledky!$BF$3),"",Výsledky!AY82)</f>
        <v/>
      </c>
      <c r="Q62" s="274" t="str">
        <f>IF(ISBLANK(Výsledky!$AY$3),"",Výsledky!BF82)</f>
        <v/>
      </c>
      <c r="R62" s="274" t="str">
        <f>IF(ISBLANK(Výsledky!$BT$3),"",Výsledky!BM82)</f>
        <v/>
      </c>
      <c r="S62" s="274" t="str">
        <f>IF(ISBLANK(Výsledky!$CA$3),"",Výsledky!BT82)</f>
        <v/>
      </c>
      <c r="T62" s="274" t="str">
        <f>IF(ISBLANK(Výsledky!$CH$3),"",Výsledky!CA82)</f>
        <v/>
      </c>
      <c r="U62" s="274" t="str">
        <f>IF(ISBLANK(Výsledky!$CO$3),"",Výsledky!CH82)</f>
        <v/>
      </c>
      <c r="V62" s="274" t="str">
        <f>IF(ISBLANK(Výsledky!$CV$3),"",Výsledky!CO82)</f>
        <v/>
      </c>
      <c r="W62" s="274" t="str">
        <f>IF(ISBLANK(Výsledky!$DC$3),"",Výsledky!CV82)</f>
        <v/>
      </c>
      <c r="X62" s="274" t="str">
        <f>IF(ISBLANK(Výsledky!$DX$3),"",Výsledky!DC82)</f>
        <v/>
      </c>
      <c r="Y62" s="274" t="str">
        <f>IF(ISBLANK(Výsledky!$DQ$3),"",Výsledky!DJ82)</f>
        <v/>
      </c>
      <c r="Z62" s="274" t="str">
        <f>IF(ISBLANK(Výsledky!$EE$3),"",Výsledky!DQ82)</f>
        <v/>
      </c>
      <c r="AA62" s="274" t="str">
        <f>IF(ISBLANK(Výsledky!$EL$3),"",Výsledky!DX82)</f>
        <v/>
      </c>
      <c r="AB62" s="274" t="str">
        <f>IF(ISBLANK(Výsledky!$ES$3),"",Výsledky!EE82)</f>
        <v/>
      </c>
      <c r="AC62" s="274" t="str">
        <f>IF(ISBLANK(Výsledky!$EZ$3),"",Výsledky!EL82)</f>
        <v/>
      </c>
      <c r="AD62" s="274" t="str">
        <f>IF(ISBLANK(Výsledky!$FU$3),"",Výsledky!ES82)</f>
        <v/>
      </c>
      <c r="AE62" s="274" t="str">
        <f>IF(ISBLANK(Výsledky!$FG$3),"",Výsledky!EZ82)</f>
        <v/>
      </c>
      <c r="AF62" s="274" t="str">
        <f>IF(ISBLANK(Výsledky!$BM$3),"",Výsledky!FG82)</f>
        <v/>
      </c>
      <c r="AG62" s="274" t="str">
        <f>IF(ISBLANK(Výsledky!$FN$3),"",Výsledky!FN82)</f>
        <v/>
      </c>
      <c r="AH62" s="274" t="str">
        <f>IF(ISBLANK(Výsledky!$DJ$3),"",Výsledky!FU82)</f>
        <v/>
      </c>
      <c r="AI62" s="274" t="str">
        <f>IF(ISBLANK(Výsledky!$GB$3),"",Výsledky!GB82)</f>
        <v/>
      </c>
      <c r="AJ62" s="274" t="str">
        <f>IF(ISBLANK(Výsledky!$GP$3),"",Výsledky!GI82)</f>
        <v/>
      </c>
      <c r="AK62" s="274" t="str">
        <f>IF(ISBLANK(Výsledky!$GW$3),"",Výsledky!GP82)</f>
        <v/>
      </c>
      <c r="AL62" s="274" t="str">
        <f>IF(ISBLANK(Výsledky!$GI$3),"",Výsledky!GW82)</f>
        <v/>
      </c>
      <c r="AM62" s="274" t="str">
        <f>IF(ISBLANK(Výsledky!$HK$3),"",Výsledky!HD82)</f>
        <v/>
      </c>
      <c r="AN62" s="274" t="str">
        <f>IF(ISBLANK(Výsledky!$HD$3),"",Výsledky!HK82)</f>
        <v/>
      </c>
      <c r="AO62" s="274" t="str">
        <f>IF(ISBLANK(Výsledky!$HY$3),"",Výsledky!HR82)</f>
        <v/>
      </c>
      <c r="AP62" s="274" t="str">
        <f>IF(ISBLANK(Výsledky!$HR$3),"",Výsledky!HY82)</f>
        <v/>
      </c>
      <c r="AQ62" s="274" t="str">
        <f>IF(ISBLANK(Výsledky!$IM$3),"",Výsledky!IF82)</f>
        <v/>
      </c>
      <c r="AR62" s="274" t="str">
        <f>IF(ISBLANK(Výsledky!$IF$3),"",Výsledky!IM82)</f>
        <v/>
      </c>
      <c r="AS62" s="274" t="str">
        <f>IF(ISBLANK(Výsledky!$IT$3),"",Výsledky!IT82)</f>
        <v/>
      </c>
      <c r="AT62" s="274" t="str">
        <f>IF(ISBLANK(Výsledky!$JA$3),"",Výsledky!JA82)</f>
        <v/>
      </c>
      <c r="AU62" s="274" t="str">
        <f>IF(ISBLANK(Výsledky!$JO$3),"",Výsledky!JH82)</f>
        <v/>
      </c>
      <c r="AV62" s="274" t="str">
        <f>IF(ISBLANK(Výsledky!$JH$3),"",Výsledky!JO82)</f>
        <v/>
      </c>
      <c r="AW62" s="274" t="str">
        <f>IF(ISBLANK(Výsledky!$JV$3),"",Výsledky!JV82)</f>
        <v/>
      </c>
      <c r="AX62" s="274" t="str">
        <f>IF(ISBLANK(Výsledky!$KQ$3),"",Výsledky!KC82)</f>
        <v/>
      </c>
      <c r="AY62" s="274" t="str">
        <f>IF(ISBLANK(Výsledky!$KX$3),"",Výsledky!KJ82)</f>
        <v/>
      </c>
      <c r="AZ62" s="274" t="str">
        <f>IF(ISBLANK(Výsledky!$KJ$3),"",Výsledky!KQ82)</f>
        <v/>
      </c>
      <c r="BA62" s="274" t="str">
        <f>IF(ISBLANK(Výsledky!$KC$3),"",Výsledky!KX82)</f>
        <v/>
      </c>
      <c r="BB62" s="274" t="str">
        <f>IF(ISBLANK(Výsledky!$LE$3),"",Výsledky!LE82)</f>
        <v/>
      </c>
      <c r="BC62" s="274" t="str">
        <f>IF(ISBLANK(Výsledky!$LS$3),"",Výsledky!LS82)</f>
        <v/>
      </c>
      <c r="BD62" s="274" t="str">
        <f>IF(ISBLANK(Výsledky!$MG$3),"",Výsledky!MG82)</f>
        <v/>
      </c>
      <c r="BE62" s="274" t="str">
        <f>IF(ISBLANK(Výsledky!$MN$3),"",Výsledky!MN82)</f>
        <v/>
      </c>
      <c r="BF62" s="274" t="str">
        <f>IF(ISBLANK(Výsledky!$MU$3),"",Výsledky!MU82)</f>
        <v/>
      </c>
      <c r="BG62" s="274" t="str">
        <f>IF(ISBLANK(Výsledky!$NP$3),"",Výsledky!NB82)</f>
        <v/>
      </c>
      <c r="BH62" s="274" t="str">
        <f>IF(ISBLANK(Výsledky!$NB$3),"",Výsledky!NI82)</f>
        <v/>
      </c>
      <c r="BI62" s="274" t="str">
        <f>IF(ISBLANK(Výsledky!$OD$3),"",Výsledky!NP82)</f>
        <v/>
      </c>
      <c r="BJ62" s="274" t="str">
        <f>IF(ISBLANK(Výsledky!$NI$3),"",Výsledky!NW82)</f>
        <v/>
      </c>
      <c r="BK62" s="274" t="str">
        <f>IF(ISBLANK(Výsledky!$OK$3),"",Výsledky!OD82)</f>
        <v/>
      </c>
      <c r="BL62" s="274" t="str">
        <f>IF(ISBLANK(Výsledky!$NW$3),"",Výsledky!OK82)</f>
        <v/>
      </c>
      <c r="BM62" s="274" t="str">
        <f>IF(ISBLANK(Výsledky!$OR$3),"",Výsledky!OR82)</f>
        <v/>
      </c>
      <c r="BN62" s="274" t="str">
        <f>IF(ISBLANK(Výsledky!$OY$3),"",Výsledky!OY82)</f>
        <v/>
      </c>
      <c r="BO62" s="274" t="str">
        <f>IF(ISBLANK(Výsledky!$PF$3),"",Výsledky!PF82)</f>
        <v/>
      </c>
      <c r="BP62" s="274" t="str">
        <f>IF(ISBLANK(Výsledky!$PM$3),"",Výsledky!PM82)</f>
        <v/>
      </c>
      <c r="BQ62" s="274" t="str">
        <f>IF(ISBLANK(Výsledky!$PT$3),"",Výsledky!PT82)</f>
        <v/>
      </c>
      <c r="BR62" s="274" t="str">
        <f>IF(ISBLANK(Výsledky!$QA$3),"",Výsledky!QA82)</f>
        <v/>
      </c>
      <c r="BS62" s="274" t="str">
        <f>IF(ISBLANK(Výsledky!$QH$3),"",Výsledky!QH82)</f>
        <v/>
      </c>
      <c r="BT62" s="274" t="str">
        <f>IF(ISBLANK(Výsledky!$QV$3),"",Výsledky!QO82)</f>
        <v/>
      </c>
      <c r="BU62" s="274" t="str">
        <f>IF(ISBLANK(Výsledky!$QO$3),"",Výsledky!QV82)</f>
        <v/>
      </c>
      <c r="BV62" s="284"/>
      <c r="BW62" s="284"/>
      <c r="BX62" s="321"/>
      <c r="BY62" s="286"/>
      <c r="BZ62" s="201"/>
      <c r="CA62" s="8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>
      <c r="A63" s="1"/>
      <c r="B63" s="246" t="s">
        <v>341</v>
      </c>
      <c r="C63" s="57">
        <f>Tipy!A76</f>
        <v>21</v>
      </c>
      <c r="D63" s="256" t="str">
        <f>IF(Tipy!B76="","",Tipy!B76)</f>
        <v>wasco</v>
      </c>
      <c r="E63" s="55">
        <f>SUM(F63:J63)</f>
        <v>40</v>
      </c>
      <c r="F63" s="260">
        <f>IF(ISBLANK(Výsledky!$I$3),"-",SUM(K63:P63,R63,T63,V63,W63,Y63,AA63,AC63,AD63,AF63:AH63,AJ63,AL63:AN63,AQ63,AT63:AV63,AX63,AZ63,BC63,BE63,BH63:BK63,BM63,BP63,BQ63,BS63,BU63,BV63))</f>
        <v>40</v>
      </c>
      <c r="G63" s="294" t="str">
        <f>IF(ISBLANK(Výsledky!$AY$3),"-",SUM(Q63,U63,X63,AB63,AE63,AI63,AW63,AY63,BD63,BF63,BL63,BN63,BR63,BT63,BW63))</f>
        <v>-</v>
      </c>
      <c r="H63" s="295" t="str">
        <f>IF(ISBLANK(Výsledky!$BM$3),"-",SUM(S63,Z63,AK63,AP63,AR63,BA63))</f>
        <v>-</v>
      </c>
      <c r="I63" s="261" t="str">
        <f>IF(ISBLANK(Výsledky!$GI$3),"-",SUM(AO63,AS63,BB63,BG63,BO63,BX63))</f>
        <v>-</v>
      </c>
      <c r="J63" s="282" t="str">
        <f>IF(ISBLANK(Výsledky!$I$3),"",Výsledky!I79)</f>
        <v>-</v>
      </c>
      <c r="K63" s="285">
        <f>IF(ISBLANK(Výsledky!$P$3),"",Výsledky!P82)</f>
        <v>0</v>
      </c>
      <c r="L63" s="288">
        <f>IF(ISBLANK(Výsledky!$W$3),"",Výsledky!W82)</f>
        <v>20</v>
      </c>
      <c r="M63" s="274">
        <f>IF(ISBLANK(Výsledky!$AD$3),"",Výsledky!AD82)</f>
        <v>20</v>
      </c>
      <c r="N63" s="274" t="str">
        <f>IF(ISBLANK(Výsledky!$AK$3),"",Výsledky!AK74)</f>
        <v/>
      </c>
      <c r="O63" s="274" t="str">
        <f>IF(ISBLANK(Výsledky!$AR$3),"",Výsledky!AR74)</f>
        <v/>
      </c>
      <c r="P63" s="274" t="str">
        <f>IF(ISBLANK(Výsledky!$AY$3),"",Výsledky!AY74)</f>
        <v/>
      </c>
      <c r="Q63" s="274" t="str">
        <f>IF(ISBLANK(Výsledky!$BF$3),"",Výsledky!BF74)</f>
        <v/>
      </c>
      <c r="R63" s="274" t="str">
        <f>IF(ISBLANK(Výsledky!$BM$3),"",Výsledky!BM74)</f>
        <v/>
      </c>
      <c r="S63" s="274" t="str">
        <f>IF(ISBLANK(Výsledky!$BT$3),"",Výsledky!BT74)</f>
        <v/>
      </c>
      <c r="T63" s="274" t="str">
        <f>IF(ISBLANK(Výsledky!$CA$3),"",Výsledky!CA74)</f>
        <v/>
      </c>
      <c r="U63" s="274" t="str">
        <f>IF(ISBLANK(Výsledky!$CH$3),"",Výsledky!CH74)</f>
        <v/>
      </c>
      <c r="V63" s="274" t="str">
        <f>IF(ISBLANK(Výsledky!$CO$3),"",Výsledky!CO74)</f>
        <v/>
      </c>
      <c r="W63" s="274" t="str">
        <f>IF(ISBLANK(Výsledky!$CV$3),"",Výsledky!CV74)</f>
        <v/>
      </c>
      <c r="X63" s="274" t="str">
        <f>IF(ISBLANK(Výsledky!$DC$3),"",Výsledky!DC74)</f>
        <v/>
      </c>
      <c r="Y63" s="274" t="str">
        <f>IF(ISBLANK(Výsledky!$DJ$3),"",Výsledky!DJ74)</f>
        <v/>
      </c>
      <c r="Z63" s="274" t="str">
        <f>IF(ISBLANK(Výsledky!$DQ$3),"",Výsledky!DQ74)</f>
        <v/>
      </c>
      <c r="AA63" s="274" t="str">
        <f>IF(ISBLANK(Výsledky!$DX$3),"",Výsledky!DX74)</f>
        <v/>
      </c>
      <c r="AB63" s="274" t="str">
        <f>IF(ISBLANK(Výsledky!$EE$3),"",Výsledky!EE74)</f>
        <v/>
      </c>
      <c r="AC63" s="274" t="str">
        <f>IF(ISBLANK(Výsledky!$EL$3),"",Výsledky!EL74)</f>
        <v/>
      </c>
      <c r="AD63" s="274" t="str">
        <f>IF(ISBLANK(Výsledky!$ES$3),"",Výsledky!ES74)</f>
        <v/>
      </c>
      <c r="AE63" s="274" t="str">
        <f>IF(ISBLANK(Výsledky!$EZ$3),"",Výsledky!EZ74)</f>
        <v/>
      </c>
      <c r="AF63" s="274" t="str">
        <f>IF(ISBLANK(Výsledky!$FG$3),"",Výsledky!FG74)</f>
        <v/>
      </c>
      <c r="AG63" s="274" t="str">
        <f>IF(ISBLANK(Výsledky!$FN$3),"",Výsledky!FN74)</f>
        <v/>
      </c>
      <c r="AH63" s="274" t="str">
        <f>IF(ISBLANK(Výsledky!$FU$3),"",Výsledky!FU74)</f>
        <v/>
      </c>
      <c r="AI63" s="274" t="str">
        <f>IF(ISBLANK(Výsledky!$GB$3),"",Výsledky!GB74)</f>
        <v/>
      </c>
      <c r="AJ63" s="274" t="str">
        <f>IF(ISBLANK(Výsledky!$GI$3),"",Výsledky!GI74)</f>
        <v/>
      </c>
      <c r="AK63" s="274" t="str">
        <f>IF(ISBLANK(Výsledky!$GP$3),"",Výsledky!GP74)</f>
        <v/>
      </c>
      <c r="AL63" s="274" t="str">
        <f>IF(ISBLANK(Výsledky!$GW$3),"",Výsledky!GW74)</f>
        <v/>
      </c>
      <c r="AM63" s="274" t="str">
        <f>IF(ISBLANK(Výsledky!$HD$3),"",Výsledky!HD74)</f>
        <v/>
      </c>
      <c r="AN63" s="274" t="str">
        <f>IF(ISBLANK(Výsledky!$HK$3),"",Výsledky!HK74)</f>
        <v/>
      </c>
      <c r="AO63" s="274" t="str">
        <f>IF(ISBLANK(Výsledky!$HR$3),"",Výsledky!HR74)</f>
        <v/>
      </c>
      <c r="AP63" s="274" t="str">
        <f>IF(ISBLANK(Výsledky!$HY$3),"",Výsledky!HY74)</f>
        <v/>
      </c>
      <c r="AQ63" s="274" t="str">
        <f>IF(ISBLANK(Výsledky!$IF$3),"",Výsledky!IF74)</f>
        <v/>
      </c>
      <c r="AR63" s="274" t="str">
        <f>IF(ISBLANK(Výsledky!$IM$3),"",Výsledky!IM74)</f>
        <v/>
      </c>
      <c r="AS63" s="274" t="str">
        <f>IF(ISBLANK(Výsledky!$IT$3),"",Výsledky!IT74)</f>
        <v/>
      </c>
      <c r="AT63" s="274" t="str">
        <f>IF(ISBLANK(Výsledky!$JA$3),"",Výsledky!JA74)</f>
        <v/>
      </c>
      <c r="AU63" s="274" t="str">
        <f>IF(ISBLANK(Výsledky!$JH$3),"",Výsledky!JH74)</f>
        <v/>
      </c>
      <c r="AV63" s="274" t="str">
        <f>IF(ISBLANK(Výsledky!$JO$3),"",Výsledky!JO74)</f>
        <v/>
      </c>
      <c r="AW63" s="274" t="str">
        <f>IF(ISBLANK(Výsledky!$JV$3),"",Výsledky!JV74)</f>
        <v/>
      </c>
      <c r="AX63" s="274" t="str">
        <f>IF(ISBLANK(Výsledky!$KC$3),"",Výsledky!KC74)</f>
        <v/>
      </c>
      <c r="AY63" s="274" t="str">
        <f>IF(ISBLANK(Výsledky!$KJ$3),"",Výsledky!KJ74)</f>
        <v/>
      </c>
      <c r="AZ63" s="274" t="str">
        <f>IF(ISBLANK(Výsledky!$KQ$3),"",Výsledky!KQ74)</f>
        <v/>
      </c>
      <c r="BA63" s="274" t="str">
        <f>IF(ISBLANK(Výsledky!$KX$3),"",Výsledky!KX74)</f>
        <v/>
      </c>
      <c r="BB63" s="274" t="str">
        <f>IF(ISBLANK(Výsledky!$LE$3),"",Výsledky!LE74)</f>
        <v/>
      </c>
      <c r="BC63" s="274" t="str">
        <f>IF(ISBLANK(Výsledky!$LL$3),"",Výsledky!LL74)</f>
        <v/>
      </c>
      <c r="BD63" s="274" t="str">
        <f>IF(ISBLANK(Výsledky!$LS$3),"",Výsledky!LS74)</f>
        <v/>
      </c>
      <c r="BE63" s="274" t="str">
        <f>IF(ISBLANK(Výsledky!$LZ$3),"",Výsledky!LZ74)</f>
        <v/>
      </c>
      <c r="BF63" s="274" t="str">
        <f>IF(ISBLANK(Výsledky!$MG$3),"",Výsledky!MG74)</f>
        <v/>
      </c>
      <c r="BG63" s="274" t="str">
        <f>IF(ISBLANK(Výsledky!$MN$3),"",Výsledky!MN74)</f>
        <v/>
      </c>
      <c r="BH63" s="274" t="str">
        <f>IF(ISBLANK(Výsledky!$MU$3),"",Výsledky!MU74)</f>
        <v/>
      </c>
      <c r="BI63" s="274" t="str">
        <f>IF(ISBLANK(Výsledky!$NB$3),"",Výsledky!NB74)</f>
        <v/>
      </c>
      <c r="BJ63" s="274" t="str">
        <f>IF(ISBLANK(Výsledky!$NI$3),"",Výsledky!NI74)</f>
        <v/>
      </c>
      <c r="BK63" s="274" t="str">
        <f>IF(ISBLANK(Výsledky!$NP$3),"",Výsledky!NP74)</f>
        <v/>
      </c>
      <c r="BL63" s="274" t="str">
        <f>IF(ISBLANK(Výsledky!$NW$3),"",Výsledky!NW74)</f>
        <v/>
      </c>
      <c r="BM63" s="274" t="str">
        <f>IF(ISBLANK(Výsledky!$OD$3),"",Výsledky!OD74)</f>
        <v/>
      </c>
      <c r="BN63" s="274" t="str">
        <f>IF(ISBLANK(Výsledky!$OK$3),"",Výsledky!OK74)</f>
        <v/>
      </c>
      <c r="BO63" s="274" t="str">
        <f>IF(ISBLANK(Výsledky!$OR$3),"",Výsledky!OR74)</f>
        <v/>
      </c>
      <c r="BP63" s="274" t="str">
        <f>IF(ISBLANK(Výsledky!$OY$3),"",Výsledky!OY74)</f>
        <v/>
      </c>
      <c r="BQ63" s="274" t="str">
        <f>IF(ISBLANK(Výsledky!$PF$3),"",Výsledky!PF74)</f>
        <v/>
      </c>
      <c r="BR63" s="274" t="str">
        <f>IF(ISBLANK(Výsledky!$PM$3),"",Výsledky!PM74)</f>
        <v/>
      </c>
      <c r="BS63" s="274" t="str">
        <f>IF(ISBLANK(Výsledky!$PT$3),"",Výsledky!PT74)</f>
        <v/>
      </c>
      <c r="BT63" s="274" t="str">
        <f>IF(ISBLANK(Výsledky!$QA$3),"",Výsledky!QA74)</f>
        <v/>
      </c>
      <c r="BU63" s="274" t="str">
        <f>IF(ISBLANK(Výsledky!$QH$3),"",Výsledky!QH115)</f>
        <v/>
      </c>
      <c r="BV63" s="274" t="str">
        <f>IF(ISBLANK(Výsledky!$QO$3),"",Výsledky!QO115)</f>
        <v/>
      </c>
      <c r="BW63" s="284" t="str">
        <f>IF(ISBLANK(Výsledky!$QV$3),"",Výsledky!QV115)</f>
        <v/>
      </c>
      <c r="BX63" s="284"/>
      <c r="BY63" s="286"/>
      <c r="BZ63" s="201"/>
      <c r="CA63" s="8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>
      <c r="A64" s="1"/>
      <c r="B64" s="246" t="s">
        <v>342</v>
      </c>
      <c r="C64" s="57">
        <f>Tipy!A9</f>
        <v>46</v>
      </c>
      <c r="D64" s="256" t="str">
        <f>IF(Tipy!B9="","",Tipy!B9)</f>
        <v>Andygoatcaroll</v>
      </c>
      <c r="E64" s="55">
        <f>SUM(F64:J64)</f>
        <v>40</v>
      </c>
      <c r="F64" s="260">
        <f>IF(ISBLANK(Výsledky!$I$3),"-",SUM(K64:P64,R64,T64,V64,W64,Y64,AA64,AC64,AD64,AF64:AH64,AJ64,AL64:AN64,AQ64,AT64:AV64,AX64,AZ64,BC64,BE64,BH64:BK64,BM64,BP64,BQ64,BS64,BU64,BV64))</f>
        <v>40</v>
      </c>
      <c r="G64" s="294" t="str">
        <f>IF(ISBLANK(Výsledky!$AY$3),"-",SUM(Q64,U64,X64,AB64,AE64,AI64,AW64,AY64,BD64,BF64,BL64,BN64,BR64,BT64,BW64))</f>
        <v>-</v>
      </c>
      <c r="H64" s="295" t="str">
        <f>IF(ISBLANK(Výsledky!$BM$3),"-",SUM(S64,Z64,AK64,AP64,AR64,BA64))</f>
        <v>-</v>
      </c>
      <c r="I64" s="261" t="str">
        <f>IF(ISBLANK(Výsledky!$GI$3),"-",SUM(AO64,AS64,BB64,BG64,BO64,BX64))</f>
        <v>-</v>
      </c>
      <c r="J64" s="282" t="str">
        <f>IF(ISBLANK(Výsledky!$I$3),"",Výsledky!I15)</f>
        <v>-</v>
      </c>
      <c r="K64" s="285">
        <f>IF(ISBLANK(Výsledky!$P$3),"",Výsledky!P15)</f>
        <v>0</v>
      </c>
      <c r="L64" s="288">
        <f>IF(ISBLANK(Výsledky!$W$3),"",Výsledky!W15)</f>
        <v>40</v>
      </c>
      <c r="M64" s="274" t="str">
        <f>IF(ISBLANK(Výsledky!$AD$3),"",Výsledky!AD15)</f>
        <v>-</v>
      </c>
      <c r="N64" s="274" t="str">
        <f>IF(ISBLANK(Výsledky!$AK$3),"",Výsledky!AK15)</f>
        <v/>
      </c>
      <c r="O64" s="274" t="str">
        <f>IF(ISBLANK(Výsledky!$AR$3),"",Výsledky!AR15)</f>
        <v/>
      </c>
      <c r="P64" s="274" t="str">
        <f>IF(ISBLANK(Výsledky!$AY$3),"",Výsledky!AY15)</f>
        <v/>
      </c>
      <c r="Q64" s="274" t="str">
        <f>IF(ISBLANK(Výsledky!$BF$3),"",Výsledky!BF15)</f>
        <v/>
      </c>
      <c r="R64" s="274" t="str">
        <f>IF(ISBLANK(Výsledky!$BM$3),"",Výsledky!BM15)</f>
        <v/>
      </c>
      <c r="S64" s="274" t="str">
        <f>IF(ISBLANK(Výsledky!$BT$3),"",Výsledky!BT15)</f>
        <v/>
      </c>
      <c r="T64" s="274" t="str">
        <f>IF(ISBLANK(Výsledky!$CA$3),"",Výsledky!CA15)</f>
        <v/>
      </c>
      <c r="U64" s="274" t="str">
        <f>IF(ISBLANK(Výsledky!$CH$3),"",Výsledky!CH15)</f>
        <v/>
      </c>
      <c r="V64" s="274" t="str">
        <f>IF(ISBLANK(Výsledky!$CO$3),"",Výsledky!CO15)</f>
        <v/>
      </c>
      <c r="W64" s="274" t="str">
        <f>IF(ISBLANK(Výsledky!$CV$3),"",Výsledky!CV15)</f>
        <v/>
      </c>
      <c r="X64" s="274" t="str">
        <f>IF(ISBLANK(Výsledky!$DC$3),"",Výsledky!DC15)</f>
        <v/>
      </c>
      <c r="Y64" s="274" t="str">
        <f>IF(ISBLANK(Výsledky!$DJ$3),"",Výsledky!DJ15)</f>
        <v/>
      </c>
      <c r="Z64" s="274" t="str">
        <f>IF(ISBLANK(Výsledky!$DQ$3),"",Výsledky!DQ15)</f>
        <v/>
      </c>
      <c r="AA64" s="274" t="str">
        <f>IF(ISBLANK(Výsledky!$DX$3),"",Výsledky!DX15)</f>
        <v/>
      </c>
      <c r="AB64" s="274" t="str">
        <f>IF(ISBLANK(Výsledky!$EE$3),"",Výsledky!EE15)</f>
        <v/>
      </c>
      <c r="AC64" s="274" t="str">
        <f>IF(ISBLANK(Výsledky!$EL$3),"",Výsledky!EL15)</f>
        <v/>
      </c>
      <c r="AD64" s="274" t="str">
        <f>IF(ISBLANK(Výsledky!$ES$3),"",Výsledky!ES15)</f>
        <v/>
      </c>
      <c r="AE64" s="274" t="str">
        <f>IF(ISBLANK(Výsledky!$EZ$3),"",Výsledky!EZ15)</f>
        <v/>
      </c>
      <c r="AF64" s="274" t="str">
        <f>IF(ISBLANK(Výsledky!$FG$3),"",Výsledky!FG15)</f>
        <v/>
      </c>
      <c r="AG64" s="274" t="str">
        <f>IF(ISBLANK(Výsledky!$FN$3),"",Výsledky!FN15)</f>
        <v/>
      </c>
      <c r="AH64" s="274" t="str">
        <f>IF(ISBLANK(Výsledky!$FU$3),"",Výsledky!FU15)</f>
        <v/>
      </c>
      <c r="AI64" s="274" t="str">
        <f>IF(ISBLANK(Výsledky!$GB$3),"",Výsledky!GB15)</f>
        <v/>
      </c>
      <c r="AJ64" s="274" t="str">
        <f>IF(ISBLANK(Výsledky!$GI$3),"",Výsledky!GI15)</f>
        <v/>
      </c>
      <c r="AK64" s="274" t="str">
        <f>IF(ISBLANK(Výsledky!$GP$3),"",Výsledky!GP15)</f>
        <v/>
      </c>
      <c r="AL64" s="274" t="str">
        <f>IF(ISBLANK(Výsledky!$GW$3),"",Výsledky!GW15)</f>
        <v/>
      </c>
      <c r="AM64" s="274" t="str">
        <f>IF(ISBLANK(Výsledky!$HD$3),"",Výsledky!HD15)</f>
        <v/>
      </c>
      <c r="AN64" s="274" t="str">
        <f>IF(ISBLANK(Výsledky!$HK$3),"",Výsledky!HK15)</f>
        <v/>
      </c>
      <c r="AO64" s="274" t="str">
        <f>IF(ISBLANK(Výsledky!$HR$3),"",Výsledky!HR15)</f>
        <v/>
      </c>
      <c r="AP64" s="274" t="str">
        <f>IF(ISBLANK(Výsledky!$HY$3),"",Výsledky!HY15)</f>
        <v/>
      </c>
      <c r="AQ64" s="274" t="str">
        <f>IF(ISBLANK(Výsledky!$IF$3),"",Výsledky!IF15)</f>
        <v/>
      </c>
      <c r="AR64" s="274" t="str">
        <f>IF(ISBLANK(Výsledky!$IM$3),"",Výsledky!IM15)</f>
        <v/>
      </c>
      <c r="AS64" s="274" t="str">
        <f>IF(ISBLANK(Výsledky!$IT$3),"",Výsledky!IT15)</f>
        <v/>
      </c>
      <c r="AT64" s="274" t="str">
        <f>IF(ISBLANK(Výsledky!$JA$3),"",Výsledky!JA15)</f>
        <v/>
      </c>
      <c r="AU64" s="274" t="str">
        <f>IF(ISBLANK(Výsledky!$JH$3),"",Výsledky!JH15)</f>
        <v/>
      </c>
      <c r="AV64" s="274" t="str">
        <f>IF(ISBLANK(Výsledky!$JO$3),"",Výsledky!JO15)</f>
        <v/>
      </c>
      <c r="AW64" s="274" t="str">
        <f>IF(ISBLANK(Výsledky!$JV$3),"",Výsledky!JV15)</f>
        <v/>
      </c>
      <c r="AX64" s="274" t="str">
        <f>IF(ISBLANK(Výsledky!$KC$3),"",Výsledky!KC15)</f>
        <v/>
      </c>
      <c r="AY64" s="274" t="str">
        <f>IF(ISBLANK(Výsledky!$KJ$3),"",Výsledky!KJ15)</f>
        <v/>
      </c>
      <c r="AZ64" s="274" t="str">
        <f>IF(ISBLANK(Výsledky!$KQ$3),"",Výsledky!KQ15)</f>
        <v/>
      </c>
      <c r="BA64" s="274" t="str">
        <f>IF(ISBLANK(Výsledky!$KX$3),"",Výsledky!KX15)</f>
        <v/>
      </c>
      <c r="BB64" s="274" t="str">
        <f>IF(ISBLANK(Výsledky!$LE$3),"",Výsledky!LE15)</f>
        <v/>
      </c>
      <c r="BC64" s="274" t="str">
        <f>IF(ISBLANK(Výsledky!$LL$3),"",Výsledky!LL15)</f>
        <v/>
      </c>
      <c r="BD64" s="274" t="str">
        <f>IF(ISBLANK(Výsledky!$LS$3),"",Výsledky!LS15)</f>
        <v/>
      </c>
      <c r="BE64" s="274" t="str">
        <f>IF(ISBLANK(Výsledky!$LZ$3),"",Výsledky!LZ15)</f>
        <v/>
      </c>
      <c r="BF64" s="274" t="str">
        <f>IF(ISBLANK(Výsledky!$MG$3),"",Výsledky!MG15)</f>
        <v/>
      </c>
      <c r="BG64" s="274" t="str">
        <f>IF(ISBLANK(Výsledky!$MN$3),"",Výsledky!MN15)</f>
        <v/>
      </c>
      <c r="BH64" s="274" t="str">
        <f>IF(ISBLANK(Výsledky!$MU$3),"",Výsledky!MU15)</f>
        <v/>
      </c>
      <c r="BI64" s="274" t="str">
        <f>IF(ISBLANK(Výsledky!$NB$3),"",Výsledky!NB15)</f>
        <v/>
      </c>
      <c r="BJ64" s="274" t="str">
        <f>IF(ISBLANK(Výsledky!$NI$3),"",Výsledky!NI15)</f>
        <v/>
      </c>
      <c r="BK64" s="274" t="str">
        <f>IF(ISBLANK(Výsledky!$NP$3),"",Výsledky!NP15)</f>
        <v/>
      </c>
      <c r="BL64" s="274" t="str">
        <f>IF(ISBLANK(Výsledky!$NW$3),"",Výsledky!NW15)</f>
        <v/>
      </c>
      <c r="BM64" s="274" t="str">
        <f>IF(ISBLANK(Výsledky!$OD$3),"",Výsledky!OD15)</f>
        <v/>
      </c>
      <c r="BN64" s="274" t="str">
        <f>IF(ISBLANK(Výsledky!$OK$3),"",Výsledky!OK15)</f>
        <v/>
      </c>
      <c r="BO64" s="274" t="str">
        <f>IF(ISBLANK(Výsledky!$OR$3),"",Výsledky!OR15)</f>
        <v/>
      </c>
      <c r="BP64" s="274" t="str">
        <f>IF(ISBLANK(Výsledky!$OY$3),"",Výsledky!OY15)</f>
        <v/>
      </c>
      <c r="BQ64" s="274" t="str">
        <f>IF(ISBLANK(Výsledky!$PF$3),"",Výsledky!PF15)</f>
        <v/>
      </c>
      <c r="BR64" s="274" t="str">
        <f>IF(ISBLANK(Výsledky!$PM$3),"",Výsledky!PM15)</f>
        <v/>
      </c>
      <c r="BS64" s="274" t="str">
        <f>IF(ISBLANK(Výsledky!$PT$3),"",Výsledky!PT15)</f>
        <v/>
      </c>
      <c r="BT64" s="274" t="str">
        <f>IF(ISBLANK(Výsledky!$QA$3),"",Výsledky!QA15)</f>
        <v/>
      </c>
      <c r="BU64" s="274" t="str">
        <f>IF(ISBLANK(Výsledky!$QH$3),"",Výsledky!QH56)</f>
        <v/>
      </c>
      <c r="BV64" s="274" t="str">
        <f>IF(ISBLANK(Výsledky!$QO$3),"",Výsledky!QO56)</f>
        <v/>
      </c>
      <c r="BW64" s="284" t="str">
        <f>IF(ISBLANK(Výsledky!$QV$3),"",Výsledky!QV56)</f>
        <v/>
      </c>
      <c r="BX64" s="284"/>
      <c r="BY64" s="286"/>
      <c r="BZ64" s="201"/>
      <c r="CA64" s="8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>
      <c r="A65" s="1"/>
      <c r="B65" s="246" t="s">
        <v>343</v>
      </c>
      <c r="C65" s="57">
        <f>Tipy!A11</f>
        <v>11</v>
      </c>
      <c r="D65" s="256" t="str">
        <f>IF(Tipy!B11="","",Tipy!B11)</f>
        <v>beardsley76</v>
      </c>
      <c r="E65" s="55">
        <f>SUM(F65:J65)</f>
        <v>30</v>
      </c>
      <c r="F65" s="260">
        <f>IF(ISBLANK(Výsledky!$I$3),"-",SUM(K65:P65,R65,T65,V65,W65,Y65,AA65,AC65,AD65,AF65:AH65,AJ65,AL65:AN65,AQ65,AT65:AV65,AX65,AZ65,BC65,BE65,BH65:BK65,BM65,BP65,BQ65,BS65,BU65,BV65))</f>
        <v>30</v>
      </c>
      <c r="G65" s="294" t="str">
        <f>IF(ISBLANK(Výsledky!$AY$3),"-",SUM(Q65,U65,X65,AB65,AE65,AI65,AW65,AY65,BD65,BF65,BL65,BN65,BR65,BT65,BW65))</f>
        <v>-</v>
      </c>
      <c r="H65" s="295" t="str">
        <f>IF(ISBLANK(Výsledky!$BM$3),"-",SUM(S65,Z65,AK65,AP65,AR65,BA65))</f>
        <v>-</v>
      </c>
      <c r="I65" s="261" t="str">
        <f>IF(ISBLANK(Výsledky!$GI$3),"-",SUM(AO65,AS65,BB65,BG65,BO65,BX65))</f>
        <v>-</v>
      </c>
      <c r="J65" s="282" t="str">
        <f>IF(ISBLANK(Výsledky!$I$3),"",Výsledky!I17)</f>
        <v>-</v>
      </c>
      <c r="K65" s="285">
        <f>IF(ISBLANK(Výsledky!$P$3),"",Výsledky!P17)</f>
        <v>0</v>
      </c>
      <c r="L65" s="288">
        <f>IF(ISBLANK(Výsledky!$W$3),"",Výsledky!W17)</f>
        <v>30</v>
      </c>
      <c r="M65" s="274" t="str">
        <f>IF(ISBLANK(Výsledky!$AD$3),"",Výsledky!AD17)</f>
        <v>-</v>
      </c>
      <c r="N65" s="274" t="str">
        <f>IF(ISBLANK(Výsledky!$AK$3),"",Výsledky!AK16)</f>
        <v/>
      </c>
      <c r="O65" s="274" t="str">
        <f>IF(ISBLANK(Výsledky!$AR$3),"",Výsledky!AR16)</f>
        <v/>
      </c>
      <c r="P65" s="274" t="str">
        <f>IF(ISBLANK(Výsledky!$AY$3),"",Výsledky!AY16)</f>
        <v/>
      </c>
      <c r="Q65" s="274" t="str">
        <f>IF(ISBLANK(Výsledky!$BF$3),"",Výsledky!BF16)</f>
        <v/>
      </c>
      <c r="R65" s="274" t="str">
        <f>IF(ISBLANK(Výsledky!$BM$3),"",Výsledky!BM16)</f>
        <v/>
      </c>
      <c r="S65" s="274" t="str">
        <f>IF(ISBLANK(Výsledky!$BT$3),"",Výsledky!BT16)</f>
        <v/>
      </c>
      <c r="T65" s="274" t="str">
        <f>IF(ISBLANK(Výsledky!$CA$3),"",Výsledky!CA16)</f>
        <v/>
      </c>
      <c r="U65" s="274" t="str">
        <f>IF(ISBLANK(Výsledky!$CH$3),"",Výsledky!CH16)</f>
        <v/>
      </c>
      <c r="V65" s="274" t="str">
        <f>IF(ISBLANK(Výsledky!$CO$3),"",Výsledky!CO16)</f>
        <v/>
      </c>
      <c r="W65" s="274" t="str">
        <f>IF(ISBLANK(Výsledky!$CV$3),"",Výsledky!CV16)</f>
        <v/>
      </c>
      <c r="X65" s="274" t="str">
        <f>IF(ISBLANK(Výsledky!$DC$3),"",Výsledky!DC16)</f>
        <v/>
      </c>
      <c r="Y65" s="274" t="str">
        <f>IF(ISBLANK(Výsledky!$DJ$3),"",Výsledky!DJ16)</f>
        <v/>
      </c>
      <c r="Z65" s="274" t="str">
        <f>IF(ISBLANK(Výsledky!$DQ$3),"",Výsledky!DQ16)</f>
        <v/>
      </c>
      <c r="AA65" s="274" t="str">
        <f>IF(ISBLANK(Výsledky!$DX$3),"",Výsledky!DX16)</f>
        <v/>
      </c>
      <c r="AB65" s="274" t="str">
        <f>IF(ISBLANK(Výsledky!$EE$3),"",Výsledky!EE16)</f>
        <v/>
      </c>
      <c r="AC65" s="274" t="str">
        <f>IF(ISBLANK(Výsledky!$EL$3),"",Výsledky!EL16)</f>
        <v/>
      </c>
      <c r="AD65" s="274" t="str">
        <f>IF(ISBLANK(Výsledky!$ES$3),"",Výsledky!ES16)</f>
        <v/>
      </c>
      <c r="AE65" s="274" t="str">
        <f>IF(ISBLANK(Výsledky!$EZ$3),"",Výsledky!EZ16)</f>
        <v/>
      </c>
      <c r="AF65" s="274" t="str">
        <f>IF(ISBLANK(Výsledky!$FG$3),"",Výsledky!FG16)</f>
        <v/>
      </c>
      <c r="AG65" s="274" t="str">
        <f>IF(ISBLANK(Výsledky!$FN$3),"",Výsledky!FN16)</f>
        <v/>
      </c>
      <c r="AH65" s="274" t="str">
        <f>IF(ISBLANK(Výsledky!$FU$3),"",Výsledky!FU16)</f>
        <v/>
      </c>
      <c r="AI65" s="274" t="str">
        <f>IF(ISBLANK(Výsledky!$GB$3),"",Výsledky!GB16)</f>
        <v/>
      </c>
      <c r="AJ65" s="274" t="str">
        <f>IF(ISBLANK(Výsledky!$GI$3),"",Výsledky!GI16)</f>
        <v/>
      </c>
      <c r="AK65" s="274" t="str">
        <f>IF(ISBLANK(Výsledky!$GP$3),"",Výsledky!GP16)</f>
        <v/>
      </c>
      <c r="AL65" s="274" t="str">
        <f>IF(ISBLANK(Výsledky!$GW$3),"",Výsledky!GW16)</f>
        <v/>
      </c>
      <c r="AM65" s="274" t="str">
        <f>IF(ISBLANK(Výsledky!$HD$3),"",Výsledky!HD16)</f>
        <v/>
      </c>
      <c r="AN65" s="274" t="str">
        <f>IF(ISBLANK(Výsledky!$HK$3),"",Výsledky!HK16)</f>
        <v/>
      </c>
      <c r="AO65" s="274" t="str">
        <f>IF(ISBLANK(Výsledky!$HR$3),"",Výsledky!HR16)</f>
        <v/>
      </c>
      <c r="AP65" s="274" t="str">
        <f>IF(ISBLANK(Výsledky!$HY$3),"",Výsledky!HY16)</f>
        <v/>
      </c>
      <c r="AQ65" s="274" t="str">
        <f>IF(ISBLANK(Výsledky!$IF$3),"",Výsledky!IF16)</f>
        <v/>
      </c>
      <c r="AR65" s="274" t="str">
        <f>IF(ISBLANK(Výsledky!$IM$3),"",Výsledky!IM16)</f>
        <v/>
      </c>
      <c r="AS65" s="274" t="str">
        <f>IF(ISBLANK(Výsledky!$IT$3),"",Výsledky!IT16)</f>
        <v/>
      </c>
      <c r="AT65" s="274" t="str">
        <f>IF(ISBLANK(Výsledky!$JA$3),"",Výsledky!JA16)</f>
        <v/>
      </c>
      <c r="AU65" s="274" t="str">
        <f>IF(ISBLANK(Výsledky!$JH$3),"",Výsledky!JH16)</f>
        <v/>
      </c>
      <c r="AV65" s="274" t="str">
        <f>IF(ISBLANK(Výsledky!$JO$3),"",Výsledky!JO16)</f>
        <v/>
      </c>
      <c r="AW65" s="274" t="str">
        <f>IF(ISBLANK(Výsledky!$JV$3),"",Výsledky!JV16)</f>
        <v/>
      </c>
      <c r="AX65" s="274" t="str">
        <f>IF(ISBLANK(Výsledky!$KC$3),"",Výsledky!KC16)</f>
        <v/>
      </c>
      <c r="AY65" s="274" t="str">
        <f>IF(ISBLANK(Výsledky!$KJ$3),"",Výsledky!KJ16)</f>
        <v/>
      </c>
      <c r="AZ65" s="274" t="str">
        <f>IF(ISBLANK(Výsledky!$KQ$3),"",Výsledky!KQ16)</f>
        <v/>
      </c>
      <c r="BA65" s="274" t="str">
        <f>IF(ISBLANK(Výsledky!$KX$3),"",Výsledky!KX16)</f>
        <v/>
      </c>
      <c r="BB65" s="274" t="str">
        <f>IF(ISBLANK(Výsledky!$LE$3),"",Výsledky!LE16)</f>
        <v/>
      </c>
      <c r="BC65" s="274" t="str">
        <f>IF(ISBLANK(Výsledky!$LL$3),"",Výsledky!LL16)</f>
        <v/>
      </c>
      <c r="BD65" s="274" t="str">
        <f>IF(ISBLANK(Výsledky!$LS$3),"",Výsledky!LS16)</f>
        <v/>
      </c>
      <c r="BE65" s="274" t="str">
        <f>IF(ISBLANK(Výsledky!$LZ$3),"",Výsledky!LZ16)</f>
        <v/>
      </c>
      <c r="BF65" s="274" t="str">
        <f>IF(ISBLANK(Výsledky!$MG$3),"",Výsledky!MG16)</f>
        <v/>
      </c>
      <c r="BG65" s="274" t="str">
        <f>IF(ISBLANK(Výsledky!$MN$3),"",Výsledky!MN16)</f>
        <v/>
      </c>
      <c r="BH65" s="274" t="str">
        <f>IF(ISBLANK(Výsledky!$MU$3),"",Výsledky!MU16)</f>
        <v/>
      </c>
      <c r="BI65" s="274" t="str">
        <f>IF(ISBLANK(Výsledky!$NB$3),"",Výsledky!NB16)</f>
        <v/>
      </c>
      <c r="BJ65" s="274" t="str">
        <f>IF(ISBLANK(Výsledky!$NI$3),"",Výsledky!NI16)</f>
        <v/>
      </c>
      <c r="BK65" s="274" t="str">
        <f>IF(ISBLANK(Výsledky!$NP$3),"",Výsledky!NP16)</f>
        <v/>
      </c>
      <c r="BL65" s="274" t="str">
        <f>IF(ISBLANK(Výsledky!$NW$3),"",Výsledky!NW16)</f>
        <v/>
      </c>
      <c r="BM65" s="274" t="str">
        <f>IF(ISBLANK(Výsledky!$OD$3),"",Výsledky!OD16)</f>
        <v/>
      </c>
      <c r="BN65" s="274" t="str">
        <f>IF(ISBLANK(Výsledky!$OK$3),"",Výsledky!OK16)</f>
        <v/>
      </c>
      <c r="BO65" s="274" t="str">
        <f>IF(ISBLANK(Výsledky!$OR$3),"",Výsledky!OR16)</f>
        <v/>
      </c>
      <c r="BP65" s="274" t="str">
        <f>IF(ISBLANK(Výsledky!$OY$3),"",Výsledky!OY16)</f>
        <v/>
      </c>
      <c r="BQ65" s="274" t="str">
        <f>IF(ISBLANK(Výsledky!$PF$3),"",Výsledky!PF16)</f>
        <v/>
      </c>
      <c r="BR65" s="274" t="str">
        <f>IF(ISBLANK(Výsledky!$PM$3),"",Výsledky!PM16)</f>
        <v/>
      </c>
      <c r="BS65" s="274" t="str">
        <f>IF(ISBLANK(Výsledky!$PT$3),"",Výsledky!PT16)</f>
        <v/>
      </c>
      <c r="BT65" s="274" t="str">
        <f>IF(ISBLANK(Výsledky!$QA$3),"",Výsledky!QA16)</f>
        <v/>
      </c>
      <c r="BU65" s="274" t="str">
        <f>IF(ISBLANK(Výsledky!$QH$3),"",Výsledky!QH57)</f>
        <v/>
      </c>
      <c r="BV65" s="274" t="str">
        <f>IF(ISBLANK(Výsledky!$QO$3),"",Výsledky!QO57)</f>
        <v/>
      </c>
      <c r="BW65" s="284" t="str">
        <f>IF(ISBLANK(Výsledky!$QV$3),"",Výsledky!QV57)</f>
        <v/>
      </c>
      <c r="BX65" s="284"/>
      <c r="BY65" s="286"/>
      <c r="BZ65" s="201"/>
      <c r="CA65" s="8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>
      <c r="A66" s="146"/>
      <c r="B66" s="246" t="s">
        <v>344</v>
      </c>
      <c r="C66" s="57">
        <f>Tipy!A43</f>
        <v>37</v>
      </c>
      <c r="D66" s="256" t="str">
        <f>IF(Tipy!B43="","",Tipy!B43)</f>
        <v>Masko</v>
      </c>
      <c r="E66" s="55">
        <f>SUM(F66:J66)</f>
        <v>30</v>
      </c>
      <c r="F66" s="260">
        <f>IF(ISBLANK(Výsledky!$I$3),"-",SUM(K66:P66,R66,T66,V66,W66,Y66,AA66,AC66,AD66,AF66:AH66,AJ66,AL66:AN66,AQ66,AT66:AV66,AX66,AZ66,BC66,BE66,BH66:BK66,BM66,BP66,BQ66,BS66,BU66,BV66))</f>
        <v>30</v>
      </c>
      <c r="G66" s="294" t="str">
        <f>IF(ISBLANK(Výsledky!$AY$3),"-",SUM(Q66,U66,X66,AB66,AE66,AI66,AW66,AY66,BD66,BF66,BL66,BN66,BR66,BT66,BW66))</f>
        <v>-</v>
      </c>
      <c r="H66" s="295" t="str">
        <f>IF(ISBLANK(Výsledky!$BM$3),"-",SUM(S66,Z66,AK66,AP66,AR66,BA66))</f>
        <v>-</v>
      </c>
      <c r="I66" s="261" t="str">
        <f>IF(ISBLANK(Výsledky!$GI$3),"-",SUM(AO66,AS66,BB66,BG66,BO66,BX66))</f>
        <v>-</v>
      </c>
      <c r="J66" s="282" t="str">
        <f>IF(ISBLANK(Výsledky!$I$3),"",Výsledky!I49)</f>
        <v>-</v>
      </c>
      <c r="K66" s="285">
        <f>IF(ISBLANK(Výsledky!$P$3),"",Výsledky!P49)</f>
        <v>30</v>
      </c>
      <c r="L66" s="288" t="str">
        <f>IF(ISBLANK(Výsledky!$W$3),"",Výsledky!W49)</f>
        <v>-</v>
      </c>
      <c r="M66" s="274">
        <f>IF(ISBLANK(Výsledky!$AD$3),"",Výsledky!AD49)</f>
        <v>0</v>
      </c>
      <c r="N66" s="274" t="str">
        <f>IF(ISBLANK(Výsledky!$AK$3),"",Výsledky!AK45)</f>
        <v/>
      </c>
      <c r="O66" s="274" t="str">
        <f>IF(ISBLANK(Výsledky!$AR$3),"",Výsledky!AR45)</f>
        <v/>
      </c>
      <c r="P66" s="274" t="str">
        <f>IF(ISBLANK(Výsledky!$AY$3),"",Výsledky!AY45)</f>
        <v/>
      </c>
      <c r="Q66" s="274" t="str">
        <f>IF(ISBLANK(Výsledky!$BF$3),"",Výsledky!BF45)</f>
        <v/>
      </c>
      <c r="R66" s="274" t="str">
        <f>IF(ISBLANK(Výsledky!$BM$3),"",Výsledky!BM45)</f>
        <v/>
      </c>
      <c r="S66" s="274" t="str">
        <f>IF(ISBLANK(Výsledky!$BT$3),"",Výsledky!BT45)</f>
        <v/>
      </c>
      <c r="T66" s="274" t="str">
        <f>IF(ISBLANK(Výsledky!$CA$3),"",Výsledky!CA45)</f>
        <v/>
      </c>
      <c r="U66" s="274" t="str">
        <f>IF(ISBLANK(Výsledky!$CH$3),"",Výsledky!CH45)</f>
        <v/>
      </c>
      <c r="V66" s="274" t="str">
        <f>IF(ISBLANK(Výsledky!$CO$3),"",Výsledky!CO45)</f>
        <v/>
      </c>
      <c r="W66" s="274" t="str">
        <f>IF(ISBLANK(Výsledky!$CV$3),"",Výsledky!CV45)</f>
        <v/>
      </c>
      <c r="X66" s="274" t="str">
        <f>IF(ISBLANK(Výsledky!$DC$3),"",Výsledky!DC45)</f>
        <v/>
      </c>
      <c r="Y66" s="274" t="str">
        <f>IF(ISBLANK(Výsledky!$DJ$3),"",Výsledky!DJ45)</f>
        <v/>
      </c>
      <c r="Z66" s="274" t="str">
        <f>IF(ISBLANK(Výsledky!$DQ$3),"",Výsledky!DQ45)</f>
        <v/>
      </c>
      <c r="AA66" s="274" t="str">
        <f>IF(ISBLANK(Výsledky!$DX$3),"",Výsledky!DX45)</f>
        <v/>
      </c>
      <c r="AB66" s="274" t="str">
        <f>IF(ISBLANK(Výsledky!$EE$3),"",Výsledky!EE45)</f>
        <v/>
      </c>
      <c r="AC66" s="274" t="str">
        <f>IF(ISBLANK(Výsledky!$EL$3),"",Výsledky!EL45)</f>
        <v/>
      </c>
      <c r="AD66" s="274" t="str">
        <f>IF(ISBLANK(Výsledky!$ES$3),"",Výsledky!ES45)</f>
        <v/>
      </c>
      <c r="AE66" s="274" t="str">
        <f>IF(ISBLANK(Výsledky!$EZ$3),"",Výsledky!EZ45)</f>
        <v/>
      </c>
      <c r="AF66" s="274" t="str">
        <f>IF(ISBLANK(Výsledky!$FG$3),"",Výsledky!FG45)</f>
        <v/>
      </c>
      <c r="AG66" s="274" t="str">
        <f>IF(ISBLANK(Výsledky!$FN$3),"",Výsledky!FN45)</f>
        <v/>
      </c>
      <c r="AH66" s="274" t="str">
        <f>IF(ISBLANK(Výsledky!$FU$3),"",Výsledky!FU45)</f>
        <v/>
      </c>
      <c r="AI66" s="274" t="str">
        <f>IF(ISBLANK(Výsledky!$GB$3),"",Výsledky!GB45)</f>
        <v/>
      </c>
      <c r="AJ66" s="274" t="str">
        <f>IF(ISBLANK(Výsledky!$GI$3),"",Výsledky!GI45)</f>
        <v/>
      </c>
      <c r="AK66" s="274" t="str">
        <f>IF(ISBLANK(Výsledky!$GP$3),"",Výsledky!GP45)</f>
        <v/>
      </c>
      <c r="AL66" s="274" t="str">
        <f>IF(ISBLANK(Výsledky!$GW$3),"",Výsledky!GW45)</f>
        <v/>
      </c>
      <c r="AM66" s="274" t="str">
        <f>IF(ISBLANK(Výsledky!$HD$3),"",Výsledky!HD45)</f>
        <v/>
      </c>
      <c r="AN66" s="274" t="str">
        <f>IF(ISBLANK(Výsledky!$HK$3),"",Výsledky!HK45)</f>
        <v/>
      </c>
      <c r="AO66" s="274" t="str">
        <f>IF(ISBLANK(Výsledky!$HR$3),"",Výsledky!HR45)</f>
        <v/>
      </c>
      <c r="AP66" s="274" t="str">
        <f>IF(ISBLANK(Výsledky!$HY$3),"",Výsledky!HY45)</f>
        <v/>
      </c>
      <c r="AQ66" s="274" t="str">
        <f>IF(ISBLANK(Výsledky!$IF$3),"",Výsledky!IF45)</f>
        <v/>
      </c>
      <c r="AR66" s="274" t="str">
        <f>IF(ISBLANK(Výsledky!$IM$3),"",Výsledky!IM45)</f>
        <v/>
      </c>
      <c r="AS66" s="274" t="str">
        <f>IF(ISBLANK(Výsledky!$IT$3),"",Výsledky!IT45)</f>
        <v/>
      </c>
      <c r="AT66" s="274" t="str">
        <f>IF(ISBLANK(Výsledky!$JA$3),"",Výsledky!JA45)</f>
        <v/>
      </c>
      <c r="AU66" s="274" t="str">
        <f>IF(ISBLANK(Výsledky!$JH$3),"",Výsledky!JH45)</f>
        <v/>
      </c>
      <c r="AV66" s="274" t="str">
        <f>IF(ISBLANK(Výsledky!$JO$3),"",Výsledky!JO45)</f>
        <v/>
      </c>
      <c r="AW66" s="274" t="str">
        <f>IF(ISBLANK(Výsledky!$JV$3),"",Výsledky!JV45)</f>
        <v/>
      </c>
      <c r="AX66" s="274" t="str">
        <f>IF(ISBLANK(Výsledky!$KC$3),"",Výsledky!KC45)</f>
        <v/>
      </c>
      <c r="AY66" s="274" t="str">
        <f>IF(ISBLANK(Výsledky!$KJ$3),"",Výsledky!KJ45)</f>
        <v/>
      </c>
      <c r="AZ66" s="274" t="str">
        <f>IF(ISBLANK(Výsledky!$KQ$3),"",Výsledky!KQ45)</f>
        <v/>
      </c>
      <c r="BA66" s="274" t="str">
        <f>IF(ISBLANK(Výsledky!$KX$3),"",Výsledky!KX45)</f>
        <v/>
      </c>
      <c r="BB66" s="274" t="str">
        <f>IF(ISBLANK(Výsledky!$LE$3),"",Výsledky!LE45)</f>
        <v/>
      </c>
      <c r="BC66" s="274" t="str">
        <f>IF(ISBLANK(Výsledky!$LL$3),"",Výsledky!LL45)</f>
        <v/>
      </c>
      <c r="BD66" s="274" t="str">
        <f>IF(ISBLANK(Výsledky!$LS$3),"",Výsledky!LS45)</f>
        <v/>
      </c>
      <c r="BE66" s="274" t="str">
        <f>IF(ISBLANK(Výsledky!$LZ$3),"",Výsledky!LZ45)</f>
        <v/>
      </c>
      <c r="BF66" s="274" t="str">
        <f>IF(ISBLANK(Výsledky!$MG$3),"",Výsledky!MG45)</f>
        <v/>
      </c>
      <c r="BG66" s="274" t="str">
        <f>IF(ISBLANK(Výsledky!$MN$3),"",Výsledky!MN45)</f>
        <v/>
      </c>
      <c r="BH66" s="274" t="str">
        <f>IF(ISBLANK(Výsledky!$MU$3),"",Výsledky!MU45)</f>
        <v/>
      </c>
      <c r="BI66" s="274" t="str">
        <f>IF(ISBLANK(Výsledky!$NB$3),"",Výsledky!NB45)</f>
        <v/>
      </c>
      <c r="BJ66" s="274" t="str">
        <f>IF(ISBLANK(Výsledky!$NI$3),"",Výsledky!NI45)</f>
        <v/>
      </c>
      <c r="BK66" s="274" t="str">
        <f>IF(ISBLANK(Výsledky!$NP$3),"",Výsledky!NP45)</f>
        <v/>
      </c>
      <c r="BL66" s="274" t="str">
        <f>IF(ISBLANK(Výsledky!$NW$3),"",Výsledky!NW45)</f>
        <v/>
      </c>
      <c r="BM66" s="274" t="str">
        <f>IF(ISBLANK(Výsledky!$OD$3),"",Výsledky!OD45)</f>
        <v/>
      </c>
      <c r="BN66" s="274" t="str">
        <f>IF(ISBLANK(Výsledky!$OK$3),"",Výsledky!OK45)</f>
        <v/>
      </c>
      <c r="BO66" s="274" t="str">
        <f>IF(ISBLANK(Výsledky!$OR$3),"",Výsledky!OR45)</f>
        <v/>
      </c>
      <c r="BP66" s="274" t="str">
        <f>IF(ISBLANK(Výsledky!$OY$3),"",Výsledky!OY45)</f>
        <v/>
      </c>
      <c r="BQ66" s="274" t="str">
        <f>IF(ISBLANK(Výsledky!$PF$3),"",Výsledky!PF45)</f>
        <v/>
      </c>
      <c r="BR66" s="274" t="str">
        <f>IF(ISBLANK(Výsledky!$PM$3),"",Výsledky!PM45)</f>
        <v/>
      </c>
      <c r="BS66" s="274" t="str">
        <f>IF(ISBLANK(Výsledky!$PT$3),"",Výsledky!PT45)</f>
        <v/>
      </c>
      <c r="BT66" s="274" t="str">
        <f>IF(ISBLANK(Výsledky!$QA$3),"",Výsledky!QA45)</f>
        <v/>
      </c>
      <c r="BU66" s="274" t="str">
        <f>IF(ISBLANK(Výsledky!$QH$3),"",Výsledky!QH86)</f>
        <v/>
      </c>
      <c r="BV66" s="274" t="str">
        <f>IF(ISBLANK(Výsledky!$QO$3),"",Výsledky!QO86)</f>
        <v/>
      </c>
      <c r="BW66" s="284" t="str">
        <f>IF(ISBLANK(Výsledky!$QV$3),"",Výsledky!QV86)</f>
        <v/>
      </c>
      <c r="BX66" s="284"/>
      <c r="BY66" s="286"/>
      <c r="BZ66" s="201"/>
      <c r="CA66" s="8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>
      <c r="A67" s="146"/>
      <c r="B67" s="246" t="s">
        <v>345</v>
      </c>
      <c r="C67" s="57">
        <f>Tipy!A61</f>
        <v>50</v>
      </c>
      <c r="D67" s="256" t="str">
        <f>IF(Tipy!B61="","",Tipy!B61)</f>
        <v>Robbie66Fowler</v>
      </c>
      <c r="E67" s="55">
        <f>SUM(F67:J67)</f>
        <v>30</v>
      </c>
      <c r="F67" s="260">
        <f>IF(ISBLANK(Výsledky!$I$3),"-",SUM(K67:P67,R67,T67,V67,W67,Y67,AA67,AC67,AD67,AF67:AH67,AJ67,AL67:AN67,AQ67,AT67:AV67,AX67,AZ67,BC67,BE67,BH67:BK67,BM67,BP67,BQ67,BS67,BU67,BV67))</f>
        <v>30</v>
      </c>
      <c r="G67" s="294" t="str">
        <f>IF(ISBLANK(Výsledky!$AY$3),"-",SUM(Q67,U67,X67,AB67,AE67,AI67,AW67,AY67,BD67,BF67,BL67,BN67,BR67,BT67,BW67))</f>
        <v>-</v>
      </c>
      <c r="H67" s="295" t="str">
        <f>IF(ISBLANK(Výsledky!$BM$3),"-",SUM(S67,Z67,AK67,AP67,AR67,BA67))</f>
        <v>-</v>
      </c>
      <c r="I67" s="261" t="str">
        <f>IF(ISBLANK(Výsledky!$GI$3),"-",SUM(AO67,AS67,BB67,BG67,BO67,BX67))</f>
        <v>-</v>
      </c>
      <c r="J67" s="282" t="str">
        <f>IF(ISBLANK(Výsledky!$I$3),"",Výsledky!I66)</f>
        <v>-</v>
      </c>
      <c r="K67" s="285">
        <f>IF(ISBLANK(Výsledky!$P$3),"",Výsledky!P67)</f>
        <v>20</v>
      </c>
      <c r="L67" s="288" t="str">
        <f>IF(ISBLANK(Výsledky!$W$3),"",Výsledky!W67)</f>
        <v>-</v>
      </c>
      <c r="M67" s="274">
        <f>IF(ISBLANK(Výsledky!$AD$3),"",Výsledky!AD67)</f>
        <v>10</v>
      </c>
      <c r="N67" s="274" t="str">
        <f>IF(ISBLANK(Výsledky!$AK$3),"",Výsledky!AK61)</f>
        <v/>
      </c>
      <c r="O67" s="274" t="str">
        <f>IF(ISBLANK(Výsledky!$AR$3),"",Výsledky!AR61)</f>
        <v/>
      </c>
      <c r="P67" s="274" t="str">
        <f>IF(ISBLANK(Výsledky!$AY$3),"",Výsledky!AY61)</f>
        <v/>
      </c>
      <c r="Q67" s="274" t="str">
        <f>IF(ISBLANK(Výsledky!$BF$3),"",Výsledky!BF61)</f>
        <v/>
      </c>
      <c r="R67" s="274" t="str">
        <f>IF(ISBLANK(Výsledky!$BM$3),"",Výsledky!BM61)</f>
        <v/>
      </c>
      <c r="S67" s="274" t="str">
        <f>IF(ISBLANK(Výsledky!$BT$3),"",Výsledky!BT61)</f>
        <v/>
      </c>
      <c r="T67" s="274" t="str">
        <f>IF(ISBLANK(Výsledky!$CA$3),"",Výsledky!CA61)</f>
        <v/>
      </c>
      <c r="U67" s="274" t="str">
        <f>IF(ISBLANK(Výsledky!$CH$3),"",Výsledky!CH61)</f>
        <v/>
      </c>
      <c r="V67" s="274" t="str">
        <f>IF(ISBLANK(Výsledky!$CO$3),"",Výsledky!CO61)</f>
        <v/>
      </c>
      <c r="W67" s="274" t="str">
        <f>IF(ISBLANK(Výsledky!$CV$3),"",Výsledky!CV61)</f>
        <v/>
      </c>
      <c r="X67" s="274" t="str">
        <f>IF(ISBLANK(Výsledky!$DC$3),"",Výsledky!DC61)</f>
        <v/>
      </c>
      <c r="Y67" s="274" t="str">
        <f>IF(ISBLANK(Výsledky!$DJ$3),"",Výsledky!DJ61)</f>
        <v/>
      </c>
      <c r="Z67" s="274" t="str">
        <f>IF(ISBLANK(Výsledky!$DQ$3),"",Výsledky!DQ61)</f>
        <v/>
      </c>
      <c r="AA67" s="274" t="str">
        <f>IF(ISBLANK(Výsledky!$DX$3),"",Výsledky!DX61)</f>
        <v/>
      </c>
      <c r="AB67" s="274" t="str">
        <f>IF(ISBLANK(Výsledky!$EE$3),"",Výsledky!EE61)</f>
        <v/>
      </c>
      <c r="AC67" s="274" t="str">
        <f>IF(ISBLANK(Výsledky!$EL$3),"",Výsledky!EL61)</f>
        <v/>
      </c>
      <c r="AD67" s="274" t="str">
        <f>IF(ISBLANK(Výsledky!$ES$3),"",Výsledky!ES61)</f>
        <v/>
      </c>
      <c r="AE67" s="274" t="str">
        <f>IF(ISBLANK(Výsledky!$EZ$3),"",Výsledky!EZ61)</f>
        <v/>
      </c>
      <c r="AF67" s="274" t="str">
        <f>IF(ISBLANK(Výsledky!$FG$3),"",Výsledky!FG61)</f>
        <v/>
      </c>
      <c r="AG67" s="274" t="str">
        <f>IF(ISBLANK(Výsledky!$FN$3),"",Výsledky!FN61)</f>
        <v/>
      </c>
      <c r="AH67" s="274" t="str">
        <f>IF(ISBLANK(Výsledky!$FU$3),"",Výsledky!FU61)</f>
        <v/>
      </c>
      <c r="AI67" s="274" t="str">
        <f>IF(ISBLANK(Výsledky!$GB$3),"",Výsledky!GB61)</f>
        <v/>
      </c>
      <c r="AJ67" s="274" t="str">
        <f>IF(ISBLANK(Výsledky!$GI$3),"",Výsledky!GI61)</f>
        <v/>
      </c>
      <c r="AK67" s="274" t="str">
        <f>IF(ISBLANK(Výsledky!$GP$3),"",Výsledky!GP61)</f>
        <v/>
      </c>
      <c r="AL67" s="274" t="str">
        <f>IF(ISBLANK(Výsledky!$GW$3),"",Výsledky!GW61)</f>
        <v/>
      </c>
      <c r="AM67" s="274" t="str">
        <f>IF(ISBLANK(Výsledky!$HD$3),"",Výsledky!HD61)</f>
        <v/>
      </c>
      <c r="AN67" s="274" t="str">
        <f>IF(ISBLANK(Výsledky!$HK$3),"",Výsledky!HK61)</f>
        <v/>
      </c>
      <c r="AO67" s="274" t="str">
        <f>IF(ISBLANK(Výsledky!$HR$3),"",Výsledky!HR61)</f>
        <v/>
      </c>
      <c r="AP67" s="274" t="str">
        <f>IF(ISBLANK(Výsledky!$HY$3),"",Výsledky!HY61)</f>
        <v/>
      </c>
      <c r="AQ67" s="274" t="str">
        <f>IF(ISBLANK(Výsledky!$IF$3),"",Výsledky!IF61)</f>
        <v/>
      </c>
      <c r="AR67" s="274" t="str">
        <f>IF(ISBLANK(Výsledky!$IM$3),"",Výsledky!IM61)</f>
        <v/>
      </c>
      <c r="AS67" s="274" t="str">
        <f>IF(ISBLANK(Výsledky!$IT$3),"",Výsledky!IT61)</f>
        <v/>
      </c>
      <c r="AT67" s="274" t="str">
        <f>IF(ISBLANK(Výsledky!$JA$3),"",Výsledky!JA61)</f>
        <v/>
      </c>
      <c r="AU67" s="274" t="str">
        <f>IF(ISBLANK(Výsledky!$JH$3),"",Výsledky!JH61)</f>
        <v/>
      </c>
      <c r="AV67" s="274" t="str">
        <f>IF(ISBLANK(Výsledky!$JO$3),"",Výsledky!JO61)</f>
        <v/>
      </c>
      <c r="AW67" s="274" t="str">
        <f>IF(ISBLANK(Výsledky!$JV$3),"",Výsledky!JV61)</f>
        <v/>
      </c>
      <c r="AX67" s="274" t="str">
        <f>IF(ISBLANK(Výsledky!$KC$3),"",Výsledky!KC61)</f>
        <v/>
      </c>
      <c r="AY67" s="274" t="str">
        <f>IF(ISBLANK(Výsledky!$KJ$3),"",Výsledky!KJ61)</f>
        <v/>
      </c>
      <c r="AZ67" s="274" t="str">
        <f>IF(ISBLANK(Výsledky!$KQ$3),"",Výsledky!KQ61)</f>
        <v/>
      </c>
      <c r="BA67" s="274" t="str">
        <f>IF(ISBLANK(Výsledky!$KX$3),"",Výsledky!KX61)</f>
        <v/>
      </c>
      <c r="BB67" s="274" t="str">
        <f>IF(ISBLANK(Výsledky!$LE$3),"",Výsledky!LE61)</f>
        <v/>
      </c>
      <c r="BC67" s="274" t="str">
        <f>IF(ISBLANK(Výsledky!$LL$3),"",Výsledky!LL61)</f>
        <v/>
      </c>
      <c r="BD67" s="274" t="str">
        <f>IF(ISBLANK(Výsledky!$LS$3),"",Výsledky!LS61)</f>
        <v/>
      </c>
      <c r="BE67" s="274" t="str">
        <f>IF(ISBLANK(Výsledky!$LZ$3),"",Výsledky!LZ61)</f>
        <v/>
      </c>
      <c r="BF67" s="274" t="str">
        <f>IF(ISBLANK(Výsledky!$MG$3),"",Výsledky!MG61)</f>
        <v/>
      </c>
      <c r="BG67" s="274" t="str">
        <f>IF(ISBLANK(Výsledky!$MN$3),"",Výsledky!MN61)</f>
        <v/>
      </c>
      <c r="BH67" s="274" t="str">
        <f>IF(ISBLANK(Výsledky!$MU$3),"",Výsledky!MU61)</f>
        <v/>
      </c>
      <c r="BI67" s="274" t="str">
        <f>IF(ISBLANK(Výsledky!$NB$3),"",Výsledky!NB61)</f>
        <v/>
      </c>
      <c r="BJ67" s="274" t="str">
        <f>IF(ISBLANK(Výsledky!$NI$3),"",Výsledky!NI61)</f>
        <v/>
      </c>
      <c r="BK67" s="274" t="str">
        <f>IF(ISBLANK(Výsledky!$NP$3),"",Výsledky!NP61)</f>
        <v/>
      </c>
      <c r="BL67" s="274" t="str">
        <f>IF(ISBLANK(Výsledky!$NW$3),"",Výsledky!NW61)</f>
        <v/>
      </c>
      <c r="BM67" s="274" t="str">
        <f>IF(ISBLANK(Výsledky!$OD$3),"",Výsledky!OD61)</f>
        <v/>
      </c>
      <c r="BN67" s="274" t="str">
        <f>IF(ISBLANK(Výsledky!$OK$3),"",Výsledky!OK61)</f>
        <v/>
      </c>
      <c r="BO67" s="274" t="str">
        <f>IF(ISBLANK(Výsledky!$OR$3),"",Výsledky!OR61)</f>
        <v/>
      </c>
      <c r="BP67" s="274" t="str">
        <f>IF(ISBLANK(Výsledky!$OY$3),"",Výsledky!OY61)</f>
        <v/>
      </c>
      <c r="BQ67" s="274" t="str">
        <f>IF(ISBLANK(Výsledky!$PF$3),"",Výsledky!PF61)</f>
        <v/>
      </c>
      <c r="BR67" s="274" t="str">
        <f>IF(ISBLANK(Výsledky!$PM$3),"",Výsledky!PM61)</f>
        <v/>
      </c>
      <c r="BS67" s="274" t="str">
        <f>IF(ISBLANK(Výsledky!$PT$3),"",Výsledky!PT61)</f>
        <v/>
      </c>
      <c r="BT67" s="274" t="str">
        <f>IF(ISBLANK(Výsledky!$QA$3),"",Výsledky!QA61)</f>
        <v/>
      </c>
      <c r="BU67" s="274" t="str">
        <f>IF(ISBLANK(Výsledky!$QH$3),"",Výsledky!QH102)</f>
        <v/>
      </c>
      <c r="BV67" s="274" t="str">
        <f>IF(ISBLANK(Výsledky!$QO$3),"",Výsledky!QO102)</f>
        <v/>
      </c>
      <c r="BW67" s="284" t="str">
        <f>IF(ISBLANK(Výsledky!$QV$3),"",Výsledky!QV102)</f>
        <v/>
      </c>
      <c r="BX67" s="284"/>
      <c r="BY67" s="286"/>
      <c r="BZ67" s="201"/>
      <c r="CA67" s="8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>
      <c r="A68" s="1"/>
      <c r="B68" s="246" t="s">
        <v>346</v>
      </c>
      <c r="C68" s="57">
        <f>Tipy!A67</f>
        <v>69</v>
      </c>
      <c r="D68" s="256" t="str">
        <f>IF(Tipy!B67="","",Tipy!B67)</f>
        <v>Striga</v>
      </c>
      <c r="E68" s="55">
        <f>SUM(F68:J68)</f>
        <v>30</v>
      </c>
      <c r="F68" s="260">
        <f>IF(ISBLANK(Výsledky!$I$3),"-",SUM(K68:P68,R68,T68,V68,W68,Y68,AA68,AC68,AD68,AF68:AH68,AJ68,AL68:AN68,AQ68,AT68:AV68,AX68,AZ68,BC68,BE68,BH68:BK68,BM68,BP68,BQ68,BS68,BU68,BV68))</f>
        <v>30</v>
      </c>
      <c r="G68" s="294" t="str">
        <f>IF(ISBLANK(Výsledky!$AY$3),"-",SUM(Q68,U68,X68,AB68,AE68,AI68,AW68,AY68,BD68,BF68,BL68,BN68,BR68,BT68,BW68))</f>
        <v>-</v>
      </c>
      <c r="H68" s="295" t="str">
        <f>IF(ISBLANK(Výsledky!$BM$3),"-",SUM(S68,Z68,AK68,AP68,AR68,BA68))</f>
        <v>-</v>
      </c>
      <c r="I68" s="261" t="str">
        <f>IF(ISBLANK(Výsledky!$GI$3),"-",SUM(AO68,AS68,BB68,BG68,BO68,BX68))</f>
        <v>-</v>
      </c>
      <c r="J68" s="282" t="str">
        <f>IF(ISBLANK(Výsledky!$I$3),"",Výsledky!I73)</f>
        <v>-</v>
      </c>
      <c r="K68" s="285">
        <f>IF(ISBLANK(Výsledky!$P$3),"",Výsledky!P73)</f>
        <v>0</v>
      </c>
      <c r="L68" s="288">
        <f>IF(ISBLANK(Výsledky!$W$3),"",Výsledky!W73)</f>
        <v>20</v>
      </c>
      <c r="M68" s="274">
        <f>IF(ISBLANK(Výsledky!$AD$3),"",Výsledky!AD73)</f>
        <v>10</v>
      </c>
      <c r="N68" s="274" t="str">
        <f>IF(ISBLANK(Výsledky!$AK$3),"",Výsledky!AK79)</f>
        <v/>
      </c>
      <c r="O68" s="274" t="str">
        <f>IF(ISBLANK(Výsledky!$AR$3),"",Výsledky!AR79)</f>
        <v/>
      </c>
      <c r="P68" s="274" t="str">
        <f>IF(ISBLANK(Výsledky!$BF$3),"",Výsledky!AY79)</f>
        <v/>
      </c>
      <c r="Q68" s="274" t="str">
        <f>IF(ISBLANK(Výsledky!$AY$3),"",Výsledky!BF79)</f>
        <v/>
      </c>
      <c r="R68" s="274" t="str">
        <f>IF(ISBLANK(Výsledky!$BT$3),"",Výsledky!BM79)</f>
        <v/>
      </c>
      <c r="S68" s="274" t="str">
        <f>IF(ISBLANK(Výsledky!$CA$3),"",Výsledky!BT79)</f>
        <v/>
      </c>
      <c r="T68" s="274" t="str">
        <f>IF(ISBLANK(Výsledky!$CH$3),"",Výsledky!CA79)</f>
        <v/>
      </c>
      <c r="U68" s="274" t="str">
        <f>IF(ISBLANK(Výsledky!$CO$3),"",Výsledky!CH79)</f>
        <v/>
      </c>
      <c r="V68" s="274" t="str">
        <f>IF(ISBLANK(Výsledky!$CV$3),"",Výsledky!CO79)</f>
        <v/>
      </c>
      <c r="W68" s="274" t="str">
        <f>IF(ISBLANK(Výsledky!$DC$3),"",Výsledky!CV79)</f>
        <v/>
      </c>
      <c r="X68" s="274" t="str">
        <f>IF(ISBLANK(Výsledky!$DX$3),"",Výsledky!DC79)</f>
        <v/>
      </c>
      <c r="Y68" s="274" t="str">
        <f>IF(ISBLANK(Výsledky!$DQ$3),"",Výsledky!DJ79)</f>
        <v/>
      </c>
      <c r="Z68" s="274" t="str">
        <f>IF(ISBLANK(Výsledky!$EE$3),"",Výsledky!DQ79)</f>
        <v/>
      </c>
      <c r="AA68" s="274" t="str">
        <f>IF(ISBLANK(Výsledky!$EL$3),"",Výsledky!DX79)</f>
        <v/>
      </c>
      <c r="AB68" s="274" t="str">
        <f>IF(ISBLANK(Výsledky!$ES$3),"",Výsledky!EE79)</f>
        <v/>
      </c>
      <c r="AC68" s="274" t="str">
        <f>IF(ISBLANK(Výsledky!$EZ$3),"",Výsledky!EL79)</f>
        <v/>
      </c>
      <c r="AD68" s="274" t="str">
        <f>IF(ISBLANK(Výsledky!$FU$3),"",Výsledky!ES79)</f>
        <v/>
      </c>
      <c r="AE68" s="274" t="str">
        <f>IF(ISBLANK(Výsledky!$FG$3),"",Výsledky!EZ79)</f>
        <v/>
      </c>
      <c r="AF68" s="274" t="str">
        <f>IF(ISBLANK(Výsledky!$BM$3),"",Výsledky!FG79)</f>
        <v/>
      </c>
      <c r="AG68" s="274" t="str">
        <f>IF(ISBLANK(Výsledky!$FN$3),"",Výsledky!FN79)</f>
        <v/>
      </c>
      <c r="AH68" s="274" t="str">
        <f>IF(ISBLANK(Výsledky!$DJ$3),"",Výsledky!FU79)</f>
        <v/>
      </c>
      <c r="AI68" s="274" t="str">
        <f>IF(ISBLANK(Výsledky!$GB$3),"",Výsledky!GB79)</f>
        <v/>
      </c>
      <c r="AJ68" s="274" t="str">
        <f>IF(ISBLANK(Výsledky!$GP$3),"",Výsledky!GI79)</f>
        <v/>
      </c>
      <c r="AK68" s="274" t="str">
        <f>IF(ISBLANK(Výsledky!$GW$3),"",Výsledky!GP79)</f>
        <v/>
      </c>
      <c r="AL68" s="274" t="str">
        <f>IF(ISBLANK(Výsledky!$GI$3),"",Výsledky!GW79)</f>
        <v/>
      </c>
      <c r="AM68" s="274" t="str">
        <f>IF(ISBLANK(Výsledky!$HK$3),"",Výsledky!HD79)</f>
        <v/>
      </c>
      <c r="AN68" s="274" t="str">
        <f>IF(ISBLANK(Výsledky!$HD$3),"",Výsledky!HK79)</f>
        <v/>
      </c>
      <c r="AO68" s="274" t="str">
        <f>IF(ISBLANK(Výsledky!$HY$3),"",Výsledky!HR79)</f>
        <v/>
      </c>
      <c r="AP68" s="274" t="str">
        <f>IF(ISBLANK(Výsledky!$HR$3),"",Výsledky!HY79)</f>
        <v/>
      </c>
      <c r="AQ68" s="274" t="str">
        <f>IF(ISBLANK(Výsledky!$IM$3),"",Výsledky!IF79)</f>
        <v/>
      </c>
      <c r="AR68" s="274" t="str">
        <f>IF(ISBLANK(Výsledky!$IF$3),"",Výsledky!IM79)</f>
        <v/>
      </c>
      <c r="AS68" s="274" t="str">
        <f>IF(ISBLANK(Výsledky!$IT$3),"",Výsledky!IT79)</f>
        <v/>
      </c>
      <c r="AT68" s="274" t="str">
        <f>IF(ISBLANK(Výsledky!$JA$3),"",Výsledky!JA79)</f>
        <v/>
      </c>
      <c r="AU68" s="274" t="str">
        <f>IF(ISBLANK(Výsledky!$JO$3),"",Výsledky!JH79)</f>
        <v/>
      </c>
      <c r="AV68" s="274" t="str">
        <f>IF(ISBLANK(Výsledky!$JH$3),"",Výsledky!JO79)</f>
        <v/>
      </c>
      <c r="AW68" s="274" t="str">
        <f>IF(ISBLANK(Výsledky!$JV$3),"",Výsledky!JV79)</f>
        <v/>
      </c>
      <c r="AX68" s="274" t="str">
        <f>IF(ISBLANK(Výsledky!$KQ$3),"",Výsledky!KC79)</f>
        <v/>
      </c>
      <c r="AY68" s="274" t="str">
        <f>IF(ISBLANK(Výsledky!$KX$3),"",Výsledky!KJ79)</f>
        <v/>
      </c>
      <c r="AZ68" s="274" t="str">
        <f>IF(ISBLANK(Výsledky!$KJ$3),"",Výsledky!KQ79)</f>
        <v/>
      </c>
      <c r="BA68" s="274" t="str">
        <f>IF(ISBLANK(Výsledky!$KC$3),"",Výsledky!KX79)</f>
        <v/>
      </c>
      <c r="BB68" s="274" t="str">
        <f>IF(ISBLANK(Výsledky!$LE$3),"",Výsledky!LE79)</f>
        <v/>
      </c>
      <c r="BC68" s="274" t="str">
        <f>IF(ISBLANK(Výsledky!$LS$3),"",Výsledky!LS79)</f>
        <v/>
      </c>
      <c r="BD68" s="274" t="str">
        <f>IF(ISBLANK(Výsledky!$MG$3),"",Výsledky!MG79)</f>
        <v/>
      </c>
      <c r="BE68" s="274" t="str">
        <f>IF(ISBLANK(Výsledky!$MN$3),"",Výsledky!MN79)</f>
        <v/>
      </c>
      <c r="BF68" s="274" t="str">
        <f>IF(ISBLANK(Výsledky!$MU$3),"",Výsledky!MU79)</f>
        <v/>
      </c>
      <c r="BG68" s="274" t="str">
        <f>IF(ISBLANK(Výsledky!$NP$3),"",Výsledky!NB79)</f>
        <v/>
      </c>
      <c r="BH68" s="274" t="str">
        <f>IF(ISBLANK(Výsledky!$NB$3),"",Výsledky!NI79)</f>
        <v/>
      </c>
      <c r="BI68" s="274" t="str">
        <f>IF(ISBLANK(Výsledky!$OD$3),"",Výsledky!NP79)</f>
        <v/>
      </c>
      <c r="BJ68" s="274" t="str">
        <f>IF(ISBLANK(Výsledky!$NI$3),"",Výsledky!NW79)</f>
        <v/>
      </c>
      <c r="BK68" s="274" t="str">
        <f>IF(ISBLANK(Výsledky!$OK$3),"",Výsledky!OD79)</f>
        <v/>
      </c>
      <c r="BL68" s="274" t="str">
        <f>IF(ISBLANK(Výsledky!$NW$3),"",Výsledky!OK79)</f>
        <v/>
      </c>
      <c r="BM68" s="274" t="str">
        <f>IF(ISBLANK(Výsledky!$OR$3),"",Výsledky!OR79)</f>
        <v/>
      </c>
      <c r="BN68" s="274" t="str">
        <f>IF(ISBLANK(Výsledky!$OY$3),"",Výsledky!OY79)</f>
        <v/>
      </c>
      <c r="BO68" s="274" t="str">
        <f>IF(ISBLANK(Výsledky!$PF$3),"",Výsledky!PF79)</f>
        <v/>
      </c>
      <c r="BP68" s="274" t="str">
        <f>IF(ISBLANK(Výsledky!$PM$3),"",Výsledky!PM79)</f>
        <v/>
      </c>
      <c r="BQ68" s="274" t="str">
        <f>IF(ISBLANK(Výsledky!$PT$3),"",Výsledky!PT79)</f>
        <v/>
      </c>
      <c r="BR68" s="274" t="str">
        <f>IF(ISBLANK(Výsledky!$QA$3),"",Výsledky!QA79)</f>
        <v/>
      </c>
      <c r="BS68" s="274" t="str">
        <f>IF(ISBLANK(Výsledky!$QH$3),"",Výsledky!QH79)</f>
        <v/>
      </c>
      <c r="BT68" s="274" t="str">
        <f>IF(ISBLANK(Výsledky!$QV$3),"",Výsledky!QO32)</f>
        <v/>
      </c>
      <c r="BU68" s="274" t="str">
        <f>IF(ISBLANK(Výsledky!$QO$3),"",Výsledky!QV32)</f>
        <v/>
      </c>
      <c r="BV68" s="284"/>
      <c r="BW68" s="284"/>
      <c r="BX68" s="321"/>
      <c r="BY68" s="286"/>
      <c r="BZ68" s="201"/>
      <c r="CA68" s="8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>
      <c r="A69" s="1"/>
      <c r="B69" s="246" t="s">
        <v>347</v>
      </c>
      <c r="C69" s="57">
        <f>Tipy!A50</f>
        <v>70</v>
      </c>
      <c r="D69" s="256" t="str">
        <f>IF(Tipy!B50="","",Tipy!B50)</f>
        <v>Ondra Xabi Kreželok</v>
      </c>
      <c r="E69" s="55">
        <f>SUM(F69:J69)</f>
        <v>30</v>
      </c>
      <c r="F69" s="260">
        <f>IF(ISBLANK(Výsledky!$I$3),"-",SUM(K69:P69,R69,T69,V69,W69,Y69,AA69,AC69,AD69,AF69:AH69,AJ69,AL69:AN69,AQ69,AT69:AV69,AX69,AZ69,BC69,BE69,BH69:BK69,BM69,BP69,BQ69,BS69,BU69,BV69))</f>
        <v>30</v>
      </c>
      <c r="G69" s="294" t="str">
        <f>IF(ISBLANK(Výsledky!$AY$3),"-",SUM(Q69,U69,X69,AB69,AE69,AI69,AW69,AY69,BD69,BF69,BL69,BN69,BR69,BT69,BW69))</f>
        <v>-</v>
      </c>
      <c r="H69" s="295" t="str">
        <f>IF(ISBLANK(Výsledky!$BM$3),"-",SUM(S69,Z69,AK69,AP69,AR69,BA69))</f>
        <v>-</v>
      </c>
      <c r="I69" s="261" t="str">
        <f>IF(ISBLANK(Výsledky!$GI$3),"-",SUM(AO69,AS69,BB69,BG69,BO69,BX69))</f>
        <v>-</v>
      </c>
      <c r="J69" s="282" t="str">
        <f>IF(ISBLANK(Výsledky!$I$3),"",Výsledky!I56)</f>
        <v>-</v>
      </c>
      <c r="K69" s="285" t="str">
        <f>IF(ISBLANK(Výsledky!$P$3),"",Výsledky!P56)</f>
        <v>-</v>
      </c>
      <c r="L69" s="288" t="str">
        <f>IF(ISBLANK(Výsledky!$W$3),"",Výsledky!W56)</f>
        <v>-</v>
      </c>
      <c r="M69" s="274">
        <f>IF(ISBLANK(Výsledky!$AD$3),"",Výsledky!AD56)</f>
        <v>30</v>
      </c>
      <c r="N69" s="274" t="str">
        <f>IF(ISBLANK(Výsledky!$AK$3),"",Výsledky!AK81)</f>
        <v/>
      </c>
      <c r="O69" s="274" t="str">
        <f>IF(ISBLANK(Výsledky!$AR$3),"",Výsledky!AR81)</f>
        <v/>
      </c>
      <c r="P69" s="274" t="str">
        <f>IF(ISBLANK(Výsledky!$BF$3),"",Výsledky!AY81)</f>
        <v/>
      </c>
      <c r="Q69" s="274" t="str">
        <f>IF(ISBLANK(Výsledky!$AY$3),"",Výsledky!BF81)</f>
        <v/>
      </c>
      <c r="R69" s="274" t="str">
        <f>IF(ISBLANK(Výsledky!$BT$3),"",Výsledky!BM81)</f>
        <v/>
      </c>
      <c r="S69" s="274" t="str">
        <f>IF(ISBLANK(Výsledky!$CA$3),"",Výsledky!BT81)</f>
        <v/>
      </c>
      <c r="T69" s="274" t="str">
        <f>IF(ISBLANK(Výsledky!$CH$3),"",Výsledky!CA81)</f>
        <v/>
      </c>
      <c r="U69" s="274" t="str">
        <f>IF(ISBLANK(Výsledky!$CO$3),"",Výsledky!CH81)</f>
        <v/>
      </c>
      <c r="V69" s="274" t="str">
        <f>IF(ISBLANK(Výsledky!$CV$3),"",Výsledky!CO81)</f>
        <v/>
      </c>
      <c r="W69" s="274" t="str">
        <f>IF(ISBLANK(Výsledky!$DC$3),"",Výsledky!CV81)</f>
        <v/>
      </c>
      <c r="X69" s="274" t="str">
        <f>IF(ISBLANK(Výsledky!$DX$3),"",Výsledky!DC81)</f>
        <v/>
      </c>
      <c r="Y69" s="274" t="str">
        <f>IF(ISBLANK(Výsledky!$DQ$3),"",Výsledky!DJ81)</f>
        <v/>
      </c>
      <c r="Z69" s="274" t="str">
        <f>IF(ISBLANK(Výsledky!$EE$3),"",Výsledky!DQ81)</f>
        <v/>
      </c>
      <c r="AA69" s="274" t="str">
        <f>IF(ISBLANK(Výsledky!$EL$3),"",Výsledky!DX81)</f>
        <v/>
      </c>
      <c r="AB69" s="274" t="str">
        <f>IF(ISBLANK(Výsledky!$ES$3),"",Výsledky!EE81)</f>
        <v/>
      </c>
      <c r="AC69" s="274" t="str">
        <f>IF(ISBLANK(Výsledky!$EZ$3),"",Výsledky!EL81)</f>
        <v/>
      </c>
      <c r="AD69" s="274" t="str">
        <f>IF(ISBLANK(Výsledky!$FU$3),"",Výsledky!ES81)</f>
        <v/>
      </c>
      <c r="AE69" s="274" t="str">
        <f>IF(ISBLANK(Výsledky!$FG$3),"",Výsledky!EZ81)</f>
        <v/>
      </c>
      <c r="AF69" s="274" t="str">
        <f>IF(ISBLANK(Výsledky!$BM$3),"",Výsledky!FG81)</f>
        <v/>
      </c>
      <c r="AG69" s="274" t="str">
        <f>IF(ISBLANK(Výsledky!$FN$3),"",Výsledky!FN81)</f>
        <v/>
      </c>
      <c r="AH69" s="274" t="str">
        <f>IF(ISBLANK(Výsledky!$DJ$3),"",Výsledky!FU81)</f>
        <v/>
      </c>
      <c r="AI69" s="274" t="str">
        <f>IF(ISBLANK(Výsledky!$GB$3),"",Výsledky!GB81)</f>
        <v/>
      </c>
      <c r="AJ69" s="274" t="str">
        <f>IF(ISBLANK(Výsledky!$GP$3),"",Výsledky!GI81)</f>
        <v/>
      </c>
      <c r="AK69" s="274" t="str">
        <f>IF(ISBLANK(Výsledky!$GW$3),"",Výsledky!GP81)</f>
        <v/>
      </c>
      <c r="AL69" s="274" t="str">
        <f>IF(ISBLANK(Výsledky!$GI$3),"",Výsledky!GW81)</f>
        <v/>
      </c>
      <c r="AM69" s="274" t="str">
        <f>IF(ISBLANK(Výsledky!$HK$3),"",Výsledky!HD81)</f>
        <v/>
      </c>
      <c r="AN69" s="274" t="str">
        <f>IF(ISBLANK(Výsledky!$HD$3),"",Výsledky!HK81)</f>
        <v/>
      </c>
      <c r="AO69" s="274" t="str">
        <f>IF(ISBLANK(Výsledky!$HY$3),"",Výsledky!HR81)</f>
        <v/>
      </c>
      <c r="AP69" s="274" t="str">
        <f>IF(ISBLANK(Výsledky!$HR$3),"",Výsledky!HY81)</f>
        <v/>
      </c>
      <c r="AQ69" s="274" t="str">
        <f>IF(ISBLANK(Výsledky!$IM$3),"",Výsledky!IF81)</f>
        <v/>
      </c>
      <c r="AR69" s="274" t="str">
        <f>IF(ISBLANK(Výsledky!$IF$3),"",Výsledky!IM81)</f>
        <v/>
      </c>
      <c r="AS69" s="274" t="str">
        <f>IF(ISBLANK(Výsledky!$IT$3),"",Výsledky!IT81)</f>
        <v/>
      </c>
      <c r="AT69" s="274" t="str">
        <f>IF(ISBLANK(Výsledky!$JA$3),"",Výsledky!JA81)</f>
        <v/>
      </c>
      <c r="AU69" s="274" t="str">
        <f>IF(ISBLANK(Výsledky!$JO$3),"",Výsledky!JH81)</f>
        <v/>
      </c>
      <c r="AV69" s="274" t="str">
        <f>IF(ISBLANK(Výsledky!$JH$3),"",Výsledky!JO81)</f>
        <v/>
      </c>
      <c r="AW69" s="274" t="str">
        <f>IF(ISBLANK(Výsledky!$JV$3),"",Výsledky!JV81)</f>
        <v/>
      </c>
      <c r="AX69" s="274" t="str">
        <f>IF(ISBLANK(Výsledky!$KQ$3),"",Výsledky!KC81)</f>
        <v/>
      </c>
      <c r="AY69" s="274" t="str">
        <f>IF(ISBLANK(Výsledky!$KX$3),"",Výsledky!KJ81)</f>
        <v/>
      </c>
      <c r="AZ69" s="274" t="str">
        <f>IF(ISBLANK(Výsledky!$KJ$3),"",Výsledky!KQ81)</f>
        <v/>
      </c>
      <c r="BA69" s="274" t="str">
        <f>IF(ISBLANK(Výsledky!$KC$3),"",Výsledky!KX81)</f>
        <v/>
      </c>
      <c r="BB69" s="274" t="str">
        <f>IF(ISBLANK(Výsledky!$LE$3),"",Výsledky!LE81)</f>
        <v/>
      </c>
      <c r="BC69" s="274" t="str">
        <f>IF(ISBLANK(Výsledky!$LS$3),"",Výsledky!LS81)</f>
        <v/>
      </c>
      <c r="BD69" s="274" t="str">
        <f>IF(ISBLANK(Výsledky!$MG$3),"",Výsledky!MG81)</f>
        <v/>
      </c>
      <c r="BE69" s="274" t="str">
        <f>IF(ISBLANK(Výsledky!$MN$3),"",Výsledky!MN81)</f>
        <v/>
      </c>
      <c r="BF69" s="274" t="str">
        <f>IF(ISBLANK(Výsledky!$MU$3),"",Výsledky!MU81)</f>
        <v/>
      </c>
      <c r="BG69" s="274" t="str">
        <f>IF(ISBLANK(Výsledky!$NP$3),"",Výsledky!NB81)</f>
        <v/>
      </c>
      <c r="BH69" s="274" t="str">
        <f>IF(ISBLANK(Výsledky!$NB$3),"",Výsledky!NI81)</f>
        <v/>
      </c>
      <c r="BI69" s="274" t="str">
        <f>IF(ISBLANK(Výsledky!$OD$3),"",Výsledky!NP81)</f>
        <v/>
      </c>
      <c r="BJ69" s="274" t="str">
        <f>IF(ISBLANK(Výsledky!$NI$3),"",Výsledky!NW81)</f>
        <v/>
      </c>
      <c r="BK69" s="274" t="str">
        <f>IF(ISBLANK(Výsledky!$OK$3),"",Výsledky!OD81)</f>
        <v/>
      </c>
      <c r="BL69" s="274" t="str">
        <f>IF(ISBLANK(Výsledky!$NW$3),"",Výsledky!OK81)</f>
        <v/>
      </c>
      <c r="BM69" s="274" t="str">
        <f>IF(ISBLANK(Výsledky!$OR$3),"",Výsledky!OR81)</f>
        <v/>
      </c>
      <c r="BN69" s="274" t="str">
        <f>IF(ISBLANK(Výsledky!$OY$3),"",Výsledky!OY81)</f>
        <v/>
      </c>
      <c r="BO69" s="274" t="str">
        <f>IF(ISBLANK(Výsledky!$PF$3),"",Výsledky!PF81)</f>
        <v/>
      </c>
      <c r="BP69" s="274" t="str">
        <f>IF(ISBLANK(Výsledky!$PM$3),"",Výsledky!PM81)</f>
        <v/>
      </c>
      <c r="BQ69" s="274" t="str">
        <f>IF(ISBLANK(Výsledky!$PT$3),"",Výsledky!PT81)</f>
        <v/>
      </c>
      <c r="BR69" s="274" t="str">
        <f>IF(ISBLANK(Výsledky!$QA$3),"",Výsledky!QA81)</f>
        <v/>
      </c>
      <c r="BS69" s="274" t="str">
        <f>IF(ISBLANK(Výsledky!$QH$3),"",Výsledky!QH81)</f>
        <v/>
      </c>
      <c r="BT69" s="274" t="str">
        <f>IF(ISBLANK(Výsledky!$QV$3),"",Výsledky!QO52)</f>
        <v/>
      </c>
      <c r="BU69" s="274" t="str">
        <f>IF(ISBLANK(Výsledky!$QO$3),"",Výsledky!QV52)</f>
        <v/>
      </c>
      <c r="BV69" s="284"/>
      <c r="BW69" s="284"/>
      <c r="BX69" s="321"/>
      <c r="BY69" s="286"/>
      <c r="BZ69" s="201"/>
      <c r="CA69" s="8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>
      <c r="A70" s="1"/>
      <c r="B70" s="246" t="s">
        <v>353</v>
      </c>
      <c r="C70" s="57">
        <f>Tipy!A45</f>
        <v>16</v>
      </c>
      <c r="D70" s="256" t="str">
        <f>IF(Tipy!B45="","",Tipy!B45)</f>
        <v>MengiCZE</v>
      </c>
      <c r="E70" s="55">
        <f>SUM(F70:J70)</f>
        <v>20</v>
      </c>
      <c r="F70" s="260">
        <f>IF(ISBLANK(Výsledky!$I$3),"-",SUM(K70:P70,R70,T70,V70,W70,Y70,AA70,AC70,AD70,AF70:AH70,AJ70,AL70:AN70,AQ70,AT70:AV70,AX70,AZ70,BC70,BE70,BH70:BK70,BM70,BP70,BQ70,BS70,BU70,BV70))</f>
        <v>20</v>
      </c>
      <c r="G70" s="294" t="str">
        <f>IF(ISBLANK(Výsledky!$AY$3),"-",SUM(Q70,U70,X70,AB70,AE70,AI70,AW70,AY70,BD70,BF70,BL70,BN70,BR70,BT70,BW70))</f>
        <v>-</v>
      </c>
      <c r="H70" s="295" t="str">
        <f>IF(ISBLANK(Výsledky!$BM$3),"-",SUM(S70,Z70,AK70,AP70,AR70,BA70))</f>
        <v>-</v>
      </c>
      <c r="I70" s="261" t="str">
        <f>IF(ISBLANK(Výsledky!$GI$3),"-",SUM(AO70,AS70,BB70,BG70,BO70,BX70))</f>
        <v>-</v>
      </c>
      <c r="J70" s="282" t="str">
        <f>IF(ISBLANK(Výsledky!$I$3),"",Výsledky!I51)</f>
        <v>-</v>
      </c>
      <c r="K70" s="285">
        <f>IF(ISBLANK(Výsledky!$P$3),"",Výsledky!P51)</f>
        <v>0</v>
      </c>
      <c r="L70" s="288">
        <f>IF(ISBLANK(Výsledky!$W$3),"",Výsledky!W51)</f>
        <v>20</v>
      </c>
      <c r="M70" s="274">
        <f>IF(ISBLANK(Výsledky!$AD$3),"",Výsledky!AD51)</f>
        <v>0</v>
      </c>
      <c r="N70" s="274" t="str">
        <f>IF(ISBLANK(Výsledky!$AK$3),"",Výsledky!AK47)</f>
        <v/>
      </c>
      <c r="O70" s="274" t="str">
        <f>IF(ISBLANK(Výsledky!$AR$3),"",Výsledky!AR47)</f>
        <v/>
      </c>
      <c r="P70" s="274" t="str">
        <f>IF(ISBLANK(Výsledky!$AY$3),"",Výsledky!AY47)</f>
        <v/>
      </c>
      <c r="Q70" s="274" t="str">
        <f>IF(ISBLANK(Výsledky!$BF$3),"",Výsledky!BF47)</f>
        <v/>
      </c>
      <c r="R70" s="274" t="str">
        <f>IF(ISBLANK(Výsledky!$BM$3),"",Výsledky!BM47)</f>
        <v/>
      </c>
      <c r="S70" s="274" t="str">
        <f>IF(ISBLANK(Výsledky!$BT$3),"",Výsledky!BT47)</f>
        <v/>
      </c>
      <c r="T70" s="274" t="str">
        <f>IF(ISBLANK(Výsledky!$CA$3),"",Výsledky!CA47)</f>
        <v/>
      </c>
      <c r="U70" s="274" t="str">
        <f>IF(ISBLANK(Výsledky!$CH$3),"",Výsledky!CH47)</f>
        <v/>
      </c>
      <c r="V70" s="274" t="str">
        <f>IF(ISBLANK(Výsledky!$CO$3),"",Výsledky!CO47)</f>
        <v/>
      </c>
      <c r="W70" s="274" t="str">
        <f>IF(ISBLANK(Výsledky!$CV$3),"",Výsledky!CV47)</f>
        <v/>
      </c>
      <c r="X70" s="274" t="str">
        <f>IF(ISBLANK(Výsledky!$DC$3),"",Výsledky!DC47)</f>
        <v/>
      </c>
      <c r="Y70" s="274" t="str">
        <f>IF(ISBLANK(Výsledky!$DJ$3),"",Výsledky!DJ47)</f>
        <v/>
      </c>
      <c r="Z70" s="274" t="str">
        <f>IF(ISBLANK(Výsledky!$DQ$3),"",Výsledky!DQ47)</f>
        <v/>
      </c>
      <c r="AA70" s="274" t="str">
        <f>IF(ISBLANK(Výsledky!$DX$3),"",Výsledky!DX47)</f>
        <v/>
      </c>
      <c r="AB70" s="274" t="str">
        <f>IF(ISBLANK(Výsledky!$EE$3),"",Výsledky!EE47)</f>
        <v/>
      </c>
      <c r="AC70" s="274" t="str">
        <f>IF(ISBLANK(Výsledky!$EL$3),"",Výsledky!EL47)</f>
        <v/>
      </c>
      <c r="AD70" s="274" t="str">
        <f>IF(ISBLANK(Výsledky!$ES$3),"",Výsledky!ES47)</f>
        <v/>
      </c>
      <c r="AE70" s="274" t="str">
        <f>IF(ISBLANK(Výsledky!$EZ$3),"",Výsledky!EZ47)</f>
        <v/>
      </c>
      <c r="AF70" s="274" t="str">
        <f>IF(ISBLANK(Výsledky!$FG$3),"",Výsledky!FG47)</f>
        <v/>
      </c>
      <c r="AG70" s="274" t="str">
        <f>IF(ISBLANK(Výsledky!$FN$3),"",Výsledky!FN47)</f>
        <v/>
      </c>
      <c r="AH70" s="274" t="str">
        <f>IF(ISBLANK(Výsledky!$FU$3),"",Výsledky!FU47)</f>
        <v/>
      </c>
      <c r="AI70" s="274" t="str">
        <f>IF(ISBLANK(Výsledky!$GB$3),"",Výsledky!GB47)</f>
        <v/>
      </c>
      <c r="AJ70" s="274" t="str">
        <f>IF(ISBLANK(Výsledky!$GI$3),"",Výsledky!GI47)</f>
        <v/>
      </c>
      <c r="AK70" s="274" t="str">
        <f>IF(ISBLANK(Výsledky!$GP$3),"",Výsledky!GP47)</f>
        <v/>
      </c>
      <c r="AL70" s="274" t="str">
        <f>IF(ISBLANK(Výsledky!$GW$3),"",Výsledky!GW47)</f>
        <v/>
      </c>
      <c r="AM70" s="274" t="str">
        <f>IF(ISBLANK(Výsledky!$HD$3),"",Výsledky!HD47)</f>
        <v/>
      </c>
      <c r="AN70" s="274" t="str">
        <f>IF(ISBLANK(Výsledky!$HK$3),"",Výsledky!HK47)</f>
        <v/>
      </c>
      <c r="AO70" s="274" t="str">
        <f>IF(ISBLANK(Výsledky!$HR$3),"",Výsledky!HR47)</f>
        <v/>
      </c>
      <c r="AP70" s="274" t="str">
        <f>IF(ISBLANK(Výsledky!$HY$3),"",Výsledky!HY47)</f>
        <v/>
      </c>
      <c r="AQ70" s="274" t="str">
        <f>IF(ISBLANK(Výsledky!$IF$3),"",Výsledky!IF47)</f>
        <v/>
      </c>
      <c r="AR70" s="274" t="str">
        <f>IF(ISBLANK(Výsledky!$IM$3),"",Výsledky!IM47)</f>
        <v/>
      </c>
      <c r="AS70" s="274" t="str">
        <f>IF(ISBLANK(Výsledky!$IT$3),"",Výsledky!IT47)</f>
        <v/>
      </c>
      <c r="AT70" s="274" t="str">
        <f>IF(ISBLANK(Výsledky!$JA$3),"",Výsledky!JA47)</f>
        <v/>
      </c>
      <c r="AU70" s="274" t="str">
        <f>IF(ISBLANK(Výsledky!$JH$3),"",Výsledky!JH47)</f>
        <v/>
      </c>
      <c r="AV70" s="274" t="str">
        <f>IF(ISBLANK(Výsledky!$JO$3),"",Výsledky!JO47)</f>
        <v/>
      </c>
      <c r="AW70" s="274" t="str">
        <f>IF(ISBLANK(Výsledky!$JV$3),"",Výsledky!JV47)</f>
        <v/>
      </c>
      <c r="AX70" s="274" t="str">
        <f>IF(ISBLANK(Výsledky!$KC$3),"",Výsledky!KC47)</f>
        <v/>
      </c>
      <c r="AY70" s="274" t="str">
        <f>IF(ISBLANK(Výsledky!$KJ$3),"",Výsledky!KJ47)</f>
        <v/>
      </c>
      <c r="AZ70" s="274" t="str">
        <f>IF(ISBLANK(Výsledky!$KQ$3),"",Výsledky!KQ47)</f>
        <v/>
      </c>
      <c r="BA70" s="274" t="str">
        <f>IF(ISBLANK(Výsledky!$KX$3),"",Výsledky!KX47)</f>
        <v/>
      </c>
      <c r="BB70" s="274" t="str">
        <f>IF(ISBLANK(Výsledky!$LE$3),"",Výsledky!LE47)</f>
        <v/>
      </c>
      <c r="BC70" s="274" t="str">
        <f>IF(ISBLANK(Výsledky!$LL$3),"",Výsledky!LL47)</f>
        <v/>
      </c>
      <c r="BD70" s="274" t="str">
        <f>IF(ISBLANK(Výsledky!$LS$3),"",Výsledky!LS47)</f>
        <v/>
      </c>
      <c r="BE70" s="274" t="str">
        <f>IF(ISBLANK(Výsledky!$LZ$3),"",Výsledky!LZ47)</f>
        <v/>
      </c>
      <c r="BF70" s="274" t="str">
        <f>IF(ISBLANK(Výsledky!$MG$3),"",Výsledky!MG47)</f>
        <v/>
      </c>
      <c r="BG70" s="274" t="str">
        <f>IF(ISBLANK(Výsledky!$MN$3),"",Výsledky!MN47)</f>
        <v/>
      </c>
      <c r="BH70" s="274" t="str">
        <f>IF(ISBLANK(Výsledky!$MU$3),"",Výsledky!MU47)</f>
        <v/>
      </c>
      <c r="BI70" s="274" t="str">
        <f>IF(ISBLANK(Výsledky!$NB$3),"",Výsledky!NB47)</f>
        <v/>
      </c>
      <c r="BJ70" s="274" t="str">
        <f>IF(ISBLANK(Výsledky!$NI$3),"",Výsledky!NI47)</f>
        <v/>
      </c>
      <c r="BK70" s="274" t="str">
        <f>IF(ISBLANK(Výsledky!$NP$3),"",Výsledky!NP47)</f>
        <v/>
      </c>
      <c r="BL70" s="274" t="str">
        <f>IF(ISBLANK(Výsledky!$NW$3),"",Výsledky!NW47)</f>
        <v/>
      </c>
      <c r="BM70" s="274" t="str">
        <f>IF(ISBLANK(Výsledky!$OD$3),"",Výsledky!OD47)</f>
        <v/>
      </c>
      <c r="BN70" s="274" t="str">
        <f>IF(ISBLANK(Výsledky!$OK$3),"",Výsledky!OK47)</f>
        <v/>
      </c>
      <c r="BO70" s="274" t="str">
        <f>IF(ISBLANK(Výsledky!$OR$3),"",Výsledky!OR47)</f>
        <v/>
      </c>
      <c r="BP70" s="274" t="str">
        <f>IF(ISBLANK(Výsledky!$OY$3),"",Výsledky!OY47)</f>
        <v/>
      </c>
      <c r="BQ70" s="274" t="str">
        <f>IF(ISBLANK(Výsledky!$PF$3),"",Výsledky!PF47)</f>
        <v/>
      </c>
      <c r="BR70" s="274" t="str">
        <f>IF(ISBLANK(Výsledky!$PM$3),"",Výsledky!PM47)</f>
        <v/>
      </c>
      <c r="BS70" s="274" t="str">
        <f>IF(ISBLANK(Výsledky!$PT$3),"",Výsledky!PT47)</f>
        <v/>
      </c>
      <c r="BT70" s="274" t="str">
        <f>IF(ISBLANK(Výsledky!$QA$3),"",Výsledky!QA47)</f>
        <v/>
      </c>
      <c r="BU70" s="274" t="str">
        <f>IF(ISBLANK(Výsledky!$QH$3),"",Výsledky!QH88)</f>
        <v/>
      </c>
      <c r="BV70" s="274" t="str">
        <f>IF(ISBLANK(Výsledky!$QO$3),"",Výsledky!QO88)</f>
        <v/>
      </c>
      <c r="BW70" s="284" t="str">
        <f>IF(ISBLANK(Výsledky!$QV$3),"",Výsledky!QV88)</f>
        <v/>
      </c>
      <c r="BX70" s="284"/>
      <c r="BY70" s="286"/>
      <c r="BZ70" s="201"/>
      <c r="CA70" s="8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>
      <c r="A71" s="1"/>
      <c r="B71" s="246" t="s">
        <v>354</v>
      </c>
      <c r="C71" s="57">
        <f>Tipy!A71</f>
        <v>65</v>
      </c>
      <c r="D71" s="256" t="str">
        <f>IF(Tipy!B71="","",Tipy!B71)</f>
        <v>Tomas Horvath</v>
      </c>
      <c r="E71" s="55">
        <f>SUM(F71:J71)</f>
        <v>20</v>
      </c>
      <c r="F71" s="260">
        <f>IF(ISBLANK(Výsledky!$I$3),"-",SUM(K71:P71,R71,T71,V71,W71,Y71,AA71,AC71,AD71,AF71:AH71,AJ71,AL71:AN71,AQ71,AT71:AV71,AX71,AZ71,BC71,BE71,BH71:BK71,BM71,BP71,BQ71,BS71,BU71,BV71))</f>
        <v>20</v>
      </c>
      <c r="G71" s="294" t="str">
        <f>IF(ISBLANK(Výsledky!$AY$3),"-",SUM(Q71,U71,X71,AB71,AE71,AI71,AW71,AY71,BD71,BF71,BL71,BN71,BR71,BT71,BW71))</f>
        <v>-</v>
      </c>
      <c r="H71" s="295" t="str">
        <f>IF(ISBLANK(Výsledky!$BM$3),"-",SUM(S71,Z71,AK71,AP71,AR71,BA71))</f>
        <v>-</v>
      </c>
      <c r="I71" s="261" t="str">
        <f>IF(ISBLANK(Výsledky!$GI$3),"-",SUM(AO71,AS71,BB71,BG71,BO71,BX71))</f>
        <v>-</v>
      </c>
      <c r="J71" s="282" t="str">
        <f>IF(ISBLANK(Výsledky!$I$3),"",Výsledky!I77)</f>
        <v>-</v>
      </c>
      <c r="K71" s="285">
        <f>IF(ISBLANK(Výsledky!$P$3),"",Výsledky!P77)</f>
        <v>20</v>
      </c>
      <c r="L71" s="288">
        <f>IF(ISBLANK(Výsledky!$W$3),"",Výsledky!W77)</f>
        <v>0</v>
      </c>
      <c r="M71" s="274">
        <f>IF(ISBLANK(Výsledky!$AD$3),"",Výsledky!AD77)</f>
        <v>0</v>
      </c>
      <c r="N71" s="274" t="str">
        <f>IF(ISBLANK(Výsledky!$AK$3),"",Výsledky!AK70)</f>
        <v/>
      </c>
      <c r="O71" s="274" t="str">
        <f>IF(ISBLANK(Výsledky!$AR$3),"",Výsledky!AR70)</f>
        <v/>
      </c>
      <c r="P71" s="274" t="str">
        <f>IF(ISBLANK(Výsledky!$AY$3),"",Výsledky!AY70)</f>
        <v/>
      </c>
      <c r="Q71" s="274" t="str">
        <f>IF(ISBLANK(Výsledky!$BF$3),"",Výsledky!BF70)</f>
        <v/>
      </c>
      <c r="R71" s="274" t="str">
        <f>IF(ISBLANK(Výsledky!$BM$3),"",Výsledky!BM70)</f>
        <v/>
      </c>
      <c r="S71" s="274" t="str">
        <f>IF(ISBLANK(Výsledky!$BT$3),"",Výsledky!BT70)</f>
        <v/>
      </c>
      <c r="T71" s="274" t="str">
        <f>IF(ISBLANK(Výsledky!$CA$3),"",Výsledky!CA70)</f>
        <v/>
      </c>
      <c r="U71" s="274" t="str">
        <f>IF(ISBLANK(Výsledky!$CH$3),"",Výsledky!CH70)</f>
        <v/>
      </c>
      <c r="V71" s="274" t="str">
        <f>IF(ISBLANK(Výsledky!$CO$3),"",Výsledky!CO70)</f>
        <v/>
      </c>
      <c r="W71" s="274" t="str">
        <f>IF(ISBLANK(Výsledky!$CV$3),"",Výsledky!CV70)</f>
        <v/>
      </c>
      <c r="X71" s="274" t="str">
        <f>IF(ISBLANK(Výsledky!$DC$3),"",Výsledky!DC70)</f>
        <v/>
      </c>
      <c r="Y71" s="274" t="str">
        <f>IF(ISBLANK(Výsledky!$DJ$3),"",Výsledky!DJ70)</f>
        <v/>
      </c>
      <c r="Z71" s="274" t="str">
        <f>IF(ISBLANK(Výsledky!$DQ$3),"",Výsledky!DQ70)</f>
        <v/>
      </c>
      <c r="AA71" s="274" t="str">
        <f>IF(ISBLANK(Výsledky!$DX$3),"",Výsledky!DX70)</f>
        <v/>
      </c>
      <c r="AB71" s="274" t="str">
        <f>IF(ISBLANK(Výsledky!$EE$3),"",Výsledky!EE70)</f>
        <v/>
      </c>
      <c r="AC71" s="274" t="str">
        <f>IF(ISBLANK(Výsledky!$EL$3),"",Výsledky!EL70)</f>
        <v/>
      </c>
      <c r="AD71" s="274" t="str">
        <f>IF(ISBLANK(Výsledky!$ES$3),"",Výsledky!ES70)</f>
        <v/>
      </c>
      <c r="AE71" s="274" t="str">
        <f>IF(ISBLANK(Výsledky!$EZ$3),"",Výsledky!EZ70)</f>
        <v/>
      </c>
      <c r="AF71" s="274" t="str">
        <f>IF(ISBLANK(Výsledky!$FG$3),"",Výsledky!FG70)</f>
        <v/>
      </c>
      <c r="AG71" s="274" t="str">
        <f>IF(ISBLANK(Výsledky!$FN$3),"",Výsledky!FN70)</f>
        <v/>
      </c>
      <c r="AH71" s="274" t="str">
        <f>IF(ISBLANK(Výsledky!$FU$3),"",Výsledky!FU70)</f>
        <v/>
      </c>
      <c r="AI71" s="274" t="str">
        <f>IF(ISBLANK(Výsledky!$GB$3),"",Výsledky!GB70)</f>
        <v/>
      </c>
      <c r="AJ71" s="274" t="str">
        <f>IF(ISBLANK(Výsledky!$GI$3),"",Výsledky!GI70)</f>
        <v/>
      </c>
      <c r="AK71" s="274" t="str">
        <f>IF(ISBLANK(Výsledky!$GP$3),"",Výsledky!GP70)</f>
        <v/>
      </c>
      <c r="AL71" s="274" t="str">
        <f>IF(ISBLANK(Výsledky!$GW$3),"",Výsledky!GW70)</f>
        <v/>
      </c>
      <c r="AM71" s="274" t="str">
        <f>IF(ISBLANK(Výsledky!$HD$3),"",Výsledky!HD70)</f>
        <v/>
      </c>
      <c r="AN71" s="274" t="str">
        <f>IF(ISBLANK(Výsledky!$HK$3),"",Výsledky!HK70)</f>
        <v/>
      </c>
      <c r="AO71" s="274" t="str">
        <f>IF(ISBLANK(Výsledky!$HR$3),"",Výsledky!HR70)</f>
        <v/>
      </c>
      <c r="AP71" s="274" t="str">
        <f>IF(ISBLANK(Výsledky!$HY$3),"",Výsledky!HY70)</f>
        <v/>
      </c>
      <c r="AQ71" s="274" t="str">
        <f>IF(ISBLANK(Výsledky!$IF$3),"",Výsledky!IF70)</f>
        <v/>
      </c>
      <c r="AR71" s="274" t="str">
        <f>IF(ISBLANK(Výsledky!$IM$3),"",Výsledky!IM70)</f>
        <v/>
      </c>
      <c r="AS71" s="274" t="str">
        <f>IF(ISBLANK(Výsledky!$IT$3),"",Výsledky!IT70)</f>
        <v/>
      </c>
      <c r="AT71" s="274" t="str">
        <f>IF(ISBLANK(Výsledky!$JA$3),"",Výsledky!JA70)</f>
        <v/>
      </c>
      <c r="AU71" s="274" t="str">
        <f>IF(ISBLANK(Výsledky!$JH$3),"",Výsledky!JH70)</f>
        <v/>
      </c>
      <c r="AV71" s="274" t="str">
        <f>IF(ISBLANK(Výsledky!$JO$3),"",Výsledky!JO70)</f>
        <v/>
      </c>
      <c r="AW71" s="274" t="str">
        <f>IF(ISBLANK(Výsledky!$JV$3),"",Výsledky!JV70)</f>
        <v/>
      </c>
      <c r="AX71" s="274" t="str">
        <f>IF(ISBLANK(Výsledky!$KC$3),"",Výsledky!KC70)</f>
        <v/>
      </c>
      <c r="AY71" s="274" t="str">
        <f>IF(ISBLANK(Výsledky!$KJ$3),"",Výsledky!KJ70)</f>
        <v/>
      </c>
      <c r="AZ71" s="274" t="str">
        <f>IF(ISBLANK(Výsledky!$KQ$3),"",Výsledky!KQ70)</f>
        <v/>
      </c>
      <c r="BA71" s="274" t="str">
        <f>IF(ISBLANK(Výsledky!$KX$3),"",Výsledky!KX70)</f>
        <v/>
      </c>
      <c r="BB71" s="274" t="str">
        <f>IF(ISBLANK(Výsledky!$LE$3),"",Výsledky!LE70)</f>
        <v/>
      </c>
      <c r="BC71" s="274" t="str">
        <f>IF(ISBLANK(Výsledky!$LL$3),"",Výsledky!LL70)</f>
        <v/>
      </c>
      <c r="BD71" s="274" t="str">
        <f>IF(ISBLANK(Výsledky!$LS$3),"",Výsledky!LS70)</f>
        <v/>
      </c>
      <c r="BE71" s="274" t="str">
        <f>IF(ISBLANK(Výsledky!$LZ$3),"",Výsledky!LZ70)</f>
        <v/>
      </c>
      <c r="BF71" s="274" t="str">
        <f>IF(ISBLANK(Výsledky!$MG$3),"",Výsledky!MG70)</f>
        <v/>
      </c>
      <c r="BG71" s="274" t="str">
        <f>IF(ISBLANK(Výsledky!$MN$3),"",Výsledky!MN70)</f>
        <v/>
      </c>
      <c r="BH71" s="274" t="str">
        <f>IF(ISBLANK(Výsledky!$MU$3),"",Výsledky!MU70)</f>
        <v/>
      </c>
      <c r="BI71" s="274" t="str">
        <f>IF(ISBLANK(Výsledky!$NB$3),"",Výsledky!NB70)</f>
        <v/>
      </c>
      <c r="BJ71" s="274" t="str">
        <f>IF(ISBLANK(Výsledky!$NI$3),"",Výsledky!NI70)</f>
        <v/>
      </c>
      <c r="BK71" s="274" t="str">
        <f>IF(ISBLANK(Výsledky!$NP$3),"",Výsledky!NP70)</f>
        <v/>
      </c>
      <c r="BL71" s="274" t="str">
        <f>IF(ISBLANK(Výsledky!$NW$3),"",Výsledky!NW70)</f>
        <v/>
      </c>
      <c r="BM71" s="274" t="str">
        <f>IF(ISBLANK(Výsledky!$OD$3),"",Výsledky!OD70)</f>
        <v/>
      </c>
      <c r="BN71" s="274" t="str">
        <f>IF(ISBLANK(Výsledky!$OK$3),"",Výsledky!OK70)</f>
        <v/>
      </c>
      <c r="BO71" s="274" t="str">
        <f>IF(ISBLANK(Výsledky!$OR$3),"",Výsledky!OR70)</f>
        <v/>
      </c>
      <c r="BP71" s="274" t="str">
        <f>IF(ISBLANK(Výsledky!$OY$3),"",Výsledky!OY70)</f>
        <v/>
      </c>
      <c r="BQ71" s="274" t="str">
        <f>IF(ISBLANK(Výsledky!$PF$3),"",Výsledky!PF70)</f>
        <v/>
      </c>
      <c r="BR71" s="274" t="str">
        <f>IF(ISBLANK(Výsledky!$PM$3),"",Výsledky!PM70)</f>
        <v/>
      </c>
      <c r="BS71" s="274" t="str">
        <f>IF(ISBLANK(Výsledky!$PT$3),"",Výsledky!PT70)</f>
        <v/>
      </c>
      <c r="BT71" s="274" t="str">
        <f>IF(ISBLANK(Výsledky!$QA$3),"",Výsledky!QA70)</f>
        <v/>
      </c>
      <c r="BU71" s="274" t="str">
        <f>IF(ISBLANK(Výsledky!$QH$3),"",Výsledky!QH111)</f>
        <v/>
      </c>
      <c r="BV71" s="274" t="str">
        <f>IF(ISBLANK(Výsledky!$QO$3),"",Výsledky!QO111)</f>
        <v/>
      </c>
      <c r="BW71" s="284" t="str">
        <f>IF(ISBLANK(Výsledky!$QV$3),"",Výsledky!QV111)</f>
        <v/>
      </c>
      <c r="BX71" s="284"/>
      <c r="BY71" s="286"/>
      <c r="BZ71" s="201"/>
      <c r="CA71" s="8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>
      <c r="A72" s="1"/>
      <c r="B72" s="246" t="s">
        <v>363</v>
      </c>
      <c r="C72" s="57">
        <f>Tipy!A19</f>
        <v>73</v>
      </c>
      <c r="D72" s="256" t="str">
        <f>IF(Tipy!B19="","",Tipy!B19)</f>
        <v>emdzej</v>
      </c>
      <c r="E72" s="55">
        <f>SUM(F72:J72)</f>
        <v>20</v>
      </c>
      <c r="F72" s="260">
        <f>IF(ISBLANK(Výsledky!$I$3),"-",SUM(K72:P72,R72,T72,V72,W72,Y72,AA72,AC72,AD72,AF72:AH72,AJ72,AL72:AN72,AQ72,AT72:AV72,AX72,AZ72,BC72,BE72,BH72:BK72,BM72,BP72,BQ72,BS72,BU72,BV72))</f>
        <v>20</v>
      </c>
      <c r="G72" s="294"/>
      <c r="H72" s="295"/>
      <c r="I72" s="261"/>
      <c r="J72" s="282"/>
      <c r="K72" s="285" t="str">
        <f>IF(ISBLANK(Výsledky!$P$3),"",Výsledky!P25)</f>
        <v>-</v>
      </c>
      <c r="L72" s="288" t="str">
        <f>IF(ISBLANK(Výsledky!$W$3),"",Výsledky!W25)</f>
        <v>-</v>
      </c>
      <c r="M72" s="274">
        <f>IF(ISBLANK(Výsledky!$AD$3),"",Výsledky!AD25)</f>
        <v>20</v>
      </c>
      <c r="N72" s="274" t="str">
        <f>IF(ISBLANK(Výsledky!$AK$3),"",Výsledky!AK84)</f>
        <v/>
      </c>
      <c r="O72" s="274" t="str">
        <f>IF(ISBLANK(Výsledky!$AR$3),"",Výsledky!AR84)</f>
        <v/>
      </c>
      <c r="P72" s="274" t="str">
        <f>IF(ISBLANK(Výsledky!$BF$3),"",Výsledky!AY84)</f>
        <v/>
      </c>
      <c r="Q72" s="274" t="str">
        <f>IF(ISBLANK(Výsledky!$AY$3),"",Výsledky!BF84)</f>
        <v/>
      </c>
      <c r="R72" s="274" t="str">
        <f>IF(ISBLANK(Výsledky!$BT$3),"",Výsledky!BM84)</f>
        <v/>
      </c>
      <c r="S72" s="274" t="str">
        <f>IF(ISBLANK(Výsledky!$CA$3),"",Výsledky!BT84)</f>
        <v/>
      </c>
      <c r="T72" s="274" t="str">
        <f>IF(ISBLANK(Výsledky!$CH$3),"",Výsledky!CA84)</f>
        <v/>
      </c>
      <c r="U72" s="274" t="str">
        <f>IF(ISBLANK(Výsledky!$CO$3),"",Výsledky!CH84)</f>
        <v/>
      </c>
      <c r="V72" s="274" t="str">
        <f>IF(ISBLANK(Výsledky!$CV$3),"",Výsledky!CO84)</f>
        <v/>
      </c>
      <c r="W72" s="274" t="str">
        <f>IF(ISBLANK(Výsledky!$DC$3),"",Výsledky!CV84)</f>
        <v/>
      </c>
      <c r="X72" s="274" t="str">
        <f>IF(ISBLANK(Výsledky!$DX$3),"",Výsledky!DC84)</f>
        <v/>
      </c>
      <c r="Y72" s="274" t="str">
        <f>IF(ISBLANK(Výsledky!$DQ$3),"",Výsledky!DJ84)</f>
        <v/>
      </c>
      <c r="Z72" s="274" t="str">
        <f>IF(ISBLANK(Výsledky!$EE$3),"",Výsledky!DQ84)</f>
        <v/>
      </c>
      <c r="AA72" s="274" t="str">
        <f>IF(ISBLANK(Výsledky!$EL$3),"",Výsledky!DX84)</f>
        <v/>
      </c>
      <c r="AB72" s="274" t="str">
        <f>IF(ISBLANK(Výsledky!$ES$3),"",Výsledky!EE84)</f>
        <v/>
      </c>
      <c r="AC72" s="274" t="str">
        <f>IF(ISBLANK(Výsledky!$EZ$3),"",Výsledky!EL84)</f>
        <v/>
      </c>
      <c r="AD72" s="274" t="str">
        <f>IF(ISBLANK(Výsledky!$FU$3),"",Výsledky!ES84)</f>
        <v/>
      </c>
      <c r="AE72" s="274" t="str">
        <f>IF(ISBLANK(Výsledky!$FG$3),"",Výsledky!EZ84)</f>
        <v/>
      </c>
      <c r="AF72" s="274" t="str">
        <f>IF(ISBLANK(Výsledky!$BM$3),"",Výsledky!FG84)</f>
        <v/>
      </c>
      <c r="AG72" s="274" t="str">
        <f>IF(ISBLANK(Výsledky!$FN$3),"",Výsledky!FN84)</f>
        <v/>
      </c>
      <c r="AH72" s="274" t="str">
        <f>IF(ISBLANK(Výsledky!$DJ$3),"",Výsledky!FU84)</f>
        <v/>
      </c>
      <c r="AI72" s="274" t="str">
        <f>IF(ISBLANK(Výsledky!$GB$3),"",Výsledky!GB84)</f>
        <v/>
      </c>
      <c r="AJ72" s="274" t="str">
        <f>IF(ISBLANK(Výsledky!$GP$3),"",Výsledky!GI84)</f>
        <v/>
      </c>
      <c r="AK72" s="274" t="str">
        <f>IF(ISBLANK(Výsledky!$GW$3),"",Výsledky!GP84)</f>
        <v/>
      </c>
      <c r="AL72" s="274" t="str">
        <f>IF(ISBLANK(Výsledky!$GI$3),"",Výsledky!GW84)</f>
        <v/>
      </c>
      <c r="AM72" s="274" t="str">
        <f>IF(ISBLANK(Výsledky!$HK$3),"",Výsledky!HD84)</f>
        <v/>
      </c>
      <c r="AN72" s="274" t="str">
        <f>IF(ISBLANK(Výsledky!$HD$3),"",Výsledky!HK84)</f>
        <v/>
      </c>
      <c r="AO72" s="274" t="str">
        <f>IF(ISBLANK(Výsledky!$HY$3),"",Výsledky!HR84)</f>
        <v/>
      </c>
      <c r="AP72" s="274" t="str">
        <f>IF(ISBLANK(Výsledky!$HR$3),"",Výsledky!HY84)</f>
        <v/>
      </c>
      <c r="AQ72" s="274" t="str">
        <f>IF(ISBLANK(Výsledky!$IM$3),"",Výsledky!IF84)</f>
        <v/>
      </c>
      <c r="AR72" s="274" t="str">
        <f>IF(ISBLANK(Výsledky!$IF$3),"",Výsledky!IM84)</f>
        <v/>
      </c>
      <c r="AS72" s="274" t="str">
        <f>IF(ISBLANK(Výsledky!$IT$3),"",Výsledky!IT84)</f>
        <v/>
      </c>
      <c r="AT72" s="274" t="str">
        <f>IF(ISBLANK(Výsledky!$JA$3),"",Výsledky!JA84)</f>
        <v/>
      </c>
      <c r="AU72" s="274" t="str">
        <f>IF(ISBLANK(Výsledky!$JO$3),"",Výsledky!JH84)</f>
        <v/>
      </c>
      <c r="AV72" s="274" t="str">
        <f>IF(ISBLANK(Výsledky!$JH$3),"",Výsledky!JO84)</f>
        <v/>
      </c>
      <c r="AW72" s="274" t="str">
        <f>IF(ISBLANK(Výsledky!$JV$3),"",Výsledky!JV84)</f>
        <v/>
      </c>
      <c r="AX72" s="274" t="str">
        <f>IF(ISBLANK(Výsledky!$KQ$3),"",Výsledky!KC84)</f>
        <v/>
      </c>
      <c r="AY72" s="274" t="str">
        <f>IF(ISBLANK(Výsledky!$KX$3),"",Výsledky!KJ84)</f>
        <v/>
      </c>
      <c r="AZ72" s="274" t="str">
        <f>IF(ISBLANK(Výsledky!$KJ$3),"",Výsledky!KQ84)</f>
        <v/>
      </c>
      <c r="BA72" s="274" t="str">
        <f>IF(ISBLANK(Výsledky!$KC$3),"",Výsledky!KX84)</f>
        <v/>
      </c>
      <c r="BB72" s="274" t="str">
        <f>IF(ISBLANK(Výsledky!$LE$3),"",Výsledky!LE84)</f>
        <v/>
      </c>
      <c r="BC72" s="274" t="str">
        <f>IF(ISBLANK(Výsledky!$LS$3),"",Výsledky!LS84)</f>
        <v/>
      </c>
      <c r="BD72" s="274" t="str">
        <f>IF(ISBLANK(Výsledky!$MG$3),"",Výsledky!MG84)</f>
        <v/>
      </c>
      <c r="BE72" s="274" t="str">
        <f>IF(ISBLANK(Výsledky!$MN$3),"",Výsledky!MN84)</f>
        <v/>
      </c>
      <c r="BF72" s="274" t="str">
        <f>IF(ISBLANK(Výsledky!$MU$3),"",Výsledky!MU84)</f>
        <v/>
      </c>
      <c r="BG72" s="274" t="str">
        <f>IF(ISBLANK(Výsledky!$NP$3),"",Výsledky!NB84)</f>
        <v/>
      </c>
      <c r="BH72" s="274" t="str">
        <f>IF(ISBLANK(Výsledky!$NB$3),"",Výsledky!NI84)</f>
        <v/>
      </c>
      <c r="BI72" s="274" t="str">
        <f>IF(ISBLANK(Výsledky!$OD$3),"",Výsledky!NP84)</f>
        <v/>
      </c>
      <c r="BJ72" s="274" t="str">
        <f>IF(ISBLANK(Výsledky!$NI$3),"",Výsledky!NW84)</f>
        <v/>
      </c>
      <c r="BK72" s="274" t="str">
        <f>IF(ISBLANK(Výsledky!$OK$3),"",Výsledky!OD84)</f>
        <v/>
      </c>
      <c r="BL72" s="274" t="str">
        <f>IF(ISBLANK(Výsledky!$NW$3),"",Výsledky!OK84)</f>
        <v/>
      </c>
      <c r="BM72" s="274" t="str">
        <f>IF(ISBLANK(Výsledky!$OR$3),"",Výsledky!OR84)</f>
        <v/>
      </c>
      <c r="BN72" s="274" t="str">
        <f>IF(ISBLANK(Výsledky!$OY$3),"",Výsledky!OY84)</f>
        <v/>
      </c>
      <c r="BO72" s="274" t="str">
        <f>IF(ISBLANK(Výsledky!$PF$3),"",Výsledky!PF84)</f>
        <v/>
      </c>
      <c r="BP72" s="274" t="str">
        <f>IF(ISBLANK(Výsledky!$PM$3),"",Výsledky!PM84)</f>
        <v/>
      </c>
      <c r="BQ72" s="274" t="str">
        <f>IF(ISBLANK(Výsledky!$PT$3),"",Výsledky!PT84)</f>
        <v/>
      </c>
      <c r="BR72" s="274" t="str">
        <f>IF(ISBLANK(Výsledky!$QA$3),"",Výsledky!QA84)</f>
        <v/>
      </c>
      <c r="BS72" s="274" t="str">
        <f>IF(ISBLANK(Výsledky!$QH$3),"",Výsledky!QH84)</f>
        <v/>
      </c>
      <c r="BT72" s="274" t="str">
        <f>IF(ISBLANK(Výsledky!$QV$3),"",Výsledky!QO56)</f>
        <v/>
      </c>
      <c r="BU72" s="274" t="str">
        <f>IF(ISBLANK(Výsledky!$QO$3),"",Výsledky!QV56)</f>
        <v/>
      </c>
      <c r="BV72" s="284"/>
      <c r="BW72" s="284"/>
      <c r="BX72" s="321"/>
      <c r="BY72" s="286"/>
      <c r="BZ72" s="201"/>
      <c r="CA72" s="8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>
      <c r="A73" s="1"/>
      <c r="B73" s="246" t="s">
        <v>364</v>
      </c>
      <c r="C73" s="57">
        <f>Tipy!A39</f>
        <v>40</v>
      </c>
      <c r="D73" s="256" t="str">
        <f>IF(Tipy!B39="","",Tipy!B39)</f>
        <v>Marek Konečný</v>
      </c>
      <c r="E73" s="55">
        <f>SUM(F73:J73)</f>
        <v>10</v>
      </c>
      <c r="F73" s="260">
        <f>IF(ISBLANK(Výsledky!$I$3),"-",SUM(K73:P73,R73,T73,V73,W73,Y73,AA73,AC73,AD73,AF73:AH73,AJ73,AL73:AN73,AQ73,AT73:AV73,AX73,AZ73,BC73,BE73,BH73:BK73,BM73,BP73,BQ73,BS73,BU73,BV73))</f>
        <v>10</v>
      </c>
      <c r="G73" s="294" t="str">
        <f>IF(ISBLANK(Výsledky!$AY$3),"-",SUM(Q73,U73,X73,AB73,AE73,AI73,AW73,AY73,BD73,BF73,BL73,BN73,BR73,BT73,BW73))</f>
        <v>-</v>
      </c>
      <c r="H73" s="295" t="str">
        <f>IF(ISBLANK(Výsledky!$BM$3),"-",SUM(S73,Z73,AK73,AP73,AR73,BA73))</f>
        <v>-</v>
      </c>
      <c r="I73" s="261" t="str">
        <f>IF(ISBLANK(Výsledky!$GI$3),"-",SUM(AO73,AS73,BB73,BG73,BO73,BX73))</f>
        <v>-</v>
      </c>
      <c r="J73" s="282" t="str">
        <f>IF(ISBLANK(Výsledky!$I$3),"",Výsledky!I45)</f>
        <v>-</v>
      </c>
      <c r="K73" s="285">
        <f>IF(ISBLANK(Výsledky!$P$3),"",Výsledky!P45)</f>
        <v>10</v>
      </c>
      <c r="L73" s="288" t="str">
        <f>IF(ISBLANK(Výsledky!$W$3),"",Výsledky!W45)</f>
        <v>-</v>
      </c>
      <c r="M73" s="274" t="str">
        <f>IF(ISBLANK(Výsledky!$AD$3),"",Výsledky!AD45)</f>
        <v>-</v>
      </c>
      <c r="N73" s="274" t="str">
        <f>IF(ISBLANK(Výsledky!$AK$3),"",Výsledky!AK41)</f>
        <v/>
      </c>
      <c r="O73" s="274" t="str">
        <f>IF(ISBLANK(Výsledky!$AR$3),"",Výsledky!AR41)</f>
        <v/>
      </c>
      <c r="P73" s="274" t="str">
        <f>IF(ISBLANK(Výsledky!$AY$3),"",Výsledky!AY41)</f>
        <v/>
      </c>
      <c r="Q73" s="274" t="str">
        <f>IF(ISBLANK(Výsledky!$BF$3),"",Výsledky!BF41)</f>
        <v/>
      </c>
      <c r="R73" s="274" t="str">
        <f>IF(ISBLANK(Výsledky!$BM$3),"",Výsledky!BM41)</f>
        <v/>
      </c>
      <c r="S73" s="274" t="str">
        <f>IF(ISBLANK(Výsledky!$BT$3),"",Výsledky!BT41)</f>
        <v/>
      </c>
      <c r="T73" s="274" t="str">
        <f>IF(ISBLANK(Výsledky!$CA$3),"",Výsledky!CA41)</f>
        <v/>
      </c>
      <c r="U73" s="274" t="str">
        <f>IF(ISBLANK(Výsledky!$CH$3),"",Výsledky!CH41)</f>
        <v/>
      </c>
      <c r="V73" s="274" t="str">
        <f>IF(ISBLANK(Výsledky!$CO$3),"",Výsledky!CO41)</f>
        <v/>
      </c>
      <c r="W73" s="274" t="str">
        <f>IF(ISBLANK(Výsledky!$CV$3),"",Výsledky!CV41)</f>
        <v/>
      </c>
      <c r="X73" s="274" t="str">
        <f>IF(ISBLANK(Výsledky!$DC$3),"",Výsledky!DC41)</f>
        <v/>
      </c>
      <c r="Y73" s="274" t="str">
        <f>IF(ISBLANK(Výsledky!$DJ$3),"",Výsledky!DJ41)</f>
        <v/>
      </c>
      <c r="Z73" s="274" t="str">
        <f>IF(ISBLANK(Výsledky!$DQ$3),"",Výsledky!DQ41)</f>
        <v/>
      </c>
      <c r="AA73" s="274" t="str">
        <f>IF(ISBLANK(Výsledky!$DX$3),"",Výsledky!DX41)</f>
        <v/>
      </c>
      <c r="AB73" s="274" t="str">
        <f>IF(ISBLANK(Výsledky!$EE$3),"",Výsledky!EE41)</f>
        <v/>
      </c>
      <c r="AC73" s="274" t="str">
        <f>IF(ISBLANK(Výsledky!$EL$3),"",Výsledky!EL41)</f>
        <v/>
      </c>
      <c r="AD73" s="274" t="str">
        <f>IF(ISBLANK(Výsledky!$ES$3),"",Výsledky!ES41)</f>
        <v/>
      </c>
      <c r="AE73" s="274" t="str">
        <f>IF(ISBLANK(Výsledky!$EZ$3),"",Výsledky!EZ41)</f>
        <v/>
      </c>
      <c r="AF73" s="274" t="str">
        <f>IF(ISBLANK(Výsledky!$FG$3),"",Výsledky!FG41)</f>
        <v/>
      </c>
      <c r="AG73" s="274" t="str">
        <f>IF(ISBLANK(Výsledky!$FN$3),"",Výsledky!FN41)</f>
        <v/>
      </c>
      <c r="AH73" s="274" t="str">
        <f>IF(ISBLANK(Výsledky!$FU$3),"",Výsledky!FU41)</f>
        <v/>
      </c>
      <c r="AI73" s="274" t="str">
        <f>IF(ISBLANK(Výsledky!$GB$3),"",Výsledky!GB41)</f>
        <v/>
      </c>
      <c r="AJ73" s="274" t="str">
        <f>IF(ISBLANK(Výsledky!$GI$3),"",Výsledky!GI41)</f>
        <v/>
      </c>
      <c r="AK73" s="274" t="str">
        <f>IF(ISBLANK(Výsledky!$GP$3),"",Výsledky!GP41)</f>
        <v/>
      </c>
      <c r="AL73" s="274" t="str">
        <f>IF(ISBLANK(Výsledky!$GW$3),"",Výsledky!GW41)</f>
        <v/>
      </c>
      <c r="AM73" s="274" t="str">
        <f>IF(ISBLANK(Výsledky!$HD$3),"",Výsledky!HD41)</f>
        <v/>
      </c>
      <c r="AN73" s="274" t="str">
        <f>IF(ISBLANK(Výsledky!$HK$3),"",Výsledky!HK41)</f>
        <v/>
      </c>
      <c r="AO73" s="274" t="str">
        <f>IF(ISBLANK(Výsledky!$HR$3),"",Výsledky!HR41)</f>
        <v/>
      </c>
      <c r="AP73" s="274" t="str">
        <f>IF(ISBLANK(Výsledky!$HY$3),"",Výsledky!HY41)</f>
        <v/>
      </c>
      <c r="AQ73" s="274" t="str">
        <f>IF(ISBLANK(Výsledky!$IF$3),"",Výsledky!IF41)</f>
        <v/>
      </c>
      <c r="AR73" s="274" t="str">
        <f>IF(ISBLANK(Výsledky!$IM$3),"",Výsledky!IM41)</f>
        <v/>
      </c>
      <c r="AS73" s="274" t="str">
        <f>IF(ISBLANK(Výsledky!$IT$3),"",Výsledky!IT41)</f>
        <v/>
      </c>
      <c r="AT73" s="274" t="str">
        <f>IF(ISBLANK(Výsledky!$JA$3),"",Výsledky!JA41)</f>
        <v/>
      </c>
      <c r="AU73" s="274" t="str">
        <f>IF(ISBLANK(Výsledky!$JH$3),"",Výsledky!JH41)</f>
        <v/>
      </c>
      <c r="AV73" s="274" t="str">
        <f>IF(ISBLANK(Výsledky!$JO$3),"",Výsledky!JO41)</f>
        <v/>
      </c>
      <c r="AW73" s="274" t="str">
        <f>IF(ISBLANK(Výsledky!$JV$3),"",Výsledky!JV41)</f>
        <v/>
      </c>
      <c r="AX73" s="274" t="str">
        <f>IF(ISBLANK(Výsledky!$KC$3),"",Výsledky!KC41)</f>
        <v/>
      </c>
      <c r="AY73" s="274" t="str">
        <f>IF(ISBLANK(Výsledky!$KJ$3),"",Výsledky!KJ41)</f>
        <v/>
      </c>
      <c r="AZ73" s="274" t="str">
        <f>IF(ISBLANK(Výsledky!$KQ$3),"",Výsledky!KQ41)</f>
        <v/>
      </c>
      <c r="BA73" s="274" t="str">
        <f>IF(ISBLANK(Výsledky!$KX$3),"",Výsledky!KX41)</f>
        <v/>
      </c>
      <c r="BB73" s="274" t="str">
        <f>IF(ISBLANK(Výsledky!$LE$3),"",Výsledky!LE41)</f>
        <v/>
      </c>
      <c r="BC73" s="274" t="str">
        <f>IF(ISBLANK(Výsledky!$LL$3),"",Výsledky!LL41)</f>
        <v/>
      </c>
      <c r="BD73" s="274" t="str">
        <f>IF(ISBLANK(Výsledky!$LS$3),"",Výsledky!LS41)</f>
        <v/>
      </c>
      <c r="BE73" s="274" t="str">
        <f>IF(ISBLANK(Výsledky!$LZ$3),"",Výsledky!LZ41)</f>
        <v/>
      </c>
      <c r="BF73" s="274" t="str">
        <f>IF(ISBLANK(Výsledky!$MG$3),"",Výsledky!MG41)</f>
        <v/>
      </c>
      <c r="BG73" s="274" t="str">
        <f>IF(ISBLANK(Výsledky!$MN$3),"",Výsledky!MN41)</f>
        <v/>
      </c>
      <c r="BH73" s="274" t="str">
        <f>IF(ISBLANK(Výsledky!$MU$3),"",Výsledky!MU41)</f>
        <v/>
      </c>
      <c r="BI73" s="274" t="str">
        <f>IF(ISBLANK(Výsledky!$NB$3),"",Výsledky!NB41)</f>
        <v/>
      </c>
      <c r="BJ73" s="274" t="str">
        <f>IF(ISBLANK(Výsledky!$NI$3),"",Výsledky!NI41)</f>
        <v/>
      </c>
      <c r="BK73" s="274" t="str">
        <f>IF(ISBLANK(Výsledky!$NP$3),"",Výsledky!NP41)</f>
        <v/>
      </c>
      <c r="BL73" s="274" t="str">
        <f>IF(ISBLANK(Výsledky!$NW$3),"",Výsledky!NW41)</f>
        <v/>
      </c>
      <c r="BM73" s="274" t="str">
        <f>IF(ISBLANK(Výsledky!$OD$3),"",Výsledky!OD41)</f>
        <v/>
      </c>
      <c r="BN73" s="274" t="str">
        <f>IF(ISBLANK(Výsledky!$OK$3),"",Výsledky!OK41)</f>
        <v/>
      </c>
      <c r="BO73" s="274" t="str">
        <f>IF(ISBLANK(Výsledky!$OR$3),"",Výsledky!OR41)</f>
        <v/>
      </c>
      <c r="BP73" s="274" t="str">
        <f>IF(ISBLANK(Výsledky!$OY$3),"",Výsledky!OY41)</f>
        <v/>
      </c>
      <c r="BQ73" s="274" t="str">
        <f>IF(ISBLANK(Výsledky!$PF$3),"",Výsledky!PF41)</f>
        <v/>
      </c>
      <c r="BR73" s="274" t="str">
        <f>IF(ISBLANK(Výsledky!$PM$3),"",Výsledky!PM41)</f>
        <v/>
      </c>
      <c r="BS73" s="274" t="str">
        <f>IF(ISBLANK(Výsledky!$PT$3),"",Výsledky!PT41)</f>
        <v/>
      </c>
      <c r="BT73" s="274" t="str">
        <f>IF(ISBLANK(Výsledky!$QA$3),"",Výsledky!QA41)</f>
        <v/>
      </c>
      <c r="BU73" s="274" t="str">
        <f>IF(ISBLANK(Výsledky!$QH$3),"",Výsledky!QH82)</f>
        <v/>
      </c>
      <c r="BV73" s="274" t="str">
        <f>IF(ISBLANK(Výsledky!$QO$3),"",Výsledky!QO82)</f>
        <v/>
      </c>
      <c r="BW73" s="284" t="str">
        <f>IF(ISBLANK(Výsledky!$QV$3),"",Výsledky!QV82)</f>
        <v/>
      </c>
      <c r="BX73" s="284"/>
      <c r="BY73" s="286"/>
      <c r="BZ73" s="201"/>
      <c r="CA73" s="8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>
      <c r="A74" s="1"/>
      <c r="B74" s="246" t="s">
        <v>365</v>
      </c>
      <c r="C74" s="57">
        <f>Tipy!A35</f>
        <v>58</v>
      </c>
      <c r="D74" s="256" t="str">
        <f>IF(Tipy!B35="","",Tipy!B35)</f>
        <v>Lukáš Felis</v>
      </c>
      <c r="E74" s="55">
        <f>SUM(F74:J74)</f>
        <v>10</v>
      </c>
      <c r="F74" s="260">
        <f>IF(ISBLANK(Výsledky!$I$3),"-",SUM(K74:P74,R74,T74,V74,W74,Y74,AA74,AC74,AD74,AF74:AH74,AJ74,AL74:AN74,AQ74,AT74:AV74,AX74,AZ74,BC74,BE74,BH74:BK74,BM74,BP74,BQ74,BS74,BU74,BV74))</f>
        <v>10</v>
      </c>
      <c r="G74" s="294" t="str">
        <f>IF(ISBLANK(Výsledky!$AY$3),"-",SUM(Q74,U74,X74,AB74,AE74,AI74,AW74,AY74,BD74,BF74,BL74,BN74,BR74,BT74,BW74))</f>
        <v>-</v>
      </c>
      <c r="H74" s="295" t="str">
        <f>IF(ISBLANK(Výsledky!$BM$3),"-",SUM(S74,Z74,AK74,AP74,AR74,BA74))</f>
        <v>-</v>
      </c>
      <c r="I74" s="261" t="str">
        <f>IF(ISBLANK(Výsledky!$GI$3),"-",SUM(AO74,AS74,BB74,BG74,BO74,BX74))</f>
        <v>-</v>
      </c>
      <c r="J74" s="282" t="str">
        <f>IF(ISBLANK(Výsledky!$I$3),"",Výsledky!I41)</f>
        <v>-</v>
      </c>
      <c r="K74" s="285">
        <f>IF(ISBLANK(Výsledky!$P$3),"",Výsledky!P41)</f>
        <v>10</v>
      </c>
      <c r="L74" s="288" t="str">
        <f>IF(ISBLANK(Výsledky!$W$3),"",Výsledky!W41)</f>
        <v>-</v>
      </c>
      <c r="M74" s="274" t="str">
        <f>IF(ISBLANK(Výsledky!$AD$3),"",Výsledky!AD41)</f>
        <v>-</v>
      </c>
      <c r="N74" s="274" t="str">
        <f>IF(ISBLANK(Výsledky!$AK$3),"",Výsledky!AK37)</f>
        <v/>
      </c>
      <c r="O74" s="274" t="str">
        <f>IF(ISBLANK(Výsledky!$AR$3),"",Výsledky!AR37)</f>
        <v/>
      </c>
      <c r="P74" s="274" t="str">
        <f>IF(ISBLANK(Výsledky!$AY$3),"",Výsledky!AY37)</f>
        <v/>
      </c>
      <c r="Q74" s="274" t="str">
        <f>IF(ISBLANK(Výsledky!$BF$3),"",Výsledky!BF37)</f>
        <v/>
      </c>
      <c r="R74" s="274" t="str">
        <f>IF(ISBLANK(Výsledky!$BM$3),"",Výsledky!BM37)</f>
        <v/>
      </c>
      <c r="S74" s="274" t="str">
        <f>IF(ISBLANK(Výsledky!$BT$3),"",Výsledky!BT37)</f>
        <v/>
      </c>
      <c r="T74" s="274" t="str">
        <f>IF(ISBLANK(Výsledky!$CA$3),"",Výsledky!CA37)</f>
        <v/>
      </c>
      <c r="U74" s="274" t="str">
        <f>IF(ISBLANK(Výsledky!$CH$3),"",Výsledky!CH37)</f>
        <v/>
      </c>
      <c r="V74" s="274" t="str">
        <f>IF(ISBLANK(Výsledky!$CO$3),"",Výsledky!CO37)</f>
        <v/>
      </c>
      <c r="W74" s="274" t="str">
        <f>IF(ISBLANK(Výsledky!$CV$3),"",Výsledky!CV37)</f>
        <v/>
      </c>
      <c r="X74" s="274" t="str">
        <f>IF(ISBLANK(Výsledky!$DC$3),"",Výsledky!DC37)</f>
        <v/>
      </c>
      <c r="Y74" s="274" t="str">
        <f>IF(ISBLANK(Výsledky!$DJ$3),"",Výsledky!DJ37)</f>
        <v/>
      </c>
      <c r="Z74" s="274" t="str">
        <f>IF(ISBLANK(Výsledky!$DQ$3),"",Výsledky!DQ37)</f>
        <v/>
      </c>
      <c r="AA74" s="274" t="str">
        <f>IF(ISBLANK(Výsledky!$DX$3),"",Výsledky!DX37)</f>
        <v/>
      </c>
      <c r="AB74" s="274" t="str">
        <f>IF(ISBLANK(Výsledky!$EE$3),"",Výsledky!EE37)</f>
        <v/>
      </c>
      <c r="AC74" s="274" t="str">
        <f>IF(ISBLANK(Výsledky!$EL$3),"",Výsledky!EL37)</f>
        <v/>
      </c>
      <c r="AD74" s="274" t="str">
        <f>IF(ISBLANK(Výsledky!$ES$3),"",Výsledky!ES37)</f>
        <v/>
      </c>
      <c r="AE74" s="274" t="str">
        <f>IF(ISBLANK(Výsledky!$EZ$3),"",Výsledky!EZ37)</f>
        <v/>
      </c>
      <c r="AF74" s="274" t="str">
        <f>IF(ISBLANK(Výsledky!$FG$3),"",Výsledky!FG37)</f>
        <v/>
      </c>
      <c r="AG74" s="274" t="str">
        <f>IF(ISBLANK(Výsledky!$FN$3),"",Výsledky!FN37)</f>
        <v/>
      </c>
      <c r="AH74" s="274" t="str">
        <f>IF(ISBLANK(Výsledky!$FU$3),"",Výsledky!FU37)</f>
        <v/>
      </c>
      <c r="AI74" s="274" t="str">
        <f>IF(ISBLANK(Výsledky!$GB$3),"",Výsledky!GB37)</f>
        <v/>
      </c>
      <c r="AJ74" s="274" t="str">
        <f>IF(ISBLANK(Výsledky!$GI$3),"",Výsledky!GI37)</f>
        <v/>
      </c>
      <c r="AK74" s="274" t="str">
        <f>IF(ISBLANK(Výsledky!$GP$3),"",Výsledky!GP37)</f>
        <v/>
      </c>
      <c r="AL74" s="274" t="str">
        <f>IF(ISBLANK(Výsledky!$GW$3),"",Výsledky!GW37)</f>
        <v/>
      </c>
      <c r="AM74" s="274" t="str">
        <f>IF(ISBLANK(Výsledky!$HD$3),"",Výsledky!HD37)</f>
        <v/>
      </c>
      <c r="AN74" s="274" t="str">
        <f>IF(ISBLANK(Výsledky!$HK$3),"",Výsledky!HK37)</f>
        <v/>
      </c>
      <c r="AO74" s="274" t="str">
        <f>IF(ISBLANK(Výsledky!$HR$3),"",Výsledky!HR37)</f>
        <v/>
      </c>
      <c r="AP74" s="274" t="str">
        <f>IF(ISBLANK(Výsledky!$HY$3),"",Výsledky!HY37)</f>
        <v/>
      </c>
      <c r="AQ74" s="274" t="str">
        <f>IF(ISBLANK(Výsledky!$IF$3),"",Výsledky!IF37)</f>
        <v/>
      </c>
      <c r="AR74" s="274" t="str">
        <f>IF(ISBLANK(Výsledky!$IM$3),"",Výsledky!IM37)</f>
        <v/>
      </c>
      <c r="AS74" s="274" t="str">
        <f>IF(ISBLANK(Výsledky!$IT$3),"",Výsledky!IT37)</f>
        <v/>
      </c>
      <c r="AT74" s="274" t="str">
        <f>IF(ISBLANK(Výsledky!$JA$3),"",Výsledky!JA37)</f>
        <v/>
      </c>
      <c r="AU74" s="274" t="str">
        <f>IF(ISBLANK(Výsledky!$JH$3),"",Výsledky!JH37)</f>
        <v/>
      </c>
      <c r="AV74" s="274" t="str">
        <f>IF(ISBLANK(Výsledky!$JO$3),"",Výsledky!JO37)</f>
        <v/>
      </c>
      <c r="AW74" s="274" t="str">
        <f>IF(ISBLANK(Výsledky!$JV$3),"",Výsledky!JV37)</f>
        <v/>
      </c>
      <c r="AX74" s="274" t="str">
        <f>IF(ISBLANK(Výsledky!$KC$3),"",Výsledky!KC37)</f>
        <v/>
      </c>
      <c r="AY74" s="274" t="str">
        <f>IF(ISBLANK(Výsledky!$KJ$3),"",Výsledky!KJ37)</f>
        <v/>
      </c>
      <c r="AZ74" s="274" t="str">
        <f>IF(ISBLANK(Výsledky!$KQ$3),"",Výsledky!KQ37)</f>
        <v/>
      </c>
      <c r="BA74" s="274" t="str">
        <f>IF(ISBLANK(Výsledky!$KX$3),"",Výsledky!KX37)</f>
        <v/>
      </c>
      <c r="BB74" s="274" t="str">
        <f>IF(ISBLANK(Výsledky!$LE$3),"",Výsledky!LE37)</f>
        <v/>
      </c>
      <c r="BC74" s="274" t="str">
        <f>IF(ISBLANK(Výsledky!$LL$3),"",Výsledky!LL37)</f>
        <v/>
      </c>
      <c r="BD74" s="274" t="str">
        <f>IF(ISBLANK(Výsledky!$LS$3),"",Výsledky!LS37)</f>
        <v/>
      </c>
      <c r="BE74" s="274" t="str">
        <f>IF(ISBLANK(Výsledky!$LZ$3),"",Výsledky!LZ37)</f>
        <v/>
      </c>
      <c r="BF74" s="274" t="str">
        <f>IF(ISBLANK(Výsledky!$MG$3),"",Výsledky!MG37)</f>
        <v/>
      </c>
      <c r="BG74" s="274" t="str">
        <f>IF(ISBLANK(Výsledky!$MN$3),"",Výsledky!MN37)</f>
        <v/>
      </c>
      <c r="BH74" s="274" t="str">
        <f>IF(ISBLANK(Výsledky!$MU$3),"",Výsledky!MU37)</f>
        <v/>
      </c>
      <c r="BI74" s="274" t="str">
        <f>IF(ISBLANK(Výsledky!$NB$3),"",Výsledky!NB37)</f>
        <v/>
      </c>
      <c r="BJ74" s="274" t="str">
        <f>IF(ISBLANK(Výsledky!$NI$3),"",Výsledky!NI37)</f>
        <v/>
      </c>
      <c r="BK74" s="274" t="str">
        <f>IF(ISBLANK(Výsledky!$NP$3),"",Výsledky!NP37)</f>
        <v/>
      </c>
      <c r="BL74" s="274" t="str">
        <f>IF(ISBLANK(Výsledky!$NW$3),"",Výsledky!NW37)</f>
        <v/>
      </c>
      <c r="BM74" s="274" t="str">
        <f>IF(ISBLANK(Výsledky!$OD$3),"",Výsledky!OD37)</f>
        <v/>
      </c>
      <c r="BN74" s="274" t="str">
        <f>IF(ISBLANK(Výsledky!$OK$3),"",Výsledky!OK37)</f>
        <v/>
      </c>
      <c r="BO74" s="274" t="str">
        <f>IF(ISBLANK(Výsledky!$OR$3),"",Výsledky!OR37)</f>
        <v/>
      </c>
      <c r="BP74" s="274" t="str">
        <f>IF(ISBLANK(Výsledky!$OY$3),"",Výsledky!OY37)</f>
        <v/>
      </c>
      <c r="BQ74" s="274" t="str">
        <f>IF(ISBLANK(Výsledky!$PF$3),"",Výsledky!PF37)</f>
        <v/>
      </c>
      <c r="BR74" s="274" t="str">
        <f>IF(ISBLANK(Výsledky!$PM$3),"",Výsledky!PM37)</f>
        <v/>
      </c>
      <c r="BS74" s="274" t="str">
        <f>IF(ISBLANK(Výsledky!$PT$3),"",Výsledky!PT37)</f>
        <v/>
      </c>
      <c r="BT74" s="274" t="str">
        <f>IF(ISBLANK(Výsledky!$QA$3),"",Výsledky!QA37)</f>
        <v/>
      </c>
      <c r="BU74" s="274" t="str">
        <f>IF(ISBLANK(Výsledky!$QH$3),"",Výsledky!QH78)</f>
        <v/>
      </c>
      <c r="BV74" s="274" t="str">
        <f>IF(ISBLANK(Výsledky!$QO$3),"",Výsledky!QO78)</f>
        <v/>
      </c>
      <c r="BW74" s="284" t="str">
        <f>IF(ISBLANK(Výsledky!$QV$3),"",Výsledky!QV78)</f>
        <v/>
      </c>
      <c r="BX74" s="284"/>
      <c r="BY74" s="286"/>
      <c r="BZ74" s="201"/>
      <c r="CA74" s="8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">
      <c r="A75" s="1"/>
      <c r="B75" s="246" t="s">
        <v>367</v>
      </c>
      <c r="C75" s="57">
        <f>Tipy!A7</f>
        <v>23</v>
      </c>
      <c r="D75" s="256" t="str">
        <f>IF(Tipy!B7="","",Tipy!B7)</f>
        <v>Ado</v>
      </c>
      <c r="E75" s="55">
        <f>SUM(F75:J75)</f>
        <v>0</v>
      </c>
      <c r="F75" s="260">
        <f>IF(ISBLANK(Výsledky!$I$3),"-",SUM(K75:P75,R75,T75,V75,W75,Y75,AA75,AC75,AD75,AF75:AH75,AJ75,AL75:AN75,AQ75,AT75:AV75,AX75,AZ75,BC75,BE75,BH75:BK75,BM75,BP75,BQ75,BS75,BU75,BV75))</f>
        <v>0</v>
      </c>
      <c r="G75" s="294" t="str">
        <f>IF(ISBLANK(Výsledky!$AY$3),"-",SUM(Q75,U75,X75,AB75,AE75,AI75,AW75,AY75,BD75,BF75,BL75,BN75,BR75,BT75,BW75))</f>
        <v>-</v>
      </c>
      <c r="H75" s="295" t="str">
        <f>IF(ISBLANK(Výsledky!$BM$3),"-",SUM(S75,Z75,AK75,AP75,AR75,BA75))</f>
        <v>-</v>
      </c>
      <c r="I75" s="261" t="str">
        <f>IF(ISBLANK(Výsledky!$GI$3),"-",SUM(AO75,AS75,BB75,BG75,BO75,BX75))</f>
        <v>-</v>
      </c>
      <c r="J75" s="282" t="str">
        <f>IF(ISBLANK(Výsledky!$I$3),"",Výsledky!I13)</f>
        <v>-</v>
      </c>
      <c r="K75" s="285" t="str">
        <f>IF(ISBLANK(Výsledky!$P$3),"",Výsledky!P13)</f>
        <v>-</v>
      </c>
      <c r="L75" s="288" t="str">
        <f>IF(ISBLANK(Výsledky!$W$3),"",Výsledky!W13)</f>
        <v>-</v>
      </c>
      <c r="M75" s="274" t="str">
        <f>IF(ISBLANK(Výsledky!$AD$3),"",Výsledky!AD13)</f>
        <v>-</v>
      </c>
      <c r="N75" s="274" t="str">
        <f>IF(ISBLANK(Výsledky!$AK$3),"",Výsledky!AK13)</f>
        <v/>
      </c>
      <c r="O75" s="274" t="str">
        <f>IF(ISBLANK(Výsledky!$AR$3),"",Výsledky!AR13)</f>
        <v/>
      </c>
      <c r="P75" s="274" t="str">
        <f>IF(ISBLANK(Výsledky!$AY$3),"",Výsledky!AY13)</f>
        <v/>
      </c>
      <c r="Q75" s="274" t="str">
        <f>IF(ISBLANK(Výsledky!$BF$3),"",Výsledky!BF13)</f>
        <v/>
      </c>
      <c r="R75" s="274" t="str">
        <f>IF(ISBLANK(Výsledky!$BM$3),"",Výsledky!BM13)</f>
        <v/>
      </c>
      <c r="S75" s="274" t="str">
        <f>IF(ISBLANK(Výsledky!$BT$3),"",Výsledky!BT13)</f>
        <v/>
      </c>
      <c r="T75" s="274" t="str">
        <f>IF(ISBLANK(Výsledky!$CA$3),"",Výsledky!CA13)</f>
        <v/>
      </c>
      <c r="U75" s="274" t="str">
        <f>IF(ISBLANK(Výsledky!$CH$3),"",Výsledky!CH13)</f>
        <v/>
      </c>
      <c r="V75" s="274" t="str">
        <f>IF(ISBLANK(Výsledky!$CO$3),"",Výsledky!CO13)</f>
        <v/>
      </c>
      <c r="W75" s="274" t="str">
        <f>IF(ISBLANK(Výsledky!$CV$3),"",Výsledky!CV13)</f>
        <v/>
      </c>
      <c r="X75" s="274" t="str">
        <f>IF(ISBLANK(Výsledky!$DC$3),"",Výsledky!DC13)</f>
        <v/>
      </c>
      <c r="Y75" s="274" t="str">
        <f>IF(ISBLANK(Výsledky!$DJ$3),"",Výsledky!DJ13)</f>
        <v/>
      </c>
      <c r="Z75" s="274" t="str">
        <f>IF(ISBLANK(Výsledky!$DQ$3),"",Výsledky!DQ13)</f>
        <v/>
      </c>
      <c r="AA75" s="274" t="str">
        <f>IF(ISBLANK(Výsledky!$DX$3),"",Výsledky!DX13)</f>
        <v/>
      </c>
      <c r="AB75" s="274" t="str">
        <f>IF(ISBLANK(Výsledky!$EE$3),"",Výsledky!EE13)</f>
        <v/>
      </c>
      <c r="AC75" s="274" t="str">
        <f>IF(ISBLANK(Výsledky!$EL$3),"",Výsledky!EL13)</f>
        <v/>
      </c>
      <c r="AD75" s="274" t="str">
        <f>IF(ISBLANK(Výsledky!$ES$3),"",Výsledky!ES13)</f>
        <v/>
      </c>
      <c r="AE75" s="274" t="str">
        <f>IF(ISBLANK(Výsledky!$EZ$3),"",Výsledky!EZ13)</f>
        <v/>
      </c>
      <c r="AF75" s="274" t="str">
        <f>IF(ISBLANK(Výsledky!$FG$3),"",Výsledky!FG13)</f>
        <v/>
      </c>
      <c r="AG75" s="274" t="str">
        <f>IF(ISBLANK(Výsledky!$FN$3),"",Výsledky!FN13)</f>
        <v/>
      </c>
      <c r="AH75" s="274" t="str">
        <f>IF(ISBLANK(Výsledky!$FU$3),"",Výsledky!FU13)</f>
        <v/>
      </c>
      <c r="AI75" s="274" t="str">
        <f>IF(ISBLANK(Výsledky!$GB$3),"",Výsledky!GB13)</f>
        <v/>
      </c>
      <c r="AJ75" s="274" t="str">
        <f>IF(ISBLANK(Výsledky!$GI$3),"",Výsledky!GI13)</f>
        <v/>
      </c>
      <c r="AK75" s="274" t="str">
        <f>IF(ISBLANK(Výsledky!$GP$3),"",Výsledky!GP13)</f>
        <v/>
      </c>
      <c r="AL75" s="274" t="str">
        <f>IF(ISBLANK(Výsledky!$GW$3),"",Výsledky!GW13)</f>
        <v/>
      </c>
      <c r="AM75" s="274" t="str">
        <f>IF(ISBLANK(Výsledky!$HD$3),"",Výsledky!HD13)</f>
        <v/>
      </c>
      <c r="AN75" s="274" t="str">
        <f>IF(ISBLANK(Výsledky!$HK$3),"",Výsledky!HK13)</f>
        <v/>
      </c>
      <c r="AO75" s="274" t="str">
        <f>IF(ISBLANK(Výsledky!$HR$3),"",Výsledky!HR13)</f>
        <v/>
      </c>
      <c r="AP75" s="274" t="str">
        <f>IF(ISBLANK(Výsledky!$HY$3),"",Výsledky!HY13)</f>
        <v/>
      </c>
      <c r="AQ75" s="274" t="str">
        <f>IF(ISBLANK(Výsledky!$IF$3),"",Výsledky!IF13)</f>
        <v/>
      </c>
      <c r="AR75" s="274" t="str">
        <f>IF(ISBLANK(Výsledky!$IM$3),"",Výsledky!IM13)</f>
        <v/>
      </c>
      <c r="AS75" s="274" t="str">
        <f>IF(ISBLANK(Výsledky!$IT$3),"",Výsledky!IT13)</f>
        <v/>
      </c>
      <c r="AT75" s="274" t="str">
        <f>IF(ISBLANK(Výsledky!$JA$3),"",Výsledky!JA13)</f>
        <v/>
      </c>
      <c r="AU75" s="274" t="str">
        <f>IF(ISBLANK(Výsledky!$JH$3),"",Výsledky!JH13)</f>
        <v/>
      </c>
      <c r="AV75" s="274" t="str">
        <f>IF(ISBLANK(Výsledky!$JO$3),"",Výsledky!JO13)</f>
        <v/>
      </c>
      <c r="AW75" s="274" t="str">
        <f>IF(ISBLANK(Výsledky!$JV$3),"",Výsledky!JV13)</f>
        <v/>
      </c>
      <c r="AX75" s="274" t="str">
        <f>IF(ISBLANK(Výsledky!$KC$3),"",Výsledky!KC13)</f>
        <v/>
      </c>
      <c r="AY75" s="274" t="str">
        <f>IF(ISBLANK(Výsledky!$KJ$3),"",Výsledky!KJ13)</f>
        <v/>
      </c>
      <c r="AZ75" s="274" t="str">
        <f>IF(ISBLANK(Výsledky!$KQ$3),"",Výsledky!KQ13)</f>
        <v/>
      </c>
      <c r="BA75" s="274" t="str">
        <f>IF(ISBLANK(Výsledky!$KX$3),"",Výsledky!KX13)</f>
        <v/>
      </c>
      <c r="BB75" s="274" t="str">
        <f>IF(ISBLANK(Výsledky!$LE$3),"",Výsledky!LE13)</f>
        <v/>
      </c>
      <c r="BC75" s="274" t="str">
        <f>IF(ISBLANK(Výsledky!$LL$3),"",Výsledky!LL13)</f>
        <v/>
      </c>
      <c r="BD75" s="274" t="str">
        <f>IF(ISBLANK(Výsledky!$LS$3),"",Výsledky!LS13)</f>
        <v/>
      </c>
      <c r="BE75" s="274" t="str">
        <f>IF(ISBLANK(Výsledky!$LZ$3),"",Výsledky!LZ13)</f>
        <v/>
      </c>
      <c r="BF75" s="274" t="str">
        <f>IF(ISBLANK(Výsledky!$MG$3),"",Výsledky!MG13)</f>
        <v/>
      </c>
      <c r="BG75" s="274" t="str">
        <f>IF(ISBLANK(Výsledky!$MN$3),"",Výsledky!MN13)</f>
        <v/>
      </c>
      <c r="BH75" s="274" t="str">
        <f>IF(ISBLANK(Výsledky!$MU$3),"",Výsledky!MU13)</f>
        <v/>
      </c>
      <c r="BI75" s="274" t="str">
        <f>IF(ISBLANK(Výsledky!$NB$3),"",Výsledky!NB13)</f>
        <v/>
      </c>
      <c r="BJ75" s="274" t="str">
        <f>IF(ISBLANK(Výsledky!$NI$3),"",Výsledky!NI13)</f>
        <v/>
      </c>
      <c r="BK75" s="274" t="str">
        <f>IF(ISBLANK(Výsledky!$NP$3),"",Výsledky!NP13)</f>
        <v/>
      </c>
      <c r="BL75" s="274" t="str">
        <f>IF(ISBLANK(Výsledky!$NW$3),"",Výsledky!NW13)</f>
        <v/>
      </c>
      <c r="BM75" s="274" t="str">
        <f>IF(ISBLANK(Výsledky!$OD$3),"",Výsledky!OD13)</f>
        <v/>
      </c>
      <c r="BN75" s="274" t="str">
        <f>IF(ISBLANK(Výsledky!$OK$3),"",Výsledky!OK13)</f>
        <v/>
      </c>
      <c r="BO75" s="274" t="str">
        <f>IF(ISBLANK(Výsledky!$OR$3),"",Výsledky!OR13)</f>
        <v/>
      </c>
      <c r="BP75" s="274" t="str">
        <f>IF(ISBLANK(Výsledky!$OY$3),"",Výsledky!OY13)</f>
        <v/>
      </c>
      <c r="BQ75" s="274" t="str">
        <f>IF(ISBLANK(Výsledky!$PF$3),"",Výsledky!PF13)</f>
        <v/>
      </c>
      <c r="BR75" s="274" t="str">
        <f>IF(ISBLANK(Výsledky!$PM$3),"",Výsledky!PM13)</f>
        <v/>
      </c>
      <c r="BS75" s="274" t="str">
        <f>IF(ISBLANK(Výsledky!$PT$3),"",Výsledky!PT13)</f>
        <v/>
      </c>
      <c r="BT75" s="274" t="str">
        <f>IF(ISBLANK(Výsledky!$QA$3),"",Výsledky!QA13)</f>
        <v/>
      </c>
      <c r="BU75" s="274" t="str">
        <f>IF(ISBLANK(Výsledky!$QH$3),"",Výsledky!QH54)</f>
        <v/>
      </c>
      <c r="BV75" s="274" t="str">
        <f>IF(ISBLANK(Výsledky!$QO$3),"",Výsledky!QO54)</f>
        <v/>
      </c>
      <c r="BW75" s="284" t="str">
        <f>IF(ISBLANK(Výsledky!$QV$3),"",Výsledky!QV54)</f>
        <v/>
      </c>
      <c r="BX75" s="284"/>
      <c r="BY75" s="286"/>
      <c r="BZ75" s="201"/>
      <c r="CA75" s="8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>
      <c r="A76" s="1"/>
      <c r="B76" s="246" t="s">
        <v>320</v>
      </c>
      <c r="C76" s="57" t="str">
        <f>Tipy!A81</f>
        <v/>
      </c>
      <c r="D76" s="256" t="str">
        <f>IF(Tipy!B81="","",Tipy!B81)</f>
        <v/>
      </c>
      <c r="E76" s="55">
        <f>SUM(F76:J76)</f>
        <v>0</v>
      </c>
      <c r="F76" s="260">
        <f>IF(ISBLANK(Výsledky!$I$3),"-",SUM(K76:P76,R76,T76,V76,W76,Y76,AA76,AC76,AD76,AF76:AH76,AJ76,AL76:AN76,AQ76,AT76:AV76,AX76,AZ76,BC76,BE76,BH76:BK76,BM76,BP76,BQ76,BS76,BU76,BV76))</f>
        <v>0</v>
      </c>
      <c r="G76" s="294" t="str">
        <f>IF(ISBLANK(Výsledky!$AY$3),"-",SUM(Q76,U76,X76,AB76,AE76,AI76,AW76,AY76,BD76,BF76,BL76,BN76,BR76,BT76,BW76))</f>
        <v>-</v>
      </c>
      <c r="H76" s="295" t="str">
        <f>IF(ISBLANK(Výsledky!$BM$3),"-",SUM(S76,Z76,AK76,AP76,AR76,BA76))</f>
        <v>-</v>
      </c>
      <c r="I76" s="261" t="str">
        <f>IF(ISBLANK(Výsledky!$GI$3),"-",SUM(AO76,AS76,BB76,BG76,BO76,BX76))</f>
        <v>-</v>
      </c>
      <c r="J76" s="282" t="str">
        <f>IF(ISBLANK(Výsledky!$I$3),"",Výsledky!I87)</f>
        <v>-</v>
      </c>
      <c r="K76" s="285" t="str">
        <f>IF(ISBLANK(Výsledky!$P$3),"",Výsledky!P87)</f>
        <v>-</v>
      </c>
      <c r="L76" s="288" t="str">
        <f>IF(ISBLANK(Výsledky!$W$3),"",Výsledky!W87)</f>
        <v>-</v>
      </c>
      <c r="M76" s="274" t="str">
        <f>IF(ISBLANK(Výsledky!$AD$3),"",Výsledky!AD87)</f>
        <v>-</v>
      </c>
      <c r="N76" s="274" t="str">
        <f>IF(ISBLANK(Výsledky!$AK$3),"",Výsledky!AK87)</f>
        <v/>
      </c>
      <c r="O76" s="274" t="str">
        <f>IF(ISBLANK(Výsledky!$AR$3),"",Výsledky!AR87)</f>
        <v/>
      </c>
      <c r="P76" s="274" t="str">
        <f>IF(ISBLANK(Výsledky!$BF$3),"",Výsledky!AY87)</f>
        <v/>
      </c>
      <c r="Q76" s="274" t="str">
        <f>IF(ISBLANK(Výsledky!$AY$3),"",Výsledky!BF87)</f>
        <v/>
      </c>
      <c r="R76" s="274" t="str">
        <f>IF(ISBLANK(Výsledky!$BT$3),"",Výsledky!BM87)</f>
        <v/>
      </c>
      <c r="S76" s="274" t="str">
        <f>IF(ISBLANK(Výsledky!$CA$3),"",Výsledky!BT87)</f>
        <v/>
      </c>
      <c r="T76" s="274" t="str">
        <f>IF(ISBLANK(Výsledky!$CH$3),"",Výsledky!CA87)</f>
        <v/>
      </c>
      <c r="U76" s="274" t="str">
        <f>IF(ISBLANK(Výsledky!$CO$3),"",Výsledky!CH87)</f>
        <v/>
      </c>
      <c r="V76" s="274" t="str">
        <f>IF(ISBLANK(Výsledky!$CV$3),"",Výsledky!CO87)</f>
        <v/>
      </c>
      <c r="W76" s="274" t="str">
        <f>IF(ISBLANK(Výsledky!$DC$3),"",Výsledky!CV87)</f>
        <v/>
      </c>
      <c r="X76" s="274" t="str">
        <f>IF(ISBLANK(Výsledky!$DX$3),"",Výsledky!DC87)</f>
        <v/>
      </c>
      <c r="Y76" s="274" t="str">
        <f>IF(ISBLANK(Výsledky!$DQ$3),"",Výsledky!DJ87)</f>
        <v/>
      </c>
      <c r="Z76" s="274" t="str">
        <f>IF(ISBLANK(Výsledky!$EE$3),"",Výsledky!DQ87)</f>
        <v/>
      </c>
      <c r="AA76" s="274" t="str">
        <f>IF(ISBLANK(Výsledky!$EL$3),"",Výsledky!DX87)</f>
        <v/>
      </c>
      <c r="AB76" s="274" t="str">
        <f>IF(ISBLANK(Výsledky!$ES$3),"",Výsledky!EE87)</f>
        <v/>
      </c>
      <c r="AC76" s="274" t="str">
        <f>IF(ISBLANK(Výsledky!$EZ$3),"",Výsledky!EL87)</f>
        <v/>
      </c>
      <c r="AD76" s="274" t="str">
        <f>IF(ISBLANK(Výsledky!$FU$3),"",Výsledky!ES87)</f>
        <v/>
      </c>
      <c r="AE76" s="274" t="str">
        <f>IF(ISBLANK(Výsledky!$FG$3),"",Výsledky!EZ87)</f>
        <v/>
      </c>
      <c r="AF76" s="274" t="str">
        <f>IF(ISBLANK(Výsledky!$BM$3),"",Výsledky!FG87)</f>
        <v/>
      </c>
      <c r="AG76" s="274" t="str">
        <f>IF(ISBLANK(Výsledky!$FN$3),"",Výsledky!FN87)</f>
        <v/>
      </c>
      <c r="AH76" s="274" t="str">
        <f>IF(ISBLANK(Výsledky!$DJ$3),"",Výsledky!FU87)</f>
        <v/>
      </c>
      <c r="AI76" s="274" t="str">
        <f>IF(ISBLANK(Výsledky!$GB$3),"",Výsledky!GB87)</f>
        <v/>
      </c>
      <c r="AJ76" s="274" t="str">
        <f>IF(ISBLANK(Výsledky!$GP$3),"",Výsledky!GI87)</f>
        <v/>
      </c>
      <c r="AK76" s="274" t="str">
        <f>IF(ISBLANK(Výsledky!$GW$3),"",Výsledky!GP87)</f>
        <v/>
      </c>
      <c r="AL76" s="274" t="str">
        <f>IF(ISBLANK(Výsledky!$GI$3),"",Výsledky!GW87)</f>
        <v/>
      </c>
      <c r="AM76" s="274" t="str">
        <f>IF(ISBLANK(Výsledky!$HK$3),"",Výsledky!HD87)</f>
        <v/>
      </c>
      <c r="AN76" s="274" t="str">
        <f>IF(ISBLANK(Výsledky!$HD$3),"",Výsledky!HK87)</f>
        <v/>
      </c>
      <c r="AO76" s="274" t="str">
        <f>IF(ISBLANK(Výsledky!$HY$3),"",Výsledky!HR87)</f>
        <v/>
      </c>
      <c r="AP76" s="274" t="str">
        <f>IF(ISBLANK(Výsledky!$HR$3),"",Výsledky!HY87)</f>
        <v/>
      </c>
      <c r="AQ76" s="274" t="str">
        <f>IF(ISBLANK(Výsledky!$IM$3),"",Výsledky!IF87)</f>
        <v/>
      </c>
      <c r="AR76" s="274" t="str">
        <f>IF(ISBLANK(Výsledky!$IF$3),"",Výsledky!IM87)</f>
        <v/>
      </c>
      <c r="AS76" s="274" t="str">
        <f>IF(ISBLANK(Výsledky!$IT$3),"",Výsledky!IT87)</f>
        <v/>
      </c>
      <c r="AT76" s="274" t="str">
        <f>IF(ISBLANK(Výsledky!$JA$3),"",Výsledky!JA87)</f>
        <v/>
      </c>
      <c r="AU76" s="274" t="str">
        <f>IF(ISBLANK(Výsledky!$JO$3),"",Výsledky!JH87)</f>
        <v/>
      </c>
      <c r="AV76" s="274" t="str">
        <f>IF(ISBLANK(Výsledky!$JH$3),"",Výsledky!JO87)</f>
        <v/>
      </c>
      <c r="AW76" s="274" t="str">
        <f>IF(ISBLANK(Výsledky!$JV$3),"",Výsledky!JV87)</f>
        <v/>
      </c>
      <c r="AX76" s="274" t="str">
        <f>IF(ISBLANK(Výsledky!$KQ$3),"",Výsledky!KC87)</f>
        <v/>
      </c>
      <c r="AY76" s="274" t="str">
        <f>IF(ISBLANK(Výsledky!$KX$3),"",Výsledky!KJ87)</f>
        <v/>
      </c>
      <c r="AZ76" s="274" t="str">
        <f>IF(ISBLANK(Výsledky!$KJ$3),"",Výsledky!KQ87)</f>
        <v/>
      </c>
      <c r="BA76" s="274" t="str">
        <f>IF(ISBLANK(Výsledky!$KC$3),"",Výsledky!KX87)</f>
        <v/>
      </c>
      <c r="BB76" s="274" t="str">
        <f>IF(ISBLANK(Výsledky!$LE$3),"",Výsledky!LE87)</f>
        <v/>
      </c>
      <c r="BC76" s="274" t="str">
        <f>IF(ISBLANK(Výsledky!$LS$3),"",Výsledky!LS87)</f>
        <v/>
      </c>
      <c r="BD76" s="274" t="str">
        <f>IF(ISBLANK(Výsledky!$MG$3),"",Výsledky!MG87)</f>
        <v/>
      </c>
      <c r="BE76" s="274" t="str">
        <f>IF(ISBLANK(Výsledky!$MN$3),"",Výsledky!MN87)</f>
        <v/>
      </c>
      <c r="BF76" s="274" t="str">
        <f>IF(ISBLANK(Výsledky!$MU$3),"",Výsledky!MU87)</f>
        <v/>
      </c>
      <c r="BG76" s="274" t="str">
        <f>IF(ISBLANK(Výsledky!$NP$3),"",Výsledky!NB87)</f>
        <v/>
      </c>
      <c r="BH76" s="274" t="str">
        <f>IF(ISBLANK(Výsledky!$NB$3),"",Výsledky!NI87)</f>
        <v/>
      </c>
      <c r="BI76" s="274" t="str">
        <f>IF(ISBLANK(Výsledky!$OD$3),"",Výsledky!NP87)</f>
        <v/>
      </c>
      <c r="BJ76" s="274" t="str">
        <f>IF(ISBLANK(Výsledky!$NI$3),"",Výsledky!NW87)</f>
        <v/>
      </c>
      <c r="BK76" s="274" t="str">
        <f>IF(ISBLANK(Výsledky!$OK$3),"",Výsledky!OD87)</f>
        <v/>
      </c>
      <c r="BL76" s="274" t="str">
        <f>IF(ISBLANK(Výsledky!$NW$3),"",Výsledky!OK87)</f>
        <v/>
      </c>
      <c r="BM76" s="274" t="str">
        <f>IF(ISBLANK(Výsledky!$OR$3),"",Výsledky!OR87)</f>
        <v/>
      </c>
      <c r="BN76" s="274" t="str">
        <f>IF(ISBLANK(Výsledky!$OY$3),"",Výsledky!OY87)</f>
        <v/>
      </c>
      <c r="BO76" s="274" t="str">
        <f>IF(ISBLANK(Výsledky!$PF$3),"",Výsledky!PF87)</f>
        <v/>
      </c>
      <c r="BP76" s="274" t="str">
        <f>IF(ISBLANK(Výsledky!$PM$3),"",Výsledky!PM87)</f>
        <v/>
      </c>
      <c r="BQ76" s="274" t="str">
        <f>IF(ISBLANK(Výsledky!$PT$3),"",Výsledky!PT87)</f>
        <v/>
      </c>
      <c r="BR76" s="274" t="str">
        <f>IF(ISBLANK(Výsledky!$QA$3),"",Výsledky!QA87)</f>
        <v/>
      </c>
      <c r="BS76" s="274" t="str">
        <f>IF(ISBLANK(Výsledky!$QH$3),"",Výsledky!QH87)</f>
        <v/>
      </c>
      <c r="BT76" s="274" t="str">
        <f>IF(ISBLANK(Výsledky!$QV$3),"",Výsledky!QO43)</f>
        <v/>
      </c>
      <c r="BU76" s="274" t="str">
        <f>IF(ISBLANK(Výsledky!$QO$3),"",Výsledky!QV43)</f>
        <v/>
      </c>
      <c r="BV76" s="284"/>
      <c r="BW76" s="284"/>
      <c r="BX76" s="321"/>
      <c r="BY76" s="286"/>
      <c r="BZ76" s="201"/>
      <c r="CA76" s="8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>
      <c r="A77" s="1"/>
      <c r="B77" s="246" t="s">
        <v>320</v>
      </c>
      <c r="C77" s="57" t="str">
        <f>Tipy!A80</f>
        <v/>
      </c>
      <c r="D77" s="256" t="str">
        <f>IF(Tipy!B80="","",Tipy!B80)</f>
        <v/>
      </c>
      <c r="E77" s="55">
        <f>SUM(F77:J77)</f>
        <v>0</v>
      </c>
      <c r="F77" s="260">
        <f>IF(ISBLANK(Výsledky!$I$3),"-",SUM(K77:P77,R77,T77,V77,W77,Y77,AA77,AC77,AD77,AF77:AH77,AJ77,AL77:AN77,AQ77,AT77:AV77,AX77,AZ77,BC77,BE77,BH77:BK77,BM77,BP77,BQ77,BS77,BU77,BV77))</f>
        <v>0</v>
      </c>
      <c r="G77" s="294" t="str">
        <f>IF(ISBLANK(Výsledky!$AY$3),"-",SUM(Q77,U77,X77,AB77,AE77,AI77,AW77,AY77,BD77,BF77,BL77,BN77,BR77,BT77,BW77))</f>
        <v>-</v>
      </c>
      <c r="H77" s="295" t="str">
        <f>IF(ISBLANK(Výsledky!$BM$3),"-",SUM(S77,Z77,AK77,AP77,AR77,BA77))</f>
        <v>-</v>
      </c>
      <c r="I77" s="261" t="str">
        <f>IF(ISBLANK(Výsledky!$GI$3),"-",SUM(AO77,AS77,BB77,BG77,BO77,BX77))</f>
        <v>-</v>
      </c>
      <c r="J77" s="282" t="str">
        <f>IF(ISBLANK(Výsledky!$I$3),"",Výsledky!I86)</f>
        <v>-</v>
      </c>
      <c r="K77" s="285" t="str">
        <f>IF(ISBLANK(Výsledky!$P$3),"",Výsledky!P86)</f>
        <v>-</v>
      </c>
      <c r="L77" s="288">
        <f>IF(ISBLANK(Výsledky!$W$3),"",Výsledky!W91)</f>
        <v>0</v>
      </c>
      <c r="M77" s="274" t="str">
        <f>IF(ISBLANK(Výsledky!$AD$3),"",Výsledky!AD86)</f>
        <v>-</v>
      </c>
      <c r="N77" s="274" t="str">
        <f>IF(ISBLANK(Výsledky!$AK$3),"",Výsledky!AK86)</f>
        <v/>
      </c>
      <c r="O77" s="274" t="str">
        <f>IF(ISBLANK(Výsledky!$AR$3),"",Výsledky!AR86)</f>
        <v/>
      </c>
      <c r="P77" s="274" t="str">
        <f>IF(ISBLANK(Výsledky!$BF$3),"",Výsledky!AY86)</f>
        <v/>
      </c>
      <c r="Q77" s="274" t="str">
        <f>IF(ISBLANK(Výsledky!$AY$3),"",Výsledky!BF86)</f>
        <v/>
      </c>
      <c r="R77" s="274" t="str">
        <f>IF(ISBLANK(Výsledky!$BT$3),"",Výsledky!BM86)</f>
        <v/>
      </c>
      <c r="S77" s="274" t="str">
        <f>IF(ISBLANK(Výsledky!$CA$3),"",Výsledky!BT86)</f>
        <v/>
      </c>
      <c r="T77" s="274" t="str">
        <f>IF(ISBLANK(Výsledky!$CH$3),"",Výsledky!CA86)</f>
        <v/>
      </c>
      <c r="U77" s="274" t="str">
        <f>IF(ISBLANK(Výsledky!$CO$3),"",Výsledky!CH86)</f>
        <v/>
      </c>
      <c r="V77" s="274" t="str">
        <f>IF(ISBLANK(Výsledky!$CV$3),"",Výsledky!CO86)</f>
        <v/>
      </c>
      <c r="W77" s="274" t="str">
        <f>IF(ISBLANK(Výsledky!$DC$3),"",Výsledky!CV86)</f>
        <v/>
      </c>
      <c r="X77" s="274" t="str">
        <f>IF(ISBLANK(Výsledky!$DX$3),"",Výsledky!DC86)</f>
        <v/>
      </c>
      <c r="Y77" s="274" t="str">
        <f>IF(ISBLANK(Výsledky!$DQ$3),"",Výsledky!DJ86)</f>
        <v/>
      </c>
      <c r="Z77" s="274" t="str">
        <f>IF(ISBLANK(Výsledky!$EE$3),"",Výsledky!DQ86)</f>
        <v/>
      </c>
      <c r="AA77" s="274" t="str">
        <f>IF(ISBLANK(Výsledky!$EL$3),"",Výsledky!DX86)</f>
        <v/>
      </c>
      <c r="AB77" s="274" t="str">
        <f>IF(ISBLANK(Výsledky!$ES$3),"",Výsledky!EE86)</f>
        <v/>
      </c>
      <c r="AC77" s="274" t="str">
        <f>IF(ISBLANK(Výsledky!$EZ$3),"",Výsledky!EL86)</f>
        <v/>
      </c>
      <c r="AD77" s="274" t="str">
        <f>IF(ISBLANK(Výsledky!$FU$3),"",Výsledky!ES86)</f>
        <v/>
      </c>
      <c r="AE77" s="274" t="str">
        <f>IF(ISBLANK(Výsledky!$FG$3),"",Výsledky!EZ86)</f>
        <v/>
      </c>
      <c r="AF77" s="274" t="str">
        <f>IF(ISBLANK(Výsledky!$BM$3),"",Výsledky!FG86)</f>
        <v/>
      </c>
      <c r="AG77" s="274" t="str">
        <f>IF(ISBLANK(Výsledky!$FN$3),"",Výsledky!FN86)</f>
        <v/>
      </c>
      <c r="AH77" s="274" t="str">
        <f>IF(ISBLANK(Výsledky!$DJ$3),"",Výsledky!FU86)</f>
        <v/>
      </c>
      <c r="AI77" s="274" t="str">
        <f>IF(ISBLANK(Výsledky!$GB$3),"",Výsledky!GB86)</f>
        <v/>
      </c>
      <c r="AJ77" s="274" t="str">
        <f>IF(ISBLANK(Výsledky!$GP$3),"",Výsledky!GI86)</f>
        <v/>
      </c>
      <c r="AK77" s="274" t="str">
        <f>IF(ISBLANK(Výsledky!$GW$3),"",Výsledky!GP86)</f>
        <v/>
      </c>
      <c r="AL77" s="274" t="str">
        <f>IF(ISBLANK(Výsledky!$GI$3),"",Výsledky!GW86)</f>
        <v/>
      </c>
      <c r="AM77" s="274" t="str">
        <f>IF(ISBLANK(Výsledky!$HK$3),"",Výsledky!HD86)</f>
        <v/>
      </c>
      <c r="AN77" s="274" t="str">
        <f>IF(ISBLANK(Výsledky!$HD$3),"",Výsledky!HK86)</f>
        <v/>
      </c>
      <c r="AO77" s="274" t="str">
        <f>IF(ISBLANK(Výsledky!$HY$3),"",Výsledky!HR86)</f>
        <v/>
      </c>
      <c r="AP77" s="274" t="str">
        <f>IF(ISBLANK(Výsledky!$HR$3),"",Výsledky!HY86)</f>
        <v/>
      </c>
      <c r="AQ77" s="274" t="str">
        <f>IF(ISBLANK(Výsledky!$IM$3),"",Výsledky!IF86)</f>
        <v/>
      </c>
      <c r="AR77" s="274" t="str">
        <f>IF(ISBLANK(Výsledky!$IF$3),"",Výsledky!IM86)</f>
        <v/>
      </c>
      <c r="AS77" s="274" t="str">
        <f>IF(ISBLANK(Výsledky!$IT$3),"",Výsledky!IT86)</f>
        <v/>
      </c>
      <c r="AT77" s="274" t="str">
        <f>IF(ISBLANK(Výsledky!$JA$3),"",Výsledky!JA86)</f>
        <v/>
      </c>
      <c r="AU77" s="274" t="str">
        <f>IF(ISBLANK(Výsledky!$JO$3),"",Výsledky!JH86)</f>
        <v/>
      </c>
      <c r="AV77" s="274" t="str">
        <f>IF(ISBLANK(Výsledky!$JH$3),"",Výsledky!JO86)</f>
        <v/>
      </c>
      <c r="AW77" s="274" t="str">
        <f>IF(ISBLANK(Výsledky!$JV$3),"",Výsledky!JV86)</f>
        <v/>
      </c>
      <c r="AX77" s="274" t="str">
        <f>IF(ISBLANK(Výsledky!$KQ$3),"",Výsledky!KC86)</f>
        <v/>
      </c>
      <c r="AY77" s="274" t="str">
        <f>IF(ISBLANK(Výsledky!$KX$3),"",Výsledky!KJ86)</f>
        <v/>
      </c>
      <c r="AZ77" s="274" t="str">
        <f>IF(ISBLANK(Výsledky!$KJ$3),"",Výsledky!KQ86)</f>
        <v/>
      </c>
      <c r="BA77" s="274" t="str">
        <f>IF(ISBLANK(Výsledky!$KC$3),"",Výsledky!KX86)</f>
        <v/>
      </c>
      <c r="BB77" s="274" t="str">
        <f>IF(ISBLANK(Výsledky!$LE$3),"",Výsledky!LE86)</f>
        <v/>
      </c>
      <c r="BC77" s="274" t="str">
        <f>IF(ISBLANK(Výsledky!$LS$3),"",Výsledky!LS86)</f>
        <v/>
      </c>
      <c r="BD77" s="274" t="str">
        <f>IF(ISBLANK(Výsledky!$MG$3),"",Výsledky!MG86)</f>
        <v/>
      </c>
      <c r="BE77" s="274" t="str">
        <f>IF(ISBLANK(Výsledky!$MN$3),"",Výsledky!MN86)</f>
        <v/>
      </c>
      <c r="BF77" s="274" t="str">
        <f>IF(ISBLANK(Výsledky!$MU$3),"",Výsledky!MU86)</f>
        <v/>
      </c>
      <c r="BG77" s="274" t="str">
        <f>IF(ISBLANK(Výsledky!$NP$3),"",Výsledky!NB86)</f>
        <v/>
      </c>
      <c r="BH77" s="274" t="str">
        <f>IF(ISBLANK(Výsledky!$NB$3),"",Výsledky!NI86)</f>
        <v/>
      </c>
      <c r="BI77" s="274" t="str">
        <f>IF(ISBLANK(Výsledky!$OD$3),"",Výsledky!NP86)</f>
        <v/>
      </c>
      <c r="BJ77" s="274" t="str">
        <f>IF(ISBLANK(Výsledky!$NI$3),"",Výsledky!NW86)</f>
        <v/>
      </c>
      <c r="BK77" s="274" t="str">
        <f>IF(ISBLANK(Výsledky!$OK$3),"",Výsledky!OD86)</f>
        <v/>
      </c>
      <c r="BL77" s="274" t="str">
        <f>IF(ISBLANK(Výsledky!$NW$3),"",Výsledky!OK86)</f>
        <v/>
      </c>
      <c r="BM77" s="274" t="str">
        <f>IF(ISBLANK(Výsledky!$OR$3),"",Výsledky!OR86)</f>
        <v/>
      </c>
      <c r="BN77" s="274" t="str">
        <f>IF(ISBLANK(Výsledky!$OY$3),"",Výsledky!OY86)</f>
        <v/>
      </c>
      <c r="BO77" s="274" t="str">
        <f>IF(ISBLANK(Výsledky!$PF$3),"",Výsledky!PF86)</f>
        <v/>
      </c>
      <c r="BP77" s="274" t="str">
        <f>IF(ISBLANK(Výsledky!$PM$3),"",Výsledky!PM86)</f>
        <v/>
      </c>
      <c r="BQ77" s="274" t="str">
        <f>IF(ISBLANK(Výsledky!$PT$3),"",Výsledky!PT86)</f>
        <v/>
      </c>
      <c r="BR77" s="274" t="str">
        <f>IF(ISBLANK(Výsledky!$QA$3),"",Výsledky!QA86)</f>
        <v/>
      </c>
      <c r="BS77" s="274" t="str">
        <f>IF(ISBLANK(Výsledky!$QH$3),"",Výsledky!QH86)</f>
        <v/>
      </c>
      <c r="BT77" s="274" t="str">
        <f>IF(ISBLANK(Výsledky!$QV$3),"",Výsledky!QO19)</f>
        <v/>
      </c>
      <c r="BU77" s="274" t="str">
        <f>IF(ISBLANK(Výsledky!$QO$3),"",Výsledky!QV19)</f>
        <v/>
      </c>
      <c r="BV77" s="284"/>
      <c r="BW77" s="284"/>
      <c r="BX77" s="321"/>
      <c r="BY77" s="286"/>
      <c r="BZ77" s="201"/>
      <c r="CA77" s="8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>
      <c r="A78" s="1"/>
      <c r="B78" s="246" t="s">
        <v>320</v>
      </c>
      <c r="C78" s="57" t="str">
        <f>Tipy!A82</f>
        <v/>
      </c>
      <c r="D78" s="256" t="str">
        <f>IF(Tipy!B82="","",Tipy!B82)</f>
        <v/>
      </c>
      <c r="E78" s="55">
        <f>SUM(F78:J78)</f>
        <v>0</v>
      </c>
      <c r="F78" s="260">
        <f>IF(ISBLANK(Výsledky!$I$3),"-",SUM(K78:P78,R78,T78,V78,W78,Y78,AA78,AC78,AD78,AF78:AH78,AJ78,AL78:AN78,AQ78,AT78:AV78,AX78,AZ78,BC78,BE78,BH78:BK78,BM78,BP78,BQ78,BS78,BU78,BV78))</f>
        <v>0</v>
      </c>
      <c r="G78" s="294" t="str">
        <f>IF(ISBLANK(Výsledky!$AY$3),"-",SUM(Q78,U78,X78,AB78,AE78,AI78,AW78,AY78,BD78,BF78,BL78,BN78,BR78,BT78,BW78))</f>
        <v>-</v>
      </c>
      <c r="H78" s="295" t="str">
        <f>IF(ISBLANK(Výsledky!$BM$3),"-",SUM(S78,Z78,AK78,AP78,AR78,BA78))</f>
        <v>-</v>
      </c>
      <c r="I78" s="261" t="str">
        <f>IF(ISBLANK(Výsledky!$GI$3),"-",SUM(AO78,AS78,BB78,BG78,BO78,BX78))</f>
        <v>-</v>
      </c>
      <c r="J78" s="282" t="str">
        <f>IF(ISBLANK(Výsledky!$I$3),"",Výsledky!I88)</f>
        <v>-</v>
      </c>
      <c r="K78" s="285" t="str">
        <f>IF(ISBLANK(Výsledky!$P$3),"",Výsledky!P88)</f>
        <v>-</v>
      </c>
      <c r="L78" s="288">
        <f>IF(ISBLANK(Výsledky!$W$3),"",Výsledky!W92)</f>
        <v>0</v>
      </c>
      <c r="M78" s="274" t="str">
        <f>IF(ISBLANK(Výsledky!$AD$3),"",Výsledky!AD88)</f>
        <v>-</v>
      </c>
      <c r="N78" s="274" t="str">
        <f>IF(ISBLANK(Výsledky!$AK$3),"",Výsledky!AK88)</f>
        <v/>
      </c>
      <c r="O78" s="274" t="str">
        <f>IF(ISBLANK(Výsledky!$AR$3),"",Výsledky!AR88)</f>
        <v/>
      </c>
      <c r="P78" s="274" t="str">
        <f>IF(ISBLANK(Výsledky!$BF$3),"",Výsledky!AY88)</f>
        <v/>
      </c>
      <c r="Q78" s="274" t="str">
        <f>IF(ISBLANK(Výsledky!$AY$3),"",Výsledky!BF88)</f>
        <v/>
      </c>
      <c r="R78" s="274" t="str">
        <f>IF(ISBLANK(Výsledky!$BT$3),"",Výsledky!BM88)</f>
        <v/>
      </c>
      <c r="S78" s="274" t="str">
        <f>IF(ISBLANK(Výsledky!$CA$3),"",Výsledky!BT88)</f>
        <v/>
      </c>
      <c r="T78" s="274" t="str">
        <f>IF(ISBLANK(Výsledky!$CH$3),"",Výsledky!CA88)</f>
        <v/>
      </c>
      <c r="U78" s="274" t="str">
        <f>IF(ISBLANK(Výsledky!$CO$3),"",Výsledky!CH88)</f>
        <v/>
      </c>
      <c r="V78" s="274" t="str">
        <f>IF(ISBLANK(Výsledky!$CV$3),"",Výsledky!CO88)</f>
        <v/>
      </c>
      <c r="W78" s="274" t="str">
        <f>IF(ISBLANK(Výsledky!$DC$3),"",Výsledky!CV88)</f>
        <v/>
      </c>
      <c r="X78" s="274" t="str">
        <f>IF(ISBLANK(Výsledky!$DX$3),"",Výsledky!DC88)</f>
        <v/>
      </c>
      <c r="Y78" s="274" t="str">
        <f>IF(ISBLANK(Výsledky!$DQ$3),"",Výsledky!DJ88)</f>
        <v/>
      </c>
      <c r="Z78" s="274" t="str">
        <f>IF(ISBLANK(Výsledky!$EE$3),"",Výsledky!DQ88)</f>
        <v/>
      </c>
      <c r="AA78" s="274" t="str">
        <f>IF(ISBLANK(Výsledky!$EL$3),"",Výsledky!DX88)</f>
        <v/>
      </c>
      <c r="AB78" s="274" t="str">
        <f>IF(ISBLANK(Výsledky!$ES$3),"",Výsledky!EE88)</f>
        <v/>
      </c>
      <c r="AC78" s="274" t="str">
        <f>IF(ISBLANK(Výsledky!$EZ$3),"",Výsledky!EL88)</f>
        <v/>
      </c>
      <c r="AD78" s="274" t="str">
        <f>IF(ISBLANK(Výsledky!$FU$3),"",Výsledky!ES88)</f>
        <v/>
      </c>
      <c r="AE78" s="274" t="str">
        <f>IF(ISBLANK(Výsledky!$FG$3),"",Výsledky!EZ88)</f>
        <v/>
      </c>
      <c r="AF78" s="274" t="str">
        <f>IF(ISBLANK(Výsledky!$BM$3),"",Výsledky!FG88)</f>
        <v/>
      </c>
      <c r="AG78" s="274" t="str">
        <f>IF(ISBLANK(Výsledky!$FN$3),"",Výsledky!FN88)</f>
        <v/>
      </c>
      <c r="AH78" s="274" t="str">
        <f>IF(ISBLANK(Výsledky!$DJ$3),"",Výsledky!FU88)</f>
        <v/>
      </c>
      <c r="AI78" s="274" t="str">
        <f>IF(ISBLANK(Výsledky!$GB$3),"",Výsledky!GB88)</f>
        <v/>
      </c>
      <c r="AJ78" s="274" t="str">
        <f>IF(ISBLANK(Výsledky!$GP$3),"",Výsledky!GI88)</f>
        <v/>
      </c>
      <c r="AK78" s="274" t="str">
        <f>IF(ISBLANK(Výsledky!$GW$3),"",Výsledky!GP88)</f>
        <v/>
      </c>
      <c r="AL78" s="274" t="str">
        <f>IF(ISBLANK(Výsledky!$GI$3),"",Výsledky!GW88)</f>
        <v/>
      </c>
      <c r="AM78" s="274" t="str">
        <f>IF(ISBLANK(Výsledky!$HK$3),"",Výsledky!HD88)</f>
        <v/>
      </c>
      <c r="AN78" s="274" t="str">
        <f>IF(ISBLANK(Výsledky!$HD$3),"",Výsledky!HK88)</f>
        <v/>
      </c>
      <c r="AO78" s="274" t="str">
        <f>IF(ISBLANK(Výsledky!$HY$3),"",Výsledky!HR88)</f>
        <v/>
      </c>
      <c r="AP78" s="274" t="str">
        <f>IF(ISBLANK(Výsledky!$HR$3),"",Výsledky!HY88)</f>
        <v/>
      </c>
      <c r="AQ78" s="274" t="str">
        <f>IF(ISBLANK(Výsledky!$IM$3),"",Výsledky!IF88)</f>
        <v/>
      </c>
      <c r="AR78" s="274" t="str">
        <f>IF(ISBLANK(Výsledky!$IF$3),"",Výsledky!IM88)</f>
        <v/>
      </c>
      <c r="AS78" s="274" t="str">
        <f>IF(ISBLANK(Výsledky!$IT$3),"",Výsledky!IT88)</f>
        <v/>
      </c>
      <c r="AT78" s="274" t="str">
        <f>IF(ISBLANK(Výsledky!$JA$3),"",Výsledky!JA88)</f>
        <v/>
      </c>
      <c r="AU78" s="274" t="str">
        <f>IF(ISBLANK(Výsledky!$JO$3),"",Výsledky!JH88)</f>
        <v/>
      </c>
      <c r="AV78" s="274" t="str">
        <f>IF(ISBLANK(Výsledky!$JH$3),"",Výsledky!JO88)</f>
        <v/>
      </c>
      <c r="AW78" s="274" t="str">
        <f>IF(ISBLANK(Výsledky!$JV$3),"",Výsledky!JV88)</f>
        <v/>
      </c>
      <c r="AX78" s="274" t="str">
        <f>IF(ISBLANK(Výsledky!$KQ$3),"",Výsledky!KC88)</f>
        <v/>
      </c>
      <c r="AY78" s="274" t="str">
        <f>IF(ISBLANK(Výsledky!$KX$3),"",Výsledky!KJ88)</f>
        <v/>
      </c>
      <c r="AZ78" s="274" t="str">
        <f>IF(ISBLANK(Výsledky!$KJ$3),"",Výsledky!KQ88)</f>
        <v/>
      </c>
      <c r="BA78" s="274" t="str">
        <f>IF(ISBLANK(Výsledky!$KC$3),"",Výsledky!KX88)</f>
        <v/>
      </c>
      <c r="BB78" s="274" t="str">
        <f>IF(ISBLANK(Výsledky!$LE$3),"",Výsledky!LE88)</f>
        <v/>
      </c>
      <c r="BC78" s="274" t="str">
        <f>IF(ISBLANK(Výsledky!$LS$3),"",Výsledky!LS88)</f>
        <v/>
      </c>
      <c r="BD78" s="274" t="str">
        <f>IF(ISBLANK(Výsledky!$MG$3),"",Výsledky!MG88)</f>
        <v/>
      </c>
      <c r="BE78" s="274" t="str">
        <f>IF(ISBLANK(Výsledky!$MN$3),"",Výsledky!MN88)</f>
        <v/>
      </c>
      <c r="BF78" s="274" t="str">
        <f>IF(ISBLANK(Výsledky!$MU$3),"",Výsledky!MU88)</f>
        <v/>
      </c>
      <c r="BG78" s="274" t="str">
        <f>IF(ISBLANK(Výsledky!$NP$3),"",Výsledky!NB88)</f>
        <v/>
      </c>
      <c r="BH78" s="274" t="str">
        <f>IF(ISBLANK(Výsledky!$NB$3),"",Výsledky!NI88)</f>
        <v/>
      </c>
      <c r="BI78" s="274" t="str">
        <f>IF(ISBLANK(Výsledky!$OD$3),"",Výsledky!NP88)</f>
        <v/>
      </c>
      <c r="BJ78" s="274" t="str">
        <f>IF(ISBLANK(Výsledky!$NI$3),"",Výsledky!NW88)</f>
        <v/>
      </c>
      <c r="BK78" s="274" t="str">
        <f>IF(ISBLANK(Výsledky!$OK$3),"",Výsledky!OD88)</f>
        <v/>
      </c>
      <c r="BL78" s="274" t="str">
        <f>IF(ISBLANK(Výsledky!$NW$3),"",Výsledky!OK88)</f>
        <v/>
      </c>
      <c r="BM78" s="274" t="str">
        <f>IF(ISBLANK(Výsledky!$OR$3),"",Výsledky!OR88)</f>
        <v/>
      </c>
      <c r="BN78" s="274" t="str">
        <f>IF(ISBLANK(Výsledky!$OY$3),"",Výsledky!OY88)</f>
        <v/>
      </c>
      <c r="BO78" s="274" t="str">
        <f>IF(ISBLANK(Výsledky!$PF$3),"",Výsledky!PF88)</f>
        <v/>
      </c>
      <c r="BP78" s="274" t="str">
        <f>IF(ISBLANK(Výsledky!$PM$3),"",Výsledky!PM88)</f>
        <v/>
      </c>
      <c r="BQ78" s="274" t="str">
        <f>IF(ISBLANK(Výsledky!$PT$3),"",Výsledky!PT88)</f>
        <v/>
      </c>
      <c r="BR78" s="274" t="str">
        <f>IF(ISBLANK(Výsledky!$QA$3),"",Výsledky!QA88)</f>
        <v/>
      </c>
      <c r="BS78" s="274" t="str">
        <f>IF(ISBLANK(Výsledky!$QH$3),"",Výsledky!QH88)</f>
        <v/>
      </c>
      <c r="BT78" s="274" t="str">
        <f>IF(ISBLANK(Výsledky!$QV$3),"",Výsledky!QO88)</f>
        <v/>
      </c>
      <c r="BU78" s="274" t="str">
        <f>IF(ISBLANK(Výsledky!$QO$3),"",Výsledky!QV88)</f>
        <v/>
      </c>
      <c r="BV78" s="284"/>
      <c r="BW78" s="284"/>
      <c r="BX78" s="321"/>
      <c r="BY78" s="286"/>
      <c r="BZ78" s="201"/>
      <c r="CA78" s="8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>
      <c r="A79" s="1"/>
      <c r="B79" s="246" t="s">
        <v>320</v>
      </c>
      <c r="C79" s="57" t="str">
        <f>Tipy!A83</f>
        <v/>
      </c>
      <c r="D79" s="256" t="str">
        <f>IF(Tipy!B83="","",Tipy!B83)</f>
        <v/>
      </c>
      <c r="E79" s="55">
        <f>SUM(F79:J79)</f>
        <v>0</v>
      </c>
      <c r="F79" s="260">
        <f>IF(ISBLANK(Výsledky!$I$3),"-",SUM(K79:P79,R79,T79,V79,W79,Y79,AA79,AC79,AD79,AF79:AH79,AJ79,AL79:AN79,AQ79,AT79:AV79,AX79,AZ79,BC79,BE79,BH79:BK79,BM79,BP79,BQ79,BS79,BU79,BV79))</f>
        <v>0</v>
      </c>
      <c r="G79" s="294" t="str">
        <f>IF(ISBLANK(Výsledky!$AY$3),"-",SUM(Q79,U79,X79,AB79,AE79,AI79,AW79,AY79,BD79,BF79,BL79,BN79,BR79,BT79,BW79))</f>
        <v>-</v>
      </c>
      <c r="H79" s="295" t="str">
        <f>IF(ISBLANK(Výsledky!$BM$3),"-",SUM(S79,Z79,AK79,AP79,AR79,BA79))</f>
        <v>-</v>
      </c>
      <c r="I79" s="261" t="str">
        <f>IF(ISBLANK(Výsledky!$GI$3),"-",SUM(AO79,AS79,BB79,BG79,BO79,BX79))</f>
        <v>-</v>
      </c>
      <c r="J79" s="282" t="str">
        <f>IF(ISBLANK(Výsledky!$I$3),"",Výsledky!I89)</f>
        <v>-</v>
      </c>
      <c r="K79" s="285" t="str">
        <f>IF(ISBLANK(Výsledky!$P$3),"",Výsledky!P89)</f>
        <v>-</v>
      </c>
      <c r="L79" s="288">
        <f>IF(ISBLANK(Výsledky!$W$3),"",Výsledky!W93)</f>
        <v>0</v>
      </c>
      <c r="M79" s="274" t="str">
        <f>IF(ISBLANK(Výsledky!$AD$3),"",Výsledky!AD89)</f>
        <v>-</v>
      </c>
      <c r="N79" s="274" t="str">
        <f>IF(ISBLANK(Výsledky!$AK$3),"",Výsledky!AK89)</f>
        <v/>
      </c>
      <c r="O79" s="274" t="str">
        <f>IF(ISBLANK(Výsledky!$AR$3),"",Výsledky!AR89)</f>
        <v/>
      </c>
      <c r="P79" s="274" t="str">
        <f>IF(ISBLANK(Výsledky!$BF$3),"",Výsledky!AY89)</f>
        <v/>
      </c>
      <c r="Q79" s="274" t="str">
        <f>IF(ISBLANK(Výsledky!$AY$3),"",Výsledky!BF89)</f>
        <v/>
      </c>
      <c r="R79" s="274" t="str">
        <f>IF(ISBLANK(Výsledky!$BT$3),"",Výsledky!BM89)</f>
        <v/>
      </c>
      <c r="S79" s="274" t="str">
        <f>IF(ISBLANK(Výsledky!$CA$3),"",Výsledky!BT89)</f>
        <v/>
      </c>
      <c r="T79" s="274" t="str">
        <f>IF(ISBLANK(Výsledky!$CH$3),"",Výsledky!CA89)</f>
        <v/>
      </c>
      <c r="U79" s="274" t="str">
        <f>IF(ISBLANK(Výsledky!$CO$3),"",Výsledky!CH89)</f>
        <v/>
      </c>
      <c r="V79" s="274" t="str">
        <f>IF(ISBLANK(Výsledky!$CV$3),"",Výsledky!CO89)</f>
        <v/>
      </c>
      <c r="W79" s="274" t="str">
        <f>IF(ISBLANK(Výsledky!$DC$3),"",Výsledky!CV89)</f>
        <v/>
      </c>
      <c r="X79" s="274" t="str">
        <f>IF(ISBLANK(Výsledky!$DX$3),"",Výsledky!DC89)</f>
        <v/>
      </c>
      <c r="Y79" s="274" t="str">
        <f>IF(ISBLANK(Výsledky!$DQ$3),"",Výsledky!DJ89)</f>
        <v/>
      </c>
      <c r="Z79" s="274" t="str">
        <f>IF(ISBLANK(Výsledky!$EE$3),"",Výsledky!DQ89)</f>
        <v/>
      </c>
      <c r="AA79" s="274" t="str">
        <f>IF(ISBLANK(Výsledky!$EL$3),"",Výsledky!DX89)</f>
        <v/>
      </c>
      <c r="AB79" s="274" t="str">
        <f>IF(ISBLANK(Výsledky!$ES$3),"",Výsledky!EE89)</f>
        <v/>
      </c>
      <c r="AC79" s="274" t="str">
        <f>IF(ISBLANK(Výsledky!$EZ$3),"",Výsledky!EL89)</f>
        <v/>
      </c>
      <c r="AD79" s="274" t="str">
        <f>IF(ISBLANK(Výsledky!$FU$3),"",Výsledky!ES89)</f>
        <v/>
      </c>
      <c r="AE79" s="274" t="str">
        <f>IF(ISBLANK(Výsledky!$FG$3),"",Výsledky!EZ89)</f>
        <v/>
      </c>
      <c r="AF79" s="274" t="str">
        <f>IF(ISBLANK(Výsledky!$BM$3),"",Výsledky!FG89)</f>
        <v/>
      </c>
      <c r="AG79" s="274" t="str">
        <f>IF(ISBLANK(Výsledky!$FN$3),"",Výsledky!FN89)</f>
        <v/>
      </c>
      <c r="AH79" s="274" t="str">
        <f>IF(ISBLANK(Výsledky!$DJ$3),"",Výsledky!FU89)</f>
        <v/>
      </c>
      <c r="AI79" s="274" t="str">
        <f>IF(ISBLANK(Výsledky!$GB$3),"",Výsledky!GB89)</f>
        <v/>
      </c>
      <c r="AJ79" s="274" t="str">
        <f>IF(ISBLANK(Výsledky!$GP$3),"",Výsledky!GI89)</f>
        <v/>
      </c>
      <c r="AK79" s="274" t="str">
        <f>IF(ISBLANK(Výsledky!$GW$3),"",Výsledky!GP89)</f>
        <v/>
      </c>
      <c r="AL79" s="274" t="str">
        <f>IF(ISBLANK(Výsledky!$GI$3),"",Výsledky!GW89)</f>
        <v/>
      </c>
      <c r="AM79" s="274" t="str">
        <f>IF(ISBLANK(Výsledky!$HK$3),"",Výsledky!HD89)</f>
        <v/>
      </c>
      <c r="AN79" s="274" t="str">
        <f>IF(ISBLANK(Výsledky!$HD$3),"",Výsledky!HK89)</f>
        <v/>
      </c>
      <c r="AO79" s="274" t="str">
        <f>IF(ISBLANK(Výsledky!$HY$3),"",Výsledky!HR89)</f>
        <v/>
      </c>
      <c r="AP79" s="274" t="str">
        <f>IF(ISBLANK(Výsledky!$HR$3),"",Výsledky!HY89)</f>
        <v/>
      </c>
      <c r="AQ79" s="274" t="str">
        <f>IF(ISBLANK(Výsledky!$IM$3),"",Výsledky!IF89)</f>
        <v/>
      </c>
      <c r="AR79" s="274" t="str">
        <f>IF(ISBLANK(Výsledky!$IF$3),"",Výsledky!IM89)</f>
        <v/>
      </c>
      <c r="AS79" s="274" t="str">
        <f>IF(ISBLANK(Výsledky!$IT$3),"",Výsledky!IT89)</f>
        <v/>
      </c>
      <c r="AT79" s="274" t="str">
        <f>IF(ISBLANK(Výsledky!$JA$3),"",Výsledky!JA89)</f>
        <v/>
      </c>
      <c r="AU79" s="274" t="str">
        <f>IF(ISBLANK(Výsledky!$JO$3),"",Výsledky!JH89)</f>
        <v/>
      </c>
      <c r="AV79" s="274" t="str">
        <f>IF(ISBLANK(Výsledky!$JH$3),"",Výsledky!JO89)</f>
        <v/>
      </c>
      <c r="AW79" s="274" t="str">
        <f>IF(ISBLANK(Výsledky!$JV$3),"",Výsledky!JV89)</f>
        <v/>
      </c>
      <c r="AX79" s="274" t="str">
        <f>IF(ISBLANK(Výsledky!$KQ$3),"",Výsledky!KC89)</f>
        <v/>
      </c>
      <c r="AY79" s="274" t="str">
        <f>IF(ISBLANK(Výsledky!$KX$3),"",Výsledky!KJ89)</f>
        <v/>
      </c>
      <c r="AZ79" s="274" t="str">
        <f>IF(ISBLANK(Výsledky!$KJ$3),"",Výsledky!KQ89)</f>
        <v/>
      </c>
      <c r="BA79" s="274" t="str">
        <f>IF(ISBLANK(Výsledky!$KC$3),"",Výsledky!KX89)</f>
        <v/>
      </c>
      <c r="BB79" s="274" t="str">
        <f>IF(ISBLANK(Výsledky!$LE$3),"",Výsledky!LE89)</f>
        <v/>
      </c>
      <c r="BC79" s="274" t="str">
        <f>IF(ISBLANK(Výsledky!$LS$3),"",Výsledky!LS89)</f>
        <v/>
      </c>
      <c r="BD79" s="274" t="str">
        <f>IF(ISBLANK(Výsledky!$MG$3),"",Výsledky!MG89)</f>
        <v/>
      </c>
      <c r="BE79" s="274" t="str">
        <f>IF(ISBLANK(Výsledky!$MN$3),"",Výsledky!MN89)</f>
        <v/>
      </c>
      <c r="BF79" s="274" t="str">
        <f>IF(ISBLANK(Výsledky!$MU$3),"",Výsledky!MU89)</f>
        <v/>
      </c>
      <c r="BG79" s="274" t="str">
        <f>IF(ISBLANK(Výsledky!$NP$3),"",Výsledky!NB89)</f>
        <v/>
      </c>
      <c r="BH79" s="274" t="str">
        <f>IF(ISBLANK(Výsledky!$NB$3),"",Výsledky!NI89)</f>
        <v/>
      </c>
      <c r="BI79" s="274" t="str">
        <f>IF(ISBLANK(Výsledky!$OD$3),"",Výsledky!NP89)</f>
        <v/>
      </c>
      <c r="BJ79" s="274" t="str">
        <f>IF(ISBLANK(Výsledky!$NI$3),"",Výsledky!NW89)</f>
        <v/>
      </c>
      <c r="BK79" s="274" t="str">
        <f>IF(ISBLANK(Výsledky!$OK$3),"",Výsledky!OD89)</f>
        <v/>
      </c>
      <c r="BL79" s="274" t="str">
        <f>IF(ISBLANK(Výsledky!$NW$3),"",Výsledky!OK89)</f>
        <v/>
      </c>
      <c r="BM79" s="274" t="str">
        <f>IF(ISBLANK(Výsledky!$OR$3),"",Výsledky!OR89)</f>
        <v/>
      </c>
      <c r="BN79" s="274" t="str">
        <f>IF(ISBLANK(Výsledky!$OY$3),"",Výsledky!OY89)</f>
        <v/>
      </c>
      <c r="BO79" s="274" t="str">
        <f>IF(ISBLANK(Výsledky!$PF$3),"",Výsledky!PF89)</f>
        <v/>
      </c>
      <c r="BP79" s="274" t="str">
        <f>IF(ISBLANK(Výsledky!$PM$3),"",Výsledky!PM89)</f>
        <v/>
      </c>
      <c r="BQ79" s="274" t="str">
        <f>IF(ISBLANK(Výsledky!$PT$3),"",Výsledky!PT89)</f>
        <v/>
      </c>
      <c r="BR79" s="274" t="str">
        <f>IF(ISBLANK(Výsledky!$QA$3),"",Výsledky!QA89)</f>
        <v/>
      </c>
      <c r="BS79" s="274" t="str">
        <f>IF(ISBLANK(Výsledky!$QH$3),"",Výsledky!QH89)</f>
        <v/>
      </c>
      <c r="BT79" s="274" t="str">
        <f>IF(ISBLANK(Výsledky!$QV$3),"",Výsledky!QO45)</f>
        <v/>
      </c>
      <c r="BU79" s="274" t="str">
        <f>IF(ISBLANK(Výsledky!$QO$3),"",Výsledky!QV45)</f>
        <v/>
      </c>
      <c r="BV79" s="284"/>
      <c r="BW79" s="284"/>
      <c r="BX79" s="321"/>
      <c r="BY79" s="286"/>
      <c r="BZ79" s="201"/>
      <c r="CA79" s="8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>
      <c r="A80" s="1"/>
      <c r="B80" s="246" t="s">
        <v>320</v>
      </c>
      <c r="C80" s="57" t="str">
        <f>Tipy!A84</f>
        <v/>
      </c>
      <c r="D80" s="256" t="str">
        <f>IF(Tipy!B84="","",Tipy!B84)</f>
        <v/>
      </c>
      <c r="E80" s="55">
        <f>SUM(F80:J80)</f>
        <v>0</v>
      </c>
      <c r="F80" s="260">
        <f>IF(ISBLANK(Výsledky!$I$3),"-",SUM(K80:P80,R80,T80,V80,W80,Y80,AA80,AC80,AD80,AF80:AH80,AJ80,AL80:AN80,AQ80,AT80:AV80,AX80,AZ80,BC80,BE80,BH80:BK80,BM80,BP80,BQ80,BS80,BU80,BV80))</f>
        <v>0</v>
      </c>
      <c r="G80" s="294" t="str">
        <f>IF(ISBLANK(Výsledky!$AY$3),"-",SUM(Q80,U80,X80,AB80,AE80,AI80,AW80,AY80,BD80,BF80,BL80,BN80,BR80,BT80,BW80))</f>
        <v>-</v>
      </c>
      <c r="H80" s="295" t="str">
        <f>IF(ISBLANK(Výsledky!$BM$3),"-",SUM(S80,Z80,AK80,AP80,AR80,BA80))</f>
        <v>-</v>
      </c>
      <c r="I80" s="261" t="str">
        <f>IF(ISBLANK(Výsledky!$GI$3),"-",SUM(AO80,AS80,BB80,BG80,BO80,BX80))</f>
        <v>-</v>
      </c>
      <c r="J80" s="282" t="str">
        <f>IF(ISBLANK(Výsledky!$I$3),"",Výsledky!I90)</f>
        <v>-</v>
      </c>
      <c r="K80" s="285" t="str">
        <f>IF(ISBLANK(Výsledky!$P$3),"",Výsledky!P90)</f>
        <v>-</v>
      </c>
      <c r="L80" s="288">
        <f>IF(ISBLANK(Výsledky!$W$3),"",Výsledky!W94)</f>
        <v>0</v>
      </c>
      <c r="M80" s="274" t="str">
        <f>IF(ISBLANK(Výsledky!$AD$3),"",Výsledky!AD90)</f>
        <v>-</v>
      </c>
      <c r="N80" s="274" t="str">
        <f>IF(ISBLANK(Výsledky!$AK$3),"",Výsledky!AK90)</f>
        <v/>
      </c>
      <c r="O80" s="274" t="str">
        <f>IF(ISBLANK(Výsledky!$AR$3),"",Výsledky!AR90)</f>
        <v/>
      </c>
      <c r="P80" s="274" t="str">
        <f>IF(ISBLANK(Výsledky!$BF$3),"",Výsledky!AY90)</f>
        <v/>
      </c>
      <c r="Q80" s="274" t="str">
        <f>IF(ISBLANK(Výsledky!$AY$3),"",Výsledky!BF90)</f>
        <v/>
      </c>
      <c r="R80" s="274" t="str">
        <f>IF(ISBLANK(Výsledky!$BT$3),"",Výsledky!BM90)</f>
        <v/>
      </c>
      <c r="S80" s="274" t="str">
        <f>IF(ISBLANK(Výsledky!$CA$3),"",Výsledky!BT90)</f>
        <v/>
      </c>
      <c r="T80" s="274" t="str">
        <f>IF(ISBLANK(Výsledky!$CH$3),"",Výsledky!CA90)</f>
        <v/>
      </c>
      <c r="U80" s="274" t="str">
        <f>IF(ISBLANK(Výsledky!$CO$3),"",Výsledky!CH90)</f>
        <v/>
      </c>
      <c r="V80" s="274" t="str">
        <f>IF(ISBLANK(Výsledky!$CV$3),"",Výsledky!CO90)</f>
        <v/>
      </c>
      <c r="W80" s="274" t="str">
        <f>IF(ISBLANK(Výsledky!$DC$3),"",Výsledky!CV90)</f>
        <v/>
      </c>
      <c r="X80" s="274" t="str">
        <f>IF(ISBLANK(Výsledky!$DX$3),"",Výsledky!DC90)</f>
        <v/>
      </c>
      <c r="Y80" s="274" t="str">
        <f>IF(ISBLANK(Výsledky!$DQ$3),"",Výsledky!DJ90)</f>
        <v/>
      </c>
      <c r="Z80" s="274" t="str">
        <f>IF(ISBLANK(Výsledky!$EE$3),"",Výsledky!DQ90)</f>
        <v/>
      </c>
      <c r="AA80" s="274" t="str">
        <f>IF(ISBLANK(Výsledky!$EL$3),"",Výsledky!DX90)</f>
        <v/>
      </c>
      <c r="AB80" s="274" t="str">
        <f>IF(ISBLANK(Výsledky!$ES$3),"",Výsledky!EE90)</f>
        <v/>
      </c>
      <c r="AC80" s="274" t="str">
        <f>IF(ISBLANK(Výsledky!$EZ$3),"",Výsledky!EL90)</f>
        <v/>
      </c>
      <c r="AD80" s="274" t="str">
        <f>IF(ISBLANK(Výsledky!$FU$3),"",Výsledky!ES90)</f>
        <v/>
      </c>
      <c r="AE80" s="274" t="str">
        <f>IF(ISBLANK(Výsledky!$FG$3),"",Výsledky!EZ90)</f>
        <v/>
      </c>
      <c r="AF80" s="274" t="str">
        <f>IF(ISBLANK(Výsledky!$BM$3),"",Výsledky!FG90)</f>
        <v/>
      </c>
      <c r="AG80" s="274" t="str">
        <f>IF(ISBLANK(Výsledky!$FN$3),"",Výsledky!FN90)</f>
        <v/>
      </c>
      <c r="AH80" s="274" t="str">
        <f>IF(ISBLANK(Výsledky!$DJ$3),"",Výsledky!FU90)</f>
        <v/>
      </c>
      <c r="AI80" s="274" t="str">
        <f>IF(ISBLANK(Výsledky!$GB$3),"",Výsledky!GB90)</f>
        <v/>
      </c>
      <c r="AJ80" s="274" t="str">
        <f>IF(ISBLANK(Výsledky!$GP$3),"",Výsledky!GI90)</f>
        <v/>
      </c>
      <c r="AK80" s="274" t="str">
        <f>IF(ISBLANK(Výsledky!$GW$3),"",Výsledky!GP90)</f>
        <v/>
      </c>
      <c r="AL80" s="274" t="str">
        <f>IF(ISBLANK(Výsledky!$GI$3),"",Výsledky!GW90)</f>
        <v/>
      </c>
      <c r="AM80" s="274" t="str">
        <f>IF(ISBLANK(Výsledky!$HK$3),"",Výsledky!HD90)</f>
        <v/>
      </c>
      <c r="AN80" s="274" t="str">
        <f>IF(ISBLANK(Výsledky!$HD$3),"",Výsledky!HK90)</f>
        <v/>
      </c>
      <c r="AO80" s="274" t="str">
        <f>IF(ISBLANK(Výsledky!$HY$3),"",Výsledky!HR90)</f>
        <v/>
      </c>
      <c r="AP80" s="274" t="str">
        <f>IF(ISBLANK(Výsledky!$HR$3),"",Výsledky!HY90)</f>
        <v/>
      </c>
      <c r="AQ80" s="274" t="str">
        <f>IF(ISBLANK(Výsledky!$IM$3),"",Výsledky!IF90)</f>
        <v/>
      </c>
      <c r="AR80" s="274" t="str">
        <f>IF(ISBLANK(Výsledky!$IF$3),"",Výsledky!IM90)</f>
        <v/>
      </c>
      <c r="AS80" s="274" t="str">
        <f>IF(ISBLANK(Výsledky!$IT$3),"",Výsledky!IT90)</f>
        <v/>
      </c>
      <c r="AT80" s="274" t="str">
        <f>IF(ISBLANK(Výsledky!$JA$3),"",Výsledky!JA90)</f>
        <v/>
      </c>
      <c r="AU80" s="274" t="str">
        <f>IF(ISBLANK(Výsledky!$JO$3),"",Výsledky!JH90)</f>
        <v/>
      </c>
      <c r="AV80" s="274" t="str">
        <f>IF(ISBLANK(Výsledky!$JH$3),"",Výsledky!JO90)</f>
        <v/>
      </c>
      <c r="AW80" s="274" t="str">
        <f>IF(ISBLANK(Výsledky!$JV$3),"",Výsledky!JV90)</f>
        <v/>
      </c>
      <c r="AX80" s="274" t="str">
        <f>IF(ISBLANK(Výsledky!$KQ$3),"",Výsledky!KC90)</f>
        <v/>
      </c>
      <c r="AY80" s="274" t="str">
        <f>IF(ISBLANK(Výsledky!$KX$3),"",Výsledky!KJ90)</f>
        <v/>
      </c>
      <c r="AZ80" s="274" t="str">
        <f>IF(ISBLANK(Výsledky!$KJ$3),"",Výsledky!KQ90)</f>
        <v/>
      </c>
      <c r="BA80" s="274" t="str">
        <f>IF(ISBLANK(Výsledky!$KC$3),"",Výsledky!KX90)</f>
        <v/>
      </c>
      <c r="BB80" s="274" t="str">
        <f>IF(ISBLANK(Výsledky!$LE$3),"",Výsledky!LE90)</f>
        <v/>
      </c>
      <c r="BC80" s="274" t="str">
        <f>IF(ISBLANK(Výsledky!$LS$3),"",Výsledky!LS90)</f>
        <v/>
      </c>
      <c r="BD80" s="274" t="str">
        <f>IF(ISBLANK(Výsledky!$MG$3),"",Výsledky!MG90)</f>
        <v/>
      </c>
      <c r="BE80" s="274" t="str">
        <f>IF(ISBLANK(Výsledky!$MN$3),"",Výsledky!MN90)</f>
        <v/>
      </c>
      <c r="BF80" s="274" t="str">
        <f>IF(ISBLANK(Výsledky!$MU$3),"",Výsledky!MU90)</f>
        <v/>
      </c>
      <c r="BG80" s="274" t="str">
        <f>IF(ISBLANK(Výsledky!$NP$3),"",Výsledky!NB90)</f>
        <v/>
      </c>
      <c r="BH80" s="274" t="str">
        <f>IF(ISBLANK(Výsledky!$NB$3),"",Výsledky!NI90)</f>
        <v/>
      </c>
      <c r="BI80" s="274" t="str">
        <f>IF(ISBLANK(Výsledky!$OD$3),"",Výsledky!NP90)</f>
        <v/>
      </c>
      <c r="BJ80" s="274" t="str">
        <f>IF(ISBLANK(Výsledky!$NI$3),"",Výsledky!NW90)</f>
        <v/>
      </c>
      <c r="BK80" s="274" t="str">
        <f>IF(ISBLANK(Výsledky!$OK$3),"",Výsledky!OD90)</f>
        <v/>
      </c>
      <c r="BL80" s="274" t="str">
        <f>IF(ISBLANK(Výsledky!$NW$3),"",Výsledky!OK90)</f>
        <v/>
      </c>
      <c r="BM80" s="274" t="str">
        <f>IF(ISBLANK(Výsledky!$OR$3),"",Výsledky!OR90)</f>
        <v/>
      </c>
      <c r="BN80" s="274" t="str">
        <f>IF(ISBLANK(Výsledky!$OY$3),"",Výsledky!OY90)</f>
        <v/>
      </c>
      <c r="BO80" s="274" t="str">
        <f>IF(ISBLANK(Výsledky!$PF$3),"",Výsledky!PF90)</f>
        <v/>
      </c>
      <c r="BP80" s="274" t="str">
        <f>IF(ISBLANK(Výsledky!$PM$3),"",Výsledky!PM90)</f>
        <v/>
      </c>
      <c r="BQ80" s="274" t="str">
        <f>IF(ISBLANK(Výsledky!$PT$3),"",Výsledky!PT90)</f>
        <v/>
      </c>
      <c r="BR80" s="274" t="str">
        <f>IF(ISBLANK(Výsledky!$QA$3),"",Výsledky!QA90)</f>
        <v/>
      </c>
      <c r="BS80" s="274" t="str">
        <f>IF(ISBLANK(Výsledky!$QH$3),"",Výsledky!QH90)</f>
        <v/>
      </c>
      <c r="BT80" s="274" t="str">
        <f>IF(ISBLANK(Výsledky!$QV$3),"",Výsledky!QO90)</f>
        <v/>
      </c>
      <c r="BU80" s="274" t="str">
        <f>IF(ISBLANK(Výsledky!$QO$3),"",Výsledky!QV90)</f>
        <v/>
      </c>
      <c r="BV80" s="284"/>
      <c r="BW80" s="284"/>
      <c r="BX80" s="321"/>
      <c r="BY80" s="286"/>
      <c r="BZ80" s="201"/>
      <c r="CA80" s="8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thickBot="1">
      <c r="A81" s="1"/>
      <c r="B81" s="247" t="s">
        <v>320</v>
      </c>
      <c r="C81" s="125"/>
      <c r="D81" s="257"/>
      <c r="E81" s="56"/>
      <c r="F81" s="262"/>
      <c r="G81" s="297"/>
      <c r="H81" s="299"/>
      <c r="I81" s="263"/>
      <c r="J81" s="283"/>
      <c r="K81" s="285"/>
      <c r="L81" s="288"/>
      <c r="M81" s="274"/>
      <c r="N81" s="274" t="str">
        <f>IF(ISBLANK(Výsledky!$AK$3),"",Výsledky!AK85)</f>
        <v/>
      </c>
      <c r="O81" s="274" t="str">
        <f>IF(ISBLANK(Výsledky!$AR$3),"",Výsledky!AR85)</f>
        <v/>
      </c>
      <c r="P81" s="274" t="str">
        <f>IF(ISBLANK(Výsledky!$BF$3),"",Výsledky!AY85)</f>
        <v/>
      </c>
      <c r="Q81" s="274" t="str">
        <f>IF(ISBLANK(Výsledky!$AY$3),"",Výsledky!BF85)</f>
        <v/>
      </c>
      <c r="R81" s="274" t="str">
        <f>IF(ISBLANK(Výsledky!$BT$3),"",Výsledky!BM85)</f>
        <v/>
      </c>
      <c r="S81" s="274" t="str">
        <f>IF(ISBLANK(Výsledky!$CA$3),"",Výsledky!BT85)</f>
        <v/>
      </c>
      <c r="T81" s="274" t="str">
        <f>IF(ISBLANK(Výsledky!$CH$3),"",Výsledky!CA85)</f>
        <v/>
      </c>
      <c r="U81" s="274" t="str">
        <f>IF(ISBLANK(Výsledky!$CO$3),"",Výsledky!CH85)</f>
        <v/>
      </c>
      <c r="V81" s="274" t="str">
        <f>IF(ISBLANK(Výsledky!$CV$3),"",Výsledky!CO85)</f>
        <v/>
      </c>
      <c r="W81" s="274" t="str">
        <f>IF(ISBLANK(Výsledky!$DC$3),"",Výsledky!CV85)</f>
        <v/>
      </c>
      <c r="X81" s="274" t="str">
        <f>IF(ISBLANK(Výsledky!$DX$3),"",Výsledky!DC85)</f>
        <v/>
      </c>
      <c r="Y81" s="274" t="str">
        <f>IF(ISBLANK(Výsledky!$DQ$3),"",Výsledky!DJ85)</f>
        <v/>
      </c>
      <c r="Z81" s="274" t="str">
        <f>IF(ISBLANK(Výsledky!$EE$3),"",Výsledky!DQ85)</f>
        <v/>
      </c>
      <c r="AA81" s="274" t="str">
        <f>IF(ISBLANK(Výsledky!$EL$3),"",Výsledky!DX85)</f>
        <v/>
      </c>
      <c r="AB81" s="274" t="str">
        <f>IF(ISBLANK(Výsledky!$ES$3),"",Výsledky!EE85)</f>
        <v/>
      </c>
      <c r="AC81" s="274" t="str">
        <f>IF(ISBLANK(Výsledky!$EZ$3),"",Výsledky!EL85)</f>
        <v/>
      </c>
      <c r="AD81" s="274" t="str">
        <f>IF(ISBLANK(Výsledky!$FU$3),"",Výsledky!ES85)</f>
        <v/>
      </c>
      <c r="AE81" s="274" t="str">
        <f>IF(ISBLANK(Výsledky!$FG$3),"",Výsledky!EZ85)</f>
        <v/>
      </c>
      <c r="AF81" s="274" t="str">
        <f>IF(ISBLANK(Výsledky!$BM$3),"",Výsledky!FG85)</f>
        <v/>
      </c>
      <c r="AG81" s="274" t="str">
        <f>IF(ISBLANK(Výsledky!$FN$3),"",Výsledky!FN85)</f>
        <v/>
      </c>
      <c r="AH81" s="274" t="str">
        <f>IF(ISBLANK(Výsledky!$DJ$3),"",Výsledky!FU85)</f>
        <v/>
      </c>
      <c r="AI81" s="274" t="str">
        <f>IF(ISBLANK(Výsledky!$GB$3),"",Výsledky!GB85)</f>
        <v/>
      </c>
      <c r="AJ81" s="274" t="str">
        <f>IF(ISBLANK(Výsledky!$GP$3),"",Výsledky!GI85)</f>
        <v/>
      </c>
      <c r="AK81" s="274" t="str">
        <f>IF(ISBLANK(Výsledky!$GW$3),"",Výsledky!GP85)</f>
        <v/>
      </c>
      <c r="AL81" s="274" t="str">
        <f>IF(ISBLANK(Výsledky!$GI$3),"",Výsledky!GW85)</f>
        <v/>
      </c>
      <c r="AM81" s="274" t="str">
        <f>IF(ISBLANK(Výsledky!$HK$3),"",Výsledky!HD85)</f>
        <v/>
      </c>
      <c r="AN81" s="274" t="str">
        <f>IF(ISBLANK(Výsledky!$HD$3),"",Výsledky!HK85)</f>
        <v/>
      </c>
      <c r="AO81" s="274" t="str">
        <f>IF(ISBLANK(Výsledky!$HY$3),"",Výsledky!HR85)</f>
        <v/>
      </c>
      <c r="AP81" s="274" t="str">
        <f>IF(ISBLANK(Výsledky!$HR$3),"",Výsledky!HY85)</f>
        <v/>
      </c>
      <c r="AQ81" s="274" t="str">
        <f>IF(ISBLANK(Výsledky!$IM$3),"",Výsledky!IF85)</f>
        <v/>
      </c>
      <c r="AR81" s="274" t="str">
        <f>IF(ISBLANK(Výsledky!$IF$3),"",Výsledky!IM85)</f>
        <v/>
      </c>
      <c r="AS81" s="274" t="str">
        <f>IF(ISBLANK(Výsledky!$IT$3),"",Výsledky!IT85)</f>
        <v/>
      </c>
      <c r="AT81" s="274" t="str">
        <f>IF(ISBLANK(Výsledky!$JA$3),"",Výsledky!JA85)</f>
        <v/>
      </c>
      <c r="AU81" s="274" t="str">
        <f>IF(ISBLANK(Výsledky!$JO$3),"",Výsledky!JH85)</f>
        <v/>
      </c>
      <c r="AV81" s="274" t="str">
        <f>IF(ISBLANK(Výsledky!$JH$3),"",Výsledky!JO85)</f>
        <v/>
      </c>
      <c r="AW81" s="274" t="str">
        <f>IF(ISBLANK(Výsledky!$JV$3),"",Výsledky!JV85)</f>
        <v/>
      </c>
      <c r="AX81" s="274" t="str">
        <f>IF(ISBLANK(Výsledky!$KQ$3),"",Výsledky!KC85)</f>
        <v/>
      </c>
      <c r="AY81" s="274" t="str">
        <f>IF(ISBLANK(Výsledky!$KX$3),"",Výsledky!KJ85)</f>
        <v/>
      </c>
      <c r="AZ81" s="274" t="str">
        <f>IF(ISBLANK(Výsledky!$KJ$3),"",Výsledky!KQ85)</f>
        <v/>
      </c>
      <c r="BA81" s="274" t="str">
        <f>IF(ISBLANK(Výsledky!$KC$3),"",Výsledky!KX85)</f>
        <v/>
      </c>
      <c r="BB81" s="274" t="str">
        <f>IF(ISBLANK(Výsledky!$LE$3),"",Výsledky!LE85)</f>
        <v/>
      </c>
      <c r="BC81" s="274" t="str">
        <f>IF(ISBLANK(Výsledky!$LS$3),"",Výsledky!LS85)</f>
        <v/>
      </c>
      <c r="BD81" s="274" t="str">
        <f>IF(ISBLANK(Výsledky!$MG$3),"",Výsledky!MG85)</f>
        <v/>
      </c>
      <c r="BE81" s="274" t="str">
        <f>IF(ISBLANK(Výsledky!$MN$3),"",Výsledky!MN85)</f>
        <v/>
      </c>
      <c r="BF81" s="274" t="str">
        <f>IF(ISBLANK(Výsledky!$MU$3),"",Výsledky!MU85)</f>
        <v/>
      </c>
      <c r="BG81" s="274" t="str">
        <f>IF(ISBLANK(Výsledky!$NP$3),"",Výsledky!NB85)</f>
        <v/>
      </c>
      <c r="BH81" s="274" t="str">
        <f>IF(ISBLANK(Výsledky!$NB$3),"",Výsledky!NI85)</f>
        <v/>
      </c>
      <c r="BI81" s="274" t="str">
        <f>IF(ISBLANK(Výsledky!$OD$3),"",Výsledky!NP85)</f>
        <v/>
      </c>
      <c r="BJ81" s="274" t="str">
        <f>IF(ISBLANK(Výsledky!$NI$3),"",Výsledky!NW85)</f>
        <v/>
      </c>
      <c r="BK81" s="274" t="str">
        <f>IF(ISBLANK(Výsledky!$OK$3),"",Výsledky!OD85)</f>
        <v/>
      </c>
      <c r="BL81" s="274" t="str">
        <f>IF(ISBLANK(Výsledky!$NW$3),"",Výsledky!OK85)</f>
        <v/>
      </c>
      <c r="BM81" s="274" t="str">
        <f>IF(ISBLANK(Výsledky!$OR$3),"",Výsledky!OR85)</f>
        <v/>
      </c>
      <c r="BN81" s="274" t="str">
        <f>IF(ISBLANK(Výsledky!$OY$3),"",Výsledky!OY85)</f>
        <v/>
      </c>
      <c r="BO81" s="274" t="str">
        <f>IF(ISBLANK(Výsledky!$PF$3),"",Výsledky!PF85)</f>
        <v/>
      </c>
      <c r="BP81" s="274" t="str">
        <f>IF(ISBLANK(Výsledky!$PM$3),"",Výsledky!PM85)</f>
        <v/>
      </c>
      <c r="BQ81" s="274" t="str">
        <f>IF(ISBLANK(Výsledky!$PT$3),"",Výsledky!PT85)</f>
        <v/>
      </c>
      <c r="BR81" s="274" t="str">
        <f>IF(ISBLANK(Výsledky!$QA$3),"",Výsledky!QA85)</f>
        <v/>
      </c>
      <c r="BS81" s="274" t="str">
        <f>IF(ISBLANK(Výsledky!$QH$3),"",Výsledky!QH85)</f>
        <v/>
      </c>
      <c r="BT81" s="274" t="str">
        <f>IF(ISBLANK(Výsledky!$QV$3),"",Výsledky!QO40)</f>
        <v/>
      </c>
      <c r="BU81" s="274" t="str">
        <f>IF(ISBLANK(Výsledky!$QO$3),"",Výsledky!QV40)</f>
        <v/>
      </c>
      <c r="BV81" s="284"/>
      <c r="BW81" s="284"/>
      <c r="BX81" s="321"/>
      <c r="BY81" s="286"/>
      <c r="BZ81" s="202"/>
      <c r="CA81" s="280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5" thickBot="1">
      <c r="D82" s="53"/>
      <c r="E82" s="3"/>
      <c r="F82" s="3"/>
      <c r="G82" s="3"/>
      <c r="H82" s="3"/>
      <c r="I82" s="3"/>
      <c r="J82" s="3"/>
      <c r="BZ82" s="10"/>
      <c r="CA82" s="11"/>
      <c r="CB82" s="12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>
      <c r="B83" s="481" t="s">
        <v>244</v>
      </c>
      <c r="C83" s="482"/>
      <c r="D83" s="483"/>
      <c r="E83" s="3"/>
      <c r="F83" s="3"/>
      <c r="G83" s="3"/>
      <c r="H83" s="3"/>
      <c r="I83" s="3"/>
      <c r="J83" s="143" t="s">
        <v>196</v>
      </c>
      <c r="K83" s="276"/>
      <c r="L83" s="276"/>
      <c r="M83" s="277"/>
      <c r="N83" s="276"/>
      <c r="O83" s="276"/>
      <c r="P83" s="276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7"/>
      <c r="AY83" s="277"/>
      <c r="AZ83" s="277"/>
      <c r="BA83" s="277"/>
      <c r="BB83" s="277"/>
      <c r="BC83" s="277"/>
      <c r="BD83" s="277"/>
      <c r="BE83" s="277"/>
      <c r="BF83" s="277"/>
      <c r="BG83" s="277"/>
      <c r="BH83" s="277"/>
      <c r="BJ83" s="277"/>
      <c r="BL83" s="277"/>
      <c r="BM83" s="277"/>
      <c r="BN83" s="277"/>
      <c r="BP83" s="277"/>
      <c r="BR83" s="277"/>
      <c r="BS83" s="277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>
      <c r="B84" s="60"/>
      <c r="C84" s="484" t="s">
        <v>245</v>
      </c>
      <c r="D84" s="485"/>
      <c r="E84" s="3"/>
      <c r="F84" s="3"/>
      <c r="G84" s="3"/>
      <c r="H84" s="3"/>
      <c r="I84" s="3"/>
      <c r="J84" s="143" t="s">
        <v>1</v>
      </c>
      <c r="K84" s="276"/>
      <c r="L84" s="276"/>
      <c r="M84" s="277"/>
      <c r="N84" s="276"/>
      <c r="O84" s="276"/>
      <c r="P84" s="276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277"/>
      <c r="BF84" s="277"/>
      <c r="BG84" s="277"/>
      <c r="BH84" s="277"/>
      <c r="BJ84" s="277"/>
      <c r="BL84" s="277"/>
      <c r="BM84" s="277"/>
      <c r="BN84" s="277"/>
      <c r="BP84" s="277"/>
      <c r="BR84" s="277"/>
      <c r="BS84" s="277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>
      <c r="B85" s="61"/>
      <c r="C85" s="486" t="s">
        <v>246</v>
      </c>
      <c r="D85" s="487"/>
      <c r="E85" s="3"/>
      <c r="F85" s="3"/>
      <c r="G85" s="3"/>
      <c r="H85" s="3"/>
      <c r="I85" s="3"/>
      <c r="J85" s="143" t="s">
        <v>24</v>
      </c>
      <c r="K85" s="276"/>
      <c r="L85" s="276"/>
      <c r="M85" s="277"/>
      <c r="N85" s="276"/>
      <c r="O85" s="276"/>
      <c r="P85" s="276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J85" s="277"/>
      <c r="BL85" s="277"/>
      <c r="BM85" s="277"/>
      <c r="BN85" s="277"/>
      <c r="BP85" s="277"/>
      <c r="BR85" s="277"/>
      <c r="BS85" s="277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>
      <c r="B86" s="62"/>
      <c r="C86" s="488" t="s">
        <v>247</v>
      </c>
      <c r="D86" s="489"/>
      <c r="E86" s="3"/>
      <c r="F86" s="3"/>
      <c r="G86" s="3"/>
      <c r="H86" s="3"/>
      <c r="I86" s="3"/>
      <c r="J86" s="143" t="s">
        <v>199</v>
      </c>
      <c r="K86" s="276"/>
      <c r="L86" s="276"/>
      <c r="M86" s="277"/>
      <c r="N86" s="276"/>
      <c r="O86" s="276"/>
      <c r="P86" s="276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7"/>
      <c r="AY86" s="277"/>
      <c r="AZ86" s="277"/>
      <c r="BA86" s="277"/>
      <c r="BB86" s="277"/>
      <c r="BC86" s="277"/>
      <c r="BD86" s="277"/>
      <c r="BE86" s="277"/>
      <c r="BF86" s="277"/>
      <c r="BG86" s="277"/>
      <c r="BH86" s="277"/>
      <c r="BJ86" s="277"/>
      <c r="BL86" s="277"/>
      <c r="BM86" s="277"/>
      <c r="BN86" s="277"/>
      <c r="BP86" s="277"/>
      <c r="BR86" s="277"/>
      <c r="BS86" s="277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>
      <c r="B87" s="63"/>
      <c r="C87" s="477" t="s">
        <v>248</v>
      </c>
      <c r="D87" s="478"/>
      <c r="E87" s="3"/>
      <c r="F87" s="3"/>
      <c r="G87" s="3"/>
      <c r="H87" s="3"/>
      <c r="I87" s="3"/>
      <c r="J87" s="143" t="s">
        <v>9</v>
      </c>
      <c r="K87" s="276"/>
      <c r="L87" s="276"/>
      <c r="M87" s="277"/>
      <c r="N87" s="276"/>
      <c r="O87" s="276"/>
      <c r="P87" s="276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7"/>
      <c r="AY87" s="277"/>
      <c r="AZ87" s="277"/>
      <c r="BA87" s="277"/>
      <c r="BB87" s="277"/>
      <c r="BC87" s="277"/>
      <c r="BD87" s="277"/>
      <c r="BE87" s="277"/>
      <c r="BF87" s="277"/>
      <c r="BG87" s="277"/>
      <c r="BH87" s="277"/>
      <c r="BJ87" s="277"/>
      <c r="BL87" s="277"/>
      <c r="BM87" s="277"/>
      <c r="BN87" s="277"/>
      <c r="BP87" s="277"/>
      <c r="BR87" s="277"/>
      <c r="BS87" s="277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43" t="s">
        <v>33</v>
      </c>
      <c r="K88" s="276"/>
      <c r="L88" s="276"/>
      <c r="M88" s="277"/>
      <c r="N88" s="276"/>
      <c r="O88" s="276"/>
      <c r="P88" s="276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7"/>
      <c r="AY88" s="277"/>
      <c r="AZ88" s="277"/>
      <c r="BA88" s="277"/>
      <c r="BB88" s="277"/>
      <c r="BC88" s="277"/>
      <c r="BD88" s="277"/>
      <c r="BE88" s="277"/>
      <c r="BF88" s="277"/>
      <c r="BG88" s="277"/>
      <c r="BH88" s="277"/>
      <c r="BJ88" s="277"/>
      <c r="BL88" s="277"/>
      <c r="BM88" s="277"/>
      <c r="BN88" s="277"/>
      <c r="BP88" s="277"/>
      <c r="BR88" s="277"/>
      <c r="BS88" s="277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43" t="s">
        <v>254</v>
      </c>
      <c r="K89" s="276"/>
      <c r="L89" s="276"/>
      <c r="M89" s="277"/>
      <c r="N89" s="276"/>
      <c r="O89" s="276"/>
      <c r="P89" s="276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J89" s="277"/>
      <c r="BL89" s="277"/>
      <c r="BM89" s="277"/>
      <c r="BN89" s="277"/>
      <c r="BP89" s="277"/>
      <c r="BR89" s="277"/>
      <c r="BS89" s="277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43" t="s">
        <v>38</v>
      </c>
      <c r="K90" s="276"/>
      <c r="L90" s="276"/>
      <c r="M90" s="277"/>
      <c r="N90" s="276"/>
      <c r="O90" s="276"/>
      <c r="P90" s="276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J90" s="277"/>
      <c r="BL90" s="277"/>
      <c r="BM90" s="277"/>
      <c r="BN90" s="277"/>
      <c r="BP90" s="277"/>
      <c r="BR90" s="277"/>
      <c r="BS90" s="277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43" t="s">
        <v>16</v>
      </c>
      <c r="K91" s="276"/>
      <c r="L91" s="276"/>
      <c r="M91" s="277"/>
      <c r="N91" s="276"/>
      <c r="O91" s="276"/>
      <c r="P91" s="276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J91" s="277"/>
      <c r="BL91" s="277"/>
      <c r="BM91" s="277"/>
      <c r="BN91" s="277"/>
      <c r="BP91" s="277"/>
      <c r="BR91" s="277"/>
      <c r="BS91" s="277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43" t="s">
        <v>154</v>
      </c>
      <c r="K92" s="276"/>
      <c r="L92" s="276"/>
      <c r="M92" s="277"/>
      <c r="N92" s="276"/>
      <c r="O92" s="276"/>
      <c r="P92" s="276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J92" s="277"/>
      <c r="BL92" s="277"/>
      <c r="BM92" s="277"/>
      <c r="BN92" s="277"/>
      <c r="BP92" s="277"/>
      <c r="BR92" s="277"/>
      <c r="BS92" s="277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43" t="s">
        <v>193</v>
      </c>
      <c r="K93" s="276"/>
      <c r="L93" s="276"/>
      <c r="M93" s="277"/>
      <c r="N93" s="276"/>
      <c r="O93" s="276"/>
      <c r="P93" s="276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J93" s="277"/>
      <c r="BL93" s="277"/>
      <c r="BM93" s="277"/>
      <c r="BN93" s="277"/>
      <c r="BP93" s="277"/>
      <c r="BR93" s="277"/>
      <c r="BS93" s="277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43" t="s">
        <v>27</v>
      </c>
      <c r="K94" s="276"/>
      <c r="L94" s="276"/>
      <c r="M94" s="277"/>
      <c r="N94" s="276"/>
      <c r="O94" s="276"/>
      <c r="P94" s="276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J94" s="277"/>
      <c r="BL94" s="277"/>
      <c r="BM94" s="277"/>
      <c r="BN94" s="277"/>
      <c r="BP94" s="277"/>
      <c r="BR94" s="277"/>
      <c r="BS94" s="277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43" t="s">
        <v>17</v>
      </c>
      <c r="K95" s="276"/>
      <c r="L95" s="276"/>
      <c r="M95" s="277"/>
      <c r="N95" s="276"/>
      <c r="O95" s="276"/>
      <c r="P95" s="276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277"/>
      <c r="BE95" s="277"/>
      <c r="BF95" s="277"/>
      <c r="BG95" s="277"/>
      <c r="BH95" s="277"/>
      <c r="BJ95" s="277"/>
      <c r="BL95" s="277"/>
      <c r="BM95" s="277"/>
      <c r="BN95" s="277"/>
      <c r="BP95" s="277"/>
      <c r="BR95" s="277"/>
      <c r="BS95" s="277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43" t="s">
        <v>198</v>
      </c>
      <c r="K96" s="276"/>
      <c r="L96" s="276"/>
      <c r="M96" s="277"/>
      <c r="N96" s="276"/>
      <c r="O96" s="276"/>
      <c r="P96" s="276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J96" s="277"/>
      <c r="BL96" s="277"/>
      <c r="BM96" s="277"/>
      <c r="BN96" s="277"/>
      <c r="BP96" s="277"/>
      <c r="BR96" s="277"/>
      <c r="BS96" s="277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43" t="s">
        <v>41</v>
      </c>
      <c r="K97" s="276"/>
      <c r="L97" s="276"/>
      <c r="M97" s="277"/>
      <c r="N97" s="276"/>
      <c r="O97" s="276"/>
      <c r="P97" s="276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7"/>
      <c r="AY97" s="277"/>
      <c r="AZ97" s="277"/>
      <c r="BA97" s="277"/>
      <c r="BB97" s="277"/>
      <c r="BC97" s="277"/>
      <c r="BD97" s="277"/>
      <c r="BE97" s="277"/>
      <c r="BF97" s="277"/>
      <c r="BG97" s="277"/>
      <c r="BH97" s="277"/>
      <c r="BJ97" s="277"/>
      <c r="BL97" s="277"/>
      <c r="BM97" s="277"/>
      <c r="BN97" s="277"/>
      <c r="BP97" s="277"/>
      <c r="BR97" s="277"/>
      <c r="BS97" s="277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43" t="s">
        <v>28</v>
      </c>
      <c r="K98" s="276"/>
      <c r="L98" s="276"/>
      <c r="M98" s="277"/>
      <c r="N98" s="276"/>
      <c r="O98" s="276"/>
      <c r="P98" s="276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J98" s="277"/>
      <c r="BL98" s="277"/>
      <c r="BM98" s="277"/>
      <c r="BN98" s="277"/>
      <c r="BP98" s="277"/>
      <c r="BR98" s="277"/>
      <c r="BS98" s="277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43" t="s">
        <v>39</v>
      </c>
      <c r="K99" s="276"/>
      <c r="L99" s="276"/>
      <c r="M99" s="277"/>
      <c r="N99" s="276"/>
      <c r="O99" s="276"/>
      <c r="P99" s="276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277"/>
      <c r="AY99" s="277"/>
      <c r="AZ99" s="277"/>
      <c r="BA99" s="277"/>
      <c r="BB99" s="277"/>
      <c r="BC99" s="277"/>
      <c r="BD99" s="277"/>
      <c r="BE99" s="277"/>
      <c r="BF99" s="277"/>
      <c r="BG99" s="277"/>
      <c r="BH99" s="277"/>
      <c r="BJ99" s="277"/>
      <c r="BL99" s="277"/>
      <c r="BM99" s="277"/>
      <c r="BN99" s="277"/>
      <c r="BP99" s="277"/>
      <c r="BR99" s="277"/>
      <c r="BS99" s="277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43" t="s">
        <v>204</v>
      </c>
      <c r="K100" s="276"/>
      <c r="L100" s="276"/>
      <c r="M100" s="277"/>
      <c r="N100" s="276"/>
      <c r="O100" s="276"/>
      <c r="P100" s="276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7"/>
      <c r="AU100" s="277"/>
      <c r="AV100" s="277"/>
      <c r="AW100" s="277"/>
      <c r="AX100" s="277"/>
      <c r="AY100" s="277"/>
      <c r="AZ100" s="277"/>
      <c r="BA100" s="277"/>
      <c r="BB100" s="277"/>
      <c r="BC100" s="277"/>
      <c r="BD100" s="277"/>
      <c r="BE100" s="277"/>
      <c r="BF100" s="277"/>
      <c r="BG100" s="277"/>
      <c r="BH100" s="277"/>
      <c r="BJ100" s="277"/>
      <c r="BL100" s="277"/>
      <c r="BM100" s="277"/>
      <c r="BN100" s="277"/>
      <c r="BP100" s="277"/>
      <c r="BR100" s="277"/>
      <c r="BS100" s="277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43" t="s">
        <v>34</v>
      </c>
      <c r="K101" s="276"/>
      <c r="L101" s="276"/>
      <c r="M101" s="277"/>
      <c r="N101" s="276"/>
      <c r="O101" s="276"/>
      <c r="P101" s="276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7"/>
      <c r="BE101" s="277"/>
      <c r="BF101" s="277"/>
      <c r="BG101" s="277"/>
      <c r="BH101" s="277"/>
      <c r="BJ101" s="277"/>
      <c r="BL101" s="277"/>
      <c r="BM101" s="277"/>
      <c r="BN101" s="277"/>
      <c r="BP101" s="277"/>
      <c r="BR101" s="277"/>
      <c r="BS101" s="277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43" t="s">
        <v>250</v>
      </c>
      <c r="K102" s="276"/>
      <c r="L102" s="276"/>
      <c r="M102" s="277"/>
      <c r="N102" s="276"/>
      <c r="O102" s="276"/>
      <c r="P102" s="276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7"/>
      <c r="AU102" s="277"/>
      <c r="AV102" s="277"/>
      <c r="AW102" s="277"/>
      <c r="AX102" s="277"/>
      <c r="AY102" s="277"/>
      <c r="AZ102" s="277"/>
      <c r="BA102" s="277"/>
      <c r="BB102" s="277"/>
      <c r="BC102" s="277"/>
      <c r="BD102" s="277"/>
      <c r="BE102" s="277"/>
      <c r="BF102" s="277"/>
      <c r="BG102" s="277"/>
      <c r="BH102" s="277"/>
      <c r="BJ102" s="277"/>
      <c r="BL102" s="277"/>
      <c r="BM102" s="277"/>
      <c r="BN102" s="277"/>
      <c r="BP102" s="277"/>
      <c r="BR102" s="277"/>
      <c r="BS102" s="277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43" t="s">
        <v>10</v>
      </c>
      <c r="K103" s="276"/>
      <c r="L103" s="276"/>
      <c r="M103" s="277"/>
      <c r="N103" s="276"/>
      <c r="O103" s="276"/>
      <c r="P103" s="276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7"/>
      <c r="AU103" s="277"/>
      <c r="AV103" s="277"/>
      <c r="AW103" s="277"/>
      <c r="AX103" s="277"/>
      <c r="AY103" s="277"/>
      <c r="AZ103" s="277"/>
      <c r="BA103" s="277"/>
      <c r="BB103" s="277"/>
      <c r="BC103" s="277"/>
      <c r="BD103" s="277"/>
      <c r="BE103" s="277"/>
      <c r="BF103" s="277"/>
      <c r="BG103" s="277"/>
      <c r="BH103" s="277"/>
      <c r="BJ103" s="277"/>
      <c r="BL103" s="277"/>
      <c r="BM103" s="277"/>
      <c r="BN103" s="277"/>
      <c r="BP103" s="277"/>
      <c r="BR103" s="277"/>
      <c r="BS103" s="277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43" t="s">
        <v>22</v>
      </c>
      <c r="K104" s="276"/>
      <c r="L104" s="276"/>
      <c r="M104" s="277"/>
      <c r="N104" s="276"/>
      <c r="O104" s="276"/>
      <c r="P104" s="276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7"/>
      <c r="AU104" s="277"/>
      <c r="AV104" s="277"/>
      <c r="AW104" s="277"/>
      <c r="AX104" s="277"/>
      <c r="AY104" s="277"/>
      <c r="AZ104" s="277"/>
      <c r="BA104" s="277"/>
      <c r="BB104" s="277"/>
      <c r="BC104" s="277"/>
      <c r="BD104" s="277"/>
      <c r="BE104" s="277"/>
      <c r="BF104" s="277"/>
      <c r="BG104" s="277"/>
      <c r="BH104" s="277"/>
      <c r="BJ104" s="277"/>
      <c r="BL104" s="277"/>
      <c r="BM104" s="277"/>
      <c r="BN104" s="277"/>
      <c r="BP104" s="277"/>
      <c r="BR104" s="277"/>
      <c r="BS104" s="277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43" t="s">
        <v>7</v>
      </c>
      <c r="K105" s="276"/>
      <c r="L105" s="276"/>
      <c r="M105" s="277"/>
      <c r="N105" s="276"/>
      <c r="O105" s="276"/>
      <c r="P105" s="276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7"/>
      <c r="AU105" s="277"/>
      <c r="AV105" s="277"/>
      <c r="AW105" s="277"/>
      <c r="AX105" s="277"/>
      <c r="AY105" s="277"/>
      <c r="AZ105" s="277"/>
      <c r="BA105" s="277"/>
      <c r="BB105" s="277"/>
      <c r="BC105" s="277"/>
      <c r="BD105" s="277"/>
      <c r="BE105" s="277"/>
      <c r="BF105" s="277"/>
      <c r="BG105" s="277"/>
      <c r="BH105" s="277"/>
      <c r="BJ105" s="277"/>
      <c r="BL105" s="277"/>
      <c r="BM105" s="277"/>
      <c r="BN105" s="277"/>
      <c r="BP105" s="277"/>
      <c r="BR105" s="277"/>
      <c r="BS105" s="277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43" t="s">
        <v>200</v>
      </c>
      <c r="K106" s="276"/>
      <c r="L106" s="276"/>
      <c r="M106" s="277"/>
      <c r="N106" s="276"/>
      <c r="O106" s="276"/>
      <c r="P106" s="276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7"/>
      <c r="AU106" s="277"/>
      <c r="AV106" s="277"/>
      <c r="AW106" s="277"/>
      <c r="AX106" s="277"/>
      <c r="AY106" s="277"/>
      <c r="AZ106" s="277"/>
      <c r="BA106" s="277"/>
      <c r="BB106" s="277"/>
      <c r="BC106" s="277"/>
      <c r="BD106" s="277"/>
      <c r="BE106" s="277"/>
      <c r="BF106" s="277"/>
      <c r="BG106" s="277"/>
      <c r="BH106" s="277"/>
      <c r="BJ106" s="277"/>
      <c r="BL106" s="277"/>
      <c r="BM106" s="277"/>
      <c r="BN106" s="277"/>
      <c r="BP106" s="277"/>
      <c r="BR106" s="277"/>
      <c r="BS106" s="277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43" t="s">
        <v>3</v>
      </c>
      <c r="K107" s="276"/>
      <c r="L107" s="276"/>
      <c r="M107" s="277"/>
      <c r="N107" s="276"/>
      <c r="O107" s="276"/>
      <c r="P107" s="276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7"/>
      <c r="AU107" s="277"/>
      <c r="AV107" s="277"/>
      <c r="AW107" s="277"/>
      <c r="AX107" s="277"/>
      <c r="AY107" s="277"/>
      <c r="AZ107" s="277"/>
      <c r="BA107" s="277"/>
      <c r="BB107" s="277"/>
      <c r="BC107" s="277"/>
      <c r="BD107" s="277"/>
      <c r="BE107" s="277"/>
      <c r="BF107" s="277"/>
      <c r="BG107" s="277"/>
      <c r="BH107" s="277"/>
      <c r="BJ107" s="277"/>
      <c r="BL107" s="277"/>
      <c r="BM107" s="277"/>
      <c r="BN107" s="277"/>
      <c r="BP107" s="277"/>
      <c r="BR107" s="277"/>
      <c r="BS107" s="277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43" t="s">
        <v>12</v>
      </c>
      <c r="K108" s="276"/>
      <c r="L108" s="276"/>
      <c r="M108" s="277"/>
      <c r="N108" s="276"/>
      <c r="O108" s="276"/>
      <c r="P108" s="276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7"/>
      <c r="AU108" s="277"/>
      <c r="AV108" s="277"/>
      <c r="AW108" s="277"/>
      <c r="AX108" s="277"/>
      <c r="AY108" s="277"/>
      <c r="AZ108" s="277"/>
      <c r="BA108" s="277"/>
      <c r="BB108" s="277"/>
      <c r="BC108" s="277"/>
      <c r="BD108" s="277"/>
      <c r="BE108" s="277"/>
      <c r="BF108" s="277"/>
      <c r="BG108" s="277"/>
      <c r="BH108" s="277"/>
      <c r="BJ108" s="277"/>
      <c r="BL108" s="277"/>
      <c r="BM108" s="277"/>
      <c r="BN108" s="277"/>
      <c r="BP108" s="277"/>
      <c r="BR108" s="277"/>
      <c r="BS108" s="277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43" t="s">
        <v>188</v>
      </c>
      <c r="K109" s="276"/>
      <c r="L109" s="276"/>
      <c r="M109" s="277"/>
      <c r="N109" s="276"/>
      <c r="O109" s="276"/>
      <c r="P109" s="276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7"/>
      <c r="AU109" s="277"/>
      <c r="AV109" s="277"/>
      <c r="AW109" s="277"/>
      <c r="AX109" s="277"/>
      <c r="AY109" s="277"/>
      <c r="AZ109" s="277"/>
      <c r="BA109" s="277"/>
      <c r="BB109" s="277"/>
      <c r="BC109" s="277"/>
      <c r="BD109" s="277"/>
      <c r="BE109" s="277"/>
      <c r="BF109" s="277"/>
      <c r="BG109" s="277"/>
      <c r="BH109" s="277"/>
      <c r="BJ109" s="277"/>
      <c r="BL109" s="277"/>
      <c r="BM109" s="277"/>
      <c r="BN109" s="277"/>
      <c r="BP109" s="277"/>
      <c r="BR109" s="277"/>
      <c r="BS109" s="277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43" t="s">
        <v>2</v>
      </c>
      <c r="K110" s="276"/>
      <c r="L110" s="276"/>
      <c r="M110" s="277"/>
      <c r="N110" s="276"/>
      <c r="O110" s="276"/>
      <c r="P110" s="276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7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77"/>
      <c r="BJ110" s="277"/>
      <c r="BL110" s="277"/>
      <c r="BM110" s="277"/>
      <c r="BN110" s="277"/>
      <c r="BP110" s="277"/>
      <c r="BR110" s="277"/>
      <c r="BS110" s="277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43" t="s">
        <v>191</v>
      </c>
      <c r="K111" s="276"/>
      <c r="L111" s="276"/>
      <c r="M111" s="277"/>
      <c r="N111" s="276"/>
      <c r="O111" s="276"/>
      <c r="P111" s="276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7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77"/>
      <c r="BJ111" s="277"/>
      <c r="BL111" s="277"/>
      <c r="BM111" s="277"/>
      <c r="BN111" s="277"/>
      <c r="BP111" s="277"/>
      <c r="BR111" s="277"/>
      <c r="BS111" s="277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43" t="s">
        <v>194</v>
      </c>
      <c r="K112" s="276"/>
      <c r="L112" s="276"/>
      <c r="M112" s="277"/>
      <c r="N112" s="276"/>
      <c r="O112" s="276"/>
      <c r="P112" s="276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7"/>
      <c r="AU112" s="277"/>
      <c r="AV112" s="277"/>
      <c r="AW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77"/>
      <c r="BJ112" s="277"/>
      <c r="BL112" s="277"/>
      <c r="BM112" s="277"/>
      <c r="BN112" s="277"/>
      <c r="BP112" s="277"/>
      <c r="BR112" s="277"/>
      <c r="BS112" s="277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43" t="s">
        <v>195</v>
      </c>
      <c r="K113" s="276"/>
      <c r="L113" s="276"/>
      <c r="M113" s="277"/>
      <c r="N113" s="276"/>
      <c r="O113" s="276"/>
      <c r="P113" s="276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7"/>
      <c r="AU113" s="277"/>
      <c r="AV113" s="277"/>
      <c r="AW113" s="277"/>
      <c r="AX113" s="277"/>
      <c r="AY113" s="277"/>
      <c r="AZ113" s="277"/>
      <c r="BA113" s="277"/>
      <c r="BB113" s="277"/>
      <c r="BC113" s="277"/>
      <c r="BD113" s="277"/>
      <c r="BE113" s="277"/>
      <c r="BF113" s="277"/>
      <c r="BG113" s="277"/>
      <c r="BH113" s="277"/>
      <c r="BJ113" s="277"/>
      <c r="BL113" s="277"/>
      <c r="BM113" s="277"/>
      <c r="BN113" s="277"/>
      <c r="BP113" s="277"/>
      <c r="BR113" s="277"/>
      <c r="BS113" s="277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43" t="s">
        <v>5</v>
      </c>
      <c r="K114" s="276"/>
      <c r="L114" s="276"/>
      <c r="M114" s="277"/>
      <c r="N114" s="276"/>
      <c r="O114" s="276"/>
      <c r="P114" s="276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7"/>
      <c r="AU114" s="277"/>
      <c r="AV114" s="277"/>
      <c r="AW114" s="277"/>
      <c r="AX114" s="277"/>
      <c r="AY114" s="277"/>
      <c r="AZ114" s="277"/>
      <c r="BA114" s="277"/>
      <c r="BB114" s="277"/>
      <c r="BC114" s="277"/>
      <c r="BD114" s="277"/>
      <c r="BE114" s="277"/>
      <c r="BF114" s="277"/>
      <c r="BG114" s="277"/>
      <c r="BH114" s="277"/>
      <c r="BJ114" s="277"/>
      <c r="BL114" s="277"/>
      <c r="BM114" s="277"/>
      <c r="BN114" s="277"/>
      <c r="BP114" s="277"/>
      <c r="BR114" s="277"/>
      <c r="BS114" s="277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43" t="s">
        <v>197</v>
      </c>
      <c r="K115" s="276"/>
      <c r="L115" s="276"/>
      <c r="M115" s="277"/>
      <c r="N115" s="276"/>
      <c r="O115" s="276"/>
      <c r="P115" s="276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7"/>
      <c r="AU115" s="277"/>
      <c r="AV115" s="277"/>
      <c r="AW115" s="277"/>
      <c r="AX115" s="277"/>
      <c r="AY115" s="277"/>
      <c r="AZ115" s="277"/>
      <c r="BA115" s="277"/>
      <c r="BB115" s="277"/>
      <c r="BC115" s="277"/>
      <c r="BD115" s="277"/>
      <c r="BE115" s="277"/>
      <c r="BF115" s="277"/>
      <c r="BG115" s="277"/>
      <c r="BH115" s="277"/>
      <c r="BJ115" s="277"/>
      <c r="BL115" s="277"/>
      <c r="BM115" s="277"/>
      <c r="BN115" s="277"/>
      <c r="BP115" s="277"/>
      <c r="BR115" s="277"/>
      <c r="BS115" s="277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43" t="s">
        <v>26</v>
      </c>
      <c r="K116" s="276"/>
      <c r="L116" s="276"/>
      <c r="M116" s="277"/>
      <c r="N116" s="276"/>
      <c r="O116" s="276"/>
      <c r="P116" s="276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7"/>
      <c r="AU116" s="277"/>
      <c r="AV116" s="277"/>
      <c r="AW116" s="277"/>
      <c r="AX116" s="277"/>
      <c r="AY116" s="277"/>
      <c r="AZ116" s="277"/>
      <c r="BA116" s="277"/>
      <c r="BB116" s="277"/>
      <c r="BC116" s="277"/>
      <c r="BD116" s="277"/>
      <c r="BE116" s="277"/>
      <c r="BF116" s="277"/>
      <c r="BG116" s="277"/>
      <c r="BH116" s="277"/>
      <c r="BJ116" s="277"/>
      <c r="BL116" s="277"/>
      <c r="BM116" s="277"/>
      <c r="BN116" s="277"/>
      <c r="BP116" s="277"/>
      <c r="BR116" s="277"/>
      <c r="BS116" s="277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43" t="s">
        <v>201</v>
      </c>
      <c r="K117" s="276"/>
      <c r="L117" s="276"/>
      <c r="M117" s="277"/>
      <c r="N117" s="276"/>
      <c r="O117" s="276"/>
      <c r="P117" s="276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7"/>
      <c r="AU117" s="277"/>
      <c r="AV117" s="277"/>
      <c r="AW117" s="277"/>
      <c r="AX117" s="277"/>
      <c r="AY117" s="277"/>
      <c r="AZ117" s="277"/>
      <c r="BA117" s="277"/>
      <c r="BB117" s="277"/>
      <c r="BC117" s="277"/>
      <c r="BD117" s="277"/>
      <c r="BE117" s="277"/>
      <c r="BF117" s="277"/>
      <c r="BG117" s="277"/>
      <c r="BH117" s="277"/>
      <c r="BJ117" s="277"/>
      <c r="BL117" s="277"/>
      <c r="BM117" s="277"/>
      <c r="BN117" s="277"/>
      <c r="BP117" s="277"/>
      <c r="BR117" s="277"/>
      <c r="BS117" s="277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43" t="s">
        <v>40</v>
      </c>
      <c r="K118" s="276"/>
      <c r="L118" s="276"/>
      <c r="M118" s="277"/>
      <c r="N118" s="276"/>
      <c r="O118" s="276"/>
      <c r="P118" s="276"/>
      <c r="Q118" s="277"/>
      <c r="R118" s="277"/>
      <c r="S118" s="277"/>
      <c r="T118" s="277"/>
      <c r="U118" s="277"/>
      <c r="V118" s="277"/>
      <c r="W118" s="277"/>
      <c r="X118" s="277"/>
      <c r="Y118" s="277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7"/>
      <c r="AU118" s="277"/>
      <c r="AV118" s="277"/>
      <c r="AW118" s="277"/>
      <c r="AX118" s="277"/>
      <c r="AY118" s="277"/>
      <c r="AZ118" s="277"/>
      <c r="BA118" s="277"/>
      <c r="BB118" s="277"/>
      <c r="BC118" s="277"/>
      <c r="BD118" s="277"/>
      <c r="BE118" s="277"/>
      <c r="BF118" s="277"/>
      <c r="BG118" s="277"/>
      <c r="BH118" s="277"/>
      <c r="BJ118" s="277"/>
      <c r="BL118" s="277"/>
      <c r="BM118" s="277"/>
      <c r="BN118" s="277"/>
      <c r="BP118" s="277"/>
      <c r="BR118" s="277"/>
      <c r="BS118" s="277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43" t="s">
        <v>202</v>
      </c>
      <c r="K119" s="276"/>
      <c r="L119" s="276"/>
      <c r="M119" s="277"/>
      <c r="N119" s="276"/>
      <c r="O119" s="276"/>
      <c r="P119" s="276"/>
      <c r="Q119" s="277"/>
      <c r="R119" s="277"/>
      <c r="S119" s="277"/>
      <c r="T119" s="277"/>
      <c r="U119" s="277"/>
      <c r="V119" s="277"/>
      <c r="W119" s="277"/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J119" s="277"/>
      <c r="BL119" s="277"/>
      <c r="BM119" s="277"/>
      <c r="BN119" s="277"/>
      <c r="BP119" s="277"/>
      <c r="BR119" s="277"/>
      <c r="BS119" s="277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43" t="s">
        <v>30</v>
      </c>
      <c r="K120" s="276"/>
      <c r="L120" s="276"/>
      <c r="M120" s="277"/>
      <c r="N120" s="276"/>
      <c r="O120" s="276"/>
      <c r="P120" s="276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J120" s="277"/>
      <c r="BL120" s="277"/>
      <c r="BM120" s="277"/>
      <c r="BN120" s="277"/>
      <c r="BP120" s="277"/>
      <c r="BR120" s="277"/>
      <c r="BS120" s="277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43" t="s">
        <v>23</v>
      </c>
      <c r="K121" s="276"/>
      <c r="L121" s="276"/>
      <c r="M121" s="277"/>
      <c r="N121" s="276"/>
      <c r="O121" s="276"/>
      <c r="P121" s="276"/>
      <c r="Q121" s="277"/>
      <c r="R121" s="277"/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7"/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77"/>
      <c r="BJ121" s="277"/>
      <c r="BL121" s="277"/>
      <c r="BM121" s="277"/>
      <c r="BN121" s="277"/>
      <c r="BP121" s="277"/>
      <c r="BR121" s="277"/>
      <c r="BS121" s="277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43" t="s">
        <v>8</v>
      </c>
      <c r="K122" s="276"/>
      <c r="L122" s="276"/>
      <c r="M122" s="277"/>
      <c r="N122" s="276"/>
      <c r="O122" s="276"/>
      <c r="P122" s="276"/>
      <c r="Q122" s="277"/>
      <c r="R122" s="277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7"/>
      <c r="AU122" s="277"/>
      <c r="AV122" s="277"/>
      <c r="AW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77"/>
      <c r="BJ122" s="277"/>
      <c r="BL122" s="277"/>
      <c r="BM122" s="277"/>
      <c r="BN122" s="277"/>
      <c r="BP122" s="277"/>
      <c r="BR122" s="277"/>
      <c r="BS122" s="277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43" t="s">
        <v>205</v>
      </c>
      <c r="K123" s="276"/>
      <c r="L123" s="276"/>
      <c r="M123" s="277"/>
      <c r="N123" s="276"/>
      <c r="O123" s="276"/>
      <c r="P123" s="276"/>
      <c r="Q123" s="277"/>
      <c r="R123" s="277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7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77"/>
      <c r="BJ123" s="277"/>
      <c r="BL123" s="277"/>
      <c r="BM123" s="277"/>
      <c r="BN123" s="277"/>
      <c r="BP123" s="277"/>
      <c r="BR123" s="277"/>
      <c r="BS123" s="277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43" t="s">
        <v>36</v>
      </c>
      <c r="K124" s="276"/>
      <c r="L124" s="276"/>
      <c r="M124" s="277"/>
      <c r="N124" s="276"/>
      <c r="O124" s="276"/>
      <c r="P124" s="276"/>
      <c r="Q124" s="277"/>
      <c r="R124" s="277"/>
      <c r="S124" s="277"/>
      <c r="T124" s="277"/>
      <c r="U124" s="277"/>
      <c r="V124" s="277"/>
      <c r="W124" s="277"/>
      <c r="X124" s="277"/>
      <c r="Y124" s="277"/>
      <c r="Z124" s="277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7"/>
      <c r="AU124" s="277"/>
      <c r="AV124" s="277"/>
      <c r="AW124" s="277"/>
      <c r="AX124" s="277"/>
      <c r="AY124" s="277"/>
      <c r="AZ124" s="277"/>
      <c r="BA124" s="277"/>
      <c r="BB124" s="277"/>
      <c r="BC124" s="277"/>
      <c r="BD124" s="277"/>
      <c r="BE124" s="277"/>
      <c r="BF124" s="277"/>
      <c r="BG124" s="277"/>
      <c r="BH124" s="277"/>
      <c r="BJ124" s="277"/>
      <c r="BL124" s="277"/>
      <c r="BM124" s="277"/>
      <c r="BN124" s="277"/>
      <c r="BP124" s="277"/>
      <c r="BR124" s="277"/>
      <c r="BS124" s="277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43" t="s">
        <v>251</v>
      </c>
      <c r="K125" s="276"/>
      <c r="L125" s="276"/>
      <c r="M125" s="277"/>
      <c r="N125" s="276"/>
      <c r="O125" s="276"/>
      <c r="P125" s="276"/>
      <c r="Q125" s="277"/>
      <c r="R125" s="277"/>
      <c r="S125" s="277"/>
      <c r="T125" s="277"/>
      <c r="U125" s="277"/>
      <c r="V125" s="277"/>
      <c r="W125" s="277"/>
      <c r="X125" s="277"/>
      <c r="Y125" s="277"/>
      <c r="Z125" s="277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7"/>
      <c r="AU125" s="277"/>
      <c r="AV125" s="277"/>
      <c r="AW125" s="277"/>
      <c r="AX125" s="277"/>
      <c r="AY125" s="277"/>
      <c r="AZ125" s="277"/>
      <c r="BA125" s="277"/>
      <c r="BB125" s="277"/>
      <c r="BC125" s="277"/>
      <c r="BD125" s="277"/>
      <c r="BE125" s="277"/>
      <c r="BF125" s="277"/>
      <c r="BG125" s="277"/>
      <c r="BH125" s="277"/>
      <c r="BJ125" s="277"/>
      <c r="BL125" s="277"/>
      <c r="BM125" s="277"/>
      <c r="BN125" s="277"/>
      <c r="BP125" s="277"/>
      <c r="BR125" s="277"/>
      <c r="BS125" s="277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43" t="s">
        <v>252</v>
      </c>
      <c r="K126" s="276"/>
      <c r="L126" s="276"/>
      <c r="M126" s="277"/>
      <c r="N126" s="276"/>
      <c r="O126" s="276"/>
      <c r="P126" s="276"/>
      <c r="Q126" s="277"/>
      <c r="R126" s="277"/>
      <c r="S126" s="277"/>
      <c r="T126" s="277"/>
      <c r="U126" s="277"/>
      <c r="V126" s="277"/>
      <c r="W126" s="277"/>
      <c r="X126" s="277"/>
      <c r="Y126" s="277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7"/>
      <c r="AU126" s="277"/>
      <c r="AV126" s="277"/>
      <c r="AW126" s="277"/>
      <c r="AX126" s="277"/>
      <c r="AY126" s="277"/>
      <c r="AZ126" s="277"/>
      <c r="BA126" s="277"/>
      <c r="BB126" s="277"/>
      <c r="BC126" s="277"/>
      <c r="BD126" s="277"/>
      <c r="BE126" s="277"/>
      <c r="BF126" s="277"/>
      <c r="BG126" s="277"/>
      <c r="BH126" s="277"/>
      <c r="BJ126" s="277"/>
      <c r="BL126" s="277"/>
      <c r="BM126" s="277"/>
      <c r="BN126" s="277"/>
      <c r="BP126" s="277"/>
      <c r="BR126" s="277"/>
      <c r="BS126" s="277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43" t="s">
        <v>6</v>
      </c>
      <c r="K127" s="276"/>
      <c r="L127" s="276"/>
      <c r="M127" s="277"/>
      <c r="N127" s="276"/>
      <c r="O127" s="276"/>
      <c r="P127" s="276"/>
      <c r="Q127" s="277"/>
      <c r="R127" s="277"/>
      <c r="S127" s="277"/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7"/>
      <c r="AU127" s="277"/>
      <c r="AV127" s="277"/>
      <c r="AW127" s="277"/>
      <c r="AX127" s="277"/>
      <c r="AY127" s="277"/>
      <c r="AZ127" s="277"/>
      <c r="BA127" s="277"/>
      <c r="BB127" s="277"/>
      <c r="BC127" s="277"/>
      <c r="BD127" s="277"/>
      <c r="BE127" s="277"/>
      <c r="BF127" s="277"/>
      <c r="BG127" s="277"/>
      <c r="BH127" s="277"/>
      <c r="BJ127" s="277"/>
      <c r="BL127" s="277"/>
      <c r="BM127" s="277"/>
      <c r="BN127" s="277"/>
      <c r="BP127" s="277"/>
      <c r="BR127" s="277"/>
      <c r="BS127" s="277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43" t="s">
        <v>187</v>
      </c>
      <c r="K128" s="276"/>
      <c r="L128" s="276"/>
      <c r="M128" s="277"/>
      <c r="N128" s="276"/>
      <c r="O128" s="276"/>
      <c r="P128" s="276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7"/>
      <c r="AU128" s="277"/>
      <c r="AV128" s="277"/>
      <c r="AW128" s="277"/>
      <c r="AX128" s="277"/>
      <c r="AY128" s="277"/>
      <c r="AZ128" s="277"/>
      <c r="BA128" s="277"/>
      <c r="BB128" s="277"/>
      <c r="BC128" s="277"/>
      <c r="BD128" s="277"/>
      <c r="BE128" s="277"/>
      <c r="BF128" s="277"/>
      <c r="BG128" s="277"/>
      <c r="BH128" s="277"/>
      <c r="BJ128" s="277"/>
      <c r="BL128" s="277"/>
      <c r="BM128" s="277"/>
      <c r="BN128" s="277"/>
      <c r="BP128" s="277"/>
      <c r="BR128" s="277"/>
      <c r="BS128" s="277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43" t="s">
        <v>13</v>
      </c>
      <c r="K129" s="276"/>
      <c r="L129" s="276"/>
      <c r="M129" s="277"/>
      <c r="N129" s="276"/>
      <c r="O129" s="276"/>
      <c r="P129" s="276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7"/>
      <c r="AU129" s="277"/>
      <c r="AV129" s="277"/>
      <c r="AW129" s="277"/>
      <c r="AX129" s="277"/>
      <c r="AY129" s="277"/>
      <c r="AZ129" s="277"/>
      <c r="BA129" s="277"/>
      <c r="BB129" s="277"/>
      <c r="BC129" s="277"/>
      <c r="BD129" s="277"/>
      <c r="BE129" s="277"/>
      <c r="BF129" s="277"/>
      <c r="BG129" s="277"/>
      <c r="BH129" s="277"/>
      <c r="BJ129" s="277"/>
      <c r="BL129" s="277"/>
      <c r="BM129" s="277"/>
      <c r="BN129" s="277"/>
      <c r="BP129" s="277"/>
      <c r="BR129" s="277"/>
      <c r="BS129" s="277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43" t="s">
        <v>189</v>
      </c>
      <c r="K130" s="276"/>
      <c r="L130" s="276"/>
      <c r="M130" s="277"/>
      <c r="N130" s="276"/>
      <c r="O130" s="276"/>
      <c r="P130" s="276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7"/>
      <c r="AU130" s="277"/>
      <c r="AV130" s="277"/>
      <c r="AW130" s="277"/>
      <c r="AX130" s="277"/>
      <c r="AY130" s="277"/>
      <c r="AZ130" s="277"/>
      <c r="BA130" s="277"/>
      <c r="BB130" s="277"/>
      <c r="BC130" s="277"/>
      <c r="BD130" s="277"/>
      <c r="BE130" s="277"/>
      <c r="BF130" s="277"/>
      <c r="BG130" s="277"/>
      <c r="BH130" s="277"/>
      <c r="BJ130" s="277"/>
      <c r="BL130" s="277"/>
      <c r="BM130" s="277"/>
      <c r="BN130" s="277"/>
      <c r="BP130" s="277"/>
      <c r="BR130" s="277"/>
      <c r="BS130" s="277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43" t="s">
        <v>15</v>
      </c>
      <c r="K131" s="276"/>
      <c r="L131" s="276"/>
      <c r="M131" s="277"/>
      <c r="N131" s="276"/>
      <c r="O131" s="276"/>
      <c r="P131" s="276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J131" s="277"/>
      <c r="BL131" s="277"/>
      <c r="BM131" s="277"/>
      <c r="BN131" s="277"/>
      <c r="BP131" s="277"/>
      <c r="BR131" s="277"/>
      <c r="BS131" s="277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43" t="s">
        <v>190</v>
      </c>
      <c r="K132" s="276"/>
      <c r="L132" s="276"/>
      <c r="M132" s="277"/>
      <c r="N132" s="276"/>
      <c r="O132" s="276"/>
      <c r="P132" s="276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7"/>
      <c r="AU132" s="277"/>
      <c r="AV132" s="277"/>
      <c r="AW132" s="277"/>
      <c r="AX132" s="277"/>
      <c r="AY132" s="277"/>
      <c r="AZ132" s="277"/>
      <c r="BA132" s="277"/>
      <c r="BB132" s="277"/>
      <c r="BC132" s="277"/>
      <c r="BD132" s="277"/>
      <c r="BE132" s="277"/>
      <c r="BF132" s="277"/>
      <c r="BG132" s="277"/>
      <c r="BH132" s="277"/>
      <c r="BJ132" s="277"/>
      <c r="BL132" s="277"/>
      <c r="BM132" s="277"/>
      <c r="BN132" s="277"/>
      <c r="BP132" s="277"/>
      <c r="BR132" s="277"/>
      <c r="BS132" s="277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43" t="s">
        <v>21</v>
      </c>
      <c r="K133" s="276"/>
      <c r="L133" s="276"/>
      <c r="M133" s="277"/>
      <c r="N133" s="276"/>
      <c r="O133" s="276"/>
      <c r="P133" s="276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7"/>
      <c r="AU133" s="277"/>
      <c r="AV133" s="277"/>
      <c r="AW133" s="277"/>
      <c r="AX133" s="277"/>
      <c r="AY133" s="277"/>
      <c r="AZ133" s="277"/>
      <c r="BA133" s="277"/>
      <c r="BB133" s="277"/>
      <c r="BC133" s="277"/>
      <c r="BD133" s="277"/>
      <c r="BE133" s="277"/>
      <c r="BF133" s="277"/>
      <c r="BG133" s="277"/>
      <c r="BH133" s="277"/>
      <c r="BJ133" s="277"/>
      <c r="BL133" s="277"/>
      <c r="BM133" s="277"/>
      <c r="BN133" s="277"/>
      <c r="BP133" s="277"/>
      <c r="BR133" s="277"/>
      <c r="BS133" s="277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43" t="s">
        <v>32</v>
      </c>
      <c r="K134" s="276"/>
      <c r="L134" s="276"/>
      <c r="M134" s="277"/>
      <c r="N134" s="276"/>
      <c r="O134" s="276"/>
      <c r="P134" s="276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J134" s="277"/>
      <c r="BL134" s="277"/>
      <c r="BM134" s="277"/>
      <c r="BN134" s="277"/>
      <c r="BP134" s="277"/>
      <c r="BR134" s="277"/>
      <c r="BS134" s="277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43" t="s">
        <v>192</v>
      </c>
      <c r="K135" s="276"/>
      <c r="L135" s="276"/>
      <c r="M135" s="277"/>
      <c r="N135" s="276"/>
      <c r="O135" s="276"/>
      <c r="P135" s="276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77"/>
      <c r="AE135" s="277"/>
      <c r="AF135" s="277"/>
      <c r="AG135" s="277"/>
      <c r="AH135" s="277"/>
      <c r="AI135" s="277"/>
      <c r="AJ135" s="277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7"/>
      <c r="AU135" s="277"/>
      <c r="AV135" s="277"/>
      <c r="AW135" s="277"/>
      <c r="AX135" s="277"/>
      <c r="AY135" s="277"/>
      <c r="AZ135" s="277"/>
      <c r="BA135" s="277"/>
      <c r="BB135" s="277"/>
      <c r="BC135" s="277"/>
      <c r="BD135" s="277"/>
      <c r="BE135" s="277"/>
      <c r="BF135" s="277"/>
      <c r="BG135" s="277"/>
      <c r="BH135" s="277"/>
      <c r="BJ135" s="277"/>
      <c r="BL135" s="277"/>
      <c r="BM135" s="277"/>
      <c r="BN135" s="277"/>
      <c r="BP135" s="277"/>
      <c r="BR135" s="277"/>
      <c r="BS135" s="277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43" t="s">
        <v>184</v>
      </c>
      <c r="K136" s="276"/>
      <c r="L136" s="276"/>
      <c r="M136" s="277"/>
      <c r="N136" s="276"/>
      <c r="O136" s="276"/>
      <c r="P136" s="276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77"/>
      <c r="AE136" s="277"/>
      <c r="AF136" s="277"/>
      <c r="AG136" s="277"/>
      <c r="AH136" s="277"/>
      <c r="AI136" s="277"/>
      <c r="AJ136" s="277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7"/>
      <c r="AU136" s="277"/>
      <c r="AV136" s="277"/>
      <c r="AW136" s="277"/>
      <c r="AX136" s="277"/>
      <c r="AY136" s="277"/>
      <c r="AZ136" s="277"/>
      <c r="BA136" s="277"/>
      <c r="BB136" s="277"/>
      <c r="BC136" s="277"/>
      <c r="BD136" s="277"/>
      <c r="BE136" s="277"/>
      <c r="BF136" s="277"/>
      <c r="BG136" s="277"/>
      <c r="BH136" s="277"/>
      <c r="BJ136" s="277"/>
      <c r="BL136" s="277"/>
      <c r="BM136" s="277"/>
      <c r="BN136" s="277"/>
      <c r="BP136" s="277"/>
      <c r="BR136" s="277"/>
      <c r="BS136" s="277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43" t="s">
        <v>11</v>
      </c>
      <c r="K137" s="276"/>
      <c r="L137" s="276"/>
      <c r="M137" s="277"/>
      <c r="N137" s="276"/>
      <c r="O137" s="276"/>
      <c r="P137" s="276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J137" s="277"/>
      <c r="BL137" s="277"/>
      <c r="BM137" s="277"/>
      <c r="BN137" s="277"/>
      <c r="BP137" s="277"/>
      <c r="BR137" s="277"/>
      <c r="BS137" s="277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43" t="s">
        <v>29</v>
      </c>
      <c r="K138" s="276"/>
      <c r="L138" s="276"/>
      <c r="M138" s="277"/>
      <c r="N138" s="276"/>
      <c r="O138" s="276"/>
      <c r="P138" s="276"/>
      <c r="Q138" s="277"/>
      <c r="R138" s="277"/>
      <c r="S138" s="277"/>
      <c r="T138" s="277"/>
      <c r="U138" s="277"/>
      <c r="V138" s="277"/>
      <c r="W138" s="277"/>
      <c r="X138" s="277"/>
      <c r="Y138" s="277"/>
      <c r="Z138" s="277"/>
      <c r="AA138" s="277"/>
      <c r="AB138" s="277"/>
      <c r="AC138" s="277"/>
      <c r="AD138" s="277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7"/>
      <c r="AU138" s="277"/>
      <c r="AV138" s="277"/>
      <c r="AW138" s="277"/>
      <c r="AX138" s="277"/>
      <c r="AY138" s="277"/>
      <c r="AZ138" s="277"/>
      <c r="BA138" s="277"/>
      <c r="BB138" s="277"/>
      <c r="BC138" s="277"/>
      <c r="BD138" s="277"/>
      <c r="BE138" s="277"/>
      <c r="BF138" s="277"/>
      <c r="BG138" s="277"/>
      <c r="BH138" s="277"/>
      <c r="BJ138" s="277"/>
      <c r="BL138" s="277"/>
      <c r="BM138" s="277"/>
      <c r="BN138" s="277"/>
      <c r="BP138" s="277"/>
      <c r="BR138" s="277"/>
      <c r="BS138" s="277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43" t="s">
        <v>243</v>
      </c>
      <c r="K139" s="276"/>
      <c r="L139" s="276"/>
      <c r="M139" s="277"/>
      <c r="N139" s="276"/>
      <c r="O139" s="276"/>
      <c r="P139" s="276"/>
      <c r="Q139" s="277"/>
      <c r="R139" s="277"/>
      <c r="S139" s="277"/>
      <c r="T139" s="277"/>
      <c r="U139" s="277"/>
      <c r="V139" s="277"/>
      <c r="W139" s="277"/>
      <c r="X139" s="277"/>
      <c r="Y139" s="277"/>
      <c r="Z139" s="277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7"/>
      <c r="AU139" s="277"/>
      <c r="AV139" s="277"/>
      <c r="AW139" s="277"/>
      <c r="AX139" s="277"/>
      <c r="AY139" s="277"/>
      <c r="AZ139" s="277"/>
      <c r="BA139" s="277"/>
      <c r="BB139" s="277"/>
      <c r="BC139" s="277"/>
      <c r="BD139" s="277"/>
      <c r="BE139" s="277"/>
      <c r="BF139" s="277"/>
      <c r="BG139" s="277"/>
      <c r="BH139" s="277"/>
      <c r="BJ139" s="277"/>
      <c r="BL139" s="277"/>
      <c r="BM139" s="277"/>
      <c r="BN139" s="277"/>
      <c r="BP139" s="277"/>
      <c r="BR139" s="277"/>
      <c r="BS139" s="277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43" t="s">
        <v>19</v>
      </c>
      <c r="K140" s="276"/>
      <c r="L140" s="276"/>
      <c r="M140" s="277"/>
      <c r="N140" s="276"/>
      <c r="O140" s="276"/>
      <c r="P140" s="276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7"/>
      <c r="AU140" s="277"/>
      <c r="AV140" s="277"/>
      <c r="AW140" s="277"/>
      <c r="AX140" s="277"/>
      <c r="AY140" s="277"/>
      <c r="AZ140" s="277"/>
      <c r="BA140" s="277"/>
      <c r="BB140" s="277"/>
      <c r="BC140" s="277"/>
      <c r="BD140" s="277"/>
      <c r="BE140" s="277"/>
      <c r="BF140" s="277"/>
      <c r="BG140" s="277"/>
      <c r="BH140" s="277"/>
      <c r="BJ140" s="277"/>
      <c r="BL140" s="277"/>
      <c r="BM140" s="277"/>
      <c r="BN140" s="277"/>
      <c r="BP140" s="277"/>
      <c r="BR140" s="277"/>
      <c r="BS140" s="277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43" t="s">
        <v>4</v>
      </c>
      <c r="K141" s="276"/>
      <c r="L141" s="276"/>
      <c r="M141" s="277"/>
      <c r="N141" s="276"/>
      <c r="O141" s="276"/>
      <c r="P141" s="276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7"/>
      <c r="AU141" s="277"/>
      <c r="AV141" s="277"/>
      <c r="AW141" s="277"/>
      <c r="AX141" s="277"/>
      <c r="AY141" s="277"/>
      <c r="AZ141" s="277"/>
      <c r="BA141" s="277"/>
      <c r="BB141" s="277"/>
      <c r="BC141" s="277"/>
      <c r="BD141" s="277"/>
      <c r="BE141" s="277"/>
      <c r="BF141" s="277"/>
      <c r="BG141" s="277"/>
      <c r="BH141" s="277"/>
      <c r="BJ141" s="277"/>
      <c r="BL141" s="277"/>
      <c r="BM141" s="277"/>
      <c r="BN141" s="277"/>
      <c r="BP141" s="277"/>
      <c r="BR141" s="277"/>
      <c r="BS141" s="277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43" t="s">
        <v>31</v>
      </c>
      <c r="K142" s="276"/>
      <c r="L142" s="276"/>
      <c r="M142" s="277"/>
      <c r="N142" s="276"/>
      <c r="O142" s="276"/>
      <c r="P142" s="276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7"/>
      <c r="AU142" s="277"/>
      <c r="AV142" s="277"/>
      <c r="AW142" s="277"/>
      <c r="AX142" s="277"/>
      <c r="AY142" s="277"/>
      <c r="AZ142" s="277"/>
      <c r="BA142" s="277"/>
      <c r="BB142" s="277"/>
      <c r="BC142" s="277"/>
      <c r="BD142" s="277"/>
      <c r="BE142" s="277"/>
      <c r="BF142" s="277"/>
      <c r="BG142" s="277"/>
      <c r="BH142" s="277"/>
      <c r="BJ142" s="277"/>
      <c r="BL142" s="277"/>
      <c r="BM142" s="277"/>
      <c r="BN142" s="277"/>
      <c r="BP142" s="277"/>
      <c r="BR142" s="277"/>
      <c r="BS142" s="277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43" t="s">
        <v>25</v>
      </c>
      <c r="K143" s="276"/>
      <c r="L143" s="276"/>
      <c r="M143" s="277"/>
      <c r="N143" s="276"/>
      <c r="O143" s="276"/>
      <c r="P143" s="276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J143" s="277"/>
      <c r="BL143" s="277"/>
      <c r="BM143" s="277"/>
      <c r="BN143" s="277"/>
      <c r="BP143" s="277"/>
      <c r="BR143" s="277"/>
      <c r="BS143" s="277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43" t="s">
        <v>203</v>
      </c>
      <c r="K144" s="276"/>
      <c r="L144" s="276"/>
      <c r="M144" s="277"/>
      <c r="N144" s="276"/>
      <c r="O144" s="276"/>
      <c r="P144" s="276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7"/>
      <c r="AU144" s="277"/>
      <c r="AV144" s="277"/>
      <c r="AW144" s="277"/>
      <c r="AX144" s="277"/>
      <c r="AY144" s="277"/>
      <c r="AZ144" s="277"/>
      <c r="BA144" s="277"/>
      <c r="BB144" s="277"/>
      <c r="BC144" s="277"/>
      <c r="BD144" s="277"/>
      <c r="BE144" s="277"/>
      <c r="BF144" s="277"/>
      <c r="BG144" s="277"/>
      <c r="BH144" s="277"/>
      <c r="BJ144" s="277"/>
      <c r="BL144" s="277"/>
      <c r="BM144" s="277"/>
      <c r="BN144" s="277"/>
      <c r="BP144" s="277"/>
      <c r="BR144" s="277"/>
      <c r="BS144" s="277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43" t="s">
        <v>37</v>
      </c>
      <c r="K145" s="276"/>
      <c r="L145" s="276"/>
      <c r="M145" s="277"/>
      <c r="N145" s="276"/>
      <c r="O145" s="276"/>
      <c r="P145" s="276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J145" s="277"/>
      <c r="BL145" s="277"/>
      <c r="BM145" s="277"/>
      <c r="BN145" s="277"/>
      <c r="BP145" s="277"/>
      <c r="BR145" s="277"/>
      <c r="BS145" s="277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43" t="s">
        <v>18</v>
      </c>
      <c r="K146" s="276"/>
      <c r="L146" s="276"/>
      <c r="M146" s="277"/>
      <c r="N146" s="276"/>
      <c r="O146" s="276"/>
      <c r="P146" s="276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J146" s="277"/>
      <c r="BL146" s="277"/>
      <c r="BM146" s="277"/>
      <c r="BN146" s="277"/>
      <c r="BP146" s="277"/>
      <c r="BR146" s="277"/>
      <c r="BS146" s="277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43" t="s">
        <v>14</v>
      </c>
      <c r="K147" s="276"/>
      <c r="L147" s="276"/>
      <c r="M147" s="277"/>
      <c r="N147" s="276"/>
      <c r="O147" s="276"/>
      <c r="P147" s="276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7"/>
      <c r="BH147" s="277"/>
      <c r="BJ147" s="277"/>
      <c r="BL147" s="277"/>
      <c r="BM147" s="277"/>
      <c r="BN147" s="277"/>
      <c r="BP147" s="277"/>
      <c r="BR147" s="277"/>
      <c r="BS147" s="277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43" t="s">
        <v>35</v>
      </c>
      <c r="K148" s="276"/>
      <c r="L148" s="276"/>
      <c r="M148" s="277"/>
      <c r="N148" s="276"/>
      <c r="O148" s="276"/>
      <c r="P148" s="276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J148" s="277"/>
      <c r="BL148" s="277"/>
      <c r="BM148" s="277"/>
      <c r="BN148" s="277"/>
      <c r="BP148" s="277"/>
      <c r="BR148" s="277"/>
      <c r="BS148" s="277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43" t="s">
        <v>20</v>
      </c>
      <c r="K149" s="276"/>
      <c r="L149" s="276"/>
      <c r="M149" s="277"/>
      <c r="N149" s="276"/>
      <c r="O149" s="276"/>
      <c r="P149" s="276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7"/>
      <c r="AU149" s="277"/>
      <c r="AV149" s="277"/>
      <c r="AW149" s="277"/>
      <c r="AX149" s="277"/>
      <c r="AY149" s="277"/>
      <c r="AZ149" s="277"/>
      <c r="BA149" s="277"/>
      <c r="BB149" s="277"/>
      <c r="BC149" s="277"/>
      <c r="BD149" s="277"/>
      <c r="BE149" s="277"/>
      <c r="BF149" s="277"/>
      <c r="BG149" s="277"/>
      <c r="BH149" s="277"/>
      <c r="BJ149" s="277"/>
      <c r="BL149" s="277"/>
      <c r="BM149" s="277"/>
      <c r="BN149" s="277"/>
      <c r="BP149" s="277"/>
      <c r="BR149" s="277"/>
      <c r="BS149" s="277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43" t="s">
        <v>52</v>
      </c>
      <c r="K150" s="276"/>
      <c r="L150" s="276"/>
      <c r="M150" s="277"/>
      <c r="N150" s="276"/>
      <c r="O150" s="276"/>
      <c r="P150" s="276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7"/>
      <c r="AU150" s="277"/>
      <c r="AV150" s="277"/>
      <c r="AW150" s="277"/>
      <c r="AX150" s="277"/>
      <c r="AY150" s="277"/>
      <c r="AZ150" s="277"/>
      <c r="BA150" s="277"/>
      <c r="BB150" s="277"/>
      <c r="BC150" s="277"/>
      <c r="BD150" s="277"/>
      <c r="BE150" s="277"/>
      <c r="BF150" s="277"/>
      <c r="BG150" s="277"/>
      <c r="BH150" s="277"/>
      <c r="BJ150" s="277"/>
      <c r="BL150" s="277"/>
      <c r="BM150" s="277"/>
      <c r="BN150" s="277"/>
      <c r="BP150" s="277"/>
      <c r="BR150" s="277"/>
      <c r="BS150" s="277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43" t="s">
        <v>225</v>
      </c>
      <c r="K151" s="276"/>
      <c r="L151" s="276"/>
      <c r="M151" s="277"/>
      <c r="N151" s="276"/>
      <c r="O151" s="276"/>
      <c r="P151" s="276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7"/>
      <c r="AU151" s="277"/>
      <c r="AV151" s="277"/>
      <c r="AW151" s="277"/>
      <c r="AX151" s="277"/>
      <c r="AY151" s="277"/>
      <c r="AZ151" s="277"/>
      <c r="BA151" s="277"/>
      <c r="BB151" s="277"/>
      <c r="BC151" s="277"/>
      <c r="BD151" s="277"/>
      <c r="BE151" s="277"/>
      <c r="BF151" s="277"/>
      <c r="BG151" s="277"/>
      <c r="BH151" s="277"/>
      <c r="BJ151" s="277"/>
      <c r="BL151" s="277"/>
      <c r="BM151" s="277"/>
      <c r="BN151" s="277"/>
      <c r="BP151" s="277"/>
      <c r="BR151" s="277"/>
      <c r="BS151" s="277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43" t="s">
        <v>253</v>
      </c>
      <c r="K152" s="276"/>
      <c r="L152" s="276"/>
      <c r="M152" s="277"/>
      <c r="N152" s="276"/>
      <c r="O152" s="276"/>
      <c r="P152" s="276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7"/>
      <c r="AU152" s="277"/>
      <c r="AV152" s="277"/>
      <c r="AW152" s="277"/>
      <c r="AX152" s="277"/>
      <c r="AY152" s="277"/>
      <c r="AZ152" s="277"/>
      <c r="BA152" s="277"/>
      <c r="BB152" s="277"/>
      <c r="BC152" s="277"/>
      <c r="BD152" s="277"/>
      <c r="BE152" s="277"/>
      <c r="BF152" s="277"/>
      <c r="BG152" s="277"/>
      <c r="BH152" s="277"/>
      <c r="BJ152" s="277"/>
      <c r="BL152" s="277"/>
      <c r="BM152" s="277"/>
      <c r="BN152" s="277"/>
      <c r="BP152" s="277"/>
      <c r="BR152" s="277"/>
      <c r="BS152" s="277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43" t="s">
        <v>255</v>
      </c>
      <c r="K153" s="276"/>
      <c r="L153" s="276"/>
      <c r="M153" s="277"/>
      <c r="N153" s="276"/>
      <c r="O153" s="276"/>
      <c r="P153" s="276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7"/>
      <c r="AU153" s="277"/>
      <c r="AV153" s="277"/>
      <c r="AW153" s="277"/>
      <c r="AX153" s="277"/>
      <c r="AY153" s="277"/>
      <c r="AZ153" s="277"/>
      <c r="BA153" s="277"/>
      <c r="BB153" s="277"/>
      <c r="BC153" s="277"/>
      <c r="BD153" s="277"/>
      <c r="BE153" s="277"/>
      <c r="BF153" s="277"/>
      <c r="BG153" s="277"/>
      <c r="BH153" s="277"/>
      <c r="BJ153" s="277"/>
      <c r="BL153" s="277"/>
      <c r="BM153" s="277"/>
      <c r="BN153" s="277"/>
      <c r="BP153" s="277"/>
      <c r="BR153" s="277"/>
      <c r="BS153" s="277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43" t="s">
        <v>256</v>
      </c>
      <c r="K154" s="276"/>
      <c r="L154" s="276"/>
      <c r="M154" s="277"/>
      <c r="N154" s="276"/>
      <c r="O154" s="276"/>
      <c r="P154" s="276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7"/>
      <c r="AU154" s="277"/>
      <c r="AV154" s="277"/>
      <c r="AW154" s="277"/>
      <c r="AX154" s="277"/>
      <c r="AY154" s="277"/>
      <c r="AZ154" s="277"/>
      <c r="BA154" s="277"/>
      <c r="BB154" s="277"/>
      <c r="BC154" s="277"/>
      <c r="BD154" s="277"/>
      <c r="BE154" s="277"/>
      <c r="BF154" s="277"/>
      <c r="BG154" s="277"/>
      <c r="BH154" s="277"/>
      <c r="BJ154" s="277"/>
      <c r="BL154" s="277"/>
      <c r="BM154" s="277"/>
      <c r="BN154" s="277"/>
      <c r="BP154" s="277"/>
      <c r="BR154" s="277"/>
      <c r="BS154" s="277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43" t="s">
        <v>257</v>
      </c>
      <c r="K155" s="276"/>
      <c r="L155" s="276"/>
      <c r="M155" s="277"/>
      <c r="N155" s="276"/>
      <c r="O155" s="276"/>
      <c r="P155" s="276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7"/>
      <c r="AU155" s="277"/>
      <c r="AV155" s="277"/>
      <c r="AW155" s="277"/>
      <c r="AX155" s="277"/>
      <c r="AY155" s="277"/>
      <c r="AZ155" s="277"/>
      <c r="BA155" s="277"/>
      <c r="BB155" s="277"/>
      <c r="BC155" s="277"/>
      <c r="BD155" s="277"/>
      <c r="BE155" s="277"/>
      <c r="BF155" s="277"/>
      <c r="BG155" s="277"/>
      <c r="BH155" s="277"/>
      <c r="BJ155" s="277"/>
      <c r="BL155" s="277"/>
      <c r="BM155" s="277"/>
      <c r="BN155" s="277"/>
      <c r="BP155" s="277"/>
      <c r="BR155" s="277"/>
      <c r="BS155" s="277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43" t="s">
        <v>258</v>
      </c>
      <c r="K156" s="276"/>
      <c r="L156" s="276"/>
      <c r="M156" s="277"/>
      <c r="N156" s="276"/>
      <c r="O156" s="276"/>
      <c r="P156" s="276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7"/>
      <c r="AU156" s="277"/>
      <c r="AV156" s="277"/>
      <c r="AW156" s="277"/>
      <c r="AX156" s="277"/>
      <c r="AY156" s="277"/>
      <c r="AZ156" s="277"/>
      <c r="BA156" s="277"/>
      <c r="BB156" s="277"/>
      <c r="BC156" s="277"/>
      <c r="BD156" s="277"/>
      <c r="BE156" s="277"/>
      <c r="BF156" s="277"/>
      <c r="BG156" s="277"/>
      <c r="BH156" s="277"/>
      <c r="BJ156" s="277"/>
      <c r="BL156" s="277"/>
      <c r="BM156" s="277"/>
      <c r="BN156" s="277"/>
      <c r="BP156" s="277"/>
      <c r="BR156" s="277"/>
      <c r="BS156" s="277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43" t="s">
        <v>259</v>
      </c>
      <c r="K157" s="276"/>
      <c r="L157" s="276"/>
      <c r="M157" s="277"/>
      <c r="N157" s="276"/>
      <c r="O157" s="276"/>
      <c r="P157" s="276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7"/>
      <c r="AU157" s="277"/>
      <c r="AV157" s="277"/>
      <c r="AW157" s="277"/>
      <c r="AX157" s="277"/>
      <c r="AY157" s="277"/>
      <c r="AZ157" s="277"/>
      <c r="BA157" s="277"/>
      <c r="BB157" s="277"/>
      <c r="BC157" s="277"/>
      <c r="BD157" s="277"/>
      <c r="BE157" s="277"/>
      <c r="BF157" s="277"/>
      <c r="BG157" s="277"/>
      <c r="BH157" s="277"/>
      <c r="BJ157" s="277"/>
      <c r="BL157" s="277"/>
      <c r="BM157" s="277"/>
      <c r="BN157" s="277"/>
      <c r="BP157" s="277"/>
      <c r="BR157" s="277"/>
      <c r="BS157" s="277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43" t="s">
        <v>260</v>
      </c>
      <c r="K158" s="276"/>
      <c r="L158" s="276"/>
      <c r="M158" s="277"/>
      <c r="N158" s="276"/>
      <c r="O158" s="276"/>
      <c r="P158" s="276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7"/>
      <c r="AU158" s="277"/>
      <c r="AV158" s="277"/>
      <c r="AW158" s="277"/>
      <c r="AX158" s="277"/>
      <c r="AY158" s="277"/>
      <c r="AZ158" s="277"/>
      <c r="BA158" s="277"/>
      <c r="BB158" s="277"/>
      <c r="BC158" s="277"/>
      <c r="BD158" s="277"/>
      <c r="BE158" s="277"/>
      <c r="BF158" s="277"/>
      <c r="BG158" s="277"/>
      <c r="BH158" s="277"/>
      <c r="BJ158" s="277"/>
      <c r="BL158" s="277"/>
      <c r="BM158" s="277"/>
      <c r="BN158" s="277"/>
      <c r="BP158" s="277"/>
      <c r="BR158" s="277"/>
      <c r="BS158" s="277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43" t="s">
        <v>261</v>
      </c>
      <c r="K159" s="276"/>
      <c r="L159" s="276"/>
      <c r="M159" s="277"/>
      <c r="N159" s="276"/>
      <c r="O159" s="276"/>
      <c r="P159" s="276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  <c r="BE159" s="277"/>
      <c r="BF159" s="277"/>
      <c r="BG159" s="277"/>
      <c r="BH159" s="277"/>
      <c r="BJ159" s="277"/>
      <c r="BL159" s="277"/>
      <c r="BM159" s="277"/>
      <c r="BN159" s="277"/>
      <c r="BP159" s="277"/>
      <c r="BR159" s="277"/>
      <c r="BS159" s="277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43" t="s">
        <v>262</v>
      </c>
      <c r="K160" s="276"/>
      <c r="L160" s="276"/>
      <c r="M160" s="277"/>
      <c r="N160" s="276"/>
      <c r="O160" s="276"/>
      <c r="P160" s="276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  <c r="BE160" s="277"/>
      <c r="BF160" s="277"/>
      <c r="BG160" s="277"/>
      <c r="BH160" s="277"/>
      <c r="BJ160" s="277"/>
      <c r="BL160" s="277"/>
      <c r="BM160" s="277"/>
      <c r="BN160" s="277"/>
      <c r="BP160" s="277"/>
      <c r="BR160" s="277"/>
      <c r="BS160" s="277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43" t="s">
        <v>264</v>
      </c>
      <c r="K161" s="276"/>
      <c r="L161" s="276"/>
      <c r="M161" s="277"/>
      <c r="N161" s="276"/>
      <c r="O161" s="276"/>
      <c r="P161" s="276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7"/>
      <c r="AU161" s="277"/>
      <c r="AV161" s="277"/>
      <c r="AW161" s="277"/>
      <c r="AX161" s="277"/>
      <c r="AY161" s="277"/>
      <c r="AZ161" s="277"/>
      <c r="BA161" s="277"/>
      <c r="BB161" s="277"/>
      <c r="BC161" s="277"/>
      <c r="BD161" s="277"/>
      <c r="BE161" s="277"/>
      <c r="BF161" s="277"/>
      <c r="BG161" s="277"/>
      <c r="BH161" s="277"/>
      <c r="BJ161" s="277"/>
      <c r="BL161" s="277"/>
      <c r="BM161" s="277"/>
      <c r="BN161" s="277"/>
      <c r="BP161" s="277"/>
      <c r="BR161" s="277"/>
      <c r="BS161" s="277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F162" s="277"/>
      <c r="BG162" s="277"/>
      <c r="BH162" s="277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42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AW163" s="277"/>
      <c r="AX163" s="277"/>
      <c r="AY163" s="277"/>
      <c r="AZ163" s="277"/>
      <c r="BA163" s="277"/>
      <c r="BB163" s="277"/>
      <c r="BC163" s="277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42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AW164" s="277"/>
      <c r="AX164" s="277"/>
      <c r="AY164" s="277"/>
      <c r="AZ164" s="277"/>
      <c r="BA164" s="277"/>
      <c r="BB164" s="277"/>
      <c r="BC164" s="277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42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AW165" s="277"/>
      <c r="AX165" s="277"/>
      <c r="AY165" s="277"/>
      <c r="AZ165" s="277"/>
      <c r="BA165" s="277"/>
      <c r="BB165" s="277"/>
      <c r="BC165" s="277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42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AW166" s="277"/>
      <c r="AX166" s="277"/>
      <c r="AY166" s="277"/>
      <c r="AZ166" s="277"/>
      <c r="BA166" s="277"/>
      <c r="BB166" s="277"/>
      <c r="BC166" s="277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42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42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42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42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42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42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42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42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42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42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42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42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42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42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42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X2">
    <sortState ref="C3:BX8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BU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3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/>
  <cols>
    <col min="1" max="1" width="2.7109375" style="149" customWidth="1"/>
    <col min="2" max="2" width="4.7109375" style="149" customWidth="1"/>
    <col min="3" max="3" width="20.7109375" style="149" customWidth="1"/>
    <col min="4" max="64" width="6.7109375" style="149" customWidth="1"/>
    <col min="65" max="65" width="0.85546875" style="149" customWidth="1"/>
    <col min="66" max="66" width="4.7109375" style="149" customWidth="1"/>
    <col min="67" max="67" width="20.7109375" style="149" customWidth="1"/>
    <col min="68" max="68" width="9.140625" style="149"/>
    <col min="69" max="70" width="15.140625" style="149" bestFit="1" customWidth="1"/>
    <col min="71" max="16384" width="9.140625" style="149"/>
  </cols>
  <sheetData>
    <row r="1" spans="1:82" ht="12.75" customHeight="1" thickBot="1">
      <c r="A1" s="148"/>
      <c r="B1" s="148"/>
    </row>
    <row r="2" spans="1:82" ht="35.1" customHeight="1">
      <c r="A2" s="150"/>
      <c r="B2" s="151"/>
      <c r="C2" s="152"/>
      <c r="D2" s="499" t="s">
        <v>50</v>
      </c>
      <c r="E2" s="500"/>
      <c r="F2" s="501"/>
      <c r="G2" s="502" t="s">
        <v>274</v>
      </c>
      <c r="H2" s="503"/>
      <c r="I2" s="504"/>
      <c r="J2" s="502" t="s">
        <v>275</v>
      </c>
      <c r="K2" s="503"/>
      <c r="L2" s="504"/>
      <c r="M2" s="502" t="s">
        <v>276</v>
      </c>
      <c r="N2" s="503"/>
      <c r="O2" s="504"/>
      <c r="P2" s="502" t="s">
        <v>277</v>
      </c>
      <c r="Q2" s="503"/>
      <c r="R2" s="505"/>
      <c r="S2" s="490" t="s">
        <v>278</v>
      </c>
      <c r="T2" s="491"/>
      <c r="U2" s="494" t="s">
        <v>279</v>
      </c>
      <c r="V2" s="495"/>
      <c r="W2" s="494" t="s">
        <v>280</v>
      </c>
      <c r="X2" s="495"/>
      <c r="Y2" s="494" t="s">
        <v>288</v>
      </c>
      <c r="Z2" s="495"/>
      <c r="AA2" s="494" t="s">
        <v>290</v>
      </c>
      <c r="AB2" s="495"/>
      <c r="AC2" s="494" t="s">
        <v>281</v>
      </c>
      <c r="AD2" s="495"/>
      <c r="AE2" s="494" t="s">
        <v>289</v>
      </c>
      <c r="AF2" s="495"/>
      <c r="AG2" s="494" t="s">
        <v>291</v>
      </c>
      <c r="AH2" s="495"/>
      <c r="AI2" s="494" t="s">
        <v>282</v>
      </c>
      <c r="AJ2" s="495"/>
      <c r="AK2" s="496" t="s">
        <v>283</v>
      </c>
      <c r="AL2" s="497"/>
      <c r="AM2" s="490" t="s">
        <v>284</v>
      </c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7"/>
    </row>
    <row r="3" spans="1:82" ht="24.95" customHeight="1" thickBot="1">
      <c r="A3" s="150"/>
      <c r="B3" s="506" t="s">
        <v>152</v>
      </c>
      <c r="C3" s="507"/>
      <c r="D3" s="153" t="s">
        <v>285</v>
      </c>
      <c r="E3" s="154" t="s">
        <v>50</v>
      </c>
      <c r="F3" s="155" t="s">
        <v>286</v>
      </c>
      <c r="G3" s="154" t="s">
        <v>285</v>
      </c>
      <c r="H3" s="154" t="s">
        <v>50</v>
      </c>
      <c r="I3" s="155" t="s">
        <v>286</v>
      </c>
      <c r="J3" s="156" t="s">
        <v>285</v>
      </c>
      <c r="K3" s="154" t="s">
        <v>50</v>
      </c>
      <c r="L3" s="154" t="s">
        <v>286</v>
      </c>
      <c r="M3" s="156" t="s">
        <v>285</v>
      </c>
      <c r="N3" s="154" t="s">
        <v>50</v>
      </c>
      <c r="O3" s="154" t="s">
        <v>286</v>
      </c>
      <c r="P3" s="156" t="s">
        <v>285</v>
      </c>
      <c r="Q3" s="154" t="s">
        <v>50</v>
      </c>
      <c r="R3" s="157" t="s">
        <v>286</v>
      </c>
      <c r="S3" s="158" t="s">
        <v>50</v>
      </c>
      <c r="T3" s="154" t="s">
        <v>287</v>
      </c>
      <c r="U3" s="154" t="s">
        <v>50</v>
      </c>
      <c r="V3" s="159" t="s">
        <v>287</v>
      </c>
      <c r="W3" s="160" t="s">
        <v>50</v>
      </c>
      <c r="X3" s="154" t="s">
        <v>287</v>
      </c>
      <c r="Y3" s="154" t="s">
        <v>50</v>
      </c>
      <c r="Z3" s="161" t="s">
        <v>287</v>
      </c>
      <c r="AA3" s="154" t="s">
        <v>50</v>
      </c>
      <c r="AB3" s="161" t="s">
        <v>287</v>
      </c>
      <c r="AC3" s="154" t="s">
        <v>50</v>
      </c>
      <c r="AD3" s="161" t="s">
        <v>287</v>
      </c>
      <c r="AE3" s="155" t="s">
        <v>50</v>
      </c>
      <c r="AF3" s="154" t="s">
        <v>287</v>
      </c>
      <c r="AG3" s="155" t="s">
        <v>50</v>
      </c>
      <c r="AH3" s="159" t="s">
        <v>287</v>
      </c>
      <c r="AI3" s="154" t="s">
        <v>50</v>
      </c>
      <c r="AJ3" s="161" t="s">
        <v>287</v>
      </c>
      <c r="AK3" s="160" t="s">
        <v>50</v>
      </c>
      <c r="AL3" s="157" t="s">
        <v>287</v>
      </c>
      <c r="AM3" s="508">
        <v>0</v>
      </c>
      <c r="AN3" s="493"/>
      <c r="AO3" s="492">
        <v>10</v>
      </c>
      <c r="AP3" s="493"/>
      <c r="AQ3" s="492">
        <v>20</v>
      </c>
      <c r="AR3" s="493"/>
      <c r="AS3" s="492">
        <v>30</v>
      </c>
      <c r="AT3" s="493"/>
      <c r="AU3" s="492">
        <v>40</v>
      </c>
      <c r="AV3" s="493"/>
      <c r="AW3" s="492">
        <v>50</v>
      </c>
      <c r="AX3" s="493"/>
      <c r="AY3" s="492">
        <v>60</v>
      </c>
      <c r="AZ3" s="493"/>
      <c r="BA3" s="492">
        <v>70</v>
      </c>
      <c r="BB3" s="493"/>
      <c r="BC3" s="492">
        <v>80</v>
      </c>
      <c r="BD3" s="493"/>
      <c r="BE3" s="492">
        <v>90</v>
      </c>
      <c r="BF3" s="493"/>
      <c r="BG3" s="492">
        <v>100</v>
      </c>
      <c r="BH3" s="493"/>
      <c r="BI3" s="492">
        <v>110</v>
      </c>
      <c r="BJ3" s="493"/>
      <c r="BK3" s="492">
        <v>120</v>
      </c>
      <c r="BL3" s="509"/>
    </row>
    <row r="4" spans="1:82" ht="35.1" customHeight="1" thickBot="1">
      <c r="A4" s="150"/>
      <c r="B4" s="162"/>
      <c r="C4" s="163"/>
      <c r="D4" s="164"/>
      <c r="E4" s="165"/>
      <c r="F4" s="166"/>
      <c r="G4" s="165"/>
      <c r="H4" s="165"/>
      <c r="I4" s="166"/>
      <c r="J4" s="167"/>
      <c r="K4" s="165"/>
      <c r="L4" s="165"/>
      <c r="M4" s="167"/>
      <c r="N4" s="165"/>
      <c r="O4" s="165"/>
      <c r="P4" s="167"/>
      <c r="Q4" s="165"/>
      <c r="R4" s="168"/>
      <c r="S4" s="164"/>
      <c r="T4" s="169"/>
      <c r="U4" s="165"/>
      <c r="V4" s="169"/>
      <c r="W4" s="167"/>
      <c r="X4" s="165"/>
      <c r="Y4" s="165"/>
      <c r="Z4" s="166"/>
      <c r="AA4" s="165"/>
      <c r="AB4" s="165"/>
      <c r="AC4" s="165"/>
      <c r="AD4" s="165"/>
      <c r="AE4" s="166"/>
      <c r="AF4" s="165"/>
      <c r="AG4" s="166"/>
      <c r="AH4" s="169"/>
      <c r="AI4" s="165"/>
      <c r="AJ4" s="166"/>
      <c r="AK4" s="167"/>
      <c r="AL4" s="168"/>
      <c r="AM4" s="170" t="s">
        <v>50</v>
      </c>
      <c r="AN4" s="171" t="s">
        <v>287</v>
      </c>
      <c r="AO4" s="172" t="s">
        <v>50</v>
      </c>
      <c r="AP4" s="171" t="s">
        <v>287</v>
      </c>
      <c r="AQ4" s="172" t="s">
        <v>50</v>
      </c>
      <c r="AR4" s="173" t="s">
        <v>287</v>
      </c>
      <c r="AS4" s="174" t="s">
        <v>50</v>
      </c>
      <c r="AT4" s="172" t="s">
        <v>287</v>
      </c>
      <c r="AU4" s="173" t="s">
        <v>50</v>
      </c>
      <c r="AV4" s="172" t="s">
        <v>287</v>
      </c>
      <c r="AW4" s="172" t="s">
        <v>50</v>
      </c>
      <c r="AX4" s="171" t="s">
        <v>287</v>
      </c>
      <c r="AY4" s="173" t="s">
        <v>50</v>
      </c>
      <c r="AZ4" s="172" t="s">
        <v>287</v>
      </c>
      <c r="BA4" s="174" t="s">
        <v>50</v>
      </c>
      <c r="BB4" s="172" t="s">
        <v>287</v>
      </c>
      <c r="BC4" s="173" t="s">
        <v>50</v>
      </c>
      <c r="BD4" s="172" t="s">
        <v>287</v>
      </c>
      <c r="BE4" s="173" t="s">
        <v>50</v>
      </c>
      <c r="BF4" s="172" t="s">
        <v>287</v>
      </c>
      <c r="BG4" s="173" t="s">
        <v>50</v>
      </c>
      <c r="BH4" s="172" t="s">
        <v>287</v>
      </c>
      <c r="BI4" s="173" t="s">
        <v>50</v>
      </c>
      <c r="BJ4" s="172" t="s">
        <v>287</v>
      </c>
      <c r="BK4" s="173" t="s">
        <v>50</v>
      </c>
      <c r="BL4" s="175" t="s">
        <v>287</v>
      </c>
      <c r="BN4" s="479" t="s">
        <v>153</v>
      </c>
      <c r="BO4" s="480"/>
      <c r="BQ4" s="204"/>
      <c r="BR4" s="205">
        <v>0</v>
      </c>
      <c r="BS4" s="205">
        <v>10</v>
      </c>
      <c r="BT4" s="205">
        <v>20</v>
      </c>
      <c r="BU4" s="205">
        <v>30</v>
      </c>
      <c r="BV4" s="205">
        <v>40</v>
      </c>
      <c r="BW4" s="205">
        <v>50</v>
      </c>
      <c r="BX4" s="205">
        <v>60</v>
      </c>
      <c r="BY4" s="205">
        <v>70</v>
      </c>
      <c r="BZ4" s="205">
        <v>80</v>
      </c>
      <c r="CA4" s="205">
        <v>90</v>
      </c>
      <c r="CB4" s="205">
        <v>100</v>
      </c>
      <c r="CC4" s="205">
        <v>110</v>
      </c>
      <c r="CD4" s="205">
        <v>120</v>
      </c>
    </row>
    <row r="5" spans="1:82" ht="15">
      <c r="A5" s="150"/>
      <c r="B5" s="104">
        <f>IF(C5="","",VLOOKUP(C5,'Registrovaní tipéri'!$A$2:$B$101,2,FALSE))</f>
        <v>30</v>
      </c>
      <c r="C5" s="133" t="str">
        <f>Tipy!B6</f>
        <v>30milo</v>
      </c>
      <c r="D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80</v>
      </c>
      <c r="F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26.666666666666668</v>
      </c>
      <c r="G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80</v>
      </c>
      <c r="I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26.666666666666668</v>
      </c>
      <c r="J5" s="176" t="str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/>
      </c>
      <c r="K5" s="177" t="str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/>
      </c>
      <c r="L5" s="178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/>
      </c>
      <c r="M5" s="176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7" t="str">
        <f>IF(COUNT(Výsledky!$BK$3,Výsledky!$DH$3,Výsledky!$HP$3,Výsledky!$ID$3,Výsledky!$KO$3)=0,"",SUM(Výsledky!FG12,Výsledky!FU12,Výsledky!HY12,Výsledky!IM12,Výsledky!KC12))</f>
        <v/>
      </c>
      <c r="O5" s="178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6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7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94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</v>
      </c>
      <c r="V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W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</v>
      </c>
      <c r="X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</v>
      </c>
      <c r="Z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AA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1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</v>
      </c>
      <c r="AD5" s="21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AE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0</v>
      </c>
      <c r="AF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G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1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0</v>
      </c>
      <c r="AJ5" s="21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K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0</v>
      </c>
      <c r="AL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M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1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1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1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203"/>
      <c r="BN5" s="5"/>
      <c r="BO5" s="48" t="str">
        <f>IF(Tipy!B6="","",Tipy!B6)</f>
        <v>30milo</v>
      </c>
      <c r="BQ5" s="204" t="str">
        <f>VLOOKUP(1,BN5:BO83,2,FALSE)</f>
        <v>Slavo</v>
      </c>
      <c r="BR5" s="206" t="e">
        <f>VLOOKUP(BQ5,C5:BL83,38,FALSE)</f>
        <v>#REF!</v>
      </c>
      <c r="BS5" s="206" t="e">
        <f>VLOOKUP(BQ5,C5:BL83,40,FALSE)</f>
        <v>#REF!</v>
      </c>
      <c r="BT5" s="206" t="e">
        <f>VLOOKUP(BQ5,C5:BL83,42,FALSE)</f>
        <v>#REF!</v>
      </c>
      <c r="BU5" s="206" t="e">
        <f>VLOOKUP(BQ5,C5:BL83,44,FALSE)</f>
        <v>#REF!</v>
      </c>
      <c r="BV5" s="206" t="e">
        <f>VLOOKUP(BQ5,C5:BL83,46,FALSE)</f>
        <v>#REF!</v>
      </c>
      <c r="BW5" s="206" t="e">
        <f>VLOOKUP(BQ5,C5:BL83,48,FALSE)</f>
        <v>#REF!</v>
      </c>
      <c r="BX5" s="206" t="e">
        <f>VLOOKUP(BQ5,C5:BL83,50,FALSE)</f>
        <v>#REF!</v>
      </c>
      <c r="BY5" s="206" t="e">
        <f>VLOOKUP(BQ5,C5:BL83,52,FALSE)</f>
        <v>#REF!</v>
      </c>
      <c r="BZ5" s="206" t="e">
        <f>VLOOKUP(BQ5,C5:BL83,54,FALSE)</f>
        <v>#REF!</v>
      </c>
      <c r="CA5" s="206" t="e">
        <f>VLOOKUP(BQ5,C5:BL83,56,FALSE)</f>
        <v>#REF!</v>
      </c>
      <c r="CB5" s="206" t="e">
        <f>VLOOKUP(BQ5,C5:BL83,58,FALSE)</f>
        <v>#REF!</v>
      </c>
      <c r="CC5" s="206" t="e">
        <f>VLOOKUP(BQ5,C5:BL83,60,FALSE)</f>
        <v>#REF!</v>
      </c>
      <c r="CD5" s="206" t="e">
        <f>VLOOKUP(BQ5,C5:BL83,62,FALSE)</f>
        <v>#REF!</v>
      </c>
    </row>
    <row r="6" spans="1:82" ht="15">
      <c r="A6" s="150"/>
      <c r="B6" s="64">
        <f>IF(C6="","",VLOOKUP(C6,'Registrovaní tipéri'!$A$2:$B$101,2,FALSE))</f>
        <v>23</v>
      </c>
      <c r="C6" s="133" t="str">
        <f>Tipy!B7</f>
        <v>Ado</v>
      </c>
      <c r="D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6" t="str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/>
      </c>
      <c r="K6" s="177" t="str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/>
      </c>
      <c r="L6" s="178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/>
      </c>
      <c r="M6" s="176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7" t="str">
        <f>IF(COUNT(Výsledky!$BK$3,Výsledky!$DH$3,Výsledky!$HP$3,Výsledky!$ID$3,Výsledky!$KO$3)=0,"",SUM(Výsledky!FG13,Výsledky!FU13,Výsledky!HY13,Výsledky!IM13,Výsledky!KC13))</f>
        <v/>
      </c>
      <c r="O6" s="178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6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7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9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203"/>
      <c r="BN6" s="7"/>
      <c r="BO6" s="199" t="str">
        <f>IF(Tipy!B7="","",Tipy!B7)</f>
        <v>Ado</v>
      </c>
      <c r="BQ6" s="204" t="str">
        <f>VLOOKUP(2,BN5:BO83,2,FALSE)</f>
        <v>Stanley15</v>
      </c>
      <c r="BR6" s="206" t="e">
        <f>VLOOKUP(BQ6,C5:BL83,38,FALSE)</f>
        <v>#REF!</v>
      </c>
      <c r="BS6" s="206" t="e">
        <f>VLOOKUP(BQ6,C5:BL83,40,FALSE)</f>
        <v>#REF!</v>
      </c>
      <c r="BT6" s="206" t="e">
        <f>VLOOKUP(BQ6,C5:BL83,42,FALSE)</f>
        <v>#REF!</v>
      </c>
      <c r="BU6" s="206" t="e">
        <f>VLOOKUP(BQ6,C5:BL83,44,FALSE)</f>
        <v>#REF!</v>
      </c>
      <c r="BV6" s="206" t="e">
        <f>VLOOKUP(BQ6,C5:BL83,46,FALSE)</f>
        <v>#REF!</v>
      </c>
      <c r="BW6" s="206" t="e">
        <f>VLOOKUP(BQ6,C5:BL83,48,FALSE)</f>
        <v>#REF!</v>
      </c>
      <c r="BX6" s="206" t="e">
        <f>VLOOKUP(BQ6,C5:BL83,50,FALSE)</f>
        <v>#REF!</v>
      </c>
      <c r="BY6" s="206" t="e">
        <f>VLOOKUP(BQ6,C5:BL83,52,FALSE)</f>
        <v>#REF!</v>
      </c>
      <c r="BZ6" s="206" t="e">
        <f>VLOOKUP(BQ6,C5:BL83,54,FALSE)</f>
        <v>#REF!</v>
      </c>
      <c r="CA6" s="206" t="e">
        <f>VLOOKUP(BQ6,C5:BL83,56,FALSE)</f>
        <v>#REF!</v>
      </c>
      <c r="CB6" s="206" t="e">
        <f>VLOOKUP(BQ6,C5:BL83,58,FALSE)</f>
        <v>#REF!</v>
      </c>
      <c r="CC6" s="206" t="e">
        <f>VLOOKUP(BQ6,C5:BL83,60,FALSE)</f>
        <v>#REF!</v>
      </c>
      <c r="CD6" s="206" t="e">
        <f>VLOOKUP(BQ6,C5:BL83,62,FALSE)</f>
        <v>#REF!</v>
      </c>
    </row>
    <row r="7" spans="1:82" ht="15">
      <c r="A7" s="150"/>
      <c r="B7" s="64">
        <f>IF(C7="","",VLOOKUP(C7,'Registrovaní tipéri'!$A$2:$B$101,2,FALSE))</f>
        <v>36</v>
      </c>
      <c r="C7" s="133" t="str">
        <f>Tipy!B8</f>
        <v>Alex LFC</v>
      </c>
      <c r="D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120</v>
      </c>
      <c r="F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40</v>
      </c>
      <c r="G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120</v>
      </c>
      <c r="I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40</v>
      </c>
      <c r="J7" s="176" t="str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/>
      </c>
      <c r="K7" s="177" t="str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/>
      </c>
      <c r="L7" s="178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/>
      </c>
      <c r="M7" s="176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7" t="str">
        <f>IF(COUNT(Výsledky!$BK$3,Výsledky!$DH$3,Výsledky!$HP$3,Výsledky!$ID$3,Výsledky!$KO$3)=0,"",SUM(Výsledky!FG14,Výsledky!FU14,Výsledky!HY14,Výsledky!IM14,Výsledky!KC14))</f>
        <v/>
      </c>
      <c r="O7" s="178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6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7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94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1</v>
      </c>
      <c r="T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U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</v>
      </c>
      <c r="V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W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</v>
      </c>
      <c r="X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Y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2</v>
      </c>
      <c r="Z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AA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2</v>
      </c>
      <c r="AD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AE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0</v>
      </c>
      <c r="AF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G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0</v>
      </c>
      <c r="AJ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K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0</v>
      </c>
      <c r="AL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M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203"/>
      <c r="BN7" s="7"/>
      <c r="BO7" s="199" t="str">
        <f>IF(Tipy!B8="","",Tipy!B8)</f>
        <v>Alex LFC</v>
      </c>
    </row>
    <row r="8" spans="1:82" ht="15">
      <c r="A8" s="150"/>
      <c r="B8" s="64">
        <f>IF(C8="","",VLOOKUP(C8,'Registrovaní tipéri'!$A$2:$B$101,2,FALSE))</f>
        <v>46</v>
      </c>
      <c r="C8" s="133" t="str">
        <f>Tipy!B9</f>
        <v>Andygoatcaroll</v>
      </c>
      <c r="D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40</v>
      </c>
      <c r="F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20</v>
      </c>
      <c r="G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40</v>
      </c>
      <c r="I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6" t="str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/>
      </c>
      <c r="K8" s="177" t="str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/>
      </c>
      <c r="L8" s="178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/>
      </c>
      <c r="M8" s="176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7" t="str">
        <f>IF(COUNT(Výsledky!$BK$3,Výsledky!$DH$3,Výsledky!$HP$3,Výsledky!$ID$3,Výsledky!$KO$3)=0,"",SUM(Výsledky!FG15,Výsledky!FU15,Výsledky!HY15,Výsledky!IM15,Výsledky!KC15))</f>
        <v/>
      </c>
      <c r="O8" s="178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6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7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9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</v>
      </c>
      <c r="V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W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</v>
      </c>
      <c r="X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Y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1</v>
      </c>
      <c r="Z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A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1</v>
      </c>
      <c r="AD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0.5</v>
      </c>
      <c r="AE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203"/>
      <c r="BN8" s="7"/>
      <c r="BO8" s="199" t="str">
        <f>IF(Tipy!B9="","",Tipy!B9)</f>
        <v>Andygoatcaroll</v>
      </c>
    </row>
    <row r="9" spans="1:82" ht="15">
      <c r="A9" s="150"/>
      <c r="B9" s="64">
        <f>IF(C9="","",VLOOKUP(C9,'Registrovaní tipéri'!$A$2:$B$101,2,FALSE))</f>
        <v>11</v>
      </c>
      <c r="C9" s="133" t="str">
        <f>Tipy!B11</f>
        <v>beardsley76</v>
      </c>
      <c r="D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50</v>
      </c>
      <c r="F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25</v>
      </c>
      <c r="G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50</v>
      </c>
      <c r="I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25</v>
      </c>
      <c r="J9" s="176" t="str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/>
      </c>
      <c r="K9" s="177" t="str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/>
      </c>
      <c r="L9" s="178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/>
      </c>
      <c r="M9" s="176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7" t="str">
        <f>IF(COUNT(Výsledky!$BK$3,Výsledky!$DH$3,Výsledky!$HP$3,Výsledky!$ID$3,Výsledky!$KO$3)=0,"",SUM(Výsledky!FG16,Výsledky!FU16,Výsledky!HY16,Výsledky!IM16,Výsledky!KC16))</f>
        <v/>
      </c>
      <c r="O9" s="178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6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7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94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0</v>
      </c>
      <c r="T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U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</v>
      </c>
      <c r="V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W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</v>
      </c>
      <c r="X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Y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</v>
      </c>
      <c r="Z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A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</v>
      </c>
      <c r="AD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E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0</v>
      </c>
      <c r="AF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G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0</v>
      </c>
      <c r="AJ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K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1</v>
      </c>
      <c r="AL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M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201"/>
      <c r="BO9" s="199" t="str">
        <f>IF(Tipy!B11="","",Tipy!B11)</f>
        <v>beardsley76</v>
      </c>
    </row>
    <row r="10" spans="1:82" ht="15">
      <c r="A10" s="150"/>
      <c r="B10" s="64">
        <f>IF(C10="","",VLOOKUP(C10,'Registrovaní tipéri'!$A$2:$B$101,2,FALSE))</f>
        <v>48</v>
      </c>
      <c r="C10" s="133" t="str">
        <f>Tipy!B12</f>
        <v>Blakes</v>
      </c>
      <c r="D1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110</v>
      </c>
      <c r="F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55</v>
      </c>
      <c r="G1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110</v>
      </c>
      <c r="I1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55</v>
      </c>
      <c r="J10" s="176" t="str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/>
      </c>
      <c r="K10" s="177" t="str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/>
      </c>
      <c r="L10" s="178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/>
      </c>
      <c r="M10" s="176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7" t="str">
        <f>IF(COUNT(Výsledky!$BK$3,Výsledky!$DH$3,Výsledky!$HP$3,Výsledky!$ID$3,Výsledky!$KO$3)=0,"",SUM(Výsledky!FG17,Výsledky!FU17,Výsledky!HY17,Výsledky!IM17,Výsledky!KC17))</f>
        <v/>
      </c>
      <c r="O10" s="178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6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7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94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U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</v>
      </c>
      <c r="V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W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2</v>
      </c>
      <c r="X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G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K1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1</v>
      </c>
      <c r="AL1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M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201"/>
      <c r="BO10" s="199" t="str">
        <f>IF(Tipy!B12="","",Tipy!B12)</f>
        <v>Blakes</v>
      </c>
    </row>
    <row r="11" spans="1:82" ht="15">
      <c r="A11" s="150"/>
      <c r="B11" s="64">
        <f>IF(C11="","",VLOOKUP(C11,'Registrovaní tipéri'!$A$2:$B$101,2,FALSE))</f>
        <v>4</v>
      </c>
      <c r="C11" s="133" t="str">
        <f>Tipy!B13</f>
        <v>boss</v>
      </c>
      <c r="D1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170</v>
      </c>
      <c r="F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56.666666666666664</v>
      </c>
      <c r="G1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170</v>
      </c>
      <c r="I1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56.666666666666664</v>
      </c>
      <c r="J11" s="176" t="str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/>
      </c>
      <c r="K11" s="177" t="str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/>
      </c>
      <c r="L11" s="178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/>
      </c>
      <c r="M11" s="176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7" t="str">
        <f>IF(COUNT(Výsledky!$BK$3,Výsledky!$DH$3,Výsledky!$HP$3,Výsledky!$ID$3,Výsledky!$KO$3)=0,"",SUM(Výsledky!FG18,Výsledky!FU18,Výsledky!HY18,Výsledky!IM18,Výsledky!KC18))</f>
        <v/>
      </c>
      <c r="O11" s="178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6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7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94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0.66666666666666663</v>
      </c>
      <c r="U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0</v>
      </c>
      <c r="V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W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</v>
      </c>
      <c r="X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0.66666666666666663</v>
      </c>
      <c r="Y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A1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E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1</v>
      </c>
      <c r="AF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G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1</v>
      </c>
      <c r="AJ1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K1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</v>
      </c>
      <c r="AL1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0.33333333333333331</v>
      </c>
      <c r="AM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201"/>
      <c r="BO11" s="199" t="str">
        <f>IF(Tipy!B13="","",Tipy!B13)</f>
        <v>boss</v>
      </c>
    </row>
    <row r="12" spans="1:82" ht="15">
      <c r="A12" s="150"/>
      <c r="B12" s="64">
        <f>IF(C12="","",VLOOKUP(C12,'Registrovaní tipéri'!$A$2:$B$101,2,FALSE))</f>
        <v>35</v>
      </c>
      <c r="C12" s="133" t="str">
        <f>Tipy!B14</f>
        <v>Burton</v>
      </c>
      <c r="D1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140</v>
      </c>
      <c r="F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46.666666666666664</v>
      </c>
      <c r="G1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140</v>
      </c>
      <c r="I1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46.666666666666664</v>
      </c>
      <c r="J12" s="176" t="str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/>
      </c>
      <c r="K12" s="177" t="str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/>
      </c>
      <c r="L12" s="178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/>
      </c>
      <c r="M12" s="176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7" t="str">
        <f>IF(COUNT(Výsledky!$BK$3,Výsledky!$DH$3,Výsledky!$HP$3,Výsledky!$ID$3,Výsledky!$KO$3)=0,"",SUM(Výsledky!FG19,Výsledky!FU19,Výsledky!HY19,Výsledky!IM19,Výsledky!KC19))</f>
        <v/>
      </c>
      <c r="O12" s="178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6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7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94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1</v>
      </c>
      <c r="T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U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</v>
      </c>
      <c r="V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W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</v>
      </c>
      <c r="X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Y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</v>
      </c>
      <c r="Z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A1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</v>
      </c>
      <c r="AD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0.66666666666666663</v>
      </c>
      <c r="AE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AG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0.33333333333333331</v>
      </c>
      <c r="AK1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0</v>
      </c>
      <c r="AL1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M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201"/>
      <c r="BO12" s="199" t="str">
        <f>IF(Tipy!B14="","",Tipy!B14)</f>
        <v>Burton</v>
      </c>
    </row>
    <row r="13" spans="1:82" ht="15">
      <c r="A13" s="150"/>
      <c r="B13" s="64">
        <f>IF(C13="","",VLOOKUP(C13,'Registrovaní tipéri'!$A$2:$B$101,2,FALSE))</f>
        <v>63</v>
      </c>
      <c r="C13" s="133" t="str">
        <f>Tipy!B16</f>
        <v>Daniel</v>
      </c>
      <c r="D1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100</v>
      </c>
      <c r="F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50</v>
      </c>
      <c r="G1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3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100</v>
      </c>
      <c r="I1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50</v>
      </c>
      <c r="J13" s="176" t="str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/>
      </c>
      <c r="K13" s="177" t="str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/>
      </c>
      <c r="L13" s="178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/>
      </c>
      <c r="M13" s="176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7" t="str">
        <f>IF(COUNT(Výsledky!$BK$3,Výsledky!$DH$3,Výsledky!$HP$3,Výsledky!$ID$3,Výsledky!$KO$3)=0,"",SUM(Výsledky!FG20,Výsledky!FU20,Výsledky!HY20,Výsledky!IM20,Výsledky!KC20))</f>
        <v/>
      </c>
      <c r="O13" s="178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6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7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94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U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</v>
      </c>
      <c r="V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</v>
      </c>
      <c r="X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1</v>
      </c>
      <c r="Y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</v>
      </c>
      <c r="Z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</v>
      </c>
      <c r="AD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0</v>
      </c>
      <c r="AL1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M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201"/>
      <c r="BO13" s="199" t="str">
        <f>IF(Tipy!B16="","",Tipy!B16)</f>
        <v>Daniel</v>
      </c>
    </row>
    <row r="14" spans="1:82" ht="15">
      <c r="A14" s="150"/>
      <c r="B14" s="64">
        <f>IF(C14="","",VLOOKUP(C14,'Registrovaní tipéri'!$A$2:$B$101,2,FALSE))</f>
        <v>52</v>
      </c>
      <c r="C14" s="133" t="str">
        <f>Tipy!B17</f>
        <v>Dodes</v>
      </c>
      <c r="D1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210</v>
      </c>
      <c r="F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70</v>
      </c>
      <c r="G1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210</v>
      </c>
      <c r="I1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70</v>
      </c>
      <c r="J14" s="176" t="str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/>
      </c>
      <c r="K14" s="177" t="str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/>
      </c>
      <c r="L14" s="178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/>
      </c>
      <c r="M14" s="176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7" t="str">
        <f>IF(COUNT(Výsledky!$BK$3,Výsledky!$DH$3,Výsledky!$HP$3,Výsledky!$ID$3,Výsledky!$KO$3)=0,"",SUM(Výsledky!FG21,Výsledky!FU21,Výsledky!HY21,Výsledky!IM21,Výsledky!KC21))</f>
        <v/>
      </c>
      <c r="O14" s="178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6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7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9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U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</v>
      </c>
      <c r="V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W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3</v>
      </c>
      <c r="X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AG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0</v>
      </c>
      <c r="AH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I1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2</v>
      </c>
      <c r="AJ1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AK1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1</v>
      </c>
      <c r="AL1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201"/>
      <c r="BO14" s="199" t="str">
        <f>IF(Tipy!B17="","",Tipy!B17)</f>
        <v>Dodes</v>
      </c>
    </row>
    <row r="15" spans="1:82" ht="15">
      <c r="A15" s="150"/>
      <c r="B15" s="64">
        <f>IF(C15="","",VLOOKUP(C15,'Registrovaní tipéri'!$A$2:$B$101,2,FALSE))</f>
        <v>1</v>
      </c>
      <c r="C15" s="133" t="str">
        <f>Tipy!B18</f>
        <v>Eddy Hunter</v>
      </c>
      <c r="D1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60</v>
      </c>
      <c r="F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20</v>
      </c>
      <c r="G1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60</v>
      </c>
      <c r="I1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20</v>
      </c>
      <c r="J15" s="176" t="str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/>
      </c>
      <c r="K15" s="177" t="str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/>
      </c>
      <c r="L15" s="178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/>
      </c>
      <c r="M15" s="176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7" t="str">
        <f>IF(COUNT(Výsledky!$BK$3,Výsledky!$DH$3,Výsledky!$HP$3,Výsledky!$ID$3,Výsledky!$KO$3)=0,"",SUM(Výsledky!FG22,Výsledky!FU22,Výsledky!HY22,Výsledky!IM22,Výsledky!KC22))</f>
        <v/>
      </c>
      <c r="O15" s="178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6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7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94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</v>
      </c>
      <c r="V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W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</v>
      </c>
      <c r="X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Y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</v>
      </c>
      <c r="Z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A1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</v>
      </c>
      <c r="AD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0.33333333333333331</v>
      </c>
      <c r="AE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0</v>
      </c>
      <c r="AH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I1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0</v>
      </c>
      <c r="AJ1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K1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2</v>
      </c>
      <c r="AL1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0.66666666666666663</v>
      </c>
      <c r="AM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201"/>
      <c r="BO15" s="199" t="str">
        <f>IF(Tipy!B18="","",Tipy!B18)</f>
        <v>Eddy Hunter</v>
      </c>
    </row>
    <row r="16" spans="1:82" ht="15">
      <c r="A16" s="150"/>
      <c r="B16" s="64">
        <f>IF(C16="","",VLOOKUP(C16,'Registrovaní tipéri'!$A$2:$B$101,2,FALSE))</f>
        <v>9</v>
      </c>
      <c r="C16" s="133" t="str">
        <f>Tipy!B20</f>
        <v>fedd</v>
      </c>
      <c r="D1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120</v>
      </c>
      <c r="F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40</v>
      </c>
      <c r="G1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120</v>
      </c>
      <c r="I1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40</v>
      </c>
      <c r="J16" s="176" t="str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/>
      </c>
      <c r="K16" s="177" t="str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/>
      </c>
      <c r="L16" s="178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/>
      </c>
      <c r="M16" s="176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7" t="str">
        <f>IF(COUNT(Výsledky!$BK$3,Výsledky!$DH$3,Výsledky!$HP$3,Výsledky!$ID$3,Výsledky!$KO$3)=0,"",SUM(Výsledky!FG23,Výsledky!FU23,Výsledky!HY23,Výsledky!IM23,Výsledky!KC23))</f>
        <v/>
      </c>
      <c r="O16" s="178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6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7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94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1</v>
      </c>
      <c r="T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U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0</v>
      </c>
      <c r="V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W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</v>
      </c>
      <c r="X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Y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</v>
      </c>
      <c r="Z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A1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</v>
      </c>
      <c r="AD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E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G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K1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2</v>
      </c>
      <c r="AL1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AM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201"/>
      <c r="BO16" s="199" t="str">
        <f>IF(Tipy!B20="","",Tipy!B20)</f>
        <v>fedd</v>
      </c>
    </row>
    <row r="17" spans="1:67" ht="15">
      <c r="A17" s="150"/>
      <c r="B17" s="64">
        <f>IF(C17="","",VLOOKUP(C17,'Registrovaní tipéri'!$A$2:$B$101,2,FALSE))</f>
        <v>34</v>
      </c>
      <c r="C17" s="133" t="str">
        <f>Tipy!B21</f>
        <v>Feri</v>
      </c>
      <c r="D1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140</v>
      </c>
      <c r="F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46.666666666666664</v>
      </c>
      <c r="G1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140</v>
      </c>
      <c r="I1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46.666666666666664</v>
      </c>
      <c r="J17" s="176" t="str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/>
      </c>
      <c r="K17" s="177" t="str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/>
      </c>
      <c r="L17" s="178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/>
      </c>
      <c r="M17" s="176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7" t="str">
        <f>IF(COUNT(Výsledky!$BK$3,Výsledky!$DH$3,Výsledky!$HP$3,Výsledky!$ID$3,Výsledky!$KO$3)=0,"",SUM(Výsledky!FG24,Výsledky!FU24,Výsledky!HY24,Výsledky!IM24,Výsledky!KC24))</f>
        <v/>
      </c>
      <c r="O17" s="178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6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7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94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U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</v>
      </c>
      <c r="V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0.66666666666666663</v>
      </c>
      <c r="W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</v>
      </c>
      <c r="X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</v>
      </c>
      <c r="Z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A1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</v>
      </c>
      <c r="AD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E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</v>
      </c>
      <c r="AF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G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0</v>
      </c>
      <c r="AH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I1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</v>
      </c>
      <c r="AJ1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K1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201"/>
      <c r="BO17" s="199" t="str">
        <f>IF(Tipy!B21="","",Tipy!B21)</f>
        <v>Feri</v>
      </c>
    </row>
    <row r="18" spans="1:67" ht="15">
      <c r="A18" s="150"/>
      <c r="B18" s="64">
        <f>IF(C18="","",VLOOKUP(C18,'Registrovaní tipéri'!$A$2:$B$101,2,FALSE))</f>
        <v>15</v>
      </c>
      <c r="C18" s="133" t="str">
        <f>Tipy!B22</f>
        <v>Fifo</v>
      </c>
      <c r="D1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130</v>
      </c>
      <c r="F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43.333333333333336</v>
      </c>
      <c r="G1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130</v>
      </c>
      <c r="I1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43.333333333333336</v>
      </c>
      <c r="J18" s="176" t="str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/>
      </c>
      <c r="K18" s="177" t="str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/>
      </c>
      <c r="L18" s="178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/>
      </c>
      <c r="M18" s="176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7" t="str">
        <f>IF(COUNT(Výsledky!$BK$3,Výsledky!$DH$3,Výsledky!$HP$3,Výsledky!$ID$3,Výsledky!$KO$3)=0,"",SUM(Výsledky!FG25,Výsledky!FU25,Výsledky!HY25,Výsledky!IM25,Výsledky!KC25))</f>
        <v/>
      </c>
      <c r="O18" s="178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6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7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9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1</v>
      </c>
      <c r="T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2</v>
      </c>
      <c r="X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0</v>
      </c>
      <c r="Z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A1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0</v>
      </c>
      <c r="AD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E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2</v>
      </c>
      <c r="AF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AG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2</v>
      </c>
      <c r="AJ1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AK1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M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201"/>
      <c r="BO18" s="199" t="str">
        <f>IF(Tipy!B22="","",Tipy!B22)</f>
        <v>Fifo</v>
      </c>
    </row>
    <row r="19" spans="1:67" ht="15">
      <c r="A19" s="150"/>
      <c r="B19" s="64">
        <f>IF(C19="","",VLOOKUP(C19,'Registrovaní tipéri'!$A$2:$B$101,2,FALSE))</f>
        <v>19</v>
      </c>
      <c r="C19" s="133" t="str">
        <f>Tipy!B23</f>
        <v>GaboLFC</v>
      </c>
      <c r="D1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70</v>
      </c>
      <c r="F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23.333333333333332</v>
      </c>
      <c r="G1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70</v>
      </c>
      <c r="I1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23.333333333333332</v>
      </c>
      <c r="J19" s="176" t="str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/>
      </c>
      <c r="K19" s="177" t="str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/>
      </c>
      <c r="L19" s="178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/>
      </c>
      <c r="M19" s="176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7" t="str">
        <f>IF(COUNT(Výsledky!$BK$3,Výsledky!$DH$3,Výsledky!$HP$3,Výsledky!$ID$3,Výsledky!$KO$3)=0,"",SUM(Výsledky!FG26,Výsledky!FU26,Výsledky!HY26,Výsledky!IM26,Výsledky!KC26))</f>
        <v/>
      </c>
      <c r="O19" s="178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6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7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94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</v>
      </c>
      <c r="V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W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</v>
      </c>
      <c r="X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Y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</v>
      </c>
      <c r="Z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A1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</v>
      </c>
      <c r="AD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E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1</v>
      </c>
      <c r="AF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G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0</v>
      </c>
      <c r="AH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I1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1</v>
      </c>
      <c r="AJ1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K1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</v>
      </c>
      <c r="AL1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0.33333333333333331</v>
      </c>
      <c r="AM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201"/>
      <c r="BO19" s="199" t="str">
        <f>IF(Tipy!B23="","",Tipy!B23)</f>
        <v>GaboLFC</v>
      </c>
    </row>
    <row r="20" spans="1:67" ht="15">
      <c r="A20" s="150"/>
      <c r="B20" s="64">
        <f>IF(C20="","",VLOOKUP(C20,'Registrovaní tipéri'!$A$2:$B$101,2,FALSE))</f>
        <v>14</v>
      </c>
      <c r="C20" s="133" t="str">
        <f>Tipy!B24</f>
        <v>ivez</v>
      </c>
      <c r="D2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70</v>
      </c>
      <c r="F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23.333333333333332</v>
      </c>
      <c r="G2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70</v>
      </c>
      <c r="I2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23.333333333333332</v>
      </c>
      <c r="J20" s="176" t="str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/>
      </c>
      <c r="K20" s="177" t="str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/>
      </c>
      <c r="L20" s="178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/>
      </c>
      <c r="M20" s="176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7" t="str">
        <f>IF(COUNT(Výsledky!$BK$3,Výsledky!$DH$3,Výsledky!$HP$3,Výsledky!$ID$3,Výsledky!$KO$3)=0,"",SUM(Výsledky!FG27,Výsledky!FU27,Výsledky!HY27,Výsledky!IM27,Výsledky!KC27))</f>
        <v/>
      </c>
      <c r="O20" s="178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6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7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94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0</v>
      </c>
      <c r="T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U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</v>
      </c>
      <c r="V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W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</v>
      </c>
      <c r="X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Y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</v>
      </c>
      <c r="Z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A2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</v>
      </c>
      <c r="AD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E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</v>
      </c>
      <c r="AF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G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</v>
      </c>
      <c r="AJ2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K2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</v>
      </c>
      <c r="AL2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M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201"/>
      <c r="BO20" s="199" t="str">
        <f>IF(Tipy!B24="","",Tipy!B24)</f>
        <v>ivez</v>
      </c>
    </row>
    <row r="21" spans="1:67" ht="15">
      <c r="A21" s="150"/>
      <c r="B21" s="64">
        <f>IF(C21="","",VLOOKUP(C21,'Registrovaní tipéri'!$A$2:$B$101,2,FALSE))</f>
        <v>24</v>
      </c>
      <c r="C21" s="133" t="str">
        <f>Tipy!B25</f>
        <v>ja</v>
      </c>
      <c r="D2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40</v>
      </c>
      <c r="F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13.333333333333334</v>
      </c>
      <c r="G2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40</v>
      </c>
      <c r="I2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13.333333333333334</v>
      </c>
      <c r="J21" s="176" t="str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/>
      </c>
      <c r="K21" s="177" t="str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/>
      </c>
      <c r="L21" s="178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/>
      </c>
      <c r="M21" s="176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7" t="str">
        <f>IF(COUNT(Výsledky!$BK$3,Výsledky!$DH$3,Výsledky!$HP$3,Výsledky!$ID$3,Výsledky!$KO$3)=0,"",SUM(Výsledky!FG28,Výsledky!FU28,Výsledky!HY28,Výsledky!IM28,Výsledky!KC28))</f>
        <v/>
      </c>
      <c r="O21" s="178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6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7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94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</v>
      </c>
      <c r="V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W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</v>
      </c>
      <c r="X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0</v>
      </c>
      <c r="Z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A2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0</v>
      </c>
      <c r="AD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E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0</v>
      </c>
      <c r="AL2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M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201"/>
      <c r="BO21" s="199" t="str">
        <f>IF(Tipy!B25="","",Tipy!B25)</f>
        <v>ja</v>
      </c>
    </row>
    <row r="22" spans="1:67" ht="15">
      <c r="A22" s="150"/>
      <c r="B22" s="64">
        <f>IF(C22="","",VLOOKUP(C22,'Registrovaní tipéri'!$A$2:$B$101,2,FALSE))</f>
        <v>31</v>
      </c>
      <c r="C22" s="133" t="str">
        <f>Tipy!B26</f>
        <v>jirka1618</v>
      </c>
      <c r="D2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110</v>
      </c>
      <c r="F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36.666666666666664</v>
      </c>
      <c r="G2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110</v>
      </c>
      <c r="I2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36.666666666666664</v>
      </c>
      <c r="J22" s="176" t="str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/>
      </c>
      <c r="K22" s="177" t="str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/>
      </c>
      <c r="L22" s="178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/>
      </c>
      <c r="M22" s="176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7" t="str">
        <f>IF(COUNT(Výsledky!$BK$3,Výsledky!$DH$3,Výsledky!$HP$3,Výsledky!$ID$3,Výsledky!$KO$3)=0,"",SUM(Výsledky!FG29,Výsledky!FU29,Výsledky!HY29,Výsledky!IM29,Výsledky!KC29))</f>
        <v/>
      </c>
      <c r="O22" s="178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6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7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94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U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</v>
      </c>
      <c r="V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W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2</v>
      </c>
      <c r="X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Y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1</v>
      </c>
      <c r="Z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A2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1</v>
      </c>
      <c r="AD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E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0</v>
      </c>
      <c r="AF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G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0</v>
      </c>
      <c r="AJ2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K2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1</v>
      </c>
      <c r="AL2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201"/>
      <c r="BO22" s="199" t="str">
        <f>IF(Tipy!B26="","",Tipy!B26)</f>
        <v>jirka1618</v>
      </c>
    </row>
    <row r="23" spans="1:67" ht="15">
      <c r="A23" s="150"/>
      <c r="B23" s="64">
        <f>IF(C23="","",VLOOKUP(C23,'Registrovaní tipéri'!$A$2:$B$101,2,FALSE))</f>
        <v>13</v>
      </c>
      <c r="C23" s="133" t="str">
        <f>Tipy!B27</f>
        <v>Jymi</v>
      </c>
      <c r="D2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90</v>
      </c>
      <c r="F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30</v>
      </c>
      <c r="G2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90</v>
      </c>
      <c r="I2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30</v>
      </c>
      <c r="J23" s="176" t="str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/>
      </c>
      <c r="K23" s="177" t="str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/>
      </c>
      <c r="L23" s="178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/>
      </c>
      <c r="M23" s="176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7" t="str">
        <f>IF(COUNT(Výsledky!$BK$3,Výsledky!$DH$3,Výsledky!$HP$3,Výsledky!$ID$3,Výsledky!$KO$3)=0,"",SUM(Výsledky!FG30,Výsledky!FU30,Výsledky!HY30,Výsledky!IM30,Výsledky!KC30))</f>
        <v/>
      </c>
      <c r="O23" s="178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6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7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94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</v>
      </c>
      <c r="V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W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</v>
      </c>
      <c r="X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Y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</v>
      </c>
      <c r="Z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A2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</v>
      </c>
      <c r="AD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E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AG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AK2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</v>
      </c>
      <c r="AL2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M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201"/>
      <c r="BO23" s="199" t="str">
        <f>IF(Tipy!B27="","",Tipy!B27)</f>
        <v>Jymi</v>
      </c>
    </row>
    <row r="24" spans="1:67" ht="15">
      <c r="A24" s="150"/>
      <c r="B24" s="64">
        <f>IF(C24="","",VLOOKUP(C24,'Registrovaní tipéri'!$A$2:$B$101,2,FALSE))</f>
        <v>32</v>
      </c>
      <c r="C24" s="133" t="str">
        <f>Tipy!B28</f>
        <v>kirips</v>
      </c>
      <c r="D2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150</v>
      </c>
      <c r="F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50</v>
      </c>
      <c r="G2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150</v>
      </c>
      <c r="I2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50</v>
      </c>
      <c r="J24" s="176" t="str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/>
      </c>
      <c r="K24" s="177" t="str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/>
      </c>
      <c r="L24" s="178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/>
      </c>
      <c r="M24" s="176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7" t="str">
        <f>IF(COUNT(Výsledky!$BK$3,Výsledky!$DH$3,Výsledky!$HP$3,Výsledky!$ID$3,Výsledky!$KO$3)=0,"",SUM(Výsledky!FG31,Výsledky!FU31,Výsledky!HY31,Výsledky!IM31,Výsledky!KC31))</f>
        <v/>
      </c>
      <c r="O24" s="178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6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7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94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U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</v>
      </c>
      <c r="V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W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</v>
      </c>
      <c r="X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</v>
      </c>
      <c r="Z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A2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</v>
      </c>
      <c r="AD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E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AG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0</v>
      </c>
      <c r="AH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I2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2</v>
      </c>
      <c r="AJ2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AK2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</v>
      </c>
      <c r="AL2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0.33333333333333331</v>
      </c>
      <c r="AM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201"/>
      <c r="BO24" s="199" t="str">
        <f>IF(Tipy!B28="","",Tipy!B28)</f>
        <v>kirips</v>
      </c>
    </row>
    <row r="25" spans="1:67" ht="15">
      <c r="A25" s="150"/>
      <c r="B25" s="64">
        <f>IF(C25="","",VLOOKUP(C25,'Registrovaní tipéri'!$A$2:$B$101,2,FALSE))</f>
        <v>38</v>
      </c>
      <c r="C25" s="133" t="str">
        <f>Tipy!B30</f>
        <v>Kouba</v>
      </c>
      <c r="D2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150</v>
      </c>
      <c r="F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50</v>
      </c>
      <c r="G2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150</v>
      </c>
      <c r="I2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50</v>
      </c>
      <c r="J25" s="176" t="str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/>
      </c>
      <c r="K25" s="177" t="str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/>
      </c>
      <c r="L25" s="178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/>
      </c>
      <c r="M25" s="176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7" t="str">
        <f>IF(COUNT(Výsledky!$BK$3,Výsledky!$DH$3,Výsledky!$HP$3,Výsledky!$ID$3,Výsledky!$KO$3)=0,"",SUM(Výsledky!FG32,Výsledky!FU32,Výsledky!HY32,Výsledky!IM32,Výsledky!KC32))</f>
        <v/>
      </c>
      <c r="O25" s="178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6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7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94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1</v>
      </c>
      <c r="T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U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</v>
      </c>
      <c r="V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W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</v>
      </c>
      <c r="X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</v>
      </c>
      <c r="Z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A2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</v>
      </c>
      <c r="AD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E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2</v>
      </c>
      <c r="AF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AG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2</v>
      </c>
      <c r="AJ2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AK2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1</v>
      </c>
      <c r="AL2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0.33333333333333331</v>
      </c>
      <c r="AM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201"/>
      <c r="BO25" s="199" t="str">
        <f>IF(Tipy!B30="","",Tipy!B30)</f>
        <v>Kouba</v>
      </c>
    </row>
    <row r="26" spans="1:67" ht="15">
      <c r="A26" s="150"/>
      <c r="B26" s="64">
        <f>IF(C26="","",VLOOKUP(C26,'Registrovaní tipéri'!$A$2:$B$101,2,FALSE))</f>
        <v>51</v>
      </c>
      <c r="C26" s="133" t="str">
        <f>Tipy!B31</f>
        <v>kwop</v>
      </c>
      <c r="D2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100</v>
      </c>
      <c r="F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33.333333333333336</v>
      </c>
      <c r="G2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100</v>
      </c>
      <c r="I2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33.333333333333336</v>
      </c>
      <c r="J26" s="176" t="str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/>
      </c>
      <c r="K26" s="177" t="str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/>
      </c>
      <c r="L26" s="178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/>
      </c>
      <c r="M26" s="176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7" t="str">
        <f>IF(COUNT(Výsledky!$BK$3,Výsledky!$DH$3,Výsledky!$HP$3,Výsledky!$ID$3,Výsledky!$KO$3)=0,"",SUM(Výsledky!FG33,Výsledky!FU33,Výsledky!HY33,Výsledky!IM33,Výsledky!KC33))</f>
        <v/>
      </c>
      <c r="O26" s="178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6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7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94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3</v>
      </c>
      <c r="V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W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</v>
      </c>
      <c r="X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1</v>
      </c>
      <c r="Y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</v>
      </c>
      <c r="Z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A2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</v>
      </c>
      <c r="AD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E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G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0.33333333333333331</v>
      </c>
      <c r="AK2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201"/>
      <c r="BO26" s="199" t="str">
        <f>IF(Tipy!B31="","",Tipy!B31)</f>
        <v>kwop</v>
      </c>
    </row>
    <row r="27" spans="1:67" ht="15">
      <c r="A27" s="150"/>
      <c r="B27" s="64">
        <f>IF(C27="","",VLOOKUP(C27,'Registrovaní tipéri'!$A$2:$B$101,2,FALSE))</f>
        <v>57</v>
      </c>
      <c r="C27" s="133" t="str">
        <f>Tipy!B32</f>
        <v>labka</v>
      </c>
      <c r="D2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160</v>
      </c>
      <c r="F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53.333333333333336</v>
      </c>
      <c r="G2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2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160</v>
      </c>
      <c r="I2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53.333333333333336</v>
      </c>
      <c r="J27" s="176" t="str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/>
      </c>
      <c r="K27" s="177" t="str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/>
      </c>
      <c r="L27" s="178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/>
      </c>
      <c r="M27" s="176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7" t="str">
        <f>IF(COUNT(Výsledky!$BK$3,Výsledky!$DH$3,Výsledky!$HP$3,Výsledky!$ID$3,Výsledky!$KO$3)=0,"",SUM(Výsledky!FG34,Výsledky!FU34,Výsledky!HY34,Výsledky!IM34,Výsledky!KC34))</f>
        <v/>
      </c>
      <c r="O27" s="178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6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7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94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1</v>
      </c>
      <c r="T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U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</v>
      </c>
      <c r="V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W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</v>
      </c>
      <c r="X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2</v>
      </c>
      <c r="Z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A2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2</v>
      </c>
      <c r="AD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E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AG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AK2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2</v>
      </c>
      <c r="AL2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AM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201"/>
      <c r="BO27" s="199" t="str">
        <f>IF(Tipy!B32="","",Tipy!B32)</f>
        <v>labka</v>
      </c>
    </row>
    <row r="28" spans="1:67" ht="15">
      <c r="A28" s="150"/>
      <c r="B28" s="64">
        <f>IF(C28="","",VLOOKUP(C28,'Registrovaní tipéri'!$A$2:$B$101,2,FALSE))</f>
        <v>28</v>
      </c>
      <c r="C28" s="133" t="str">
        <f>Tipy!B34</f>
        <v>Lukáš</v>
      </c>
      <c r="D2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80</v>
      </c>
      <c r="F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40</v>
      </c>
      <c r="G2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80</v>
      </c>
      <c r="I2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40</v>
      </c>
      <c r="J28" s="176" t="str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/>
      </c>
      <c r="K28" s="177" t="str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/>
      </c>
      <c r="L28" s="178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/>
      </c>
      <c r="M28" s="176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7" t="str">
        <f>IF(COUNT(Výsledky!$BK$3,Výsledky!$DH$3,Výsledky!$HP$3,Výsledky!$ID$3,Výsledky!$KO$3)=0,"",SUM(Výsledky!FG35,Výsledky!FU35,Výsledky!HY35,Výsledky!IM35,Výsledky!KC35))</f>
        <v/>
      </c>
      <c r="O28" s="178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6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7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94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1</v>
      </c>
      <c r="T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U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0</v>
      </c>
      <c r="V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W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</v>
      </c>
      <c r="X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Y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0</v>
      </c>
      <c r="Z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A2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0</v>
      </c>
      <c r="AD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E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G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0.33333333333333331</v>
      </c>
      <c r="AK2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0</v>
      </c>
      <c r="AL2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M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201"/>
      <c r="BO28" s="199" t="str">
        <f>IF(Tipy!B34="","",Tipy!B34)</f>
        <v>Lukáš</v>
      </c>
    </row>
    <row r="29" spans="1:67" ht="15">
      <c r="A29" s="150"/>
      <c r="B29" s="64">
        <f>IF(C29="","",VLOOKUP(C29,'Registrovaní tipéri'!$A$2:$B$101,2,FALSE))</f>
        <v>58</v>
      </c>
      <c r="C29" s="133" t="str">
        <f>Tipy!B35</f>
        <v>Lukáš Felis</v>
      </c>
      <c r="D2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30</v>
      </c>
      <c r="F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15</v>
      </c>
      <c r="G2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2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30</v>
      </c>
      <c r="I2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15</v>
      </c>
      <c r="J29" s="176" t="str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/>
      </c>
      <c r="K29" s="177" t="str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/>
      </c>
      <c r="L29" s="178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/>
      </c>
      <c r="M29" s="176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7" t="str">
        <f>IF(COUNT(Výsledky!$BK$3,Výsledky!$DH$3,Výsledky!$HP$3,Výsledky!$ID$3,Výsledky!$KO$3)=0,"",SUM(Výsledky!FG36,Výsledky!FU36,Výsledky!HY36,Výsledky!IM36,Výsledky!KC36))</f>
        <v/>
      </c>
      <c r="O29" s="178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6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7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94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</v>
      </c>
      <c r="V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W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</v>
      </c>
      <c r="X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Y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0</v>
      </c>
      <c r="AF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G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0</v>
      </c>
      <c r="AJ2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K2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1</v>
      </c>
      <c r="AL2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</v>
      </c>
      <c r="AM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201"/>
      <c r="BO29" s="199" t="str">
        <f>IF(Tipy!B35="","",Tipy!B35)</f>
        <v>Lukáš Felis</v>
      </c>
    </row>
    <row r="30" spans="1:67" ht="15">
      <c r="A30" s="150"/>
      <c r="B30" s="64">
        <f>IF(C30="","",VLOOKUP(C30,'Registrovaní tipéri'!$A$2:$B$101,2,FALSE))</f>
        <v>61</v>
      </c>
      <c r="C30" s="133" t="str">
        <f>Tipy!B36</f>
        <v>Lukyo</v>
      </c>
      <c r="D3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90</v>
      </c>
      <c r="F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90</v>
      </c>
      <c r="I3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30</v>
      </c>
      <c r="J30" s="176" t="str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/>
      </c>
      <c r="K30" s="177" t="str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/>
      </c>
      <c r="L30" s="178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/>
      </c>
      <c r="M30" s="176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7" t="str">
        <f>IF(COUNT(Výsledky!$BK$3,Výsledky!$DH$3,Výsledky!$HP$3,Výsledky!$ID$3,Výsledky!$KO$3)=0,"",SUM(Výsledky!FG37,Výsledky!FU37,Výsledky!HY37,Výsledky!IM37,Výsledky!KC37))</f>
        <v/>
      </c>
      <c r="O30" s="178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6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7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94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2</v>
      </c>
      <c r="V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W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</v>
      </c>
      <c r="X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</v>
      </c>
      <c r="Z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A3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</v>
      </c>
      <c r="AD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0.33333333333333331</v>
      </c>
      <c r="AE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3</v>
      </c>
      <c r="AL3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1</v>
      </c>
      <c r="AM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201"/>
      <c r="BO30" s="199" t="str">
        <f>IF(Tipy!B36="","",Tipy!B36)</f>
        <v>Lukyo</v>
      </c>
    </row>
    <row r="31" spans="1:67" ht="15">
      <c r="A31" s="150"/>
      <c r="B31" s="64">
        <f>IF(C31="","",VLOOKUP(C31,'Registrovaní tipéri'!$A$2:$B$101,2,FALSE))</f>
        <v>44</v>
      </c>
      <c r="C31" s="133" t="str">
        <f>Tipy!B37</f>
        <v>MajkLFC</v>
      </c>
      <c r="D3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130</v>
      </c>
      <c r="F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43.333333333333336</v>
      </c>
      <c r="G3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130</v>
      </c>
      <c r="I3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43.333333333333336</v>
      </c>
      <c r="J31" s="176" t="str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/>
      </c>
      <c r="K31" s="177" t="str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/>
      </c>
      <c r="L31" s="178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/>
      </c>
      <c r="M31" s="176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7" t="str">
        <f>IF(COUNT(Výsledky!$BK$3,Výsledky!$DH$3,Výsledky!$HP$3,Výsledky!$ID$3,Výsledky!$KO$3)=0,"",SUM(Výsledky!FG38,Výsledky!FU38,Výsledky!HY38,Výsledky!IM38,Výsledky!KC38))</f>
        <v/>
      </c>
      <c r="O31" s="178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6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7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94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1</v>
      </c>
      <c r="T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U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</v>
      </c>
      <c r="V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W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</v>
      </c>
      <c r="X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</v>
      </c>
      <c r="Z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</v>
      </c>
      <c r="AD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1</v>
      </c>
      <c r="AF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G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1</v>
      </c>
      <c r="AJ3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K3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</v>
      </c>
      <c r="AL3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M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201"/>
      <c r="BO31" s="199" t="str">
        <f>IF(Tipy!B37="","",Tipy!B37)</f>
        <v>MajkLFC</v>
      </c>
    </row>
    <row r="32" spans="1:67" ht="15">
      <c r="A32" s="150"/>
      <c r="B32" s="64">
        <f>IF(C32="","",VLOOKUP(C32,'Registrovaní tipéri'!$A$2:$B$101,2,FALSE))</f>
        <v>12</v>
      </c>
      <c r="C32" s="133" t="str">
        <f>Tipy!B38</f>
        <v>Marek</v>
      </c>
      <c r="D3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80</v>
      </c>
      <c r="F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80</v>
      </c>
      <c r="G3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80</v>
      </c>
      <c r="I3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80</v>
      </c>
      <c r="J32" s="176" t="str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/>
      </c>
      <c r="K32" s="177" t="str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/>
      </c>
      <c r="L32" s="178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/>
      </c>
      <c r="M32" s="176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7" t="str">
        <f>IF(COUNT(Výsledky!$BK$3,Výsledky!$DH$3,Výsledky!$HP$3,Výsledky!$ID$3,Výsledky!$KO$3)=0,"",SUM(Výsledky!FG39,Výsledky!FU39,Výsledky!HY39,Výsledky!IM39,Výsledky!KC39))</f>
        <v/>
      </c>
      <c r="O32" s="178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6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7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9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U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0</v>
      </c>
      <c r="V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W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</v>
      </c>
      <c r="X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Y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1</v>
      </c>
      <c r="AF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AG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1</v>
      </c>
      <c r="AJ3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0.33333333333333331</v>
      </c>
      <c r="AK3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0</v>
      </c>
      <c r="AL3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M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201"/>
      <c r="BO32" s="199" t="str">
        <f>IF(Tipy!B38="","",Tipy!B38)</f>
        <v>Marek</v>
      </c>
    </row>
    <row r="33" spans="1:67" ht="15">
      <c r="A33" s="150"/>
      <c r="B33" s="64">
        <f>IF(C33="","",VLOOKUP(C33,'Registrovaní tipéri'!$A$2:$B$101,2,FALSE))</f>
        <v>40</v>
      </c>
      <c r="C33" s="133" t="str">
        <f>Tipy!B39</f>
        <v>Marek Konečný</v>
      </c>
      <c r="D3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120</v>
      </c>
      <c r="F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40</v>
      </c>
      <c r="G3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3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120</v>
      </c>
      <c r="I3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40</v>
      </c>
      <c r="J33" s="176" t="str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/>
      </c>
      <c r="K33" s="177" t="str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/>
      </c>
      <c r="L33" s="178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/>
      </c>
      <c r="M33" s="176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7" t="str">
        <f>IF(COUNT(Výsledky!$BK$3,Výsledky!$DH$3,Výsledky!$HP$3,Výsledky!$ID$3,Výsledky!$KO$3)=0,"",SUM(Výsledky!FG40,Výsledky!FU40,Výsledky!HY40,Výsledky!IM40,Výsledky!KC40))</f>
        <v/>
      </c>
      <c r="O33" s="178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6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7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94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1</v>
      </c>
      <c r="T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U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</v>
      </c>
      <c r="V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W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</v>
      </c>
      <c r="X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</v>
      </c>
      <c r="Z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</v>
      </c>
      <c r="AD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2</v>
      </c>
      <c r="AL3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AM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201"/>
      <c r="BO33" s="199" t="str">
        <f>IF(Tipy!B39="","",Tipy!B39)</f>
        <v>Marek Konečný</v>
      </c>
    </row>
    <row r="34" spans="1:67" ht="15">
      <c r="A34" s="150"/>
      <c r="B34" s="64">
        <f>IF(C34="","",VLOOKUP(C34,'Registrovaní tipéri'!$A$2:$B$101,2,FALSE))</f>
        <v>55</v>
      </c>
      <c r="C34" s="133" t="str">
        <f>Tipy!B40</f>
        <v>MarekM</v>
      </c>
      <c r="D3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6" t="str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/>
      </c>
      <c r="K34" s="177" t="str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/>
      </c>
      <c r="L34" s="178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/>
      </c>
      <c r="M34" s="176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7" t="str">
        <f>IF(COUNT(Výsledky!$BK$3,Výsledky!$DH$3,Výsledky!$HP$3,Výsledky!$ID$3,Výsledky!$KO$3)=0,"",SUM(Výsledky!FG41,Výsledky!FU41,Výsledky!HY41,Výsledky!IM41,Výsledky!KC41))</f>
        <v/>
      </c>
      <c r="O34" s="178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6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7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9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201"/>
      <c r="BO34" s="199" t="str">
        <f>IF(Tipy!B40="","",Tipy!B40)</f>
        <v>MarekM</v>
      </c>
    </row>
    <row r="35" spans="1:67" ht="15">
      <c r="A35" s="150"/>
      <c r="B35" s="64">
        <f>IF(C35="","",VLOOKUP(C35,'Registrovaní tipéri'!$A$2:$B$101,2,FALSE))</f>
        <v>43</v>
      </c>
      <c r="C35" s="133" t="str">
        <f>Tipy!B41</f>
        <v>MarianV</v>
      </c>
      <c r="D3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0</v>
      </c>
      <c r="F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0</v>
      </c>
      <c r="G3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0</v>
      </c>
      <c r="I3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0</v>
      </c>
      <c r="J35" s="176" t="str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/>
      </c>
      <c r="K35" s="177" t="str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/>
      </c>
      <c r="L35" s="178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/>
      </c>
      <c r="M35" s="176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7" t="str">
        <f>IF(COUNT(Výsledky!$BK$3,Výsledky!$DH$3,Výsledky!$HP$3,Výsledky!$ID$3,Výsledky!$KO$3)=0,"",SUM(Výsledky!FG42,Výsledky!FU42,Výsledky!HY42,Výsledky!IM42,Výsledky!KC42))</f>
        <v/>
      </c>
      <c r="O35" s="178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6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7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94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0</v>
      </c>
      <c r="T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U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0</v>
      </c>
      <c r="V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W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0</v>
      </c>
      <c r="X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Y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0</v>
      </c>
      <c r="Z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A3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0</v>
      </c>
      <c r="AD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E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0</v>
      </c>
      <c r="AF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G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0</v>
      </c>
      <c r="AJ3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K3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0</v>
      </c>
      <c r="AL3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M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201"/>
      <c r="BO35" s="199" t="str">
        <f>IF(Tipy!B41="","",Tipy!B41)</f>
        <v>MarianV</v>
      </c>
    </row>
    <row r="36" spans="1:67" ht="15">
      <c r="A36" s="150"/>
      <c r="B36" s="64">
        <f>IF(C36="","",VLOOKUP(C36,'Registrovaní tipéri'!$A$2:$B$101,2,FALSE))</f>
        <v>42</v>
      </c>
      <c r="C36" s="133" t="str">
        <f>Tipy!B42</f>
        <v>MaroLFC</v>
      </c>
      <c r="D3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80</v>
      </c>
      <c r="F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80</v>
      </c>
      <c r="G3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80</v>
      </c>
      <c r="I3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80</v>
      </c>
      <c r="J36" s="176" t="str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/>
      </c>
      <c r="K36" s="177" t="str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/>
      </c>
      <c r="L36" s="178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/>
      </c>
      <c r="M36" s="176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7" t="str">
        <f>IF(COUNT(Výsledky!$BK$3,Výsledky!$DH$3,Výsledky!$HP$3,Výsledky!$ID$3,Výsledky!$KO$3)=0,"",SUM(Výsledky!FG43,Výsledky!FU43,Výsledky!HY43,Výsledky!IM43,Výsledky!KC43))</f>
        <v/>
      </c>
      <c r="O36" s="178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6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7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94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U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0</v>
      </c>
      <c r="V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W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</v>
      </c>
      <c r="X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Y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AG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0</v>
      </c>
      <c r="AH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I3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1</v>
      </c>
      <c r="AJ3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AK3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0</v>
      </c>
      <c r="AL3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M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201"/>
      <c r="BO36" s="199" t="str">
        <f>IF(Tipy!B42="","",Tipy!B42)</f>
        <v>MaroLFC</v>
      </c>
    </row>
    <row r="37" spans="1:67" ht="15">
      <c r="A37" s="150"/>
      <c r="B37" s="64">
        <f>IF(C37="","",VLOOKUP(C37,'Registrovaní tipéri'!$A$2:$B$101,2,FALSE))</f>
        <v>37</v>
      </c>
      <c r="C37" s="133" t="str">
        <f>Tipy!B43</f>
        <v>Masko</v>
      </c>
      <c r="D3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6" t="str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/>
      </c>
      <c r="K37" s="177" t="str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/>
      </c>
      <c r="L37" s="178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/>
      </c>
      <c r="M37" s="176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7" t="str">
        <f>IF(COUNT(Výsledky!$BK$3,Výsledky!$DH$3,Výsledky!$HP$3,Výsledky!$ID$3,Výsledky!$KO$3)=0,"",SUM(Výsledky!FG44,Výsledky!FU44,Výsledky!HY44,Výsledky!IM44,Výsledky!KC44))</f>
        <v/>
      </c>
      <c r="O37" s="178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6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7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9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201"/>
      <c r="BO37" s="199" t="str">
        <f>IF(Tipy!B43="","",Tipy!B43)</f>
        <v>Masko</v>
      </c>
    </row>
    <row r="38" spans="1:67" ht="15">
      <c r="A38" s="150"/>
      <c r="B38" s="64">
        <f>IF(C38="","",VLOOKUP(C38,'Registrovaní tipéri'!$A$2:$B$101,2,FALSE))</f>
        <v>20</v>
      </c>
      <c r="C38" s="133" t="str">
        <f>Tipy!B44</f>
        <v>Matej14</v>
      </c>
      <c r="D3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6" t="str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/>
      </c>
      <c r="K38" s="177" t="str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/>
      </c>
      <c r="L38" s="178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/>
      </c>
      <c r="M38" s="176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7" t="str">
        <f>IF(COUNT(Výsledky!$BK$3,Výsledky!$DH$3,Výsledky!$HP$3,Výsledky!$ID$3,Výsledky!$KO$3)=0,"",SUM(Výsledky!FG45,Výsledky!FU45,Výsledky!HY45,Výsledky!IM45,Výsledky!KC45))</f>
        <v/>
      </c>
      <c r="O38" s="178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6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7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9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201"/>
      <c r="BO38" s="199" t="str">
        <f>IF(Tipy!B44="","",Tipy!B44)</f>
        <v>Matej14</v>
      </c>
    </row>
    <row r="39" spans="1:67" ht="15">
      <c r="A39" s="150"/>
      <c r="B39" s="64">
        <f>IF(C39="","",VLOOKUP(C39,'Registrovaní tipéri'!$A$2:$B$101,2,FALSE))</f>
        <v>16</v>
      </c>
      <c r="C39" s="133" t="str">
        <f>Tipy!B45</f>
        <v>MengiCZE</v>
      </c>
      <c r="D3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130</v>
      </c>
      <c r="F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43.333333333333336</v>
      </c>
      <c r="G3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130</v>
      </c>
      <c r="I3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43.333333333333336</v>
      </c>
      <c r="J39" s="176" t="str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/>
      </c>
      <c r="K39" s="177" t="str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/>
      </c>
      <c r="L39" s="178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/>
      </c>
      <c r="M39" s="176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7" t="str">
        <f>IF(COUNT(Výsledky!$BK$3,Výsledky!$DH$3,Výsledky!$HP$3,Výsledky!$ID$3,Výsledky!$KO$3)=0,"",SUM(Výsledky!FG46,Výsledky!FU46,Výsledky!HY46,Výsledky!IM46,Výsledky!KC46))</f>
        <v/>
      </c>
      <c r="O39" s="178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6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7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94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1</v>
      </c>
      <c r="T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U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</v>
      </c>
      <c r="V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W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</v>
      </c>
      <c r="X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2</v>
      </c>
      <c r="AF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AG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2</v>
      </c>
      <c r="AJ3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AK3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</v>
      </c>
      <c r="AL3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M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201"/>
      <c r="BO39" s="199" t="str">
        <f>IF(Tipy!B45="","",Tipy!B45)</f>
        <v>MengiCZE</v>
      </c>
    </row>
    <row r="40" spans="1:67" ht="15">
      <c r="A40" s="150"/>
      <c r="B40" s="64">
        <f>IF(C40="","",VLOOKUP(C40,'Registrovaní tipéri'!$A$2:$B$101,2,FALSE))</f>
        <v>29</v>
      </c>
      <c r="C40" s="133" t="str">
        <f>Tipy!B46</f>
        <v>Michal Komi</v>
      </c>
      <c r="D4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30</v>
      </c>
      <c r="F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15</v>
      </c>
      <c r="G4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30</v>
      </c>
      <c r="I4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15</v>
      </c>
      <c r="J40" s="176" t="str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/>
      </c>
      <c r="K40" s="177" t="str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/>
      </c>
      <c r="L40" s="178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/>
      </c>
      <c r="M40" s="176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7" t="str">
        <f>IF(COUNT(Výsledky!$BK$3,Výsledky!$DH$3,Výsledky!$HP$3,Výsledky!$ID$3,Výsledky!$KO$3)=0,"",SUM(Výsledky!FG47,Výsledky!FU47,Výsledky!HY47,Výsledky!IM47,Výsledky!KC47))</f>
        <v/>
      </c>
      <c r="O40" s="178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6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7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94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0</v>
      </c>
      <c r="V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W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0</v>
      </c>
      <c r="X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Y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0</v>
      </c>
      <c r="Z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A4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0</v>
      </c>
      <c r="AD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E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1</v>
      </c>
      <c r="AF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G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</v>
      </c>
      <c r="AJ4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K4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1</v>
      </c>
      <c r="AL4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0.33333333333333331</v>
      </c>
      <c r="AM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201"/>
      <c r="BO40" s="199" t="str">
        <f>IF(Tipy!B46="","",Tipy!B46)</f>
        <v>Michal Komi</v>
      </c>
    </row>
    <row r="41" spans="1:67" ht="15">
      <c r="A41" s="150"/>
      <c r="B41" s="64">
        <f>IF(C41="","",VLOOKUP(C41,'Registrovaní tipéri'!$A$2:$B$101,2,FALSE))</f>
        <v>17</v>
      </c>
      <c r="C41" s="133" t="str">
        <f>Tipy!B47</f>
        <v>Miloshek</v>
      </c>
      <c r="D4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110</v>
      </c>
      <c r="F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36.666666666666664</v>
      </c>
      <c r="G4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110</v>
      </c>
      <c r="I4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36.666666666666664</v>
      </c>
      <c r="J41" s="176" t="str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/>
      </c>
      <c r="K41" s="177" t="str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/>
      </c>
      <c r="L41" s="178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/>
      </c>
      <c r="M41" s="176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7" t="str">
        <f>IF(COUNT(Výsledky!$BK$3,Výsledky!$DH$3,Výsledky!$HP$3,Výsledky!$ID$3,Výsledky!$KO$3)=0,"",SUM(Výsledky!FG48,Výsledky!FU48,Výsledky!HY48,Výsledky!IM48,Výsledky!KC48))</f>
        <v/>
      </c>
      <c r="O41" s="178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6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7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94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U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</v>
      </c>
      <c r="V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W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2</v>
      </c>
      <c r="X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0.66666666666666663</v>
      </c>
      <c r="Y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</v>
      </c>
      <c r="Z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A4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</v>
      </c>
      <c r="AD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E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1</v>
      </c>
      <c r="AL4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0.33333333333333331</v>
      </c>
      <c r="AM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201"/>
      <c r="BO41" s="199" t="str">
        <f>IF(Tipy!B47="","",Tipy!B47)</f>
        <v>Miloshek</v>
      </c>
    </row>
    <row r="42" spans="1:67" ht="15">
      <c r="A42" s="150"/>
      <c r="B42" s="64">
        <f>IF(C42="","",VLOOKUP(C42,'Registrovaní tipéri'!$A$2:$B$101,2,FALSE))</f>
        <v>49</v>
      </c>
      <c r="C42" s="133" t="str">
        <f>Tipy!B48</f>
        <v>netocil</v>
      </c>
      <c r="D4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40</v>
      </c>
      <c r="F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13.333333333333334</v>
      </c>
      <c r="G4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40</v>
      </c>
      <c r="I4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13.333333333333334</v>
      </c>
      <c r="J42" s="176" t="str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/>
      </c>
      <c r="K42" s="177" t="str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/>
      </c>
      <c r="L42" s="178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/>
      </c>
      <c r="M42" s="176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7" t="str">
        <f>IF(COUNT(Výsledky!$BK$3,Výsledky!$DH$3,Výsledky!$HP$3,Výsledky!$ID$3,Výsledky!$KO$3)=0,"",SUM(Výsledky!FG49,Výsledky!FU49,Výsledky!HY49,Výsledky!IM49,Výsledky!KC49))</f>
        <v/>
      </c>
      <c r="O42" s="178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6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7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9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1</v>
      </c>
      <c r="V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W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1</v>
      </c>
      <c r="X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Y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1</v>
      </c>
      <c r="AF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AG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1</v>
      </c>
      <c r="AJ4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0.33333333333333331</v>
      </c>
      <c r="AK4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0</v>
      </c>
      <c r="AL4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M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201"/>
      <c r="BO42" s="199" t="str">
        <f>IF(Tipy!B48="","",Tipy!B48)</f>
        <v>netocil</v>
      </c>
    </row>
    <row r="43" spans="1:67" ht="15">
      <c r="A43" s="150"/>
      <c r="B43" s="64">
        <f>IF(C43="","",VLOOKUP(C43,'Registrovaní tipéri'!$A$2:$B$101,2,FALSE))</f>
        <v>3</v>
      </c>
      <c r="C43" s="133" t="str">
        <f>Tipy!B49</f>
        <v>ninetysix8</v>
      </c>
      <c r="D4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80</v>
      </c>
      <c r="F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26.666666666666668</v>
      </c>
      <c r="G4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80</v>
      </c>
      <c r="I4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26.666666666666668</v>
      </c>
      <c r="J43" s="176" t="str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/>
      </c>
      <c r="K43" s="177" t="str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/>
      </c>
      <c r="L43" s="178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/>
      </c>
      <c r="M43" s="176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7" t="str">
        <f>IF(COUNT(Výsledky!$BK$3,Výsledky!$DH$3,Výsledky!$HP$3,Výsledky!$ID$3,Výsledky!$KO$3)=0,"",SUM(Výsledky!FG50,Výsledky!FU50,Výsledky!HY50,Výsledky!IM50,Výsledky!KC50))</f>
        <v/>
      </c>
      <c r="O43" s="178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6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7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94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</v>
      </c>
      <c r="V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W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</v>
      </c>
      <c r="X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Y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</v>
      </c>
      <c r="Z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AA4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</v>
      </c>
      <c r="AD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0.33333333333333331</v>
      </c>
      <c r="AE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2</v>
      </c>
      <c r="AF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G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2</v>
      </c>
      <c r="AJ4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K4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201"/>
      <c r="BO43" s="199" t="str">
        <f>IF(Tipy!B49="","",Tipy!B49)</f>
        <v>ninetysix8</v>
      </c>
    </row>
    <row r="44" spans="1:67" ht="15">
      <c r="A44" s="150"/>
      <c r="B44" s="64">
        <f>IF(C44="","",VLOOKUP(C44,'Registrovaní tipéri'!$A$2:$B$101,2,FALSE))</f>
        <v>5</v>
      </c>
      <c r="C44" s="133" t="str">
        <f>Tipy!B51</f>
        <v>Pato</v>
      </c>
      <c r="D4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80</v>
      </c>
      <c r="F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26.666666666666668</v>
      </c>
      <c r="G4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80</v>
      </c>
      <c r="I4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26.666666666666668</v>
      </c>
      <c r="J44" s="176" t="str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/>
      </c>
      <c r="K44" s="177" t="str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/>
      </c>
      <c r="L44" s="178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/>
      </c>
      <c r="M44" s="176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7" t="str">
        <f>IF(COUNT(Výsledky!$BK$3,Výsledky!$DH$3,Výsledky!$HP$3,Výsledky!$ID$3,Výsledky!$KO$3)=0,"",SUM(Výsledky!FG51,Výsledky!FU51,Výsledky!HY51,Výsledky!IM51,Výsledky!KC51))</f>
        <v/>
      </c>
      <c r="O44" s="178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6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7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9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2</v>
      </c>
      <c r="V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0.66666666666666663</v>
      </c>
      <c r="W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2</v>
      </c>
      <c r="X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0.66666666666666663</v>
      </c>
      <c r="Y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0.33333333333333331</v>
      </c>
      <c r="AA4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0.33333333333333331</v>
      </c>
      <c r="AE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0.33333333333333331</v>
      </c>
      <c r="AG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0.33333333333333331</v>
      </c>
      <c r="AK4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0</v>
      </c>
      <c r="AL4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M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201"/>
      <c r="BO44" s="199" t="str">
        <f>IF(Tipy!B51="","",Tipy!B51)</f>
        <v>Pato</v>
      </c>
    </row>
    <row r="45" spans="1:67" ht="15">
      <c r="A45" s="150"/>
      <c r="B45" s="64">
        <f>IF(C45="","",VLOOKUP(C45,'Registrovaní tipéri'!$A$2:$B$101,2,FALSE))</f>
        <v>39</v>
      </c>
      <c r="C45" s="133" t="str">
        <f>Tipy!B52</f>
        <v>Patrik Gálik</v>
      </c>
      <c r="D4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90</v>
      </c>
      <c r="F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30</v>
      </c>
      <c r="G4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90</v>
      </c>
      <c r="I4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30</v>
      </c>
      <c r="J45" s="176" t="str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/>
      </c>
      <c r="K45" s="177" t="str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/>
      </c>
      <c r="L45" s="178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/>
      </c>
      <c r="M45" s="176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7" t="str">
        <f>IF(COUNT(Výsledky!$BK$3,Výsledky!$DH$3,Výsledky!$HP$3,Výsledky!$ID$3,Výsledky!$KO$3)=0,"",SUM(Výsledky!FG52,Výsledky!FU52,Výsledky!HY52,Výsledky!IM52,Výsledky!KC52))</f>
        <v/>
      </c>
      <c r="O45" s="178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6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7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9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2</v>
      </c>
      <c r="V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2</v>
      </c>
      <c r="X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1</v>
      </c>
      <c r="Z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1</v>
      </c>
      <c r="AD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1</v>
      </c>
      <c r="AF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1</v>
      </c>
      <c r="AJ4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1</v>
      </c>
      <c r="AL4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M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201"/>
      <c r="BO45" s="199" t="str">
        <f>IF(Tipy!B52="","",Tipy!B52)</f>
        <v>Patrik Gálik</v>
      </c>
    </row>
    <row r="46" spans="1:67" ht="15">
      <c r="A46" s="150"/>
      <c r="B46" s="64">
        <f>IF(C46="","",VLOOKUP(C46,'Registrovaní tipéri'!$A$2:$B$101,2,FALSE))</f>
        <v>6</v>
      </c>
      <c r="C46" s="133" t="str">
        <f>Tipy!B53</f>
        <v>Pedro8</v>
      </c>
      <c r="D4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130</v>
      </c>
      <c r="F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43.333333333333336</v>
      </c>
      <c r="G4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130</v>
      </c>
      <c r="I4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43.333333333333336</v>
      </c>
      <c r="J46" s="176" t="str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/>
      </c>
      <c r="K46" s="177" t="str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/>
      </c>
      <c r="L46" s="178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/>
      </c>
      <c r="M46" s="176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7" t="str">
        <f>IF(COUNT(Výsledky!$BK$3,Výsledky!$DH$3,Výsledky!$HP$3,Výsledky!$ID$3,Výsledky!$KO$3)=0,"",SUM(Výsledky!FG53,Výsledky!FU53,Výsledky!HY53,Výsledky!IM53,Výsledky!KC53))</f>
        <v/>
      </c>
      <c r="O46" s="178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6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7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9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1</v>
      </c>
      <c r="T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U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1</v>
      </c>
      <c r="V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2</v>
      </c>
      <c r="X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0.66666666666666663</v>
      </c>
      <c r="Y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1</v>
      </c>
      <c r="Z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A4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1</v>
      </c>
      <c r="AD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E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G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K4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AM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201"/>
      <c r="BO46" s="199" t="str">
        <f>IF(Tipy!B53="","",Tipy!B53)</f>
        <v>Pedro8</v>
      </c>
    </row>
    <row r="47" spans="1:67" ht="15">
      <c r="A47" s="150"/>
      <c r="B47" s="64">
        <f>IF(C47="","",VLOOKUP(C47,'Registrovaní tipéri'!$A$2:$B$101,2,FALSE))</f>
        <v>33</v>
      </c>
      <c r="C47" s="133" t="str">
        <f>Tipy!B55</f>
        <v>Peter Čička</v>
      </c>
      <c r="D4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140</v>
      </c>
      <c r="F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46.666666666666664</v>
      </c>
      <c r="G4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140</v>
      </c>
      <c r="I47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46.666666666666664</v>
      </c>
      <c r="J47" s="176" t="str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/>
      </c>
      <c r="K47" s="177" t="str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/>
      </c>
      <c r="L47" s="178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/>
      </c>
      <c r="M47" s="176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7" t="str">
        <f>IF(COUNT(Výsledky!$BK$3,Výsledky!$DH$3,Výsledky!$HP$3,Výsledky!$ID$3,Výsledky!$KO$3)=0,"",SUM(Výsledky!FG54,Výsledky!FU54,Výsledky!HY54,Výsledky!IM54,Výsledky!KC54))</f>
        <v/>
      </c>
      <c r="O47" s="178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6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7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94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0</v>
      </c>
      <c r="T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U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</v>
      </c>
      <c r="V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W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</v>
      </c>
      <c r="X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</v>
      </c>
      <c r="Z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A4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</v>
      </c>
      <c r="AD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E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2</v>
      </c>
      <c r="AF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G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2</v>
      </c>
      <c r="AJ4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K4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0.66666666666666663</v>
      </c>
      <c r="AM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201"/>
      <c r="BO47" s="199" t="str">
        <f>IF(Tipy!B55="","",Tipy!B55)</f>
        <v>Peter Čička</v>
      </c>
    </row>
    <row r="48" spans="1:67" ht="15">
      <c r="A48" s="150"/>
      <c r="B48" s="64">
        <f>IF(C48="","",VLOOKUP(C48,'Registrovaní tipéri'!$A$2:$B$101,2,FALSE))</f>
        <v>27</v>
      </c>
      <c r="C48" s="133" t="str">
        <f>Tipy!B56</f>
        <v>petro fonka</v>
      </c>
      <c r="D4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110</v>
      </c>
      <c r="F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36.666666666666664</v>
      </c>
      <c r="G4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110</v>
      </c>
      <c r="I4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36.666666666666664</v>
      </c>
      <c r="J48" s="176" t="str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/>
      </c>
      <c r="K48" s="177" t="str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/>
      </c>
      <c r="L48" s="178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/>
      </c>
      <c r="M48" s="176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7" t="str">
        <f>IF(COUNT(Výsledky!$BK$3,Výsledky!$DH$3,Výsledky!$HP$3,Výsledky!$ID$3,Výsledky!$KO$3)=0,"",SUM(Výsledky!FG55,Výsledky!FU55,Výsledky!HY55,Výsledky!IM55,Výsledky!KC55))</f>
        <v/>
      </c>
      <c r="O48" s="178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6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7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94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U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</v>
      </c>
      <c r="V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W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</v>
      </c>
      <c r="X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0.66666666666666663</v>
      </c>
      <c r="Y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</v>
      </c>
      <c r="Z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A4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</v>
      </c>
      <c r="AD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E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0</v>
      </c>
      <c r="AF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G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0</v>
      </c>
      <c r="AJ4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K4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</v>
      </c>
      <c r="AL4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0.33333333333333331</v>
      </c>
      <c r="AM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201"/>
      <c r="BO48" s="199" t="str">
        <f>IF(Tipy!B56="","",Tipy!B56)</f>
        <v>petro fonka</v>
      </c>
    </row>
    <row r="49" spans="1:67" ht="15">
      <c r="A49" s="150"/>
      <c r="B49" s="64">
        <f>IF(C49="","",VLOOKUP(C49,'Registrovaní tipéri'!$A$2:$B$101,2,FALSE))</f>
        <v>18</v>
      </c>
      <c r="C49" s="133" t="str">
        <f>Tipy!B57</f>
        <v>Pikain</v>
      </c>
      <c r="D4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180</v>
      </c>
      <c r="F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60</v>
      </c>
      <c r="G4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180</v>
      </c>
      <c r="I4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6" t="str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/>
      </c>
      <c r="K49" s="177" t="str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/>
      </c>
      <c r="L49" s="178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/>
      </c>
      <c r="M49" s="176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7" t="str">
        <f>IF(COUNT(Výsledky!$BK$3,Výsledky!$DH$3,Výsledky!$HP$3,Výsledky!$ID$3,Výsledky!$KO$3)=0,"",SUM(Výsledky!FG56,Výsledky!FU56,Výsledky!HY56,Výsledky!IM56,Výsledky!KC56))</f>
        <v/>
      </c>
      <c r="O49" s="178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6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7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9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2</v>
      </c>
      <c r="T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0.66666666666666663</v>
      </c>
      <c r="U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1</v>
      </c>
      <c r="V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W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3</v>
      </c>
      <c r="X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1</v>
      </c>
      <c r="Z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A4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1</v>
      </c>
      <c r="AD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E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1</v>
      </c>
      <c r="AF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G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1</v>
      </c>
      <c r="AJ4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K4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0</v>
      </c>
      <c r="AL4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M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201"/>
      <c r="BO49" s="199" t="str">
        <f>IF(Tipy!B57="","",Tipy!B57)</f>
        <v>Pikain</v>
      </c>
    </row>
    <row r="50" spans="1:67" ht="15">
      <c r="A50" s="150"/>
      <c r="B50" s="64">
        <f>IF(C50="","",VLOOKUP(C50,'Registrovaní tipéri'!$A$2:$B$101,2,FALSE))</f>
        <v>45</v>
      </c>
      <c r="C50" s="133" t="str">
        <f>Tipy!B59</f>
        <v>Rajjum</v>
      </c>
      <c r="D5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100</v>
      </c>
      <c r="F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33.333333333333336</v>
      </c>
      <c r="G5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100</v>
      </c>
      <c r="I5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33.333333333333336</v>
      </c>
      <c r="J50" s="176" t="str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/>
      </c>
      <c r="K50" s="177" t="str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/>
      </c>
      <c r="L50" s="178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/>
      </c>
      <c r="M50" s="176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7" t="str">
        <f>IF(COUNT(Výsledky!$BK$3,Výsledky!$DH$3,Výsledky!$HP$3,Výsledky!$ID$3,Výsledky!$KO$3)=0,"",SUM(Výsledky!FG57,Výsledky!FU57,Výsledky!HY57,Výsledky!IM57,Výsledky!KC57))</f>
        <v/>
      </c>
      <c r="O50" s="178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6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7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94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0</v>
      </c>
      <c r="T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U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</v>
      </c>
      <c r="V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W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</v>
      </c>
      <c r="X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Y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</v>
      </c>
      <c r="Z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A5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</v>
      </c>
      <c r="AD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0.33333333333333331</v>
      </c>
      <c r="AE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AG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2</v>
      </c>
      <c r="AJ5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AK50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2</v>
      </c>
      <c r="AL5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0.66666666666666663</v>
      </c>
      <c r="AM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201"/>
      <c r="BO50" s="199" t="str">
        <f>IF(Tipy!B59="","",Tipy!B59)</f>
        <v>Rajjum</v>
      </c>
    </row>
    <row r="51" spans="1:67" ht="15">
      <c r="A51" s="150"/>
      <c r="B51" s="64">
        <f>IF(C51="","",VLOOKUP(C51,'Registrovaní tipéri'!$A$2:$B$101,2,FALSE))</f>
        <v>22</v>
      </c>
      <c r="C51" s="133" t="str">
        <f>Tipy!B60</f>
        <v>REDbull</v>
      </c>
      <c r="D5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140</v>
      </c>
      <c r="F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46.666666666666664</v>
      </c>
      <c r="G5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140</v>
      </c>
      <c r="I5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46.666666666666664</v>
      </c>
      <c r="J51" s="176" t="str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/>
      </c>
      <c r="K51" s="177" t="str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/>
      </c>
      <c r="L51" s="178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/>
      </c>
      <c r="M51" s="176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7" t="str">
        <f>IF(COUNT(Výsledky!$BK$3,Výsledky!$DH$3,Výsledky!$HP$3,Výsledky!$ID$3,Výsledky!$KO$3)=0,"",SUM(Výsledky!FG58,Výsledky!FU58,Výsledky!HY58,Výsledky!IM58,Výsledky!KC58))</f>
        <v/>
      </c>
      <c r="O51" s="178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6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7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94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U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</v>
      </c>
      <c r="V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0.66666666666666663</v>
      </c>
      <c r="W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</v>
      </c>
      <c r="X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</v>
      </c>
      <c r="Z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A5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</v>
      </c>
      <c r="AD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E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1</v>
      </c>
      <c r="AF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G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1</v>
      </c>
      <c r="AJ5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0.33333333333333331</v>
      </c>
      <c r="AK5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0</v>
      </c>
      <c r="AL5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M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201"/>
      <c r="BO51" s="199" t="str">
        <f>IF(Tipy!B60="","",Tipy!B60)</f>
        <v>REDbull</v>
      </c>
    </row>
    <row r="52" spans="1:67" ht="15">
      <c r="A52" s="150"/>
      <c r="B52" s="64">
        <f>IF(C52="","",VLOOKUP(C52,'Registrovaní tipéri'!$A$2:$B$101,2,FALSE))</f>
        <v>50</v>
      </c>
      <c r="C52" s="133" t="str">
        <f>Tipy!B61</f>
        <v>Robbie66Fowler</v>
      </c>
      <c r="D5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100</v>
      </c>
      <c r="F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33.333333333333336</v>
      </c>
      <c r="G5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100</v>
      </c>
      <c r="I5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33.333333333333336</v>
      </c>
      <c r="J52" s="176" t="str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/>
      </c>
      <c r="K52" s="177" t="str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/>
      </c>
      <c r="L52" s="178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/>
      </c>
      <c r="M52" s="176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7" t="str">
        <f>IF(COUNT(Výsledky!$BK$3,Výsledky!$DH$3,Výsledky!$HP$3,Výsledky!$ID$3,Výsledky!$KO$3)=0,"",SUM(Výsledky!FG59,Výsledky!FU59,Výsledky!HY59,Výsledky!IM59,Výsledky!KC59))</f>
        <v/>
      </c>
      <c r="O52" s="178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6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7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94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</v>
      </c>
      <c r="V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W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</v>
      </c>
      <c r="X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Y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</v>
      </c>
      <c r="Z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A5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</v>
      </c>
      <c r="AD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0.33333333333333331</v>
      </c>
      <c r="AE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2</v>
      </c>
      <c r="AF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AG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2</v>
      </c>
      <c r="AJ5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AK5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2</v>
      </c>
      <c r="AL5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AM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201"/>
      <c r="BO52" s="199" t="str">
        <f>IF(Tipy!B61="","",Tipy!B61)</f>
        <v>Robbie66Fowler</v>
      </c>
    </row>
    <row r="53" spans="1:67" ht="15">
      <c r="A53" s="150"/>
      <c r="B53" s="64">
        <f>IF(C53="","",VLOOKUP(C53,'Registrovaní tipéri'!$A$2:$B$101,2,FALSE))</f>
        <v>25</v>
      </c>
      <c r="C53" s="133" t="str">
        <f>Tipy!B62</f>
        <v>Roman9YNWA</v>
      </c>
      <c r="D5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60</v>
      </c>
      <c r="F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20</v>
      </c>
      <c r="G5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60</v>
      </c>
      <c r="I53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20</v>
      </c>
      <c r="J53" s="176" t="str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/>
      </c>
      <c r="K53" s="177" t="str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/>
      </c>
      <c r="L53" s="178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/>
      </c>
      <c r="M53" s="176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7" t="str">
        <f>IF(COUNT(Výsledky!$BK$3,Výsledky!$DH$3,Výsledky!$HP$3,Výsledky!$ID$3,Výsledky!$KO$3)=0,"",SUM(Výsledky!FG60,Výsledky!FU60,Výsledky!HY60,Výsledky!IM60,Výsledky!KC60))</f>
        <v/>
      </c>
      <c r="O53" s="178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6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7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9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0</v>
      </c>
      <c r="T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U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3</v>
      </c>
      <c r="V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W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3</v>
      </c>
      <c r="X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1</v>
      </c>
      <c r="Y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0</v>
      </c>
      <c r="Z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A5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0</v>
      </c>
      <c r="AD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E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0</v>
      </c>
      <c r="AF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G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0</v>
      </c>
      <c r="AJ5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K53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201"/>
      <c r="BO53" s="199" t="str">
        <f>IF(Tipy!B62="","",Tipy!B62)</f>
        <v>Roman9YNWA</v>
      </c>
    </row>
    <row r="54" spans="1:67" ht="15">
      <c r="A54" s="150"/>
      <c r="B54" s="64">
        <f>IF(C54="","",VLOOKUP(C54,'Registrovaní tipéri'!$A$2:$B$101,2,FALSE))</f>
        <v>26</v>
      </c>
      <c r="C54" s="133" t="str">
        <f>Tipy!B63</f>
        <v>Slavo</v>
      </c>
      <c r="D5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140</v>
      </c>
      <c r="F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46.666666666666664</v>
      </c>
      <c r="G5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140</v>
      </c>
      <c r="I5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46.666666666666664</v>
      </c>
      <c r="J54" s="176" t="str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/>
      </c>
      <c r="K54" s="177" t="str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/>
      </c>
      <c r="L54" s="178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/>
      </c>
      <c r="M54" s="176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7" t="str">
        <f>IF(COUNT(Výsledky!$BK$3,Výsledky!$DH$3,Výsledky!$HP$3,Výsledky!$ID$3,Výsledky!$KO$3)=0,"",SUM(Výsledky!FG61,Výsledky!FU61,Výsledky!HY61,Výsledky!IM61,Výsledky!KC61))</f>
        <v/>
      </c>
      <c r="O54" s="178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6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7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94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</v>
      </c>
      <c r="V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</v>
      </c>
      <c r="X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</v>
      </c>
      <c r="Z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</v>
      </c>
      <c r="AD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0.66666666666666663</v>
      </c>
      <c r="AG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0.66666666666666663</v>
      </c>
      <c r="AK5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2</v>
      </c>
      <c r="AL54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0.66666666666666663</v>
      </c>
      <c r="AM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201">
        <v>1</v>
      </c>
      <c r="BO54" s="199" t="str">
        <f>IF(Tipy!B63="","",Tipy!B63)</f>
        <v>Slavo</v>
      </c>
    </row>
    <row r="55" spans="1:67" ht="15">
      <c r="A55" s="150"/>
      <c r="B55" s="64">
        <f>IF(C55="","",VLOOKUP(C55,'Registrovaní tipéri'!$A$2:$B$101,2,FALSE))</f>
        <v>2</v>
      </c>
      <c r="C55" s="133" t="str">
        <f>Tipy!B64</f>
        <v>Stanley15</v>
      </c>
      <c r="D5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70</v>
      </c>
      <c r="F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23.333333333333332</v>
      </c>
      <c r="G5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5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70</v>
      </c>
      <c r="I5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23.333333333333332</v>
      </c>
      <c r="J55" s="176" t="str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/>
      </c>
      <c r="K55" s="177" t="str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/>
      </c>
      <c r="L55" s="178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/>
      </c>
      <c r="M55" s="176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7" t="str">
        <f>IF(COUNT(Výsledky!$BK$3,Výsledky!$DH$3,Výsledky!$HP$3,Výsledky!$ID$3,Výsledky!$KO$3)=0,"",SUM(Výsledky!FG62,Výsledky!FU62,Výsledky!HY62,Výsledky!IM62,Výsledky!KC62))</f>
        <v/>
      </c>
      <c r="O55" s="178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6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7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94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0</v>
      </c>
      <c r="T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U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</v>
      </c>
      <c r="V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W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</v>
      </c>
      <c r="X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Y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</v>
      </c>
      <c r="Z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</v>
      </c>
      <c r="AD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G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K5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</v>
      </c>
      <c r="AL5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M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201">
        <v>2</v>
      </c>
      <c r="BO55" s="199" t="str">
        <f>IF(Tipy!B64="","",Tipy!B64)</f>
        <v>Stanley15</v>
      </c>
    </row>
    <row r="56" spans="1:67" ht="15">
      <c r="A56" s="150"/>
      <c r="B56" s="64">
        <f>IF(C56="","",VLOOKUP(C56,'Registrovaní tipéri'!$A$2:$B$101,2,FALSE))</f>
        <v>8</v>
      </c>
      <c r="C56" s="133" t="str">
        <f>Tipy!B65</f>
        <v>Steve3465</v>
      </c>
      <c r="D5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30</v>
      </c>
      <c r="F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15</v>
      </c>
      <c r="G5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30</v>
      </c>
      <c r="I5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15</v>
      </c>
      <c r="J56" s="176" t="str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/>
      </c>
      <c r="K56" s="177" t="str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/>
      </c>
      <c r="L56" s="178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/>
      </c>
      <c r="M56" s="176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7" t="str">
        <f>IF(COUNT(Výsledky!$BK$3,Výsledky!$DH$3,Výsledky!$HP$3,Výsledky!$ID$3,Výsledky!$KO$3)=0,"",SUM(Výsledky!FG63,Výsledky!FU63,Výsledky!HY63,Výsledky!IM63,Výsledky!KC63))</f>
        <v/>
      </c>
      <c r="O56" s="178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6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7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9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0</v>
      </c>
      <c r="T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U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0</v>
      </c>
      <c r="V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W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0</v>
      </c>
      <c r="X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Y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0</v>
      </c>
      <c r="Z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A5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0</v>
      </c>
      <c r="AD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E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1</v>
      </c>
      <c r="AF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G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1</v>
      </c>
      <c r="AJ5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K5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M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201"/>
      <c r="BO56" s="199" t="str">
        <f>IF(Tipy!B65="","",Tipy!B65)</f>
        <v>Steve3465</v>
      </c>
    </row>
    <row r="57" spans="1:67" ht="15">
      <c r="A57" s="150"/>
      <c r="B57" s="64" t="str">
        <f>IF(C57="","",VLOOKUP(C57,'Registrovaní tipéri'!$A$2:$B$101,2,FALSE))</f>
        <v/>
      </c>
      <c r="C57" s="133"/>
      <c r="D5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6" t="str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/>
      </c>
      <c r="K57" s="177" t="str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/>
      </c>
      <c r="L57" s="178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/>
      </c>
      <c r="M57" s="176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7" t="str">
        <f>IF(COUNT(Výsledky!$BK$3,Výsledky!$DH$3,Výsledky!$HP$3,Výsledky!$ID$3,Výsledky!$KO$3)=0,"",SUM(Výsledky!FG87,Výsledky!FU87,Výsledky!HY87,Výsledky!IM87,Výsledky!KC87))</f>
        <v/>
      </c>
      <c r="O57" s="178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6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7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9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201"/>
      <c r="BO57" s="199" t="str">
        <f>IF(Tipy!B66="","",Tipy!B66)</f>
        <v>Stiflerovamama</v>
      </c>
    </row>
    <row r="58" spans="1:67" ht="15">
      <c r="A58" s="150"/>
      <c r="B58" s="64" t="str">
        <f>IF(C58="","",VLOOKUP(C58,'Registrovaní tipéri'!$A$2:$B$101,2,FALSE))</f>
        <v/>
      </c>
      <c r="C58" s="133"/>
      <c r="D5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180</v>
      </c>
      <c r="F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60</v>
      </c>
      <c r="G5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5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180</v>
      </c>
      <c r="I58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60</v>
      </c>
      <c r="J58" s="176" t="str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/>
      </c>
      <c r="K58" s="177" t="str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/>
      </c>
      <c r="L58" s="178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/>
      </c>
      <c r="M58" s="176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7" t="str">
        <f>IF(COUNT(Výsledky!$BK$3,Výsledky!$DH$3,Výsledky!$HP$3,Výsledky!$ID$3,Výsledky!$KO$3)=0,"",SUM(Výsledky!FG64,Výsledky!FU64,Výsledky!HY64,Výsledky!IM64,Výsledky!KC64))</f>
        <v/>
      </c>
      <c r="O58" s="178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6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7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9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2</v>
      </c>
      <c r="T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U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0</v>
      </c>
      <c r="V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W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2</v>
      </c>
      <c r="X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1</v>
      </c>
      <c r="Z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A5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1</v>
      </c>
      <c r="AD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E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2</v>
      </c>
      <c r="AF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G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2</v>
      </c>
      <c r="AJ58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AK58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0</v>
      </c>
      <c r="AL58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M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201"/>
      <c r="BO58" s="199" t="str">
        <f>IF(Tipy!B68="","",Tipy!B68)</f>
        <v>suflo</v>
      </c>
    </row>
    <row r="59" spans="1:67" ht="15">
      <c r="A59" s="150"/>
      <c r="B59" s="64" t="str">
        <f>IF(C59="","",VLOOKUP(C59,'Registrovaní tipéri'!$A$2:$B$101,2,FALSE))</f>
        <v/>
      </c>
      <c r="C59" s="133"/>
      <c r="D5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59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6" t="str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/>
      </c>
      <c r="K59" s="177" t="str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/>
      </c>
      <c r="L59" s="178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/>
      </c>
      <c r="M59" s="176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7" t="str">
        <f>IF(COUNT(Výsledky!$BK$3,Výsledky!$DH$3,Výsledky!$HP$3,Výsledky!$ID$3,Výsledky!$KO$3)=0,"",SUM(Výsledky!FG78,Výsledky!FU78,Výsledky!HY78,Výsledky!IM78,Výsledky!KC78))</f>
        <v/>
      </c>
      <c r="O59" s="178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6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7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9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201"/>
      <c r="BO59" s="199" t="str">
        <f>IF(Tipy!B69="","",Tipy!B69)</f>
        <v>sugar</v>
      </c>
    </row>
    <row r="60" spans="1:67" ht="15">
      <c r="A60" s="150"/>
      <c r="B60" s="64" t="str">
        <f>IF(C60="","",VLOOKUP(C60,'Registrovaní tipéri'!$A$2:$B$101,2,FALSE))</f>
        <v/>
      </c>
      <c r="C60" s="133"/>
      <c r="D6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80</v>
      </c>
      <c r="F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26.666666666666668</v>
      </c>
      <c r="G6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80</v>
      </c>
      <c r="I60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26.666666666666668</v>
      </c>
      <c r="J60" s="176" t="str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/>
      </c>
      <c r="K60" s="177" t="str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/>
      </c>
      <c r="L60" s="178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/>
      </c>
      <c r="M60" s="176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7" t="str">
        <f>IF(COUNT(Výsledky!$BK$3,Výsledky!$DH$3,Výsledky!$HP$3,Výsledky!$ID$3,Výsledky!$KO$3)=0,"",SUM(Výsledky!FG68,Výsledky!FU68,Výsledky!HY68,Výsledky!IM68,Výsledky!KC68))</f>
        <v/>
      </c>
      <c r="O60" s="178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6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7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94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0</v>
      </c>
      <c r="T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U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2</v>
      </c>
      <c r="V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0.66666666666666663</v>
      </c>
      <c r="W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2</v>
      </c>
      <c r="X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0.66666666666666663</v>
      </c>
      <c r="Y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</v>
      </c>
      <c r="Z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A6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</v>
      </c>
      <c r="AD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E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1</v>
      </c>
      <c r="AF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G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1</v>
      </c>
      <c r="AJ60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0.33333333333333331</v>
      </c>
      <c r="AK6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0</v>
      </c>
      <c r="AL60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M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201"/>
      <c r="BO60" s="199" t="str">
        <f>IF(Tipy!B70="","",Tipy!B70)</f>
        <v>Šutr</v>
      </c>
    </row>
    <row r="61" spans="1:67" ht="15">
      <c r="A61" s="150"/>
      <c r="B61" s="64" t="str">
        <f>IF(C61="","",VLOOKUP(C61,'Registrovaní tipéri'!$A$2:$B$101,2,FALSE))</f>
        <v/>
      </c>
      <c r="C61" s="133"/>
      <c r="D6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-</v>
      </c>
      <c r="G6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61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-</v>
      </c>
      <c r="J61" s="176" t="str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/>
      </c>
      <c r="K61" s="177" t="str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/>
      </c>
      <c r="L61" s="178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/>
      </c>
      <c r="M61" s="176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7" t="str">
        <f>IF(COUNT(Výsledky!$BK$3,Výsledky!$DH$3,Výsledky!$HP$3,Výsledky!$ID$3,Výsledky!$KO$3)=0,"",SUM(Výsledky!FG83,Výsledky!FU83,Výsledky!HY83,Výsledky!IM83,Výsledky!KC83))</f>
        <v/>
      </c>
      <c r="O61" s="178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6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7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94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U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W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Y6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0</v>
      </c>
      <c r="Z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A6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C6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0</v>
      </c>
      <c r="AD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E6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0</v>
      </c>
      <c r="AF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G6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I6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0</v>
      </c>
      <c r="AJ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K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M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O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Q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S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U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W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AY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A6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C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E6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G6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I6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K6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-</v>
      </c>
      <c r="BN61" s="201"/>
      <c r="BO61" s="199" t="str">
        <f>IF(Tipy!B72="","",Tipy!B72)</f>
        <v>ÚprimnýFanúšik</v>
      </c>
    </row>
    <row r="62" spans="1:67" ht="15">
      <c r="A62" s="150"/>
      <c r="B62" s="64" t="str">
        <f>IF(C62="","",VLOOKUP(C62,'Registrovaní tipéri'!$A$2:$B$101,2,FALSE))</f>
        <v/>
      </c>
      <c r="C62" s="133"/>
      <c r="D6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150</v>
      </c>
      <c r="F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50</v>
      </c>
      <c r="G6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150</v>
      </c>
      <c r="I6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50</v>
      </c>
      <c r="J62" s="176" t="str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/>
      </c>
      <c r="K62" s="177" t="str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/>
      </c>
      <c r="L62" s="178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/>
      </c>
      <c r="M62" s="176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7" t="str">
        <f>IF(COUNT(Výsledky!$BK$3,Výsledky!$DH$3,Výsledky!$HP$3,Výsledky!$ID$3,Výsledky!$KO$3)=0,"",SUM(Výsledky!FG67,Výsledky!FU67,Výsledky!HY67,Výsledky!IM67,Výsledky!KC67))</f>
        <v/>
      </c>
      <c r="O62" s="178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6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7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94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U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</v>
      </c>
      <c r="V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W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</v>
      </c>
      <c r="X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Y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2</v>
      </c>
      <c r="Z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A6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2</v>
      </c>
      <c r="AD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0.66666666666666663</v>
      </c>
      <c r="AE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G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K6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</v>
      </c>
      <c r="AL6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0.33333333333333331</v>
      </c>
      <c r="AM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201"/>
      <c r="BO62" s="199" t="str">
        <f>IF(Tipy!B73="","",Tipy!B73)</f>
        <v>Viliam Virgala</v>
      </c>
    </row>
    <row r="63" spans="1:67" ht="15">
      <c r="A63" s="150"/>
      <c r="B63" s="64" t="str">
        <f>IF(C63="","",VLOOKUP(C63,'Registrovaní tipéri'!$A$2:$B$101,2,FALSE))</f>
        <v/>
      </c>
      <c r="C63" s="133"/>
      <c r="D6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-</v>
      </c>
      <c r="G6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3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-</v>
      </c>
      <c r="J63" s="176" t="str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/>
      </c>
      <c r="K63" s="177" t="str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/>
      </c>
      <c r="L63" s="178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/>
      </c>
      <c r="M63" s="176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7" t="str">
        <f>IF(COUNT(Výsledky!$BK$3,Výsledky!$DH$3,Výsledky!$HP$3,Výsledky!$ID$3,Výsledky!$KO$3)=0,"",SUM(Výsledky!FG84,Výsledky!FU84,Výsledky!HY84,Výsledky!IM84,Výsledky!KC84))</f>
        <v/>
      </c>
      <c r="O63" s="178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6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7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94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U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W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Y6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0</v>
      </c>
      <c r="Z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A6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C6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0</v>
      </c>
      <c r="AD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E6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0</v>
      </c>
      <c r="AF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G6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I6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0</v>
      </c>
      <c r="AJ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K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M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O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Q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S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U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W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AY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A6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C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E6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G6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I6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K6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-</v>
      </c>
      <c r="BN63" s="201"/>
      <c r="BO63" s="199" t="str">
        <f>IF(Tipy!B74="","",Tipy!B74)</f>
        <v>Vladimír Marčík</v>
      </c>
    </row>
    <row r="64" spans="1:67" ht="15">
      <c r="A64" s="150"/>
      <c r="B64" s="64" t="str">
        <f>IF(C64="","",VLOOKUP(C64,'Registrovaní tipéri'!$A$2:$B$101,2,FALSE))</f>
        <v/>
      </c>
      <c r="C64" s="133"/>
      <c r="D6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0</v>
      </c>
      <c r="G6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0</v>
      </c>
      <c r="J64" s="176" t="str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/>
      </c>
      <c r="K64" s="177" t="str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/>
      </c>
      <c r="L64" s="178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/>
      </c>
      <c r="M64" s="176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7" t="str">
        <f>IF(COUNT(Výsledky!$BK$3,Výsledky!$DH$3,Výsledky!$HP$3,Výsledky!$ID$3,Výsledky!$KO$3)=0,"",SUM(Výsledky!FG85,Výsledky!FU85,Výsledky!HY85,Výsledky!IM85,Výsledky!KC85))</f>
        <v/>
      </c>
      <c r="O64" s="178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6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7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9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U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W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Y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A6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C6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E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G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I6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K6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#DIV/0!</v>
      </c>
      <c r="AM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O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Q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S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U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W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AY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A6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C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E6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G6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I6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K6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#REF!</v>
      </c>
      <c r="BN64" s="201"/>
      <c r="BO64" s="199" t="str">
        <f>IF(Tipy!B76="","",Tipy!B76)</f>
        <v>wasco</v>
      </c>
    </row>
    <row r="65" spans="1:67" ht="15">
      <c r="A65" s="150"/>
      <c r="B65" s="64" t="str">
        <f>IF(C65="","",VLOOKUP(C65,'Registrovaní tipéri'!$A$2:$B$101,2,FALSE))</f>
        <v/>
      </c>
      <c r="C65" s="133"/>
      <c r="D6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50</v>
      </c>
      <c r="F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16.666666666666668</v>
      </c>
      <c r="G6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50</v>
      </c>
      <c r="I6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16.666666666666668</v>
      </c>
      <c r="J65" s="176" t="str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/>
      </c>
      <c r="K65" s="177" t="str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/>
      </c>
      <c r="L65" s="178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/>
      </c>
      <c r="M65" s="176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7" t="str">
        <f>IF(COUNT(Výsledky!$BK$3,Výsledky!$DH$3,Výsledky!$HP$3,Výsledky!$ID$3,Výsledky!$KO$3)=0,"",SUM(Výsledky!FG69,Výsledky!FU69,Výsledky!HY69,Výsledky!IM69,Výsledky!KC69))</f>
        <v/>
      </c>
      <c r="O65" s="178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6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7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94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0</v>
      </c>
      <c r="T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U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</v>
      </c>
      <c r="V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W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</v>
      </c>
      <c r="X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0</v>
      </c>
      <c r="Z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A6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0</v>
      </c>
      <c r="AD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E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0</v>
      </c>
      <c r="AF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G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0</v>
      </c>
      <c r="AJ6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K6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</v>
      </c>
      <c r="AL6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AM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201"/>
      <c r="BO65" s="199" t="str">
        <f>IF(Tipy!B77="","",Tipy!B77)</f>
        <v>WaterEngel</v>
      </c>
    </row>
    <row r="66" spans="1:67" ht="15">
      <c r="A66" s="150"/>
      <c r="B66" s="64" t="str">
        <f>IF(C66="","",VLOOKUP(C66,'Registrovaní tipéri'!$A$2:$B$101,2,FALSE))</f>
        <v/>
      </c>
      <c r="C66" s="133"/>
      <c r="D6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140</v>
      </c>
      <c r="F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46.666666666666664</v>
      </c>
      <c r="G6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140</v>
      </c>
      <c r="I6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46.666666666666664</v>
      </c>
      <c r="J66" s="176" t="str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/>
      </c>
      <c r="K66" s="177" t="str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/>
      </c>
      <c r="L66" s="178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/>
      </c>
      <c r="M66" s="176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7" t="str">
        <f>IF(COUNT(Výsledky!$BK$3,Výsledky!$DH$3,Výsledky!$HP$3,Výsledky!$ID$3,Výsledky!$KO$3)=0,"",SUM(Výsledky!FG70,Výsledky!FU70,Výsledky!HY70,Výsledky!IM70,Výsledky!KC70))</f>
        <v/>
      </c>
      <c r="O66" s="178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6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7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94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0.66666666666666663</v>
      </c>
      <c r="U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</v>
      </c>
      <c r="V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W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3</v>
      </c>
      <c r="X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0</v>
      </c>
      <c r="Z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A6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0</v>
      </c>
      <c r="AD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E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0</v>
      </c>
      <c r="AF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G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0</v>
      </c>
      <c r="AJ6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K6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0</v>
      </c>
      <c r="AL66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M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201"/>
      <c r="BO66" s="199" t="str">
        <f>IF(Tipy!B78="","",Tipy!B78)</f>
        <v>xO2</v>
      </c>
    </row>
    <row r="67" spans="1:67" ht="15">
      <c r="A67" s="150"/>
      <c r="B67" s="64" t="str">
        <f>IF(C67="","",VLOOKUP(C67,'Registrovaní tipéri'!$A$2:$B$101,2,FALSE))</f>
        <v/>
      </c>
      <c r="C67" s="133"/>
      <c r="D6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67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6" t="str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/>
      </c>
      <c r="K67" s="177" t="str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/>
      </c>
      <c r="L67" s="178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/>
      </c>
      <c r="M67" s="176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7" t="str">
        <f>IF(COUNT(Výsledky!$BK$3,Výsledky!$DH$3,Výsledky!$HP$3,Výsledky!$ID$3,Výsledky!$KO$3)=0,"",SUM(Výsledky!FG77,Výsledky!FU77,Výsledky!HY77,Výsledky!IM77,Výsledky!KC77))</f>
        <v/>
      </c>
      <c r="O67" s="178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6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7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94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</v>
      </c>
      <c r="AF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1</v>
      </c>
      <c r="AG6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</v>
      </c>
      <c r="AJ67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1</v>
      </c>
      <c r="AK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201"/>
      <c r="BO67" s="199" t="e">
        <f>IF(Tipy!#REF!="","",Tipy!#REF!)</f>
        <v>#REF!</v>
      </c>
    </row>
    <row r="68" spans="1:67" ht="15">
      <c r="A68" s="150"/>
      <c r="B68" s="64" t="str">
        <f>IF(C68="","",VLOOKUP(C68,'Registrovaní tipéri'!$A$2:$B$101,2,FALSE))</f>
        <v/>
      </c>
      <c r="C68" s="133"/>
      <c r="D6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6" t="str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/>
      </c>
      <c r="K68" s="177" t="str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/>
      </c>
      <c r="L68" s="178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/>
      </c>
      <c r="M68" s="176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7" t="str">
        <f>IF(COUNT(Výsledky!$BK$3,Výsledky!$DH$3,Výsledky!$HP$3,Výsledky!$ID$3,Výsledky!$KO$3)=0,"",SUM(Výsledky!FG86,Výsledky!FU86,Výsledky!HY86,Výsledky!IM86,Výsledky!KC86))</f>
        <v/>
      </c>
      <c r="O68" s="178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6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7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9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201"/>
      <c r="BO68" s="199" t="e">
        <f>IF(Tipy!#REF!="","",Tipy!#REF!)</f>
        <v>#REF!</v>
      </c>
    </row>
    <row r="69" spans="1:67" ht="15">
      <c r="A69" s="150"/>
      <c r="B69" s="64" t="str">
        <f>IF(C69="","",VLOOKUP(C69,'Registrovaní tipéri'!$A$2:$B$101,2,FALSE))</f>
        <v/>
      </c>
      <c r="C69" s="133"/>
      <c r="D6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0</v>
      </c>
      <c r="F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0</v>
      </c>
      <c r="G6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0</v>
      </c>
      <c r="I6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0</v>
      </c>
      <c r="J69" s="176" t="str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/>
      </c>
      <c r="K69" s="177" t="str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/>
      </c>
      <c r="L69" s="178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/>
      </c>
      <c r="M69" s="176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7" t="str">
        <f>IF(COUNT(Výsledky!$BK$3,Výsledky!$DH$3,Výsledky!$HP$3,Výsledky!$ID$3,Výsledky!$KO$3)=0,"",SUM(Výsledky!FG73,Výsledky!FU73,Výsledky!HY73,Výsledky!IM73,Výsledky!KC73))</f>
        <v/>
      </c>
      <c r="O69" s="178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6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7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94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0</v>
      </c>
      <c r="V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W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0</v>
      </c>
      <c r="X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Y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0</v>
      </c>
      <c r="AL6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M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201"/>
      <c r="BO69" s="199" t="e">
        <f>IF(Tipy!#REF!="","",Tipy!#REF!)</f>
        <v>#REF!</v>
      </c>
    </row>
    <row r="70" spans="1:67" ht="15">
      <c r="A70" s="150"/>
      <c r="B70" s="64" t="str">
        <f>IF(C70="","",VLOOKUP(C70,'Registrovaní tipéri'!$A$2:$B$101,2,FALSE))</f>
        <v/>
      </c>
      <c r="C70" s="133"/>
      <c r="D7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-</v>
      </c>
      <c r="G7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0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-</v>
      </c>
      <c r="J70" s="176" t="str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/>
      </c>
      <c r="K70" s="177" t="str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/>
      </c>
      <c r="L70" s="178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/>
      </c>
      <c r="M70" s="176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7" t="str">
        <f>IF(COUNT(Výsledky!$BK$3,Výsledky!$DH$3,Výsledky!$HP$3,Výsledky!$ID$3,Výsledky!$KO$3)=0,"",SUM(Výsledky!FG81,Výsledky!FU81,Výsledky!HY81,Výsledky!IM81,Výsledky!KC81))</f>
        <v/>
      </c>
      <c r="O70" s="178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6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7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94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U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W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Y7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0</v>
      </c>
      <c r="Z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A7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C7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0</v>
      </c>
      <c r="AD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E7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G7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I7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K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M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O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Q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S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U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W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AY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A7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C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E7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G7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I7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K7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-</v>
      </c>
      <c r="BN70" s="201"/>
      <c r="BO70" s="199" t="e">
        <f>IF(Tipy!#REF!="","",Tipy!#REF!)</f>
        <v>#REF!</v>
      </c>
    </row>
    <row r="71" spans="1:67" ht="15">
      <c r="A71" s="150"/>
      <c r="B71" s="64" t="str">
        <f>IF(C71="","",VLOOKUP(C71,'Registrovaní tipéri'!$A$2:$B$101,2,FALSE))</f>
        <v/>
      </c>
      <c r="C71" s="133"/>
      <c r="D7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1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6" t="str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/>
      </c>
      <c r="K71" s="177" t="str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/>
      </c>
      <c r="L71" s="178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/>
      </c>
      <c r="M71" s="176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7" t="str">
        <f>IF(COUNT(Výsledky!$BK$3,Výsledky!$DH$3,Výsledky!$HP$3,Výsledky!$ID$3,Výsledky!$KO$3)=0,"",SUM(Výsledky!FG80,Výsledky!FU80,Výsledky!HY80,Výsledky!IM80,Výsledky!KC80))</f>
        <v/>
      </c>
      <c r="O71" s="178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6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7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9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2</v>
      </c>
      <c r="Z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2</v>
      </c>
      <c r="AA7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2</v>
      </c>
      <c r="AD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2</v>
      </c>
      <c r="AE7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1</v>
      </c>
      <c r="AF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G7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1</v>
      </c>
      <c r="AJ7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K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201"/>
      <c r="BO71" s="199" t="e">
        <f>IF(Tipy!#REF!="","",Tipy!#REF!)</f>
        <v>#REF!</v>
      </c>
    </row>
    <row r="72" spans="1:67" ht="15">
      <c r="A72" s="150"/>
      <c r="B72" s="64" t="str">
        <f>IF(C72="","",VLOOKUP(C72,'Registrovaní tipéri'!$A$2:$B$101,2,FALSE))</f>
        <v/>
      </c>
      <c r="C72" s="133"/>
      <c r="D7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90</v>
      </c>
      <c r="F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45</v>
      </c>
      <c r="G7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90</v>
      </c>
      <c r="I7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45</v>
      </c>
      <c r="J72" s="176" t="str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/>
      </c>
      <c r="K72" s="177" t="str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/>
      </c>
      <c r="L72" s="178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/>
      </c>
      <c r="M72" s="176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7" t="str">
        <f>IF(COUNT(Výsledky!$BK$3,Výsledky!$DH$3,Výsledky!$HP$3,Výsledky!$ID$3,Výsledky!$KO$3)=0,"",SUM(Výsledky!FG65,Výsledky!FU65,Výsledky!HY65,Výsledky!IM65,Výsledky!KC65))</f>
        <v/>
      </c>
      <c r="O72" s="178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6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7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94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</v>
      </c>
      <c r="V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W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</v>
      </c>
      <c r="X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0.66666666666666663</v>
      </c>
      <c r="Y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</v>
      </c>
      <c r="Z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A7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</v>
      </c>
      <c r="AD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E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G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0</v>
      </c>
      <c r="AH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I7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</v>
      </c>
      <c r="AJ7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K7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</v>
      </c>
      <c r="AL72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0.33333333333333331</v>
      </c>
      <c r="AM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201"/>
      <c r="BO72" s="199" t="e">
        <f>IF(Tipy!#REF!="","",Tipy!#REF!)</f>
        <v>#REF!</v>
      </c>
    </row>
    <row r="73" spans="1:67" ht="15">
      <c r="A73" s="150"/>
      <c r="B73" s="64" t="str">
        <f>IF(C73="","",VLOOKUP(C73,'Registrovaní tipéri'!$A$2:$B$101,2,FALSE))</f>
        <v/>
      </c>
      <c r="C73" s="133"/>
      <c r="D7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3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6" t="str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/>
      </c>
      <c r="K73" s="177" t="str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/>
      </c>
      <c r="L73" s="178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/>
      </c>
      <c r="M73" s="176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7" t="str">
        <f>IF(COUNT(Výsledky!$BK$3,Výsledky!$DH$3,Výsledky!$HP$3,Výsledky!$ID$3,Výsledky!$KO$3)=0,"",SUM(Výsledky!FG79,Výsledky!FU79,Výsledky!HY79,Výsledky!IM79,Výsledky!KC79))</f>
        <v/>
      </c>
      <c r="O73" s="178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6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7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94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1</v>
      </c>
      <c r="Z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1</v>
      </c>
      <c r="AA7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1</v>
      </c>
      <c r="AD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1</v>
      </c>
      <c r="AE7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1</v>
      </c>
      <c r="AF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1</v>
      </c>
      <c r="AG73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1</v>
      </c>
      <c r="AJ73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1</v>
      </c>
      <c r="AK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201"/>
      <c r="BO73" s="199" t="e">
        <f>IF(Tipy!#REF!="","",Tipy!#REF!)</f>
        <v>#REF!</v>
      </c>
    </row>
    <row r="74" spans="1:67" ht="15">
      <c r="A74" s="150"/>
      <c r="B74" s="64" t="str">
        <f>IF(C74="","",VLOOKUP(C74,'Registrovaní tipéri'!$A$2:$B$101,2,FALSE))</f>
        <v/>
      </c>
      <c r="C74" s="133"/>
      <c r="D74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6" t="str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/>
      </c>
      <c r="K74" s="177" t="str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/>
      </c>
      <c r="L74" s="178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/>
      </c>
      <c r="M74" s="176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7" t="str">
        <f>IF(COUNT(Výsledky!$BK$3,Výsledky!$DH$3,Výsledky!$HP$3,Výsledky!$ID$3,Výsledky!$KO$3)=0,"",SUM(Výsledky!FG88,Výsledky!FU88,Výsledky!HY88,Výsledky!IM88,Výsledky!KC88))</f>
        <v/>
      </c>
      <c r="O74" s="178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6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7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9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201"/>
      <c r="BO74" s="199" t="e">
        <f>IF(Tipy!#REF!="","",Tipy!#REF!)</f>
        <v>#REF!</v>
      </c>
    </row>
    <row r="75" spans="1:67" ht="15">
      <c r="A75" s="150"/>
      <c r="B75" s="64" t="str">
        <f>IF(C75="","",VLOOKUP(C75,'Registrovaní tipéri'!$A$2:$B$101,2,FALSE))</f>
        <v/>
      </c>
      <c r="C75" s="133"/>
      <c r="D75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90</v>
      </c>
      <c r="F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45</v>
      </c>
      <c r="G75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90</v>
      </c>
      <c r="I75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45</v>
      </c>
      <c r="J75" s="176" t="str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/>
      </c>
      <c r="K75" s="177" t="str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/>
      </c>
      <c r="L75" s="178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/>
      </c>
      <c r="M75" s="176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7" t="str">
        <f>IF(COUNT(Výsledky!$BK$3,Výsledky!$DH$3,Výsledky!$HP$3,Výsledky!$ID$3,Výsledky!$KO$3)=0,"",SUM(Výsledky!FG66,Výsledky!FU66,Výsledky!HY66,Výsledky!IM66,Výsledky!KC66))</f>
        <v/>
      </c>
      <c r="O75" s="178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6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7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94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U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0</v>
      </c>
      <c r="V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W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</v>
      </c>
      <c r="X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Y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0</v>
      </c>
      <c r="Z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A7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0</v>
      </c>
      <c r="AD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E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1</v>
      </c>
      <c r="AF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G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1</v>
      </c>
      <c r="AJ75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K75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</v>
      </c>
      <c r="AL75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M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201"/>
      <c r="BO75" s="199" t="e">
        <f>IF(Tipy!#REF!="","",Tipy!#REF!)</f>
        <v>#REF!</v>
      </c>
    </row>
    <row r="76" spans="1:67" ht="15">
      <c r="A76" s="150"/>
      <c r="B76" s="64" t="str">
        <f>IF(C76="","",VLOOKUP(C76,'Registrovaní tipéri'!$A$2:$B$101,2,FALSE))</f>
        <v/>
      </c>
      <c r="C76" s="133"/>
      <c r="D76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6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180</v>
      </c>
      <c r="I76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60</v>
      </c>
      <c r="J76" s="176" t="str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/>
      </c>
      <c r="K76" s="177" t="str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/>
      </c>
      <c r="L76" s="178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/>
      </c>
      <c r="M76" s="176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7" t="str">
        <f>IF(COUNT(Výsledky!$BK$3,Výsledky!$DH$3,Výsledky!$HP$3,Výsledky!$ID$3,Výsledky!$KO$3)=0,"",SUM(Výsledky!FG76,Výsledky!FU76,Výsledky!HY76,Výsledky!IM76,Výsledky!KC76))</f>
        <v/>
      </c>
      <c r="O76" s="178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6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7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9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1</v>
      </c>
      <c r="Z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A7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1</v>
      </c>
      <c r="AD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</v>
      </c>
      <c r="AE7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G76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1</v>
      </c>
      <c r="AK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201"/>
      <c r="BO76" s="199" t="e">
        <f>IF(Tipy!#REF!="","",Tipy!#REF!)</f>
        <v>#REF!</v>
      </c>
    </row>
    <row r="77" spans="1:67" ht="15">
      <c r="A77" s="150"/>
      <c r="B77" s="64" t="str">
        <f>IF(C77="","",VLOOKUP(C77,'Registrovaní tipéri'!$A$2:$B$101,2,FALSE))</f>
        <v/>
      </c>
      <c r="C77" s="133"/>
      <c r="D77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6" t="str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/>
      </c>
      <c r="K77" s="177" t="str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/>
      </c>
      <c r="L77" s="178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/>
      </c>
      <c r="M77" s="176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7" t="str">
        <f>IF(COUNT(Výsledky!$BK$3,Výsledky!$DH$3,Výsledky!$HP$3,Výsledky!$ID$3,Výsledky!$KO$3)=0,"",SUM(Výsledky!FG89,Výsledky!FU89,Výsledky!HY89,Výsledky!IM89,Výsledky!KC89))</f>
        <v/>
      </c>
      <c r="O77" s="178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6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7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9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201"/>
      <c r="BO77" s="199" t="e">
        <f>IF(Tipy!#REF!="","",Tipy!#REF!)</f>
        <v>#REF!</v>
      </c>
    </row>
    <row r="78" spans="1:67" ht="15">
      <c r="A78" s="150"/>
      <c r="B78" s="64" t="str">
        <f>IF(C78="","",VLOOKUP(C78,'Registrovaní tipéri'!$A$2:$B$101,2,FALSE))</f>
        <v/>
      </c>
      <c r="C78" s="133"/>
      <c r="D78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6" t="str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/>
      </c>
      <c r="K78" s="177" t="str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/>
      </c>
      <c r="L78" s="178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/>
      </c>
      <c r="M78" s="176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7" t="str">
        <f>IF(COUNT(Výsledky!$BK$3,Výsledky!$DH$3,Výsledky!$HP$3,Výsledky!$ID$3,Výsledky!$KO$3)=0,"",SUM(Výsledky!FG90,Výsledky!FU90,Výsledky!HY90,Výsledky!IM90,Výsledky!KC90))</f>
        <v/>
      </c>
      <c r="O78" s="178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6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7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9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1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1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201"/>
      <c r="BO78" s="199" t="e">
        <f>IF(Tipy!#REF!="","",Tipy!#REF!)</f>
        <v>#REF!</v>
      </c>
    </row>
    <row r="79" spans="1:67" ht="15">
      <c r="A79" s="150"/>
      <c r="B79" s="64" t="str">
        <f>IF(C79="","",VLOOKUP(C79,'Registrovaní tipéri'!$A$2:$B$101,2,FALSE))</f>
        <v/>
      </c>
      <c r="C79" s="133"/>
      <c r="D79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90</v>
      </c>
      <c r="F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30</v>
      </c>
      <c r="G79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9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90</v>
      </c>
      <c r="I79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30</v>
      </c>
      <c r="J79" s="176" t="str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/>
      </c>
      <c r="K79" s="177" t="str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/>
      </c>
      <c r="L79" s="178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/>
      </c>
      <c r="M79" s="176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7" t="str">
        <f>IF(COUNT(Výsledky!$BK$3,Výsledky!$DH$3,Výsledky!$HP$3,Výsledky!$ID$3,Výsledky!$KO$3)=0,"",SUM(Výsledky!FG72,Výsledky!FU72,Výsledky!HY72,Výsledky!IM72,Výsledky!KC72))</f>
        <v/>
      </c>
      <c r="O79" s="178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6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7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9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0.5</v>
      </c>
      <c r="U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0</v>
      </c>
      <c r="V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W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1</v>
      </c>
      <c r="X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0.5</v>
      </c>
      <c r="Y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0.5</v>
      </c>
      <c r="AA7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0.5</v>
      </c>
      <c r="AE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0</v>
      </c>
      <c r="AH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I79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0</v>
      </c>
      <c r="AJ79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K79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1</v>
      </c>
      <c r="AL79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0.5</v>
      </c>
      <c r="AM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201"/>
      <c r="BO79" s="199" t="str">
        <f>IF(Tipy!B80="","",Tipy!B80)</f>
        <v/>
      </c>
    </row>
    <row r="80" spans="1:67" ht="15">
      <c r="A80" s="150"/>
      <c r="B80" s="64" t="str">
        <f>IF(C80="","",VLOOKUP(C80,'Registrovaní tipéri'!$A$2:$B$101,2,FALSE))</f>
        <v/>
      </c>
      <c r="C80" s="133"/>
      <c r="D80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-</v>
      </c>
      <c r="G80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0" s="17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8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-</v>
      </c>
      <c r="J80" s="176" t="str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/>
      </c>
      <c r="K80" s="177" t="str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/>
      </c>
      <c r="L80" s="178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/>
      </c>
      <c r="M80" s="176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7" t="str">
        <f>IF(COUNT(Výsledky!$BK$3,Výsledky!$DH$3,Výsledky!$HP$3,Výsledky!$ID$3,Výsledky!$KO$3)=0,"",SUM(Výsledky!FG74,Výsledky!FU74,Výsledky!HY74,Výsledky!IM74,Výsledky!KC74))</f>
        <v/>
      </c>
      <c r="O80" s="178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6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7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94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U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W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Y8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0</v>
      </c>
      <c r="Z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A8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C8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0</v>
      </c>
      <c r="AD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E8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0</v>
      </c>
      <c r="AF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G80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I80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0</v>
      </c>
      <c r="AJ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K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M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O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Q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S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U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W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AY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6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A80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C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E8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G8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I80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82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K80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8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-</v>
      </c>
      <c r="BN80" s="201"/>
      <c r="BO80" s="199" t="str">
        <f>IF(Tipy!B81="","",Tipy!B81)</f>
        <v/>
      </c>
    </row>
    <row r="81" spans="1:67" ht="15">
      <c r="A81" s="150"/>
      <c r="B81" s="64" t="str">
        <f>IF(C81="","",VLOOKUP(C81,'Registrovaní tipéri'!$A$2:$B$101,2,FALSE))</f>
        <v/>
      </c>
      <c r="C81" s="133"/>
      <c r="D81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110</v>
      </c>
      <c r="F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36.666666666666664</v>
      </c>
      <c r="G81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110</v>
      </c>
      <c r="I81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36.666666666666664</v>
      </c>
      <c r="J81" s="176" t="str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/>
      </c>
      <c r="K81" s="177" t="str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/>
      </c>
      <c r="L81" s="178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/>
      </c>
      <c r="M81" s="176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7" t="str">
        <f>IF(COUNT(Výsledky!$BK$3,Výsledky!$DH$3,Výsledky!$HP$3,Výsledky!$ID$3,Výsledky!$KO$3)=0,"",SUM(Výsledky!FG71,Výsledky!FU71,Výsledky!HY71,Výsledky!IM71,Výsledky!KC71))</f>
        <v/>
      </c>
      <c r="O81" s="178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6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7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94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1</v>
      </c>
      <c r="T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U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</v>
      </c>
      <c r="V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W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</v>
      </c>
      <c r="X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0.66666666666666663</v>
      </c>
      <c r="Y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</v>
      </c>
      <c r="Z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A8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</v>
      </c>
      <c r="AD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E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0</v>
      </c>
      <c r="AF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G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0</v>
      </c>
      <c r="AJ81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K81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</v>
      </c>
      <c r="AL81" s="18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0.33333333333333331</v>
      </c>
      <c r="AM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201"/>
      <c r="BO81" s="199" t="str">
        <f>IF(Tipy!B82="","",Tipy!B82)</f>
        <v/>
      </c>
    </row>
    <row r="82" spans="1:67" ht="15">
      <c r="A82" s="150"/>
      <c r="B82" s="64" t="str">
        <f>IF(C82="","",VLOOKUP(C82,'Registrovaní tipéri'!$A$2:$B$101,2,FALSE))</f>
        <v/>
      </c>
      <c r="C82" s="133"/>
      <c r="D82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0.66666666666666663</v>
      </c>
      <c r="E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2" s="17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100</v>
      </c>
      <c r="I82" s="17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33.333333333333336</v>
      </c>
      <c r="J82" s="176" t="str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/>
      </c>
      <c r="K82" s="177" t="str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/>
      </c>
      <c r="L82" s="178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/>
      </c>
      <c r="M82" s="176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7" t="str">
        <f>IF(COUNT(Výsledky!$BK$3,Výsledky!$DH$3,Výsledky!$HP$3,Výsledky!$ID$3,Výsledky!$KO$3)=0,"",SUM(Výsledky!FG75,Výsledky!FU75,Výsledky!HY75,Výsledky!IM75,Výsledky!KC75))</f>
        <v/>
      </c>
      <c r="O82" s="178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6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7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9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0</v>
      </c>
      <c r="Z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A8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0</v>
      </c>
      <c r="AD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E8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1</v>
      </c>
      <c r="AF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0.5</v>
      </c>
      <c r="AG82" s="17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9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1</v>
      </c>
      <c r="AJ82" s="18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0.5</v>
      </c>
      <c r="AK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8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9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201"/>
      <c r="BO82" s="199" t="str">
        <f>IF(Tipy!B83="","",Tipy!B83)</f>
        <v/>
      </c>
    </row>
    <row r="83" spans="1:67" ht="15.75" thickBot="1">
      <c r="A83" s="150"/>
      <c r="B83" s="64" t="str">
        <f>IF(C83="","",VLOOKUP(C83,'Registrovaní tipéri'!$A$2:$B$101,2,FALSE))</f>
        <v/>
      </c>
      <c r="C83" s="135"/>
      <c r="D83" s="176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84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-</v>
      </c>
      <c r="G83" s="196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83" s="186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84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-</v>
      </c>
      <c r="J83" s="185" t="str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/>
      </c>
      <c r="K83" s="186" t="str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/>
      </c>
      <c r="L83" s="184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/>
      </c>
      <c r="M83" s="185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6" t="str">
        <f>IF(COUNT(Výsledky!$BK$3,Výsledky!$DH$3,Výsledky!$HP$3,Výsledky!$ID$3,Výsledky!$KO$3)=0,"",SUM(Výsledky!FG82,Výsledky!FU82,Výsledky!HY82,Výsledky!IM82,Výsledky!KC82))</f>
        <v/>
      </c>
      <c r="O83" s="184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5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6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7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U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W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Y83" s="18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0</v>
      </c>
      <c r="Z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A83" s="19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C83" s="19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0</v>
      </c>
      <c r="AD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E83" s="18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G83" s="18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I83" s="19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K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M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O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Q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S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U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W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AY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A83" s="19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C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E83" s="19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G83" s="19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I83" s="19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8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K83" s="18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90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-</v>
      </c>
      <c r="BN83" s="202"/>
      <c r="BO83" s="200" t="str">
        <f>IF(Tipy!B84="","",Tipy!B84)</f>
        <v/>
      </c>
    </row>
    <row r="84" spans="1:67">
      <c r="B84" s="195"/>
      <c r="C84" s="19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</row>
    <row r="85" spans="1:67">
      <c r="B85" s="195"/>
      <c r="C85" s="195"/>
      <c r="E85" s="216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195"/>
      <c r="T85" s="195"/>
      <c r="V85" s="195"/>
      <c r="X85" s="195"/>
      <c r="Z85" s="195"/>
      <c r="AB85" s="195"/>
      <c r="AD85" s="195"/>
      <c r="AF85" s="195"/>
      <c r="AH85" s="195"/>
      <c r="AJ85" s="195"/>
      <c r="AL85" s="195"/>
      <c r="AO85" s="195"/>
      <c r="AP85" s="195"/>
      <c r="AS85" s="195"/>
      <c r="AT85" s="195"/>
      <c r="AW85" s="195"/>
      <c r="AX85" s="195"/>
      <c r="BA85" s="195"/>
      <c r="BB85" s="195"/>
      <c r="BD85" s="195"/>
      <c r="BF85" s="195"/>
      <c r="BH85" s="195"/>
      <c r="BJ85" s="195"/>
      <c r="BL85" s="195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2"/>
  <sheetViews>
    <sheetView zoomScale="85" zoomScaleNormal="85" workbookViewId="0">
      <selection activeCell="C43" sqref="C43"/>
    </sheetView>
  </sheetViews>
  <sheetFormatPr defaultRowHeight="12.75"/>
  <cols>
    <col min="1" max="2" width="15.7109375" customWidth="1"/>
  </cols>
  <sheetData>
    <row r="1" spans="1:2" ht="20.100000000000001" customHeight="1">
      <c r="A1" s="218" t="s">
        <v>223</v>
      </c>
      <c r="B1" s="219" t="s">
        <v>224</v>
      </c>
    </row>
    <row r="2" spans="1:2">
      <c r="A2" s="220" t="s">
        <v>271</v>
      </c>
      <c r="B2" s="221">
        <v>40</v>
      </c>
    </row>
    <row r="3" spans="1:2">
      <c r="A3" s="222" t="s">
        <v>206</v>
      </c>
      <c r="B3" s="131">
        <v>40</v>
      </c>
    </row>
    <row r="4" spans="1:2">
      <c r="A4" s="222" t="s">
        <v>207</v>
      </c>
      <c r="B4" s="131">
        <v>40</v>
      </c>
    </row>
    <row r="5" spans="1:2">
      <c r="A5" s="222" t="s">
        <v>208</v>
      </c>
      <c r="B5" s="131">
        <v>40</v>
      </c>
    </row>
    <row r="6" spans="1:2">
      <c r="A6" s="222" t="s">
        <v>222</v>
      </c>
      <c r="B6" s="131">
        <v>40</v>
      </c>
    </row>
    <row r="7" spans="1:2">
      <c r="A7" s="222" t="s">
        <v>209</v>
      </c>
      <c r="B7" s="131">
        <v>40</v>
      </c>
    </row>
    <row r="8" spans="1:2">
      <c r="A8" s="222" t="s">
        <v>210</v>
      </c>
      <c r="B8" s="131">
        <v>40</v>
      </c>
    </row>
    <row r="9" spans="1:2">
      <c r="A9" s="222" t="s">
        <v>211</v>
      </c>
      <c r="B9" s="131">
        <v>40</v>
      </c>
    </row>
    <row r="10" spans="1:2">
      <c r="A10" s="222" t="s">
        <v>212</v>
      </c>
      <c r="B10" s="131">
        <v>40</v>
      </c>
    </row>
    <row r="11" spans="1:2">
      <c r="A11" s="222" t="s">
        <v>213</v>
      </c>
      <c r="B11" s="131">
        <v>40</v>
      </c>
    </row>
    <row r="12" spans="1:2">
      <c r="A12" s="223" t="s">
        <v>214</v>
      </c>
      <c r="B12" s="224">
        <v>40</v>
      </c>
    </row>
    <row r="13" spans="1:2">
      <c r="A13" s="220" t="s">
        <v>294</v>
      </c>
      <c r="B13" s="226">
        <v>40</v>
      </c>
    </row>
    <row r="14" spans="1:2">
      <c r="A14" s="222" t="s">
        <v>295</v>
      </c>
      <c r="B14" s="227">
        <v>40</v>
      </c>
    </row>
    <row r="15" spans="1:2">
      <c r="A15" s="222" t="s">
        <v>236</v>
      </c>
      <c r="B15" s="227">
        <v>40</v>
      </c>
    </row>
    <row r="16" spans="1:2">
      <c r="A16" s="222" t="s">
        <v>348</v>
      </c>
      <c r="B16" s="227">
        <v>40</v>
      </c>
    </row>
    <row r="17" spans="1:2">
      <c r="A17" s="268" t="s">
        <v>356</v>
      </c>
      <c r="B17" s="227">
        <v>40</v>
      </c>
    </row>
    <row r="18" spans="1:2">
      <c r="A18" s="222" t="s">
        <v>237</v>
      </c>
      <c r="B18" s="227">
        <v>40</v>
      </c>
    </row>
    <row r="19" spans="1:2">
      <c r="A19" s="222" t="s">
        <v>238</v>
      </c>
      <c r="B19" s="227">
        <v>40</v>
      </c>
    </row>
    <row r="20" spans="1:2">
      <c r="A20" s="222" t="s">
        <v>239</v>
      </c>
      <c r="B20" s="227">
        <v>40</v>
      </c>
    </row>
    <row r="21" spans="1:2">
      <c r="A21" s="222" t="s">
        <v>240</v>
      </c>
      <c r="B21" s="227">
        <v>40</v>
      </c>
    </row>
    <row r="22" spans="1:2">
      <c r="A22" s="222" t="s">
        <v>241</v>
      </c>
      <c r="B22" s="227">
        <v>40</v>
      </c>
    </row>
    <row r="23" spans="1:2">
      <c r="A23" s="222" t="s">
        <v>242</v>
      </c>
      <c r="B23" s="227">
        <v>40</v>
      </c>
    </row>
    <row r="24" spans="1:2">
      <c r="A24" s="225" t="s">
        <v>296</v>
      </c>
      <c r="B24" s="317">
        <v>40</v>
      </c>
    </row>
    <row r="25" spans="1:2">
      <c r="A25" s="220" t="s">
        <v>292</v>
      </c>
      <c r="B25" s="221">
        <v>20</v>
      </c>
    </row>
    <row r="26" spans="1:2">
      <c r="A26" s="222" t="s">
        <v>226</v>
      </c>
      <c r="B26" s="131">
        <v>20</v>
      </c>
    </row>
    <row r="27" spans="1:2">
      <c r="A27" s="222" t="s">
        <v>227</v>
      </c>
      <c r="B27" s="131">
        <v>20</v>
      </c>
    </row>
    <row r="28" spans="1:2">
      <c r="A28" s="222" t="s">
        <v>228</v>
      </c>
      <c r="B28" s="131">
        <v>20</v>
      </c>
    </row>
    <row r="29" spans="1:2">
      <c r="A29" s="222" t="s">
        <v>229</v>
      </c>
      <c r="B29" s="131">
        <v>20</v>
      </c>
    </row>
    <row r="30" spans="1:2">
      <c r="A30" s="222" t="s">
        <v>230</v>
      </c>
      <c r="B30" s="131">
        <v>20</v>
      </c>
    </row>
    <row r="31" spans="1:2">
      <c r="A31" s="222" t="s">
        <v>231</v>
      </c>
      <c r="B31" s="131">
        <v>20</v>
      </c>
    </row>
    <row r="32" spans="1:2">
      <c r="A32" s="222" t="s">
        <v>232</v>
      </c>
      <c r="B32" s="131">
        <v>20</v>
      </c>
    </row>
    <row r="33" spans="1:2">
      <c r="A33" s="222" t="s">
        <v>233</v>
      </c>
      <c r="B33" s="131">
        <v>20</v>
      </c>
    </row>
    <row r="34" spans="1:2">
      <c r="A34" s="222" t="s">
        <v>234</v>
      </c>
      <c r="B34" s="131">
        <v>20</v>
      </c>
    </row>
    <row r="35" spans="1:2">
      <c r="A35" s="223" t="s">
        <v>235</v>
      </c>
      <c r="B35" s="224">
        <v>20</v>
      </c>
    </row>
    <row r="36" spans="1:2">
      <c r="A36" s="220" t="s">
        <v>267</v>
      </c>
      <c r="B36" s="221">
        <v>20</v>
      </c>
    </row>
    <row r="37" spans="1:2">
      <c r="A37" s="222" t="s">
        <v>293</v>
      </c>
      <c r="B37" s="131">
        <v>20</v>
      </c>
    </row>
    <row r="38" spans="1:2">
      <c r="A38" s="222" t="s">
        <v>215</v>
      </c>
      <c r="B38" s="131">
        <v>20</v>
      </c>
    </row>
    <row r="39" spans="1:2">
      <c r="A39" s="222" t="s">
        <v>332</v>
      </c>
      <c r="B39" s="131">
        <v>20</v>
      </c>
    </row>
    <row r="40" spans="1:2">
      <c r="A40" s="268" t="s">
        <v>355</v>
      </c>
      <c r="B40" s="227">
        <v>20</v>
      </c>
    </row>
    <row r="41" spans="1:2">
      <c r="A41" s="222" t="s">
        <v>216</v>
      </c>
      <c r="B41" s="131">
        <v>20</v>
      </c>
    </row>
    <row r="42" spans="1:2">
      <c r="A42" s="222" t="s">
        <v>217</v>
      </c>
      <c r="B42" s="131">
        <v>20</v>
      </c>
    </row>
    <row r="43" spans="1:2">
      <c r="A43" s="222" t="s">
        <v>218</v>
      </c>
      <c r="B43" s="131">
        <v>20</v>
      </c>
    </row>
    <row r="44" spans="1:2">
      <c r="A44" s="222" t="s">
        <v>219</v>
      </c>
      <c r="B44" s="131">
        <v>20</v>
      </c>
    </row>
    <row r="45" spans="1:2">
      <c r="A45" s="222" t="s">
        <v>221</v>
      </c>
      <c r="B45" s="131">
        <v>20</v>
      </c>
    </row>
    <row r="46" spans="1:2">
      <c r="A46" s="222" t="s">
        <v>220</v>
      </c>
      <c r="B46" s="131">
        <v>20</v>
      </c>
    </row>
    <row r="47" spans="1:2">
      <c r="A47" s="225" t="s">
        <v>270</v>
      </c>
      <c r="B47" s="224">
        <v>20</v>
      </c>
    </row>
    <row r="48" spans="1:2">
      <c r="A48" s="220" t="s">
        <v>271</v>
      </c>
      <c r="B48" s="221">
        <v>30</v>
      </c>
    </row>
    <row r="49" spans="1:2">
      <c r="A49" s="222" t="s">
        <v>206</v>
      </c>
      <c r="B49" s="131">
        <v>30</v>
      </c>
    </row>
    <row r="50" spans="1:2">
      <c r="A50" s="222" t="s">
        <v>207</v>
      </c>
      <c r="B50" s="131">
        <v>30</v>
      </c>
    </row>
    <row r="51" spans="1:2">
      <c r="A51" s="222" t="s">
        <v>208</v>
      </c>
      <c r="B51" s="131">
        <v>30</v>
      </c>
    </row>
    <row r="52" spans="1:2">
      <c r="A52" s="222" t="s">
        <v>222</v>
      </c>
      <c r="B52" s="131">
        <v>30</v>
      </c>
    </row>
    <row r="53" spans="1:2">
      <c r="A53" s="222" t="s">
        <v>209</v>
      </c>
      <c r="B53" s="131">
        <v>30</v>
      </c>
    </row>
    <row r="54" spans="1:2">
      <c r="A54" s="222" t="s">
        <v>210</v>
      </c>
      <c r="B54" s="131">
        <v>30</v>
      </c>
    </row>
    <row r="55" spans="1:2">
      <c r="A55" s="222" t="s">
        <v>211</v>
      </c>
      <c r="B55" s="131">
        <v>30</v>
      </c>
    </row>
    <row r="56" spans="1:2">
      <c r="A56" s="222" t="s">
        <v>212</v>
      </c>
      <c r="B56" s="131">
        <v>30</v>
      </c>
    </row>
    <row r="57" spans="1:2">
      <c r="A57" s="222" t="s">
        <v>213</v>
      </c>
      <c r="B57" s="131">
        <v>30</v>
      </c>
    </row>
    <row r="58" spans="1:2">
      <c r="A58" s="223" t="s">
        <v>214</v>
      </c>
      <c r="B58" s="224">
        <v>30</v>
      </c>
    </row>
    <row r="59" spans="1:2">
      <c r="A59" s="220" t="s">
        <v>294</v>
      </c>
      <c r="B59" s="221">
        <v>30</v>
      </c>
    </row>
    <row r="60" spans="1:2">
      <c r="A60" s="222" t="s">
        <v>295</v>
      </c>
      <c r="B60" s="131">
        <v>30</v>
      </c>
    </row>
    <row r="61" spans="1:2">
      <c r="A61" s="222" t="s">
        <v>236</v>
      </c>
      <c r="B61" s="131">
        <v>30</v>
      </c>
    </row>
    <row r="62" spans="1:2">
      <c r="A62" s="222" t="s">
        <v>348</v>
      </c>
      <c r="B62" s="131">
        <v>30</v>
      </c>
    </row>
    <row r="63" spans="1:2">
      <c r="A63" s="268" t="s">
        <v>356</v>
      </c>
      <c r="B63" s="227">
        <v>30</v>
      </c>
    </row>
    <row r="64" spans="1:2">
      <c r="A64" s="222" t="s">
        <v>237</v>
      </c>
      <c r="B64" s="131">
        <v>30</v>
      </c>
    </row>
    <row r="65" spans="1:2">
      <c r="A65" s="222" t="s">
        <v>238</v>
      </c>
      <c r="B65" s="131">
        <v>30</v>
      </c>
    </row>
    <row r="66" spans="1:2">
      <c r="A66" s="222" t="s">
        <v>239</v>
      </c>
      <c r="B66" s="131">
        <v>30</v>
      </c>
    </row>
    <row r="67" spans="1:2">
      <c r="A67" s="222" t="s">
        <v>240</v>
      </c>
      <c r="B67" s="131">
        <v>30</v>
      </c>
    </row>
    <row r="68" spans="1:2">
      <c r="A68" s="222" t="s">
        <v>241</v>
      </c>
      <c r="B68" s="131">
        <v>30</v>
      </c>
    </row>
    <row r="69" spans="1:2">
      <c r="A69" s="222" t="s">
        <v>242</v>
      </c>
      <c r="B69" s="131">
        <v>30</v>
      </c>
    </row>
    <row r="70" spans="1:2">
      <c r="A70" s="225" t="s">
        <v>296</v>
      </c>
      <c r="B70" s="224">
        <v>30</v>
      </c>
    </row>
    <row r="71" spans="1:2">
      <c r="A71" s="137"/>
      <c r="B71" s="137"/>
    </row>
    <row r="72" spans="1:2">
      <c r="A72" s="137"/>
      <c r="B72" s="1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topLeftCell="A63" zoomScale="90" zoomScaleNormal="90" workbookViewId="0">
      <selection activeCell="A77" sqref="A77"/>
    </sheetView>
  </sheetViews>
  <sheetFormatPr defaultRowHeight="12.75"/>
  <cols>
    <col min="1" max="1" width="20.7109375" customWidth="1"/>
    <col min="2" max="2" width="11.7109375" customWidth="1"/>
  </cols>
  <sheetData>
    <row r="1" spans="1:3" ht="35.1" customHeight="1" thickBot="1">
      <c r="A1" s="132" t="s">
        <v>152</v>
      </c>
      <c r="B1" s="130" t="s">
        <v>143</v>
      </c>
    </row>
    <row r="2" spans="1:3">
      <c r="A2" s="133" t="s">
        <v>1</v>
      </c>
      <c r="B2" s="134">
        <v>1</v>
      </c>
      <c r="C2" s="47"/>
    </row>
    <row r="3" spans="1:3">
      <c r="A3" s="133" t="s">
        <v>200</v>
      </c>
      <c r="B3" s="134">
        <v>2</v>
      </c>
      <c r="C3" s="47"/>
    </row>
    <row r="4" spans="1:3">
      <c r="A4" s="133" t="s">
        <v>297</v>
      </c>
      <c r="B4" s="134">
        <v>3</v>
      </c>
      <c r="C4" s="47"/>
    </row>
    <row r="5" spans="1:3">
      <c r="A5" s="133" t="s">
        <v>35</v>
      </c>
      <c r="B5" s="134">
        <v>4</v>
      </c>
      <c r="C5" s="47"/>
    </row>
    <row r="6" spans="1:3">
      <c r="A6" s="133" t="s">
        <v>21</v>
      </c>
      <c r="B6" s="134">
        <v>5</v>
      </c>
      <c r="C6" s="47"/>
    </row>
    <row r="7" spans="1:3">
      <c r="A7" s="133" t="s">
        <v>3</v>
      </c>
      <c r="B7" s="134">
        <v>6</v>
      </c>
      <c r="C7" s="47"/>
    </row>
    <row r="8" spans="1:3">
      <c r="A8" s="133" t="s">
        <v>264</v>
      </c>
      <c r="B8" s="134">
        <v>7</v>
      </c>
      <c r="C8" s="47"/>
    </row>
    <row r="9" spans="1:3">
      <c r="A9" s="133" t="s">
        <v>2</v>
      </c>
      <c r="B9" s="134">
        <v>8</v>
      </c>
      <c r="C9" s="47"/>
    </row>
    <row r="10" spans="1:3">
      <c r="A10" s="133" t="s">
        <v>198</v>
      </c>
      <c r="B10" s="134">
        <v>9</v>
      </c>
      <c r="C10" s="47"/>
    </row>
    <row r="11" spans="1:3">
      <c r="A11" s="133" t="s">
        <v>41</v>
      </c>
      <c r="B11" s="134">
        <v>10</v>
      </c>
      <c r="C11" s="47"/>
    </row>
    <row r="12" spans="1:3">
      <c r="A12" s="133" t="s">
        <v>298</v>
      </c>
      <c r="B12" s="134">
        <v>11</v>
      </c>
      <c r="C12" s="47"/>
    </row>
    <row r="13" spans="1:3">
      <c r="A13" s="133" t="s">
        <v>52</v>
      </c>
      <c r="B13" s="134">
        <v>12</v>
      </c>
      <c r="C13" s="47"/>
    </row>
    <row r="14" spans="1:3">
      <c r="A14" s="133" t="s">
        <v>196</v>
      </c>
      <c r="B14" s="134">
        <v>13</v>
      </c>
      <c r="C14" s="47"/>
    </row>
    <row r="15" spans="1:3">
      <c r="A15" s="133" t="s">
        <v>9</v>
      </c>
      <c r="B15" s="134">
        <v>14</v>
      </c>
      <c r="C15" s="47"/>
    </row>
    <row r="16" spans="1:3">
      <c r="A16" s="133" t="s">
        <v>5</v>
      </c>
      <c r="B16" s="134">
        <v>15</v>
      </c>
      <c r="C16" s="47"/>
    </row>
    <row r="17" spans="1:3">
      <c r="A17" s="133" t="s">
        <v>299</v>
      </c>
      <c r="B17" s="134">
        <v>16</v>
      </c>
      <c r="C17" s="47"/>
    </row>
    <row r="18" spans="1:3">
      <c r="A18" s="133" t="s">
        <v>300</v>
      </c>
      <c r="B18" s="134">
        <v>17</v>
      </c>
      <c r="C18" s="47"/>
    </row>
    <row r="19" spans="1:3">
      <c r="A19" s="133" t="s">
        <v>24</v>
      </c>
      <c r="B19" s="134">
        <v>18</v>
      </c>
      <c r="C19" s="47"/>
    </row>
    <row r="20" spans="1:3">
      <c r="A20" s="133" t="s">
        <v>32</v>
      </c>
      <c r="B20" s="134">
        <v>19</v>
      </c>
      <c r="C20" s="47"/>
    </row>
    <row r="21" spans="1:3">
      <c r="A21" s="133" t="s">
        <v>36</v>
      </c>
      <c r="B21" s="134">
        <v>20</v>
      </c>
      <c r="C21" s="47"/>
    </row>
    <row r="22" spans="1:3">
      <c r="A22" s="133" t="s">
        <v>11</v>
      </c>
      <c r="B22" s="134">
        <v>21</v>
      </c>
      <c r="C22" s="47"/>
    </row>
    <row r="23" spans="1:3">
      <c r="A23" s="133" t="s">
        <v>31</v>
      </c>
      <c r="B23" s="134">
        <v>22</v>
      </c>
      <c r="C23" s="47"/>
    </row>
    <row r="24" spans="1:3">
      <c r="A24" s="133" t="s">
        <v>301</v>
      </c>
      <c r="B24" s="134">
        <v>23</v>
      </c>
      <c r="C24" s="47"/>
    </row>
    <row r="25" spans="1:3">
      <c r="A25" s="133" t="s">
        <v>184</v>
      </c>
      <c r="B25" s="134">
        <v>24</v>
      </c>
      <c r="C25" s="47"/>
    </row>
    <row r="26" spans="1:3">
      <c r="A26" s="133" t="s">
        <v>191</v>
      </c>
      <c r="B26" s="134">
        <v>25</v>
      </c>
      <c r="C26" s="47"/>
    </row>
    <row r="27" spans="1:3">
      <c r="A27" s="133" t="s">
        <v>37</v>
      </c>
      <c r="B27" s="134">
        <v>26</v>
      </c>
      <c r="C27" s="47"/>
    </row>
    <row r="28" spans="1:3">
      <c r="A28" s="133" t="s">
        <v>6</v>
      </c>
      <c r="B28" s="134">
        <v>27</v>
      </c>
      <c r="C28" s="47"/>
    </row>
    <row r="29" spans="1:3">
      <c r="A29" s="133" t="s">
        <v>197</v>
      </c>
      <c r="B29" s="134">
        <v>28</v>
      </c>
      <c r="C29" s="47"/>
    </row>
    <row r="30" spans="1:3">
      <c r="A30" s="133" t="s">
        <v>258</v>
      </c>
      <c r="B30" s="134">
        <v>29</v>
      </c>
      <c r="C30" s="47"/>
    </row>
    <row r="31" spans="1:3">
      <c r="A31" s="133" t="s">
        <v>39</v>
      </c>
      <c r="B31" s="134">
        <v>30</v>
      </c>
      <c r="C31" s="47"/>
    </row>
    <row r="32" spans="1:3">
      <c r="A32" s="133" t="s">
        <v>27</v>
      </c>
      <c r="B32" s="134">
        <v>31</v>
      </c>
      <c r="C32" s="47"/>
    </row>
    <row r="33" spans="1:3">
      <c r="A33" s="133" t="s">
        <v>30</v>
      </c>
      <c r="B33" s="134">
        <v>32</v>
      </c>
      <c r="C33" s="47"/>
    </row>
    <row r="34" spans="1:3">
      <c r="A34" s="133" t="s">
        <v>38</v>
      </c>
      <c r="B34" s="134">
        <v>33</v>
      </c>
      <c r="C34" s="47"/>
    </row>
    <row r="35" spans="1:3">
      <c r="A35" s="133" t="s">
        <v>17</v>
      </c>
      <c r="B35" s="134">
        <v>34</v>
      </c>
      <c r="C35" s="47"/>
    </row>
    <row r="36" spans="1:3">
      <c r="A36" s="133" t="s">
        <v>14</v>
      </c>
      <c r="B36" s="134">
        <v>35</v>
      </c>
      <c r="C36" s="47"/>
    </row>
    <row r="37" spans="1:3">
      <c r="A37" s="133" t="s">
        <v>7</v>
      </c>
      <c r="B37" s="134">
        <v>36</v>
      </c>
      <c r="C37" s="47"/>
    </row>
    <row r="38" spans="1:3">
      <c r="A38" s="133" t="s">
        <v>253</v>
      </c>
      <c r="B38" s="134">
        <v>37</v>
      </c>
      <c r="C38" s="47"/>
    </row>
    <row r="39" spans="1:3">
      <c r="A39" s="133" t="s">
        <v>13</v>
      </c>
      <c r="B39" s="134">
        <v>38</v>
      </c>
      <c r="C39" s="47"/>
    </row>
    <row r="40" spans="1:3">
      <c r="A40" s="133" t="s">
        <v>12</v>
      </c>
      <c r="B40" s="134">
        <v>39</v>
      </c>
      <c r="C40" s="47"/>
    </row>
    <row r="41" spans="1:3">
      <c r="A41" s="133" t="s">
        <v>189</v>
      </c>
      <c r="B41" s="134">
        <v>40</v>
      </c>
      <c r="C41" s="47"/>
    </row>
    <row r="42" spans="1:3">
      <c r="A42" s="133" t="s">
        <v>23</v>
      </c>
      <c r="B42" s="134">
        <v>41</v>
      </c>
      <c r="C42" s="47"/>
    </row>
    <row r="43" spans="1:3">
      <c r="A43" s="133" t="s">
        <v>250</v>
      </c>
      <c r="B43" s="134">
        <v>42</v>
      </c>
      <c r="C43" s="47"/>
    </row>
    <row r="44" spans="1:3">
      <c r="A44" s="133" t="s">
        <v>254</v>
      </c>
      <c r="B44" s="134">
        <v>43</v>
      </c>
      <c r="C44" s="47"/>
    </row>
    <row r="45" spans="1:3">
      <c r="A45" s="133" t="s">
        <v>40</v>
      </c>
      <c r="B45" s="134">
        <v>44</v>
      </c>
      <c r="C45" s="47"/>
    </row>
    <row r="46" spans="1:3">
      <c r="A46" s="133" t="s">
        <v>34</v>
      </c>
      <c r="B46" s="134">
        <v>45</v>
      </c>
      <c r="C46" s="47"/>
    </row>
    <row r="47" spans="1:3">
      <c r="A47" s="133" t="s">
        <v>302</v>
      </c>
      <c r="B47" s="134">
        <v>46</v>
      </c>
      <c r="C47" s="47"/>
    </row>
    <row r="48" spans="1:3">
      <c r="A48" s="133" t="s">
        <v>16</v>
      </c>
      <c r="B48" s="134">
        <v>47</v>
      </c>
      <c r="C48" s="47"/>
    </row>
    <row r="49" spans="1:3">
      <c r="A49" s="133" t="s">
        <v>303</v>
      </c>
      <c r="B49" s="134">
        <v>48</v>
      </c>
      <c r="C49" s="47"/>
    </row>
    <row r="50" spans="1:3">
      <c r="A50" s="133" t="s">
        <v>10</v>
      </c>
      <c r="B50" s="134">
        <v>49</v>
      </c>
      <c r="C50" s="47"/>
    </row>
    <row r="51" spans="1:3">
      <c r="A51" s="133" t="s">
        <v>18</v>
      </c>
      <c r="B51" s="134">
        <v>50</v>
      </c>
      <c r="C51" s="47"/>
    </row>
    <row r="52" spans="1:3">
      <c r="A52" s="133" t="s">
        <v>4</v>
      </c>
      <c r="B52" s="134">
        <v>51</v>
      </c>
      <c r="C52" s="47"/>
    </row>
    <row r="53" spans="1:3">
      <c r="A53" s="133" t="s">
        <v>251</v>
      </c>
      <c r="B53" s="134">
        <v>52</v>
      </c>
      <c r="C53" s="47"/>
    </row>
    <row r="54" spans="1:3">
      <c r="A54" s="133" t="s">
        <v>323</v>
      </c>
      <c r="B54" s="134">
        <v>53</v>
      </c>
      <c r="C54" s="47"/>
    </row>
    <row r="55" spans="1:3">
      <c r="A55" s="133" t="s">
        <v>321</v>
      </c>
      <c r="B55" s="134">
        <v>54</v>
      </c>
      <c r="C55" s="47"/>
    </row>
    <row r="56" spans="1:3">
      <c r="A56" s="133" t="s">
        <v>322</v>
      </c>
      <c r="B56" s="134">
        <v>55</v>
      </c>
      <c r="C56" s="47"/>
    </row>
    <row r="57" spans="1:3">
      <c r="A57" s="133" t="s">
        <v>328</v>
      </c>
      <c r="B57" s="134">
        <v>56</v>
      </c>
      <c r="C57" s="47"/>
    </row>
    <row r="58" spans="1:3">
      <c r="A58" s="133" t="s">
        <v>329</v>
      </c>
      <c r="B58" s="134">
        <v>57</v>
      </c>
      <c r="C58" s="47"/>
    </row>
    <row r="59" spans="1:3">
      <c r="A59" s="133" t="s">
        <v>330</v>
      </c>
      <c r="B59" s="134">
        <v>58</v>
      </c>
      <c r="C59" s="47"/>
    </row>
    <row r="60" spans="1:3">
      <c r="A60" s="133" t="s">
        <v>205</v>
      </c>
      <c r="B60" s="134">
        <v>59</v>
      </c>
      <c r="C60" s="47"/>
    </row>
    <row r="61" spans="1:3">
      <c r="A61" s="133" t="s">
        <v>256</v>
      </c>
      <c r="B61" s="134">
        <v>60</v>
      </c>
      <c r="C61" s="47"/>
    </row>
    <row r="62" spans="1:3">
      <c r="A62" s="133" t="s">
        <v>193</v>
      </c>
      <c r="B62" s="134">
        <v>61</v>
      </c>
      <c r="C62" s="47"/>
    </row>
    <row r="63" spans="1:3">
      <c r="A63" s="133" t="s">
        <v>260</v>
      </c>
      <c r="B63" s="134">
        <v>62</v>
      </c>
      <c r="C63" s="47"/>
    </row>
    <row r="64" spans="1:3">
      <c r="A64" s="133" t="s">
        <v>334</v>
      </c>
      <c r="B64" s="134">
        <v>63</v>
      </c>
      <c r="C64" s="47"/>
    </row>
    <row r="65" spans="1:3">
      <c r="A65" s="133" t="s">
        <v>33</v>
      </c>
      <c r="B65" s="134">
        <v>64</v>
      </c>
      <c r="C65" s="47"/>
    </row>
    <row r="66" spans="1:3">
      <c r="A66" s="133" t="s">
        <v>255</v>
      </c>
      <c r="B66" s="134">
        <v>65</v>
      </c>
      <c r="C66" s="47"/>
    </row>
    <row r="67" spans="1:3">
      <c r="A67" s="133" t="s">
        <v>29</v>
      </c>
      <c r="B67" s="134">
        <v>66</v>
      </c>
      <c r="C67" s="47"/>
    </row>
    <row r="68" spans="1:3">
      <c r="A68" s="133" t="s">
        <v>204</v>
      </c>
      <c r="B68" s="134">
        <v>67</v>
      </c>
      <c r="C68" s="47"/>
    </row>
    <row r="69" spans="1:3">
      <c r="A69" s="133" t="s">
        <v>8</v>
      </c>
      <c r="B69" s="134">
        <v>68</v>
      </c>
      <c r="C69" s="47"/>
    </row>
    <row r="70" spans="1:3">
      <c r="A70" s="133" t="s">
        <v>335</v>
      </c>
      <c r="B70" s="134">
        <v>69</v>
      </c>
      <c r="C70" s="47"/>
    </row>
    <row r="71" spans="1:3">
      <c r="A71" s="133" t="s">
        <v>357</v>
      </c>
      <c r="B71" s="134">
        <v>70</v>
      </c>
      <c r="C71" s="47"/>
    </row>
    <row r="72" spans="1:3">
      <c r="A72" s="133" t="s">
        <v>350</v>
      </c>
      <c r="B72" s="134">
        <v>71</v>
      </c>
      <c r="C72" s="47"/>
    </row>
    <row r="73" spans="1:3">
      <c r="A73" s="133" t="s">
        <v>366</v>
      </c>
      <c r="B73" s="134">
        <v>72</v>
      </c>
      <c r="C73" s="47"/>
    </row>
    <row r="74" spans="1:3">
      <c r="A74" s="133" t="s">
        <v>261</v>
      </c>
      <c r="B74" s="134">
        <v>73</v>
      </c>
      <c r="C74" s="47"/>
    </row>
    <row r="75" spans="1:3">
      <c r="A75" s="133"/>
      <c r="B75" s="134"/>
      <c r="C75" s="47"/>
    </row>
    <row r="76" spans="1:3">
      <c r="A76" s="133"/>
      <c r="B76" s="134"/>
      <c r="C76" s="47"/>
    </row>
    <row r="77" spans="1:3">
      <c r="A77" s="133"/>
      <c r="B77" s="134"/>
      <c r="C77" s="47"/>
    </row>
    <row r="78" spans="1:3">
      <c r="A78" s="133"/>
      <c r="B78" s="134"/>
      <c r="C78" s="47"/>
    </row>
    <row r="79" spans="1:3">
      <c r="A79" s="133"/>
      <c r="B79" s="134"/>
      <c r="C79" s="47"/>
    </row>
    <row r="80" spans="1:3" ht="13.5" thickBot="1">
      <c r="A80" s="135"/>
      <c r="B80" s="136"/>
      <c r="C80" s="47"/>
    </row>
    <row r="81" spans="1:12" ht="15.75" thickBot="1">
      <c r="A81" s="119" t="s">
        <v>263</v>
      </c>
      <c r="B81" s="122">
        <f>COUNTA(A2:A80)</f>
        <v>73</v>
      </c>
      <c r="C81" s="47"/>
    </row>
    <row r="82" spans="1:12">
      <c r="B82" s="123"/>
      <c r="C82" s="47"/>
    </row>
    <row r="83" spans="1:12">
      <c r="A83" s="228"/>
      <c r="B83" s="229"/>
      <c r="C83" s="47"/>
    </row>
    <row r="84" spans="1:12">
      <c r="A84" s="228"/>
      <c r="B84" s="229"/>
      <c r="C84" s="47"/>
    </row>
    <row r="85" spans="1:12">
      <c r="A85" s="228"/>
      <c r="B85" s="229"/>
      <c r="C85" s="47"/>
    </row>
    <row r="86" spans="1:12">
      <c r="A86" s="228"/>
      <c r="B86" s="229"/>
      <c r="C86" s="47"/>
    </row>
    <row r="87" spans="1:12">
      <c r="A87" s="228"/>
      <c r="B87" s="229"/>
      <c r="C87" s="47"/>
    </row>
    <row r="88" spans="1:12">
      <c r="A88" s="228"/>
      <c r="B88" s="229"/>
      <c r="C88" s="47"/>
    </row>
    <row r="89" spans="1:12">
      <c r="A89" s="230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</row>
    <row r="90" spans="1:12">
      <c r="A90" s="230"/>
      <c r="B90" s="231"/>
      <c r="C90" s="232"/>
      <c r="D90" s="233"/>
      <c r="E90" s="233"/>
      <c r="F90" s="233"/>
      <c r="G90" s="233"/>
      <c r="H90" s="233"/>
      <c r="I90" s="233"/>
      <c r="J90" s="233"/>
      <c r="K90" s="233"/>
      <c r="L90" s="233"/>
    </row>
    <row r="91" spans="1:12">
      <c r="A91" s="230"/>
      <c r="B91" s="231"/>
      <c r="C91" s="232"/>
      <c r="D91" s="233"/>
      <c r="E91" s="233"/>
      <c r="F91" s="233"/>
      <c r="G91" s="233"/>
      <c r="H91" s="233"/>
      <c r="I91" s="233"/>
      <c r="J91" s="233"/>
      <c r="K91" s="233"/>
      <c r="L91" s="233"/>
    </row>
    <row r="92" spans="1:12">
      <c r="A92" s="230"/>
      <c r="B92" s="231"/>
      <c r="C92" s="232"/>
      <c r="D92" s="233"/>
      <c r="E92" s="233"/>
      <c r="F92" s="233"/>
      <c r="G92" s="233"/>
      <c r="H92" s="233"/>
      <c r="I92" s="233"/>
      <c r="J92" s="233"/>
      <c r="K92" s="233"/>
      <c r="L92" s="233"/>
    </row>
    <row r="93" spans="1:12">
      <c r="A93" s="230"/>
      <c r="B93" s="231"/>
      <c r="C93" s="232"/>
      <c r="D93" s="233"/>
      <c r="E93" s="233"/>
      <c r="F93" s="233"/>
      <c r="G93" s="233"/>
      <c r="H93" s="233"/>
      <c r="I93" s="233"/>
      <c r="J93" s="233"/>
      <c r="K93" s="233"/>
      <c r="L93" s="233"/>
    </row>
    <row r="94" spans="1:12">
      <c r="A94" s="230"/>
      <c r="B94" s="231"/>
      <c r="C94" s="232"/>
      <c r="D94" s="233"/>
      <c r="E94" s="233"/>
      <c r="F94" s="233"/>
      <c r="G94" s="233"/>
      <c r="H94" s="233"/>
      <c r="I94" s="233"/>
      <c r="J94" s="233"/>
      <c r="K94" s="233"/>
      <c r="L94" s="233"/>
    </row>
    <row r="95" spans="1:12">
      <c r="A95" s="230"/>
      <c r="B95" s="231"/>
      <c r="C95" s="232"/>
      <c r="D95" s="233"/>
      <c r="E95" s="233"/>
      <c r="F95" s="233"/>
      <c r="G95" s="233"/>
      <c r="H95" s="233"/>
      <c r="I95" s="233"/>
      <c r="J95" s="233"/>
      <c r="K95" s="233"/>
      <c r="L95" s="233"/>
    </row>
    <row r="96" spans="1:12">
      <c r="A96" s="230"/>
      <c r="B96" s="231"/>
      <c r="C96" s="232"/>
      <c r="D96" s="233"/>
      <c r="E96" s="233"/>
      <c r="F96" s="233"/>
      <c r="G96" s="233"/>
      <c r="H96" s="233"/>
      <c r="I96" s="233"/>
      <c r="J96" s="233"/>
      <c r="K96" s="233"/>
      <c r="L96" s="233"/>
    </row>
    <row r="97" spans="1:12">
      <c r="A97" s="230"/>
      <c r="B97" s="231"/>
      <c r="C97" s="232"/>
      <c r="D97" s="233"/>
      <c r="E97" s="233"/>
      <c r="F97" s="233"/>
      <c r="G97" s="233"/>
      <c r="H97" s="233"/>
      <c r="I97" s="233"/>
      <c r="J97" s="233"/>
      <c r="K97" s="233"/>
      <c r="L97" s="233"/>
    </row>
    <row r="98" spans="1:12">
      <c r="A98" s="230"/>
      <c r="B98" s="231"/>
      <c r="C98" s="232"/>
      <c r="D98" s="233"/>
      <c r="E98" s="233"/>
      <c r="F98" s="233"/>
      <c r="G98" s="233"/>
      <c r="H98" s="233"/>
      <c r="I98" s="233"/>
      <c r="J98" s="233"/>
      <c r="K98" s="233"/>
      <c r="L98" s="233"/>
    </row>
    <row r="99" spans="1:12">
      <c r="A99" s="230"/>
      <c r="B99" s="231"/>
      <c r="C99" s="232"/>
      <c r="D99" s="233"/>
      <c r="E99" s="233"/>
      <c r="F99" s="233"/>
      <c r="G99" s="233"/>
      <c r="H99" s="233"/>
      <c r="I99" s="233"/>
      <c r="J99" s="233"/>
      <c r="K99" s="233"/>
      <c r="L99" s="233"/>
    </row>
    <row r="100" spans="1:12">
      <c r="A100" s="230"/>
      <c r="B100" s="231"/>
      <c r="C100" s="232"/>
      <c r="D100" s="233"/>
      <c r="E100" s="233"/>
      <c r="F100" s="233"/>
      <c r="G100" s="233"/>
      <c r="H100" s="233"/>
      <c r="I100" s="233"/>
      <c r="J100" s="233"/>
      <c r="K100" s="233"/>
      <c r="L100" s="233"/>
    </row>
    <row r="101" spans="1:12">
      <c r="A101" s="230"/>
      <c r="B101" s="231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</row>
    <row r="102" spans="1:12">
      <c r="A102" s="230"/>
      <c r="B102" s="231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</row>
    <row r="103" spans="1:12">
      <c r="A103" s="234"/>
      <c r="B103" s="234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</row>
    <row r="104" spans="1:12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</row>
    <row r="105" spans="1:12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</row>
    <row r="106" spans="1:12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</row>
    <row r="107" spans="1:12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</row>
    <row r="108" spans="1:12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</row>
    <row r="109" spans="1:12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</row>
    <row r="110" spans="1:12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</row>
    <row r="111" spans="1:12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</row>
    <row r="112" spans="1:12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</row>
    <row r="113" spans="1:12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</row>
    <row r="114" spans="1:12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</row>
    <row r="115" spans="1:12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</row>
    <row r="116" spans="1:12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</row>
    <row r="117" spans="1:12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</row>
    <row r="118" spans="1:12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</row>
    <row r="119" spans="1:12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</row>
    <row r="120" spans="1:12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</row>
    <row r="121" spans="1:12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</row>
    <row r="122" spans="1:12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</row>
    <row r="123" spans="1:12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</row>
    <row r="124" spans="1:12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</row>
    <row r="125" spans="1:12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</row>
    <row r="126" spans="1:12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</row>
    <row r="127" spans="1:12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</row>
    <row r="128" spans="1:12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</row>
    <row r="129" spans="1:12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</row>
    <row r="130" spans="1:12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</row>
    <row r="131" spans="1:12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</row>
    <row r="132" spans="1:12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</row>
    <row r="133" spans="1:12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</row>
    <row r="134" spans="1:12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</row>
    <row r="135" spans="1:12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</row>
    <row r="136" spans="1:12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</row>
    <row r="137" spans="1:12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</row>
    <row r="138" spans="1:12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  <c r="K138" s="233"/>
      <c r="L138" s="233"/>
    </row>
    <row r="139" spans="1:12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</row>
    <row r="140" spans="1:12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</row>
    <row r="141" spans="1:12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</row>
    <row r="142" spans="1:12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</row>
    <row r="143" spans="1:12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</row>
    <row r="144" spans="1:12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  <c r="K144" s="233"/>
      <c r="L144" s="233"/>
    </row>
    <row r="145" spans="1:12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  <c r="L145" s="233"/>
    </row>
    <row r="146" spans="1:12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</row>
    <row r="147" spans="1:12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  <c r="K147" s="233"/>
      <c r="L147" s="233"/>
    </row>
    <row r="148" spans="1:12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</row>
    <row r="149" spans="1:12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  <c r="K149" s="233"/>
      <c r="L149" s="233"/>
    </row>
    <row r="150" spans="1:12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  <c r="K150" s="233"/>
      <c r="L150" s="233"/>
    </row>
    <row r="151" spans="1:12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  <c r="K151" s="233"/>
      <c r="L151" s="233"/>
    </row>
    <row r="152" spans="1:12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</row>
    <row r="153" spans="1:12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</row>
    <row r="154" spans="1:12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</row>
    <row r="155" spans="1:12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</row>
    <row r="156" spans="1:12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</row>
    <row r="157" spans="1:12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</row>
    <row r="158" spans="1:12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</row>
    <row r="159" spans="1:12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</row>
    <row r="160" spans="1:12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</row>
    <row r="161" spans="1:12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</row>
    <row r="162" spans="1:12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</row>
    <row r="163" spans="1:12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</row>
    <row r="164" spans="1:12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</row>
    <row r="165" spans="1:12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</row>
    <row r="166" spans="1:12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</row>
    <row r="167" spans="1:12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</row>
    <row r="168" spans="1:12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</row>
    <row r="169" spans="1:12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</row>
    <row r="170" spans="1:12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</row>
    <row r="171" spans="1:12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</row>
    <row r="172" spans="1:12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</row>
    <row r="173" spans="1:12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</row>
    <row r="174" spans="1:12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</row>
    <row r="175" spans="1:12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</row>
    <row r="176" spans="1:12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</row>
    <row r="177" spans="1:12">
      <c r="A177" s="233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</row>
    <row r="178" spans="1:12">
      <c r="A178" s="233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</row>
    <row r="179" spans="1:12">
      <c r="A179" s="233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</row>
    <row r="180" spans="1:12">
      <c r="A180" s="233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</row>
    <row r="181" spans="1:12">
      <c r="A181" s="233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</row>
    <row r="182" spans="1:12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</row>
    <row r="183" spans="1:12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</row>
    <row r="184" spans="1:12">
      <c r="A184" s="233"/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</row>
    <row r="185" spans="1:12">
      <c r="A185" s="233"/>
      <c r="B185" s="233"/>
      <c r="C185" s="233"/>
      <c r="D185" s="233"/>
      <c r="E185" s="233"/>
      <c r="F185" s="233"/>
      <c r="G185" s="233"/>
      <c r="H185" s="233"/>
      <c r="I185" s="233"/>
      <c r="J185" s="233"/>
      <c r="K185" s="233"/>
      <c r="L185" s="233"/>
    </row>
    <row r="186" spans="1:12">
      <c r="A186" s="233"/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</row>
    <row r="187" spans="1:12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</row>
    <row r="188" spans="1:12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</row>
    <row r="189" spans="1:12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</row>
    <row r="190" spans="1:12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</row>
    <row r="191" spans="1:12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</row>
    <row r="192" spans="1:12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</row>
    <row r="193" spans="1:12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</row>
    <row r="194" spans="1:12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</row>
    <row r="195" spans="1:12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</row>
    <row r="196" spans="1:12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</row>
    <row r="197" spans="1:12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</row>
    <row r="198" spans="1:12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</row>
    <row r="199" spans="1:12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</row>
    <row r="200" spans="1:12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</row>
    <row r="201" spans="1:12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</row>
    <row r="202" spans="1:12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</row>
    <row r="203" spans="1:12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</row>
    <row r="204" spans="1:12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</row>
    <row r="205" spans="1:12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</row>
    <row r="206" spans="1:12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</row>
    <row r="207" spans="1:12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</row>
    <row r="208" spans="1:12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</row>
    <row r="209" spans="1:12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</row>
    <row r="210" spans="1:12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</row>
    <row r="211" spans="1:12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</row>
    <row r="212" spans="1:12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</row>
    <row r="213" spans="1:12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</row>
    <row r="214" spans="1:12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</row>
    <row r="215" spans="1:12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</row>
    <row r="216" spans="1:12">
      <c r="A216" s="233"/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</row>
    <row r="217" spans="1:12">
      <c r="A217" s="233"/>
      <c r="B217" s="233"/>
      <c r="C217" s="233"/>
      <c r="D217" s="233"/>
      <c r="E217" s="233"/>
      <c r="F217" s="233"/>
      <c r="G217" s="233"/>
      <c r="H217" s="233"/>
      <c r="I217" s="233"/>
      <c r="J217" s="233"/>
      <c r="K217" s="233"/>
      <c r="L217" s="233"/>
    </row>
    <row r="218" spans="1:12">
      <c r="A218" s="233"/>
      <c r="B218" s="233"/>
      <c r="C218" s="233"/>
      <c r="D218" s="233"/>
      <c r="E218" s="233"/>
      <c r="F218" s="233"/>
      <c r="G218" s="233"/>
      <c r="H218" s="233"/>
      <c r="I218" s="233"/>
      <c r="J218" s="233"/>
      <c r="K218" s="233"/>
      <c r="L218" s="233"/>
    </row>
    <row r="219" spans="1:12">
      <c r="A219" s="233"/>
      <c r="B219" s="233"/>
      <c r="C219" s="233"/>
      <c r="D219" s="233"/>
      <c r="E219" s="233"/>
      <c r="F219" s="233"/>
      <c r="G219" s="233"/>
      <c r="H219" s="233"/>
      <c r="I219" s="233"/>
      <c r="J219" s="233"/>
      <c r="K219" s="233"/>
      <c r="L219" s="233"/>
    </row>
    <row r="220" spans="1:12">
      <c r="A220" s="233"/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</row>
    <row r="221" spans="1:12">
      <c r="A221" s="233"/>
      <c r="B221" s="233"/>
      <c r="C221" s="233"/>
      <c r="D221" s="233"/>
      <c r="E221" s="233"/>
      <c r="F221" s="233"/>
      <c r="G221" s="233"/>
      <c r="H221" s="233"/>
      <c r="I221" s="233"/>
      <c r="J221" s="233"/>
      <c r="K221" s="233"/>
      <c r="L221" s="233"/>
    </row>
    <row r="222" spans="1:12">
      <c r="A222" s="233"/>
      <c r="B222" s="233"/>
      <c r="C222" s="233"/>
      <c r="D222" s="233"/>
      <c r="E222" s="233"/>
      <c r="F222" s="233"/>
      <c r="G222" s="233"/>
      <c r="H222" s="233"/>
      <c r="I222" s="233"/>
      <c r="J222" s="233"/>
      <c r="K222" s="233"/>
      <c r="L222" s="233"/>
    </row>
    <row r="223" spans="1:12">
      <c r="A223" s="233"/>
      <c r="B223" s="233"/>
      <c r="C223" s="233"/>
      <c r="D223" s="233"/>
      <c r="E223" s="233"/>
      <c r="F223" s="233"/>
      <c r="G223" s="233"/>
      <c r="H223" s="233"/>
      <c r="I223" s="233"/>
      <c r="J223" s="233"/>
      <c r="K223" s="233"/>
      <c r="L223" s="233"/>
    </row>
    <row r="224" spans="1:12">
      <c r="A224" s="233"/>
      <c r="B224" s="233"/>
      <c r="C224" s="233"/>
      <c r="D224" s="233"/>
      <c r="E224" s="233"/>
      <c r="F224" s="233"/>
      <c r="G224" s="233"/>
      <c r="H224" s="233"/>
      <c r="I224" s="233"/>
      <c r="J224" s="233"/>
      <c r="K224" s="233"/>
      <c r="L224" s="233"/>
    </row>
    <row r="225" spans="1:12">
      <c r="A225" s="233"/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</row>
    <row r="226" spans="1:12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</row>
    <row r="227" spans="1:12">
      <c r="A227" s="233"/>
      <c r="B227" s="233"/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</row>
    <row r="228" spans="1:12">
      <c r="A228" s="233"/>
      <c r="B228" s="233"/>
      <c r="C228" s="233"/>
      <c r="D228" s="233"/>
      <c r="E228" s="233"/>
      <c r="F228" s="233"/>
      <c r="G228" s="233"/>
      <c r="H228" s="233"/>
      <c r="I228" s="233"/>
      <c r="J228" s="233"/>
      <c r="K228" s="233"/>
      <c r="L228" s="233"/>
    </row>
    <row r="229" spans="1:12">
      <c r="A229" s="233"/>
      <c r="B229" s="233"/>
      <c r="C229" s="233"/>
      <c r="D229" s="233"/>
      <c r="E229" s="233"/>
      <c r="F229" s="233"/>
      <c r="G229" s="233"/>
      <c r="H229" s="233"/>
      <c r="I229" s="233"/>
      <c r="J229" s="233"/>
      <c r="K229" s="233"/>
      <c r="L229" s="233"/>
    </row>
    <row r="230" spans="1:12">
      <c r="A230" s="233"/>
      <c r="B230" s="233"/>
      <c r="C230" s="233"/>
      <c r="D230" s="233"/>
      <c r="E230" s="233"/>
      <c r="F230" s="233"/>
      <c r="G230" s="233"/>
      <c r="H230" s="233"/>
      <c r="I230" s="233"/>
      <c r="J230" s="233"/>
      <c r="K230" s="233"/>
      <c r="L230" s="233"/>
    </row>
    <row r="231" spans="1:12">
      <c r="A231" s="233"/>
      <c r="B231" s="233"/>
      <c r="C231" s="233"/>
      <c r="D231" s="233"/>
      <c r="E231" s="233"/>
      <c r="F231" s="233"/>
      <c r="G231" s="233"/>
      <c r="H231" s="233"/>
      <c r="I231" s="233"/>
      <c r="J231" s="233"/>
      <c r="K231" s="233"/>
      <c r="L231" s="233"/>
    </row>
    <row r="232" spans="1:12">
      <c r="A232" s="233"/>
      <c r="B232" s="233"/>
      <c r="C232" s="233"/>
      <c r="D232" s="233"/>
      <c r="E232" s="233"/>
      <c r="F232" s="233"/>
      <c r="G232" s="233"/>
      <c r="H232" s="233"/>
      <c r="I232" s="233"/>
      <c r="J232" s="233"/>
      <c r="K232" s="233"/>
      <c r="L232" s="233"/>
    </row>
    <row r="233" spans="1:12">
      <c r="A233" s="233"/>
      <c r="B233" s="233"/>
      <c r="C233" s="233"/>
      <c r="D233" s="233"/>
      <c r="E233" s="233"/>
      <c r="F233" s="233"/>
      <c r="G233" s="233"/>
      <c r="H233" s="233"/>
      <c r="I233" s="233"/>
      <c r="J233" s="233"/>
      <c r="K233" s="233"/>
      <c r="L233" s="233"/>
    </row>
    <row r="234" spans="1:12">
      <c r="A234" s="233"/>
      <c r="B234" s="233"/>
      <c r="C234" s="233"/>
      <c r="D234" s="233"/>
      <c r="E234" s="233"/>
      <c r="F234" s="233"/>
      <c r="G234" s="233"/>
      <c r="H234" s="233"/>
      <c r="I234" s="233"/>
      <c r="J234" s="233"/>
      <c r="K234" s="233"/>
      <c r="L234" s="233"/>
    </row>
    <row r="235" spans="1:12">
      <c r="A235" s="233"/>
      <c r="B235" s="233"/>
      <c r="C235" s="233"/>
      <c r="D235" s="233"/>
      <c r="E235" s="233"/>
      <c r="F235" s="233"/>
      <c r="G235" s="233"/>
      <c r="H235" s="233"/>
      <c r="I235" s="233"/>
      <c r="J235" s="233"/>
      <c r="K235" s="233"/>
      <c r="L235" s="233"/>
    </row>
    <row r="236" spans="1:12">
      <c r="A236" s="233"/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</row>
    <row r="237" spans="1:12">
      <c r="A237" s="233"/>
      <c r="B237" s="233"/>
      <c r="C237" s="233"/>
      <c r="D237" s="233"/>
      <c r="E237" s="233"/>
      <c r="F237" s="233"/>
      <c r="G237" s="233"/>
      <c r="H237" s="233"/>
      <c r="I237" s="233"/>
      <c r="J237" s="233"/>
      <c r="K237" s="233"/>
      <c r="L237" s="233"/>
    </row>
    <row r="238" spans="1:12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33"/>
      <c r="L238" s="233"/>
    </row>
    <row r="239" spans="1:12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33"/>
      <c r="L239" s="233"/>
    </row>
    <row r="240" spans="1:12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33"/>
      <c r="L240" s="233"/>
    </row>
    <row r="241" spans="1:12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33"/>
      <c r="L241" s="233"/>
    </row>
    <row r="242" spans="1:12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33"/>
      <c r="L242" s="233"/>
    </row>
    <row r="243" spans="1:12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33"/>
      <c r="L243" s="233"/>
    </row>
    <row r="244" spans="1:12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33"/>
      <c r="L244" s="233"/>
    </row>
    <row r="245" spans="1:12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33"/>
      <c r="L245" s="233"/>
    </row>
    <row r="246" spans="1:12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</row>
    <row r="247" spans="1:12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33"/>
      <c r="L247" s="233"/>
    </row>
    <row r="248" spans="1:12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</row>
    <row r="249" spans="1:12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33"/>
      <c r="L249" s="233"/>
    </row>
    <row r="250" spans="1:12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33"/>
      <c r="L250" s="233"/>
    </row>
    <row r="251" spans="1:12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33"/>
      <c r="L251" s="233"/>
    </row>
    <row r="252" spans="1:12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</row>
    <row r="253" spans="1:12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</row>
    <row r="254" spans="1:12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</row>
    <row r="255" spans="1:12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</row>
    <row r="256" spans="1:12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</row>
    <row r="257" spans="1:12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</row>
    <row r="258" spans="1:12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</row>
    <row r="259" spans="1:12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33"/>
      <c r="L259" s="233"/>
    </row>
    <row r="260" spans="1:12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33"/>
      <c r="L260" s="233"/>
    </row>
    <row r="261" spans="1:12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</row>
    <row r="262" spans="1:12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</row>
    <row r="263" spans="1:12">
      <c r="A263" s="233"/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</row>
    <row r="264" spans="1:12">
      <c r="A264" s="233"/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</row>
    <row r="265" spans="1:12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</row>
    <row r="266" spans="1:12">
      <c r="A266" s="233"/>
      <c r="B266" s="233"/>
      <c r="C266" s="233"/>
      <c r="D266" s="233"/>
      <c r="E266" s="233"/>
      <c r="F266" s="233"/>
      <c r="G266" s="233"/>
      <c r="H266" s="233"/>
      <c r="I266" s="233"/>
      <c r="J266" s="233"/>
      <c r="K266" s="233"/>
      <c r="L266" s="233"/>
    </row>
    <row r="267" spans="1:12">
      <c r="A267" s="233"/>
      <c r="B267" s="233"/>
      <c r="C267" s="233"/>
      <c r="D267" s="233"/>
      <c r="E267" s="233"/>
      <c r="F267" s="233"/>
      <c r="G267" s="233"/>
      <c r="H267" s="233"/>
      <c r="I267" s="233"/>
      <c r="J267" s="233"/>
      <c r="K267" s="233"/>
      <c r="L267" s="233"/>
    </row>
    <row r="268" spans="1:12">
      <c r="A268" s="233"/>
      <c r="B268" s="233"/>
      <c r="C268" s="233"/>
      <c r="D268" s="233"/>
      <c r="E268" s="233"/>
      <c r="F268" s="233"/>
      <c r="G268" s="233"/>
      <c r="H268" s="233"/>
      <c r="I268" s="233"/>
      <c r="J268" s="233"/>
      <c r="K268" s="233"/>
      <c r="L268" s="233"/>
    </row>
    <row r="269" spans="1:12">
      <c r="A269" s="233"/>
      <c r="B269" s="233"/>
      <c r="C269" s="233"/>
      <c r="D269" s="233"/>
      <c r="E269" s="233"/>
      <c r="F269" s="233"/>
      <c r="G269" s="233"/>
      <c r="H269" s="233"/>
      <c r="I269" s="233"/>
      <c r="J269" s="233"/>
      <c r="K269" s="233"/>
      <c r="L269" s="233"/>
    </row>
    <row r="270" spans="1:12">
      <c r="A270" s="233"/>
      <c r="B270" s="233"/>
      <c r="C270" s="233"/>
      <c r="D270" s="233"/>
      <c r="E270" s="233"/>
      <c r="F270" s="233"/>
      <c r="G270" s="233"/>
      <c r="H270" s="233"/>
      <c r="I270" s="233"/>
      <c r="J270" s="233"/>
      <c r="K270" s="233"/>
      <c r="L270" s="233"/>
    </row>
    <row r="271" spans="1:12">
      <c r="A271" s="233"/>
      <c r="B271" s="233"/>
      <c r="C271" s="233"/>
      <c r="D271" s="233"/>
      <c r="E271" s="233"/>
      <c r="F271" s="233"/>
      <c r="G271" s="233"/>
      <c r="H271" s="233"/>
      <c r="I271" s="233"/>
      <c r="J271" s="233"/>
      <c r="K271" s="233"/>
      <c r="L271" s="233"/>
    </row>
    <row r="272" spans="1:12">
      <c r="A272" s="233"/>
      <c r="B272" s="233"/>
      <c r="C272" s="233"/>
      <c r="D272" s="233"/>
      <c r="E272" s="233"/>
      <c r="F272" s="233"/>
      <c r="G272" s="233"/>
      <c r="H272" s="233"/>
      <c r="I272" s="233"/>
      <c r="J272" s="233"/>
      <c r="K272" s="233"/>
      <c r="L272" s="233"/>
    </row>
    <row r="273" spans="1:12">
      <c r="A273" s="233"/>
      <c r="B273" s="233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</row>
    <row r="274" spans="1:12">
      <c r="A274" s="233"/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</row>
    <row r="275" spans="1:12">
      <c r="A275" s="233"/>
      <c r="B275" s="233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</row>
    <row r="276" spans="1:12">
      <c r="A276" s="233"/>
      <c r="B276" s="233"/>
      <c r="C276" s="233"/>
      <c r="D276" s="233"/>
      <c r="E276" s="233"/>
      <c r="F276" s="233"/>
      <c r="G276" s="233"/>
      <c r="H276" s="233"/>
      <c r="I276" s="233"/>
      <c r="J276" s="233"/>
      <c r="K276" s="233"/>
      <c r="L276" s="233"/>
    </row>
    <row r="277" spans="1:12">
      <c r="A277" s="233"/>
      <c r="B277" s="233"/>
      <c r="C277" s="233"/>
      <c r="D277" s="233"/>
      <c r="E277" s="233"/>
      <c r="F277" s="233"/>
      <c r="G277" s="233"/>
      <c r="H277" s="233"/>
      <c r="I277" s="233"/>
      <c r="J277" s="233"/>
      <c r="K277" s="233"/>
      <c r="L277" s="233"/>
    </row>
    <row r="278" spans="1:12">
      <c r="A278" s="233"/>
      <c r="B278" s="233"/>
      <c r="C278" s="233"/>
      <c r="D278" s="233"/>
      <c r="E278" s="233"/>
      <c r="F278" s="233"/>
      <c r="G278" s="233"/>
      <c r="H278" s="233"/>
      <c r="I278" s="233"/>
      <c r="J278" s="233"/>
      <c r="K278" s="233"/>
      <c r="L278" s="233"/>
    </row>
    <row r="279" spans="1:12">
      <c r="A279" s="233"/>
      <c r="B279" s="233"/>
      <c r="C279" s="233"/>
      <c r="D279" s="233"/>
      <c r="E279" s="233"/>
      <c r="F279" s="233"/>
      <c r="G279" s="233"/>
      <c r="H279" s="233"/>
      <c r="I279" s="233"/>
      <c r="J279" s="233"/>
      <c r="K279" s="233"/>
      <c r="L279" s="233"/>
    </row>
    <row r="280" spans="1:12">
      <c r="A280" s="233"/>
      <c r="B280" s="233"/>
      <c r="C280" s="233"/>
      <c r="D280" s="233"/>
      <c r="E280" s="233"/>
      <c r="F280" s="233"/>
      <c r="G280" s="233"/>
      <c r="H280" s="233"/>
      <c r="I280" s="233"/>
      <c r="J280" s="233"/>
      <c r="K280" s="233"/>
      <c r="L280" s="233"/>
    </row>
    <row r="281" spans="1:12">
      <c r="A281" s="233"/>
      <c r="B281" s="233"/>
      <c r="C281" s="233"/>
      <c r="D281" s="233"/>
      <c r="E281" s="233"/>
      <c r="F281" s="233"/>
      <c r="G281" s="233"/>
      <c r="H281" s="233"/>
      <c r="I281" s="233"/>
      <c r="J281" s="233"/>
      <c r="K281" s="233"/>
      <c r="L281" s="233"/>
    </row>
    <row r="282" spans="1:12">
      <c r="A282" s="233"/>
      <c r="B282" s="233"/>
      <c r="C282" s="233"/>
      <c r="D282" s="233"/>
      <c r="E282" s="233"/>
      <c r="F282" s="233"/>
      <c r="G282" s="233"/>
      <c r="H282" s="233"/>
      <c r="I282" s="233"/>
      <c r="J282" s="233"/>
      <c r="K282" s="233"/>
      <c r="L282" s="233"/>
    </row>
    <row r="283" spans="1:12">
      <c r="A283" s="233"/>
      <c r="B283" s="233"/>
      <c r="C283" s="233"/>
      <c r="D283" s="233"/>
      <c r="E283" s="233"/>
      <c r="F283" s="233"/>
      <c r="G283" s="233"/>
      <c r="H283" s="233"/>
      <c r="I283" s="233"/>
      <c r="J283" s="233"/>
      <c r="K283" s="233"/>
      <c r="L283" s="233"/>
    </row>
    <row r="284" spans="1:12">
      <c r="A284" s="233"/>
      <c r="B284" s="233"/>
      <c r="C284" s="233"/>
      <c r="D284" s="233"/>
      <c r="E284" s="233"/>
      <c r="F284" s="233"/>
      <c r="G284" s="233"/>
      <c r="H284" s="233"/>
      <c r="I284" s="233"/>
      <c r="J284" s="233"/>
      <c r="K284" s="233"/>
      <c r="L284" s="233"/>
    </row>
    <row r="285" spans="1:12">
      <c r="A285" s="233"/>
      <c r="B285" s="233"/>
      <c r="C285" s="233"/>
      <c r="D285" s="233"/>
      <c r="E285" s="233"/>
      <c r="F285" s="233"/>
      <c r="G285" s="233"/>
      <c r="H285" s="233"/>
      <c r="I285" s="233"/>
      <c r="J285" s="233"/>
      <c r="K285" s="233"/>
      <c r="L285" s="233"/>
    </row>
    <row r="286" spans="1:12">
      <c r="A286" s="233"/>
      <c r="B286" s="233"/>
      <c r="C286" s="233"/>
      <c r="D286" s="233"/>
      <c r="E286" s="233"/>
      <c r="F286" s="233"/>
      <c r="G286" s="233"/>
      <c r="H286" s="233"/>
      <c r="I286" s="233"/>
      <c r="J286" s="233"/>
      <c r="K286" s="233"/>
      <c r="L286" s="233"/>
    </row>
    <row r="287" spans="1:12">
      <c r="A287" s="233"/>
      <c r="B287" s="233"/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</row>
    <row r="288" spans="1:12">
      <c r="A288" s="233"/>
      <c r="B288" s="233"/>
      <c r="C288" s="233"/>
      <c r="D288" s="233"/>
      <c r="E288" s="233"/>
      <c r="F288" s="233"/>
      <c r="G288" s="233"/>
      <c r="H288" s="233"/>
      <c r="I288" s="233"/>
      <c r="J288" s="233"/>
      <c r="K288" s="233"/>
      <c r="L288" s="233"/>
    </row>
    <row r="289" spans="1:12">
      <c r="A289" s="233"/>
      <c r="B289" s="233"/>
      <c r="C289" s="233"/>
      <c r="D289" s="233"/>
      <c r="E289" s="233"/>
      <c r="F289" s="233"/>
      <c r="G289" s="233"/>
      <c r="H289" s="233"/>
      <c r="I289" s="233"/>
      <c r="J289" s="233"/>
      <c r="K289" s="233"/>
      <c r="L289" s="233"/>
    </row>
    <row r="290" spans="1:12">
      <c r="A290" s="233"/>
      <c r="B290" s="233"/>
      <c r="C290" s="233"/>
      <c r="D290" s="233"/>
      <c r="E290" s="233"/>
      <c r="F290" s="233"/>
      <c r="G290" s="233"/>
      <c r="H290" s="233"/>
      <c r="I290" s="233"/>
      <c r="J290" s="233"/>
      <c r="K290" s="233"/>
      <c r="L290" s="233"/>
    </row>
    <row r="291" spans="1:12">
      <c r="A291" s="233"/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</row>
    <row r="292" spans="1:12">
      <c r="A292" s="233"/>
      <c r="B292" s="233"/>
      <c r="C292" s="233"/>
      <c r="D292" s="233"/>
      <c r="E292" s="233"/>
      <c r="F292" s="233"/>
      <c r="G292" s="233"/>
      <c r="H292" s="233"/>
      <c r="I292" s="233"/>
      <c r="J292" s="233"/>
      <c r="K292" s="233"/>
      <c r="L292" s="233"/>
    </row>
    <row r="293" spans="1:12">
      <c r="A293" s="233"/>
      <c r="B293" s="233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</row>
    <row r="294" spans="1:12">
      <c r="A294" s="233"/>
      <c r="B294" s="233"/>
      <c r="C294" s="233"/>
      <c r="D294" s="233"/>
      <c r="E294" s="233"/>
      <c r="F294" s="233"/>
      <c r="G294" s="233"/>
      <c r="H294" s="233"/>
      <c r="I294" s="233"/>
      <c r="J294" s="233"/>
      <c r="K294" s="233"/>
      <c r="L294" s="233"/>
    </row>
    <row r="295" spans="1:12">
      <c r="A295" s="233"/>
      <c r="B295" s="233"/>
      <c r="C295" s="233"/>
      <c r="D295" s="233"/>
      <c r="E295" s="233"/>
      <c r="F295" s="233"/>
      <c r="G295" s="233"/>
      <c r="H295" s="233"/>
      <c r="I295" s="233"/>
      <c r="J295" s="233"/>
      <c r="K295" s="233"/>
      <c r="L295" s="233"/>
    </row>
    <row r="296" spans="1:12">
      <c r="A296" s="233"/>
      <c r="B296" s="233"/>
      <c r="C296" s="233"/>
      <c r="D296" s="233"/>
      <c r="E296" s="233"/>
      <c r="F296" s="233"/>
      <c r="G296" s="233"/>
      <c r="H296" s="233"/>
      <c r="I296" s="233"/>
      <c r="J296" s="233"/>
      <c r="K296" s="233"/>
      <c r="L296" s="233"/>
    </row>
    <row r="297" spans="1:12">
      <c r="A297" s="233"/>
      <c r="B297" s="233"/>
      <c r="C297" s="233"/>
      <c r="D297" s="233"/>
      <c r="E297" s="233"/>
      <c r="F297" s="233"/>
      <c r="G297" s="233"/>
      <c r="H297" s="233"/>
      <c r="I297" s="233"/>
      <c r="J297" s="233"/>
      <c r="K297" s="233"/>
      <c r="L297" s="233"/>
    </row>
    <row r="298" spans="1:12">
      <c r="A298" s="233"/>
      <c r="B298" s="233"/>
      <c r="C298" s="233"/>
      <c r="D298" s="233"/>
      <c r="E298" s="233"/>
      <c r="F298" s="233"/>
      <c r="G298" s="233"/>
      <c r="H298" s="233"/>
      <c r="I298" s="233"/>
      <c r="J298" s="233"/>
      <c r="K298" s="233"/>
      <c r="L298" s="233"/>
    </row>
    <row r="299" spans="1:12">
      <c r="A299" s="233"/>
      <c r="B299" s="233"/>
      <c r="C299" s="233"/>
      <c r="D299" s="233"/>
      <c r="E299" s="233"/>
      <c r="F299" s="233"/>
      <c r="G299" s="233"/>
      <c r="H299" s="233"/>
      <c r="I299" s="233"/>
      <c r="J299" s="233"/>
      <c r="K299" s="233"/>
      <c r="L299" s="233"/>
    </row>
    <row r="300" spans="1:12">
      <c r="A300" s="233"/>
      <c r="B300" s="233"/>
      <c r="C300" s="233"/>
      <c r="D300" s="233"/>
      <c r="E300" s="233"/>
      <c r="F300" s="233"/>
      <c r="G300" s="233"/>
      <c r="H300" s="233"/>
      <c r="I300" s="233"/>
      <c r="J300" s="233"/>
      <c r="K300" s="233"/>
      <c r="L300" s="233"/>
    </row>
    <row r="301" spans="1:12">
      <c r="A301" s="233"/>
      <c r="B301" s="233"/>
      <c r="C301" s="233"/>
      <c r="D301" s="233"/>
      <c r="E301" s="233"/>
      <c r="F301" s="233"/>
      <c r="G301" s="233"/>
      <c r="H301" s="233"/>
      <c r="I301" s="233"/>
      <c r="J301" s="233"/>
      <c r="K301" s="233"/>
      <c r="L301" s="233"/>
    </row>
    <row r="302" spans="1:12">
      <c r="A302" s="233"/>
      <c r="B302" s="233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</row>
    <row r="303" spans="1:12">
      <c r="A303" s="233"/>
      <c r="B303" s="233"/>
      <c r="C303" s="233"/>
      <c r="D303" s="233"/>
      <c r="E303" s="233"/>
      <c r="F303" s="233"/>
      <c r="G303" s="233"/>
      <c r="H303" s="233"/>
      <c r="I303" s="233"/>
      <c r="J303" s="233"/>
      <c r="K303" s="233"/>
      <c r="L303" s="233"/>
    </row>
    <row r="304" spans="1:12">
      <c r="A304" s="233"/>
      <c r="B304" s="233"/>
      <c r="C304" s="233"/>
      <c r="D304" s="233"/>
      <c r="E304" s="233"/>
      <c r="F304" s="233"/>
      <c r="G304" s="233"/>
      <c r="H304" s="233"/>
      <c r="I304" s="233"/>
      <c r="J304" s="233"/>
      <c r="K304" s="233"/>
      <c r="L304" s="233"/>
    </row>
    <row r="305" spans="1:12">
      <c r="A305" s="233"/>
      <c r="B305" s="233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</row>
    <row r="306" spans="1:12">
      <c r="A306" s="233"/>
      <c r="B306" s="233"/>
      <c r="C306" s="233"/>
      <c r="D306" s="233"/>
      <c r="E306" s="233"/>
      <c r="F306" s="233"/>
      <c r="G306" s="233"/>
      <c r="H306" s="233"/>
      <c r="I306" s="233"/>
      <c r="J306" s="233"/>
      <c r="K306" s="233"/>
      <c r="L306" s="233"/>
    </row>
    <row r="307" spans="1:12">
      <c r="A307" s="233"/>
      <c r="B307" s="233"/>
      <c r="C307" s="233"/>
      <c r="D307" s="233"/>
      <c r="E307" s="233"/>
      <c r="F307" s="233"/>
      <c r="G307" s="233"/>
      <c r="H307" s="233"/>
      <c r="I307" s="233"/>
      <c r="J307" s="233"/>
      <c r="K307" s="233"/>
      <c r="L307" s="233"/>
    </row>
    <row r="308" spans="1:12">
      <c r="A308" s="233"/>
      <c r="B308" s="233"/>
      <c r="C308" s="233"/>
      <c r="D308" s="233"/>
      <c r="E308" s="233"/>
      <c r="F308" s="233"/>
      <c r="G308" s="233"/>
      <c r="H308" s="233"/>
      <c r="I308" s="233"/>
      <c r="J308" s="233"/>
      <c r="K308" s="233"/>
      <c r="L308" s="233"/>
    </row>
    <row r="309" spans="1:12">
      <c r="A309" s="233"/>
      <c r="B309" s="233"/>
      <c r="C309" s="233"/>
      <c r="D309" s="233"/>
      <c r="E309" s="233"/>
      <c r="F309" s="233"/>
      <c r="G309" s="233"/>
      <c r="H309" s="233"/>
      <c r="I309" s="233"/>
      <c r="J309" s="233"/>
      <c r="K309" s="233"/>
      <c r="L309" s="233"/>
    </row>
    <row r="310" spans="1:12">
      <c r="A310" s="233"/>
      <c r="B310" s="233"/>
      <c r="C310" s="233"/>
      <c r="D310" s="233"/>
      <c r="E310" s="233"/>
      <c r="F310" s="233"/>
      <c r="G310" s="233"/>
      <c r="H310" s="233"/>
      <c r="I310" s="233"/>
      <c r="J310" s="233"/>
      <c r="K310" s="233"/>
      <c r="L310" s="233"/>
    </row>
    <row r="311" spans="1:12">
      <c r="A311" s="233"/>
      <c r="B311" s="233"/>
      <c r="C311" s="233"/>
      <c r="D311" s="233"/>
      <c r="E311" s="233"/>
      <c r="F311" s="233"/>
      <c r="G311" s="233"/>
      <c r="H311" s="233"/>
      <c r="I311" s="233"/>
      <c r="J311" s="233"/>
      <c r="K311" s="233"/>
      <c r="L311" s="233"/>
    </row>
    <row r="312" spans="1:12">
      <c r="A312" s="233"/>
      <c r="B312" s="233"/>
      <c r="C312" s="233"/>
      <c r="D312" s="233"/>
      <c r="E312" s="233"/>
      <c r="F312" s="233"/>
      <c r="G312" s="233"/>
      <c r="H312" s="233"/>
      <c r="I312" s="233"/>
      <c r="J312" s="233"/>
      <c r="K312" s="233"/>
      <c r="L312" s="233"/>
    </row>
    <row r="313" spans="1:12">
      <c r="A313" s="233"/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</row>
    <row r="314" spans="1:12">
      <c r="A314" s="233"/>
      <c r="B314" s="233"/>
      <c r="C314" s="233"/>
      <c r="D314" s="233"/>
      <c r="E314" s="233"/>
      <c r="F314" s="233"/>
      <c r="G314" s="233"/>
      <c r="H314" s="233"/>
      <c r="I314" s="233"/>
      <c r="J314" s="233"/>
      <c r="K314" s="233"/>
      <c r="L314" s="233"/>
    </row>
    <row r="315" spans="1:12">
      <c r="A315" s="233"/>
      <c r="B315" s="233"/>
      <c r="C315" s="233"/>
      <c r="D315" s="233"/>
      <c r="E315" s="233"/>
      <c r="F315" s="233"/>
      <c r="G315" s="233"/>
      <c r="H315" s="233"/>
      <c r="I315" s="233"/>
      <c r="J315" s="233"/>
      <c r="K315" s="233"/>
      <c r="L315" s="233"/>
    </row>
    <row r="316" spans="1:12">
      <c r="A316" s="233"/>
      <c r="B316" s="233"/>
      <c r="C316" s="233"/>
      <c r="D316" s="233"/>
      <c r="E316" s="233"/>
      <c r="F316" s="233"/>
      <c r="G316" s="233"/>
      <c r="H316" s="233"/>
      <c r="I316" s="233"/>
      <c r="J316" s="233"/>
      <c r="K316" s="233"/>
      <c r="L316" s="233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Dell</cp:lastModifiedBy>
  <dcterms:created xsi:type="dcterms:W3CDTF">2021-08-23T08:09:31Z</dcterms:created>
  <dcterms:modified xsi:type="dcterms:W3CDTF">2023-09-01T12:54:23Z</dcterms:modified>
</cp:coreProperties>
</file>